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\\cmp-intra\intranet_html\Centro_Documentacao\Anúncio_procedimento\AnuncioProcedimento13573.2025\"/>
    </mc:Choice>
  </mc:AlternateContent>
  <xr:revisionPtr revIDLastSave="0" documentId="8_{544F5016-4BDF-48A7-ABD1-D25A52D6FC29}" xr6:coauthVersionLast="47" xr6:coauthVersionMax="47" xr10:uidLastSave="{00000000-0000-0000-0000-000000000000}"/>
  <bookViews>
    <workbookView xWindow="-120" yWindow="-120" windowWidth="29040" windowHeight="15720" tabRatio="734" activeTab="2" xr2:uid="{00000000-000D-0000-FFFF-FFFF00000000}"/>
  </bookViews>
  <sheets>
    <sheet name="Índice" sheetId="71" r:id="rId1"/>
    <sheet name="Preços por combustível" sheetId="67" r:id="rId2"/>
    <sheet name="Preços por data" sheetId="68" r:id="rId3"/>
    <sheet name="Histórico UE" sheetId="62" r:id="rId4"/>
    <sheet name="Taxa de carbono" sheetId="69" r:id="rId5"/>
    <sheet name="Decomposição das taxas" sheetId="65" r:id="rId6"/>
    <sheet name="Legislação" sheetId="66" r:id="rId7"/>
    <sheet name="Abreviaturas e conceitos" sheetId="70" r:id="rId8"/>
    <sheet name="Preços (2004 a 2009)" sheetId="32" r:id="rId9"/>
  </sheets>
  <definedNames>
    <definedName name="_xlnm._FilterDatabase" localSheetId="3" hidden="1">'Histórico UE'!$G$12:$K$541</definedName>
    <definedName name="_xlnm._FilterDatabase" localSheetId="4" hidden="1">'Taxa de carbono'!$A$13:$S$72</definedName>
  </definedNames>
  <calcPr calcId="191029"/>
  <pivotCaches>
    <pivotCache cacheId="0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62" l="1"/>
  <c r="H15" i="62" s="1"/>
  <c r="G15" i="62"/>
  <c r="D15" i="62"/>
  <c r="B15" i="62"/>
  <c r="J16" i="62"/>
  <c r="H16" i="62" s="1"/>
  <c r="G16" i="62"/>
  <c r="D16" i="62"/>
  <c r="B16" i="62" s="1"/>
  <c r="J17" i="62"/>
  <c r="H17" i="62" s="1"/>
  <c r="G17" i="62"/>
  <c r="D17" i="62"/>
  <c r="B17" i="62" s="1"/>
  <c r="D14" i="62"/>
  <c r="B14" i="62" s="1"/>
  <c r="J14" i="62" l="1"/>
  <c r="H14" i="62" s="1"/>
  <c r="G14" i="62"/>
  <c r="J19" i="62"/>
  <c r="I19" i="62"/>
  <c r="G19" i="62"/>
  <c r="D19" i="62"/>
  <c r="C19" i="62"/>
  <c r="C20" i="62"/>
  <c r="D20" i="62"/>
  <c r="G20" i="62"/>
  <c r="I20" i="62"/>
  <c r="J20" i="62"/>
  <c r="H20" i="62" s="1"/>
  <c r="J21" i="62"/>
  <c r="I21" i="62"/>
  <c r="G21" i="62"/>
  <c r="D21" i="62"/>
  <c r="C21" i="62"/>
  <c r="J22" i="62"/>
  <c r="I22" i="62"/>
  <c r="G22" i="62"/>
  <c r="D22" i="62"/>
  <c r="C22" i="62"/>
  <c r="J23" i="62"/>
  <c r="I23" i="62"/>
  <c r="H23" i="62" s="1"/>
  <c r="G23" i="62"/>
  <c r="D23" i="62"/>
  <c r="C23" i="62"/>
  <c r="J24" i="62"/>
  <c r="I24" i="62"/>
  <c r="G24" i="62"/>
  <c r="D24" i="62"/>
  <c r="C24" i="62"/>
  <c r="H19" i="62" l="1"/>
  <c r="B23" i="62"/>
  <c r="H22" i="62"/>
  <c r="B20" i="62"/>
  <c r="B19" i="62"/>
  <c r="B21" i="62"/>
  <c r="B22" i="62"/>
  <c r="H21" i="62"/>
  <c r="B24" i="62"/>
  <c r="H24" i="62"/>
  <c r="J25" i="62"/>
  <c r="I25" i="62"/>
  <c r="G25" i="62"/>
  <c r="D25" i="62"/>
  <c r="C25" i="62"/>
  <c r="J26" i="62"/>
  <c r="I26" i="62"/>
  <c r="G26" i="62"/>
  <c r="D26" i="62"/>
  <c r="C26" i="62"/>
  <c r="J27" i="62"/>
  <c r="I27" i="62"/>
  <c r="G27" i="62"/>
  <c r="D27" i="62"/>
  <c r="C27" i="62"/>
  <c r="J28" i="62"/>
  <c r="I28" i="62"/>
  <c r="G28" i="62"/>
  <c r="D28" i="62"/>
  <c r="C28" i="62"/>
  <c r="J29" i="62"/>
  <c r="I29" i="62"/>
  <c r="G29" i="62"/>
  <c r="D29" i="62"/>
  <c r="C29" i="62"/>
  <c r="J30" i="62"/>
  <c r="I30" i="62"/>
  <c r="G30" i="62"/>
  <c r="D30" i="62"/>
  <c r="C30" i="62"/>
  <c r="J31" i="62"/>
  <c r="I31" i="62"/>
  <c r="G31" i="62"/>
  <c r="D31" i="62"/>
  <c r="C31" i="62"/>
  <c r="B25" i="62" l="1"/>
  <c r="H26" i="62"/>
  <c r="H30" i="62"/>
  <c r="B27" i="62"/>
  <c r="H25" i="62"/>
  <c r="B26" i="62"/>
  <c r="B29" i="62"/>
  <c r="H28" i="62"/>
  <c r="B28" i="62"/>
  <c r="H27" i="62"/>
  <c r="B30" i="62"/>
  <c r="B31" i="62"/>
  <c r="H29" i="62"/>
  <c r="H31" i="62"/>
  <c r="J32" i="62"/>
  <c r="I32" i="62"/>
  <c r="G32" i="62"/>
  <c r="D32" i="62"/>
  <c r="C32" i="62"/>
  <c r="I18" i="62"/>
  <c r="C18" i="62"/>
  <c r="J18" i="62"/>
  <c r="G18" i="62"/>
  <c r="D18" i="62"/>
  <c r="AF17" i="65"/>
  <c r="CA17" i="65"/>
  <c r="CH17" i="65"/>
  <c r="CB17" i="65"/>
  <c r="BO17" i="65"/>
  <c r="BP17" i="65" s="1"/>
  <c r="BI17" i="65"/>
  <c r="BJ17" i="65"/>
  <c r="BC17" i="65"/>
  <c r="BD17" i="65"/>
  <c r="AW17" i="65"/>
  <c r="AX17" i="65"/>
  <c r="AQ17" i="65"/>
  <c r="AR17" i="65" s="1"/>
  <c r="AQ18" i="65"/>
  <c r="AK17" i="65"/>
  <c r="AL17" i="65"/>
  <c r="AD17" i="65"/>
  <c r="AE17" i="65"/>
  <c r="X17" i="65"/>
  <c r="Y17" i="65"/>
  <c r="R17" i="65"/>
  <c r="S17" i="65" s="1"/>
  <c r="L17" i="65"/>
  <c r="M17" i="65"/>
  <c r="G17" i="65"/>
  <c r="F17" i="65"/>
  <c r="X28" i="69"/>
  <c r="X25" i="69"/>
  <c r="X26" i="69"/>
  <c r="X24" i="69"/>
  <c r="X22" i="69"/>
  <c r="X21" i="69"/>
  <c r="X19" i="69"/>
  <c r="X16" i="69"/>
  <c r="X17" i="69"/>
  <c r="X18" i="69"/>
  <c r="X15" i="69"/>
  <c r="X14" i="69"/>
  <c r="W14" i="69"/>
  <c r="J34" i="62"/>
  <c r="H34" i="62" s="1"/>
  <c r="G34" i="62"/>
  <c r="D34" i="62"/>
  <c r="B34" i="62" s="1"/>
  <c r="J33" i="62"/>
  <c r="H33" i="62" s="1"/>
  <c r="G33" i="62"/>
  <c r="D33" i="62"/>
  <c r="B33" i="62" s="1"/>
  <c r="J36" i="62"/>
  <c r="H36" i="62" s="1"/>
  <c r="G36" i="62"/>
  <c r="D36" i="62"/>
  <c r="B36" i="62" s="1"/>
  <c r="J37" i="62"/>
  <c r="H37" i="62" s="1"/>
  <c r="G37" i="62"/>
  <c r="D37" i="62"/>
  <c r="B37" i="62" s="1"/>
  <c r="J35" i="62"/>
  <c r="H35" i="62" s="1"/>
  <c r="G35" i="62"/>
  <c r="D35" i="62"/>
  <c r="B35" i="62" s="1"/>
  <c r="J39" i="62"/>
  <c r="H39" i="62" s="1"/>
  <c r="G39" i="62"/>
  <c r="D39" i="62"/>
  <c r="B39" i="62" s="1"/>
  <c r="D40" i="62"/>
  <c r="B40" i="62" s="1"/>
  <c r="G40" i="62"/>
  <c r="J40" i="62"/>
  <c r="H40" i="62" s="1"/>
  <c r="B32" i="62" l="1"/>
  <c r="H32" i="62"/>
  <c r="H18" i="62"/>
  <c r="B18" i="62"/>
  <c r="J41" i="62"/>
  <c r="H41" i="62" s="1"/>
  <c r="G41" i="62"/>
  <c r="D41" i="62"/>
  <c r="B41" i="62" s="1"/>
  <c r="J42" i="62"/>
  <c r="H42" i="62" s="1"/>
  <c r="G42" i="62"/>
  <c r="D42" i="62"/>
  <c r="B42" i="62" s="1"/>
  <c r="J43" i="62"/>
  <c r="H43" i="62" s="1"/>
  <c r="G43" i="62"/>
  <c r="D43" i="62"/>
  <c r="B43" i="62" s="1"/>
  <c r="J44" i="62" l="1"/>
  <c r="H44" i="62" s="1"/>
  <c r="G44" i="62"/>
  <c r="D44" i="62"/>
  <c r="B44" i="62" s="1"/>
  <c r="J45" i="62"/>
  <c r="H45" i="62" s="1"/>
  <c r="G45" i="62"/>
  <c r="D45" i="62"/>
  <c r="B45" i="62" s="1"/>
  <c r="J46" i="62"/>
  <c r="H46" i="62" s="1"/>
  <c r="G46" i="62"/>
  <c r="D46" i="62"/>
  <c r="B46" i="62" s="1"/>
  <c r="J38" i="62"/>
  <c r="H38" i="62" s="1"/>
  <c r="G38" i="62"/>
  <c r="D38" i="62"/>
  <c r="B38" i="62" s="1"/>
  <c r="J47" i="62"/>
  <c r="H47" i="62" s="1"/>
  <c r="G47" i="62"/>
  <c r="D47" i="62"/>
  <c r="B47" i="62" s="1"/>
  <c r="BC18" i="65" l="1"/>
  <c r="BO18" i="65" l="1"/>
  <c r="BI18" i="65"/>
  <c r="AW18" i="65"/>
  <c r="AD18" i="65"/>
  <c r="X18" i="65"/>
  <c r="R18" i="65"/>
  <c r="L18" i="65"/>
  <c r="F18" i="65"/>
  <c r="Q14" i="69"/>
  <c r="J48" i="62"/>
  <c r="G48" i="62"/>
  <c r="D48" i="62"/>
  <c r="B48" i="62" s="1"/>
  <c r="CH19" i="65"/>
  <c r="CB19" i="65"/>
  <c r="BO19" i="65"/>
  <c r="BP19" i="65" s="1"/>
  <c r="BI19" i="65"/>
  <c r="BJ19" i="65" s="1"/>
  <c r="BC19" i="65"/>
  <c r="BD19" i="65" s="1"/>
  <c r="AW19" i="65"/>
  <c r="AX19" i="65" s="1"/>
  <c r="AQ19" i="65"/>
  <c r="AR19" i="65" s="1"/>
  <c r="AL19" i="65"/>
  <c r="AD19" i="65"/>
  <c r="AE19" i="65" s="1"/>
  <c r="AF19" i="65" s="1"/>
  <c r="X19" i="65"/>
  <c r="Y19" i="65" s="1"/>
  <c r="R19" i="65"/>
  <c r="S19" i="65" s="1"/>
  <c r="L19" i="65"/>
  <c r="M19" i="65" s="1"/>
  <c r="F19" i="65"/>
  <c r="G19" i="65" s="1"/>
  <c r="W28" i="69"/>
  <c r="W25" i="69"/>
  <c r="W26" i="69"/>
  <c r="W24" i="69"/>
  <c r="W22" i="69"/>
  <c r="W21" i="69"/>
  <c r="W15" i="69"/>
  <c r="W16" i="69"/>
  <c r="W17" i="69"/>
  <c r="W18" i="69"/>
  <c r="W19" i="69"/>
  <c r="H16" i="69"/>
  <c r="H14" i="69"/>
  <c r="V14" i="69"/>
  <c r="J49" i="62" l="1"/>
  <c r="H49" i="62" s="1"/>
  <c r="G49" i="62"/>
  <c r="D49" i="62"/>
  <c r="B49" i="62" s="1"/>
  <c r="CH18" i="65"/>
  <c r="CB18" i="65"/>
  <c r="BP18" i="65"/>
  <c r="BJ18" i="65"/>
  <c r="BD18" i="65"/>
  <c r="AX18" i="65"/>
  <c r="AR18" i="65"/>
  <c r="AL18" i="65"/>
  <c r="AE18" i="65"/>
  <c r="AF18" i="65" s="1"/>
  <c r="Y18" i="65"/>
  <c r="S18" i="65"/>
  <c r="M18" i="65"/>
  <c r="G18" i="65"/>
  <c r="CH20" i="65"/>
  <c r="CB20" i="65"/>
  <c r="BO20" i="65"/>
  <c r="BP20" i="65" s="1"/>
  <c r="BI20" i="65"/>
  <c r="BJ20" i="65" s="1"/>
  <c r="BC20" i="65"/>
  <c r="BD20" i="65" s="1"/>
  <c r="AW20" i="65"/>
  <c r="AX20" i="65" s="1"/>
  <c r="AQ20" i="65"/>
  <c r="AR20" i="65" s="1"/>
  <c r="AL20" i="65"/>
  <c r="AD20" i="65"/>
  <c r="AE20" i="65" s="1"/>
  <c r="AF20" i="65" s="1"/>
  <c r="X20" i="65"/>
  <c r="Y20" i="65" s="1"/>
  <c r="R20" i="65"/>
  <c r="S20" i="65" s="1"/>
  <c r="L20" i="65"/>
  <c r="M20" i="65" s="1"/>
  <c r="F20" i="65"/>
  <c r="G20" i="65" s="1"/>
  <c r="V18" i="69"/>
  <c r="V17" i="69"/>
  <c r="V16" i="69"/>
  <c r="V15" i="69"/>
  <c r="V28" i="69"/>
  <c r="V26" i="69"/>
  <c r="V25" i="69"/>
  <c r="V24" i="69"/>
  <c r="V22" i="69"/>
  <c r="V21" i="69"/>
  <c r="V19" i="69"/>
  <c r="U14" i="69"/>
  <c r="J50" i="62"/>
  <c r="H50" i="62" s="1"/>
  <c r="G50" i="62"/>
  <c r="D50" i="62"/>
  <c r="B50" i="62" s="1"/>
  <c r="J51" i="62"/>
  <c r="H51" i="62" s="1"/>
  <c r="G51" i="62"/>
  <c r="D51" i="62"/>
  <c r="B51" i="62" s="1"/>
  <c r="U28" i="69"/>
  <c r="U26" i="69"/>
  <c r="U25" i="69"/>
  <c r="U24" i="69"/>
  <c r="U22" i="69"/>
  <c r="U21" i="69"/>
  <c r="U19" i="69"/>
  <c r="U18" i="69"/>
  <c r="U17" i="69"/>
  <c r="U16" i="69"/>
  <c r="U15" i="69"/>
  <c r="T15" i="69"/>
  <c r="T14" i="69"/>
  <c r="J52" i="62"/>
  <c r="H52" i="62" s="1"/>
  <c r="G52" i="62"/>
  <c r="D52" i="62"/>
  <c r="B52" i="62" s="1"/>
  <c r="J53" i="62"/>
  <c r="H53" i="62" s="1"/>
  <c r="G53" i="62"/>
  <c r="D53" i="62"/>
  <c r="B53" i="62" s="1"/>
  <c r="J54" i="62"/>
  <c r="H54" i="62" s="1"/>
  <c r="G54" i="62"/>
  <c r="D54" i="62"/>
  <c r="B54" i="62" s="1"/>
  <c r="J55" i="62"/>
  <c r="H55" i="62" s="1"/>
  <c r="G55" i="62"/>
  <c r="D55" i="62"/>
  <c r="B55" i="62" s="1"/>
  <c r="J56" i="62"/>
  <c r="H56" i="62" s="1"/>
  <c r="G56" i="62"/>
  <c r="D56" i="62"/>
  <c r="B56" i="62" s="1"/>
  <c r="J57" i="62"/>
  <c r="H57" i="62" s="1"/>
  <c r="G57" i="62"/>
  <c r="D57" i="62"/>
  <c r="B57" i="62" s="1"/>
  <c r="J58" i="62" l="1"/>
  <c r="H58" i="62" s="1"/>
  <c r="G58" i="62"/>
  <c r="D58" i="62"/>
  <c r="B58" i="62" s="1"/>
  <c r="J59" i="62"/>
  <c r="H59" i="62" s="1"/>
  <c r="G59" i="62"/>
  <c r="D59" i="62"/>
  <c r="B59" i="62" s="1"/>
  <c r="J60" i="62"/>
  <c r="H60" i="62" s="1"/>
  <c r="G60" i="62"/>
  <c r="D60" i="62"/>
  <c r="B60" i="62" s="1"/>
  <c r="J61" i="62"/>
  <c r="H61" i="62" s="1"/>
  <c r="G61" i="62"/>
  <c r="D61" i="62"/>
  <c r="B61" i="62" s="1"/>
  <c r="J62" i="62"/>
  <c r="H62" i="62" s="1"/>
  <c r="G62" i="62"/>
  <c r="D62" i="62"/>
  <c r="B62" i="62" s="1"/>
  <c r="J63" i="62"/>
  <c r="H63" i="62" s="1"/>
  <c r="G63" i="62"/>
  <c r="D63" i="62"/>
  <c r="B63" i="62" s="1"/>
  <c r="J64" i="62"/>
  <c r="H64" i="62" s="1"/>
  <c r="G64" i="62"/>
  <c r="D64" i="62"/>
  <c r="B64" i="62" s="1"/>
  <c r="J65" i="62"/>
  <c r="H65" i="62" s="1"/>
  <c r="G65" i="62"/>
  <c r="D65" i="62"/>
  <c r="B65" i="62" s="1"/>
  <c r="J66" i="62"/>
  <c r="H66" i="62" s="1"/>
  <c r="G66" i="62"/>
  <c r="D66" i="62"/>
  <c r="B66" i="62" s="1"/>
  <c r="J67" i="62"/>
  <c r="H67" i="62" s="1"/>
  <c r="G67" i="62"/>
  <c r="D67" i="62"/>
  <c r="B67" i="62" s="1"/>
  <c r="J68" i="62"/>
  <c r="H68" i="62" s="1"/>
  <c r="G68" i="62"/>
  <c r="D68" i="62"/>
  <c r="B68" i="62" s="1"/>
  <c r="J69" i="62"/>
  <c r="H69" i="62" s="1"/>
  <c r="G69" i="62"/>
  <c r="D69" i="62"/>
  <c r="B69" i="62" s="1"/>
  <c r="J70" i="62"/>
  <c r="H70" i="62" s="1"/>
  <c r="G70" i="62"/>
  <c r="D70" i="62"/>
  <c r="B70" i="62" s="1"/>
  <c r="J71" i="62"/>
  <c r="H71" i="62" s="1"/>
  <c r="G71" i="62"/>
  <c r="D71" i="62"/>
  <c r="B71" i="62" s="1"/>
  <c r="J72" i="62"/>
  <c r="H72" i="62" s="1"/>
  <c r="G72" i="62"/>
  <c r="D72" i="62"/>
  <c r="B72" i="62" s="1"/>
  <c r="J73" i="62"/>
  <c r="H73" i="62" s="1"/>
  <c r="G73" i="62"/>
  <c r="D73" i="62"/>
  <c r="B73" i="62" s="1"/>
  <c r="J74" i="62"/>
  <c r="H74" i="62" s="1"/>
  <c r="G74" i="62"/>
  <c r="D74" i="62"/>
  <c r="B74" i="62" s="1"/>
  <c r="J75" i="62"/>
  <c r="H75" i="62" s="1"/>
  <c r="G75" i="62"/>
  <c r="D75" i="62"/>
  <c r="B75" i="62" s="1"/>
  <c r="J76" i="62"/>
  <c r="H76" i="62" s="1"/>
  <c r="G76" i="62"/>
  <c r="D76" i="62"/>
  <c r="B76" i="62" s="1"/>
  <c r="G77" i="62"/>
  <c r="G78" i="62"/>
  <c r="J77" i="62"/>
  <c r="H77" i="62" s="1"/>
  <c r="D77" i="62"/>
  <c r="B77" i="62" s="1"/>
  <c r="J78" i="62" l="1"/>
  <c r="H78" i="62" s="1"/>
  <c r="J79" i="62"/>
  <c r="H79" i="62" s="1"/>
  <c r="J80" i="62"/>
  <c r="H80" i="62" s="1"/>
  <c r="D78" i="62"/>
  <c r="B78" i="62" s="1"/>
  <c r="D79" i="62"/>
  <c r="B79" i="62" s="1"/>
  <c r="D80" i="62"/>
  <c r="B80" i="62" s="1"/>
  <c r="A6" i="62"/>
  <c r="A6" i="68"/>
  <c r="G21" i="65" l="1"/>
  <c r="M21" i="65"/>
  <c r="S21" i="65"/>
  <c r="Y21" i="65"/>
  <c r="AE21" i="65"/>
  <c r="AF21" i="65" s="1"/>
  <c r="AL21" i="65"/>
  <c r="AR21" i="65"/>
  <c r="AX21" i="65"/>
  <c r="BD21" i="65"/>
  <c r="BJ21" i="65"/>
  <c r="BP21" i="65"/>
  <c r="CB21" i="65"/>
  <c r="CH21" i="65"/>
  <c r="H538" i="62"/>
  <c r="H539" i="62"/>
  <c r="T28" i="69" l="1"/>
  <c r="T25" i="69"/>
  <c r="T26" i="69"/>
  <c r="T24" i="69"/>
  <c r="T22" i="69"/>
  <c r="T21" i="69"/>
  <c r="T16" i="69"/>
  <c r="T17" i="69"/>
  <c r="T18" i="69"/>
  <c r="T19" i="69"/>
  <c r="S28" i="69"/>
  <c r="S25" i="69"/>
  <c r="S26" i="69"/>
  <c r="S24" i="69"/>
  <c r="S22" i="69"/>
  <c r="S21" i="69"/>
  <c r="S15" i="69"/>
  <c r="S16" i="69"/>
  <c r="S17" i="69"/>
  <c r="S18" i="69"/>
  <c r="S19" i="69"/>
  <c r="S14" i="69"/>
  <c r="R28" i="69"/>
  <c r="R25" i="69"/>
  <c r="R26" i="69"/>
  <c r="R24" i="69"/>
  <c r="R22" i="69"/>
  <c r="R21" i="69"/>
  <c r="R18" i="69"/>
  <c r="R19" i="69"/>
  <c r="R16" i="69"/>
  <c r="R17" i="69"/>
  <c r="R15" i="69"/>
  <c r="R14" i="69"/>
  <c r="Q28" i="69"/>
  <c r="Q25" i="69"/>
  <c r="Q26" i="69"/>
  <c r="Q24" i="69"/>
  <c r="Q22" i="69"/>
  <c r="Q21" i="69"/>
  <c r="Q16" i="69"/>
  <c r="Q17" i="69"/>
  <c r="Q18" i="69"/>
  <c r="Q19" i="69"/>
  <c r="Q15" i="69"/>
  <c r="P28" i="69"/>
  <c r="P22" i="69"/>
  <c r="P24" i="69"/>
  <c r="P25" i="69"/>
  <c r="P26" i="69"/>
  <c r="P21" i="69"/>
  <c r="P15" i="69"/>
  <c r="P16" i="69"/>
  <c r="P17" i="69"/>
  <c r="P18" i="69"/>
  <c r="P19" i="69"/>
  <c r="P14" i="69"/>
  <c r="O28" i="69"/>
  <c r="O25" i="69"/>
  <c r="O26" i="69"/>
  <c r="O24" i="69"/>
  <c r="O21" i="69"/>
  <c r="O22" i="69"/>
  <c r="O15" i="69"/>
  <c r="O16" i="69"/>
  <c r="O17" i="69"/>
  <c r="O18" i="69"/>
  <c r="O19" i="69"/>
  <c r="O14" i="69"/>
  <c r="N28" i="69"/>
  <c r="N25" i="69"/>
  <c r="N26" i="69"/>
  <c r="N24" i="69"/>
  <c r="N22" i="69"/>
  <c r="N21" i="69"/>
  <c r="N18" i="69"/>
  <c r="N19" i="69"/>
  <c r="N16" i="69"/>
  <c r="N17" i="69"/>
  <c r="N15" i="69"/>
  <c r="N14" i="69"/>
  <c r="M28" i="69"/>
  <c r="M26" i="69"/>
  <c r="M25" i="69"/>
  <c r="M24" i="69"/>
  <c r="M22" i="69"/>
  <c r="M21" i="69"/>
  <c r="M19" i="69"/>
  <c r="M18" i="69"/>
  <c r="M17" i="69"/>
  <c r="M16" i="69"/>
  <c r="M15" i="69"/>
  <c r="M14" i="69"/>
  <c r="L28" i="69"/>
  <c r="L26" i="69"/>
  <c r="L25" i="69"/>
  <c r="L24" i="69"/>
  <c r="L22" i="69"/>
  <c r="L21" i="69"/>
  <c r="L19" i="69"/>
  <c r="L18" i="69"/>
  <c r="L17" i="69"/>
  <c r="L16" i="69"/>
  <c r="L15" i="69"/>
  <c r="L14" i="69"/>
  <c r="K28" i="69"/>
  <c r="K26" i="69"/>
  <c r="K25" i="69"/>
  <c r="K24" i="69"/>
  <c r="K22" i="69"/>
  <c r="K21" i="69"/>
  <c r="K19" i="69"/>
  <c r="K18" i="69"/>
  <c r="K17" i="69"/>
  <c r="K16" i="69"/>
  <c r="K15" i="69"/>
  <c r="K14" i="69"/>
  <c r="J28" i="69"/>
  <c r="J26" i="69"/>
  <c r="J25" i="69"/>
  <c r="J24" i="69"/>
  <c r="J22" i="69"/>
  <c r="J21" i="69"/>
  <c r="J19" i="69"/>
  <c r="J18" i="69"/>
  <c r="J17" i="69"/>
  <c r="J16" i="69"/>
  <c r="J15" i="69"/>
  <c r="J14" i="69"/>
  <c r="I28" i="69"/>
  <c r="I26" i="69"/>
  <c r="I25" i="69"/>
  <c r="I24" i="69"/>
  <c r="I22" i="69"/>
  <c r="I21" i="69"/>
  <c r="I19" i="69"/>
  <c r="I18" i="69"/>
  <c r="I17" i="69"/>
  <c r="I16" i="69"/>
  <c r="I15" i="69"/>
  <c r="I14" i="69"/>
  <c r="H28" i="69"/>
  <c r="H26" i="69"/>
  <c r="H25" i="69"/>
  <c r="H24" i="69"/>
  <c r="H22" i="69"/>
  <c r="H21" i="69"/>
  <c r="H19" i="69"/>
  <c r="H18" i="69"/>
  <c r="H17" i="69"/>
  <c r="H15" i="69"/>
  <c r="J81" i="62"/>
  <c r="H81" i="62" s="1"/>
  <c r="D81" i="62"/>
  <c r="B81" i="62" s="1"/>
  <c r="J82" i="62"/>
  <c r="H82" i="62" s="1"/>
  <c r="D82" i="62"/>
  <c r="B82" i="62" s="1"/>
  <c r="G22" i="65"/>
  <c r="M22" i="65"/>
  <c r="S22" i="65"/>
  <c r="CH22" i="65" l="1"/>
  <c r="CB22" i="65"/>
  <c r="BP22" i="65"/>
  <c r="BJ22" i="65"/>
  <c r="BD22" i="65"/>
  <c r="AX22" i="65"/>
  <c r="AR22" i="65"/>
  <c r="AL22" i="65"/>
  <c r="AE22" i="65"/>
  <c r="AF22" i="65" s="1"/>
  <c r="Y22" i="65"/>
  <c r="F29" i="69"/>
  <c r="N29" i="69" s="1"/>
  <c r="E29" i="69"/>
  <c r="M29" i="69" s="1"/>
  <c r="D29" i="69"/>
  <c r="L29" i="69" s="1"/>
  <c r="C29" i="69"/>
  <c r="K29" i="69" s="1"/>
  <c r="J83" i="62"/>
  <c r="H83" i="62" s="1"/>
  <c r="D83" i="62"/>
  <c r="B83" i="62" s="1"/>
  <c r="J84" i="62"/>
  <c r="H84" i="62" s="1"/>
  <c r="D84" i="62"/>
  <c r="B84" i="62" s="1"/>
  <c r="J85" i="62"/>
  <c r="H85" i="62" s="1"/>
  <c r="D85" i="62"/>
  <c r="B85" i="62" s="1"/>
  <c r="J86" i="62"/>
  <c r="H86" i="62" s="1"/>
  <c r="D86" i="62"/>
  <c r="B86" i="62" s="1"/>
  <c r="J87" i="62"/>
  <c r="H87" i="62" s="1"/>
  <c r="D87" i="62"/>
  <c r="B87" i="62" s="1"/>
  <c r="J88" i="62"/>
  <c r="H88" i="62" s="1"/>
  <c r="D88" i="62"/>
  <c r="B88" i="62" s="1"/>
  <c r="J89" i="62"/>
  <c r="H89" i="62" s="1"/>
  <c r="D89" i="62"/>
  <c r="B89" i="62" s="1"/>
  <c r="J90" i="62"/>
  <c r="H90" i="62" s="1"/>
  <c r="D90" i="62"/>
  <c r="B90" i="62" s="1"/>
  <c r="J91" i="62"/>
  <c r="H91" i="62" s="1"/>
  <c r="D91" i="62"/>
  <c r="B91" i="62" s="1"/>
  <c r="J92" i="62"/>
  <c r="H92" i="62" s="1"/>
  <c r="D92" i="62"/>
  <c r="B92" i="62" s="1"/>
  <c r="J93" i="62"/>
  <c r="H93" i="62" s="1"/>
  <c r="D93" i="62"/>
  <c r="B93" i="62" s="1"/>
  <c r="J94" i="62"/>
  <c r="H94" i="62" s="1"/>
  <c r="D94" i="62"/>
  <c r="B94" i="62" s="1"/>
  <c r="J95" i="62"/>
  <c r="H95" i="62" s="1"/>
  <c r="D95" i="62"/>
  <c r="B95" i="62" s="1"/>
  <c r="J96" i="62"/>
  <c r="H96" i="62" s="1"/>
  <c r="D96" i="62"/>
  <c r="B96" i="62" s="1"/>
  <c r="J97" i="62"/>
  <c r="H97" i="62" s="1"/>
  <c r="D97" i="62"/>
  <c r="B97" i="62" s="1"/>
  <c r="J98" i="62"/>
  <c r="H98" i="62" s="1"/>
  <c r="D98" i="62"/>
  <c r="B98" i="62" s="1"/>
  <c r="J99" i="62"/>
  <c r="H99" i="62" s="1"/>
  <c r="D99" i="62"/>
  <c r="B99" i="62" s="1"/>
  <c r="J100" i="62"/>
  <c r="H100" i="62" s="1"/>
  <c r="D100" i="62"/>
  <c r="B100" i="62" s="1"/>
  <c r="J101" i="62"/>
  <c r="H101" i="62" s="1"/>
  <c r="D101" i="62"/>
  <c r="B101" i="62" s="1"/>
  <c r="J102" i="62"/>
  <c r="H102" i="62" s="1"/>
  <c r="D102" i="62"/>
  <c r="B102" i="62" s="1"/>
  <c r="J103" i="62"/>
  <c r="H103" i="62" s="1"/>
  <c r="D103" i="62"/>
  <c r="B103" i="62" s="1"/>
  <c r="J104" i="62"/>
  <c r="H104" i="62" s="1"/>
  <c r="D104" i="62"/>
  <c r="B104" i="62" s="1"/>
  <c r="J105" i="62"/>
  <c r="H105" i="62" s="1"/>
  <c r="D105" i="62"/>
  <c r="B105" i="62" s="1"/>
  <c r="J106" i="62"/>
  <c r="H106" i="62" s="1"/>
  <c r="D106" i="62"/>
  <c r="B106" i="62" s="1"/>
  <c r="J107" i="62"/>
  <c r="H107" i="62" s="1"/>
  <c r="D107" i="62"/>
  <c r="B107" i="62" s="1"/>
  <c r="J108" i="62"/>
  <c r="H108" i="62" s="1"/>
  <c r="D108" i="62"/>
  <c r="B108" i="62" s="1"/>
  <c r="J109" i="62"/>
  <c r="H109" i="62" s="1"/>
  <c r="D109" i="62"/>
  <c r="B109" i="62" s="1"/>
  <c r="J110" i="62"/>
  <c r="H110" i="62" s="1"/>
  <c r="D110" i="62"/>
  <c r="B110" i="62" s="1"/>
  <c r="J111" i="62"/>
  <c r="H111" i="62" s="1"/>
  <c r="D111" i="62"/>
  <c r="B111" i="62" s="1"/>
  <c r="J112" i="62"/>
  <c r="H112" i="62" s="1"/>
  <c r="D112" i="62"/>
  <c r="B112" i="62" s="1"/>
  <c r="J113" i="62"/>
  <c r="H113" i="62" s="1"/>
  <c r="D113" i="62"/>
  <c r="B113" i="62" s="1"/>
  <c r="J114" i="62"/>
  <c r="H114" i="62" s="1"/>
  <c r="D114" i="62"/>
  <c r="B114" i="62" s="1"/>
  <c r="J115" i="62"/>
  <c r="H115" i="62" s="1"/>
  <c r="D115" i="62"/>
  <c r="B115" i="62" s="1"/>
  <c r="BV95" i="65" l="1"/>
  <c r="BV94" i="65"/>
  <c r="BV93" i="65"/>
  <c r="BV92" i="65"/>
  <c r="BV91" i="65"/>
  <c r="BV90" i="65"/>
  <c r="BV89" i="65"/>
  <c r="BV88" i="65"/>
  <c r="BV87" i="65"/>
  <c r="BV86" i="65"/>
  <c r="BV85" i="65"/>
  <c r="BV84" i="65"/>
  <c r="BV83" i="65"/>
  <c r="BV82" i="65"/>
  <c r="BV81" i="65"/>
  <c r="BV80" i="65"/>
  <c r="BV79" i="65"/>
  <c r="BV78" i="65"/>
  <c r="BV77" i="65"/>
  <c r="BV76" i="65"/>
  <c r="BV75" i="65"/>
  <c r="BV74" i="65"/>
  <c r="BV73" i="65"/>
  <c r="BV72" i="65"/>
  <c r="BV71" i="65"/>
  <c r="BV70" i="65"/>
  <c r="BV69" i="65"/>
  <c r="BV68" i="65"/>
  <c r="BV67" i="65"/>
  <c r="BV66" i="65"/>
  <c r="BV65" i="65"/>
  <c r="BV64" i="65"/>
  <c r="BV58" i="65"/>
  <c r="CH95" i="65"/>
  <c r="CH94" i="65"/>
  <c r="CH93" i="65"/>
  <c r="CH92" i="65"/>
  <c r="CH91" i="65"/>
  <c r="CH90" i="65"/>
  <c r="CH89" i="65"/>
  <c r="CH88" i="65"/>
  <c r="CH87" i="65"/>
  <c r="CH86" i="65"/>
  <c r="CH85" i="65"/>
  <c r="CH84" i="65"/>
  <c r="CH83" i="65"/>
  <c r="CH82" i="65"/>
  <c r="CH81" i="65"/>
  <c r="CH80" i="65"/>
  <c r="CH79" i="65"/>
  <c r="CH78" i="65"/>
  <c r="CH77" i="65"/>
  <c r="CH76" i="65"/>
  <c r="CH75" i="65"/>
  <c r="CH74" i="65"/>
  <c r="CH73" i="65"/>
  <c r="CH72" i="65"/>
  <c r="CH71" i="65"/>
  <c r="CH70" i="65"/>
  <c r="CH69" i="65"/>
  <c r="CH68" i="65"/>
  <c r="CH67" i="65"/>
  <c r="CH66" i="65"/>
  <c r="CH65" i="65"/>
  <c r="CH64" i="65"/>
  <c r="CH63" i="65"/>
  <c r="CH62" i="65"/>
  <c r="CH61" i="65"/>
  <c r="CH60" i="65"/>
  <c r="CH59" i="65"/>
  <c r="CH58" i="65"/>
  <c r="CH57" i="65"/>
  <c r="CH56" i="65"/>
  <c r="CH55" i="65"/>
  <c r="CH54" i="65"/>
  <c r="CH53" i="65"/>
  <c r="CH52" i="65"/>
  <c r="CH51" i="65"/>
  <c r="CH50" i="65"/>
  <c r="CH49" i="65"/>
  <c r="CH48" i="65"/>
  <c r="CH47" i="65"/>
  <c r="CH46" i="65"/>
  <c r="CH45" i="65"/>
  <c r="CH44" i="65"/>
  <c r="CH43" i="65"/>
  <c r="CH42" i="65"/>
  <c r="CH41" i="65"/>
  <c r="CH40" i="65"/>
  <c r="CH39" i="65"/>
  <c r="CH38" i="65"/>
  <c r="CH37" i="65"/>
  <c r="CH36" i="65"/>
  <c r="CH35" i="65"/>
  <c r="CH34" i="65"/>
  <c r="CH33" i="65"/>
  <c r="CH32" i="65"/>
  <c r="CH31" i="65"/>
  <c r="CH30" i="65"/>
  <c r="CH29" i="65"/>
  <c r="CH28" i="65"/>
  <c r="CH27" i="65"/>
  <c r="CH26" i="65"/>
  <c r="CH25" i="65"/>
  <c r="CH24" i="65"/>
  <c r="CH23" i="65"/>
  <c r="CB95" i="65"/>
  <c r="CB94" i="65"/>
  <c r="CB93" i="65"/>
  <c r="CB92" i="65"/>
  <c r="CB91" i="65"/>
  <c r="CB90" i="65"/>
  <c r="CB89" i="65"/>
  <c r="CB88" i="65"/>
  <c r="CB87" i="65"/>
  <c r="CB86" i="65"/>
  <c r="CB85" i="65"/>
  <c r="CB84" i="65"/>
  <c r="CB83" i="65"/>
  <c r="CB82" i="65"/>
  <c r="CB81" i="65"/>
  <c r="CB80" i="65"/>
  <c r="CB79" i="65"/>
  <c r="CB78" i="65"/>
  <c r="CB77" i="65"/>
  <c r="CB76" i="65"/>
  <c r="CB75" i="65"/>
  <c r="CB74" i="65"/>
  <c r="CB73" i="65"/>
  <c r="CB72" i="65"/>
  <c r="CB71" i="65"/>
  <c r="CB70" i="65"/>
  <c r="CB69" i="65"/>
  <c r="CB68" i="65"/>
  <c r="CB67" i="65"/>
  <c r="CB66" i="65"/>
  <c r="CB65" i="65"/>
  <c r="CB64" i="65"/>
  <c r="CB63" i="65"/>
  <c r="CB62" i="65"/>
  <c r="CB61" i="65"/>
  <c r="CB60" i="65"/>
  <c r="CB59" i="65"/>
  <c r="CB58" i="65"/>
  <c r="CB57" i="65"/>
  <c r="CB56" i="65"/>
  <c r="CB55" i="65"/>
  <c r="CB54" i="65"/>
  <c r="CB53" i="65"/>
  <c r="CB52" i="65"/>
  <c r="CB51" i="65"/>
  <c r="CB50" i="65"/>
  <c r="CB49" i="65"/>
  <c r="CB48" i="65"/>
  <c r="CB47" i="65"/>
  <c r="CB46" i="65"/>
  <c r="CB45" i="65"/>
  <c r="CB44" i="65"/>
  <c r="CB43" i="65"/>
  <c r="CB42" i="65"/>
  <c r="CB41" i="65"/>
  <c r="CB40" i="65"/>
  <c r="CB39" i="65"/>
  <c r="CB38" i="65"/>
  <c r="CB37" i="65"/>
  <c r="CB36" i="65"/>
  <c r="CB35" i="65"/>
  <c r="CB34" i="65"/>
  <c r="CB33" i="65"/>
  <c r="CB32" i="65"/>
  <c r="CB31" i="65"/>
  <c r="CB30" i="65"/>
  <c r="CB29" i="65"/>
  <c r="CB28" i="65"/>
  <c r="CB27" i="65"/>
  <c r="CB26" i="65"/>
  <c r="CB25" i="65"/>
  <c r="CB24" i="65"/>
  <c r="CB23" i="65"/>
  <c r="BP95" i="65"/>
  <c r="BP94" i="65"/>
  <c r="BP93" i="65"/>
  <c r="BP92" i="65"/>
  <c r="BP91" i="65"/>
  <c r="BP90" i="65"/>
  <c r="BP89" i="65"/>
  <c r="BP88" i="65"/>
  <c r="BP87" i="65"/>
  <c r="BP86" i="65"/>
  <c r="BP85" i="65"/>
  <c r="BP84" i="65"/>
  <c r="BP83" i="65"/>
  <c r="BP82" i="65"/>
  <c r="BP81" i="65"/>
  <c r="BP80" i="65"/>
  <c r="BP79" i="65"/>
  <c r="BP78" i="65"/>
  <c r="BP77" i="65"/>
  <c r="BP76" i="65"/>
  <c r="BP75" i="65"/>
  <c r="BP74" i="65"/>
  <c r="BP73" i="65"/>
  <c r="BP72" i="65"/>
  <c r="BP71" i="65"/>
  <c r="BP70" i="65"/>
  <c r="BP67" i="65"/>
  <c r="BP66" i="65"/>
  <c r="BP65" i="65"/>
  <c r="BP61" i="65"/>
  <c r="BP58" i="65"/>
  <c r="BP57" i="65"/>
  <c r="BP56" i="65"/>
  <c r="BP55" i="65"/>
  <c r="BP54" i="65"/>
  <c r="BP53" i="65"/>
  <c r="BP52" i="65"/>
  <c r="BP51" i="65"/>
  <c r="BP50" i="65"/>
  <c r="BP49" i="65"/>
  <c r="BP48" i="65"/>
  <c r="BP47" i="65"/>
  <c r="BP46" i="65"/>
  <c r="BP45" i="65"/>
  <c r="BP44" i="65"/>
  <c r="BP43" i="65"/>
  <c r="BP42" i="65"/>
  <c r="BP41" i="65"/>
  <c r="BP40" i="65"/>
  <c r="BP39" i="65"/>
  <c r="BP38" i="65"/>
  <c r="BP37" i="65"/>
  <c r="BP36" i="65"/>
  <c r="BP35" i="65"/>
  <c r="BP34" i="65"/>
  <c r="BP33" i="65"/>
  <c r="BP32" i="65"/>
  <c r="BP31" i="65"/>
  <c r="BP30" i="65"/>
  <c r="BP29" i="65"/>
  <c r="BP24" i="65"/>
  <c r="BP23" i="65"/>
  <c r="BJ95" i="65"/>
  <c r="BJ94" i="65"/>
  <c r="BJ93" i="65"/>
  <c r="BJ92" i="65"/>
  <c r="BJ91" i="65"/>
  <c r="BJ90" i="65"/>
  <c r="BJ89" i="65"/>
  <c r="BJ88" i="65"/>
  <c r="BJ87" i="65"/>
  <c r="BJ86" i="65"/>
  <c r="BJ85" i="65"/>
  <c r="BJ84" i="65"/>
  <c r="BJ83" i="65"/>
  <c r="BJ82" i="65"/>
  <c r="BJ81" i="65"/>
  <c r="BJ80" i="65"/>
  <c r="BJ79" i="65"/>
  <c r="BJ78" i="65"/>
  <c r="BJ77" i="65"/>
  <c r="BJ76" i="65"/>
  <c r="BJ75" i="65"/>
  <c r="BJ74" i="65"/>
  <c r="BJ73" i="65"/>
  <c r="BJ72" i="65"/>
  <c r="BJ71" i="65"/>
  <c r="BJ70" i="65"/>
  <c r="BJ67" i="65"/>
  <c r="BJ66" i="65"/>
  <c r="BJ65" i="65"/>
  <c r="BJ61" i="65"/>
  <c r="BJ58" i="65"/>
  <c r="BJ57" i="65"/>
  <c r="BJ56" i="65"/>
  <c r="BJ55" i="65"/>
  <c r="BJ54" i="65"/>
  <c r="BJ53" i="65"/>
  <c r="BJ52" i="65"/>
  <c r="BJ51" i="65"/>
  <c r="BJ50" i="65"/>
  <c r="BJ49" i="65"/>
  <c r="BJ48" i="65"/>
  <c r="BJ47" i="65"/>
  <c r="BJ46" i="65"/>
  <c r="BJ45" i="65"/>
  <c r="BJ44" i="65"/>
  <c r="BJ43" i="65"/>
  <c r="BJ42" i="65"/>
  <c r="BJ41" i="65"/>
  <c r="BJ40" i="65"/>
  <c r="BJ39" i="65"/>
  <c r="BJ38" i="65"/>
  <c r="BJ37" i="65"/>
  <c r="BJ36" i="65"/>
  <c r="BJ35" i="65"/>
  <c r="BJ34" i="65"/>
  <c r="BJ33" i="65"/>
  <c r="BJ32" i="65"/>
  <c r="BJ31" i="65"/>
  <c r="BJ30" i="65"/>
  <c r="BJ29" i="65"/>
  <c r="BJ28" i="65"/>
  <c r="BJ27" i="65"/>
  <c r="BJ26" i="65"/>
  <c r="BJ25" i="65"/>
  <c r="BJ24" i="65"/>
  <c r="BJ23" i="65"/>
  <c r="BD95" i="65"/>
  <c r="BD94" i="65"/>
  <c r="BD93" i="65"/>
  <c r="BD92" i="65"/>
  <c r="BD91" i="65"/>
  <c r="BD90" i="65"/>
  <c r="BD89" i="65"/>
  <c r="BD88" i="65"/>
  <c r="BD87" i="65"/>
  <c r="BD86" i="65"/>
  <c r="BD85" i="65"/>
  <c r="BD84" i="65"/>
  <c r="BD83" i="65"/>
  <c r="BD82" i="65"/>
  <c r="BD81" i="65"/>
  <c r="BD80" i="65"/>
  <c r="BD79" i="65"/>
  <c r="BD78" i="65"/>
  <c r="BD77" i="65"/>
  <c r="BD76" i="65"/>
  <c r="BD75" i="65"/>
  <c r="BD74" i="65"/>
  <c r="BD73" i="65"/>
  <c r="BD72" i="65"/>
  <c r="BD71" i="65"/>
  <c r="BD70" i="65"/>
  <c r="BD67" i="65"/>
  <c r="BD66" i="65"/>
  <c r="BD65" i="65"/>
  <c r="BD62" i="65"/>
  <c r="BD61" i="65"/>
  <c r="BD60" i="65"/>
  <c r="BD59" i="65"/>
  <c r="BD58" i="65"/>
  <c r="BD57" i="65"/>
  <c r="BD56" i="65"/>
  <c r="BD55" i="65"/>
  <c r="BD54" i="65"/>
  <c r="BD53" i="65"/>
  <c r="BD52" i="65"/>
  <c r="BD51" i="65"/>
  <c r="BD50" i="65"/>
  <c r="BD49" i="65"/>
  <c r="BD48" i="65"/>
  <c r="BD47" i="65"/>
  <c r="BD46" i="65"/>
  <c r="BD45" i="65"/>
  <c r="BD44" i="65"/>
  <c r="BD43" i="65"/>
  <c r="BD42" i="65"/>
  <c r="BD41" i="65"/>
  <c r="BD40" i="65"/>
  <c r="BD39" i="65"/>
  <c r="BD38" i="65"/>
  <c r="BD37" i="65"/>
  <c r="BD36" i="65"/>
  <c r="BD35" i="65"/>
  <c r="BD34" i="65"/>
  <c r="BD33" i="65"/>
  <c r="BD32" i="65"/>
  <c r="BD31" i="65"/>
  <c r="BD30" i="65"/>
  <c r="BD29" i="65"/>
  <c r="BD28" i="65"/>
  <c r="BD27" i="65"/>
  <c r="BD26" i="65"/>
  <c r="BD25" i="65"/>
  <c r="BD24" i="65"/>
  <c r="BD23" i="65"/>
  <c r="AX95" i="65"/>
  <c r="AX94" i="65"/>
  <c r="AX93" i="65"/>
  <c r="AX92" i="65"/>
  <c r="AX91" i="65"/>
  <c r="AX90" i="65"/>
  <c r="AX89" i="65"/>
  <c r="AX88" i="65"/>
  <c r="AX87" i="65"/>
  <c r="AX86" i="65"/>
  <c r="AX85" i="65"/>
  <c r="AX84" i="65"/>
  <c r="AX83" i="65"/>
  <c r="AX82" i="65"/>
  <c r="AX81" i="65"/>
  <c r="AX80" i="65"/>
  <c r="AX79" i="65"/>
  <c r="AX78" i="65"/>
  <c r="AX77" i="65"/>
  <c r="AX76" i="65"/>
  <c r="AX75" i="65"/>
  <c r="AX74" i="65"/>
  <c r="AX73" i="65"/>
  <c r="AX72" i="65"/>
  <c r="AX71" i="65"/>
  <c r="AX70" i="65"/>
  <c r="AX67" i="65"/>
  <c r="AX66" i="65"/>
  <c r="AX65" i="65"/>
  <c r="AX62" i="65"/>
  <c r="AX61" i="65"/>
  <c r="AX60" i="65"/>
  <c r="AX59" i="65"/>
  <c r="AX58" i="65"/>
  <c r="AX57" i="65"/>
  <c r="AX56" i="65"/>
  <c r="AX55" i="65"/>
  <c r="AX54" i="65"/>
  <c r="AX53" i="65"/>
  <c r="AX52" i="65"/>
  <c r="AX51" i="65"/>
  <c r="AX50" i="65"/>
  <c r="AX49" i="65"/>
  <c r="AX48" i="65"/>
  <c r="AX47" i="65"/>
  <c r="AX46" i="65"/>
  <c r="AX45" i="65"/>
  <c r="AX44" i="65"/>
  <c r="AX43" i="65"/>
  <c r="AX42" i="65"/>
  <c r="AX41" i="65"/>
  <c r="AX40" i="65"/>
  <c r="AX39" i="65"/>
  <c r="AX38" i="65"/>
  <c r="AX37" i="65"/>
  <c r="AX36" i="65"/>
  <c r="AX35" i="65"/>
  <c r="AX34" i="65"/>
  <c r="AX33" i="65"/>
  <c r="AX32" i="65"/>
  <c r="AX31" i="65"/>
  <c r="AX30" i="65"/>
  <c r="AX29" i="65"/>
  <c r="AX28" i="65"/>
  <c r="AX27" i="65"/>
  <c r="AX26" i="65"/>
  <c r="AX25" i="65"/>
  <c r="AX24" i="65"/>
  <c r="AX23" i="65"/>
  <c r="AR95" i="65"/>
  <c r="AR94" i="65"/>
  <c r="AR93" i="65"/>
  <c r="AR92" i="65"/>
  <c r="AR91" i="65"/>
  <c r="AR90" i="65"/>
  <c r="AR89" i="65"/>
  <c r="AR88" i="65"/>
  <c r="AR87" i="65"/>
  <c r="AR86" i="65"/>
  <c r="AR85" i="65"/>
  <c r="AR84" i="65"/>
  <c r="AR83" i="65"/>
  <c r="AR82" i="65"/>
  <c r="AR81" i="65"/>
  <c r="AR80" i="65"/>
  <c r="AR79" i="65"/>
  <c r="AR78" i="65"/>
  <c r="AR77" i="65"/>
  <c r="AR76" i="65"/>
  <c r="AR75" i="65"/>
  <c r="AR74" i="65"/>
  <c r="AR73" i="65"/>
  <c r="AR72" i="65"/>
  <c r="AR71" i="65"/>
  <c r="AR70" i="65"/>
  <c r="AR67" i="65"/>
  <c r="AR66" i="65"/>
  <c r="AR65" i="65"/>
  <c r="AR62" i="65"/>
  <c r="AR61" i="65"/>
  <c r="AR60" i="65"/>
  <c r="AR59" i="65"/>
  <c r="AR58" i="65"/>
  <c r="AR57" i="65"/>
  <c r="AR56" i="65"/>
  <c r="AR55" i="65"/>
  <c r="AR54" i="65"/>
  <c r="AR53" i="65"/>
  <c r="AR52" i="65"/>
  <c r="AR51" i="65"/>
  <c r="AR50" i="65"/>
  <c r="AR49" i="65"/>
  <c r="AR48" i="65"/>
  <c r="AR47" i="65"/>
  <c r="AR46" i="65"/>
  <c r="AR45" i="65"/>
  <c r="AR44" i="65"/>
  <c r="AR43" i="65"/>
  <c r="AR42" i="65"/>
  <c r="AR41" i="65"/>
  <c r="AR40" i="65"/>
  <c r="AR39" i="65"/>
  <c r="AR38" i="65"/>
  <c r="AR37" i="65"/>
  <c r="AR36" i="65"/>
  <c r="AR35" i="65"/>
  <c r="AR34" i="65"/>
  <c r="AR33" i="65"/>
  <c r="AR32" i="65"/>
  <c r="AR31" i="65"/>
  <c r="AR30" i="65"/>
  <c r="AR29" i="65"/>
  <c r="AR28" i="65"/>
  <c r="AR27" i="65"/>
  <c r="AR26" i="65"/>
  <c r="AR25" i="65"/>
  <c r="AR24" i="65"/>
  <c r="AR23" i="65"/>
  <c r="AL95" i="65"/>
  <c r="AL94" i="65"/>
  <c r="AL93" i="65"/>
  <c r="AL92" i="65"/>
  <c r="AL91" i="65"/>
  <c r="AL90" i="65"/>
  <c r="AL89" i="65"/>
  <c r="AL88" i="65"/>
  <c r="AL87" i="65"/>
  <c r="AL86" i="65"/>
  <c r="AL85" i="65"/>
  <c r="AL84" i="65"/>
  <c r="AL83" i="65"/>
  <c r="AL82" i="65"/>
  <c r="AL81" i="65"/>
  <c r="AL80" i="65"/>
  <c r="AL79" i="65"/>
  <c r="AL78" i="65"/>
  <c r="AL77" i="65"/>
  <c r="AL76" i="65"/>
  <c r="AL75" i="65"/>
  <c r="AL74" i="65"/>
  <c r="AL73" i="65"/>
  <c r="AL72" i="65"/>
  <c r="AL71" i="65"/>
  <c r="AL70" i="65"/>
  <c r="AL69" i="65"/>
  <c r="AL68" i="65"/>
  <c r="AL67" i="65"/>
  <c r="AL66" i="65"/>
  <c r="AL65" i="65"/>
  <c r="AL64" i="65"/>
  <c r="AL63" i="65"/>
  <c r="AL62" i="65"/>
  <c r="AL61" i="65"/>
  <c r="AL60" i="65"/>
  <c r="AL59" i="65"/>
  <c r="AL58" i="65"/>
  <c r="AL57" i="65"/>
  <c r="AL56" i="65"/>
  <c r="AL55" i="65"/>
  <c r="AL54" i="65"/>
  <c r="AL53" i="65"/>
  <c r="AL52" i="65"/>
  <c r="AL51" i="65"/>
  <c r="AL50" i="65"/>
  <c r="AL49" i="65"/>
  <c r="AL48" i="65"/>
  <c r="AL47" i="65"/>
  <c r="AL46" i="65"/>
  <c r="AL45" i="65"/>
  <c r="AL44" i="65"/>
  <c r="AL43" i="65"/>
  <c r="AL42" i="65"/>
  <c r="AL41" i="65"/>
  <c r="AL40" i="65"/>
  <c r="AL39" i="65"/>
  <c r="AL38" i="65"/>
  <c r="AL37" i="65"/>
  <c r="AL36" i="65"/>
  <c r="AL35" i="65"/>
  <c r="AL34" i="65"/>
  <c r="AL33" i="65"/>
  <c r="AL32" i="65"/>
  <c r="AL31" i="65"/>
  <c r="AL30" i="65"/>
  <c r="AL29" i="65"/>
  <c r="AL28" i="65"/>
  <c r="AL27" i="65"/>
  <c r="AL26" i="65"/>
  <c r="AL25" i="65"/>
  <c r="AL24" i="65"/>
  <c r="AL23" i="65"/>
  <c r="AE95" i="65"/>
  <c r="AF95" i="65" s="1"/>
  <c r="AE94" i="65"/>
  <c r="AF94" i="65" s="1"/>
  <c r="AE93" i="65"/>
  <c r="AF93" i="65" s="1"/>
  <c r="AE92" i="65"/>
  <c r="AF92" i="65" s="1"/>
  <c r="AE91" i="65"/>
  <c r="AF91" i="65" s="1"/>
  <c r="AE90" i="65"/>
  <c r="AF90" i="65" s="1"/>
  <c r="AE89" i="65"/>
  <c r="AF89" i="65" s="1"/>
  <c r="AE88" i="65"/>
  <c r="AF88" i="65" s="1"/>
  <c r="AE87" i="65"/>
  <c r="AF87" i="65" s="1"/>
  <c r="AE86" i="65"/>
  <c r="AF86" i="65" s="1"/>
  <c r="AE85" i="65"/>
  <c r="AF85" i="65" s="1"/>
  <c r="AE84" i="65"/>
  <c r="AF84" i="65" s="1"/>
  <c r="AE83" i="65"/>
  <c r="AF83" i="65" s="1"/>
  <c r="AE82" i="65"/>
  <c r="AF82" i="65" s="1"/>
  <c r="AE81" i="65"/>
  <c r="AF81" i="65" s="1"/>
  <c r="AE80" i="65"/>
  <c r="AF80" i="65" s="1"/>
  <c r="AE79" i="65"/>
  <c r="AF79" i="65" s="1"/>
  <c r="AE78" i="65"/>
  <c r="AF78" i="65" s="1"/>
  <c r="AE77" i="65"/>
  <c r="AF77" i="65" s="1"/>
  <c r="AE76" i="65"/>
  <c r="AF76" i="65" s="1"/>
  <c r="AE75" i="65"/>
  <c r="AF75" i="65" s="1"/>
  <c r="AE74" i="65"/>
  <c r="AF74" i="65" s="1"/>
  <c r="AE73" i="65"/>
  <c r="AF73" i="65" s="1"/>
  <c r="AE72" i="65"/>
  <c r="AF72" i="65" s="1"/>
  <c r="AE71" i="65"/>
  <c r="AF71" i="65" s="1"/>
  <c r="AE67" i="65"/>
  <c r="AF67" i="65" s="1"/>
  <c r="AE66" i="65"/>
  <c r="AF66" i="65" s="1"/>
  <c r="AE65" i="65"/>
  <c r="AF65" i="65" s="1"/>
  <c r="AE61" i="65"/>
  <c r="AF61" i="65" s="1"/>
  <c r="AE58" i="65"/>
  <c r="AF58" i="65" s="1"/>
  <c r="AE57" i="65"/>
  <c r="AF57" i="65" s="1"/>
  <c r="AE56" i="65"/>
  <c r="AF56" i="65" s="1"/>
  <c r="AE55" i="65"/>
  <c r="AF55" i="65" s="1"/>
  <c r="AE54" i="65"/>
  <c r="AF54" i="65" s="1"/>
  <c r="AE53" i="65"/>
  <c r="AF53" i="65" s="1"/>
  <c r="AE52" i="65"/>
  <c r="AF52" i="65" s="1"/>
  <c r="AE51" i="65"/>
  <c r="AF51" i="65" s="1"/>
  <c r="AE50" i="65"/>
  <c r="AF50" i="65" s="1"/>
  <c r="AE49" i="65"/>
  <c r="AF49" i="65" s="1"/>
  <c r="AE48" i="65"/>
  <c r="AF48" i="65" s="1"/>
  <c r="AE47" i="65"/>
  <c r="AF47" i="65" s="1"/>
  <c r="AE46" i="65"/>
  <c r="AF46" i="65" s="1"/>
  <c r="AE45" i="65"/>
  <c r="AF45" i="65" s="1"/>
  <c r="AE44" i="65"/>
  <c r="AF44" i="65" s="1"/>
  <c r="AE43" i="65"/>
  <c r="AF43" i="65" s="1"/>
  <c r="AE42" i="65"/>
  <c r="AF42" i="65" s="1"/>
  <c r="AE41" i="65"/>
  <c r="AF41" i="65" s="1"/>
  <c r="AE40" i="65"/>
  <c r="AF40" i="65" s="1"/>
  <c r="AE39" i="65"/>
  <c r="AF39" i="65" s="1"/>
  <c r="AE38" i="65"/>
  <c r="AF38" i="65" s="1"/>
  <c r="AE37" i="65"/>
  <c r="AF37" i="65" s="1"/>
  <c r="AE36" i="65"/>
  <c r="AF36" i="65" s="1"/>
  <c r="AE35" i="65"/>
  <c r="AF35" i="65" s="1"/>
  <c r="AE34" i="65"/>
  <c r="AF34" i="65" s="1"/>
  <c r="AE33" i="65"/>
  <c r="AF33" i="65" s="1"/>
  <c r="AE32" i="65"/>
  <c r="AF32" i="65" s="1"/>
  <c r="AE31" i="65"/>
  <c r="AF31" i="65" s="1"/>
  <c r="AE30" i="65"/>
  <c r="AF30" i="65" s="1"/>
  <c r="AE29" i="65"/>
  <c r="AF29" i="65" s="1"/>
  <c r="AE28" i="65"/>
  <c r="AF28" i="65" s="1"/>
  <c r="AE27" i="65"/>
  <c r="AF27" i="65" s="1"/>
  <c r="AE26" i="65"/>
  <c r="AF26" i="65" s="1"/>
  <c r="AE25" i="65"/>
  <c r="AF25" i="65" s="1"/>
  <c r="AE24" i="65"/>
  <c r="AF24" i="65" s="1"/>
  <c r="AE23" i="65"/>
  <c r="AF23" i="65" s="1"/>
  <c r="Y95" i="65"/>
  <c r="Y94" i="65"/>
  <c r="Y93" i="65"/>
  <c r="Y92" i="65"/>
  <c r="Y91" i="65"/>
  <c r="Y90" i="65"/>
  <c r="Y89" i="65"/>
  <c r="Y88" i="65"/>
  <c r="Y87" i="65"/>
  <c r="Y86" i="65"/>
  <c r="Y85" i="65"/>
  <c r="Y84" i="65"/>
  <c r="Y83" i="65"/>
  <c r="Y82" i="65"/>
  <c r="Y81" i="65"/>
  <c r="Y80" i="65"/>
  <c r="Y79" i="65"/>
  <c r="Y78" i="65"/>
  <c r="Y77" i="65"/>
  <c r="Y76" i="65"/>
  <c r="Y75" i="65"/>
  <c r="Y74" i="65"/>
  <c r="Y73" i="65"/>
  <c r="Y72" i="65"/>
  <c r="Y71" i="65"/>
  <c r="Y70" i="65"/>
  <c r="Y69" i="65"/>
  <c r="Y68" i="65"/>
  <c r="Y67" i="65"/>
  <c r="Y66" i="65"/>
  <c r="Y65" i="65"/>
  <c r="Y61" i="65"/>
  <c r="Y60" i="65"/>
  <c r="Y59" i="65"/>
  <c r="Y58" i="65"/>
  <c r="Y57" i="65"/>
  <c r="Y56" i="65"/>
  <c r="Y55" i="65"/>
  <c r="Y54" i="65"/>
  <c r="Y53" i="65"/>
  <c r="Y52" i="65"/>
  <c r="Y51" i="65"/>
  <c r="Y50" i="65"/>
  <c r="Y49" i="65"/>
  <c r="Y48" i="65"/>
  <c r="Y47" i="65"/>
  <c r="Y46" i="65"/>
  <c r="Y45" i="65"/>
  <c r="Y44" i="65"/>
  <c r="Y43" i="65"/>
  <c r="Y42" i="65"/>
  <c r="Y41" i="65"/>
  <c r="Y40" i="65"/>
  <c r="Y39" i="65"/>
  <c r="Y38" i="65"/>
  <c r="Y37" i="65"/>
  <c r="Y36" i="65"/>
  <c r="Y35" i="65"/>
  <c r="Y34" i="65"/>
  <c r="Y33" i="65"/>
  <c r="Y32" i="65"/>
  <c r="Y31" i="65"/>
  <c r="Y30" i="65"/>
  <c r="Y29" i="65"/>
  <c r="Y28" i="65"/>
  <c r="Y27" i="65"/>
  <c r="Y26" i="65"/>
  <c r="Y25" i="65"/>
  <c r="Y24" i="65"/>
  <c r="Y23" i="65"/>
  <c r="S95" i="65"/>
  <c r="S94" i="65"/>
  <c r="S93" i="65"/>
  <c r="S92" i="65"/>
  <c r="S91" i="65"/>
  <c r="S90" i="65"/>
  <c r="S89" i="65"/>
  <c r="S88" i="65"/>
  <c r="S87" i="65"/>
  <c r="S86" i="65"/>
  <c r="S85" i="65"/>
  <c r="S84" i="65"/>
  <c r="S83" i="65"/>
  <c r="S82" i="65"/>
  <c r="S81" i="65"/>
  <c r="S80" i="65"/>
  <c r="S79" i="65"/>
  <c r="S78" i="65"/>
  <c r="S77" i="65"/>
  <c r="S76" i="65"/>
  <c r="S75" i="65"/>
  <c r="S74" i="65"/>
  <c r="S73" i="65"/>
  <c r="S72" i="65"/>
  <c r="S71" i="65"/>
  <c r="S70" i="65"/>
  <c r="S69" i="65"/>
  <c r="S68" i="65"/>
  <c r="S67" i="65"/>
  <c r="S66" i="65"/>
  <c r="S65" i="65"/>
  <c r="S61" i="65"/>
  <c r="S60" i="65"/>
  <c r="S59" i="65"/>
  <c r="S58" i="65"/>
  <c r="S57" i="65"/>
  <c r="S56" i="65"/>
  <c r="S55" i="65"/>
  <c r="S54" i="65"/>
  <c r="S53" i="65"/>
  <c r="S52" i="65"/>
  <c r="S51" i="65"/>
  <c r="S50" i="65"/>
  <c r="S49" i="65"/>
  <c r="S48" i="65"/>
  <c r="S47" i="65"/>
  <c r="S46" i="65"/>
  <c r="S45" i="65"/>
  <c r="S44" i="65"/>
  <c r="S43" i="65"/>
  <c r="S42" i="65"/>
  <c r="S40" i="65"/>
  <c r="S38" i="65"/>
  <c r="S37" i="65"/>
  <c r="S36" i="65"/>
  <c r="S35" i="65"/>
  <c r="S34" i="65"/>
  <c r="S33" i="65"/>
  <c r="S32" i="65"/>
  <c r="S31" i="65"/>
  <c r="S30" i="65"/>
  <c r="S29" i="65"/>
  <c r="S28" i="65"/>
  <c r="S27" i="65"/>
  <c r="S26" i="65"/>
  <c r="S25" i="65"/>
  <c r="S24" i="65"/>
  <c r="S23" i="65"/>
  <c r="M74" i="65"/>
  <c r="G74" i="65"/>
  <c r="BU59" i="65"/>
  <c r="BU60" i="65"/>
  <c r="BV60" i="65" s="1"/>
  <c r="BU62" i="65"/>
  <c r="BS59" i="65"/>
  <c r="BS61" i="65"/>
  <c r="BV61" i="65" s="1"/>
  <c r="BS62" i="65"/>
  <c r="BS63" i="65"/>
  <c r="BV62" i="65" l="1"/>
  <c r="BV59" i="65"/>
  <c r="BU63" i="65" l="1"/>
  <c r="BV63" i="65" s="1"/>
  <c r="BO25" i="65" l="1"/>
  <c r="BP25" i="65" s="1"/>
  <c r="BO26" i="65"/>
  <c r="BP26" i="65" s="1"/>
  <c r="BO27" i="65"/>
  <c r="BP27" i="65" s="1"/>
  <c r="BO28" i="65"/>
  <c r="BP28" i="65" s="1"/>
  <c r="BO59" i="65"/>
  <c r="BP59" i="65" s="1"/>
  <c r="BO60" i="65"/>
  <c r="BP60" i="65" s="1"/>
  <c r="BO62" i="65"/>
  <c r="BP62" i="65" s="1"/>
  <c r="BI59" i="65" l="1"/>
  <c r="BJ59" i="65" s="1"/>
  <c r="BI60" i="65"/>
  <c r="BJ60" i="65" s="1"/>
  <c r="BI62" i="65"/>
  <c r="BJ62" i="65" s="1"/>
  <c r="BC69" i="65"/>
  <c r="BD69" i="65" s="1"/>
  <c r="BC68" i="65"/>
  <c r="BD68" i="65" s="1"/>
  <c r="BC64" i="65"/>
  <c r="BD64" i="65" s="1"/>
  <c r="BC63" i="65"/>
  <c r="BD63" i="65" s="1"/>
  <c r="AD59" i="65" l="1"/>
  <c r="AE59" i="65" s="1"/>
  <c r="AF59" i="65" s="1"/>
  <c r="AD60" i="65"/>
  <c r="AE60" i="65" s="1"/>
  <c r="AF60" i="65" s="1"/>
  <c r="AD62" i="65" l="1"/>
  <c r="AE62" i="65" s="1"/>
  <c r="AF62" i="65" s="1"/>
  <c r="M73" i="65" l="1"/>
  <c r="M24" i="65"/>
  <c r="M25" i="65"/>
  <c r="M26" i="65"/>
  <c r="M27" i="65"/>
  <c r="M28" i="65"/>
  <c r="M29" i="65"/>
  <c r="M30" i="65"/>
  <c r="M31" i="65"/>
  <c r="M32" i="65"/>
  <c r="M33" i="65"/>
  <c r="M34" i="65"/>
  <c r="M35" i="65"/>
  <c r="M36" i="65"/>
  <c r="M37" i="65"/>
  <c r="M38" i="65"/>
  <c r="M39" i="65"/>
  <c r="M40" i="65"/>
  <c r="M41" i="65"/>
  <c r="M42" i="65"/>
  <c r="M43" i="65"/>
  <c r="M44" i="65"/>
  <c r="M45" i="65"/>
  <c r="M46" i="65"/>
  <c r="M47" i="65"/>
  <c r="M48" i="65"/>
  <c r="M49" i="65"/>
  <c r="M50" i="65"/>
  <c r="M51" i="65"/>
  <c r="M52" i="65"/>
  <c r="M53" i="65"/>
  <c r="M54" i="65"/>
  <c r="M55" i="65"/>
  <c r="M56" i="65"/>
  <c r="M57" i="65"/>
  <c r="M58" i="65"/>
  <c r="M59" i="65"/>
  <c r="M60" i="65"/>
  <c r="M61" i="65"/>
  <c r="M65" i="65"/>
  <c r="M66" i="65"/>
  <c r="M67" i="65"/>
  <c r="M68" i="65"/>
  <c r="M69" i="65"/>
  <c r="M70" i="65"/>
  <c r="M71" i="65"/>
  <c r="M72" i="65"/>
  <c r="M75" i="65"/>
  <c r="M76" i="65"/>
  <c r="M77" i="65"/>
  <c r="M78" i="65"/>
  <c r="M79" i="65"/>
  <c r="M80" i="65"/>
  <c r="M81" i="65"/>
  <c r="M82" i="65"/>
  <c r="M83" i="65"/>
  <c r="M84" i="65"/>
  <c r="M85" i="65"/>
  <c r="M86" i="65"/>
  <c r="M87" i="65"/>
  <c r="M88" i="65"/>
  <c r="M89" i="65"/>
  <c r="M90" i="65"/>
  <c r="M91" i="65"/>
  <c r="M92" i="65"/>
  <c r="M93" i="65"/>
  <c r="M94" i="65"/>
  <c r="M95" i="65"/>
  <c r="M23" i="65"/>
  <c r="G27" i="65"/>
  <c r="G28" i="65"/>
  <c r="G29" i="65"/>
  <c r="G30" i="65"/>
  <c r="G31" i="65"/>
  <c r="G32" i="65"/>
  <c r="G33" i="65"/>
  <c r="G34" i="65"/>
  <c r="G35" i="65"/>
  <c r="G36" i="65"/>
  <c r="G37" i="65"/>
  <c r="G38" i="65"/>
  <c r="G39" i="65"/>
  <c r="G40" i="65"/>
  <c r="G41" i="65"/>
  <c r="G42" i="65"/>
  <c r="G43" i="65"/>
  <c r="G44" i="65"/>
  <c r="G45" i="65"/>
  <c r="G46" i="65"/>
  <c r="G47" i="65"/>
  <c r="G48" i="65"/>
  <c r="G49" i="65"/>
  <c r="G50" i="65"/>
  <c r="G51" i="65"/>
  <c r="G52" i="65"/>
  <c r="G53" i="65"/>
  <c r="G54" i="65"/>
  <c r="G55" i="65"/>
  <c r="G56" i="65"/>
  <c r="G57" i="65"/>
  <c r="G58" i="65"/>
  <c r="G59" i="65"/>
  <c r="G65" i="65"/>
  <c r="G66" i="65"/>
  <c r="G67" i="65"/>
  <c r="G69" i="65"/>
  <c r="G70" i="65"/>
  <c r="G71" i="65"/>
  <c r="G72" i="65"/>
  <c r="G73" i="65"/>
  <c r="G75" i="65"/>
  <c r="G76" i="65"/>
  <c r="G77" i="65"/>
  <c r="G78" i="65"/>
  <c r="G79" i="65"/>
  <c r="G80" i="65"/>
  <c r="G81" i="65"/>
  <c r="G82" i="65"/>
  <c r="G83" i="65"/>
  <c r="G84" i="65"/>
  <c r="G85" i="65"/>
  <c r="G86" i="65"/>
  <c r="G87" i="65"/>
  <c r="G88" i="65"/>
  <c r="G89" i="65"/>
  <c r="G90" i="65"/>
  <c r="G91" i="65"/>
  <c r="G92" i="65"/>
  <c r="G93" i="65"/>
  <c r="G94" i="65"/>
  <c r="G95" i="65"/>
  <c r="G26" i="65"/>
  <c r="G25" i="65"/>
  <c r="G24" i="65"/>
  <c r="G23" i="65"/>
  <c r="X64" i="65"/>
  <c r="Y64" i="65" s="1"/>
  <c r="X63" i="65"/>
  <c r="Y63" i="65" s="1"/>
  <c r="X62" i="65"/>
  <c r="Y62" i="65" s="1"/>
  <c r="R64" i="65" l="1"/>
  <c r="S64" i="65" s="1"/>
  <c r="R63" i="65"/>
  <c r="S63" i="65" s="1"/>
  <c r="R62" i="65"/>
  <c r="S62" i="65" s="1"/>
  <c r="F60" i="65" l="1"/>
  <c r="G60" i="65" s="1"/>
  <c r="F61" i="65"/>
  <c r="G61" i="65" s="1"/>
  <c r="L62" i="65"/>
  <c r="M62" i="65" s="1"/>
  <c r="F62" i="65"/>
  <c r="G62" i="65" s="1"/>
  <c r="P39" i="65"/>
  <c r="S39" i="65" s="1"/>
  <c r="P41" i="65"/>
  <c r="S41" i="65" s="1"/>
  <c r="BO63" i="65"/>
  <c r="BP63" i="65" s="1"/>
  <c r="BI63" i="65"/>
  <c r="BJ63" i="65" s="1"/>
  <c r="AW63" i="65"/>
  <c r="AX63" i="65" s="1"/>
  <c r="AQ63" i="65"/>
  <c r="AR63" i="65" s="1"/>
  <c r="AD63" i="65"/>
  <c r="AE63" i="65" s="1"/>
  <c r="AF63" i="65" s="1"/>
  <c r="L63" i="65"/>
  <c r="M63" i="65" s="1"/>
  <c r="F63" i="65"/>
  <c r="G63" i="65" s="1"/>
  <c r="BO64" i="65"/>
  <c r="BP64" i="65" s="1"/>
  <c r="BI64" i="65"/>
  <c r="BJ64" i="65" s="1"/>
  <c r="AW64" i="65"/>
  <c r="AX64" i="65" s="1"/>
  <c r="AQ64" i="65"/>
  <c r="AR64" i="65" s="1"/>
  <c r="AD64" i="65"/>
  <c r="AE64" i="65" s="1"/>
  <c r="AF64" i="65" s="1"/>
  <c r="L64" i="65"/>
  <c r="M64" i="65" s="1"/>
  <c r="F64" i="65"/>
  <c r="G64" i="65" s="1"/>
  <c r="BO68" i="65"/>
  <c r="BP68" i="65" s="1"/>
  <c r="BI68" i="65"/>
  <c r="BJ68" i="65" s="1"/>
  <c r="AW68" i="65"/>
  <c r="AX68" i="65" s="1"/>
  <c r="AQ68" i="65"/>
  <c r="AR68" i="65" s="1"/>
  <c r="AC70" i="65"/>
  <c r="AE70" i="65" s="1"/>
  <c r="AF70" i="65" s="1"/>
  <c r="AC69" i="65"/>
  <c r="AD68" i="65"/>
  <c r="AE68" i="65" s="1"/>
  <c r="AF68" i="65" s="1"/>
  <c r="F68" i="65"/>
  <c r="G68" i="65" s="1"/>
  <c r="BO69" i="65" l="1"/>
  <c r="BP69" i="65" s="1"/>
  <c r="BI69" i="65"/>
  <c r="BJ69" i="65" s="1"/>
  <c r="AW69" i="65"/>
  <c r="AX69" i="65" s="1"/>
  <c r="AQ69" i="65"/>
  <c r="AR69" i="65" s="1"/>
  <c r="AD69" i="65"/>
  <c r="AE69" i="65" s="1"/>
  <c r="AF69" i="65" s="1"/>
  <c r="D116" i="62" l="1"/>
  <c r="B116" i="62" s="1"/>
  <c r="J116" i="62"/>
  <c r="H116" i="62" s="1"/>
  <c r="J118" i="62"/>
  <c r="H118" i="62" s="1"/>
  <c r="D118" i="62"/>
  <c r="B118" i="62" s="1"/>
  <c r="J117" i="62" l="1"/>
  <c r="H117" i="62" s="1"/>
  <c r="D117" i="62"/>
  <c r="B117" i="62" s="1"/>
  <c r="J119" i="62"/>
  <c r="H119" i="62" s="1"/>
  <c r="D119" i="62"/>
  <c r="B119" i="62" s="1"/>
  <c r="J120" i="62" l="1"/>
  <c r="H120" i="62" s="1"/>
  <c r="D120" i="62"/>
  <c r="B120" i="62" s="1"/>
  <c r="J122" i="62"/>
  <c r="H122" i="62" s="1"/>
  <c r="J121" i="62"/>
  <c r="H121" i="62" s="1"/>
  <c r="D122" i="62"/>
  <c r="B122" i="62" s="1"/>
  <c r="D121" i="62"/>
  <c r="B121" i="62" s="1"/>
  <c r="J123" i="62" l="1"/>
  <c r="H123" i="62" s="1"/>
  <c r="D123" i="62"/>
  <c r="B123" i="62" s="1"/>
  <c r="D124" i="62" l="1"/>
  <c r="B124" i="62" s="1"/>
  <c r="J124" i="62"/>
  <c r="H124" i="62" s="1"/>
  <c r="D125" i="62"/>
  <c r="B125" i="62" s="1"/>
  <c r="J125" i="62"/>
  <c r="H125" i="62" s="1"/>
  <c r="D126" i="62" l="1"/>
  <c r="B126" i="62" s="1"/>
  <c r="J126" i="62"/>
  <c r="H126" i="62" s="1"/>
  <c r="J127" i="62"/>
  <c r="H127" i="62" s="1"/>
  <c r="D127" i="62"/>
  <c r="B127" i="62" s="1"/>
  <c r="J128" i="62" l="1"/>
  <c r="H128" i="62" s="1"/>
  <c r="D128" i="62"/>
  <c r="B128" i="62" s="1"/>
  <c r="J129" i="62"/>
  <c r="H129" i="62" s="1"/>
  <c r="D129" i="62"/>
  <c r="B129" i="62" s="1"/>
  <c r="D130" i="62"/>
  <c r="B130" i="62" s="1"/>
  <c r="J130" i="62"/>
  <c r="H130" i="62" s="1"/>
  <c r="D131" i="62"/>
  <c r="B131" i="62" s="1"/>
  <c r="J131" i="62"/>
  <c r="H131" i="62" s="1"/>
  <c r="J132" i="62"/>
  <c r="H132" i="62" s="1"/>
  <c r="D132" i="62"/>
  <c r="B132" i="62" s="1"/>
  <c r="D133" i="62"/>
  <c r="B133" i="62" s="1"/>
  <c r="J133" i="62"/>
  <c r="H133" i="62" s="1"/>
  <c r="D134" i="62" l="1"/>
  <c r="B134" i="62" s="1"/>
  <c r="J134" i="62"/>
  <c r="H134" i="62" s="1"/>
  <c r="D135" i="62"/>
  <c r="B135" i="62" s="1"/>
  <c r="J135" i="62"/>
  <c r="H135" i="62" s="1"/>
  <c r="D136" i="62"/>
  <c r="B136" i="62" s="1"/>
  <c r="J136" i="62"/>
  <c r="H136" i="62" s="1"/>
  <c r="D137" i="62" l="1"/>
  <c r="B137" i="62" s="1"/>
  <c r="J137" i="62"/>
  <c r="H137" i="62" s="1"/>
  <c r="D138" i="62"/>
  <c r="B138" i="62" s="1"/>
  <c r="J138" i="62"/>
  <c r="H138" i="62" s="1"/>
  <c r="J139" i="62"/>
  <c r="H139" i="62" s="1"/>
  <c r="D139" i="62"/>
  <c r="B139" i="62" s="1"/>
  <c r="J140" i="62"/>
  <c r="H140" i="62" s="1"/>
  <c r="D140" i="62"/>
  <c r="B140" i="62" s="1"/>
  <c r="D141" i="62"/>
  <c r="B141" i="62" s="1"/>
  <c r="J141" i="62"/>
  <c r="H141" i="62" s="1"/>
  <c r="J142" i="62" l="1"/>
  <c r="H142" i="62" s="1"/>
  <c r="D142" i="62"/>
  <c r="B142" i="62" s="1"/>
  <c r="D143" i="62"/>
  <c r="B143" i="62" s="1"/>
  <c r="J143" i="62"/>
  <c r="H143" i="62" s="1"/>
  <c r="J144" i="62" l="1"/>
  <c r="H144" i="62" s="1"/>
  <c r="D144" i="62"/>
  <c r="B144" i="62" s="1"/>
  <c r="J145" i="62" l="1"/>
  <c r="H145" i="62" s="1"/>
  <c r="D145" i="62"/>
  <c r="B145" i="62" s="1"/>
  <c r="D146" i="62"/>
  <c r="B146" i="62" s="1"/>
  <c r="J146" i="62"/>
  <c r="H146" i="62" s="1"/>
  <c r="D147" i="62" l="1"/>
  <c r="B147" i="62" s="1"/>
  <c r="J147" i="62"/>
  <c r="H147" i="62" s="1"/>
  <c r="J148" i="62" l="1"/>
  <c r="H148" i="62" s="1"/>
  <c r="D148" i="62"/>
  <c r="B148" i="62" s="1"/>
  <c r="J149" i="62" l="1"/>
  <c r="H149" i="62" s="1"/>
  <c r="D149" i="62"/>
  <c r="B149" i="62" s="1"/>
  <c r="D150" i="62" l="1"/>
  <c r="B150" i="62" s="1"/>
  <c r="J150" i="62"/>
  <c r="H150" i="62" s="1"/>
  <c r="J151" i="62"/>
  <c r="H151" i="62" s="1"/>
  <c r="D151" i="62"/>
  <c r="B151" i="62" s="1"/>
  <c r="D152" i="62" l="1"/>
  <c r="B152" i="62" s="1"/>
  <c r="J152" i="62"/>
  <c r="H152" i="62" s="1"/>
  <c r="D153" i="62" l="1"/>
  <c r="B153" i="62" s="1"/>
  <c r="J153" i="62"/>
  <c r="H153" i="62" s="1"/>
  <c r="D154" i="62"/>
  <c r="B154" i="62" s="1"/>
  <c r="J154" i="62"/>
  <c r="H154" i="62" s="1"/>
  <c r="D155" i="62"/>
  <c r="B155" i="62" s="1"/>
  <c r="J155" i="62"/>
  <c r="H155" i="62" s="1"/>
  <c r="D156" i="62" l="1"/>
  <c r="B156" i="62" s="1"/>
  <c r="J156" i="62"/>
  <c r="H156" i="62" s="1"/>
  <c r="D157" i="62"/>
  <c r="B157" i="62" s="1"/>
  <c r="J157" i="62"/>
  <c r="H157" i="62" s="1"/>
  <c r="D158" i="62" l="1"/>
  <c r="B158" i="62" s="1"/>
  <c r="J158" i="62"/>
  <c r="H158" i="62" s="1"/>
  <c r="D159" i="62"/>
  <c r="B159" i="62" s="1"/>
  <c r="J159" i="62"/>
  <c r="H159" i="62" s="1"/>
  <c r="J160" i="62"/>
  <c r="H160" i="62" s="1"/>
  <c r="D160" i="62"/>
  <c r="B160" i="62" s="1"/>
  <c r="D161" i="62" l="1"/>
  <c r="B161" i="62" s="1"/>
  <c r="J161" i="62"/>
  <c r="H161" i="62" s="1"/>
  <c r="J162" i="62"/>
  <c r="H162" i="62" s="1"/>
  <c r="D162" i="62"/>
  <c r="B162" i="62" s="1"/>
  <c r="D163" i="62" l="1"/>
  <c r="B163" i="62" s="1"/>
  <c r="J163" i="62"/>
  <c r="H163" i="62" s="1"/>
  <c r="D164" i="62" l="1"/>
  <c r="B164" i="62" s="1"/>
  <c r="J164" i="62"/>
  <c r="H164" i="62" s="1"/>
  <c r="D165" i="62" l="1"/>
  <c r="B165" i="62" s="1"/>
  <c r="J165" i="62"/>
  <c r="H165" i="62" s="1"/>
  <c r="D166" i="62" l="1"/>
  <c r="B166" i="62" s="1"/>
  <c r="J166" i="62"/>
  <c r="H166" i="62" s="1"/>
  <c r="D167" i="62"/>
  <c r="B167" i="62" s="1"/>
  <c r="J167" i="62"/>
  <c r="H167" i="62" s="1"/>
  <c r="J168" i="62"/>
  <c r="H168" i="62" s="1"/>
  <c r="D168" i="62"/>
  <c r="B168" i="62" s="1"/>
  <c r="D169" i="62"/>
  <c r="B169" i="62" s="1"/>
  <c r="J169" i="62"/>
  <c r="H169" i="62" s="1"/>
  <c r="J170" i="62" l="1"/>
  <c r="H170" i="62" s="1"/>
  <c r="D170" i="62"/>
  <c r="B170" i="62" s="1"/>
  <c r="D171" i="62"/>
  <c r="B171" i="62" s="1"/>
  <c r="J171" i="62"/>
  <c r="H171" i="62" s="1"/>
  <c r="D172" i="62" l="1"/>
  <c r="B172" i="62" s="1"/>
  <c r="J172" i="62"/>
  <c r="H172" i="62" s="1"/>
  <c r="J173" i="62" l="1"/>
  <c r="H173" i="62" s="1"/>
  <c r="D173" i="62"/>
  <c r="B173" i="62" s="1"/>
  <c r="J174" i="62"/>
  <c r="H174" i="62" s="1"/>
  <c r="D174" i="62"/>
  <c r="B174" i="62" s="1"/>
  <c r="D175" i="62"/>
  <c r="B175" i="62" s="1"/>
  <c r="J175" i="62"/>
  <c r="H175" i="62" s="1"/>
  <c r="J176" i="62"/>
  <c r="H176" i="62" s="1"/>
  <c r="D176" i="62"/>
  <c r="B176" i="62" s="1"/>
  <c r="J177" i="62" l="1"/>
  <c r="H177" i="62" s="1"/>
  <c r="D177" i="62"/>
  <c r="B177" i="62" s="1"/>
  <c r="D178" i="62"/>
  <c r="B178" i="62" s="1"/>
  <c r="J178" i="62"/>
  <c r="H178" i="62" s="1"/>
  <c r="D179" i="62"/>
  <c r="B179" i="62" s="1"/>
  <c r="J179" i="62"/>
  <c r="H179" i="62" s="1"/>
  <c r="D180" i="62"/>
  <c r="B180" i="62" s="1"/>
  <c r="J180" i="62"/>
  <c r="H180" i="62" s="1"/>
  <c r="D181" i="62" l="1"/>
  <c r="B181" i="62" s="1"/>
  <c r="J181" i="62"/>
  <c r="H181" i="62" s="1"/>
  <c r="J182" i="62" l="1"/>
  <c r="H182" i="62" s="1"/>
  <c r="D182" i="62" l="1"/>
  <c r="B182" i="62" s="1"/>
  <c r="D183" i="62"/>
  <c r="B183" i="62" s="1"/>
  <c r="J183" i="62"/>
  <c r="H183" i="62" s="1"/>
  <c r="J184" i="62" l="1"/>
  <c r="H184" i="62" s="1"/>
  <c r="D184" i="62"/>
  <c r="B184" i="62" s="1"/>
  <c r="D185" i="62"/>
  <c r="B185" i="62" s="1"/>
  <c r="J185" i="62"/>
  <c r="H185" i="62" s="1"/>
  <c r="D186" i="62" l="1"/>
  <c r="B186" i="62" s="1"/>
  <c r="J186" i="62"/>
  <c r="H186" i="62" s="1"/>
  <c r="D187" i="62" l="1"/>
  <c r="B187" i="62" s="1"/>
  <c r="J187" i="62"/>
  <c r="H187" i="62" s="1"/>
  <c r="D188" i="62"/>
  <c r="B188" i="62" s="1"/>
  <c r="J188" i="62"/>
  <c r="H188" i="62" s="1"/>
  <c r="D189" i="62" l="1"/>
  <c r="B189" i="62" s="1"/>
  <c r="J189" i="62"/>
  <c r="H189" i="62" s="1"/>
  <c r="D190" i="62"/>
  <c r="B190" i="62" s="1"/>
  <c r="J190" i="62"/>
  <c r="H190" i="62" s="1"/>
  <c r="D191" i="62" l="1"/>
  <c r="B191" i="62" s="1"/>
  <c r="J191" i="62"/>
  <c r="H191" i="62" s="1"/>
  <c r="D192" i="62"/>
  <c r="B192" i="62" s="1"/>
  <c r="J192" i="62"/>
  <c r="H192" i="62" s="1"/>
  <c r="D193" i="62"/>
  <c r="B193" i="62" s="1"/>
  <c r="J193" i="62"/>
  <c r="H193" i="62" s="1"/>
  <c r="D194" i="62"/>
  <c r="B194" i="62" s="1"/>
  <c r="J194" i="62"/>
  <c r="H194" i="62" s="1"/>
  <c r="D195" i="62" l="1"/>
  <c r="B195" i="62" s="1"/>
  <c r="J195" i="62"/>
  <c r="H195" i="62" s="1"/>
  <c r="D196" i="62" l="1"/>
  <c r="B196" i="62" s="1"/>
  <c r="J196" i="62"/>
  <c r="H196" i="62" s="1"/>
  <c r="J197" i="62"/>
  <c r="H197" i="62" s="1"/>
  <c r="D197" i="62"/>
  <c r="B197" i="62" s="1"/>
  <c r="J198" i="62" l="1"/>
  <c r="H198" i="62" s="1"/>
  <c r="D198" i="62"/>
  <c r="B198" i="62" s="1"/>
  <c r="D199" i="62"/>
  <c r="B199" i="62" s="1"/>
  <c r="J199" i="62"/>
  <c r="H199" i="62" s="1"/>
  <c r="D200" i="62" l="1"/>
  <c r="B200" i="62" s="1"/>
  <c r="J200" i="62"/>
  <c r="H200" i="62" s="1"/>
  <c r="D201" i="62" l="1"/>
  <c r="B201" i="62" s="1"/>
  <c r="J201" i="62"/>
  <c r="H201" i="62" s="1"/>
  <c r="D202" i="62" l="1"/>
  <c r="B202" i="62" s="1"/>
  <c r="J202" i="62"/>
  <c r="H202" i="62" s="1"/>
  <c r="D203" i="62" l="1"/>
  <c r="B203" i="62" s="1"/>
  <c r="J203" i="62"/>
  <c r="H203" i="62" s="1"/>
  <c r="D204" i="62" l="1"/>
  <c r="B204" i="62" s="1"/>
  <c r="J204" i="62"/>
  <c r="H204" i="62" s="1"/>
  <c r="D205" i="62"/>
  <c r="B205" i="62" s="1"/>
  <c r="J205" i="62"/>
  <c r="H205" i="62" s="1"/>
  <c r="D206" i="62"/>
  <c r="B206" i="62" s="1"/>
  <c r="J206" i="62"/>
  <c r="H206" i="62" s="1"/>
  <c r="D207" i="62" l="1"/>
  <c r="B207" i="62" s="1"/>
  <c r="J207" i="62"/>
  <c r="H207" i="62" s="1"/>
  <c r="D208" i="62"/>
  <c r="B208" i="62" s="1"/>
  <c r="J208" i="62"/>
  <c r="H208" i="62" s="1"/>
  <c r="D209" i="62" l="1"/>
  <c r="B209" i="62" s="1"/>
  <c r="J209" i="62"/>
  <c r="H209" i="62" s="1"/>
  <c r="D210" i="62"/>
  <c r="B210" i="62" s="1"/>
  <c r="J210" i="62"/>
  <c r="H210" i="62" s="1"/>
  <c r="D211" i="62" l="1"/>
  <c r="B211" i="62" s="1"/>
  <c r="J211" i="62"/>
  <c r="H211" i="62" s="1"/>
  <c r="D212" i="62"/>
  <c r="B212" i="62" s="1"/>
  <c r="J212" i="62"/>
  <c r="H212" i="62" s="1"/>
  <c r="D213" i="62"/>
  <c r="B213" i="62" s="1"/>
  <c r="J213" i="62"/>
  <c r="H213" i="62" s="1"/>
  <c r="D214" i="62"/>
  <c r="B214" i="62" s="1"/>
  <c r="J214" i="62"/>
  <c r="H214" i="62" s="1"/>
  <c r="D215" i="62"/>
  <c r="B215" i="62" s="1"/>
  <c r="J215" i="62"/>
  <c r="H215" i="62" s="1"/>
  <c r="D216" i="62"/>
  <c r="B216" i="62" s="1"/>
  <c r="J216" i="62"/>
  <c r="H216" i="62" s="1"/>
  <c r="D217" i="62"/>
  <c r="B217" i="62" s="1"/>
  <c r="J217" i="62"/>
  <c r="H217" i="62" s="1"/>
  <c r="D218" i="62"/>
  <c r="B218" i="62" s="1"/>
  <c r="J218" i="62"/>
  <c r="H218" i="62" s="1"/>
  <c r="D219" i="62"/>
  <c r="B219" i="62" s="1"/>
  <c r="J219" i="62"/>
  <c r="H219" i="62" s="1"/>
  <c r="D220" i="62"/>
  <c r="B220" i="62" s="1"/>
  <c r="J220" i="62"/>
  <c r="H220" i="62" s="1"/>
  <c r="D221" i="62" l="1"/>
  <c r="B221" i="62" s="1"/>
  <c r="J221" i="62"/>
  <c r="H221" i="62" s="1"/>
  <c r="D222" i="62"/>
  <c r="B222" i="62" s="1"/>
  <c r="J222" i="62"/>
  <c r="H222" i="62" s="1"/>
  <c r="D223" i="62" l="1"/>
  <c r="B223" i="62" s="1"/>
  <c r="J223" i="62"/>
  <c r="H223" i="62" s="1"/>
  <c r="J224" i="62" l="1"/>
  <c r="H224" i="62" s="1"/>
  <c r="D224" i="62"/>
  <c r="B224" i="62" s="1"/>
  <c r="J225" i="62"/>
  <c r="H225" i="62" s="1"/>
  <c r="D225" i="62"/>
  <c r="B225" i="62" s="1"/>
  <c r="D226" i="62" l="1"/>
  <c r="B226" i="62" s="1"/>
  <c r="J226" i="62"/>
  <c r="H226" i="62" s="1"/>
  <c r="J227" i="62"/>
  <c r="H227" i="62" s="1"/>
  <c r="D227" i="62"/>
  <c r="B227" i="62" s="1"/>
  <c r="J228" i="62" l="1"/>
  <c r="H228" i="62" s="1"/>
  <c r="D228" i="62"/>
  <c r="B228" i="62" s="1"/>
  <c r="J229" i="62" l="1"/>
  <c r="H229" i="62" s="1"/>
  <c r="D229" i="62"/>
  <c r="B229" i="62" s="1"/>
  <c r="D230" i="62" l="1"/>
  <c r="B230" i="62" s="1"/>
  <c r="J230" i="62"/>
  <c r="H230" i="62" s="1"/>
  <c r="D231" i="62" l="1"/>
  <c r="B231" i="62" s="1"/>
  <c r="J231" i="62"/>
  <c r="H231" i="62" s="1"/>
  <c r="D232" i="62" l="1"/>
  <c r="B232" i="62" s="1"/>
  <c r="J232" i="62"/>
  <c r="H232" i="62" s="1"/>
  <c r="D233" i="62" l="1"/>
  <c r="B233" i="62" s="1"/>
  <c r="J233" i="62"/>
  <c r="H233" i="62" s="1"/>
  <c r="D234" i="62" l="1"/>
  <c r="B234" i="62" s="1"/>
  <c r="J234" i="62"/>
  <c r="H234" i="62" s="1"/>
  <c r="D235" i="62" l="1"/>
  <c r="B235" i="62" s="1"/>
  <c r="J235" i="62"/>
  <c r="H235" i="62" s="1"/>
  <c r="D236" i="62" l="1"/>
  <c r="B236" i="62" s="1"/>
  <c r="J236" i="62"/>
  <c r="H236" i="62" s="1"/>
  <c r="D237" i="62" l="1"/>
  <c r="B237" i="62" s="1"/>
  <c r="J237" i="62"/>
  <c r="H237" i="62" s="1"/>
  <c r="D238" i="62" l="1"/>
  <c r="B238" i="62" s="1"/>
  <c r="J238" i="62"/>
  <c r="H238" i="62" s="1"/>
  <c r="D239" i="62" l="1"/>
  <c r="B239" i="62" s="1"/>
  <c r="J239" i="62"/>
  <c r="H239" i="62" s="1"/>
  <c r="D240" i="62" l="1"/>
  <c r="B240" i="62" s="1"/>
  <c r="J240" i="62"/>
  <c r="H240" i="62" s="1"/>
  <c r="D241" i="62" l="1"/>
  <c r="B241" i="62" s="1"/>
  <c r="J241" i="62"/>
  <c r="H241" i="62" s="1"/>
  <c r="J242" i="62" l="1"/>
  <c r="H242" i="62" s="1"/>
  <c r="D242" i="62"/>
  <c r="B242" i="62" s="1"/>
  <c r="D243" i="62"/>
  <c r="B243" i="62" s="1"/>
  <c r="J243" i="62"/>
  <c r="H243" i="62" s="1"/>
  <c r="J244" i="62"/>
  <c r="H244" i="62" s="1"/>
  <c r="D244" i="62"/>
  <c r="B244" i="62" s="1"/>
  <c r="J245" i="62"/>
  <c r="H245" i="62" s="1"/>
  <c r="D245" i="62"/>
  <c r="B245" i="62" s="1"/>
  <c r="J246" i="62"/>
  <c r="H246" i="62" s="1"/>
  <c r="D246" i="62"/>
  <c r="B246" i="62" s="1"/>
  <c r="J247" i="62"/>
  <c r="H247" i="62" s="1"/>
  <c r="D247" i="62"/>
  <c r="B247" i="62" s="1"/>
  <c r="J248" i="62"/>
  <c r="H248" i="62" s="1"/>
  <c r="D248" i="62"/>
  <c r="B248" i="62" s="1"/>
  <c r="J249" i="62"/>
  <c r="H249" i="62" s="1"/>
  <c r="D249" i="62"/>
  <c r="B249" i="62" s="1"/>
  <c r="J250" i="62"/>
  <c r="H250" i="62" s="1"/>
  <c r="D250" i="62"/>
  <c r="B250" i="62" s="1"/>
  <c r="J251" i="62"/>
  <c r="H251" i="62" s="1"/>
  <c r="D251" i="62"/>
  <c r="B251" i="62" s="1"/>
  <c r="J252" i="62"/>
  <c r="H252" i="62" s="1"/>
  <c r="D252" i="62"/>
  <c r="B252" i="62" s="1"/>
  <c r="J253" i="62"/>
  <c r="H253" i="62" s="1"/>
  <c r="D253" i="62"/>
  <c r="B253" i="62" s="1"/>
  <c r="J254" i="62"/>
  <c r="H254" i="62" s="1"/>
  <c r="D254" i="62"/>
  <c r="B254" i="62" s="1"/>
  <c r="J255" i="62"/>
  <c r="H255" i="62" s="1"/>
  <c r="D255" i="62"/>
  <c r="B255" i="62" s="1"/>
  <c r="J256" i="62"/>
  <c r="H256" i="62" s="1"/>
  <c r="D256" i="62"/>
  <c r="B256" i="62" s="1"/>
  <c r="J257" i="62"/>
  <c r="H257" i="62" s="1"/>
  <c r="D257" i="62"/>
  <c r="B257" i="62" s="1"/>
  <c r="J258" i="62"/>
  <c r="H258" i="62" s="1"/>
  <c r="D258" i="62"/>
  <c r="B258" i="62" s="1"/>
  <c r="J259" i="62"/>
  <c r="H259" i="62" s="1"/>
  <c r="D259" i="62"/>
  <c r="B259" i="62" s="1"/>
  <c r="J260" i="62"/>
  <c r="H260" i="62" s="1"/>
  <c r="D260" i="62"/>
  <c r="B260" i="62" s="1"/>
  <c r="J261" i="62"/>
  <c r="H261" i="62" s="1"/>
  <c r="D261" i="62"/>
  <c r="B261" i="62" s="1"/>
  <c r="J262" i="62"/>
  <c r="H262" i="62" s="1"/>
  <c r="D262" i="62"/>
  <c r="B262" i="62" s="1"/>
  <c r="J263" i="62"/>
  <c r="H263" i="62" s="1"/>
  <c r="D263" i="62"/>
  <c r="B263" i="62" s="1"/>
  <c r="J264" i="62"/>
  <c r="H264" i="62" s="1"/>
  <c r="D264" i="62"/>
  <c r="B264" i="62" s="1"/>
  <c r="J265" i="62"/>
  <c r="H265" i="62" s="1"/>
  <c r="D265" i="62"/>
  <c r="B265" i="62" s="1"/>
  <c r="J266" i="62"/>
  <c r="H266" i="62" s="1"/>
  <c r="D266" i="62"/>
  <c r="B266" i="62" s="1"/>
  <c r="J267" i="62"/>
  <c r="H267" i="62" s="1"/>
  <c r="D267" i="62"/>
  <c r="B267" i="62" s="1"/>
  <c r="J268" i="62"/>
  <c r="H268" i="62" s="1"/>
  <c r="D268" i="62"/>
  <c r="B268" i="62" s="1"/>
  <c r="J269" i="62"/>
  <c r="H269" i="62" s="1"/>
  <c r="D269" i="62"/>
  <c r="B269" i="62" s="1"/>
  <c r="J270" i="62"/>
  <c r="H270" i="62" s="1"/>
  <c r="D270" i="62"/>
  <c r="B270" i="62" s="1"/>
  <c r="J271" i="62"/>
  <c r="H271" i="62" s="1"/>
  <c r="D271" i="62"/>
  <c r="B271" i="62" s="1"/>
  <c r="J272" i="62"/>
  <c r="H272" i="62" s="1"/>
  <c r="D272" i="62"/>
  <c r="B272" i="62" s="1"/>
  <c r="J273" i="62"/>
  <c r="H273" i="62" s="1"/>
  <c r="D273" i="62"/>
  <c r="B273" i="62" s="1"/>
  <c r="J274" i="62"/>
  <c r="H274" i="62" s="1"/>
  <c r="D274" i="62"/>
  <c r="B274" i="62" s="1"/>
  <c r="J275" i="62"/>
  <c r="H275" i="62" s="1"/>
  <c r="D275" i="62"/>
  <c r="B275" i="62" s="1"/>
  <c r="J276" i="62"/>
  <c r="H276" i="62" s="1"/>
  <c r="D276" i="62"/>
  <c r="B276" i="62" s="1"/>
  <c r="J277" i="62"/>
  <c r="H277" i="62" s="1"/>
  <c r="D277" i="62"/>
  <c r="B277" i="62" s="1"/>
  <c r="J278" i="62"/>
  <c r="H278" i="62" s="1"/>
  <c r="D278" i="62"/>
  <c r="B278" i="62" s="1"/>
  <c r="J279" i="62"/>
  <c r="H279" i="62" s="1"/>
  <c r="D279" i="62"/>
  <c r="B279" i="62" s="1"/>
  <c r="J280" i="62"/>
  <c r="H280" i="62" s="1"/>
  <c r="D280" i="62"/>
  <c r="B280" i="62" s="1"/>
  <c r="J281" i="62"/>
  <c r="H281" i="62" s="1"/>
  <c r="D281" i="62"/>
  <c r="B281" i="62" s="1"/>
  <c r="J282" i="62"/>
  <c r="H282" i="62" s="1"/>
  <c r="D282" i="62"/>
  <c r="B282" i="62" s="1"/>
  <c r="J283" i="62"/>
  <c r="H283" i="62" s="1"/>
  <c r="D283" i="62"/>
  <c r="B283" i="62" s="1"/>
  <c r="J284" i="62"/>
  <c r="H284" i="62" s="1"/>
  <c r="D284" i="62"/>
  <c r="B284" i="62" s="1"/>
  <c r="J285" i="62"/>
  <c r="H285" i="62" s="1"/>
  <c r="D285" i="62"/>
  <c r="B285" i="62" s="1"/>
  <c r="J286" i="62"/>
  <c r="H286" i="62" s="1"/>
  <c r="D286" i="62"/>
  <c r="B286" i="62" s="1"/>
  <c r="J287" i="62"/>
  <c r="H287" i="62" s="1"/>
  <c r="D287" i="62"/>
  <c r="B287" i="62" s="1"/>
  <c r="J288" i="62"/>
  <c r="H288" i="62" s="1"/>
  <c r="D288" i="62"/>
  <c r="B288" i="62" s="1"/>
  <c r="J289" i="62"/>
  <c r="H289" i="62" s="1"/>
  <c r="D289" i="62"/>
  <c r="B289" i="62" s="1"/>
  <c r="J290" i="62"/>
  <c r="H290" i="62" s="1"/>
  <c r="D290" i="62"/>
  <c r="B290" i="62" s="1"/>
  <c r="J291" i="62"/>
  <c r="H291" i="62" s="1"/>
  <c r="D291" i="62"/>
  <c r="B291" i="62" s="1"/>
  <c r="J292" i="62"/>
  <c r="H292" i="62" s="1"/>
  <c r="D292" i="62"/>
  <c r="B292" i="62" s="1"/>
  <c r="J293" i="62"/>
  <c r="H293" i="62" s="1"/>
  <c r="D293" i="62"/>
  <c r="B293" i="62" s="1"/>
  <c r="J294" i="62"/>
  <c r="H294" i="62" s="1"/>
  <c r="D294" i="62"/>
  <c r="B294" i="62" s="1"/>
  <c r="J295" i="62"/>
  <c r="H295" i="62" s="1"/>
  <c r="D295" i="62"/>
  <c r="B295" i="62" s="1"/>
  <c r="J296" i="62"/>
  <c r="H296" i="62" s="1"/>
  <c r="D296" i="62"/>
  <c r="B296" i="62" s="1"/>
  <c r="J297" i="62"/>
  <c r="H297" i="62" s="1"/>
  <c r="D297" i="62"/>
  <c r="B297" i="62" s="1"/>
  <c r="J298" i="62"/>
  <c r="H298" i="62" s="1"/>
  <c r="D298" i="62"/>
  <c r="B298" i="62" s="1"/>
  <c r="J299" i="62"/>
  <c r="H299" i="62" s="1"/>
  <c r="D299" i="62"/>
  <c r="B299" i="62" s="1"/>
  <c r="J300" i="62"/>
  <c r="H300" i="62" s="1"/>
  <c r="D300" i="62"/>
  <c r="B300" i="62" s="1"/>
  <c r="J301" i="62"/>
  <c r="H301" i="62" s="1"/>
  <c r="D301" i="62"/>
  <c r="B301" i="62" s="1"/>
  <c r="J302" i="62"/>
  <c r="H302" i="62" s="1"/>
  <c r="D302" i="62"/>
  <c r="B302" i="62" s="1"/>
  <c r="J303" i="62"/>
  <c r="H303" i="62" s="1"/>
  <c r="D303" i="62"/>
  <c r="B303" i="62" s="1"/>
  <c r="J304" i="62"/>
  <c r="H304" i="62" s="1"/>
  <c r="D304" i="62"/>
  <c r="B304" i="62" s="1"/>
  <c r="J305" i="62"/>
  <c r="H305" i="62" s="1"/>
  <c r="D305" i="62"/>
  <c r="B305" i="62" s="1"/>
  <c r="J306" i="62"/>
  <c r="H306" i="62" s="1"/>
  <c r="D306" i="62"/>
  <c r="B306" i="62" s="1"/>
  <c r="J307" i="62"/>
  <c r="H307" i="62" s="1"/>
  <c r="D307" i="62"/>
  <c r="B307" i="62" s="1"/>
  <c r="J308" i="62"/>
  <c r="H308" i="62" s="1"/>
  <c r="D308" i="62"/>
  <c r="B308" i="62" s="1"/>
  <c r="J309" i="62"/>
  <c r="H309" i="62" s="1"/>
  <c r="D309" i="62"/>
  <c r="B309" i="62" s="1"/>
  <c r="J310" i="62"/>
  <c r="H310" i="62" s="1"/>
  <c r="D310" i="62"/>
  <c r="B310" i="62" s="1"/>
  <c r="J311" i="62"/>
  <c r="H311" i="62" s="1"/>
  <c r="D311" i="62"/>
  <c r="B311" i="62" s="1"/>
  <c r="J312" i="62"/>
  <c r="H312" i="62" s="1"/>
  <c r="D312" i="62"/>
  <c r="B312" i="62" s="1"/>
  <c r="J313" i="62"/>
  <c r="H313" i="62" s="1"/>
  <c r="D313" i="62"/>
  <c r="B313" i="62" s="1"/>
  <c r="J314" i="62"/>
  <c r="H314" i="62" s="1"/>
  <c r="D314" i="62"/>
  <c r="B314" i="62" s="1"/>
  <c r="J315" i="62"/>
  <c r="H315" i="62" s="1"/>
  <c r="D315" i="62"/>
  <c r="B315" i="62" s="1"/>
  <c r="J316" i="62"/>
  <c r="H316" i="62" s="1"/>
  <c r="D316" i="62"/>
  <c r="B316" i="62" s="1"/>
  <c r="J317" i="62"/>
  <c r="H317" i="62" s="1"/>
  <c r="D317" i="62"/>
  <c r="B317" i="62" s="1"/>
  <c r="J318" i="62"/>
  <c r="H318" i="62" s="1"/>
  <c r="D318" i="62"/>
  <c r="B318" i="62" s="1"/>
  <c r="J319" i="62"/>
  <c r="H319" i="62" s="1"/>
  <c r="D319" i="62"/>
  <c r="B319" i="62" s="1"/>
  <c r="J320" i="62"/>
  <c r="H320" i="62" s="1"/>
  <c r="D320" i="62"/>
  <c r="B320" i="62" s="1"/>
  <c r="J321" i="62"/>
  <c r="H321" i="62" s="1"/>
  <c r="D321" i="62"/>
  <c r="B321" i="62" s="1"/>
  <c r="J322" i="62"/>
  <c r="H322" i="62" s="1"/>
  <c r="D322" i="62"/>
  <c r="B322" i="62" s="1"/>
  <c r="J323" i="62"/>
  <c r="H323" i="62" s="1"/>
  <c r="D323" i="62"/>
  <c r="B323" i="62" s="1"/>
  <c r="J324" i="62"/>
  <c r="H324" i="62" s="1"/>
  <c r="D324" i="62"/>
  <c r="B324" i="62" s="1"/>
  <c r="J325" i="62"/>
  <c r="H325" i="62" s="1"/>
  <c r="D325" i="62"/>
  <c r="B325" i="62" s="1"/>
  <c r="J326" i="62"/>
  <c r="H326" i="62" s="1"/>
  <c r="D326" i="62"/>
  <c r="B326" i="62" s="1"/>
  <c r="J327" i="62"/>
  <c r="H327" i="62" s="1"/>
  <c r="D327" i="62"/>
  <c r="B327" i="62" s="1"/>
  <c r="J328" i="62"/>
  <c r="H328" i="62" s="1"/>
  <c r="D328" i="62"/>
  <c r="B328" i="62" s="1"/>
  <c r="J329" i="62"/>
  <c r="H329" i="62" s="1"/>
  <c r="D329" i="62"/>
  <c r="B329" i="62" s="1"/>
  <c r="J330" i="62"/>
  <c r="H330" i="62" s="1"/>
  <c r="D330" i="62"/>
  <c r="B330" i="62" s="1"/>
  <c r="J331" i="62"/>
  <c r="H331" i="62" s="1"/>
  <c r="D331" i="62"/>
  <c r="B331" i="62" s="1"/>
  <c r="J332" i="62"/>
  <c r="H332" i="62" s="1"/>
  <c r="D332" i="62"/>
  <c r="B332" i="62" s="1"/>
  <c r="J333" i="62"/>
  <c r="H333" i="62" s="1"/>
  <c r="D333" i="62"/>
  <c r="B333" i="62" s="1"/>
  <c r="J334" i="62"/>
  <c r="H334" i="62" s="1"/>
  <c r="D334" i="62"/>
  <c r="B334" i="62" s="1"/>
  <c r="J335" i="62"/>
  <c r="H335" i="62" s="1"/>
  <c r="D335" i="62"/>
  <c r="B335" i="62" s="1"/>
  <c r="J336" i="62"/>
  <c r="H336" i="62" s="1"/>
  <c r="D336" i="62"/>
  <c r="B336" i="62" s="1"/>
  <c r="J337" i="62"/>
  <c r="H337" i="62" s="1"/>
  <c r="D337" i="62"/>
  <c r="B337" i="62" s="1"/>
  <c r="J338" i="62"/>
  <c r="H338" i="62" s="1"/>
  <c r="D338" i="62"/>
  <c r="B338" i="62" s="1"/>
  <c r="J339" i="62"/>
  <c r="H339" i="62" s="1"/>
  <c r="D339" i="62"/>
  <c r="B339" i="62" s="1"/>
  <c r="J340" i="62"/>
  <c r="H340" i="62" s="1"/>
  <c r="D340" i="62"/>
  <c r="B340" i="62" s="1"/>
  <c r="J341" i="62"/>
  <c r="H341" i="62" s="1"/>
  <c r="D341" i="62"/>
  <c r="B341" i="62" s="1"/>
  <c r="J342" i="62"/>
  <c r="H342" i="62" s="1"/>
  <c r="D342" i="62"/>
  <c r="B342" i="62" s="1"/>
  <c r="J343" i="62"/>
  <c r="H343" i="62" s="1"/>
  <c r="D343" i="62"/>
  <c r="B343" i="62" s="1"/>
  <c r="J344" i="62"/>
  <c r="H344" i="62" s="1"/>
  <c r="D344" i="62"/>
  <c r="B344" i="62" s="1"/>
  <c r="J345" i="62"/>
  <c r="H345" i="62" s="1"/>
  <c r="D345" i="62"/>
  <c r="B345" i="62" s="1"/>
  <c r="J346" i="62"/>
  <c r="H346" i="62" s="1"/>
  <c r="D346" i="62"/>
  <c r="B346" i="62" s="1"/>
  <c r="J347" i="62"/>
  <c r="H347" i="62" s="1"/>
  <c r="D347" i="62"/>
  <c r="B347" i="62" s="1"/>
  <c r="J348" i="62"/>
  <c r="H348" i="62" s="1"/>
  <c r="D348" i="62"/>
  <c r="B348" i="62" s="1"/>
  <c r="J349" i="62"/>
  <c r="H349" i="62" s="1"/>
  <c r="D349" i="62"/>
  <c r="B349" i="62" s="1"/>
  <c r="J350" i="62"/>
  <c r="H350" i="62" s="1"/>
  <c r="D350" i="62"/>
  <c r="B350" i="62" s="1"/>
  <c r="J351" i="62"/>
  <c r="H351" i="62" s="1"/>
  <c r="D351" i="62"/>
  <c r="B351" i="62" s="1"/>
  <c r="J352" i="62"/>
  <c r="H352" i="62" s="1"/>
  <c r="D352" i="62"/>
  <c r="B352" i="62" s="1"/>
  <c r="J353" i="62"/>
  <c r="H353" i="62" s="1"/>
  <c r="D353" i="62"/>
  <c r="B353" i="62" s="1"/>
  <c r="J354" i="62"/>
  <c r="H354" i="62" s="1"/>
  <c r="D354" i="62"/>
  <c r="B354" i="62" s="1"/>
  <c r="J355" i="62"/>
  <c r="H355" i="62" s="1"/>
  <c r="D355" i="62"/>
  <c r="B355" i="62" s="1"/>
  <c r="J356" i="62"/>
  <c r="H356" i="62" s="1"/>
  <c r="D356" i="62"/>
  <c r="B356" i="62" s="1"/>
  <c r="J357" i="62"/>
  <c r="H357" i="62" s="1"/>
  <c r="D357" i="62"/>
  <c r="B357" i="62" s="1"/>
  <c r="J358" i="62"/>
  <c r="H358" i="62" s="1"/>
  <c r="D358" i="62"/>
  <c r="B358" i="62" s="1"/>
  <c r="J359" i="62"/>
  <c r="H359" i="62" s="1"/>
  <c r="D359" i="62"/>
  <c r="B359" i="62" s="1"/>
  <c r="J360" i="62"/>
  <c r="H360" i="62" s="1"/>
  <c r="D360" i="62"/>
  <c r="B360" i="62" s="1"/>
  <c r="J361" i="62"/>
  <c r="H361" i="62" s="1"/>
  <c r="D361" i="62"/>
  <c r="B361" i="62" s="1"/>
  <c r="J362" i="62"/>
  <c r="H362" i="62" s="1"/>
  <c r="D362" i="62"/>
  <c r="B362" i="62" s="1"/>
  <c r="J363" i="62"/>
  <c r="H363" i="62" s="1"/>
  <c r="D363" i="62"/>
  <c r="B363" i="62" s="1"/>
  <c r="J364" i="62"/>
  <c r="H364" i="62" s="1"/>
  <c r="D364" i="62"/>
  <c r="B364" i="62" s="1"/>
  <c r="J365" i="62"/>
  <c r="H365" i="62" s="1"/>
  <c r="D365" i="62"/>
  <c r="B365" i="62" s="1"/>
  <c r="J366" i="62"/>
  <c r="H366" i="62" s="1"/>
  <c r="D366" i="62"/>
  <c r="B366" i="62" s="1"/>
  <c r="J367" i="62"/>
  <c r="H367" i="62" s="1"/>
  <c r="D367" i="62"/>
  <c r="B367" i="62" s="1"/>
  <c r="J368" i="62"/>
  <c r="H368" i="62" s="1"/>
  <c r="D368" i="62"/>
  <c r="B368" i="62" s="1"/>
  <c r="J369" i="62"/>
  <c r="H369" i="62" s="1"/>
  <c r="D369" i="62"/>
  <c r="B369" i="62" s="1"/>
  <c r="J370" i="62"/>
  <c r="H370" i="62" s="1"/>
  <c r="D370" i="62"/>
  <c r="B370" i="62" s="1"/>
  <c r="J371" i="62"/>
  <c r="H371" i="62" s="1"/>
  <c r="D371" i="62"/>
  <c r="B371" i="62" s="1"/>
  <c r="J372" i="62"/>
  <c r="H372" i="62" s="1"/>
  <c r="D372" i="62"/>
  <c r="B372" i="62" s="1"/>
  <c r="J373" i="62"/>
  <c r="H373" i="62" s="1"/>
  <c r="D373" i="62"/>
  <c r="B373" i="62" s="1"/>
  <c r="J374" i="62"/>
  <c r="H374" i="62" s="1"/>
  <c r="D374" i="62"/>
  <c r="B374" i="62" s="1"/>
  <c r="J375" i="62"/>
  <c r="H375" i="62" s="1"/>
  <c r="D375" i="62"/>
  <c r="B375" i="62" s="1"/>
  <c r="J376" i="62"/>
  <c r="H376" i="62" s="1"/>
  <c r="D376" i="62"/>
  <c r="B376" i="62" s="1"/>
  <c r="J377" i="62"/>
  <c r="H377" i="62" s="1"/>
  <c r="D378" i="62"/>
  <c r="B378" i="62" s="1"/>
  <c r="J378" i="62"/>
  <c r="H378" i="62" s="1"/>
  <c r="D380" i="62"/>
  <c r="B380" i="62" s="1"/>
  <c r="J379" i="62"/>
  <c r="H379" i="62" s="1"/>
  <c r="D377" i="62"/>
  <c r="B377" i="62" s="1"/>
  <c r="J380" i="62"/>
  <c r="H380" i="62" s="1"/>
  <c r="D379" i="62"/>
  <c r="B379" i="62" s="1"/>
  <c r="J381" i="62"/>
  <c r="H381" i="62" s="1"/>
  <c r="D381" i="62"/>
  <c r="B381" i="62" s="1"/>
  <c r="J382" i="62"/>
  <c r="H382" i="62" s="1"/>
  <c r="D382" i="62"/>
  <c r="B382" i="62" s="1"/>
  <c r="J383" i="62"/>
  <c r="H383" i="62" s="1"/>
  <c r="D383" i="62"/>
  <c r="B383" i="62" s="1"/>
  <c r="J384" i="62"/>
  <c r="H384" i="62" s="1"/>
  <c r="D384" i="62"/>
  <c r="B384" i="62" s="1"/>
  <c r="J386" i="62"/>
  <c r="H386" i="62" s="1"/>
  <c r="D385" i="62"/>
  <c r="B385" i="62" s="1"/>
  <c r="J388" i="62"/>
  <c r="H388" i="62" s="1"/>
  <c r="D386" i="62"/>
  <c r="B386" i="62" s="1"/>
  <c r="J385" i="62"/>
  <c r="H385" i="62" s="1"/>
  <c r="D387" i="62"/>
  <c r="B387" i="62" s="1"/>
  <c r="J387" i="62"/>
  <c r="H387" i="62" s="1"/>
  <c r="D388" i="62"/>
  <c r="B388" i="62" s="1"/>
  <c r="J389" i="62"/>
  <c r="H389" i="62" s="1"/>
  <c r="D389" i="62"/>
  <c r="B389" i="62" s="1"/>
  <c r="J390" i="62"/>
  <c r="H390" i="62" s="1"/>
  <c r="D390" i="62"/>
  <c r="B390" i="62" s="1"/>
  <c r="J391" i="62"/>
  <c r="H391" i="62" s="1"/>
  <c r="D391" i="62"/>
  <c r="B391" i="62" s="1"/>
  <c r="J392" i="62"/>
  <c r="H392" i="62" s="1"/>
  <c r="D392" i="62"/>
  <c r="B392" i="62" s="1"/>
  <c r="J393" i="62"/>
  <c r="H393" i="62" s="1"/>
  <c r="D393" i="62"/>
  <c r="B393" i="62" s="1"/>
  <c r="J394" i="62"/>
  <c r="H394" i="62" s="1"/>
  <c r="D394" i="62"/>
  <c r="B394" i="62" s="1"/>
  <c r="J395" i="62"/>
  <c r="H395" i="62" s="1"/>
  <c r="D395" i="62"/>
  <c r="B395" i="62" s="1"/>
  <c r="J396" i="62"/>
  <c r="H396" i="62" s="1"/>
  <c r="D396" i="62"/>
  <c r="B396" i="62" s="1"/>
  <c r="J397" i="62"/>
  <c r="H397" i="62" s="1"/>
  <c r="D397" i="62"/>
  <c r="B397" i="62" s="1"/>
  <c r="J398" i="62"/>
  <c r="H398" i="62" s="1"/>
  <c r="D398" i="62"/>
  <c r="B398" i="62" s="1"/>
  <c r="J399" i="62"/>
  <c r="H399" i="62" s="1"/>
  <c r="D399" i="62"/>
  <c r="B399" i="62" s="1"/>
  <c r="J400" i="62"/>
  <c r="H400" i="62" s="1"/>
  <c r="D400" i="62"/>
  <c r="B400" i="62" s="1"/>
  <c r="J401" i="62"/>
  <c r="H401" i="62" s="1"/>
  <c r="D401" i="62"/>
  <c r="B401" i="62" s="1"/>
  <c r="J402" i="62"/>
  <c r="H402" i="62" s="1"/>
  <c r="D402" i="62"/>
  <c r="B402" i="62" s="1"/>
  <c r="J403" i="62"/>
  <c r="H403" i="62" s="1"/>
  <c r="D403" i="62"/>
  <c r="B403" i="62" s="1"/>
  <c r="J404" i="62"/>
  <c r="H404" i="62" s="1"/>
  <c r="D404" i="62"/>
  <c r="B404" i="62" s="1"/>
  <c r="J405" i="62"/>
  <c r="H405" i="62" s="1"/>
  <c r="D405" i="62"/>
  <c r="B405" i="62" s="1"/>
  <c r="J406" i="62"/>
  <c r="H406" i="62" s="1"/>
  <c r="D406" i="62"/>
  <c r="B406" i="62" s="1"/>
  <c r="J407" i="62"/>
  <c r="H407" i="62" s="1"/>
  <c r="D407" i="62"/>
  <c r="B407" i="62" s="1"/>
  <c r="J408" i="62"/>
  <c r="H408" i="62" s="1"/>
  <c r="D408" i="62"/>
  <c r="B408" i="62" s="1"/>
  <c r="J409" i="62"/>
  <c r="H409" i="62" s="1"/>
  <c r="D409" i="62"/>
  <c r="B409" i="62" s="1"/>
  <c r="J410" i="62"/>
  <c r="H410" i="62" s="1"/>
  <c r="D410" i="62"/>
  <c r="B410" i="62" s="1"/>
  <c r="J411" i="62"/>
  <c r="H411" i="62" s="1"/>
  <c r="D411" i="62"/>
  <c r="B411" i="62" s="1"/>
  <c r="J412" i="62"/>
  <c r="H412" i="62" s="1"/>
  <c r="D412" i="62"/>
  <c r="B412" i="62" s="1"/>
  <c r="J413" i="62"/>
  <c r="H413" i="62" s="1"/>
  <c r="D413" i="62"/>
  <c r="B413" i="62" s="1"/>
  <c r="J414" i="62"/>
  <c r="H414" i="62" s="1"/>
  <c r="D414" i="62"/>
  <c r="B414" i="62" s="1"/>
  <c r="J415" i="62"/>
  <c r="H415" i="62" s="1"/>
  <c r="D415" i="62"/>
  <c r="B415" i="62" s="1"/>
  <c r="J416" i="62"/>
  <c r="H416" i="62" s="1"/>
  <c r="D416" i="62"/>
  <c r="B416" i="62" s="1"/>
  <c r="J417" i="62"/>
  <c r="H417" i="62" s="1"/>
  <c r="D417" i="62"/>
  <c r="B417" i="62" s="1"/>
  <c r="J418" i="62"/>
  <c r="H418" i="62" s="1"/>
  <c r="D418" i="62"/>
  <c r="B418" i="62" s="1"/>
  <c r="J419" i="62"/>
  <c r="H419" i="62" s="1"/>
  <c r="D419" i="62"/>
  <c r="B419" i="62" s="1"/>
  <c r="J420" i="62"/>
  <c r="H420" i="62" s="1"/>
  <c r="D420" i="62"/>
  <c r="B420" i="62" s="1"/>
  <c r="J421" i="62"/>
  <c r="H421" i="62" s="1"/>
  <c r="D421" i="62"/>
  <c r="B421" i="62" s="1"/>
  <c r="J422" i="62"/>
  <c r="H422" i="62" s="1"/>
  <c r="D422" i="62"/>
  <c r="B422" i="62" s="1"/>
  <c r="J423" i="62"/>
  <c r="H423" i="62" s="1"/>
  <c r="D423" i="62"/>
  <c r="B423" i="62" s="1"/>
  <c r="J424" i="62"/>
  <c r="H424" i="62" s="1"/>
  <c r="D424" i="62"/>
  <c r="B424" i="62" s="1"/>
  <c r="J425" i="62"/>
  <c r="H425" i="62" s="1"/>
  <c r="D425" i="62"/>
  <c r="B425" i="62" s="1"/>
  <c r="J426" i="62"/>
  <c r="H426" i="62" s="1"/>
  <c r="D426" i="62"/>
  <c r="B426" i="62" s="1"/>
  <c r="J427" i="62"/>
  <c r="H427" i="62" s="1"/>
  <c r="D427" i="62"/>
  <c r="B427" i="62" s="1"/>
  <c r="J428" i="62"/>
  <c r="H428" i="62" s="1"/>
  <c r="D428" i="62"/>
  <c r="B428" i="62" s="1"/>
  <c r="J429" i="62"/>
  <c r="H429" i="62" s="1"/>
  <c r="D429" i="62"/>
  <c r="B429" i="62" s="1"/>
  <c r="J430" i="62"/>
  <c r="H430" i="62" s="1"/>
  <c r="D430" i="62"/>
  <c r="B430" i="62" s="1"/>
  <c r="J431" i="62"/>
  <c r="H431" i="62" s="1"/>
  <c r="D431" i="62"/>
  <c r="B431" i="62" s="1"/>
  <c r="J432" i="62"/>
  <c r="H432" i="62" s="1"/>
  <c r="D432" i="62"/>
  <c r="B432" i="62" s="1"/>
  <c r="J433" i="62"/>
  <c r="H433" i="62" s="1"/>
  <c r="D433" i="62"/>
  <c r="B433" i="62" s="1"/>
  <c r="J434" i="62"/>
  <c r="H434" i="62" s="1"/>
  <c r="D434" i="62"/>
  <c r="B434" i="62" s="1"/>
  <c r="J435" i="62"/>
  <c r="H435" i="62" s="1"/>
  <c r="D435" i="62"/>
  <c r="B435" i="62" s="1"/>
  <c r="J436" i="62"/>
  <c r="H436" i="62" s="1"/>
  <c r="D436" i="62"/>
  <c r="B436" i="62" s="1"/>
  <c r="J437" i="62"/>
  <c r="H437" i="62" s="1"/>
  <c r="D437" i="62"/>
  <c r="B437" i="62" s="1"/>
  <c r="J438" i="62"/>
  <c r="H438" i="62" s="1"/>
  <c r="D438" i="62"/>
  <c r="B438" i="62" s="1"/>
  <c r="J439" i="62"/>
  <c r="H439" i="62" s="1"/>
  <c r="D439" i="62"/>
  <c r="B439" i="62" s="1"/>
  <c r="J440" i="62"/>
  <c r="H440" i="62" s="1"/>
  <c r="D440" i="62"/>
  <c r="B440" i="62" s="1"/>
  <c r="J441" i="62"/>
  <c r="H441" i="62" s="1"/>
  <c r="D441" i="62"/>
  <c r="B441" i="62" s="1"/>
  <c r="J442" i="62"/>
  <c r="H442" i="62" s="1"/>
  <c r="D442" i="62"/>
  <c r="B442" i="62" s="1"/>
  <c r="J443" i="62"/>
  <c r="H443" i="62" s="1"/>
  <c r="D443" i="62"/>
  <c r="B443" i="62" s="1"/>
  <c r="J444" i="62"/>
  <c r="H444" i="62" s="1"/>
  <c r="D444" i="62"/>
  <c r="B444" i="62" s="1"/>
  <c r="J445" i="62"/>
  <c r="H445" i="62" s="1"/>
  <c r="D445" i="62"/>
  <c r="B445" i="62" s="1"/>
  <c r="J446" i="62"/>
  <c r="H446" i="62" s="1"/>
  <c r="D446" i="62"/>
  <c r="B446" i="62" s="1"/>
  <c r="J447" i="62"/>
  <c r="H447" i="62" s="1"/>
  <c r="D447" i="62"/>
  <c r="B447" i="62" s="1"/>
  <c r="J448" i="62"/>
  <c r="H448" i="62" s="1"/>
  <c r="D448" i="62"/>
  <c r="B448" i="62" s="1"/>
  <c r="J449" i="62"/>
  <c r="H449" i="62" s="1"/>
  <c r="D449" i="62"/>
  <c r="B449" i="62" s="1"/>
  <c r="J450" i="62"/>
  <c r="H450" i="62" s="1"/>
  <c r="D450" i="62"/>
  <c r="B450" i="62" s="1"/>
  <c r="J451" i="62"/>
  <c r="H451" i="62" s="1"/>
  <c r="D451" i="62"/>
  <c r="B451" i="62" s="1"/>
  <c r="J452" i="62"/>
  <c r="H452" i="62" s="1"/>
  <c r="D452" i="62"/>
  <c r="B452" i="62" s="1"/>
  <c r="J453" i="62"/>
  <c r="H453" i="62" s="1"/>
  <c r="D453" i="62"/>
  <c r="B453" i="62" s="1"/>
  <c r="J454" i="62"/>
  <c r="H454" i="62" s="1"/>
  <c r="D454" i="62"/>
  <c r="B454" i="62" s="1"/>
  <c r="J455" i="62"/>
  <c r="H455" i="62" s="1"/>
  <c r="D455" i="62"/>
  <c r="B455" i="62" s="1"/>
  <c r="J456" i="62"/>
  <c r="H456" i="62" s="1"/>
  <c r="D456" i="62"/>
  <c r="B456" i="62" s="1"/>
  <c r="J457" i="62"/>
  <c r="H457" i="62" s="1"/>
  <c r="D457" i="62"/>
  <c r="B457" i="62" s="1"/>
  <c r="J458" i="62"/>
  <c r="H458" i="62" s="1"/>
  <c r="D458" i="62"/>
  <c r="B458" i="62" s="1"/>
  <c r="J459" i="62"/>
  <c r="H459" i="62" s="1"/>
  <c r="D459" i="62"/>
  <c r="B459" i="62" s="1"/>
  <c r="J460" i="62"/>
  <c r="H460" i="62" s="1"/>
  <c r="D460" i="62"/>
  <c r="B460" i="62" s="1"/>
  <c r="J461" i="62"/>
  <c r="H461" i="62" s="1"/>
  <c r="D461" i="62"/>
  <c r="B461" i="62" s="1"/>
  <c r="J462" i="62"/>
  <c r="H462" i="62" s="1"/>
  <c r="D462" i="62"/>
  <c r="B462" i="62" s="1"/>
  <c r="J463" i="62"/>
  <c r="H463" i="62" s="1"/>
  <c r="D463" i="62"/>
  <c r="B463" i="62" s="1"/>
  <c r="J464" i="62"/>
  <c r="H464" i="62" s="1"/>
  <c r="D464" i="62"/>
  <c r="B464" i="62" s="1"/>
  <c r="J465" i="62"/>
  <c r="H465" i="62" s="1"/>
  <c r="D465" i="62"/>
  <c r="B465" i="62" s="1"/>
  <c r="J466" i="62"/>
  <c r="H466" i="62" s="1"/>
  <c r="D466" i="62"/>
  <c r="B466" i="62" s="1"/>
  <c r="J467" i="62"/>
  <c r="H467" i="62" s="1"/>
  <c r="D467" i="62"/>
  <c r="B467" i="62" s="1"/>
  <c r="J468" i="62"/>
  <c r="H468" i="62" s="1"/>
  <c r="D468" i="62"/>
  <c r="B468" i="62" s="1"/>
  <c r="J469" i="62"/>
  <c r="H469" i="62" s="1"/>
  <c r="D469" i="62"/>
  <c r="B469" i="62" s="1"/>
  <c r="J470" i="62"/>
  <c r="H470" i="62" s="1"/>
  <c r="D470" i="62"/>
  <c r="B470" i="62" s="1"/>
  <c r="J471" i="62"/>
  <c r="H471" i="62" s="1"/>
  <c r="D471" i="62"/>
  <c r="B471" i="62" s="1"/>
  <c r="J472" i="62"/>
  <c r="H472" i="62" s="1"/>
  <c r="D472" i="62"/>
  <c r="B472" i="62" s="1"/>
  <c r="J473" i="62"/>
  <c r="H473" i="62" s="1"/>
  <c r="D473" i="62"/>
  <c r="B473" i="62" s="1"/>
  <c r="J474" i="62"/>
  <c r="H474" i="62" s="1"/>
  <c r="D474" i="62"/>
  <c r="B474" i="62" s="1"/>
  <c r="J475" i="62"/>
  <c r="H475" i="62" s="1"/>
  <c r="D475" i="62"/>
  <c r="B475" i="62" s="1"/>
  <c r="J476" i="62"/>
  <c r="H476" i="62" s="1"/>
  <c r="D476" i="62"/>
  <c r="B476" i="62" s="1"/>
  <c r="J477" i="62"/>
  <c r="H477" i="62" s="1"/>
  <c r="D477" i="62"/>
  <c r="B477" i="62" s="1"/>
  <c r="J478" i="62"/>
  <c r="H478" i="62" s="1"/>
  <c r="D478" i="62"/>
  <c r="B478" i="62" s="1"/>
  <c r="J479" i="62"/>
  <c r="H479" i="62" s="1"/>
  <c r="D479" i="62"/>
  <c r="B479" i="62" s="1"/>
  <c r="J480" i="62"/>
  <c r="H480" i="62" s="1"/>
  <c r="D480" i="62"/>
  <c r="B480" i="62" s="1"/>
  <c r="J481" i="62"/>
  <c r="H481" i="62" s="1"/>
  <c r="D481" i="62"/>
  <c r="B481" i="62" s="1"/>
  <c r="J482" i="62"/>
  <c r="H482" i="62" s="1"/>
  <c r="D482" i="62"/>
  <c r="B482" i="62" s="1"/>
  <c r="J483" i="62"/>
  <c r="H483" i="62" s="1"/>
  <c r="D483" i="62"/>
  <c r="B483" i="62" s="1"/>
  <c r="J484" i="62"/>
  <c r="H484" i="62" s="1"/>
  <c r="D484" i="62"/>
  <c r="B484" i="62" s="1"/>
  <c r="J485" i="62"/>
  <c r="H485" i="62" s="1"/>
  <c r="D485" i="62"/>
  <c r="B485" i="62" s="1"/>
  <c r="J486" i="62"/>
  <c r="H486" i="62" s="1"/>
  <c r="D486" i="62"/>
  <c r="B486" i="62" s="1"/>
  <c r="J487" i="62"/>
  <c r="H487" i="62" s="1"/>
  <c r="D487" i="62"/>
  <c r="B487" i="62" s="1"/>
  <c r="J488" i="62"/>
  <c r="H488" i="62" s="1"/>
  <c r="D488" i="62"/>
  <c r="B488" i="62" s="1"/>
  <c r="J489" i="62"/>
  <c r="H489" i="62" s="1"/>
  <c r="D489" i="62"/>
  <c r="B489" i="62" s="1"/>
  <c r="J490" i="62"/>
  <c r="H490" i="62" s="1"/>
  <c r="D490" i="62"/>
  <c r="B490" i="62" s="1"/>
  <c r="J491" i="62"/>
  <c r="H491" i="62" s="1"/>
  <c r="D491" i="62"/>
  <c r="B491" i="62" s="1"/>
  <c r="J493" i="62"/>
  <c r="H493" i="62" s="1"/>
  <c r="D493" i="62"/>
  <c r="B493" i="62" s="1"/>
  <c r="J494" i="62"/>
  <c r="H494" i="62" s="1"/>
  <c r="D494" i="62"/>
  <c r="B494" i="62" s="1"/>
  <c r="J495" i="62"/>
  <c r="H495" i="62" s="1"/>
  <c r="D495" i="62"/>
  <c r="B495" i="62" s="1"/>
  <c r="J496" i="62"/>
  <c r="H496" i="62" s="1"/>
  <c r="D496" i="62"/>
  <c r="B496" i="62" s="1"/>
  <c r="J497" i="62"/>
  <c r="H497" i="62" s="1"/>
  <c r="D497" i="62"/>
  <c r="B497" i="62" s="1"/>
  <c r="J498" i="62"/>
  <c r="H498" i="62" s="1"/>
  <c r="D498" i="62"/>
  <c r="B498" i="62" s="1"/>
  <c r="J499" i="62"/>
  <c r="H499" i="62" s="1"/>
  <c r="D499" i="62"/>
  <c r="B499" i="62" s="1"/>
  <c r="J500" i="62"/>
  <c r="H500" i="62" s="1"/>
  <c r="D500" i="62"/>
  <c r="B500" i="62" s="1"/>
  <c r="J501" i="62"/>
  <c r="H501" i="62" s="1"/>
  <c r="D501" i="62"/>
  <c r="B501" i="62" s="1"/>
  <c r="J502" i="62"/>
  <c r="H502" i="62" s="1"/>
  <c r="D502" i="62"/>
  <c r="B502" i="62" s="1"/>
  <c r="J503" i="62"/>
  <c r="H503" i="62" s="1"/>
  <c r="D503" i="62"/>
  <c r="B503" i="62" s="1"/>
  <c r="J504" i="62"/>
  <c r="H504" i="62" s="1"/>
  <c r="D504" i="62"/>
  <c r="B504" i="62" s="1"/>
  <c r="J505" i="62"/>
  <c r="H505" i="62" s="1"/>
  <c r="D505" i="62"/>
  <c r="B505" i="62" s="1"/>
  <c r="J506" i="62"/>
  <c r="H506" i="62" s="1"/>
  <c r="D506" i="62"/>
  <c r="B506" i="62" s="1"/>
  <c r="J507" i="62"/>
  <c r="H507" i="62" s="1"/>
  <c r="D507" i="62"/>
  <c r="B507" i="62" s="1"/>
  <c r="J508" i="62"/>
  <c r="H508" i="62" s="1"/>
  <c r="D508" i="62"/>
  <c r="B508" i="62" s="1"/>
  <c r="J509" i="62"/>
  <c r="H509" i="62" s="1"/>
  <c r="D509" i="62"/>
  <c r="B509" i="62" s="1"/>
  <c r="J510" i="62"/>
  <c r="H510" i="62" s="1"/>
  <c r="D510" i="62"/>
  <c r="B510" i="62" s="1"/>
  <c r="J511" i="62"/>
  <c r="H511" i="62" s="1"/>
  <c r="D511" i="62"/>
  <c r="B511" i="62" s="1"/>
  <c r="J512" i="62"/>
  <c r="H512" i="62" s="1"/>
  <c r="D512" i="62"/>
  <c r="B512" i="62" s="1"/>
  <c r="J513" i="62"/>
  <c r="H513" i="62" s="1"/>
  <c r="D513" i="62"/>
  <c r="B513" i="62" s="1"/>
  <c r="J514" i="62"/>
  <c r="H514" i="62" s="1"/>
  <c r="D514" i="62"/>
  <c r="B514" i="62" s="1"/>
  <c r="J515" i="62"/>
  <c r="H515" i="62" s="1"/>
  <c r="D515" i="62"/>
  <c r="B515" i="62" s="1"/>
  <c r="J516" i="62"/>
  <c r="H516" i="62" s="1"/>
  <c r="D516" i="62"/>
  <c r="B516" i="62" s="1"/>
  <c r="J517" i="62"/>
  <c r="H517" i="62" s="1"/>
  <c r="D517" i="62"/>
  <c r="B517" i="62" s="1"/>
  <c r="J518" i="62"/>
  <c r="H518" i="62" s="1"/>
  <c r="D518" i="62"/>
  <c r="B518" i="62" s="1"/>
  <c r="J519" i="62"/>
  <c r="H519" i="62" s="1"/>
  <c r="D519" i="62"/>
  <c r="B519" i="62" s="1"/>
  <c r="J520" i="62"/>
  <c r="H520" i="62" s="1"/>
  <c r="D520" i="62"/>
  <c r="B520" i="62" s="1"/>
  <c r="J521" i="62"/>
  <c r="H521" i="62" s="1"/>
  <c r="D521" i="62"/>
  <c r="B521" i="62" s="1"/>
  <c r="J522" i="62"/>
  <c r="H522" i="62" s="1"/>
  <c r="D522" i="62"/>
  <c r="B522" i="62" s="1"/>
  <c r="J523" i="62"/>
  <c r="H523" i="62" s="1"/>
  <c r="D523" i="62"/>
  <c r="B523" i="62" s="1"/>
  <c r="J524" i="62"/>
  <c r="H524" i="62" s="1"/>
  <c r="D524" i="62"/>
  <c r="B524" i="62" s="1"/>
  <c r="J525" i="62"/>
  <c r="H525" i="62" s="1"/>
  <c r="D525" i="62"/>
  <c r="B525" i="62" s="1"/>
  <c r="J526" i="62"/>
  <c r="H526" i="62" s="1"/>
  <c r="D526" i="62"/>
  <c r="B526" i="62" s="1"/>
  <c r="J527" i="62"/>
  <c r="H527" i="62" s="1"/>
  <c r="D527" i="62"/>
  <c r="B527" i="62" s="1"/>
  <c r="J528" i="62"/>
  <c r="H528" i="62" s="1"/>
  <c r="D528" i="62"/>
  <c r="B528" i="62" s="1"/>
  <c r="H529" i="62"/>
  <c r="B529" i="62"/>
  <c r="H530" i="62"/>
  <c r="B530" i="62"/>
  <c r="H531" i="62"/>
  <c r="B531" i="62"/>
  <c r="H532" i="62"/>
  <c r="B532" i="62"/>
  <c r="H533" i="62"/>
  <c r="B533" i="62"/>
  <c r="H534" i="62"/>
  <c r="B534" i="62"/>
  <c r="H535" i="62"/>
  <c r="B535" i="62"/>
  <c r="H536" i="62"/>
  <c r="B536" i="62"/>
  <c r="H537" i="62"/>
  <c r="B537" i="62"/>
  <c r="B538" i="62"/>
  <c r="B539" i="62"/>
  <c r="H540" i="62"/>
  <c r="B540" i="62"/>
  <c r="H541" i="62"/>
  <c r="B541" i="62"/>
  <c r="G276" i="32" l="1"/>
  <c r="F276" i="32"/>
  <c r="E276" i="32"/>
  <c r="D276" i="32"/>
  <c r="C276" i="32"/>
  <c r="B276" i="32"/>
  <c r="G223" i="32"/>
  <c r="F223" i="32"/>
  <c r="E223" i="32"/>
  <c r="D223" i="32"/>
  <c r="C223" i="32"/>
  <c r="B223" i="32"/>
  <c r="G170" i="32"/>
  <c r="F170" i="32"/>
  <c r="E170" i="32"/>
  <c r="D170" i="32"/>
  <c r="C170" i="32"/>
  <c r="B170" i="32"/>
  <c r="G117" i="32"/>
  <c r="F117" i="32"/>
  <c r="E117" i="32"/>
  <c r="D117" i="32"/>
  <c r="C117" i="32"/>
  <c r="B117" i="32"/>
  <c r="G64" i="32"/>
  <c r="F64" i="32"/>
  <c r="E64" i="32"/>
  <c r="D64" i="32"/>
  <c r="C64" i="32"/>
  <c r="B64" i="32"/>
  <c r="H11" i="32"/>
  <c r="G11" i="32"/>
  <c r="F11" i="32"/>
  <c r="E11" i="32"/>
  <c r="D11" i="32"/>
  <c r="C11" i="32"/>
  <c r="B11" i="32"/>
  <c r="A373" i="62" l="1"/>
  <c r="A371" i="62"/>
  <c r="A380" i="62"/>
  <c r="A374" i="62"/>
  <c r="A376" i="62"/>
  <c r="A375" i="62"/>
  <c r="A370" i="62"/>
  <c r="A378" i="62"/>
  <c r="A372" i="62"/>
  <c r="H48" i="6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Direção Geral de Energia e Geologia (DGEG)</author>
    <author>Mónica Ferreira de Sousa (DGEG)</author>
  </authors>
  <commentList>
    <comment ref="C29" authorId="0" shapeId="0" xr:uid="{CC5E01B1-219B-4342-B410-04BC65BAB3CA}">
      <text>
        <r>
          <rPr>
            <b/>
            <sz val="9"/>
            <color indexed="81"/>
            <rFont val="Tahoma"/>
            <family val="2"/>
          </rPr>
          <t>Direção Geral de Energia e Geologia (DGEG):</t>
        </r>
        <r>
          <rPr>
            <sz val="9"/>
            <color indexed="81"/>
            <rFont val="Tahoma"/>
            <family val="2"/>
          </rPr>
          <t xml:space="preserve">
10% da taxa de adicionamento sobre as emissões de CO2 - OE 2018</t>
        </r>
      </text>
    </comment>
    <comment ref="D29" authorId="0" shapeId="0" xr:uid="{D881395C-73E0-49A1-B7B0-88ACBCFC3624}">
      <text>
        <r>
          <rPr>
            <b/>
            <sz val="9"/>
            <color indexed="81"/>
            <rFont val="Tahoma"/>
            <family val="2"/>
          </rPr>
          <t>Direção Geral de Energia e Geologia (DGEG):</t>
        </r>
        <r>
          <rPr>
            <sz val="9"/>
            <color indexed="81"/>
            <rFont val="Tahoma"/>
            <family val="2"/>
          </rPr>
          <t xml:space="preserve">
25% do adicionamento sobre as emissões de CO2 - OE 2018</t>
        </r>
      </text>
    </comment>
    <comment ref="E29" authorId="0" shapeId="0" xr:uid="{1814A306-85F2-403D-9186-1EB35CDAA01F}">
      <text>
        <r>
          <rPr>
            <b/>
            <sz val="9"/>
            <color indexed="81"/>
            <rFont val="Tahoma"/>
            <family val="2"/>
          </rPr>
          <t>Direção Geral de Energia e Geologia (DGEG):</t>
        </r>
        <r>
          <rPr>
            <sz val="9"/>
            <color indexed="81"/>
            <rFont val="Tahoma"/>
            <family val="2"/>
          </rPr>
          <t xml:space="preserve">
50% do adicionamento sobre as emissões de CO2 - OE 2018</t>
        </r>
      </text>
    </comment>
    <comment ref="F29" authorId="1" shapeId="0" xr:uid="{FD1CBDCA-F37C-4D40-BE3F-3CC900D3469F}">
      <text>
        <r>
          <rPr>
            <b/>
            <sz val="9"/>
            <color indexed="81"/>
            <rFont val="Tahoma"/>
            <family val="2"/>
          </rPr>
          <t>Direção Geral de Energia e Geologia (DGEG):</t>
        </r>
        <r>
          <rPr>
            <sz val="9"/>
            <color indexed="81"/>
            <rFont val="Tahoma"/>
            <family val="2"/>
          </rPr>
          <t xml:space="preserve">
75% sobre as emissões de CO2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tc={5D9F70D5-ECD2-478D-8A8E-101DDDBFC7EB}</author>
    <author>tc={FEE791B9-F229-4BC1-A77E-AE804FBF7E77}</author>
    <author>tc={5364100B-6694-46C7-8AAB-C6B0EEC06B4C}</author>
    <author>tc={47F78FF7-6562-412D-A151-1FA8C09B06D7}</author>
    <author>tc={07E2612F-F2F9-44DD-B29F-C4F215A8DA32}</author>
    <author>tc={76F089B6-91F7-41F8-92DD-2E9A70DE1B5B}</author>
    <author>tc={BD30B8F7-8166-4747-8E2A-209FF5C84FC7}</author>
    <author>tc={22F13497-F0B6-4E48-8E66-0F20DC231414}</author>
    <author>tc={A49ADB03-3AD9-4ABA-A2CF-D075A08F5698}</author>
    <author>tc={84E4AC4F-75E8-4148-8A19-C8792E89B1E5}</author>
    <author>tc={36B0D40E-7ADC-4C56-BFEA-5A6007ADD969}</author>
    <author>tc={40879DDE-689A-49CB-A31A-4800B1034EB0}</author>
    <author>tc={405E11EF-2DC0-419E-8D05-A6D2CD23280C}</author>
    <author>tc={EBC82714-0A77-44E0-A726-08AC7351633E}</author>
    <author>tc={9C921A99-8840-409C-9DB0-1120D1590C66}</author>
    <author>tc={FC1CB3A4-9708-4F25-AE38-C223D90AA3F4}</author>
    <author>tc={C9958D8C-EA87-4A53-9BD6-806F958BF81D}</author>
    <author>tc={65484204-290D-4C83-B7F3-2DAEF01BF392}</author>
    <author>tc={749C54E3-DAF6-4ED5-94AA-B8EE98091E7F}</author>
    <author>tc={464E09D2-E7B3-4F76-9DCE-ED7E71B82667}</author>
    <author>tc={5A011C98-E3D7-4704-90F1-089FA488DEA2}</author>
    <author>tc={43B126BF-5303-4B75-B35B-EC8E58D95E3C}</author>
    <author>tc={EB6E8210-3118-4740-821C-7A789B37FCA2}</author>
    <author>tc={01D23C93-ABCE-44E6-A671-0D33E55210AB}</author>
    <author>tc={1D52129B-4C24-4B1E-A5A3-C59215465188}</author>
    <author>tc={E9DEA2D1-79BD-4520-AD05-D427E6935BF9}</author>
    <author>tc={0243E790-3CF0-44DD-8659-FAFA019338D1}</author>
    <author>tc={C915CC3A-1B96-48EC-B9A3-CAFA277A9345}</author>
    <author>tc={2AFFDEA1-1319-42F8-B888-290EDE45EFB7}</author>
    <author>tc={3C50E61D-2DE3-4863-BFE8-3E61D07CB9FC}</author>
    <author>tc={9D679B4E-7F29-4CB7-B74B-0B767E40999C}</author>
    <author>tc={5686591F-2456-43F5-952D-A0ACB67E5108}</author>
    <author>tc={358AB93C-9A24-45D7-BE0C-D60EA94A83B6}</author>
    <author>tc={3E89E109-2562-4547-A156-13DA9F0A996E}</author>
    <author>tc={901038B2-435D-4DAF-8941-71CB7E23778D}</author>
    <author>tc={7B693CA8-8A0A-49F4-802F-A2D9EB72816D}</author>
    <author>tc={6EBA93E0-3141-4F93-8C6A-B0576E49E08C}</author>
    <author>tc={20A3AFBA-644C-4A44-BC7D-6446DA37C62D}</author>
    <author>tc={5F675252-8CE5-4D4A-B4FA-5E29384F5DE3}</author>
    <author>tc={E61F77B6-785C-4581-A2D3-87A5731BFC4E}</author>
    <author>tc={64329EE0-478B-410F-9BE6-D2E447F45815}</author>
    <author>tc={4730EDE2-75B8-4F4A-B663-AD6B6C3182C9}</author>
    <author>tc={FD101E3C-9B65-4024-99C1-31869739036E}</author>
    <author>tc={2BEFFA07-66B6-4E15-9960-4725EB508D8F}</author>
    <author>tc={99C31082-3CF4-42C8-8800-9D4C1D6FCF1A}</author>
    <author>tc={57612EAD-9E7C-4ABF-A2B4-293E9CC4F8C1}</author>
    <author>tc={22C1907F-EC57-4766-B23B-A20ED8D80177}</author>
    <author>tc={A48902DC-B77F-42D5-AFAD-3E480B987C66}</author>
    <author>tc={D47A13B2-BD55-4F68-AED0-0C6CB02EF2DD}</author>
    <author>tc={50F98D6C-F7D5-4B17-A782-EAA12A67F45C}</author>
    <author>tc={5140B742-365A-4D0D-8026-097EB0FEB7DB}</author>
    <author>tc={4F230A38-B29F-4E87-BD41-0451C8E1EFE0}</author>
    <author>tc={0DB3A58C-ED38-4E1D-A777-B7E0305B058C}</author>
    <author>tc={770D570F-55C7-4D24-A0BC-C3B72962F888}</author>
    <author>tc={42A5B52C-67EE-4A76-89FE-0213E5916474}</author>
    <author>tc={085C1B10-40DE-4F68-8380-18CF8A9A25BC}</author>
    <author>tc={B9F636BC-8D47-425F-89B8-840F90BC7A4D}</author>
    <author>tc={10F86921-EC94-4A07-985F-0FECB025F62B}</author>
    <author>tc={A85241AE-EE62-4EE5-9D20-1E3F33B09D9F}</author>
    <author>tc={C2029E46-7579-473A-A802-22511A7DD98F}</author>
    <author>tc={8970D4AA-C277-4F61-987E-894112BDC425}</author>
    <author>tc={B7DC6DAC-BBD2-4327-BA39-1E874E5578C3}</author>
    <author>tc={C53E20A3-71D6-4F51-9C05-57E58F303610}</author>
    <author>tc={419A1942-BBC2-4AB1-A022-024BD4A86AB4}</author>
    <author>tc={EB9DC0FF-4A9E-4F81-A0CC-4588AD21AB13}</author>
    <author>tc={66F1A4FE-2391-4668-B32D-DE996DBD4F5A}</author>
    <author>tc={5D1FE97B-2CF7-47F3-9EBB-852B30681E03}</author>
    <author>tc={7C0EC610-4B3E-42E1-B97A-4042BB80FB85}</author>
    <author>tc={E14B5EBA-1BA8-4EC9-BDE2-627DCA62D9A1}</author>
    <author>tc={2A615271-51CA-438B-B84B-7CC2501EC92C}</author>
    <author>tc={F70852B0-107A-4A28-BE75-1A5093C8E6C1}</author>
    <author>tc={42FDD1EE-C2CF-47D6-985A-EAE7E6402167}</author>
    <author>tc={71AFC39D-F78E-4C41-A482-B111DA2C00A7}</author>
    <author>tc={9F980EB0-E29F-4A17-8CFD-3A9CFB3F9971}</author>
    <author>tc={DE5BC2E1-840E-47AC-AF1F-E20B5514113D}</author>
    <author>tc={5A450BC9-4252-4EBA-9697-EE59FB8050A9}</author>
    <author>tc={9BD46421-B4C9-49D7-B52A-62C21DEA11EF}</author>
    <author>tc={782BA972-3CBF-4334-9503-207C7D8A59C9}</author>
    <author>tc={2F30E1F9-5E5E-474B-B53F-3528029659AE}</author>
    <author>tc={A43FD4DF-7938-476D-835B-0B38B3CF24AB}</author>
    <author>tc={BA158670-F954-4F14-BD38-EC58EB7A3A27}</author>
    <author>tc={3859AC14-5E62-4764-B42F-69EF945163EB}</author>
    <author>tc={7EFF25D4-9062-49DE-A0E5-431F76C1961C}</author>
    <author>tc={BA2BD221-B8B2-48EB-A89E-399424FF9F67}</author>
    <author>tc={DDA3ACFD-2F5C-4741-8B21-7536FF2C778B}</author>
    <author>tc={8C4332CD-5BA7-4F01-80B2-4E430D64BE3D}</author>
    <author>tc={376478F3-66CC-4DF2-BA9D-4683DB5A7916}</author>
    <author>tc={FF2E377B-C432-4EF9-AD6E-38820CCD9476}</author>
    <author>tc={6D2DCC6D-AFA5-438D-A067-D6D573E60A02}</author>
    <author>tc={344D5B82-437D-41C4-BB03-C0044887DF0B}</author>
    <author>tc={5C020E28-8529-402F-AD39-ECB0D6D75F41}</author>
    <author>tc={56E10329-C87F-42E2-8F3C-92EB22B77038}</author>
    <author>tc={14750F4C-3576-4CB5-82BD-F0BA11B40466}</author>
    <author>tc={79B89E8E-A090-427B-9BCB-369CD112AF41}</author>
    <author>tc={83AB02A2-5151-47C4-824A-3701922032D7}</author>
    <author>tc={6B12059F-1BCA-4254-B74D-60F905FFD2A4}</author>
    <author>tc={C4C47B0F-3A51-41EC-93D8-16C48F76591F}</author>
    <author>tc={4878078F-3FF6-4A54-8869-2DF3D469FF75}</author>
    <author>tc={F2EC4F7B-4CD8-4A2D-87E3-58056598BCE8}</author>
    <author>tc={13962D5B-903A-4653-B230-9F03B21C181F}</author>
    <author>tc={6E22D7FF-0486-4E90-9373-EBFD4B8DC702}</author>
    <author>tc={F59CE7C3-6C2E-4094-B0F8-B9BAE90C28F9}</author>
    <author>tc={E1B10FF7-923B-434A-AC6C-C41EDAFC8793}</author>
    <author>tc={A19B0909-A356-4776-9024-E18E11AE95BD}</author>
    <author>tc={C89A208F-60A6-4769-B871-EA864F08FE35}</author>
    <author>tc={44160E0D-8FF8-45F5-BBB1-4D1FFDD0785C}</author>
    <author>tc={17EB86AB-16D5-46A1-92C3-8883DA41E73F}</author>
    <author>tc={B3CAE31D-54AB-49AE-98BC-A2EEC567E74A}</author>
    <author>tc={644E7656-4220-46F4-A791-FE1F579AB710}</author>
    <author>tc={9E9C9D4A-328C-4BB2-8FDB-F4CFD4E4B984}</author>
    <author>tc={1C1DC4A6-607B-4037-82E5-F691BCD3483A}</author>
    <author>tc={EFB28A96-3D7A-4C0B-A880-D6E0AD41F281}</author>
    <author>tc={0B7B72DD-2F78-4EEF-AD04-760B6BBE002B}</author>
    <author>tc={82AA5AC8-2C66-4F18-AA98-C300C41FD277}</author>
    <author>tc={3E098007-1B77-4D4C-9B8C-E2E2073EDDFB}</author>
    <author>tc={4302926A-1CE9-4660-8F12-30682E22FA1A}</author>
    <author>tc={FFD975E5-E7E2-48AB-AD4C-1F68967EAF28}</author>
    <author>tc={D1CC23EA-C3D6-402F-AED5-53F887372D80}</author>
    <author>tc={B881DD2A-CC14-43D4-8900-208B069F193B}</author>
    <author>tc={7F22D093-3528-457D-80B4-23188C5BE6A0}</author>
    <author>tc={0885D52F-C8FE-4FB6-8FC1-A1669C0A7AEC}</author>
    <author>tc={D298AA3C-AC72-43D1-92A7-C779648438C2}</author>
    <author>tc={3F9E4D72-6D6C-4AAF-9756-7EE5FC189794}</author>
    <author>tc={8D291846-10C3-41E6-90E2-567AF2C914DB}</author>
    <author>tc={19526E86-0A69-4512-9F6D-A1A3AE8D3165}</author>
    <author>tc={5410395E-F2A3-4E49-A538-C0FA5E1191D9}</author>
    <author>tc={F54F54DF-AC86-4A7A-8286-5E81ED13CDB9}</author>
    <author>tc={DADB0B02-54B3-4885-BBC2-17AC83513813}</author>
    <author>tc={C46648D5-CBFA-421B-AD66-863A700026AB}</author>
    <author>tc={D7FC6CE2-03BD-43AA-A74A-D14C892F943B}</author>
    <author>tc={74D592DA-4F6A-4C45-B3E2-C03E7ACB852A}</author>
    <author>tc={93CDDD49-F74E-4E80-ACC7-38DD888C314C}</author>
    <author>tc={4A355473-C6CD-4584-A9E6-AA052784AE64}</author>
    <author>tc={99DB2491-C2E8-4EB4-9BD4-AE15A884F1A1}</author>
    <author>tc={1FEF4B95-37B4-4AE2-B301-C0AF5152DB5F}</author>
    <author>tc={E6652841-81FF-49D2-8358-315A05CCE7AE}</author>
    <author>tc={C09416F6-49A4-4A76-BF13-3ECE1A3962C4}</author>
    <author>tc={B93D76FE-7EC6-4D7E-9380-56EFE07013AE}</author>
    <author>tc={842C2D40-AB12-4404-9147-CAE1DE7F0E64}</author>
    <author>tc={F4D34112-5D22-42FD-A237-48F6FE2D42A6}</author>
    <author>tc={E004D988-2BDC-4B6F-AF67-78644EF0C558}</author>
    <author>tc={98B9F3A2-74CF-4608-8350-975DE529C8C2}</author>
    <author>tc={17E09D95-6109-4D07-B0B2-F423DCED23A8}</author>
    <author>tc={E2A0F4DC-595E-4CAF-84B8-7313941CD473}</author>
    <author>tc={1EEF6E5F-6666-498C-8E54-C934A5A6BBD8}</author>
    <author>tc={7B2803F9-E684-4893-8B84-1D059F736229}</author>
    <author>tc={85BF8B2B-CA07-4CEE-9A71-3088B4EFF27B}</author>
    <author>tc={4059A09B-7AD6-497D-B6D9-E5683E38A4C7}</author>
    <author>tc={FB28300E-436A-458D-B339-CB7C38B406BA}</author>
    <author>tc={9F064C07-A4FA-4444-91F2-96BBDBB1716E}</author>
    <author>tc={9EF9C65F-B2B8-41ED-A2F6-79136917B1DE}</author>
    <author>tc={7581844F-2628-4069-B3A2-278DF99F15D8}</author>
    <author>tc={2456B389-DBE3-4AA7-8380-2C30B00EEA0B}</author>
    <author>tc={2CD19E58-A00B-4B89-A7C8-6CDD040E1718}</author>
    <author>tc={CED8BE40-DE17-46F3-8544-4EB17B832505}</author>
    <author>tc={4FA43161-4299-44DB-9415-71049F8C89CA}</author>
    <author>tc={7567A824-C355-40CD-8682-92DE7E53B0A5}</author>
    <author>tc={6439ADBB-C402-4301-9BCD-3F0DBADD4C02}</author>
    <author>tc={F07F445B-DE9B-4AA3-B0A9-18796A250037}</author>
    <author>tc={BB20EC3B-33AD-42A8-968B-5F9CFBFD931D}</author>
    <author>tc={828006AC-C977-408A-BB86-A84F20F511B9}</author>
    <author>tc={BBF168D8-AAA0-4E3D-8CBB-B706D47575E4}</author>
    <author>tc={C24BD649-9F42-4A87-B0C1-5177DC0AB310}</author>
    <author>tc={0ADA414C-AB37-494A-ACE4-BE7524A7010D}</author>
    <author>tc={463B95A0-198C-43A8-A975-77BB99165CCB}</author>
    <author>tc={725CE669-0E91-4D57-A78C-93B5B99D382F}</author>
    <author>tc={521077EA-556D-458A-831C-01378CCFBE69}</author>
    <author>tc={817A83B8-E3AA-4F81-B188-677BDD98904A}</author>
    <author>tc={BC24758A-E32A-4742-9FD5-B8CE3C4E2C5A}</author>
    <author>tc={D05B1408-4A55-4707-9FFD-9BFB006224CB}</author>
    <author>tc={A3491F06-8F82-45EF-8A27-87D260E628A8}</author>
    <author>tc={F6778915-CBA2-447F-8B81-454478468E30}</author>
    <author>tc={4D8039F6-F8BF-4C07-A649-B7952264FB84}</author>
    <author>tc={1A0AAF8D-3E1C-4F9E-B8A9-6DD556885441}</author>
    <author>tc={F8224DFF-5406-40EA-8194-89F5678026D8}</author>
    <author>tc={507D9C09-8098-42DF-9E07-A8FD69D4B453}</author>
    <author>tc={5065322E-F05F-4E1B-B51F-997E44DB00AA}</author>
    <author>tc={C6183F4B-9092-40D5-964C-E4842A57912C}</author>
    <author>tc={97FE4DBF-C9BF-4BF9-B75B-8DB12F36E26C}</author>
    <author>tc={65E13C2F-AAEB-4646-ACE1-59C96909E527}</author>
    <author>tc={045D6CE0-420F-4524-91B0-91AEDCD02DD9}</author>
    <author>tc={C800D22E-B6F0-4924-8CD0-2C1213A7BC1E}</author>
    <author>tc={D08280EF-6077-4DF5-B0BF-042A48494482}</author>
    <author>tc={BF8FC208-F258-459E-8D5D-BA092BC95607}</author>
    <author>tc={9853D029-F179-4C96-AE4F-3B5539861F1A}</author>
    <author>tc={6B983A00-6878-4F7E-9B9D-CB4551AED0A9}</author>
    <author>tc={454D0E5D-2F3B-41B6-BDF2-FA6362875ADE}</author>
    <author>tc={BF697832-8964-4900-B4BE-A6B2BC301464}</author>
    <author>tc={14F81289-DD77-47A4-B667-04AEFDA91FD1}</author>
    <author>tc={985511F4-AB00-45D2-96F1-B0297E518AA1}</author>
    <author>tc={3370452A-56C4-4295-8B1A-B7F1E909B908}</author>
    <author>tc={6050951F-7ED1-48C7-8D54-C40FB1796D95}</author>
    <author>tc={15D27913-249C-4A1E-918C-51B1FF3D4031}</author>
    <author>tc={55C344D6-0D31-4F87-B065-B8E2B16B7288}</author>
    <author>tc={11859841-8B43-479D-AF55-01732178AACC}</author>
    <author>tc={576C2160-AA80-453D-8C0A-AEA4296FB60B}</author>
    <author>tc={E6A9CC05-9EBE-4968-BC1B-F05E221A254E}</author>
    <author>tc={00CE9552-C3E9-4544-BD3A-1B073F3EE517}</author>
    <author>tc={9680131B-C04C-4793-ACC4-76CB390CB485}</author>
    <author>tc={58966423-0400-4951-957C-E1E483B18EA7}</author>
    <author>tc={D3A27149-8236-4AF7-84CE-B863652B0708}</author>
    <author>tc={A5E310FE-A1E3-433B-827D-B659AC9A1A78}</author>
    <author>tc={88E95A7F-C4EC-4A8C-9EEA-E987101C30C6}</author>
    <author>tc={704FE1A9-D6A5-4CCF-8C0C-8829A1144FB8}</author>
    <author>tc={98A850C7-1095-4497-B212-5AD9536ACA46}</author>
    <author>tc={98CB7162-76EE-45A0-AEEA-21F3C7636A9B}</author>
    <author>tc={B4E2755B-B431-409F-B2BC-57694F7EB046}</author>
    <author>tc={E6361F52-2B12-4268-AF50-BA1F22D3AF44}</author>
    <author>tc={9C1B3B45-2DD2-4B53-85CC-EC31B3742C8D}</author>
    <author>tc={E25DC944-4D51-47B3-9A25-72C44C517386}</author>
    <author>tc={3A2F43F7-ECAD-445D-8DF2-FC41BA7A7280}</author>
    <author>tc={FA621BC3-09FA-4232-81AD-6628476B3770}</author>
    <author>tc={EA392A53-45ED-4948-B0BB-EF53A5C7FD4B}</author>
    <author>tc={363ED3B5-896B-48C7-AF02-94C51205795F}</author>
    <author>tc={8A295766-50DD-4671-AF42-94658B9CC48F}</author>
    <author>tc={682F1C90-AFD8-42E0-B725-C2C0DDE90BC0}</author>
    <author>tc={518444AD-50B7-43D5-8C83-C54CA4F429B5}</author>
    <author>tc={5741B58F-3959-4FEE-BB13-7C4AE99C8F6D}</author>
    <author>tc={85B23535-F421-465C-A97B-86013DFC7161}</author>
    <author>tc={70718221-2DE9-4256-8832-CCACA4787B9B}</author>
    <author>tc={4A8AF24F-F08F-4B8B-8AB6-0333B9E4A4D5}</author>
    <author>tc={F0AA33FF-597A-47E5-97BC-D8D870AFB167}</author>
    <author>tc={EC7E5F59-0795-41D7-BC3A-3D7FE3C7E902}</author>
    <author>tc={5073D190-719F-4292-98D6-AD6B8A12FEB3}</author>
    <author>tc={696668FB-2B84-4C2E-8F83-B4E9B6E3541C}</author>
    <author>tc={7E587496-91FB-4D65-B8A5-9E521DDB3874}</author>
    <author>tc={FD7BC96A-B103-4281-8E21-0D3BFABC32C6}</author>
    <author>tc={06B7556B-4D0B-447B-94F5-C1D4A97ED52E}</author>
    <author>tc={55EB66D0-F0EF-4ED3-B783-3FCAC7AA1BDF}</author>
    <author>tc={FA5DD238-5162-401B-A25D-C6CADA671BC0}</author>
    <author>tc={915FA864-9693-4A73-BD7C-8001CF9ED110}</author>
    <author>tc={EB2DCD13-5FA8-4EC0-9A26-CC09A42253FA}</author>
    <author>tc={614D72E0-D49B-4049-8C67-11590BC4F327}</author>
    <author>tc={6837FC05-70B1-4FF7-AD86-23FC3304FA5D}</author>
    <author>tc={D9193A26-0A2C-4A26-B510-5AF1787AAA8B}</author>
    <author>tc={5030D479-38D9-4D39-965A-6A2F582EA86B}</author>
    <author>tc={4FEA3A30-9755-4A07-9A45-4772AA4DE5A3}</author>
    <author>tc={4FD7C78D-A12A-471C-A34B-55471C975496}</author>
    <author>tc={79239E4D-0A7C-4471-ADB7-515AC4614054}</author>
    <author>tc={8AF15D82-C675-4319-8423-7379CCAF7EA1}</author>
    <author>tc={EA74DE61-1A4C-47C8-9887-F22E6A85AA7D}</author>
    <author>tc={34D2103F-2BA9-4345-B130-D1C849359F67}</author>
    <author>tc={BD22241F-418B-492E-8EB9-94395DD9BD2E}</author>
    <author>tc={DEF48E93-2A8D-4D1A-8AC5-156009F26D86}</author>
    <author>tc={A85D8C78-676B-469B-B59B-BC53E980350E}</author>
    <author>tc={547AE0DF-BBC9-4B8A-A98C-D765B1944CCC}</author>
    <author>tc={3C34BDBF-6695-47F5-885A-3EC913B1D230}</author>
    <author>tc={93CE0F9C-0442-4602-AD83-65DCC7C39626}</author>
    <author>tc={06A8CA35-6600-4A93-884F-4C00B832252C}</author>
    <author>tc={636DFB19-54ED-476A-9893-73C3F00A5D4F}</author>
    <author>tc={4B9C3351-403A-46D3-9880-F3253E56D383}</author>
    <author>tc={A021A8C8-CE75-44E2-B92C-3FC508876373}</author>
    <author>tc={202B2BDE-C9FD-49C0-B7B3-B3043B93762C}</author>
    <author>tc={B0E747F6-CD04-4838-9941-47A39C1BE9AE}</author>
    <author>tc={FD5EBFEC-7D04-4C1A-BEE0-B81DBA719EEB}</author>
    <author>tc={9D049EAC-FC2C-43FD-88CF-404DEB85F2F4}</author>
    <author>tc={DCF27513-6E99-462C-85AC-19D1CC450F33}</author>
    <author>tc={2417D66F-9872-4060-B202-A86F6C3901DE}</author>
    <author>tc={94934BDF-29C8-4169-B82E-F35FB0CCF8E8}</author>
    <author>tc={14798711-8377-4770-BCB8-2A8649793C62}</author>
    <author>tc={63D57AE1-27E0-4AAB-991D-2F959BE5C7A9}</author>
    <author>tc={E3D2ED72-27C3-4573-8DE6-A7FCDE737F9F}</author>
    <author>tc={2C0AE253-4209-4BA5-8CE8-65122A12FBBB}</author>
    <author>tc={2B47CD14-957B-4F32-BEA5-DA2AED50BCDB}</author>
    <author>tc={7D47183E-F160-4CE5-864D-542F8761C21A}</author>
    <author>tc={5DCDF883-5EC3-4B65-86AE-B06BAA7C2AA5}</author>
    <author>tc={715E6A76-3EBD-435E-B196-DD9D151137A1}</author>
    <author>tc={FDB6236D-7011-41E3-8C9C-A35765BE6989}</author>
    <author>tc={F7E031BA-ABF4-4376-8A0D-578627E4AE76}</author>
    <author>tc={B214C4B5-5965-4039-99FD-5DB546A08B42}</author>
    <author>tc={B2F6BAED-5D57-4F24-82EC-3BA91C342949}</author>
    <author>tc={07D66307-B84E-45CA-942C-C34D64001D64}</author>
    <author>tc={43B83FC0-FC3D-4E51-BDEA-A7DACFE5D1AC}</author>
    <author>tc={11865508-6581-443B-BC7A-BDB545C70BD8}</author>
    <author>tc={A3196F89-F63B-4570-B596-9FEFBE202097}</author>
    <author>tc={CD139CAE-6846-40A7-8422-C792F02433CC}</author>
    <author>tc={7C76E810-64C0-4A70-A1B7-D5866C32A096}</author>
    <author>tc={BAD5A05E-309A-4D42-A943-D24658BA86C6}</author>
    <author>tc={DA27589D-220E-4E20-B4F7-C6C590A1F0EF}</author>
    <author>tc={48B6F8F5-73F2-42D2-B53A-445D610DC225}</author>
    <author>tc={63F5D605-B19D-453A-95C9-BDFE00B5573A}</author>
    <author>tc={8271D6EA-F4BB-48D3-AE1A-F842FDD8C97D}</author>
    <author>tc={FDBBC141-11EB-4273-8E64-6AF0B848AC56}</author>
    <author>tc={F1D08508-E480-4944-A054-B834DA75E5A8}</author>
    <author>tc={C489E739-39A6-4750-AB30-89441BC9D32A}</author>
    <author>tc={96A6BE4A-8090-4488-A85B-7FEFE97F1AC5}</author>
    <author>tc={DEE767BA-DCB3-42E4-BCA1-59FDEED5985C}</author>
    <author>tc={BE1531A9-2EA2-4F17-B46B-7F38E3DAA536}</author>
    <author>tc={474B243A-449E-4D63-9E79-B3A2B0BDA864}</author>
    <author>tc={830F472F-E503-42D2-99B7-D28C32604558}</author>
    <author>tc={F260336F-E981-4497-95C2-0E65CE14A969}</author>
    <author>tc={CD0D7B19-4DA9-47FF-83CC-16E411EB0754}</author>
    <author>tc={902BCD3C-AF0D-4917-A5F4-6E265BD074EC}</author>
    <author>tc={94E4573F-A5A6-455F-9EDF-CF5E064BBA4E}</author>
    <author>tc={53E9C4C2-B235-4424-9D2E-52A7965B0A15}</author>
    <author>tc={36E06FCC-C25E-499D-A01A-ACA3A2D1C767}</author>
    <author>tc={34BD8E36-20E2-49A2-AB1E-32F0C2D96E61}</author>
    <author>tc={FA0594DE-5E5E-4338-8D13-7C33CCC61EF4}</author>
    <author>tc={DBD8CD8B-DAF4-4CB4-AB56-74143EFE5B0E}</author>
    <author>tc={DD5E3C91-3027-4B82-954E-1F0210E1CF56}</author>
    <author>tc={4C664DA6-D7CF-4927-BB1C-2818D905D486}</author>
    <author>tc={0DE56791-E250-4188-9C40-346700385C96}</author>
    <author>tc={2503D6A4-671B-44A1-963E-E2E5A587F21E}</author>
    <author>tc={8789FB6C-4382-4E04-A4BA-3BF5578235CD}</author>
    <author>tc={6E42E821-FCC7-49B3-9711-7DC141C6004A}</author>
    <author>tc={094098C3-3F5D-47F2-B00C-AFA59B7A408E}</author>
    <author>tc={7E76E2DC-69B1-46E4-93C8-09DAC2A93359}</author>
    <author>tc={20806257-A147-4C44-ADCB-22D5ACEA1C1F}</author>
    <author>tc={8475B40C-DC1F-4445-BE22-2CA09038C5E9}</author>
    <author>tc={2ED825A5-4667-41AE-90E7-622B37905FCD}</author>
    <author>tc={9AFC5D96-DF99-43F9-8F56-EB379F4616F9}</author>
    <author>tc={37E2E95F-D82C-4539-B4DC-78FE4395045F}</author>
    <author>tc={185FE679-5523-4AE8-9C0B-3C366FC4384C}</author>
    <author>tc={1BDC7154-8076-4D45-A024-9B2C0BE070C6}</author>
    <author>tc={503E957D-60F7-42FC-A9D8-AAD5F53B9FDE}</author>
    <author>tc={EB1C3503-38EF-48BD-99B4-6350EC651C8F}</author>
    <author>tc={2079C47F-3714-403A-AA3C-9F9B0DB0FC6C}</author>
    <author>tc={62C927DA-3754-4AAC-AECA-216D1A783DD7}</author>
    <author>tc={82B502D3-1CF7-4494-A7BD-C4243DFEB247}</author>
    <author>tc={2A85974C-7D26-4897-909D-BD7615776B5F}</author>
    <author>tc={DBC30407-8604-4628-B5A4-1347BF5E10FE}</author>
    <author>tc={93114177-B19D-4A75-B9B8-1DD8E93E2C31}</author>
    <author>tc={A104691C-C58D-4ECE-AE75-1FB00732C4C3}</author>
    <author>tc={2964E916-14A0-457D-A5DD-1F057E9B8389}</author>
    <author>tc={6650BA9C-6D75-418A-BCBD-6A3C658DBD57}</author>
    <author>tc={A6B98980-CD94-4DF6-8E5D-EA080AB43430}</author>
    <author>tc={9739FB31-8847-414A-A6A2-F39F576569DE}</author>
    <author>tc={2C990FE6-C722-488B-9358-93ED8CB9058C}</author>
    <author>tc={CE489805-1BF1-4E8D-B257-EE97D7D36494}</author>
    <author>tc={4B69F5B5-2E72-4854-8F76-46A62922DF00}</author>
    <author>tc={31D92933-F239-4AF1-AA9B-18C9E024959E}</author>
    <author>tc={38FA663C-44F5-49A9-8F59-D5CBD4F483D8}</author>
    <author>tc={67BF987B-5305-452E-AFBD-6BC084E98DD2}</author>
    <author>tc={2EC4CA4D-7C03-4B6E-8085-B5571ED72C8C}</author>
    <author>tc={B43B6720-96A8-441C-A023-944A253E35C6}</author>
    <author>tc={0C9E9523-FDF0-4349-9C6A-4C5051275B2D}</author>
    <author>tc={6F2707A5-6E0B-420F-B352-0637AA7027B0}</author>
    <author>tc={30C08DF5-B979-431B-B6D2-C78A58F0085F}</author>
    <author>tc={BE2AE580-6C40-4236-B8A0-658D6C1FB47E}</author>
    <author>tc={92C4F55A-1C14-450D-9FAF-27FDED872007}</author>
    <author>tc={36C17514-BA4F-41CB-B0B4-589CC03982CE}</author>
    <author>tc={D655F6A6-6EF5-4794-A369-1BD2051CEE2A}</author>
    <author>tc={02DEA0F9-5F65-4DD0-B467-1E60F86C0224}</author>
    <author>tc={89ABE5A9-C71A-49DB-88DB-B5C005AC87B8}</author>
    <author>tc={6C020D84-6825-43DD-9F0B-39D0519912BA}</author>
    <author>tc={9F8936DE-BF80-4E63-AB1F-15BA3995D981}</author>
    <author>tc={4A89BCD0-6772-4B4C-A90F-5B8EE8B7953A}</author>
    <author>tc={7622170A-A123-4788-A360-58F5F1AD727C}</author>
    <author>tc={6038C012-4209-4B6A-939D-5276FE9F659A}</author>
    <author>tc={C8312D8C-EE12-4C0C-AD05-1BC122DDB632}</author>
    <author>tc={90FA16D5-5F7C-4748-BF0C-7C6E91307A03}</author>
    <author>tc={A078771F-D8BC-448B-8B63-7E1FF1A63084}</author>
    <author>tc={1EC5552D-BACF-4828-9E4A-3ADEA0DD0673}</author>
    <author>tc={76131598-7B5C-4B89-B115-2075DD483745}</author>
    <author>tc={3AFC94F7-488E-4483-8D3E-D5F8A241AB97}</author>
    <author>tc={474684AD-49B3-4009-B66C-F6D434A9CC78}</author>
    <author>tc={968D66EB-3488-4780-8678-69DB414F1A4B}</author>
    <author>tc={1A234081-A7CA-4ED8-BC9C-F8DE53D9E978}</author>
    <author>tc={288975C4-3504-4193-A343-73196732AD56}</author>
    <author>tc={0EFA1621-4477-4E7C-964F-4929FD1F68E8}</author>
    <author>tc={90348B8E-C365-4E4E-A086-BF77544EDE97}</author>
    <author>tc={E06A2B7C-D86D-417F-BBF6-E850F2809524}</author>
    <author>tc={86DAC3F8-DCC0-4783-B4D3-78AB99C21E06}</author>
    <author>tc={B25597A3-AA25-4F30-975E-408663F71A04}</author>
    <author>tc={4F8F24F1-6C46-47A7-BDA7-5A8FADA6512B}</author>
    <author>tc={289A4A58-A6E0-479C-ACC0-199BC05DD9B5}</author>
    <author>tc={CBA3CB81-959F-473E-8B32-A1E7AE914232}</author>
    <author>tc={20247CFA-677D-4DFE-BD1F-E2463C591EE8}</author>
    <author>tc={54566CE1-3C16-4971-9BCA-ACD51C1A9FA2}</author>
    <author>tc={A5D35B4E-32C5-476A-ABE0-7CC8076429B2}</author>
    <author>tc={3A676288-159E-4692-9B53-A789CC575392}</author>
    <author>tc={A3A67697-9771-4C71-9486-C46B3BD63A5B}</author>
    <author>tc={07D09FBE-E3B5-4711-BC25-84EC1B098E8D}</author>
    <author>tc={9773DD0B-027D-4DFD-9416-422DBC058F7D}</author>
    <author>tc={FA63CDA8-7FA3-4728-B8DE-AD56BA106414}</author>
    <author>tc={F47F5EE7-FF8F-4228-BB12-99C0D26A41E8}</author>
    <author>tc={066DBD5A-EE74-413F-BDAC-3A6822100BE0}</author>
    <author>tc={39CB3AAC-65C2-4AF2-83B2-A58AECD58714}</author>
    <author>tc={8D7704C6-B0EC-4B72-BD3C-4126DCAF5C0D}</author>
    <author>tc={81C743F6-93CD-4308-9B51-6DEEFC736796}</author>
    <author>tc={D15D1ACB-CED1-4730-B3AB-999F92A1CDEE}</author>
    <author>tc={C2D4E760-C567-4327-9F8B-FB6A19ACD5C2}</author>
    <author>tc={DFB88D12-1A92-4234-989A-CE3116E75790}</author>
    <author>tc={B5B091F8-3E0D-48E0-A537-472982416861}</author>
    <author>tc={414E272B-EA48-4AB4-ACB1-22CB39929B10}</author>
    <author>tc={CDE7FA19-B066-473A-B5BC-7D6CEC1705F5}</author>
    <author>tc={675A739C-36FF-47DD-8CC4-E825101A2094}</author>
    <author>tc={578052F6-4358-48C9-9331-3AE3D4EA1CEC}</author>
    <author>tc={4840A940-4735-42E6-8926-477B2EBDF81A}</author>
    <author>tc={2F5BDE48-2904-4958-80CA-2BC369FB5F92}</author>
    <author>tc={5E83A6E1-8EA0-44D5-8B93-ADF196FA2AF3}</author>
    <author>tc={2FBA32AC-8BB8-421C-B706-3027764F336A}</author>
    <author>tc={B06ECEC6-F538-4806-939F-D8079E314BA0}</author>
    <author>tc={AA7BE843-ED1C-49B9-BDD5-1F551419B556}</author>
    <author>tc={46BBE451-5335-43C0-B44B-661272407D5F}</author>
    <author>tc={C7E1F8B7-75F9-441E-9B59-742339054B0F}</author>
    <author>tc={4A15700F-8EA1-4713-912A-97B3FA8EFD38}</author>
    <author>tc={21FF485D-0CA6-4D14-A748-1514A6FD4B76}</author>
    <author>tc={17E2D0D5-9EBF-4F59-A32E-D002FAC43693}</author>
    <author>tc={0D4E24FF-7DA6-4F0D-89C2-F6D2407994FF}</author>
    <author>tc={7DDBC409-5AC3-4801-9466-9E68DB0F8DDC}</author>
    <author>tc={8A6CA10B-3E08-4EB4-B56B-CF44C47A6CCD}</author>
    <author>tc={E7179A5A-CED2-482D-88F5-AEF3937D4B52}</author>
    <author>tc={1F80C5E0-17A0-437F-994B-D1071F156185}</author>
    <author>tc={28F91921-6F64-43E7-A9D6-899778CEC5A5}</author>
    <author>tc={FC846359-1266-45C6-A34F-F6E94898959A}</author>
    <author>tc={C623FAC1-D09A-476C-B0C3-29A9987E8DC2}</author>
    <author>tc={26178AB4-E5D7-4885-96AE-D5662B4BE176}</author>
    <author>tc={9EF0ED35-8F3D-4835-BA01-8062BCFB9375}</author>
    <author>tc={C9A2BC22-1A7B-4D67-A815-27726C401AE4}</author>
    <author>tc={B1A3307C-C263-422D-8F20-CBC5ADB7E5E6}</author>
    <author>tc={7E6D68E3-14DB-463C-A3B5-0163B8337FEC}</author>
    <author>tc={25046EF6-3BF9-45B5-A404-058CEEEFEC54}</author>
    <author>tc={C91E8BF7-88AA-49C8-A78D-F777D3FF8A7E}</author>
    <author>tc={2FC45760-950F-4EBB-8821-EEF1F9E1A549}</author>
    <author>tc={B50EA3D0-9062-44CC-A319-269B77188827}</author>
    <author>tc={60556B2E-2223-44BA-BDB6-3B7B3344FD5B}</author>
    <author>tc={AF4071CE-BE8B-476A-9B56-99C22FC9A815}</author>
    <author>tc={0CC1F17F-A064-40F0-9AFC-80D534A749AA}</author>
    <author>tc={2E785E14-3E7A-483F-B315-70C9084B3A5E}</author>
    <author>tc={19BA743D-4C8C-4654-9DE5-39F81ED37C6E}</author>
    <author>tc={A04AF9BB-0E4B-4DFA-95F2-3A7E9A8F4886}</author>
    <author>tc={86954149-C566-4DF6-BEEF-82F3D4E2FEBD}</author>
    <author>tc={CB553657-A343-4883-A439-6CB0212E30DA}</author>
    <author>tc={0BFA657F-705D-46EB-BFF2-3F859CD61BE8}</author>
    <author>tc={62410DF4-C523-4967-9611-D354EE436A1C}</author>
    <author>tc={AD7D4B1C-2405-48CE-9293-626F71C13C3D}</author>
    <author>tc={5D4B023E-E7A1-4B3D-802D-BA75EF6E712F}</author>
    <author>tc={F2DDB49B-FD83-4937-8D04-6BB9A16CC98E}</author>
    <author>tc={B1AC1798-1FB4-475F-B269-D3240F42A5A5}</author>
    <author>tc={BB4D23E6-49CB-485E-8915-882E9F3B29DA}</author>
    <author>tc={D3975AAF-50BF-4328-9F35-50B35C193801}</author>
    <author>tc={65493F2E-EC34-402B-8D29-1B3AFB7E8939}</author>
    <author>tc={FC57AE01-DDF8-41EA-8364-AE708A9DFAE1}</author>
    <author>tc={0DC71EDC-B669-48FF-9B2B-C5492E718FE2}</author>
    <author>tc={1891BC55-02B9-49D6-B498-8065F0CDF75A}</author>
    <author>tc={A613C934-7D0C-43A1-BF6E-983C422391EC}</author>
    <author>tc={5DCDF540-F651-4696-8DA8-D171174BF417}</author>
    <author>tc={30D5CA77-C85A-40F7-A724-D4E0131F9B32}</author>
    <author>tc={EBCD2335-87A4-4975-A1F2-8A47D0CAE17B}</author>
    <author>tc={438872B8-65A4-458C-A9F9-B001A2CD4E9F}</author>
    <author>tc={C9559E35-9E35-4B77-9289-28541C348952}</author>
    <author>tc={6217FABE-B13E-4174-80D5-AB1007B3AA81}</author>
    <author>tc={26BD081A-773F-4364-BB69-986517D63EC4}</author>
    <author>tc={71E80BE4-AB10-436C-8AF8-234BEDA577DD}</author>
    <author>tc={3C3FAAB3-D63A-44D2-86A9-953D34974BA3}</author>
    <author>tc={343E3A80-6745-4EFB-ADB5-875291390295}</author>
    <author>tc={35300FF0-400D-4A53-BE62-AB4F1463FAE6}</author>
    <author>tc={8582DA53-E009-4D95-89E8-EE1BB997E668}</author>
    <author>tc={BAF9EDE1-C926-4FC9-9FBC-B6474222ACE7}</author>
    <author>tc={067E1A2D-8B01-4098-A760-938211C9C716}</author>
    <author>tc={DF1393AF-F4A8-4739-8519-6EA7CEE7D55D}</author>
    <author>tc={7B5797AC-B567-4B19-A078-1CC64B3A7AF2}</author>
    <author>tc={D445301D-0B36-4F4B-98CF-7B00B37EED80}</author>
    <author>tc={C1002505-5728-4FC0-944B-359E85B5A65B}</author>
    <author>tc={9A71B700-E923-44BC-B712-9CDFA50DF0F7}</author>
    <author>tc={D621D327-545C-4A37-BDFB-053FEA663B58}</author>
    <author>tc={545C175F-3FF8-4093-9114-78D956E94811}</author>
    <author>tc={294EE517-903F-4AA2-86BE-73AF8268717E}</author>
    <author>tc={02C04F87-78AC-468F-9532-DCBAEE6AC9D1}</author>
    <author>tc={EA8EE124-0EA6-4444-8A63-730C4CB8157E}</author>
    <author>tc={0CDF745B-F4EB-43A1-AD2A-266142B5C912}</author>
    <author>tc={7E796AE6-2FFD-405F-8AC2-514959A78B0E}</author>
    <author>tc={51F38381-2B1D-4C56-84E9-FB734DE75899}</author>
    <author>tc={A7E7725A-7D59-4944-84D3-16A1CCACDB94}</author>
    <author>tc={919DF453-B37D-4C66-85CE-D9454D4815F0}</author>
    <author>tc={50C41989-69D4-4887-A8F4-928C387D46EF}</author>
    <author>tc={1D5ECD9E-6331-4152-BCDF-C18B95CBC2E6}</author>
    <author>tc={C8EFF7C3-6BEC-4EEE-A963-F522163E6B51}</author>
    <author>tc={35CDFFBC-9497-4B92-8902-A51932CC6943}</author>
    <author>tc={B8D7CE3F-F05B-423E-90D5-2C215C7B3318}</author>
    <author>tc={BDBE3281-9E89-4140-88AF-A946E8348534}</author>
    <author>tc={AF6A38A1-A6D5-431E-A8B3-64475747336D}</author>
    <author>tc={E25314E2-D2D3-47EE-B2EB-B94E47FFF303}</author>
    <author>tc={851943C9-D4D9-4816-87C6-8E404835371E}</author>
    <author>tc={EDD43D04-5582-4C09-A4D6-11C695ACD20C}</author>
  </authors>
  <commentList>
    <comment ref="D17" authorId="0" shapeId="0" xr:uid="{5D9F70D5-ECD2-478D-8A8E-101DDDBFC7E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355-B/2024/1, de 27/12</t>
        </r>
      </text>
    </comment>
    <comment ref="F17" authorId="1" shapeId="0" xr:uid="{FEE791B9-F229-4BC1-A77E-AE804FBF7E7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J17" authorId="2" shapeId="0" xr:uid="{5364100B-6694-46C7-8AAB-C6B0EEC06B4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355-B/2024/1, de 27/12</t>
        </r>
      </text>
    </comment>
    <comment ref="L17" authorId="3" shapeId="0" xr:uid="{47F78FF7-6562-412D-A151-1FA8C09B06D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R17" authorId="4" shapeId="0" xr:uid="{07E2612F-F2F9-44DD-B29F-C4F215A8DA3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X17" authorId="5" shapeId="0" xr:uid="{76F089B6-91F7-41F8-92DD-2E9A70DE1B5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AD17" authorId="6" shapeId="0" xr:uid="{BD30B8F7-8166-4747-8E2A-209FF5C84FC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AK17" authorId="7" shapeId="0" xr:uid="{22F13497-F0B6-4E48-8E66-0F20DC23141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AQ17" authorId="8" shapeId="0" xr:uid="{A49ADB03-3AD9-4ABA-A2CF-D075A08F569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AW17" authorId="9" shapeId="0" xr:uid="{84E4AC4F-75E8-4148-8A19-C8792E89B1E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BC17" authorId="10" shapeId="0" xr:uid="{36B0D40E-7ADC-4C56-BFEA-5A6007ADD96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BI17" authorId="11" shapeId="0" xr:uid="{40879DDE-689A-49CB-A31A-4800B1034EB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BO17" authorId="12" shapeId="0" xr:uid="{405E11EF-2DC0-419E-8D05-A6D2CD23280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CA17" authorId="13" shapeId="0" xr:uid="{EBC82714-0A77-44E0-A726-08AC7351633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F18" authorId="14" shapeId="0" xr:uid="{9C921A99-8840-409C-9DB0-1120D1590C6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L18" authorId="15" shapeId="0" xr:uid="{FC1CB3A4-9708-4F25-AE38-C223D90AA3F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R18" authorId="16" shapeId="0" xr:uid="{C9958D8C-EA87-4A53-9BD6-806F958BF81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X18" authorId="17" shapeId="0" xr:uid="{65484204-290D-4C83-B7F3-2DAEF01BF39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AD18" authorId="18" shapeId="0" xr:uid="{749C54E3-DAF6-4ED5-94AA-B8EE98091E7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AK18" authorId="19" shapeId="0" xr:uid="{464E09D2-E7B3-4F76-9DCE-ED7E71B826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AQ18" authorId="20" shapeId="0" xr:uid="{5A011C98-E3D7-4704-90F1-089FA488DEA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AW18" authorId="21" shapeId="0" xr:uid="{43B126BF-5303-4B75-B35B-EC8E58D95E3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BC18" authorId="22" shapeId="0" xr:uid="{EB6E8210-3118-4740-821C-7A789B37FCA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BI18" authorId="23" shapeId="0" xr:uid="{01D23C93-ABCE-44E6-A671-0D33E55210A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BO18" authorId="24" shapeId="0" xr:uid="{1D52129B-4C24-4B1E-A5A3-C5921546518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CA18" authorId="25" shapeId="0" xr:uid="{E9DEA2D1-79BD-4520-AD05-D427E6935BF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F19" authorId="26" shapeId="0" xr:uid="{0243E790-3CF0-44DD-8659-FAFA019338D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L19" authorId="27" shapeId="0" xr:uid="{C915CC3A-1B96-48EC-B9A3-CAFA277A934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R19" authorId="28" shapeId="0" xr:uid="{2AFFDEA1-1319-42F8-B888-290EDE45EFB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X19" authorId="29" shapeId="0" xr:uid="{3C50E61D-2DE3-4863-BFE8-3E61D07CB9F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AD19" authorId="30" shapeId="0" xr:uid="{9D679B4E-7F29-4CB7-B74B-0B767E40999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AK19" authorId="31" shapeId="0" xr:uid="{5686591F-2456-43F5-952D-A0ACB67E510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AQ19" authorId="32" shapeId="0" xr:uid="{358AB93C-9A24-45D7-BE0C-D60EA94A83B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AW19" authorId="33" shapeId="0" xr:uid="{3E89E109-2562-4547-A156-13DA9F0A996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BC19" authorId="34" shapeId="0" xr:uid="{901038B2-435D-4DAF-8941-71CB7E23778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BI19" authorId="35" shapeId="0" xr:uid="{7B693CA8-8A0A-49F4-802F-A2D9EB72816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BO19" authorId="36" shapeId="0" xr:uid="{6EBA93E0-3141-4F93-8C6A-B0576E49E08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CA19" authorId="37" shapeId="0" xr:uid="{20A3AFBA-644C-4A44-BC7D-6446DA37C62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F20" authorId="38" shapeId="0" xr:uid="{5F675252-8CE5-4D4A-B4FA-5E29384F5DE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L20" authorId="39" shapeId="0" xr:uid="{E61F77B6-785C-4581-A2D3-87A5731BFC4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R20" authorId="40" shapeId="0" xr:uid="{64329EE0-478B-410F-9BE6-D2E447F4581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X20" authorId="41" shapeId="0" xr:uid="{4730EDE2-75B8-4F4A-B663-AD6B6C3182C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AD20" authorId="42" shapeId="0" xr:uid="{FD101E3C-9B65-4024-99C1-31869739036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AK20" authorId="43" shapeId="0" xr:uid="{2BEFFA07-66B6-4E15-9960-4725EB508D8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AQ20" authorId="44" shapeId="0" xr:uid="{99C31082-3CF4-42C8-8800-9D4C1D6FCF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AW20" authorId="45" shapeId="0" xr:uid="{57612EAD-9E7C-4ABF-A2B4-293E9CC4F8C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BC20" authorId="46" shapeId="0" xr:uid="{22C1907F-EC57-4766-B23B-A20ED8D8017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BI20" authorId="47" shapeId="0" xr:uid="{A48902DC-B77F-42D5-AFAD-3E480B987C6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BO20" authorId="48" shapeId="0" xr:uid="{D47A13B2-BD55-4F68-AED0-0C6CB02EF2D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CA20" authorId="49" shapeId="0" xr:uid="{50F98D6C-F7D5-4B17-A782-EAA12A67F45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P21" authorId="50" shapeId="0" xr:uid="{5140B742-365A-4D0D-8026-097EB0FEB7D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36-A/2024, de 31 janeiro</t>
        </r>
      </text>
    </comment>
    <comment ref="D24" authorId="51" shapeId="0" xr:uid="{4F230A38-B29F-4E87-BD41-0451C8E1EFE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288-A/2023, de 25/09</t>
        </r>
      </text>
    </comment>
    <comment ref="J24" authorId="52" shapeId="0" xr:uid="{0DB3A58C-ED38-4E1D-A777-B7E0305B058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288-A/2023, de 25/09</t>
        </r>
      </text>
    </comment>
    <comment ref="P24" authorId="53" shapeId="0" xr:uid="{770D570F-55C7-4D24-A0BC-C3B72962F88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288-A/2023, de 25/09</t>
        </r>
      </text>
    </comment>
    <comment ref="D25" authorId="54" shapeId="0" xr:uid="{42A5B52C-67EE-4A76-89FE-0213E591647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244-B/2023, de 28 julho</t>
        </r>
      </text>
    </comment>
    <comment ref="F25" authorId="55" shapeId="0" xr:uid="{085C1B10-40DE-4F68-8380-18CF8A9A25B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J25" authorId="56" shapeId="0" xr:uid="{B9F636BC-8D47-425F-89B8-840F90BC7A4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244-B/2023, de 28 julho</t>
        </r>
      </text>
    </comment>
    <comment ref="L25" authorId="57" shapeId="0" xr:uid="{10F86921-EC94-4A07-985F-0FECB025F62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P25" authorId="58" shapeId="0" xr:uid="{A85241AE-EE62-4EE5-9D20-1E3F33B09D9F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244-B/2023, de 28 julho
</t>
        </r>
      </text>
    </comment>
    <comment ref="R25" authorId="59" shapeId="0" xr:uid="{C2029E46-7579-473A-A802-22511A7DD98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X25" authorId="60" shapeId="0" xr:uid="{8970D4AA-C277-4F61-987E-894112BDC42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AD25" authorId="61" shapeId="0" xr:uid="{B7DC6DAC-BBD2-4327-BA39-1E874E5578C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AK25" authorId="62" shapeId="0" xr:uid="{C53E20A3-71D6-4F51-9C05-57E58F3036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AQ25" authorId="63" shapeId="0" xr:uid="{419A1942-BBC2-4AB1-A022-024BD4A86AB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AW25" authorId="64" shapeId="0" xr:uid="{EB9DC0FF-4A9E-4F81-A0CC-4588AD21AB1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BC25" authorId="65" shapeId="0" xr:uid="{66F1A4FE-2391-4668-B32D-DE996DBD4F5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BI25" authorId="66" shapeId="0" xr:uid="{5D1FE97B-2CF7-47F3-9EBB-852B30681E0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BO25" authorId="67" shapeId="0" xr:uid="{7C0EC610-4B3E-42E1-B97A-4042BB80FB8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CA25" authorId="68" shapeId="0" xr:uid="{E14B5EBA-1BA8-4EC9-BDE2-627DCA62D9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D26" authorId="69" shapeId="0" xr:uid="{2A615271-51CA-438B-B84B-7CC2501EC92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187-C/2023, de 3 julho</t>
        </r>
      </text>
    </comment>
    <comment ref="F26" authorId="70" shapeId="0" xr:uid="{F70852B0-107A-4A28-BE75-1A5093C8E6C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J26" authorId="71" shapeId="0" xr:uid="{42FDD1EE-C2CF-47D6-985A-EAE7E64021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187-C/2023, de 3 julho</t>
        </r>
      </text>
    </comment>
    <comment ref="L26" authorId="72" shapeId="0" xr:uid="{71AFC39D-F78E-4C41-A482-B111DA2C00A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P26" authorId="73" shapeId="0" xr:uid="{9F980EB0-E29F-4A17-8CFD-3A9CFB3F997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187-C/2023, de 3 julho</t>
        </r>
      </text>
    </comment>
    <comment ref="R26" authorId="74" shapeId="0" xr:uid="{DE5BC2E1-840E-47AC-AF1F-E20B5514113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X26" authorId="75" shapeId="0" xr:uid="{5A450BC9-4252-4EBA-9697-EE59FB8050A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AD26" authorId="76" shapeId="0" xr:uid="{9BD46421-B4C9-49D7-B52A-62C21DEA11E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AK26" authorId="77" shapeId="0" xr:uid="{782BA972-3CBF-4334-9503-207C7D8A59C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AQ26" authorId="78" shapeId="0" xr:uid="{2F30E1F9-5E5E-474B-B53F-3528029659A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AW26" authorId="79" shapeId="0" xr:uid="{A43FD4DF-7938-476D-835B-0B38B3CF24A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BC26" authorId="80" shapeId="0" xr:uid="{BA158670-F954-4F14-BD38-EC58EB7A3A2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BI26" authorId="81" shapeId="0" xr:uid="{3859AC14-5E62-4764-B42F-69EF945163E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BO26" authorId="82" shapeId="0" xr:uid="{7EFF25D4-9062-49DE-A0E5-431F76C1961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CA26" authorId="83" shapeId="0" xr:uid="{BA2BD221-B8B2-48EB-A89E-399424FF9F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D27" authorId="84" shapeId="0" xr:uid="{DDA3ACFD-2F5C-4741-8B21-7536FF2C778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150-B/2023, de 05/06</t>
        </r>
      </text>
    </comment>
    <comment ref="F27" authorId="85" shapeId="0" xr:uid="{8C4332CD-5BA7-4F01-80B2-4E430D64BE3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</t>
        </r>
      </text>
    </comment>
    <comment ref="J27" authorId="86" shapeId="0" xr:uid="{376478F3-66CC-4DF2-BA9D-4683DB5A791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150-B/2023, de 05/06</t>
        </r>
      </text>
    </comment>
    <comment ref="L27" authorId="87" shapeId="0" xr:uid="{FF2E377B-C432-4EF9-AD6E-38820CCD947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</t>
        </r>
      </text>
    </comment>
    <comment ref="P27" authorId="88" shapeId="0" xr:uid="{6D2DCC6D-AFA5-438D-A067-D6D573E60A0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150-B/2023, de 05/06</t>
        </r>
      </text>
    </comment>
    <comment ref="R27" authorId="89" shapeId="0" xr:uid="{344D5B82-437D-41C4-BB03-C0044887DF0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</t>
        </r>
      </text>
    </comment>
    <comment ref="X27" authorId="90" shapeId="0" xr:uid="{5C020E28-8529-402F-AD39-ECB0D6D75F4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AD27" authorId="91" shapeId="0" xr:uid="{56E10329-C87F-42E2-8F3C-92EB22B7703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AK27" authorId="92" shapeId="0" xr:uid="{14750F4C-3576-4CB5-82BD-F0BA11B4046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AQ27" authorId="93" shapeId="0" xr:uid="{79B89E8E-A090-427B-9BCB-369CD112AF4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AW27" authorId="94" shapeId="0" xr:uid="{83AB02A2-5151-47C4-824A-3701922032D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BC27" authorId="95" shapeId="0" xr:uid="{6B12059F-1BCA-4254-B74D-60F905FFD2A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BI27" authorId="96" shapeId="0" xr:uid="{C4C47B0F-3A51-41EC-93D8-16C48F76591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BO27" authorId="97" shapeId="0" xr:uid="{4878078F-3FF6-4A54-8869-2DF3D469FF7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CA27" authorId="98" shapeId="0" xr:uid="{F2EC4F7B-4CD8-4A2D-87E3-58056598BC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D28" authorId="99" shapeId="0" xr:uid="{13962D5B-903A-4653-B230-9F03B21C181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113-B/2023, de 28/04</t>
        </r>
      </text>
    </comment>
    <comment ref="F28" authorId="100" shapeId="0" xr:uid="{6E22D7FF-0486-4E90-9373-EBFD4B8DC70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</t>
        </r>
      </text>
    </comment>
    <comment ref="J28" authorId="101" shapeId="0" xr:uid="{F59CE7C3-6C2E-4094-B0F8-B9BAE90C28F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113-B/2023, de 28/04</t>
        </r>
      </text>
    </comment>
    <comment ref="L28" authorId="102" shapeId="0" xr:uid="{E1B10FF7-923B-434A-AC6C-C41EDAFC879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</t>
        </r>
      </text>
    </comment>
    <comment ref="R28" authorId="103" shapeId="0" xr:uid="{A19B0909-A356-4776-9024-E18E11AE95B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</t>
        </r>
      </text>
    </comment>
    <comment ref="X28" authorId="104" shapeId="0" xr:uid="{C89A208F-60A6-4769-B871-EA864F08FE3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AD28" authorId="105" shapeId="0" xr:uid="{44160E0D-8FF8-45F5-BBB1-4D1FFDD0785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AK28" authorId="106" shapeId="0" xr:uid="{17EB86AB-16D5-46A1-92C3-8883DA41E73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AQ28" authorId="107" shapeId="0" xr:uid="{B3CAE31D-54AB-49AE-98BC-A2EEC567E74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AW28" authorId="108" shapeId="0" xr:uid="{644E7656-4220-46F4-A791-FE1F579AB7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BC28" authorId="109" shapeId="0" xr:uid="{9E9C9D4A-328C-4BB2-8FDB-F4CFD4E4B98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BI28" authorId="110" shapeId="0" xr:uid="{1C1DC4A6-607B-4037-82E5-F691BCD3483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BO28" authorId="111" shapeId="0" xr:uid="{EFB28A96-3D7A-4C0B-A880-D6E0AD41F28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CA28" authorId="112" shapeId="0" xr:uid="{0B7B72DD-2F78-4EEF-AD04-760B6BBE002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D29" authorId="113" shapeId="0" xr:uid="{82AA5AC8-2C66-4F18-AA98-C300C41FD27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106-B/2023, de 17/04</t>
        </r>
      </text>
    </comment>
    <comment ref="F29" authorId="114" shapeId="0" xr:uid="{3E098007-1B77-4D4C-9B8C-E2E2073EDDF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nº106-A/2023, de 17/04 </t>
        </r>
      </text>
    </comment>
    <comment ref="J29" authorId="115" shapeId="0" xr:uid="{4302926A-1CE9-4660-8F12-30682E22FA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106-B/2023, de 17/04</t>
        </r>
      </text>
    </comment>
    <comment ref="L29" authorId="116" shapeId="0" xr:uid="{FFD975E5-E7E2-48AB-AD4C-1F68967EAF2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nº106-A/2023, de 17/04</t>
        </r>
      </text>
    </comment>
    <comment ref="P29" authorId="117" shapeId="0" xr:uid="{D1CC23EA-C3D6-402F-AED5-53F887372D8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106-B/2023, de 17/04</t>
        </r>
      </text>
    </comment>
    <comment ref="R29" authorId="118" shapeId="0" xr:uid="{B881DD2A-CC14-43D4-8900-208B069F193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nº106-A/2023, de 17/04</t>
        </r>
      </text>
    </comment>
    <comment ref="X29" authorId="119" shapeId="0" xr:uid="{7F22D093-3528-457D-80B4-23188C5BE6A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</t>
        </r>
      </text>
    </comment>
    <comment ref="AD29" authorId="120" shapeId="0" xr:uid="{0885D52F-C8FE-4FB6-8FC1-A1669C0A7AE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</t>
        </r>
      </text>
    </comment>
    <comment ref="AK29" authorId="121" shapeId="0" xr:uid="{D298AA3C-AC72-43D1-92A7-C779648438C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</t>
        </r>
      </text>
    </comment>
    <comment ref="AQ29" authorId="122" shapeId="0" xr:uid="{3F9E4D72-6D6C-4AAF-9756-7EE5FC18979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</t>
        </r>
      </text>
    </comment>
    <comment ref="AW29" authorId="123" shapeId="0" xr:uid="{8D291846-10C3-41E6-90E2-567AF2C914D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
</t>
        </r>
      </text>
    </comment>
    <comment ref="BC29" authorId="124" shapeId="0" xr:uid="{19526E86-0A69-4512-9F6D-A1A3AE8D3165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
</t>
        </r>
      </text>
    </comment>
    <comment ref="BI29" authorId="125" shapeId="0" xr:uid="{5410395E-F2A3-4E49-A538-C0FA5E1191D9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
</t>
        </r>
      </text>
    </comment>
    <comment ref="D30" authorId="126" shapeId="0" xr:uid="{F54F54DF-AC86-4A7A-8286-5E81ED13CDB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99-B/2023, de 03/04</t>
        </r>
      </text>
    </comment>
    <comment ref="F30" authorId="127" shapeId="0" xr:uid="{DADB0B02-54B3-4885-BBC2-17AC83513813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 </t>
        </r>
      </text>
    </comment>
    <comment ref="L30" authorId="128" shapeId="0" xr:uid="{C46648D5-CBFA-421B-AD66-863A700026A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 </t>
        </r>
      </text>
    </comment>
    <comment ref="P30" authorId="129" shapeId="0" xr:uid="{D7FC6CE2-03BD-43AA-A74A-D14C892F943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99-B/2023, de 03/04</t>
        </r>
      </text>
    </comment>
    <comment ref="R30" authorId="130" shapeId="0" xr:uid="{74D592DA-4F6A-4C45-B3E2-C03E7ACB852A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 </t>
        </r>
      </text>
    </comment>
    <comment ref="X30" authorId="131" shapeId="0" xr:uid="{93CDDD49-F74E-4E80-ACC7-38DD888C314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AD30" authorId="132" shapeId="0" xr:uid="{4A355473-C6CD-4584-A9E6-AA052784AE6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AK30" authorId="133" shapeId="0" xr:uid="{99DB2491-C2E8-4EB4-9BD4-AE15A884F1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AQ30" authorId="134" shapeId="0" xr:uid="{1FEF4B95-37B4-4AE2-B301-C0AF5152DB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AW30" authorId="135" shapeId="0" xr:uid="{E6652841-81FF-49D2-8358-315A05CCE7A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BC30" authorId="136" shapeId="0" xr:uid="{C09416F6-49A4-4A76-BF13-3ECE1A3962C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BI30" authorId="137" shapeId="0" xr:uid="{B93D76FE-7EC6-4D7E-9380-56EFE07013A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D31" authorId="138" shapeId="0" xr:uid="{842C2D40-AB12-4404-9147-CAE1DE7F0E6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65-B/2023, de 03/03</t>
        </r>
      </text>
    </comment>
    <comment ref="F31" authorId="139" shapeId="0" xr:uid="{F4D34112-5D22-42FD-A237-48F6FE2D42A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J31" authorId="140" shapeId="0" xr:uid="{E004D988-2BDC-4B6F-AF67-78644EF0C55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65-B/2023, de 03/03</t>
        </r>
      </text>
    </comment>
    <comment ref="L31" authorId="141" shapeId="0" xr:uid="{98B9F3A2-74CF-4608-8350-975DE529C8C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R31" authorId="142" shapeId="0" xr:uid="{17E09D95-6109-4D07-B0B2-F423DCED23A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X31" authorId="143" shapeId="0" xr:uid="{E2A0F4DC-595E-4CAF-84B8-7313941CD47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AD31" authorId="144" shapeId="0" xr:uid="{1EEF6E5F-6666-498C-8E54-C934A5A6BBD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AK31" authorId="145" shapeId="0" xr:uid="{7B2803F9-E684-4893-8B84-1D059F73622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AQ31" authorId="146" shapeId="0" xr:uid="{85BF8B2B-CA07-4CEE-9A71-3088B4EFF27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AW31" authorId="147" shapeId="0" xr:uid="{4059A09B-7AD6-497D-B6D9-E5683E38A4C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BC31" authorId="148" shapeId="0" xr:uid="{FB28300E-436A-458D-B339-CB7C38B406B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BI31" authorId="149" shapeId="0" xr:uid="{9F064C07-A4FA-4444-91F2-96BBDBB1716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D32" authorId="150" shapeId="0" xr:uid="{9EF9C65F-B2B8-41ED-A2F6-79136917B1D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38-C/2023, de 03/02</t>
        </r>
      </text>
    </comment>
    <comment ref="F32" authorId="151" shapeId="0" xr:uid="{7581844F-2628-4069-B3A2-278DF99F15D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L32" authorId="152" shapeId="0" xr:uid="{2456B389-DBE3-4AA7-8380-2C30B00EEA0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P32" authorId="153" shapeId="0" xr:uid="{2CD19E58-A00B-4B89-A7C8-6CDD040E171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38-C/2023, de 03/02</t>
        </r>
      </text>
    </comment>
    <comment ref="R32" authorId="154" shapeId="0" xr:uid="{CED8BE40-DE17-46F3-8544-4EB17B83250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X32" authorId="155" shapeId="0" xr:uid="{4FA43161-4299-44DB-9415-71049F8C89C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AD32" authorId="156" shapeId="0" xr:uid="{7567A824-C355-40CD-8682-92DE7E53B0A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AK32" authorId="157" shapeId="0" xr:uid="{6439ADBB-C402-4301-9BCD-3F0DBADD4C0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AQ32" authorId="158" shapeId="0" xr:uid="{F07F445B-DE9B-4AA3-B0A9-18796A25003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AW32" authorId="159" shapeId="0" xr:uid="{BB20EC3B-33AD-42A8-968B-5F9CFBFD931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BC32" authorId="160" shapeId="0" xr:uid="{828006AC-C977-408A-BB86-A84F20F511B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BI32" authorId="161" shapeId="0" xr:uid="{BBF168D8-AAA0-4E3D-8CBB-B706D47575E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D33" authorId="162" shapeId="0" xr:uid="{C24BD649-9F42-4A87-B0C1-5177DC0AB3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312-F/2022, de 30/12 - Na sequência das alterações aprovadas ao Código dos Impostos Especiais de Consumo, o montante da contribuição do serviço rodoviário (CSR) passa a estar integrado nas taxas unitárias do ISP (gasolinas e gasóleos), num quadro de neutralidade (ou seja, o montante que era cobrado a título de contribuição de serviço rodoviário passa a ser cobrado a título de consignação do ISP, sem que daí decorra aumento da tributação aplicável).</t>
        </r>
      </text>
    </comment>
    <comment ref="J33" authorId="163" shapeId="0" xr:uid="{0ADA414C-AB37-494A-ACE4-BE7524A7010D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312-F/2022, de 30/12 - Na sequência das alterações aprovadas ao Código dos Impostos Especiais de Consumo, o montante da contribuição do serviço rodoviário (CSR) passa a estar integrado nas taxas unitárias do ISP (gasolinas e gasóleos), num quadro de neutralidade (ou seja, o montante que era cobrado a título de contribuição de serviço rodoviário passa a ser cobrado a título de consignação do ISP, sem que daí decorra aumento da tributação aplicável).
</t>
        </r>
      </text>
    </comment>
    <comment ref="F34" authorId="164" shapeId="0" xr:uid="{463B95A0-198C-43A8-A975-77BB99165CC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 </t>
        </r>
      </text>
    </comment>
    <comment ref="L34" authorId="165" shapeId="0" xr:uid="{725CE669-0E91-4D57-A78C-93B5B99D382F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 </t>
        </r>
      </text>
    </comment>
    <comment ref="P34" authorId="166" shapeId="0" xr:uid="{521077EA-556D-458A-831C-01378CCFBE6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312-F/2022, de 30/12</t>
        </r>
      </text>
    </comment>
    <comment ref="R34" authorId="167" shapeId="0" xr:uid="{817A83B8-E3AA-4F81-B188-677BDD98904A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 </t>
        </r>
      </text>
    </comment>
    <comment ref="X34" authorId="168" shapeId="0" xr:uid="{BC24758A-E32A-4742-9FD5-B8CE3C4E2C5A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 </t>
        </r>
      </text>
    </comment>
    <comment ref="AD34" authorId="169" shapeId="0" xr:uid="{D05B1408-4A55-4707-9FFD-9BFB006224C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AK34" authorId="170" shapeId="0" xr:uid="{A3491F06-8F82-45EF-8A27-87D260E628A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AQ34" authorId="171" shapeId="0" xr:uid="{F6778915-CBA2-447F-8B81-454478468E3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AW34" authorId="172" shapeId="0" xr:uid="{4D8039F6-F8BF-4C07-A649-B7952264FB8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BC34" authorId="173" shapeId="0" xr:uid="{1A0AAF8D-3E1C-4F9E-B8A9-6DD55688544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BI34" authorId="174" shapeId="0" xr:uid="{F8224DFF-5406-40EA-8194-89F5678026D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D35" authorId="175" shapeId="0" xr:uid="{507D9C09-8098-42DF-9E07-A8FD69D4B45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289-A/2022, de 02/12</t>
        </r>
      </text>
    </comment>
    <comment ref="J35" authorId="176" shapeId="0" xr:uid="{5065322E-F05F-4E1B-B51F-997E44DB00A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289-A/2022, de 02/12</t>
        </r>
      </text>
    </comment>
    <comment ref="D36" authorId="177" shapeId="0" xr:uid="{C6183F4B-9092-40D5-964C-E4842A57912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268-A/2022, de 04/11</t>
        </r>
      </text>
    </comment>
    <comment ref="J36" authorId="178" shapeId="0" xr:uid="{97FE4DBF-C9BF-4BF9-B75B-8DB12F36E26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268-A/2022, de 04/11</t>
        </r>
      </text>
    </comment>
    <comment ref="D37" authorId="179" shapeId="0" xr:uid="{65E13C2F-AAEB-4646-ACE1-59C96909E52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249-C/2022, de 03/10</t>
        </r>
      </text>
    </comment>
    <comment ref="F37" authorId="180" shapeId="0" xr:uid="{045D6CE0-420F-4524-91B0-91AEDCD02DD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J37" authorId="181" shapeId="0" xr:uid="{C800D22E-B6F0-4924-8CD0-2C1213A7BC1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249-C/2022, de 03/10</t>
        </r>
      </text>
    </comment>
    <comment ref="L37" authorId="182" shapeId="0" xr:uid="{D08280EF-6077-4DF5-B0BF-042A4849448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P37" authorId="183" shapeId="0" xr:uid="{BF8FC208-F258-459E-8D5D-BA092BC9560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249-C/2022, de 03/10</t>
        </r>
      </text>
    </comment>
    <comment ref="R37" authorId="184" shapeId="0" xr:uid="{9853D029-F179-4C96-AE4F-3B5539861F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X37" authorId="185" shapeId="0" xr:uid="{6B983A00-6878-4F7E-9B9D-CB4551AED0A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AD37" authorId="186" shapeId="0" xr:uid="{454D0E5D-2F3B-41B6-BDF2-FA6362875AD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AK37" authorId="187" shapeId="0" xr:uid="{BF697832-8964-4900-B4BE-A6B2BC30146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AQ37" authorId="188" shapeId="0" xr:uid="{14F81289-DD77-47A4-B667-04AEFDA91FD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AW37" authorId="189" shapeId="0" xr:uid="{985511F4-AB00-45D2-96F1-B0297E518A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BC37" authorId="190" shapeId="0" xr:uid="{3370452A-56C4-4295-8B1A-B7F1E909B90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BI37" authorId="191" shapeId="0" xr:uid="{6050951F-7ED1-48C7-8D54-C40FB1796D9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D38" authorId="192" shapeId="0" xr:uid="{15D27913-249C-4A1E-918C-51B1FF3D403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217-B/2022, de 31/08</t>
        </r>
      </text>
    </comment>
    <comment ref="J38" authorId="193" shapeId="0" xr:uid="{55C344D6-0D31-4F87-B065-B8E2B16B728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217-B/2022, de 31/08</t>
        </r>
      </text>
    </comment>
    <comment ref="F39" authorId="194" shapeId="0" xr:uid="{11859841-8B43-479D-AF55-01732178AAC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L39" authorId="195" shapeId="0" xr:uid="{576C2160-AA80-453D-8C0A-AEA4296FB60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P39" authorId="196" shapeId="0" xr:uid="{E6A9CC05-9EBE-4968-BC1B-F05E221A254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n.º217-C/2022, de 31/08 (mantém)</t>
        </r>
      </text>
    </comment>
    <comment ref="R39" authorId="197" shapeId="0" xr:uid="{00CE9552-C3E9-4544-BD3A-1B073F3EE51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X39" authorId="198" shapeId="0" xr:uid="{9680131B-C04C-4793-ACC4-76CB390CB48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AD39" authorId="199" shapeId="0" xr:uid="{58966423-0400-4951-957C-E1E483B18EA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AK39" authorId="200" shapeId="0" xr:uid="{D3A27149-8236-4AF7-84CE-B863652B070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AQ39" authorId="201" shapeId="0" xr:uid="{A5E310FE-A1E3-433B-827D-B659AC9A1A7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AW39" authorId="202" shapeId="0" xr:uid="{88E95A7F-C4EC-4A8C-9EEA-E987101C30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BC39" authorId="203" shapeId="0" xr:uid="{704FE1A9-D6A5-4CCF-8C0C-8829A1144FB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BI39" authorId="204" shapeId="0" xr:uid="{98A850C7-1095-4497-B212-5AD9536ACA4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D40" authorId="205" shapeId="0" xr:uid="{98CB7162-76EE-45A0-AEEA-21F3C7636A9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167-D/2022, de 01/07</t>
        </r>
      </text>
    </comment>
    <comment ref="J40" authorId="206" shapeId="0" xr:uid="{B4E2755B-B431-409F-B2BC-57694F7EB04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167-D/2022, de 01/07</t>
        </r>
      </text>
    </comment>
    <comment ref="F41" authorId="207" shapeId="0" xr:uid="{E6361F52-2B12-4268-AF50-BA1F22D3AF4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L41" authorId="208" shapeId="0" xr:uid="{9C1B3B45-2DD2-4B53-85CC-EC31B3742C8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P41" authorId="209" shapeId="0" xr:uid="{E25DC944-4D51-47B3-9A25-72C44C51738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n.º167-C/2022, de 30/06</t>
        </r>
      </text>
    </comment>
    <comment ref="R41" authorId="210" shapeId="0" xr:uid="{3A2F43F7-ECAD-445D-8DF2-FC41BA7A728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X41" authorId="211" shapeId="0" xr:uid="{FA621BC3-09FA-4232-81AD-6628476B377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AD41" authorId="212" shapeId="0" xr:uid="{EA392A53-45ED-4948-B0BB-EF53A5C7FD4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AK41" authorId="213" shapeId="0" xr:uid="{363ED3B5-896B-48C7-AF02-94C5120579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AQ41" authorId="214" shapeId="0" xr:uid="{8A295766-50DD-4671-AF42-94658B9CC48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AW41" authorId="215" shapeId="0" xr:uid="{682F1C90-AFD8-42E0-B725-C2C0DDE90BC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BC41" authorId="216" shapeId="0" xr:uid="{518444AD-50B7-43D5-8C83-C54CA4F429B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BI41" authorId="217" shapeId="0" xr:uid="{5741B58F-3959-4FEE-BB13-7C4AE99C8F6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D42" authorId="218" shapeId="0" xr:uid="{85B23535-F421-465C-A97B-86013DFC716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164-A/2022, de 24/06</t>
        </r>
      </text>
    </comment>
    <comment ref="D43" authorId="219" shapeId="0" xr:uid="{70718221-2DE9-4256-8832-CCACA4787B9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160-B/2022, de 17/06</t>
        </r>
      </text>
    </comment>
    <comment ref="J43" authorId="220" shapeId="0" xr:uid="{4A8AF24F-F08F-4B8B-8AB6-0333B9E4A4D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160-B/2022, de 17/06</t>
        </r>
      </text>
    </comment>
    <comment ref="D44" authorId="221" shapeId="0" xr:uid="{F0AA33FF-597A-47E5-97BC-D8D870AFB1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155-A/2022, de 03/06</t>
        </r>
      </text>
    </comment>
    <comment ref="J44" authorId="222" shapeId="0" xr:uid="{EC7E5F59-0795-41D7-BC3A-3D7FE3C7E90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155-A/2022, de 03/06</t>
        </r>
      </text>
    </comment>
    <comment ref="D45" authorId="223" shapeId="0" xr:uid="{5073D190-719F-4292-98D6-AD6B8A12FEB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152-A/2022, de 27/05</t>
        </r>
      </text>
    </comment>
    <comment ref="D46" authorId="224" shapeId="0" xr:uid="{696668FB-2B84-4C2E-8F83-B4E9B6E3541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151-A/2022, de 20/05</t>
        </r>
      </text>
    </comment>
    <comment ref="D47" authorId="225" shapeId="0" xr:uid="{7E587496-91FB-4D65-B8A5-9E521DDB387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145-A/2022, de 13/05</t>
        </r>
      </text>
    </comment>
    <comment ref="D48" authorId="226" shapeId="0" xr:uid="{FD7BC96A-B103-4281-8E21-0D3BFABC32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141-B/2022, de 06/05</t>
        </r>
      </text>
    </comment>
    <comment ref="J48" authorId="227" shapeId="0" xr:uid="{06B7556B-4D0B-447B-94F5-C1D4A97ED52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141-B/2022, de 06/05</t>
        </r>
      </text>
    </comment>
    <comment ref="D49" authorId="228" shapeId="0" xr:uid="{55EB66D0-F0EF-4ED3-B783-3FCAC7AA1BD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140-A/2022, de 29-04</t>
        </r>
      </text>
    </comment>
    <comment ref="J49" authorId="229" shapeId="0" xr:uid="{FA5DD238-5162-401B-A25D-C6CADA671BC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140-A/2022, de 29-04</t>
        </r>
      </text>
    </comment>
    <comment ref="D50" authorId="230" shapeId="0" xr:uid="{915FA864-9693-4A73-BD7C-8001CF9ED1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139-A/2022, de 22-04</t>
        </r>
      </text>
    </comment>
    <comment ref="D51" authorId="231" shapeId="0" xr:uid="{EB2DCD13-5FA8-4EC0-9A26-CC09A42253F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138-A/2022, de 08-04</t>
        </r>
      </text>
    </comment>
    <comment ref="D52" authorId="232" shapeId="0" xr:uid="{614D72E0-D49B-4049-8C67-11590BC4F32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135-B/2022, de 01-04</t>
        </r>
      </text>
    </comment>
    <comment ref="D53" authorId="233" shapeId="0" xr:uid="{6837FC05-70B1-4FF7-AD86-23FC3304FA5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n.º128-A/2022, de 25-03</t>
        </r>
      </text>
    </comment>
    <comment ref="J53" authorId="234" shapeId="0" xr:uid="{D9193A26-0A2C-4A26-B510-5AF1787AAA8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n.º128-A/2022, de 25-03
</t>
        </r>
      </text>
    </comment>
    <comment ref="D54" authorId="235" shapeId="0" xr:uid="{5030D479-38D9-4D39-965A-6A2F582EA86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n.º116-B/2022, de 18-03</t>
        </r>
      </text>
    </comment>
    <comment ref="J54" authorId="236" shapeId="0" xr:uid="{4FEA3A30-9755-4A07-9A45-4772AA4DE5A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n.º116-B/2022, de 18-03</t>
        </r>
      </text>
    </comment>
    <comment ref="P54" authorId="237" shapeId="0" xr:uid="{4FD7C78D-A12A-471C-A34B-55471C97549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n.º116-B/2022, de 18-03</t>
        </r>
      </text>
    </comment>
    <comment ref="D55" authorId="238" shapeId="0" xr:uid="{79239E4D-0A7C-4471-ADB7-515AC461405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n.º111-A/2022, de 11-03</t>
        </r>
      </text>
    </comment>
    <comment ref="J55" authorId="239" shapeId="0" xr:uid="{8AF15D82-C675-4319-8423-7379CCAF7E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n.º111-A/2022, de 11-03</t>
        </r>
      </text>
    </comment>
    <comment ref="D56" authorId="240" shapeId="0" xr:uid="{EA74DE61-1A4C-47C8-9887-F22E6A85AA7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n.º63-A/2022, de 28-01</t>
        </r>
      </text>
    </comment>
    <comment ref="J56" authorId="241" shapeId="0" xr:uid="{34D2103F-2BA9-4345-B130-D1C849359F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n.º63-A/2022, de 28-01</t>
        </r>
      </text>
    </comment>
    <comment ref="F57" authorId="242" shapeId="0" xr:uid="{BD22241F-418B-492E-8EB9-94395DD9BD2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315/2021, de 23/12 - Suspende a atualização da taxa do adicionamento sobre as emissões de CO2 até 31 de março de 2022</t>
        </r>
      </text>
    </comment>
    <comment ref="X57" authorId="243" shapeId="0" xr:uid="{DEF48E93-2A8D-4D1A-8AC5-156009F26D8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315/2021, de 23/12</t>
        </r>
      </text>
    </comment>
    <comment ref="D58" authorId="244" shapeId="0" xr:uid="{A85D8C78-676B-469B-B59B-BC53E980350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208-A/2021, de 15-10</t>
        </r>
      </text>
    </comment>
    <comment ref="J58" authorId="245" shapeId="0" xr:uid="{547AE0DF-BBC9-4B8A-A98C-D765B1944CC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208-A/2021, de 15-10</t>
        </r>
      </text>
    </comment>
    <comment ref="F59" authorId="246" shapeId="0" xr:uid="{3C34BDBF-6695-47F5-885A-3EC913B1D23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L59" authorId="247" shapeId="0" xr:uid="{93CE0F9C-0442-4602-AD83-65DCC7C3962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R59" authorId="248" shapeId="0" xr:uid="{06A8CA35-6600-4A93-884F-4C00B832252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X59" authorId="249" shapeId="0" xr:uid="{636DFB19-54ED-476A-9893-73C3F00A5D4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AD59" authorId="250" shapeId="0" xr:uid="{4B9C3351-403A-46D3-9880-F3253E56D38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AK59" authorId="251" shapeId="0" xr:uid="{A021A8C8-CE75-44E2-B92C-3FC50887637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AQ59" authorId="252" shapeId="0" xr:uid="{202B2BDE-C9FD-49C0-B7B3-B3043B93762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AW59" authorId="253" shapeId="0" xr:uid="{B0E747F6-CD04-4838-9941-47A39C1BE9A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BC59" authorId="254" shapeId="0" xr:uid="{FD5EBFEC-7D04-4C1A-BEE0-B81DBA719EE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BI59" authorId="255" shapeId="0" xr:uid="{9D049EAC-FC2C-43FD-88CF-404DEB85F2F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BO59" authorId="256" shapeId="0" xr:uid="{DCF27513-6E99-462C-85AC-19D1CC450F3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BS59" authorId="257" shapeId="0" xr:uid="{2417D66F-9872-4060-B202-A86F6C3901DE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Tributado com uma taxa correspondente a 75% da taxa de ISP. </t>
        </r>
      </text>
    </comment>
    <comment ref="BU59" authorId="258" shapeId="0" xr:uid="{94934BDF-29C8-4169-B82E-F35FB0CCF8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4/12.
Percentagem a utilizar no cálculo do adicionamento sobre o carvão utilizado para a produção de energia elétrica em 2021 = 75%</t>
        </r>
      </text>
    </comment>
    <comment ref="CA59" authorId="259" shapeId="0" xr:uid="{14798711-8377-4770-BCB8-2A8649793C6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F60" authorId="260" shapeId="0" xr:uid="{63D57AE1-27E0-4AAB-991D-2F959BE5C7A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L60" authorId="261" shapeId="0" xr:uid="{E3D2ED72-27C3-4573-8DE6-A7FCDE737F9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R60" authorId="262" shapeId="0" xr:uid="{2C0AE253-4209-4BA5-8CE8-65122A12FBB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X60" authorId="263" shapeId="0" xr:uid="{2B47CD14-957B-4F32-BEA5-DA2AED50BCD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AD60" authorId="264" shapeId="0" xr:uid="{7D47183E-F160-4CE5-864D-542F8761C2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AK60" authorId="265" shapeId="0" xr:uid="{5DCDF883-5EC3-4B65-86AE-B06BAA7C2AA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AQ60" authorId="266" shapeId="0" xr:uid="{715E6A76-3EBD-435E-B196-DD9D151137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AW60" authorId="267" shapeId="0" xr:uid="{FDB6236D-7011-41E3-8C9C-A35765BE698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C60" authorId="268" shapeId="0" xr:uid="{F7E031BA-ABF4-4376-8A0D-578627E4AE7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I60" authorId="269" shapeId="0" xr:uid="{B214C4B5-5965-4039-99FD-5DB546A08B4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O60" authorId="270" shapeId="0" xr:uid="{B2F6BAED-5D57-4F24-82EC-3BA91C34294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U60" authorId="271" shapeId="0" xr:uid="{07D66307-B84E-45CA-942C-C34D64001D6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14/02.
Percentagem a utilizar no cálculo do adicionamento sobre o carvão utilizado para a produção de energia elétrica em 2020 = 50%</t>
        </r>
      </text>
    </comment>
    <comment ref="CA60" authorId="272" shapeId="0" xr:uid="{43B83FC0-FC3D-4E51-BDEA-A7DACFE5D1A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S61" authorId="273" shapeId="0" xr:uid="{11865508-6581-443B-BC7A-BDB545C70BD8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Tributado com uma taxa correspondente a 50% da taxa de ISP. </t>
        </r>
      </text>
    </comment>
    <comment ref="D62" authorId="274" shapeId="0" xr:uid="{A3196F89-F63B-4570-B596-9FEFBE20209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301-A/2018, de 23/11</t>
        </r>
      </text>
    </comment>
    <comment ref="F62" authorId="275" shapeId="0" xr:uid="{CD139CAE-6846-40A7-8422-C792F02433C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J62" authorId="276" shapeId="0" xr:uid="{7C76E810-64C0-4A70-A1B7-D5866C32A096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301-A/2018, de 23/11
</t>
        </r>
      </text>
    </comment>
    <comment ref="L62" authorId="277" shapeId="0" xr:uid="{BAD5A05E-309A-4D42-A943-D24658BA86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P62" authorId="278" shapeId="0" xr:uid="{DA27589D-220E-4E20-B4F7-C6C590A1F0E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301-A/2018, de 23/11</t>
        </r>
      </text>
    </comment>
    <comment ref="R62" authorId="279" shapeId="0" xr:uid="{48B6F8F5-73F2-42D2-B53A-445D610DC22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X62" authorId="280" shapeId="0" xr:uid="{63F5D605-B19D-453A-95C9-BDFE00B5573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AD62" authorId="281" shapeId="0" xr:uid="{8271D6EA-F4BB-48D3-AE1A-F842FDD8C97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AK62" authorId="282" shapeId="0" xr:uid="{FDBBC141-11EB-4273-8E64-6AF0B848AC5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AQ62" authorId="283" shapeId="0" xr:uid="{F1D08508-E480-4944-A054-B834DA75E5A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AW62" authorId="284" shapeId="0" xr:uid="{C489E739-39A6-4750-AB30-89441BC9D32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BC62" authorId="285" shapeId="0" xr:uid="{96A6BE4A-8090-4488-A85B-7FEFE97F1AC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BI62" authorId="286" shapeId="0" xr:uid="{DEE767BA-DCB3-42E4-BCA1-59FDEED5985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BO62" authorId="287" shapeId="0" xr:uid="{BE1531A9-2EA2-4F17-B46B-7F38E3DAA53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BS62" authorId="288" shapeId="0" xr:uid="{474B243A-449E-4D63-9E79-B3A2B0BDA864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Tributado com uma taxa correspondente a 25% da taxa de ISP. 
</t>
        </r>
      </text>
    </comment>
    <comment ref="BU62" authorId="289" shapeId="0" xr:uid="{830F472F-E503-42D2-99B7-D28C3260455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4/01.
Percentagem a utilizar no cálculo do adicionamento sobre o carvão utilizado para a produção de energia elétrica em 2019 = 25%</t>
        </r>
      </text>
    </comment>
    <comment ref="CA62" authorId="290" shapeId="0" xr:uid="{F260336F-E981-4497-95C2-0E65CE14A96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D63" authorId="291" shapeId="0" xr:uid="{CD0D7B19-4DA9-47FF-83CC-16E411EB075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385-I/2017, de 29/12</t>
        </r>
      </text>
    </comment>
    <comment ref="J63" authorId="292" shapeId="0" xr:uid="{902BCD3C-AF0D-4917-A5F4-6E265BD074EC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385-I/2017, de 29/12
</t>
        </r>
      </text>
    </comment>
    <comment ref="P63" authorId="293" shapeId="0" xr:uid="{94E4573F-A5A6-455F-9EDF-CF5E064BBA4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385-I/2017, de 29/12</t>
        </r>
      </text>
    </comment>
    <comment ref="R63" authorId="294" shapeId="0" xr:uid="{53E9C4C2-B235-4424-9D2E-52A7965B0A1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X63" authorId="295" shapeId="0" xr:uid="{36E06FCC-C25E-499D-A01A-ACA3A2D1C7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AB63" authorId="296" shapeId="0" xr:uid="{34BD8E36-20E2-49A2-AB1E-32F0C2D96E6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114/2017, de 29/12 (OE2018)</t>
        </r>
      </text>
    </comment>
    <comment ref="AD63" authorId="297" shapeId="0" xr:uid="{FA0594DE-5E5E-4338-8D13-7C33CCC61EF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AI63" authorId="298" shapeId="0" xr:uid="{DBD8CD8B-DAF4-4CB4-AB56-74143EFE5B0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 de 29/12 (OE2018)</t>
        </r>
      </text>
    </comment>
    <comment ref="AK63" authorId="299" shapeId="0" xr:uid="{DD5E3C91-3027-4B82-954E-1F0210E1CF5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AO63" authorId="300" shapeId="0" xr:uid="{4C664DA6-D7CF-4927-BB1C-2818D905D48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114/2017, de 29/12 (OE2018)</t>
        </r>
      </text>
    </comment>
    <comment ref="AQ63" authorId="301" shapeId="0" xr:uid="{0DE56791-E250-4188-9C40-346700385C9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AW63" authorId="302" shapeId="0" xr:uid="{2503D6A4-671B-44A1-963E-E2E5A587F21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BC63" authorId="303" shapeId="0" xr:uid="{8789FB6C-4382-4E04-A4BA-3BF5578235C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BI63" authorId="304" shapeId="0" xr:uid="{6E42E821-FCC7-49B3-9711-7DC141C6004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BO63" authorId="305" shapeId="0" xr:uid="{094098C3-3F5D-47F2-B00C-AFA59B7A408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BS63" authorId="306" shapeId="0" xr:uid="{7E76E2DC-69B1-46E4-93C8-09DAC2A93359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114/2017, de 29 de dezembro (OE de 2018).
Tributado com uma taxa correspondente a 10 % da taxa de ISP. </t>
        </r>
      </text>
    </comment>
    <comment ref="BU63" authorId="307" shapeId="0" xr:uid="{20806257-A147-4C44-ADCB-22D5ACEA1C1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28/12.
percentagem a utilizar no cálculo do adicionamento sobre o carvão utilizado para a produção de energia elétrica em 2018 = 10%</t>
        </r>
      </text>
    </comment>
    <comment ref="BY63" authorId="308" shapeId="0" xr:uid="{8475B40C-DC1F-4445-BE22-2CA09038C5E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114/2017, de 29 de dezembro (OE de 2018).</t>
        </r>
      </text>
    </comment>
    <comment ref="D64" authorId="309" shapeId="0" xr:uid="{2ED825A5-4667-41AE-90E7-622B37905FC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345-C/2016, de 30/12</t>
        </r>
      </text>
    </comment>
    <comment ref="F64" authorId="310" shapeId="0" xr:uid="{9AFC5D96-DF99-43F9-8F56-EB379F4616F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J64" authorId="311" shapeId="0" xr:uid="{37E2E95F-D82C-4539-B4DC-78FE4395045F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345-C/2016, de 30/12
</t>
        </r>
      </text>
    </comment>
    <comment ref="L64" authorId="312" shapeId="0" xr:uid="{185FE679-5523-4AE8-9C0B-3C366FC4384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P64" authorId="313" shapeId="0" xr:uid="{1BDC7154-8076-4D45-A024-9B2C0BE070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345-C/2016, de 30/12</t>
        </r>
      </text>
    </comment>
    <comment ref="R64" authorId="314" shapeId="0" xr:uid="{503E957D-60F7-42FC-A9D8-AAD5F53B9FD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X64" authorId="315" shapeId="0" xr:uid="{EB1C3503-38EF-48BD-99B4-6350EC651C8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AB64" authorId="316" shapeId="0" xr:uid="{2079C47F-3714-403A-AA3C-9F9B0DB0FC6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42/2016 de 28/12 (OE 2017)</t>
        </r>
      </text>
    </comment>
    <comment ref="AD64" authorId="317" shapeId="0" xr:uid="{62C927DA-3754-4AAC-AECA-216D1A783DD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AI64" authorId="318" shapeId="0" xr:uid="{82B502D3-1CF7-4494-A7BD-C4243DFEB24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42/2016 de 28/12 (OE 2017)</t>
        </r>
      </text>
    </comment>
    <comment ref="AK64" authorId="319" shapeId="0" xr:uid="{2A85974C-7D26-4897-909D-BD7615776B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AO64" authorId="320" shapeId="0" xr:uid="{DBC30407-8604-4628-B5A4-1347BF5E10F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42/2016 de 28/12 (OE 2017)</t>
        </r>
      </text>
    </comment>
    <comment ref="AQ64" authorId="321" shapeId="0" xr:uid="{93114177-B19D-4A75-B9B8-1DD8E93E2C3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AW64" authorId="322" shapeId="0" xr:uid="{A104691C-C58D-4ECE-AE75-1FB00732C4C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BC64" authorId="323" shapeId="0" xr:uid="{2964E916-14A0-457D-A5DD-1F057E9B838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BI64" authorId="324" shapeId="0" xr:uid="{6650BA9C-6D75-418A-BCBD-6A3C658DBD5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BO64" authorId="325" shapeId="0" xr:uid="{A6B98980-CD94-4DF6-8E5D-EA080AB4343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BY64" authorId="326" shapeId="0" xr:uid="{9739FB31-8847-414A-A6A2-F39F576569D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42/2016 de 28/12 (OE 2017)</t>
        </r>
      </text>
    </comment>
    <comment ref="CA64" authorId="327" shapeId="0" xr:uid="{2C990FE6-C722-488B-9358-93ED8CB9058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D65" authorId="328" shapeId="0" xr:uid="{CE489805-1BF1-4E8D-B257-EE97D7D3649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291-A/2016, de 16/11</t>
        </r>
      </text>
    </comment>
    <comment ref="J65" authorId="329" shapeId="0" xr:uid="{4B69F5B5-2E72-4854-8F76-46A62922DF0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291-A/2016, de 16/11</t>
        </r>
      </text>
    </comment>
    <comment ref="P65" authorId="330" shapeId="0" xr:uid="{31D92933-F239-4AF1-AA9B-18C9E024959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291-A/2016, de 16/11</t>
        </r>
      </text>
    </comment>
    <comment ref="D66" authorId="331" shapeId="0" xr:uid="{38FA663C-44F5-49A9-8F59-D5CBD4F483D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136-A/2016, de 12/05</t>
        </r>
      </text>
    </comment>
    <comment ref="J66" authorId="332" shapeId="0" xr:uid="{67BF987B-5305-452E-AFBD-6BC084E98DD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136-A/2016, de 12/05</t>
        </r>
      </text>
    </comment>
    <comment ref="P66" authorId="333" shapeId="0" xr:uid="{2EC4CA4D-7C03-4B6E-8085-B5571ED72C8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136-A/2016, de 12/05</t>
        </r>
      </text>
    </comment>
    <comment ref="D67" authorId="334" shapeId="0" xr:uid="{B43B6720-96A8-441C-A023-944A253E35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24-A/2016, de 11/02</t>
        </r>
      </text>
    </comment>
    <comment ref="J67" authorId="335" shapeId="0" xr:uid="{0C9E9523-FDF0-4349-9C6A-4C5051275B2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24-A/2016, de 11/02</t>
        </r>
      </text>
    </comment>
    <comment ref="P67" authorId="336" shapeId="0" xr:uid="{6F2707A5-6E0B-420F-B352-0637AA7027B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24-A/2016, de 11/02</t>
        </r>
      </text>
    </comment>
    <comment ref="F68" authorId="337" shapeId="0" xr:uid="{30C08DF5-B979-431B-B6D2-C78A58F008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L68" authorId="338" shapeId="0" xr:uid="{BE2AE580-6C40-4236-B8A0-658D6C1FB47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R68" authorId="339" shapeId="0" xr:uid="{92C4F55A-1C14-450D-9FAF-27FDED87200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X68" authorId="340" shapeId="0" xr:uid="{36C17514-BA4F-41CB-B0B4-589CC03982C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AD68" authorId="341" shapeId="0" xr:uid="{D655F6A6-6EF5-4794-A369-1BD2051CEE2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AK68" authorId="342" shapeId="0" xr:uid="{02DEA0F9-5F65-4DD0-B467-1E60F86C022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AQ68" authorId="343" shapeId="0" xr:uid="{89ABE5A9-C71A-49DB-88DB-B5C005AC87B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AW68" authorId="344" shapeId="0" xr:uid="{6C020D84-6825-43DD-9F0B-39D0519912B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BC68" authorId="345" shapeId="0" xr:uid="{9F8936DE-BF80-4E63-AB1F-15BA3995D98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BI68" authorId="346" shapeId="0" xr:uid="{4A89BCD0-6772-4B4C-A90F-5B8EE8B7953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BO68" authorId="347" shapeId="0" xr:uid="{7622170A-A123-4788-A360-58F5F1AD727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CA68" authorId="348" shapeId="0" xr:uid="{6038C012-4209-4B6A-939D-5276FE9F659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E69" authorId="349" shapeId="0" xr:uid="{C8312D8C-EE12-4C0C-AD05-1BC122DDB63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82-B/2014, de 31/12 (OE 2015)</t>
        </r>
      </text>
    </comment>
    <comment ref="F69" authorId="350" shapeId="0" xr:uid="{90FA16D5-5F7C-4748-BF0C-7C6E91307A0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K69" authorId="351" shapeId="0" xr:uid="{A078771F-D8BC-448B-8B63-7E1FF1A6308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82-B/2014, de 31/12 (OE 2015)</t>
        </r>
      </text>
    </comment>
    <comment ref="L69" authorId="352" shapeId="0" xr:uid="{1EC5552D-BACF-4828-9E4A-3ADEA0DD067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R69" authorId="353" shapeId="0" xr:uid="{76131598-7B5C-4B89-B115-2075DD48374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X69" authorId="354" shapeId="0" xr:uid="{3AFC94F7-488E-4483-8D3E-D5F8A241AB9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AC69" authorId="355" shapeId="0" xr:uid="{474684AD-49B3-4009-B66C-F6D434A9CC7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82-B/2014, de 31/12 (OE 2015)</t>
        </r>
      </text>
    </comment>
    <comment ref="AD69" authorId="356" shapeId="0" xr:uid="{968D66EB-3488-4780-8678-69DB414F1A4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AK69" authorId="357" shapeId="0" xr:uid="{1A234081-A7CA-4ED8-BC9C-F8DE53D9E97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AQ69" authorId="358" shapeId="0" xr:uid="{288975C4-3504-4193-A343-73196732AD5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AW69" authorId="359" shapeId="0" xr:uid="{0EFA1621-4477-4E7C-964F-4929FD1F68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BC69" authorId="360" shapeId="0" xr:uid="{90348B8E-C365-4E4E-A086-BF77544EDE9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BI69" authorId="361" shapeId="0" xr:uid="{E06A2B7C-D86D-417F-BBF6-E850F280952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BO69" authorId="362" shapeId="0" xr:uid="{86DAC3F8-DCC0-4783-B4D3-78AB99C21E0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CA69" authorId="363" shapeId="0" xr:uid="{B25597A3-AA25-4F30-975E-408663F71A0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E70" authorId="364" shapeId="0" xr:uid="{4F8F24F1-6C46-47A7-BDA7-5A8FADA6512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83-C/2013, de  31/12 (OE 2014)</t>
        </r>
      </text>
    </comment>
    <comment ref="K70" authorId="365" shapeId="0" xr:uid="{289A4A58-A6E0-479C-ACC0-199BC05DD9B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83-C/2013, de  31/12 (OE 2014)</t>
        </r>
      </text>
    </comment>
    <comment ref="AC70" authorId="366" shapeId="0" xr:uid="{CBA3CB81-959F-473E-8B32-A1E7AE91423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83-C/2013, de  31/12 (OE 2014)</t>
        </r>
      </text>
    </comment>
    <comment ref="V71" authorId="367" shapeId="0" xr:uid="{20247CFA-677D-4DFE-BD1F-E2463C591E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84/2013 de 27/02</t>
        </r>
      </text>
    </comment>
    <comment ref="E72" authorId="368" shapeId="0" xr:uid="{54566CE1-3C16-4971-9BCA-ACD51C1A9FA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66-B/2012, de  31/12 (OE 2013)</t>
        </r>
      </text>
    </comment>
    <comment ref="K72" authorId="369" shapeId="0" xr:uid="{A5D35B4E-32C5-476A-ABE0-7CC8076429B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66-B/2012, de  31/12 (OE 2013)</t>
        </r>
      </text>
    </comment>
    <comment ref="AI72" authorId="370" shapeId="0" xr:uid="{3A676288-159E-4692-9B53-A789CC57539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66-B/2012 de 31/12 (OE2013)</t>
        </r>
      </text>
    </comment>
    <comment ref="BY72" authorId="371" shapeId="0" xr:uid="{A3A67697-9771-4C71-9486-C46B3BD63A5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66-B/2012 de 31/12 (OE2013)</t>
        </r>
      </text>
    </comment>
    <comment ref="E73" authorId="372" shapeId="0" xr:uid="{07D09FBE-E3B5-4711-BC25-84EC1B098E8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64-B/2011, de 31/12 (OE 2012)</t>
        </r>
      </text>
    </comment>
    <comment ref="K73" authorId="373" shapeId="0" xr:uid="{9773DD0B-027D-4DFD-9416-422DBC058F7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64-B/2011, de 31/12 (OE 2012)</t>
        </r>
      </text>
    </comment>
    <comment ref="V73" authorId="374" shapeId="0" xr:uid="{FA63CDA8-7FA3-4728-B8DE-AD56BA10641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29/12</t>
        </r>
      </text>
    </comment>
    <comment ref="Z73" authorId="375" shapeId="0" xr:uid="{F47F5EE7-FF8F-4228-BB12-99C0D26A41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nrº.64-B/2011, de 30/12</t>
        </r>
      </text>
    </comment>
    <comment ref="AB73" authorId="376" shapeId="0" xr:uid="{066DBD5A-EE74-413F-BDAC-3A6822100BE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64-B/2011, de 30/12(OE 2012)</t>
        </r>
      </text>
    </comment>
    <comment ref="AI73" authorId="377" shapeId="0" xr:uid="{39CB3AAC-65C2-4AF2-83B2-A58AECD5871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64-B/2011, de 30/12(OE 2012)</t>
        </r>
      </text>
    </comment>
    <comment ref="AO73" authorId="378" shapeId="0" xr:uid="{8D7704C6-B0EC-4B72-BD3C-4126DCAF5C0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AU73" authorId="379" shapeId="0" xr:uid="{81C743F6-93CD-4308-9B51-6DEEFC73679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BA73" authorId="380" shapeId="0" xr:uid="{D15D1ACB-CED1-4730-B3AB-999F92A1CDE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BG73" authorId="381" shapeId="0" xr:uid="{C2D4E760-C567-4327-9F8B-FB6A19ACD5C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BM73" authorId="382" shapeId="0" xr:uid="{DFB88D12-1A92-4234-989A-CE3116E7579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BS73" authorId="383" shapeId="0" xr:uid="{B5B091F8-3E0D-48E0-A537-47298241686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
Produto isento de ISP</t>
        </r>
      </text>
    </comment>
    <comment ref="CE73" authorId="384" shapeId="0" xr:uid="{414E272B-EA48-4AB4-ACB1-22CB39929B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CC74" authorId="385" shapeId="0" xr:uid="{CDE7FA19-B066-473A-B5BC-7D6CEC1705F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51-A/2011, de 30/09</t>
        </r>
      </text>
    </comment>
    <comment ref="CI74" authorId="386" shapeId="0" xr:uid="{675A739C-36FF-47DD-8CC4-E825101A209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51-A/2011, de 30/09</t>
        </r>
      </text>
    </comment>
    <comment ref="V75" authorId="387" shapeId="0" xr:uid="{578052F6-4358-48C9-9331-3AE3D4EA1CE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99/2011 de 11/03</t>
        </r>
      </text>
    </comment>
    <comment ref="H76" authorId="388" shapeId="0" xr:uid="{4840A940-4735-42E6-8926-477B2EBDF8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N76" authorId="389" shapeId="0" xr:uid="{2F5BDE48-2904-4958-80CA-2BC369FB5F9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AB76" authorId="390" shapeId="0" xr:uid="{5E83A6E1-8EA0-44D5-8B93-ADF196FA2AF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55-A/2010 de 31/12 (OE 2011)</t>
        </r>
      </text>
    </comment>
    <comment ref="AG76" authorId="391" shapeId="0" xr:uid="{2FBA32AC-8BB8-421C-B706-3027764F336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AM76" authorId="392" shapeId="0" xr:uid="{B06ECEC6-F538-4806-939F-D8079E314BA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AS76" authorId="393" shapeId="0" xr:uid="{AA7BE843-ED1C-49B9-BDD5-1F551419B55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BK76" authorId="394" shapeId="0" xr:uid="{46BBE451-5335-43C0-B44B-661272407D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BQ76" authorId="395" shapeId="0" xr:uid="{C7E1F8B7-75F9-441E-9B59-742339054B0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V77" authorId="396" shapeId="0" xr:uid="{4A15700F-8EA1-4713-912A-97B3FA8EFD3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653/2010 de 11/08</t>
        </r>
      </text>
    </comment>
    <comment ref="H78" authorId="397" shapeId="0" xr:uid="{21FF485D-0CA6-4D14-A748-1514A6FD4B7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N78" authorId="398" shapeId="0" xr:uid="{17E2D0D5-9EBF-4F59-A32E-D002FAC4369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T78" authorId="399" shapeId="0" xr:uid="{0D4E24FF-7DA6-4F0D-89C2-F6D2407994F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Z78" authorId="400" shapeId="0" xr:uid="{7DDBC409-5AC3-4801-9466-9E68DB0F8DD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AG78" authorId="401" shapeId="0" xr:uid="{8A6CA10B-3E08-4EB4-B56B-CF44C47A6CC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AM78" authorId="402" shapeId="0" xr:uid="{E7179A5A-CED2-482D-88F5-AEF3937D4B5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AS78" authorId="403" shapeId="0" xr:uid="{1F80C5E0-17A0-437F-994B-D1071F15618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CC78" authorId="404" shapeId="0" xr:uid="{28F91921-6F64-43E7-A9D6-899778CEC5A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 de junho</t>
        </r>
      </text>
    </comment>
    <comment ref="CI78" authorId="405" shapeId="0" xr:uid="{FC846359-1266-45C6-A34F-F6E94898959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 de junho</t>
        </r>
      </text>
    </comment>
    <comment ref="AB79" authorId="406" shapeId="0" xr:uid="{C623FAC1-D09A-476C-B0C3-29A9987E8DC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3-B/2010, de 28/04 (OE 2010)</t>
        </r>
      </text>
    </comment>
    <comment ref="AO81" authorId="407" shapeId="0" xr:uid="{26178AB4-E5D7-4885-96AE-D5662B4BE17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1530/2008, de 29/12</t>
        </r>
      </text>
    </comment>
    <comment ref="AU81" authorId="408" shapeId="0" xr:uid="{9EF0ED35-8F3D-4835-BA01-8062BCFB937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 de 29/12</t>
        </r>
      </text>
    </comment>
    <comment ref="BA81" authorId="409" shapeId="0" xr:uid="{C9A2BC22-1A7B-4D67-A815-27726C401AE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 de 29/12</t>
        </r>
      </text>
    </comment>
    <comment ref="BG81" authorId="410" shapeId="0" xr:uid="{B1A3307C-C263-422D-8F20-CBC5ADB7E5E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 de 29/12</t>
        </r>
      </text>
    </comment>
    <comment ref="BM81" authorId="411" shapeId="0" xr:uid="{7E6D68E3-14DB-463C-A3B5-0163B8337FE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 de 29/12</t>
        </r>
      </text>
    </comment>
    <comment ref="H83" authorId="412" shapeId="0" xr:uid="{25046EF6-3BF9-45B5-A404-058CEEEFEC5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N83" authorId="413" shapeId="0" xr:uid="{C91E8BF7-88AA-49C8-A78D-F777D3FF8A7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AG83" authorId="414" shapeId="0" xr:uid="{2FC45760-950F-4EBB-8821-EEF1F9E1A54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AM83" authorId="415" shapeId="0" xr:uid="{B50EA3D0-9062-44CC-A319-269B7718882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AS83" authorId="416" shapeId="0" xr:uid="{60556B2E-2223-44BA-BDB6-3B7B3344FD5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V84" authorId="417" shapeId="0" xr:uid="{AF4071CE-BE8B-476A-9B56-99C22FC9A81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16-C/2008 de 9/01</t>
        </r>
      </text>
    </comment>
    <comment ref="D85" authorId="418" shapeId="0" xr:uid="{0CC1F17F-A064-40F0-9AFC-80D534A749A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16-C/2008 de 9/01</t>
        </r>
      </text>
    </comment>
    <comment ref="E85" authorId="419" shapeId="0" xr:uid="{2E785E14-3E7A-483F-B315-70C9084B3A5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nr.º 55/2007, de 31/08</t>
        </r>
      </text>
    </comment>
    <comment ref="J85" authorId="420" shapeId="0" xr:uid="{19BA743D-4C8C-4654-9DE5-39F81ED37C6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16-C/2008 de 9/01</t>
        </r>
      </text>
    </comment>
    <comment ref="K85" authorId="421" shapeId="0" xr:uid="{A04AF9BB-0E4B-4DFA-95F2-3A7E9A8F488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nr.º 55/2007, de 31/08</t>
        </r>
      </text>
    </comment>
    <comment ref="AB85" authorId="422" shapeId="0" xr:uid="{86954149-C566-4DF6-BEEF-82F3D4E2FEB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67-A/2007, de 31/12 (OE 2008)</t>
        </r>
      </text>
    </comment>
    <comment ref="AI85" authorId="423" shapeId="0" xr:uid="{CB553657-A343-4883-A439-6CB0212E30D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67-A/2007, de 31/12 (OE 2008)</t>
        </r>
      </text>
    </comment>
    <comment ref="AO85" authorId="424" shapeId="0" xr:uid="{0BFA657F-705D-46EB-BFF2-3F859CD61B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67-A/2007, de 31/12 (OE 2008)</t>
        </r>
      </text>
    </comment>
    <comment ref="V86" authorId="425" shapeId="0" xr:uid="{62410DF4-C523-4967-9611-D354EE436A1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211/2007 de 22/02</t>
        </r>
      </text>
    </comment>
    <comment ref="D87" authorId="426" shapeId="0" xr:uid="{AD7D4B1C-2405-48CE-9293-626F71C13C3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30-A/2007 de 5/01</t>
        </r>
      </text>
    </comment>
    <comment ref="J87" authorId="427" shapeId="0" xr:uid="{5D4B023E-E7A1-4B3D-802D-BA75EF6E712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30-A/2007 de 5/01</t>
        </r>
      </text>
    </comment>
    <comment ref="AB88" authorId="428" shapeId="0" xr:uid="{F2DDB49B-FD83-4937-8D04-6BB9A16CC98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53-A/2006, de 29/12 (OE 2007)</t>
        </r>
      </text>
    </comment>
    <comment ref="AI88" authorId="429" shapeId="0" xr:uid="{B1AC1798-1FB4-475F-B269-D3240F42A5A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53-A/2006, de 29/12 (OE 2007)</t>
        </r>
      </text>
    </comment>
    <comment ref="AO88" authorId="430" shapeId="0" xr:uid="{BB4D23E6-49CB-485E-8915-882E9F3B29D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53-A/2006, de 29/12 (OE 2007)</t>
        </r>
      </text>
    </comment>
    <comment ref="BM88" authorId="431" shapeId="0" xr:uid="{D3975AAF-50BF-4328-9F35-50B35C19380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53-A/2006, de 29/12 (OE 2007)</t>
        </r>
      </text>
    </comment>
    <comment ref="D89" authorId="432" shapeId="0" xr:uid="{65493F2E-EC34-402B-8D29-1B3AFB7E893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75-A/2006 de 18/01</t>
        </r>
      </text>
    </comment>
    <comment ref="J89" authorId="433" shapeId="0" xr:uid="{FC57AE01-DDF8-41EA-8364-AE708A9DFAE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75-A/2006 de 18/01</t>
        </r>
      </text>
    </comment>
    <comment ref="AB90" authorId="434" shapeId="0" xr:uid="{0DC71EDC-B669-48FF-9B2B-C5492E718FE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60-A/2004, de 30/12 (OE 2006)</t>
        </r>
      </text>
    </comment>
    <comment ref="AI90" authorId="435" shapeId="0" xr:uid="{1891BC55-02B9-49D6-B498-8065F0CDF75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60-A/2004, de 30/12 (OE 2006)</t>
        </r>
      </text>
    </comment>
    <comment ref="AO90" authorId="436" shapeId="0" xr:uid="{A613C934-7D0C-43A1-BF6E-983C422391E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60-A/2004, de 30/12 (OE 2006)</t>
        </r>
      </text>
    </comment>
    <comment ref="BM90" authorId="437" shapeId="0" xr:uid="{5DCDF540-F651-4696-8DA8-D171174BF41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60-A/2004, de 30/12 (OE 2006)</t>
        </r>
      </text>
    </comment>
    <comment ref="H91" authorId="438" shapeId="0" xr:uid="{30D5CA77-C85A-40F7-A724-D4E0131F9B3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N91" authorId="439" shapeId="0" xr:uid="{EBCD2335-87A4-4975-A1F2-8A47D0CAE17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AG91" authorId="440" shapeId="0" xr:uid="{438872B8-65A4-458C-A9F9-B001A2CD4E9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AM91" authorId="441" shapeId="0" xr:uid="{C9559E35-9E35-4B77-9289-28541C34895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AS91" authorId="442" shapeId="0" xr:uid="{6217FABE-B13E-4174-80D5-AB1007B3AA8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D92" authorId="443" shapeId="0" xr:uid="{26BD081A-773F-4364-BB69-986517D63EC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J92" authorId="444" shapeId="0" xr:uid="{71E80BE4-AB10-436C-8AF8-234BEDA577D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P92" authorId="445" shapeId="0" xr:uid="{3C3FAAB3-D63A-44D2-86A9-953D34974BA3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
</t>
        </r>
      </text>
    </comment>
    <comment ref="V92" authorId="446" shapeId="0" xr:uid="{343E3A80-6745-4EFB-ADB5-87529139029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AU92" authorId="447" shapeId="0" xr:uid="{35300FF0-400D-4A53-BE62-AB4F1463FAE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BA92" authorId="448" shapeId="0" xr:uid="{8582DA53-E009-4D95-89E8-EE1BB997E66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AB93" authorId="449" shapeId="0" xr:uid="{BAF9EDE1-C926-4FC9-9FBC-B6474222ACE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55-B/2004, de 30/12 (OE 2005)</t>
        </r>
      </text>
    </comment>
    <comment ref="AI93" authorId="450" shapeId="0" xr:uid="{067E1A2D-8B01-4098-A760-938211C9C71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55-B/2004, de 30/12 (OE 2005)</t>
        </r>
      </text>
    </comment>
    <comment ref="AM93" authorId="451" shapeId="0" xr:uid="{DF1393AF-F4A8-4739-8519-6EA7CEE7D55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AO93" authorId="452" shapeId="0" xr:uid="{7B5797AC-B567-4B19-A078-1CC64B3A7AF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55-B/2004, de 30/12 (OE 2005)</t>
        </r>
      </text>
    </comment>
    <comment ref="BM93" authorId="453" shapeId="0" xr:uid="{D445301D-0B36-4F4B-98CF-7B00B37EED8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55-B/2004, de 30/12 (OE 2005) - EUR/GJ</t>
        </r>
      </text>
    </comment>
    <comment ref="D94" authorId="454" shapeId="0" xr:uid="{C1002505-5728-4FC0-944B-359E85B5A65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</t>
        </r>
      </text>
    </comment>
    <comment ref="J94" authorId="455" shapeId="0" xr:uid="{9A71B700-E923-44BC-B712-9CDFA50DF0F7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
</t>
        </r>
      </text>
    </comment>
    <comment ref="P94" authorId="456" shapeId="0" xr:uid="{D621D327-545C-4A37-BDFB-053FEA663B58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
</t>
        </r>
      </text>
    </comment>
    <comment ref="V94" authorId="457" shapeId="0" xr:uid="{545C175F-3FF8-4093-9114-78D956E94811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</t>
        </r>
      </text>
    </comment>
    <comment ref="AU94" authorId="458" shapeId="0" xr:uid="{294EE517-903F-4AA2-86BE-73AF8268717E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</t>
        </r>
      </text>
    </comment>
    <comment ref="D95" authorId="459" shapeId="0" xr:uid="{02C04F87-78AC-468F-9532-DCBAEE6AC9D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H95" authorId="460" shapeId="0" xr:uid="{EA8EE124-0EA6-4444-8A63-730C4CB8157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J95" authorId="461" shapeId="0" xr:uid="{0CDF745B-F4EB-43A1-AD2A-266142B5C91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N95" authorId="462" shapeId="0" xr:uid="{7E796AE6-2FFD-405F-8AC2-514959A78B0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P95" authorId="463" shapeId="0" xr:uid="{51F38381-2B1D-4C56-84E9-FB734DE7589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T95" authorId="464" shapeId="0" xr:uid="{A7E7725A-7D59-4944-84D3-16A1CCACDB9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Decreto-Lei n.º91/1996 de 12/07</t>
        </r>
      </text>
    </comment>
    <comment ref="V95" authorId="465" shapeId="0" xr:uid="{919DF453-B37D-4C66-85CE-D9454D4815F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Z95" authorId="466" shapeId="0" xr:uid="{50C41989-69D4-4887-A8F4-928C387D46E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Decreto-Lei n.º91/1996 de 12/07</t>
        </r>
      </text>
    </comment>
    <comment ref="AB95" authorId="467" shapeId="0" xr:uid="{1D5ECD9E-6331-4152-BCDF-C18B95CBC2E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n.º109-B/2001 de 27/12 (OE 2002)</t>
        </r>
      </text>
    </comment>
    <comment ref="AG95" authorId="468" shapeId="0" xr:uid="{C8EFF7C3-6BEC-4EEE-A963-F522163E6B5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AO95" authorId="469" shapeId="0" xr:uid="{35CDFFBC-9497-4B92-8902-A51932CC694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n.º109-B/2001 de 27 de Dezembro (OE 2002)</t>
        </r>
      </text>
    </comment>
    <comment ref="AS95" authorId="470" shapeId="0" xr:uid="{B8D7CE3F-F05B-423E-90D5-2C215C7B331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AU95" authorId="471" shapeId="0" xr:uid="{BDBE3281-9E89-4140-88AF-A946E834853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BA95" authorId="472" shapeId="0" xr:uid="{AF6A38A1-A6D5-431E-A8B3-64475747336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BM95" authorId="473" shapeId="0" xr:uid="{E25314E2-D2D3-47EE-B2EB-B94E47FFF30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107-B/2003 de 31/12 (OE2004), EUR/GJ</t>
        </r>
      </text>
    </comment>
    <comment ref="CC95" authorId="474" shapeId="0" xr:uid="{851943C9-D4D9-4816-87C6-8E404835371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Decreto-Lei n.º91/1996 de 12 de julho</t>
        </r>
      </text>
    </comment>
    <comment ref="CI95" authorId="475" shapeId="0" xr:uid="{EDD43D04-5582-4C09-A4D6-11C695ACD20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Decreto-Lei n.º91/1996 de 12 de julho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Direcção Geral de Geologia e Energia</author>
  </authors>
  <commentList>
    <comment ref="E13" authorId="0" shapeId="0" xr:uid="{00000000-0006-0000-0300-000001000000}">
      <text>
        <r>
          <rPr>
            <sz val="10"/>
            <color indexed="81"/>
            <rFont val="Times New Roman"/>
            <family val="1"/>
          </rPr>
          <t xml:space="preserve">
Valor corrigido. Anteriormente, o valor era 1,042.</t>
        </r>
      </text>
    </comment>
    <comment ref="E14" authorId="0" shapeId="0" xr:uid="{00000000-0006-0000-0300-000002000000}">
      <text>
        <r>
          <rPr>
            <sz val="10"/>
            <color indexed="81"/>
            <rFont val="Times New Roman"/>
            <family val="1"/>
          </rPr>
          <t xml:space="preserve">
Valor corrigido. Anteriormente, o valor era 1,053.</t>
        </r>
      </text>
    </comment>
    <comment ref="A41" authorId="0" shapeId="0" xr:uid="{00000000-0006-0000-0300-000003000000}">
      <text>
        <r>
          <rPr>
            <sz val="10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>A partir desta data, os preços resultam do site online "www.precoscombustiveis.dgge.pt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<sst xmlns="http://schemas.openxmlformats.org/spreadsheetml/2006/main" count="2104" uniqueCount="360">
  <si>
    <t>Data</t>
  </si>
  <si>
    <t>PST</t>
  </si>
  <si>
    <t>ISP+Out.</t>
  </si>
  <si>
    <t>IVA</t>
  </si>
  <si>
    <t>PVP</t>
  </si>
  <si>
    <t>Ano</t>
  </si>
  <si>
    <t>Mês</t>
  </si>
  <si>
    <t>Combustível</t>
  </si>
  <si>
    <t>Gasóleo simples</t>
  </si>
  <si>
    <t>Valor Médio</t>
  </si>
  <si>
    <t>Componente</t>
  </si>
  <si>
    <t xml:space="preserve">Média </t>
  </si>
  <si>
    <t>Trimestre</t>
  </si>
  <si>
    <t>Gasolina 98</t>
  </si>
  <si>
    <t>GPL Auto</t>
  </si>
  <si>
    <t>Gasóleo Colorido e Marcado</t>
  </si>
  <si>
    <t>Gasóleo de Aquecimento</t>
  </si>
  <si>
    <t>Gasolina 95</t>
  </si>
  <si>
    <t>Gasolina Aditivada</t>
  </si>
  <si>
    <t>Gasóleo Rodoviário</t>
  </si>
  <si>
    <t>Média Anual 2009</t>
  </si>
  <si>
    <t>2009-06-08 (*)</t>
  </si>
  <si>
    <t>Média Anual 2008</t>
  </si>
  <si>
    <t>Média Anual 2007</t>
  </si>
  <si>
    <t>Média Anual 2006</t>
  </si>
  <si>
    <t>Média Anual 2005</t>
  </si>
  <si>
    <t>Média Anual 2004</t>
  </si>
  <si>
    <t>Combustivel</t>
  </si>
  <si>
    <t>Gasóleo colorido</t>
  </si>
  <si>
    <t>Gasóleo de aquecimento</t>
  </si>
  <si>
    <t>Gasóleo especial</t>
  </si>
  <si>
    <t>Gasolina de mistura (motores a 2 tempos)</t>
  </si>
  <si>
    <t>Gasolina especial 95</t>
  </si>
  <si>
    <t>Gasolina especial 98</t>
  </si>
  <si>
    <t>Gasolina simples 95</t>
  </si>
  <si>
    <t>Gás natural liquefeito (auto; kg)</t>
  </si>
  <si>
    <t>Gás natural comprimido (auto; kg)</t>
  </si>
  <si>
    <t>Unidade</t>
  </si>
  <si>
    <t>Gasolina</t>
  </si>
  <si>
    <t xml:space="preserve">Gasóleo colorido </t>
  </si>
  <si>
    <t>Gasóleo aquecimento</t>
  </si>
  <si>
    <t xml:space="preserve">Gás Natural </t>
  </si>
  <si>
    <t xml:space="preserve">    Gás Natural Carburante (para Veiculos)</t>
  </si>
  <si>
    <t xml:space="preserve">    Gás Natural</t>
  </si>
  <si>
    <t>Fuelóleo (Combustíveis Indústriais)</t>
  </si>
  <si>
    <t xml:space="preserve">     Fuel  (teor de enxofre &lt;1%)</t>
  </si>
  <si>
    <t xml:space="preserve">     Fuel  (teor de enxofre &gt;1%)</t>
  </si>
  <si>
    <t>Coque de petróleo</t>
  </si>
  <si>
    <t>Carvão</t>
  </si>
  <si>
    <t xml:space="preserve">      Carvão e coque</t>
  </si>
  <si>
    <t>ISP</t>
  </si>
  <si>
    <t>CSR</t>
  </si>
  <si>
    <t>Carbono</t>
  </si>
  <si>
    <t>Total</t>
  </si>
  <si>
    <t xml:space="preserve">Gasóleo rodoviário </t>
  </si>
  <si>
    <t>Gás Natural Carburante (para Veiculos)</t>
  </si>
  <si>
    <t>Eletricidade</t>
  </si>
  <si>
    <t>Gasóleo rodoviário</t>
  </si>
  <si>
    <t>Decomposição das taxas sobre produtos petroliferos e energéticos em Portugal (continente)</t>
  </si>
  <si>
    <t>Gás Natural combustível</t>
  </si>
  <si>
    <t>Gasolinas</t>
  </si>
  <si>
    <t>Carvão e coque</t>
  </si>
  <si>
    <t>a</t>
  </si>
  <si>
    <t>Diploma</t>
  </si>
  <si>
    <t>Portaria n.º 93/2004 de 23/01</t>
  </si>
  <si>
    <t>Lei n.º109-B/2001 de 27/12 (OE 2002)</t>
  </si>
  <si>
    <t>Lei n.º 107-B/2003 de 31/12 (OE2004)</t>
  </si>
  <si>
    <t xml:space="preserve">Portaria n.º 149-A/2004 de 12/02 </t>
  </si>
  <si>
    <t>Lei n.º 55-B/2004, de 30/12 (OE 2005)</t>
  </si>
  <si>
    <t>Portaria n.º 510/2005 de 09/06</t>
  </si>
  <si>
    <t>Portaria n.º 75-A/2006 de 18/01</t>
  </si>
  <si>
    <t>Lei n.º 53-A/2006, de 29/12 (OE 2007)</t>
  </si>
  <si>
    <t>Portaria n.º 30-A/2007 de 5/01</t>
  </si>
  <si>
    <t>Portaria n.º 211/2007 de 22/02</t>
  </si>
  <si>
    <t>Portaria n.º 16-C/2008 de 9/01</t>
  </si>
  <si>
    <t>Portaria n.º 1530/2008 de 29/12</t>
  </si>
  <si>
    <t>Portaria n.º 653/2010 de 11/08</t>
  </si>
  <si>
    <t>Portaria n.º 99/2011 de 11/03</t>
  </si>
  <si>
    <t>Portaria n.º 320-D/2011 de 30/12</t>
  </si>
  <si>
    <t>Portaria n.º 84/2013 de 27/02</t>
  </si>
  <si>
    <t>Portaria n.º 24-A/2016, de 11/02</t>
  </si>
  <si>
    <t>Portaria n.º 136-A/2016, de 12/05</t>
  </si>
  <si>
    <t>Portaria n.º 291-A/2016, de 16/11</t>
  </si>
  <si>
    <t>Portaria n.º 345-C/2016, de 30/12</t>
  </si>
  <si>
    <t>Lei n.º 42/2016 de 28/12 (OE 2017)</t>
  </si>
  <si>
    <t>Portaria n.º 385-I/2017, de 29/12</t>
  </si>
  <si>
    <t>Portaria n.º 301-A/2018, de 23/11</t>
  </si>
  <si>
    <t>De</t>
  </si>
  <si>
    <t>Lei nr.º 55/2007, de 31/08</t>
  </si>
  <si>
    <t>Lei n.º 64-B/2011, de 31/12 (OE 2012)</t>
  </si>
  <si>
    <t>Lei n.º 66-B/2012, de  31/12 (OE 2013)</t>
  </si>
  <si>
    <t>Lei n.º 83-C/2013, de  31/12 (OE 2014)</t>
  </si>
  <si>
    <t>Lei n.º 82-B/2014, de 31/12 (OE 2015)</t>
  </si>
  <si>
    <t>Lei n.º 82-D/2014, de 31/12 (OE 2015)</t>
  </si>
  <si>
    <t>Portaria n.º 420-B/2015, de 31/12</t>
  </si>
  <si>
    <t>Portaria n.º 10/2017, de 9/01</t>
  </si>
  <si>
    <t>Portaria n.º 384/2017, de 28/12</t>
  </si>
  <si>
    <t>Portaria n.º 6-A/2019, de 4/01</t>
  </si>
  <si>
    <t>Portaria n.º 42/2020, de 14/02</t>
  </si>
  <si>
    <t>Portaria n.º 277/2020, de 4/12</t>
  </si>
  <si>
    <t>%</t>
  </si>
  <si>
    <t>Lei n.º 51-A/2011, de 30/09</t>
  </si>
  <si>
    <t>Lei nrº.64-B/2011, de 30/12</t>
  </si>
  <si>
    <t>Portaria nº 151-A/2022, de 20/05</t>
  </si>
  <si>
    <t>Portaria n.º 312-F/2022 de 30/12</t>
  </si>
  <si>
    <t>Gasóleo colorido e marcado</t>
  </si>
  <si>
    <t>N/A</t>
  </si>
  <si>
    <t>Isento</t>
  </si>
  <si>
    <t>Encerramento das centrais a carvão</t>
  </si>
  <si>
    <t>Direção-Geral de Energia e Geologia</t>
  </si>
  <si>
    <t xml:space="preserve">Direção de Serviços de Planeamento Energético e Estatística  </t>
  </si>
  <si>
    <t xml:space="preserve">Periodicidade: Sempre que existam alterações legislativas </t>
  </si>
  <si>
    <t>Carvão para produção de Energia elétrica</t>
  </si>
  <si>
    <t xml:space="preserve"> Fuelóleo  (teor de enxofre &lt;1%)</t>
  </si>
  <si>
    <t>Fuelóleo (teor de enxofre &gt;1%)</t>
  </si>
  <si>
    <t>Abreviaturas:</t>
  </si>
  <si>
    <t>Fontes:</t>
  </si>
  <si>
    <t xml:space="preserve">Portaria nº 312-F/2022, de 30/12 </t>
  </si>
  <si>
    <t>Descrição</t>
  </si>
  <si>
    <t>Procede à atualização temporária do valor da taxa unitária do ISP aplicável ao gasóleo colorido e marcado.</t>
  </si>
  <si>
    <t>Revisão e fixação dos valores das taxas do ISP</t>
  </si>
  <si>
    <t>Procede à atualização temporária do valor da taxa unitária do ISP aplicável, no continente, ao gasóleo colorido e marcado.</t>
  </si>
  <si>
    <t>Revisão e fixação semanal dos valores das taxas unitárias do ISP aplicáveis, no continente, à gasolina sem chumbo e ao gasóleo rodoviário.</t>
  </si>
  <si>
    <t>Portaria n.º 249-B/2022, de 30/09</t>
  </si>
  <si>
    <t xml:space="preserve">Portaria n.º 217-C/2022, de 31/08 </t>
  </si>
  <si>
    <t>Portaria n.º 217-B/2022, de 31/08</t>
  </si>
  <si>
    <t>Portaria n.º 167-D/2022, de 01/07</t>
  </si>
  <si>
    <t>Portaria n.º 167-C/2022, de 30/06</t>
  </si>
  <si>
    <t>Portaria n.º 164-A/2022, de 24/06</t>
  </si>
  <si>
    <t>Portaria n.º 160-B/2022, de 17/06</t>
  </si>
  <si>
    <t>Portaria n.º 155-A/2022, de 03/06</t>
  </si>
  <si>
    <t>Portaria n.º 152-A/2022, de 27/05</t>
  </si>
  <si>
    <t>Portaria n.º 145-A/2022, de 13/05</t>
  </si>
  <si>
    <t>Portaria n.º 141-B/2022, de 06/05</t>
  </si>
  <si>
    <t>Portaria n.º 140-A/2022, de 29-04</t>
  </si>
  <si>
    <t>Portaria n.º 139-A/2022, de 22-04</t>
  </si>
  <si>
    <t>Portaria n.º 138-A/2022, de 08-04</t>
  </si>
  <si>
    <t>Portaria n.º 135-B/2022, de 01-04</t>
  </si>
  <si>
    <t>Portaria n.º 128-A/2022, de 25-03</t>
  </si>
  <si>
    <t>Portaria n.º 116-B/2022, de 18-03</t>
  </si>
  <si>
    <t>Portaria n.º 111-A/2022, de 11-03</t>
  </si>
  <si>
    <t>Portaria n.º 63-A/2022, de 28-01</t>
  </si>
  <si>
    <t>Portaria n.º 208-A/2021, de 15-10</t>
  </si>
  <si>
    <t>Legislação no âmbito do Imposto sobre os Produtos Petrolíferos e Energéticos (ISP)</t>
  </si>
  <si>
    <t xml:space="preserve">Atualiza a taxa do ISP aplicável ao carvão e coque. </t>
  </si>
  <si>
    <t>Lei n.º 114/2017, de 29/12 (OE 2018)</t>
  </si>
  <si>
    <t>Lei n.º 71/2018, de 31/12 (OE 2019)</t>
  </si>
  <si>
    <t>Atualiza o valor da taxa unitária do ISP, aplicável no continente do gás natural combustível</t>
  </si>
  <si>
    <t>Atualiza o valor unitário das taxas do ISP, aplicáveis no continente aos petróleos e aos fuelóleos, bem como dos produtos petrolíferos e energéticos que normalmente têm função lubrificante, do gasóleo de aquecimento e de outros combustíveis industriais, nomeadamente o carvão e coque, o coque de petróleo e os gases de petróleo usados como combustível, e estabelece a taxa do ISP aplicável à eletricidade</t>
  </si>
  <si>
    <t>Atualiza o valor unitário das taxas do ISP, aplicável ao petróleo e gasóleo de aquecimento.</t>
  </si>
  <si>
    <t>Atualiza o valor unitário das taxas do ISP aplicável, as gasolinas, gasóleo rodoviário, gasóleo colorido e marcado, gasóleo de aquecimento, petróleo e fuelóleos. Revoga a Portaria n.º 93/2004 de 23/01.</t>
  </si>
  <si>
    <t>Atualiza o valor unitário das taxas do ISP. Revoga a Portaria n.º 1490-A/2002, de 29/11.</t>
  </si>
  <si>
    <t xml:space="preserve">Atualiza o valor unitário das taxas do ISP, aplicável ao carvão e coque. </t>
  </si>
  <si>
    <t>Altera o valor unitário das taxas unitárias do ISP aplicável, às gasolinas e ao gasóleo rodoviário.</t>
  </si>
  <si>
    <t>Atualiza o valor unitário das taxas do ISP, aplicável as gasolinas, gasóleo rodoviário, gasóleo colorido e marcado, gasóleo de aquecimento, fuelóleos, e óleos minerais.</t>
  </si>
  <si>
    <t>Atualiza o valor unitário das taxas do ISP, aplicável ao GPL Auto e combustíveis gasosos.</t>
  </si>
  <si>
    <t>Altera o valor unitário das taxas do ISP, aplicável no continente às gasolinas e ao gasóleo rodoviário. Revoga a Portaria n.º 75-A/2006, de 18 de Janeiro.</t>
  </si>
  <si>
    <t>Altera o valor unitário da taxa do ISP, aplicável ao gasóleo de aquecimento.</t>
  </si>
  <si>
    <t>Altera o valor unitário das taxas do ISP, aplicável à gasolina sem chumbo, ao gasóleo rodoviário e ao gasóleo de aquecimento.</t>
  </si>
  <si>
    <t>Mantém o valor unitário das taxas do ISP, aplicável ao carvão, coque, fuelóleos e combustíveis gasosos. Criação da Taxa do ISP para o coque de petróleo.</t>
  </si>
  <si>
    <t>Atualiza o valor da taxa unitária do ISP, aplicável ao gasóleo de aquecimento.</t>
  </si>
  <si>
    <t>Atualiza o valor das taxas unitárias do ISP, aplicáveis no continente à gasolina sem chumbo, ao gasóleo rodoviário e ao gasóleo colorido e marcado.</t>
  </si>
  <si>
    <t>Atualiza o valor da taxa unitária do ISP, aplicável no continente à gasolina sem chumbo e ao gasóleo rodoviário.</t>
  </si>
  <si>
    <t>Atualiza o valor da taxa unitária do ISP, aplicável no continente à gasolina sem chumbo e ao gasóleo rodoviário</t>
  </si>
  <si>
    <t>Criação das taxas unitárias do ISP, aplicável aos produtos utilizados na produção de eletricidade, de eletricidade e calor (cogeração), ou de gás de cidade.</t>
  </si>
  <si>
    <t>Fixa o valor das taxas unitárias do ISP, aplicáveis no continente à gasolina sem chumbo e ao gasóleo rodoviário.</t>
  </si>
  <si>
    <t>Atualiza o valor unitário das taxas do ISP, aplicável ao carvão para produção de energia elétrica.</t>
  </si>
  <si>
    <t>Procede à primeira alteração à Portaria n.º 301-A/2018, de 23/11, a qual fixa o valor das taxas unitárias do ISP, aplicáveis no continente à gasolina sem chumbo e ao gasóleo rodoviário</t>
  </si>
  <si>
    <t>Procede à segunda alteração da Portaria n.º 301-A/2018, de 23/11, a qual fixa o valor das taxas unitárias do ISP, aplicáveis no continente à gasolina sem chumbo e ao gasóleo rodoviário.</t>
  </si>
  <si>
    <t>Mantém-se em vigor a Portaria n.º 141-B/2022, de 6/05.</t>
  </si>
  <si>
    <t>Mantém-se em vigor a Portaria n.º 164-A/2022, de 24/06.</t>
  </si>
  <si>
    <t>Mantém-se em vigor a Portaria n.º 167-C/2022, de 30/06.</t>
  </si>
  <si>
    <t>Revisão e fixação semanal dos valores das taxas unitárias do ISP aplicáveis, no continente, à gasolina sem chumbo e ao gasóleo rodoviário.Manutenção da vigência da Portaria n.º 167-C/2022, de 30/06.</t>
  </si>
  <si>
    <t>Mantém-se em vigor a Portaria n.º 65-B/2023, de 3/03.</t>
  </si>
  <si>
    <t>Portaria n.º 113-A/2023, de 28/04</t>
  </si>
  <si>
    <t>Portaria nº 106-A/2023,de 17/04</t>
  </si>
  <si>
    <t>Portaria n.º 99-A/2023, de 03/04</t>
  </si>
  <si>
    <t>Portaria n.º 65-A/2023, de 03/03</t>
  </si>
  <si>
    <t>Portaria n.º 38-B/2023, de 03/02</t>
  </si>
  <si>
    <t>Portaria n.º 312-F/2022, de 30/12</t>
  </si>
  <si>
    <t>Portaria n.º 249-A/2022, de 30/09</t>
  </si>
  <si>
    <t>Portaria n.º 217-A/2022, de 31/08</t>
  </si>
  <si>
    <t>Portaria n.º 167-A/2022, de 30/06</t>
  </si>
  <si>
    <t>Portaria n.º 118/2022, de 23/03</t>
  </si>
  <si>
    <t>Portaria n.º 315/2021, de 23/12</t>
  </si>
  <si>
    <r>
      <t>Fixa a taxa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 xml:space="preserve"> previsto no artigo 92.º-A do CIEC e o valor do adicionamento resultante da aplicação dessa taxa aos fatores de adicionamento relativos a cada produto.</t>
    </r>
  </si>
  <si>
    <r>
      <t>Fixa a taxa do adicionamento sobre as emissões de CO</t>
    </r>
    <r>
      <rPr>
        <vertAlign val="sub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previsto no artigo 92.º-A do CIEC e o valor do adicionamento resultante da aplicação dessa taxa aos fatores de adicionamento relativos a cada produto.</t>
    </r>
  </si>
  <si>
    <r>
      <t>Criação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.</t>
    </r>
  </si>
  <si>
    <r>
      <t>Legislação no âmbito da taxa de carbono: Adicionamento sobre as emissões de CO</t>
    </r>
    <r>
      <rPr>
        <b/>
        <vertAlign val="subscript"/>
        <sz val="11"/>
        <rFont val="Calibri"/>
        <family val="2"/>
        <scheme val="minor"/>
      </rPr>
      <t>2</t>
    </r>
  </si>
  <si>
    <t>Mantém a trajetória de descongelamento gradual da atualização da taxa do adicionamento sobre as emissões de CO2, mantendo uma suspensão parcial da sua atualização.</t>
  </si>
  <si>
    <r>
      <t>Suspende a atualização da taxa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.</t>
    </r>
  </si>
  <si>
    <r>
      <t>Suspende a atualização da taxa do adicionamento sobre as emissões de CO</t>
    </r>
    <r>
      <rPr>
        <vertAlign val="sub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até 31 de agosto de 2022.</t>
    </r>
  </si>
  <si>
    <r>
      <t>Suspende a atualização da taxa do adicionamento sobre as emissões de CO</t>
    </r>
    <r>
      <rPr>
        <vertAlign val="sub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até 30 de junho de 2022.</t>
    </r>
  </si>
  <si>
    <r>
      <t>Suspende a atualização da taxa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 xml:space="preserve"> até 31 de março de 2022.</t>
    </r>
  </si>
  <si>
    <r>
      <t>Fixa a taxa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, previsto no artigo 92.º-A do CIEC, e o valor do adicionamento resultante da aplicação dessa taxa aos fatores de adicionamento relativos a cada produto.</t>
    </r>
  </si>
  <si>
    <t>Atualiza o valor da taxa do adicionamento sobre as emissões de CO2.</t>
  </si>
  <si>
    <r>
      <t>Identifica os produtos petrolíferos e energéticos sujeitos ao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, aplicável no continente, estabelece o valor da taxa do adicionamento e fixa o valor do adicionamento resultante da aplicação desta taxa aos fatores de adicionamento relativos a cada produto.</t>
    </r>
  </si>
  <si>
    <t>Na sequência das alterações aprovadas ao Código dos Impostos Especiais de Consumo, o montante da contribuição do serviço rodoviário é integrado nas taxas unitárias do ISP, num quadro de neutralidade (ou seja, o montante que era cobrado a título de contribuição de serviço rodoviário passa a ser cobrado a título de consignação do ISP, sem que daí decorra aumento da tributação aplicável).</t>
  </si>
  <si>
    <t>Atualiza o valor unitário das taxas do ISP, aplicável ao carvão e coque. Criação do imposto de Apoio à gestão florestal que é incluido no valor do ISP.</t>
  </si>
  <si>
    <t>Atualiza o valor da CSR para a gasolina e gasóleo rodoviário.</t>
  </si>
  <si>
    <t>Legislação no âmbito do Imposto sobre o Valor Acrescentado (IVA)</t>
  </si>
  <si>
    <t>Lei n.º 16-A/2002, de 31/05 (OE)</t>
  </si>
  <si>
    <t>Decreto-Lei n.º 91/1996, de 12/07</t>
  </si>
  <si>
    <t>Lei n.º 39/2005, de 24/06</t>
  </si>
  <si>
    <t>Lei n.º 26-A/2008, de 27/06</t>
  </si>
  <si>
    <t>Lei n.º 12-A/2010, de 30/06</t>
  </si>
  <si>
    <t>Lei n.º 55-A/2010, de 31/12 (OE 2011)</t>
  </si>
  <si>
    <t>Atualização da taxa de IVA aplicável as gasolinas, gasóleos, GPL auto, gás natural carburante, coque de petróleo.</t>
  </si>
  <si>
    <t>Atualização da taxa de IVA aplicável as gasolinas, gasóleos, gasóleo colorido e marcado, gasóleo de aquecimento, GPL auto, gás natural (carburante), fuelóleo, gás natural (combustível) e eletricidade.</t>
  </si>
  <si>
    <t>Atualização da taxa de IVA aplicável as gasolinas, gasóleos, GPL auto, gás natural (carburante), combustíveis gasosos, carvão e coque.</t>
  </si>
  <si>
    <t>Atualização da taxa de IVA aplicável as gasolinas, gasóleos, GPL auto, gás natural (carburante), carvão e coque.</t>
  </si>
  <si>
    <t>Atualiza o valor da CSR para a gasolina, gasóleo rodoviário e GPL auto.</t>
  </si>
  <si>
    <t>Atualiza o valor da CSR para a gasolina e gasóleo rodoviário e acrescenta também ao GPL auto.</t>
  </si>
  <si>
    <t>Atualização da taxa de IVA aplicável ao gasóleo de aquecimento.</t>
  </si>
  <si>
    <t>Atualização da taxa de IVA aplicável as gasolinas, gasóleos, GPL auto, combustíveis gasosos, coque de petróleo.</t>
  </si>
  <si>
    <t>Legislação no âmbito da Contribuição de Serviço Rodoviário (CSR)</t>
  </si>
  <si>
    <t>Criação da taxa da contribuição de serviço rodoviário.</t>
  </si>
  <si>
    <t xml:space="preserve">Informação enviada à Comissão Europeia (Weekly oil bulletin) </t>
  </si>
  <si>
    <t>Componentes</t>
  </si>
  <si>
    <t>Portaria n.º 150-A/2023 de 5/06</t>
  </si>
  <si>
    <t>Valor da taxa de adicionamento</t>
  </si>
  <si>
    <t>Atualização temporária do valor da taxa unitária do ISP aplicável, no continente, ao gasóleo colorido e marcado.</t>
  </si>
  <si>
    <t xml:space="preserve">      Carvão para produção de Energia elétrica</t>
  </si>
  <si>
    <t xml:space="preserve">     2018: 10%</t>
  </si>
  <si>
    <t xml:space="preserve">     2019: 25%</t>
  </si>
  <si>
    <t xml:space="preserve">     2020: 50%</t>
  </si>
  <si>
    <t xml:space="preserve">     2021: 75%</t>
  </si>
  <si>
    <t xml:space="preserve">     2022: 100%</t>
  </si>
  <si>
    <r>
      <t>Valor do adicionamento sobre as emissões de CO</t>
    </r>
    <r>
      <rPr>
        <b/>
        <vertAlign val="subscript"/>
        <sz val="10"/>
        <color theme="1"/>
        <rFont val="Calibri"/>
        <family val="2"/>
        <scheme val="minor"/>
      </rPr>
      <t>2</t>
    </r>
  </si>
  <si>
    <r>
      <t>Tendo em consideração o valor da taxa do adicionamento e os respetivos fatores, os valores do adicionamento sobre as emissões de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a aplicar aos produtos abrangidos são os seguintes:</t>
    </r>
  </si>
  <si>
    <t>Nota:</t>
  </si>
  <si>
    <t>As células a cores e a negrito contêm valores cujas taxas foram alteradas. Para visualizar a legislação que motivou a alteração aceda ao comentário da respetiva célula.</t>
  </si>
  <si>
    <t>(selecione pelo menos uma opção)</t>
  </si>
  <si>
    <t>PST (€)</t>
  </si>
  <si>
    <t>IVA (€)</t>
  </si>
  <si>
    <t>ISP+Out. (€)</t>
  </si>
  <si>
    <t>PVP (€)</t>
  </si>
  <si>
    <t>Combustíveis expressos em litros, exceto quando devidamente assinalado</t>
  </si>
  <si>
    <t>4) Percentagens a utilizar no cálculo do adicionamento sobre o carvão, utilizado para a produção de energia elétrica (Artigo nº 251 da Lei nº114/2018, de 29 dezembro (OE 2018)):</t>
  </si>
  <si>
    <t>valor de 2015 em vigor</t>
  </si>
  <si>
    <t>€/litro</t>
  </si>
  <si>
    <t>€/GJ</t>
  </si>
  <si>
    <t>em vigor</t>
  </si>
  <si>
    <t>€/kg</t>
  </si>
  <si>
    <t>€/MWh</t>
  </si>
  <si>
    <t xml:space="preserve">2022
</t>
  </si>
  <si>
    <t xml:space="preserve">2021
</t>
  </si>
  <si>
    <t xml:space="preserve">2015
</t>
  </si>
  <si>
    <t xml:space="preserve">2016
</t>
  </si>
  <si>
    <t xml:space="preserve">2017
</t>
  </si>
  <si>
    <t xml:space="preserve">2018
</t>
  </si>
  <si>
    <t xml:space="preserve">2019
</t>
  </si>
  <si>
    <t xml:space="preserve">2020
</t>
  </si>
  <si>
    <r>
      <t xml:space="preserve">Periodicidade: semanal </t>
    </r>
    <r>
      <rPr>
        <sz val="10"/>
        <rFont val="Calibri"/>
        <family val="2"/>
        <scheme val="minor"/>
      </rPr>
      <t>(</t>
    </r>
    <r>
      <rPr>
        <b/>
        <u/>
        <sz val="10"/>
        <rFont val="Calibri"/>
        <family val="2"/>
        <scheme val="minor"/>
      </rPr>
      <t>3ª feira</t>
    </r>
    <r>
      <rPr>
        <sz val="10"/>
        <rFont val="Calibri"/>
        <family val="2"/>
        <scheme val="minor"/>
      </rPr>
      <t>)</t>
    </r>
  </si>
  <si>
    <r>
      <t>Periodicidade: semanal (</t>
    </r>
    <r>
      <rPr>
        <b/>
        <u/>
        <sz val="10"/>
        <rFont val="Calibri"/>
        <family val="2"/>
        <scheme val="minor"/>
      </rPr>
      <t>3ª feira</t>
    </r>
    <r>
      <rPr>
        <sz val="10"/>
        <rFont val="Calibri"/>
        <family val="2"/>
        <scheme val="minor"/>
      </rPr>
      <t>)</t>
    </r>
  </si>
  <si>
    <t xml:space="preserve"> Preços Médios dos Combustíveis em Portugal Continental (2004 a 2009)</t>
  </si>
  <si>
    <t>Lei n.º 60-A/2005, de 30/12 (OE 2006)</t>
  </si>
  <si>
    <t>Revisão e fixação semanal dos valores das taxas unitárias do ISP aplicáveis, no continente, à gasolina sem chumbo e ao gasóleo rodoviário.Manutenção da vigência da Portaria n.º 167-C/2022, de 30/06. O montante da CSR passa a estar integrado nas taxas unitárias do ISP (gasolinas e gasóleos), num quadro de neutralidade.</t>
  </si>
  <si>
    <t>€/1000 litro</t>
  </si>
  <si>
    <t>€/1000 kg</t>
  </si>
  <si>
    <r>
      <t xml:space="preserve">2023     
</t>
    </r>
    <r>
      <rPr>
        <sz val="10"/>
        <rFont val="Calibri"/>
        <family val="2"/>
        <scheme val="minor"/>
      </rPr>
      <t>(01/01 a 30/04)</t>
    </r>
  </si>
  <si>
    <r>
      <t xml:space="preserve">2023    
</t>
    </r>
    <r>
      <rPr>
        <sz val="10"/>
        <rFont val="Calibri"/>
        <family val="2"/>
        <scheme val="minor"/>
      </rPr>
      <t>(01/05 a 05/06)</t>
    </r>
  </si>
  <si>
    <r>
      <t xml:space="preserve">2023
</t>
    </r>
    <r>
      <rPr>
        <sz val="10"/>
        <rFont val="Calibri"/>
        <family val="2"/>
        <scheme val="minor"/>
      </rPr>
      <t>(06/06 a 03/07)</t>
    </r>
  </si>
  <si>
    <r>
      <t xml:space="preserve">2023
</t>
    </r>
    <r>
      <rPr>
        <sz val="10"/>
        <rFont val="Calibri"/>
        <family val="2"/>
        <scheme val="minor"/>
      </rPr>
      <t>(04/07 a 28/07)</t>
    </r>
  </si>
  <si>
    <r>
      <t>Produtos petrolíferos e energéticos (€/tCO</t>
    </r>
    <r>
      <rPr>
        <b/>
        <vertAlign val="subscript"/>
        <sz val="10"/>
        <rFont val="Calibri"/>
        <family val="2"/>
        <scheme val="minor"/>
      </rPr>
      <t>2</t>
    </r>
    <r>
      <rPr>
        <b/>
        <sz val="10"/>
        <rFont val="Calibri"/>
        <family val="2"/>
        <scheme val="minor"/>
      </rPr>
      <t>)</t>
    </r>
  </si>
  <si>
    <t>N.A</t>
  </si>
  <si>
    <t>Unidade: €/litro</t>
  </si>
  <si>
    <t>Índice</t>
  </si>
  <si>
    <t>Autor:</t>
  </si>
  <si>
    <t>Portal:</t>
  </si>
  <si>
    <t>DGEG – Direção Geral de Energia e Geologia</t>
  </si>
  <si>
    <t>Direção de Serviços de Planeamento Energético e Estatística</t>
  </si>
  <si>
    <t xml:space="preserve">Título: </t>
  </si>
  <si>
    <t>Av. 5 de Outubro 208, 1069-039 Lisboa – Portugal</t>
  </si>
  <si>
    <t>Email - estatistica@dgeg.gov.pt</t>
  </si>
  <si>
    <r>
      <t>Carvão para produção de energia elétrica (€/tCO</t>
    </r>
    <r>
      <rPr>
        <b/>
        <vertAlign val="subscript"/>
        <sz val="10"/>
        <rFont val="Calibri"/>
        <family val="2"/>
        <scheme val="minor"/>
      </rPr>
      <t>2</t>
    </r>
    <r>
      <rPr>
        <b/>
        <sz val="10"/>
        <rFont val="Calibri"/>
        <family val="2"/>
        <scheme val="minor"/>
      </rPr>
      <t>)</t>
    </r>
  </si>
  <si>
    <t xml:space="preserve">Preços por combustível - Estrutura de preços médios (de 2º feira) por combustível em Portugal Continental. </t>
  </si>
  <si>
    <t xml:space="preserve">Preços por data - Estrutura de preços médios (de 2º feira) dos combustíveis em Portugal Continental, por data. </t>
  </si>
  <si>
    <t>Histórico UE - Estrutura de preços médios (de 2º feira) reportada à Comissão Europeia.</t>
  </si>
  <si>
    <t>Taxa de Carbono - Adicionamento aplicável a produtos petrolíferos e energéticos sobre as emissões de CO2</t>
  </si>
  <si>
    <t>Decomposição das taxas - Decomposição das taxas sobre produtos petroliferos e energéticos em Portugal Continental.</t>
  </si>
  <si>
    <t>Legislação - Listagem das alterações legislativas das taxas aplicadas em Portugal Continental.</t>
  </si>
  <si>
    <t>Abreviaturas e conceitos.</t>
  </si>
  <si>
    <t>Preços (2004 a 2009) - Histórico de preços médios de 2004 a 2009.</t>
  </si>
  <si>
    <t>https://www.dgeg.gov.pt/</t>
  </si>
  <si>
    <t>Contacto - 21 792 27 38</t>
  </si>
  <si>
    <t>Ficha técnica</t>
  </si>
  <si>
    <t>Portal dos Combustíveis Online - Preços médios dos combustíveis rodoviários.</t>
  </si>
  <si>
    <t>Diário da República - Legislação.</t>
  </si>
  <si>
    <t>Autoridade Tributária e aduaneira - Listagem dos Impostos.</t>
  </si>
  <si>
    <t>Weekly oil bulletin - Portal da Comissão Europeia com informação dos combustíveis rodoviários.</t>
  </si>
  <si>
    <t>Fator de adicionamento (2015)</t>
  </si>
  <si>
    <t>Fator de adicionamento (2018)</t>
  </si>
  <si>
    <t>Fator de adicionamento (2019)</t>
  </si>
  <si>
    <t>Fator de adicionamento (2020)</t>
  </si>
  <si>
    <t>Fator de adicionamento (2021)</t>
  </si>
  <si>
    <t>1) O valor da taxa do adicionamento: é calculado de acordo com a metodologia estabelecida no n.º 2 do artigo 92.º -A do CIEC, com base nos preços dos leilões de licenças de emissão de gases com efeito de estufa realizados no âmbito do CELE.</t>
  </si>
  <si>
    <t>2) Carvão para produção de Energia elétrica: Deixou de se consumir carvão para produção de energia elétrica, em finais de 2021.</t>
  </si>
  <si>
    <t>Lei n.º 55/2007, de 31/08</t>
  </si>
  <si>
    <t>Cria a contribuição de serviço rodoviário, que visa financiar a rede rodoviária nacional.</t>
  </si>
  <si>
    <t>Preços e Taxas de Produtos Petroliferos e Energéticos (a partir de 2004)</t>
  </si>
  <si>
    <t>Estrutura dos Preços Médios e Taxas (à 2º feira) do Gasóleo Rodoviário e Gasolina 95, em Portugal Continental</t>
  </si>
  <si>
    <t xml:space="preserve">Estrutura de Preços Médios e Taxas (à 2º feira) dos Combustíveis em Portugal Continental </t>
  </si>
  <si>
    <t>Portaria n.º 150-B/2023, de 05/06</t>
  </si>
  <si>
    <t>Portaria n.º 113-B/2023, de 28/04</t>
  </si>
  <si>
    <t>Portaria n.º 106-B/2023, de 17/04</t>
  </si>
  <si>
    <t>Portaria n.º 99-B/2023, de 03/04</t>
  </si>
  <si>
    <t>Portaria n.º 65-B/2023, de 03/03</t>
  </si>
  <si>
    <t>Portaria n.º 38-C/2023, de 03/02</t>
  </si>
  <si>
    <t>Portaria n.º 289-A/2022, de 02/12</t>
  </si>
  <si>
    <t>Portaria n.º 268-A/2022, de 04/11</t>
  </si>
  <si>
    <t>Portaria n.º 249-C/2022, de 03/10</t>
  </si>
  <si>
    <t>OE: Orçamento de Estado</t>
  </si>
  <si>
    <t>CSR: Contribuição de Serviço Rodoviário</t>
  </si>
  <si>
    <t>CIEC: Código dos Impostos Especiais de Consumo</t>
  </si>
  <si>
    <t>CELE: Comércio Europeu de Licenças de Emissão</t>
  </si>
  <si>
    <r>
      <t>Carbono: Taxa de carbono: Adicionamento sobre as emissões de CO</t>
    </r>
    <r>
      <rPr>
        <vertAlign val="subscript"/>
        <sz val="10"/>
        <color theme="1"/>
        <rFont val="Calibri"/>
        <family val="2"/>
        <scheme val="minor"/>
      </rPr>
      <t>2</t>
    </r>
  </si>
  <si>
    <r>
      <t>CO</t>
    </r>
    <r>
      <rPr>
        <vertAlign val="subscript"/>
        <sz val="10"/>
        <rFont val="Calibri"/>
        <family val="2"/>
        <scheme val="minor"/>
      </rPr>
      <t xml:space="preserve">2: </t>
    </r>
    <r>
      <rPr>
        <sz val="10"/>
        <rFont val="Calibri"/>
        <family val="2"/>
        <scheme val="minor"/>
      </rPr>
      <t>Dióxido de carbono</t>
    </r>
  </si>
  <si>
    <t>ISP: Imposto sobre os Produtos Petrolíferos e Energéticos</t>
  </si>
  <si>
    <t>IVA: Imposto sobre o Valor Acrescentado</t>
  </si>
  <si>
    <t>N.A: Não aplicável</t>
  </si>
  <si>
    <t>Outros: CSR e taxa de carbono</t>
  </si>
  <si>
    <t xml:space="preserve">PST: Preço Sem Taxas
</t>
  </si>
  <si>
    <t>PVP: Preço de Venda ao Público</t>
  </si>
  <si>
    <t>EU: União Europeia</t>
  </si>
  <si>
    <t>€: Euro</t>
  </si>
  <si>
    <t>%: Percentagem</t>
  </si>
  <si>
    <t>GJ: Gigajoule</t>
  </si>
  <si>
    <t>kg: Quilograma</t>
  </si>
  <si>
    <t>MWh:Megawatt-hora</t>
  </si>
  <si>
    <t>Nm3: Metro cúbico normal</t>
  </si>
  <si>
    <r>
      <t>tCO2: tonelada de CO</t>
    </r>
    <r>
      <rPr>
        <vertAlign val="subscript"/>
        <sz val="10"/>
        <rFont val="Calibri"/>
        <family val="2"/>
        <scheme val="minor"/>
      </rPr>
      <t>2</t>
    </r>
  </si>
  <si>
    <t>Notas:</t>
  </si>
  <si>
    <r>
      <rPr>
        <b/>
        <sz val="10"/>
        <rFont val="Calibri"/>
        <family val="2"/>
        <scheme val="minor"/>
      </rPr>
      <t>ISP</t>
    </r>
    <r>
      <rPr>
        <sz val="10"/>
        <rFont val="Calibri"/>
        <family val="2"/>
        <scheme val="minor"/>
      </rPr>
      <t>: Valores das taxas unitárias do imposto sobre os produtos petrolíferos e energéticos aplicável às gasolinas, aos gasóleos, aos petróleos, aos fuelóleos e à eletricidade. São fixados, para o Continente, por Portaria dos membros do Governo, tendo em consideração o princípio da liberdade de mercado e os diferentes impactos ambientais de cada um dos produtos energéticos, favorecendo gradualmente os menos poluentes. O ISP inclui também o apoio à gestão florestal.</t>
    </r>
  </si>
  <si>
    <r>
      <rPr>
        <b/>
        <sz val="10"/>
        <rFont val="Calibri"/>
        <family val="2"/>
        <scheme val="minor"/>
      </rPr>
      <t>CSR:</t>
    </r>
    <r>
      <rPr>
        <sz val="10"/>
        <rFont val="Calibri"/>
        <family val="2"/>
        <scheme val="minor"/>
      </rPr>
      <t xml:space="preserve"> A Contribuição do Serviço Rodoviário foi criada pela Lei n.º 55/2007, de 31/08 com a finalidade de financiar a rede rodoviária nacional.Desde 2/01/2023 o montante da CSR passa a estar integrado nas taxas unitárias do ISP (gasolinas e gasóleos), num quadro de neutralidade (ou seja, o montante que era cobrado a título de CSR passa a ser cobrado a título de consignação do ISP, sem que daí decorra aumento da tributação aplicável). </t>
    </r>
  </si>
  <si>
    <r>
      <rPr>
        <b/>
        <sz val="10"/>
        <rFont val="Calibri"/>
        <family val="2"/>
        <scheme val="minor"/>
      </rPr>
      <t>Carbono</t>
    </r>
    <r>
      <rPr>
        <sz val="10"/>
        <rFont val="Calibri"/>
        <family val="2"/>
        <scheme val="minor"/>
      </rPr>
      <t>: Adicionamento aplicável a produtos petrolíferos e energéticos sobre as emissões de CO</t>
    </r>
    <r>
      <rPr>
        <vertAlign val="sub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(vulgarmente conhecido como "taxa de carbono"), com o objetivo de promover a transição para uma economia de baixo carbono.</t>
    </r>
  </si>
  <si>
    <t>Conceitos:</t>
  </si>
  <si>
    <t>Unidades:</t>
  </si>
  <si>
    <t>(Inclui IVA e outras taxas)</t>
  </si>
  <si>
    <t>GPL: Gases de Petróleo Liquefeito</t>
  </si>
  <si>
    <t>GPL (Butano e Propano)</t>
  </si>
  <si>
    <t>Fuel</t>
  </si>
  <si>
    <t>(Tudo)</t>
  </si>
  <si>
    <t>Portaria n.º 36-A/2024, de 31/01</t>
  </si>
  <si>
    <t xml:space="preserve">Portaria n.º 189-A/2024/1, de 23/08 </t>
  </si>
  <si>
    <t>Atualização da taxa do adicionamento sobre as emissões de CO2.</t>
  </si>
  <si>
    <r>
      <t xml:space="preserve">2023
</t>
    </r>
    <r>
      <rPr>
        <sz val="10"/>
        <rFont val="Calibri"/>
        <family val="2"/>
        <scheme val="minor"/>
      </rPr>
      <t>(29/07 a 25/08)</t>
    </r>
  </si>
  <si>
    <r>
      <t xml:space="preserve">2024
</t>
    </r>
    <r>
      <rPr>
        <sz val="10"/>
        <rFont val="Calibri"/>
        <family val="2"/>
        <scheme val="minor"/>
      </rPr>
      <t>(26/08 a 08/09)</t>
    </r>
  </si>
  <si>
    <t>Portaria n.º 203-A/2024/1, de 08/09</t>
  </si>
  <si>
    <t>Portaria n.º 210-A/2024/1, de 13/09</t>
  </si>
  <si>
    <r>
      <t xml:space="preserve">2024
</t>
    </r>
    <r>
      <rPr>
        <sz val="10"/>
        <rFont val="Calibri"/>
        <family val="2"/>
        <scheme val="minor"/>
      </rPr>
      <t>(09/09 a 15/09)</t>
    </r>
  </si>
  <si>
    <r>
      <t xml:space="preserve">2024
</t>
    </r>
    <r>
      <rPr>
        <sz val="10"/>
        <rFont val="Calibri"/>
        <family val="2"/>
        <scheme val="minor"/>
      </rPr>
      <t>(desde 16/09)</t>
    </r>
  </si>
  <si>
    <r>
      <t xml:space="preserve">2025
</t>
    </r>
    <r>
      <rPr>
        <sz val="10"/>
        <rFont val="Calibri"/>
        <family val="2"/>
        <scheme val="minor"/>
      </rPr>
      <t>(desde 01/01)</t>
    </r>
  </si>
  <si>
    <t>Revisão e fixação das taxas unitárias do imposto sobre os produtos petrolíferos e energéticos.</t>
  </si>
  <si>
    <t>Portaria n.º 355-B/2024/1, de 27/12</t>
  </si>
  <si>
    <t>Portaria n.º 355-A/2024/1, de 27/12</t>
  </si>
  <si>
    <t>Última atualização: 7 de janeiro de 2025</t>
  </si>
  <si>
    <t>Gás natural comprimido (auto; m3)</t>
  </si>
  <si>
    <t>Maio</t>
  </si>
  <si>
    <t>Última atualização: 13 de maio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</si>
</sst>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* #,##0.00\ &quot;€&quot;_-;\-* #,##0.00\ &quot;€&quot;_-;_-* &quot;-&quot;??\ &quot;€&quot;_-;_-@_-"/>
    <numFmt numFmtId="164" formatCode="0.000"/>
    <numFmt numFmtId="165" formatCode="#,##0.000"/>
    <numFmt numFmtId="166" formatCode="0.00000"/>
    <numFmt numFmtId="167" formatCode="#,##0.00000"/>
    <numFmt numFmtId="168" formatCode="0.0%"/>
    <numFmt numFmtId="169" formatCode="_-* #,##0.00\ [$€]_-;\-* #,##0.00\ [$€]_-;_-* &quot;-&quot;??\ [$€]_-;_-@_-"/>
    <numFmt numFmtId="170" formatCode="0.0000"/>
    <numFmt numFmtId="171" formatCode="_-* #,##0.00000\ &quot;€&quot;_-;\-* #,##0.00000\ &quot;€&quot;_-;_-* &quot;-&quot;??\ &quot;€&quot;_-;_-@_-"/>
    <numFmt numFmtId="172" formatCode="_-* #,##0.0000\ &quot;€&quot;_-;\-* #,##0.0000\ &quot;€&quot;_-;_-* &quot;-&quot;??\ &quot;€&quot;_-;_-@_-"/>
    <numFmt numFmtId="173" formatCode="yyyy/mm/dd;@"/>
  </numFmts>
  <fonts count="6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sz val="10"/>
      <color indexed="81"/>
      <name val="Times New Roman"/>
      <family val="1"/>
    </font>
    <font>
      <sz val="10"/>
      <color indexed="81"/>
      <name val="Tahoma"/>
      <family val="2"/>
    </font>
    <font>
      <sz val="8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8"/>
      <color theme="3"/>
      <name val="Cambria"/>
      <family val="2"/>
      <scheme val="maj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bscript"/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theme="10"/>
      <name val="Arial"/>
      <family val="2"/>
    </font>
    <font>
      <b/>
      <sz val="11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b/>
      <vertAlign val="subscript"/>
      <sz val="10"/>
      <color theme="1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sz val="9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u/>
      <sz val="10"/>
      <color theme="10"/>
      <name val="Calibri"/>
      <family val="2"/>
    </font>
    <font>
      <i/>
      <sz val="9"/>
      <name val="Calibri"/>
      <family val="2"/>
      <scheme val="minor"/>
    </font>
    <font>
      <i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i/>
      <sz val="8"/>
      <name val="Calibri"/>
      <family val="2"/>
      <scheme val="minor"/>
    </font>
    <font>
      <sz val="10"/>
      <color theme="3" tint="-0.499984740745262"/>
      <name val="Calibri"/>
      <scheme val="minor"/>
    </font>
    <font>
      <sz val="10"/>
      <name val="Calibri"/>
      <scheme val="minor"/>
    </font>
    <font>
      <sz val="10"/>
      <color theme="1"/>
      <name val="Calibri"/>
      <scheme val="minor"/>
    </font>
    <font>
      <sz val="10"/>
      <color theme="0"/>
      <name val="Calibri"/>
      <scheme val="minor"/>
    </font>
    <font>
      <b/>
      <sz val="10"/>
      <color theme="1"/>
      <name val="Calibri"/>
      <scheme val="minor"/>
    </font>
    <font>
      <b/>
      <sz val="10"/>
      <color theme="0"/>
      <name val="Calibri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9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5B3D7"/>
        <bgColor indexed="64"/>
      </patternFill>
    </fill>
  </fills>
  <borders count="20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hair">
        <color indexed="64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/>
      <right/>
      <top/>
      <bottom style="thick">
        <color theme="0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</borders>
  <cellStyleXfs count="48">
    <xf numFmtId="0" fontId="0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0"/>
    <xf numFmtId="0" fontId="20" fillId="0" borderId="0"/>
    <xf numFmtId="44" fontId="6" fillId="0" borderId="0" applyFont="0" applyFill="0" applyBorder="0" applyAlignment="0" applyProtection="0"/>
    <xf numFmtId="0" fontId="6" fillId="0" borderId="0"/>
    <xf numFmtId="16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19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6" borderId="0" applyNumberFormat="0" applyBorder="0" applyAlignment="0" applyProtection="0"/>
    <xf numFmtId="0" fontId="5" fillId="18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5" fillId="0" borderId="0" applyNumberForma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3" fillId="0" borderId="0"/>
    <xf numFmtId="0" fontId="3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324">
    <xf numFmtId="0" fontId="0" fillId="0" borderId="0" xfId="0"/>
    <xf numFmtId="0" fontId="8" fillId="0" borderId="0" xfId="0" applyFont="1"/>
    <xf numFmtId="0" fontId="8" fillId="0" borderId="0" xfId="1" applyFont="1"/>
    <xf numFmtId="0" fontId="8" fillId="4" borderId="0" xfId="0" applyFont="1" applyFill="1"/>
    <xf numFmtId="164" fontId="8" fillId="4" borderId="0" xfId="0" applyNumberFormat="1" applyFont="1" applyFill="1"/>
    <xf numFmtId="10" fontId="13" fillId="0" borderId="0" xfId="6" applyNumberFormat="1" applyFont="1"/>
    <xf numFmtId="0" fontId="13" fillId="0" borderId="0" xfId="0" applyFont="1"/>
    <xf numFmtId="164" fontId="13" fillId="2" borderId="1" xfId="0" applyNumberFormat="1" applyFont="1" applyFill="1" applyBorder="1"/>
    <xf numFmtId="0" fontId="11" fillId="0" borderId="0" xfId="0" applyFont="1"/>
    <xf numFmtId="0" fontId="13" fillId="0" borderId="0" xfId="8" applyFont="1"/>
    <xf numFmtId="168" fontId="8" fillId="0" borderId="0" xfId="6" applyNumberFormat="1" applyFont="1" applyFill="1"/>
    <xf numFmtId="0" fontId="12" fillId="0" borderId="0" xfId="0" applyFont="1"/>
    <xf numFmtId="0" fontId="26" fillId="0" borderId="0" xfId="1" applyFont="1"/>
    <xf numFmtId="0" fontId="8" fillId="0" borderId="0" xfId="41" applyFont="1"/>
    <xf numFmtId="0" fontId="13" fillId="0" borderId="0" xfId="41" applyFont="1"/>
    <xf numFmtId="164" fontId="13" fillId="2" borderId="1" xfId="41" applyNumberFormat="1" applyFont="1" applyFill="1" applyBorder="1"/>
    <xf numFmtId="164" fontId="13" fillId="0" borderId="0" xfId="41" applyNumberFormat="1" applyFont="1"/>
    <xf numFmtId="164" fontId="13" fillId="0" borderId="0" xfId="0" applyNumberFormat="1" applyFont="1"/>
    <xf numFmtId="0" fontId="13" fillId="22" borderId="3" xfId="0" applyFont="1" applyFill="1" applyBorder="1" applyAlignment="1">
      <alignment horizontal="center"/>
    </xf>
    <xf numFmtId="0" fontId="13" fillId="2" borderId="1" xfId="0" quotePrefix="1" applyFont="1" applyFill="1" applyBorder="1" applyAlignment="1">
      <alignment horizontal="right"/>
    </xf>
    <xf numFmtId="44" fontId="27" fillId="0" borderId="0" xfId="23" applyFont="1" applyFill="1" applyBorder="1" applyAlignment="1">
      <alignment vertical="center"/>
    </xf>
    <xf numFmtId="0" fontId="13" fillId="2" borderId="1" xfId="0" applyFont="1" applyFill="1" applyBorder="1" applyAlignment="1">
      <alignment horizontal="center"/>
    </xf>
    <xf numFmtId="0" fontId="11" fillId="21" borderId="1" xfId="0" applyFont="1" applyFill="1" applyBorder="1"/>
    <xf numFmtId="170" fontId="13" fillId="2" borderId="1" xfId="0" quotePrefix="1" applyNumberFormat="1" applyFont="1" applyFill="1" applyBorder="1" applyAlignment="1">
      <alignment horizontal="right"/>
    </xf>
    <xf numFmtId="166" fontId="13" fillId="2" borderId="1" xfId="0" applyNumberFormat="1" applyFont="1" applyFill="1" applyBorder="1"/>
    <xf numFmtId="166" fontId="11" fillId="21" borderId="1" xfId="0" applyNumberFormat="1" applyFont="1" applyFill="1" applyBorder="1"/>
    <xf numFmtId="166" fontId="11" fillId="21" borderId="1" xfId="0" quotePrefix="1" applyNumberFormat="1" applyFont="1" applyFill="1" applyBorder="1" applyAlignment="1">
      <alignment horizontal="right"/>
    </xf>
    <xf numFmtId="0" fontId="13" fillId="22" borderId="4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170" fontId="13" fillId="0" borderId="1" xfId="0" applyNumberFormat="1" applyFont="1" applyBorder="1"/>
    <xf numFmtId="9" fontId="13" fillId="0" borderId="0" xfId="6" applyFont="1" applyFill="1" applyBorder="1" applyAlignment="1">
      <alignment horizontal="right"/>
    </xf>
    <xf numFmtId="9" fontId="11" fillId="0" borderId="0" xfId="6" applyFont="1" applyFill="1" applyBorder="1" applyAlignment="1">
      <alignment horizontal="right"/>
    </xf>
    <xf numFmtId="9" fontId="11" fillId="21" borderId="0" xfId="6" applyFont="1" applyFill="1" applyBorder="1" applyAlignment="1">
      <alignment horizontal="right"/>
    </xf>
    <xf numFmtId="9" fontId="13" fillId="2" borderId="1" xfId="6" quotePrefix="1" applyFont="1" applyFill="1" applyBorder="1" applyAlignment="1">
      <alignment horizontal="right"/>
    </xf>
    <xf numFmtId="0" fontId="27" fillId="0" borderId="2" xfId="24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/>
    </xf>
    <xf numFmtId="9" fontId="13" fillId="0" borderId="0" xfId="6" quotePrefix="1" applyFont="1" applyFill="1" applyBorder="1" applyAlignment="1">
      <alignment horizontal="right"/>
    </xf>
    <xf numFmtId="170" fontId="13" fillId="0" borderId="2" xfId="0" applyNumberFormat="1" applyFont="1" applyBorder="1"/>
    <xf numFmtId="9" fontId="13" fillId="2" borderId="1" xfId="6" applyFont="1" applyFill="1" applyBorder="1"/>
    <xf numFmtId="9" fontId="13" fillId="2" borderId="2" xfId="6" applyFont="1" applyFill="1" applyBorder="1"/>
    <xf numFmtId="0" fontId="11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/>
    </xf>
    <xf numFmtId="170" fontId="11" fillId="0" borderId="1" xfId="0" applyNumberFormat="1" applyFont="1" applyBorder="1"/>
    <xf numFmtId="170" fontId="13" fillId="0" borderId="1" xfId="0" quotePrefix="1" applyNumberFormat="1" applyFont="1" applyBorder="1" applyAlignment="1">
      <alignment horizontal="right"/>
    </xf>
    <xf numFmtId="170" fontId="11" fillId="0" borderId="1" xfId="0" quotePrefix="1" applyNumberFormat="1" applyFont="1" applyBorder="1" applyAlignment="1">
      <alignment horizontal="right"/>
    </xf>
    <xf numFmtId="166" fontId="11" fillId="0" borderId="2" xfId="0" applyNumberFormat="1" applyFont="1" applyBorder="1"/>
    <xf numFmtId="0" fontId="13" fillId="0" borderId="1" xfId="0" quotePrefix="1" applyFont="1" applyBorder="1" applyAlignment="1">
      <alignment horizontal="right"/>
    </xf>
    <xf numFmtId="166" fontId="13" fillId="0" borderId="1" xfId="0" applyNumberFormat="1" applyFont="1" applyBorder="1"/>
    <xf numFmtId="0" fontId="11" fillId="0" borderId="5" xfId="0" applyFont="1" applyBorder="1"/>
    <xf numFmtId="0" fontId="11" fillId="0" borderId="1" xfId="0" applyFont="1" applyBorder="1"/>
    <xf numFmtId="166" fontId="11" fillId="0" borderId="1" xfId="0" applyNumberFormat="1" applyFont="1" applyBorder="1"/>
    <xf numFmtId="0" fontId="13" fillId="0" borderId="1" xfId="0" applyFont="1" applyBorder="1"/>
    <xf numFmtId="170" fontId="13" fillId="0" borderId="2" xfId="0" quotePrefix="1" applyNumberFormat="1" applyFont="1" applyBorder="1" applyAlignment="1">
      <alignment horizontal="right"/>
    </xf>
    <xf numFmtId="170" fontId="13" fillId="0" borderId="5" xfId="0" quotePrefix="1" applyNumberFormat="1" applyFont="1" applyBorder="1" applyAlignment="1">
      <alignment horizontal="right"/>
    </xf>
    <xf numFmtId="170" fontId="11" fillId="0" borderId="5" xfId="0" quotePrefix="1" applyNumberFormat="1" applyFont="1" applyBorder="1" applyAlignment="1">
      <alignment horizontal="right"/>
    </xf>
    <xf numFmtId="1" fontId="11" fillId="0" borderId="5" xfId="0" quotePrefix="1" applyNumberFormat="1" applyFont="1" applyBorder="1" applyAlignment="1">
      <alignment horizontal="right"/>
    </xf>
    <xf numFmtId="1" fontId="11" fillId="0" borderId="1" xfId="0" quotePrefix="1" applyNumberFormat="1" applyFont="1" applyBorder="1" applyAlignment="1">
      <alignment horizontal="right"/>
    </xf>
    <xf numFmtId="0" fontId="11" fillId="0" borderId="8" xfId="0" applyFont="1" applyBorder="1"/>
    <xf numFmtId="0" fontId="27" fillId="0" borderId="1" xfId="24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/>
    </xf>
    <xf numFmtId="9" fontId="13" fillId="0" borderId="0" xfId="6" applyFont="1" applyFill="1" applyBorder="1"/>
    <xf numFmtId="9" fontId="13" fillId="0" borderId="2" xfId="6" applyFont="1" applyFill="1" applyBorder="1"/>
    <xf numFmtId="9" fontId="13" fillId="0" borderId="1" xfId="6" applyFont="1" applyFill="1" applyBorder="1"/>
    <xf numFmtId="0" fontId="11" fillId="0" borderId="2" xfId="0" applyFont="1" applyBorder="1"/>
    <xf numFmtId="1" fontId="13" fillId="0" borderId="1" xfId="0" quotePrefix="1" applyNumberFormat="1" applyFont="1" applyBorder="1" applyAlignment="1">
      <alignment horizontal="right"/>
    </xf>
    <xf numFmtId="9" fontId="11" fillId="21" borderId="1" xfId="0" applyNumberFormat="1" applyFont="1" applyFill="1" applyBorder="1"/>
    <xf numFmtId="9" fontId="11" fillId="21" borderId="1" xfId="6" applyFont="1" applyFill="1" applyBorder="1"/>
    <xf numFmtId="9" fontId="11" fillId="21" borderId="0" xfId="0" applyNumberFormat="1" applyFont="1" applyFill="1"/>
    <xf numFmtId="166" fontId="13" fillId="2" borderId="1" xfId="0" quotePrefix="1" applyNumberFormat="1" applyFont="1" applyFill="1" applyBorder="1" applyAlignment="1">
      <alignment horizontal="right"/>
    </xf>
    <xf numFmtId="166" fontId="13" fillId="0" borderId="0" xfId="0" applyNumberFormat="1" applyFont="1"/>
    <xf numFmtId="166" fontId="11" fillId="21" borderId="0" xfId="0" applyNumberFormat="1" applyFont="1" applyFill="1"/>
    <xf numFmtId="166" fontId="11" fillId="21" borderId="13" xfId="0" applyNumberFormat="1" applyFont="1" applyFill="1" applyBorder="1"/>
    <xf numFmtId="166" fontId="11" fillId="2" borderId="1" xfId="0" applyNumberFormat="1" applyFont="1" applyFill="1" applyBorder="1"/>
    <xf numFmtId="166" fontId="11" fillId="21" borderId="15" xfId="0" applyNumberFormat="1" applyFont="1" applyFill="1" applyBorder="1"/>
    <xf numFmtId="9" fontId="13" fillId="2" borderId="1" xfId="0" applyNumberFormat="1" applyFont="1" applyFill="1" applyBorder="1"/>
    <xf numFmtId="0" fontId="11" fillId="2" borderId="3" xfId="0" applyFont="1" applyFill="1" applyBorder="1" applyAlignment="1">
      <alignment horizontal="center" vertical="center"/>
    </xf>
    <xf numFmtId="171" fontId="27" fillId="0" borderId="0" xfId="23" applyNumberFormat="1" applyFont="1" applyFill="1" applyBorder="1" applyAlignment="1">
      <alignment vertical="center"/>
    </xf>
    <xf numFmtId="0" fontId="11" fillId="6" borderId="1" xfId="0" applyFont="1" applyFill="1" applyBorder="1"/>
    <xf numFmtId="0" fontId="11" fillId="6" borderId="5" xfId="0" applyFont="1" applyFill="1" applyBorder="1"/>
    <xf numFmtId="0" fontId="30" fillId="0" borderId="0" xfId="0" applyFont="1"/>
    <xf numFmtId="0" fontId="2" fillId="0" borderId="0" xfId="0" applyFont="1"/>
    <xf numFmtId="0" fontId="31" fillId="0" borderId="0" xfId="0" applyFont="1" applyAlignment="1">
      <alignment horizontal="left" indent="6"/>
    </xf>
    <xf numFmtId="0" fontId="12" fillId="0" borderId="0" xfId="0" applyFont="1" applyAlignment="1">
      <alignment horizontal="left" indent="6"/>
    </xf>
    <xf numFmtId="0" fontId="27" fillId="0" borderId="0" xfId="0" applyFont="1"/>
    <xf numFmtId="0" fontId="28" fillId="0" borderId="0" xfId="0" applyFont="1"/>
    <xf numFmtId="0" fontId="13" fillId="2" borderId="1" xfId="0" applyFont="1" applyFill="1" applyBorder="1"/>
    <xf numFmtId="0" fontId="13" fillId="2" borderId="6" xfId="0" applyFont="1" applyFill="1" applyBorder="1"/>
    <xf numFmtId="0" fontId="11" fillId="2" borderId="1" xfId="0" applyFont="1" applyFill="1" applyBorder="1"/>
    <xf numFmtId="0" fontId="11" fillId="2" borderId="0" xfId="0" applyFont="1" applyFill="1" applyAlignment="1">
      <alignment horizontal="center"/>
    </xf>
    <xf numFmtId="0" fontId="1" fillId="0" borderId="0" xfId="0" applyFont="1"/>
    <xf numFmtId="0" fontId="13" fillId="0" borderId="0" xfId="0" applyFont="1" applyAlignment="1">
      <alignment wrapText="1"/>
    </xf>
    <xf numFmtId="0" fontId="10" fillId="0" borderId="0" xfId="0" applyFont="1"/>
    <xf numFmtId="0" fontId="36" fillId="0" borderId="0" xfId="45" applyFont="1" applyFill="1"/>
    <xf numFmtId="0" fontId="36" fillId="0" borderId="0" xfId="45" applyFont="1"/>
    <xf numFmtId="0" fontId="13" fillId="22" borderId="1" xfId="0" applyFont="1" applyFill="1" applyBorder="1" applyAlignment="1">
      <alignment horizontal="center"/>
    </xf>
    <xf numFmtId="0" fontId="11" fillId="22" borderId="1" xfId="0" applyFont="1" applyFill="1" applyBorder="1" applyAlignment="1">
      <alignment horizontal="center"/>
    </xf>
    <xf numFmtId="14" fontId="11" fillId="6" borderId="1" xfId="41" applyNumberFormat="1" applyFont="1" applyFill="1" applyBorder="1"/>
    <xf numFmtId="0" fontId="11" fillId="0" borderId="1" xfId="41" applyFont="1" applyBorder="1"/>
    <xf numFmtId="0" fontId="13" fillId="0" borderId="0" xfId="41" applyFont="1" applyAlignment="1">
      <alignment horizontal="center"/>
    </xf>
    <xf numFmtId="165" fontId="28" fillId="2" borderId="1" xfId="0" applyNumberFormat="1" applyFont="1" applyFill="1" applyBorder="1" applyAlignment="1">
      <alignment horizontal="right"/>
    </xf>
    <xf numFmtId="0" fontId="13" fillId="0" borderId="0" xfId="42" applyFont="1"/>
    <xf numFmtId="0" fontId="8" fillId="0" borderId="0" xfId="42" applyFont="1" applyAlignment="1">
      <alignment horizontal="centerContinuous"/>
    </xf>
    <xf numFmtId="0" fontId="8" fillId="0" borderId="0" xfId="42" applyFont="1"/>
    <xf numFmtId="0" fontId="13" fillId="0" borderId="0" xfId="42" applyFont="1" applyAlignment="1">
      <alignment horizontal="centerContinuous"/>
    </xf>
    <xf numFmtId="0" fontId="37" fillId="0" borderId="0" xfId="0" applyFont="1"/>
    <xf numFmtId="0" fontId="28" fillId="0" borderId="0" xfId="1" applyFont="1"/>
    <xf numFmtId="0" fontId="13" fillId="0" borderId="2" xfId="0" applyFont="1" applyBorder="1" applyAlignment="1">
      <alignment horizontal="center"/>
    </xf>
    <xf numFmtId="0" fontId="13" fillId="0" borderId="0" xfId="0" applyFont="1" applyAlignment="1">
      <alignment horizontal="center"/>
    </xf>
    <xf numFmtId="166" fontId="13" fillId="0" borderId="0" xfId="0" applyNumberFormat="1" applyFont="1" applyAlignment="1">
      <alignment horizontal="center"/>
    </xf>
    <xf numFmtId="164" fontId="13" fillId="0" borderId="3" xfId="0" applyNumberFormat="1" applyFont="1" applyBorder="1"/>
    <xf numFmtId="0" fontId="13" fillId="0" borderId="0" xfId="8" applyFont="1" applyAlignment="1">
      <alignment horizontal="left" vertical="top" wrapText="1"/>
    </xf>
    <xf numFmtId="0" fontId="11" fillId="0" borderId="0" xfId="42" applyFont="1"/>
    <xf numFmtId="0" fontId="11" fillId="0" borderId="0" xfId="42" applyFont="1" applyAlignment="1">
      <alignment horizontal="left" indent="1"/>
    </xf>
    <xf numFmtId="0" fontId="13" fillId="0" borderId="0" xfId="42" applyFont="1" applyAlignment="1">
      <alignment horizontal="left" indent="3"/>
    </xf>
    <xf numFmtId="0" fontId="11" fillId="6" borderId="1" xfId="0" applyFont="1" applyFill="1" applyBorder="1" applyAlignment="1">
      <alignment horizontal="center"/>
    </xf>
    <xf numFmtId="44" fontId="19" fillId="0" borderId="0" xfId="46" applyFont="1" applyFill="1" applyBorder="1" applyAlignment="1">
      <alignment horizontal="left"/>
    </xf>
    <xf numFmtId="170" fontId="13" fillId="0" borderId="0" xfId="0" applyNumberFormat="1" applyFont="1"/>
    <xf numFmtId="164" fontId="13" fillId="0" borderId="0" xfId="0" applyNumberFormat="1" applyFont="1" applyAlignment="1">
      <alignment wrapText="1"/>
    </xf>
    <xf numFmtId="0" fontId="9" fillId="0" borderId="0" xfId="0" applyFont="1"/>
    <xf numFmtId="1" fontId="13" fillId="0" borderId="0" xfId="0" applyNumberFormat="1" applyFont="1"/>
    <xf numFmtId="0" fontId="38" fillId="0" borderId="0" xfId="47" applyFont="1" applyAlignment="1">
      <alignment wrapText="1"/>
    </xf>
    <xf numFmtId="0" fontId="39" fillId="0" borderId="0" xfId="0" applyFont="1"/>
    <xf numFmtId="0" fontId="39" fillId="0" borderId="0" xfId="0" applyFont="1" applyAlignment="1">
      <alignment wrapText="1"/>
    </xf>
    <xf numFmtId="0" fontId="28" fillId="6" borderId="1" xfId="47" applyFont="1" applyFill="1" applyBorder="1" applyAlignment="1">
      <alignment wrapText="1"/>
    </xf>
    <xf numFmtId="0" fontId="28" fillId="0" borderId="1" xfId="47" applyFont="1" applyBorder="1" applyAlignment="1">
      <alignment wrapText="1"/>
    </xf>
    <xf numFmtId="0" fontId="27" fillId="0" borderId="0" xfId="47" applyFont="1" applyAlignment="1">
      <alignment wrapText="1"/>
    </xf>
    <xf numFmtId="0" fontId="27" fillId="0" borderId="0" xfId="47" applyFont="1"/>
    <xf numFmtId="0" fontId="27" fillId="0" borderId="0" xfId="47" quotePrefix="1" applyFont="1"/>
    <xf numFmtId="0" fontId="22" fillId="0" borderId="0" xfId="47" applyFont="1" applyAlignment="1">
      <alignment wrapText="1"/>
    </xf>
    <xf numFmtId="166" fontId="22" fillId="0" borderId="0" xfId="47" applyNumberFormat="1" applyFont="1" applyAlignment="1">
      <alignment wrapText="1"/>
    </xf>
    <xf numFmtId="0" fontId="22" fillId="0" borderId="0" xfId="47" applyFont="1" applyAlignment="1">
      <alignment horizontal="right" wrapText="1"/>
    </xf>
    <xf numFmtId="164" fontId="9" fillId="0" borderId="0" xfId="0" quotePrefix="1" applyNumberFormat="1" applyFont="1" applyAlignment="1">
      <alignment horizontal="center"/>
    </xf>
    <xf numFmtId="164" fontId="9" fillId="0" borderId="0" xfId="0" applyNumberFormat="1" applyFont="1"/>
    <xf numFmtId="164" fontId="9" fillId="0" borderId="0" xfId="0" applyNumberFormat="1" applyFont="1" applyAlignment="1">
      <alignment horizontal="center"/>
    </xf>
    <xf numFmtId="166" fontId="28" fillId="0" borderId="0" xfId="47" applyNumberFormat="1" applyFont="1" applyAlignment="1">
      <alignment wrapText="1"/>
    </xf>
    <xf numFmtId="0" fontId="28" fillId="0" borderId="0" xfId="47" applyFont="1" applyAlignment="1">
      <alignment horizontal="right" wrapText="1"/>
    </xf>
    <xf numFmtId="0" fontId="27" fillId="0" borderId="0" xfId="47" applyFont="1" applyAlignment="1">
      <alignment vertical="center"/>
    </xf>
    <xf numFmtId="2" fontId="28" fillId="0" borderId="0" xfId="46" applyNumberFormat="1" applyFont="1" applyFill="1" applyBorder="1" applyAlignment="1">
      <alignment horizontal="right"/>
    </xf>
    <xf numFmtId="164" fontId="28" fillId="2" borderId="1" xfId="46" applyNumberFormat="1" applyFont="1" applyFill="1" applyBorder="1" applyAlignment="1">
      <alignment horizontal="right"/>
    </xf>
    <xf numFmtId="0" fontId="27" fillId="0" borderId="0" xfId="47" applyFont="1" applyAlignment="1">
      <alignment horizontal="center" vertical="center" wrapText="1"/>
    </xf>
    <xf numFmtId="0" fontId="42" fillId="0" borderId="0" xfId="0" applyFont="1"/>
    <xf numFmtId="0" fontId="11" fillId="7" borderId="5" xfId="0" applyFont="1" applyFill="1" applyBorder="1" applyAlignment="1">
      <alignment horizontal="center" vertical="center" wrapText="1"/>
    </xf>
    <xf numFmtId="0" fontId="26" fillId="0" borderId="0" xfId="47" applyFont="1"/>
    <xf numFmtId="170" fontId="42" fillId="0" borderId="0" xfId="0" applyNumberFormat="1" applyFont="1"/>
    <xf numFmtId="0" fontId="26" fillId="0" borderId="0" xfId="47" applyFont="1" applyAlignment="1">
      <alignment wrapText="1"/>
    </xf>
    <xf numFmtId="166" fontId="26" fillId="0" borderId="0" xfId="47" applyNumberFormat="1" applyFont="1" applyAlignment="1">
      <alignment wrapText="1"/>
    </xf>
    <xf numFmtId="0" fontId="26" fillId="0" borderId="0" xfId="47" applyFont="1" applyAlignment="1">
      <alignment horizontal="right" wrapText="1"/>
    </xf>
    <xf numFmtId="164" fontId="42" fillId="0" borderId="0" xfId="0" quotePrefix="1" applyNumberFormat="1" applyFont="1" applyAlignment="1">
      <alignment horizontal="center"/>
    </xf>
    <xf numFmtId="164" fontId="42" fillId="0" borderId="0" xfId="0" applyNumberFormat="1" applyFont="1"/>
    <xf numFmtId="164" fontId="42" fillId="0" borderId="0" xfId="0" applyNumberFormat="1" applyFont="1" applyAlignment="1">
      <alignment horizontal="center"/>
    </xf>
    <xf numFmtId="0" fontId="19" fillId="0" borderId="0" xfId="47" applyFont="1" applyAlignment="1">
      <alignment vertical="center"/>
    </xf>
    <xf numFmtId="2" fontId="26" fillId="0" borderId="0" xfId="47" applyNumberFormat="1" applyFont="1" applyAlignment="1">
      <alignment horizontal="center"/>
    </xf>
    <xf numFmtId="2" fontId="26" fillId="0" borderId="0" xfId="47" applyNumberFormat="1" applyFont="1"/>
    <xf numFmtId="170" fontId="11" fillId="0" borderId="0" xfId="0" applyNumberFormat="1" applyFont="1"/>
    <xf numFmtId="170" fontId="13" fillId="0" borderId="0" xfId="0" quotePrefix="1" applyNumberFormat="1" applyFont="1" applyAlignment="1">
      <alignment horizontal="right"/>
    </xf>
    <xf numFmtId="170" fontId="11" fillId="0" borderId="0" xfId="0" quotePrefix="1" applyNumberFormat="1" applyFont="1" applyAlignment="1">
      <alignment horizontal="right"/>
    </xf>
    <xf numFmtId="166" fontId="11" fillId="0" borderId="0" xfId="0" applyNumberFormat="1" applyFont="1"/>
    <xf numFmtId="0" fontId="13" fillId="0" borderId="0" xfId="0" quotePrefix="1" applyFont="1" applyAlignment="1">
      <alignment horizontal="right"/>
    </xf>
    <xf numFmtId="1" fontId="11" fillId="0" borderId="0" xfId="0" quotePrefix="1" applyNumberFormat="1" applyFont="1" applyAlignment="1">
      <alignment horizontal="right"/>
    </xf>
    <xf numFmtId="0" fontId="27" fillId="7" borderId="1" xfId="47" applyFont="1" applyFill="1" applyBorder="1" applyAlignment="1">
      <alignment horizontal="center" vertical="center" wrapText="1"/>
    </xf>
    <xf numFmtId="166" fontId="28" fillId="2" borderId="1" xfId="47" applyNumberFormat="1" applyFont="1" applyFill="1" applyBorder="1" applyAlignment="1">
      <alignment wrapText="1"/>
    </xf>
    <xf numFmtId="166" fontId="28" fillId="0" borderId="1" xfId="47" applyNumberFormat="1" applyFont="1" applyBorder="1" applyAlignment="1">
      <alignment wrapText="1"/>
    </xf>
    <xf numFmtId="0" fontId="28" fillId="0" borderId="0" xfId="47" applyFont="1"/>
    <xf numFmtId="0" fontId="28" fillId="0" borderId="0" xfId="47" applyFont="1" applyAlignment="1">
      <alignment horizontal="justify" vertical="top" wrapText="1"/>
    </xf>
    <xf numFmtId="0" fontId="13" fillId="0" borderId="0" xfId="0" applyFont="1" applyAlignment="1">
      <alignment horizontal="justify" wrapText="1"/>
    </xf>
    <xf numFmtId="0" fontId="11" fillId="0" borderId="0" xfId="0" applyFont="1" applyAlignment="1">
      <alignment horizontal="center" vertical="top"/>
    </xf>
    <xf numFmtId="0" fontId="44" fillId="4" borderId="1" xfId="0" applyFont="1" applyFill="1" applyBorder="1" applyAlignment="1">
      <alignment horizontal="right"/>
    </xf>
    <xf numFmtId="0" fontId="13" fillId="4" borderId="1" xfId="0" applyFont="1" applyFill="1" applyBorder="1"/>
    <xf numFmtId="0" fontId="44" fillId="4" borderId="1" xfId="0" applyFont="1" applyFill="1" applyBorder="1"/>
    <xf numFmtId="0" fontId="44" fillId="23" borderId="1" xfId="0" applyFont="1" applyFill="1" applyBorder="1" applyAlignment="1">
      <alignment horizontal="center" vertical="center" wrapText="1"/>
    </xf>
    <xf numFmtId="0" fontId="44" fillId="23" borderId="1" xfId="0" applyFont="1" applyFill="1" applyBorder="1" applyAlignment="1">
      <alignment horizontal="center" vertical="center" wrapText="1" shrinkToFit="1"/>
    </xf>
    <xf numFmtId="0" fontId="45" fillId="5" borderId="1" xfId="0" applyFont="1" applyFill="1" applyBorder="1" applyAlignment="1">
      <alignment horizontal="center" vertical="center" wrapText="1"/>
    </xf>
    <xf numFmtId="0" fontId="45" fillId="5" borderId="1" xfId="0" applyFont="1" applyFill="1" applyBorder="1" applyAlignment="1">
      <alignment horizontal="center" vertical="center" wrapText="1" shrinkToFit="1"/>
    </xf>
    <xf numFmtId="164" fontId="45" fillId="5" borderId="1" xfId="0" applyNumberFormat="1" applyFont="1" applyFill="1" applyBorder="1" applyAlignment="1">
      <alignment horizontal="center" vertical="center" wrapText="1"/>
    </xf>
    <xf numFmtId="164" fontId="45" fillId="5" borderId="1" xfId="0" applyNumberFormat="1" applyFont="1" applyFill="1" applyBorder="1" applyAlignment="1">
      <alignment horizontal="center" vertical="center" wrapText="1" shrinkToFit="1"/>
    </xf>
    <xf numFmtId="164" fontId="13" fillId="2" borderId="1" xfId="0" applyNumberFormat="1" applyFont="1" applyFill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165" fontId="13" fillId="2" borderId="1" xfId="0" applyNumberFormat="1" applyFont="1" applyFill="1" applyBorder="1" applyAlignment="1">
      <alignment horizontal="center"/>
    </xf>
    <xf numFmtId="0" fontId="13" fillId="5" borderId="1" xfId="0" applyFont="1" applyFill="1" applyBorder="1" applyAlignment="1">
      <alignment horizontal="center"/>
    </xf>
    <xf numFmtId="165" fontId="13" fillId="5" borderId="1" xfId="0" applyNumberFormat="1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/>
    </xf>
    <xf numFmtId="164" fontId="13" fillId="5" borderId="1" xfId="0" applyNumberFormat="1" applyFont="1" applyFill="1" applyBorder="1" applyAlignment="1">
      <alignment horizontal="center"/>
    </xf>
    <xf numFmtId="164" fontId="13" fillId="4" borderId="1" xfId="0" applyNumberFormat="1" applyFont="1" applyFill="1" applyBorder="1" applyAlignment="1">
      <alignment horizontal="center"/>
    </xf>
    <xf numFmtId="170" fontId="13" fillId="2" borderId="1" xfId="0" applyNumberFormat="1" applyFont="1" applyFill="1" applyBorder="1"/>
    <xf numFmtId="170" fontId="28" fillId="0" borderId="1" xfId="47" applyNumberFormat="1" applyFont="1" applyBorder="1" applyAlignment="1">
      <alignment wrapText="1"/>
    </xf>
    <xf numFmtId="14" fontId="45" fillId="24" borderId="1" xfId="0" applyNumberFormat="1" applyFont="1" applyFill="1" applyBorder="1" applyAlignment="1">
      <alignment horizontal="center" vertical="center" wrapText="1"/>
    </xf>
    <xf numFmtId="14" fontId="44" fillId="23" borderId="1" xfId="0" applyNumberFormat="1" applyFont="1" applyFill="1" applyBorder="1" applyAlignment="1">
      <alignment horizontal="center" vertical="center" wrapText="1"/>
    </xf>
    <xf numFmtId="164" fontId="11" fillId="23" borderId="1" xfId="0" applyNumberFormat="1" applyFont="1" applyFill="1" applyBorder="1" applyAlignment="1">
      <alignment horizontal="center"/>
    </xf>
    <xf numFmtId="165" fontId="11" fillId="7" borderId="1" xfId="0" applyNumberFormat="1" applyFont="1" applyFill="1" applyBorder="1" applyAlignment="1">
      <alignment horizontal="center"/>
    </xf>
    <xf numFmtId="164" fontId="11" fillId="7" borderId="1" xfId="0" applyNumberFormat="1" applyFont="1" applyFill="1" applyBorder="1" applyAlignment="1">
      <alignment horizontal="center"/>
    </xf>
    <xf numFmtId="164" fontId="44" fillId="23" borderId="1" xfId="0" applyNumberFormat="1" applyFont="1" applyFill="1" applyBorder="1" applyAlignment="1">
      <alignment horizontal="center" vertical="center" wrapText="1"/>
    </xf>
    <xf numFmtId="0" fontId="46" fillId="0" borderId="0" xfId="0" applyFont="1" applyAlignment="1">
      <alignment horizontal="right"/>
    </xf>
    <xf numFmtId="0" fontId="46" fillId="0" borderId="0" xfId="0" applyFont="1"/>
    <xf numFmtId="0" fontId="47" fillId="0" borderId="0" xfId="42" applyFont="1"/>
    <xf numFmtId="0" fontId="48" fillId="0" borderId="0" xfId="45" applyFont="1"/>
    <xf numFmtId="164" fontId="13" fillId="2" borderId="6" xfId="0" applyNumberFormat="1" applyFont="1" applyFill="1" applyBorder="1"/>
    <xf numFmtId="14" fontId="13" fillId="2" borderId="1" xfId="0" applyNumberFormat="1" applyFont="1" applyFill="1" applyBorder="1" applyAlignment="1">
      <alignment horizontal="center"/>
    </xf>
    <xf numFmtId="0" fontId="11" fillId="2" borderId="11" xfId="0" quotePrefix="1" applyFont="1" applyFill="1" applyBorder="1" applyAlignment="1">
      <alignment vertical="top"/>
    </xf>
    <xf numFmtId="0" fontId="11" fillId="2" borderId="0" xfId="0" quotePrefix="1" applyFont="1" applyFill="1" applyAlignment="1">
      <alignment vertical="top"/>
    </xf>
    <xf numFmtId="0" fontId="11" fillId="2" borderId="10" xfId="0" quotePrefix="1" applyFont="1" applyFill="1" applyBorder="1" applyAlignment="1">
      <alignment vertical="top"/>
    </xf>
    <xf numFmtId="0" fontId="11" fillId="2" borderId="18" xfId="0" quotePrefix="1" applyFont="1" applyFill="1" applyBorder="1" applyAlignment="1">
      <alignment vertical="top"/>
    </xf>
    <xf numFmtId="0" fontId="11" fillId="7" borderId="1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0" fontId="49" fillId="0" borderId="0" xfId="42" applyFont="1"/>
    <xf numFmtId="0" fontId="13" fillId="22" borderId="1" xfId="41" applyFont="1" applyFill="1" applyBorder="1" applyAlignment="1">
      <alignment horizontal="center"/>
    </xf>
    <xf numFmtId="0" fontId="13" fillId="0" borderId="0" xfId="1" applyFont="1"/>
    <xf numFmtId="172" fontId="27" fillId="0" borderId="0" xfId="23" applyNumberFormat="1" applyFont="1" applyFill="1" applyBorder="1" applyAlignment="1">
      <alignment vertical="center"/>
    </xf>
    <xf numFmtId="0" fontId="13" fillId="22" borderId="2" xfId="0" applyFont="1" applyFill="1" applyBorder="1" applyAlignment="1">
      <alignment horizontal="center"/>
    </xf>
    <xf numFmtId="0" fontId="13" fillId="2" borderId="1" xfId="47" applyFont="1" applyFill="1" applyBorder="1" applyAlignment="1">
      <alignment horizontal="right" wrapText="1"/>
    </xf>
    <xf numFmtId="0" fontId="13" fillId="0" borderId="1" xfId="47" applyFont="1" applyBorder="1" applyAlignment="1">
      <alignment horizontal="right" wrapText="1"/>
    </xf>
    <xf numFmtId="166" fontId="9" fillId="0" borderId="1" xfId="47" applyNumberFormat="1" applyFont="1" applyBorder="1" applyAlignment="1">
      <alignment wrapText="1"/>
    </xf>
    <xf numFmtId="0" fontId="9" fillId="0" borderId="1" xfId="0" applyFont="1" applyBorder="1"/>
    <xf numFmtId="0" fontId="11" fillId="7" borderId="1" xfId="47" applyFont="1" applyFill="1" applyBorder="1" applyAlignment="1">
      <alignment horizontal="center" vertical="center" wrapText="1"/>
    </xf>
    <xf numFmtId="0" fontId="52" fillId="0" borderId="0" xfId="0" applyFont="1"/>
    <xf numFmtId="0" fontId="42" fillId="0" borderId="0" xfId="2" applyFont="1"/>
    <xf numFmtId="0" fontId="42" fillId="0" borderId="0" xfId="42" applyFont="1"/>
    <xf numFmtId="0" fontId="30" fillId="0" borderId="0" xfId="42" applyFont="1"/>
    <xf numFmtId="0" fontId="42" fillId="0" borderId="0" xfId="41" applyFont="1"/>
    <xf numFmtId="0" fontId="30" fillId="0" borderId="0" xfId="41" applyFont="1"/>
    <xf numFmtId="0" fontId="42" fillId="4" borderId="0" xfId="0" applyFont="1" applyFill="1"/>
    <xf numFmtId="0" fontId="30" fillId="4" borderId="0" xfId="0" applyFont="1" applyFill="1"/>
    <xf numFmtId="0" fontId="31" fillId="0" borderId="0" xfId="0" applyFont="1"/>
    <xf numFmtId="0" fontId="30" fillId="0" borderId="0" xfId="7" applyFont="1"/>
    <xf numFmtId="0" fontId="31" fillId="0" borderId="0" xfId="7" applyFont="1" applyAlignment="1">
      <alignment horizontal="left" indent="1"/>
    </xf>
    <xf numFmtId="0" fontId="53" fillId="0" borderId="0" xfId="45" applyFont="1" applyFill="1"/>
    <xf numFmtId="0" fontId="53" fillId="0" borderId="0" xfId="45" applyFont="1"/>
    <xf numFmtId="0" fontId="54" fillId="0" borderId="0" xfId="0" applyFont="1"/>
    <xf numFmtId="0" fontId="55" fillId="0" borderId="0" xfId="0" applyFont="1"/>
    <xf numFmtId="0" fontId="50" fillId="0" borderId="0" xfId="0" applyFont="1"/>
    <xf numFmtId="0" fontId="49" fillId="0" borderId="0" xfId="0" applyFont="1" applyAlignment="1">
      <alignment horizontal="right"/>
    </xf>
    <xf numFmtId="0" fontId="49" fillId="0" borderId="0" xfId="0" applyFont="1"/>
    <xf numFmtId="0" fontId="8" fillId="0" borderId="0" xfId="7" applyFont="1" applyAlignment="1">
      <alignment horizontal="left"/>
    </xf>
    <xf numFmtId="0" fontId="13" fillId="26" borderId="1" xfId="0" applyFont="1" applyFill="1" applyBorder="1" applyAlignment="1">
      <alignment horizontal="center"/>
    </xf>
    <xf numFmtId="0" fontId="11" fillId="0" borderId="0" xfId="0" applyFont="1" applyAlignment="1">
      <alignment horizontal="left" indent="6"/>
    </xf>
    <xf numFmtId="0" fontId="49" fillId="0" borderId="0" xfId="7" applyFont="1" applyAlignment="1">
      <alignment horizontal="center"/>
    </xf>
    <xf numFmtId="168" fontId="13" fillId="0" borderId="0" xfId="6" applyNumberFormat="1" applyFont="1"/>
    <xf numFmtId="4" fontId="13" fillId="0" borderId="0" xfId="6" applyNumberFormat="1" applyFont="1"/>
    <xf numFmtId="165" fontId="13" fillId="0" borderId="0" xfId="41" applyNumberFormat="1" applyFont="1"/>
    <xf numFmtId="4" fontId="13" fillId="0" borderId="0" xfId="41" applyNumberFormat="1" applyFont="1"/>
    <xf numFmtId="9" fontId="13" fillId="0" borderId="0" xfId="6" applyFont="1"/>
    <xf numFmtId="2" fontId="13" fillId="0" borderId="0" xfId="6" applyNumberFormat="1" applyFont="1"/>
    <xf numFmtId="164" fontId="13" fillId="0" borderId="0" xfId="6" applyNumberFormat="1" applyFont="1"/>
    <xf numFmtId="0" fontId="11" fillId="0" borderId="0" xfId="0" applyFont="1" applyAlignment="1">
      <alignment horizontal="left"/>
    </xf>
    <xf numFmtId="0" fontId="27" fillId="7" borderId="0" xfId="47" applyFont="1" applyFill="1" applyAlignment="1">
      <alignment horizontal="center"/>
    </xf>
    <xf numFmtId="173" fontId="13" fillId="2" borderId="1" xfId="0" applyNumberFormat="1" applyFont="1" applyFill="1" applyBorder="1" applyAlignment="1">
      <alignment horizontal="center"/>
    </xf>
    <xf numFmtId="0" fontId="56" fillId="0" borderId="10" xfId="0" applyFont="1" applyBorder="1"/>
    <xf numFmtId="0" fontId="56" fillId="0" borderId="5" xfId="0" applyFont="1" applyBorder="1"/>
    <xf numFmtId="0" fontId="11" fillId="2" borderId="4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164" fontId="58" fillId="2" borderId="6" xfId="0" applyNumberFormat="1" applyFont="1" applyFill="1" applyBorder="1" applyAlignment="1">
      <alignment horizontal="center"/>
    </xf>
    <xf numFmtId="164" fontId="58" fillId="2" borderId="1" xfId="0" applyNumberFormat="1" applyFont="1" applyFill="1" applyBorder="1" applyAlignment="1">
      <alignment horizontal="center"/>
    </xf>
    <xf numFmtId="0" fontId="58" fillId="3" borderId="19" xfId="0" applyFont="1" applyFill="1" applyBorder="1" applyAlignment="1">
      <alignment horizontal="left"/>
    </xf>
    <xf numFmtId="0" fontId="58" fillId="3" borderId="19" xfId="0" applyFont="1" applyFill="1" applyBorder="1"/>
    <xf numFmtId="0" fontId="59" fillId="3" borderId="1" xfId="0" applyFont="1" applyFill="1" applyBorder="1" applyAlignment="1">
      <alignment horizontal="left"/>
    </xf>
    <xf numFmtId="0" fontId="56" fillId="2" borderId="6" xfId="0" applyFont="1" applyFill="1" applyBorder="1"/>
    <xf numFmtId="0" fontId="58" fillId="6" borderId="1" xfId="0" applyFont="1" applyFill="1" applyBorder="1" applyAlignment="1">
      <alignment horizontal="left"/>
    </xf>
    <xf numFmtId="0" fontId="58" fillId="6" borderId="6" xfId="0" applyFont="1" applyFill="1" applyBorder="1" applyAlignment="1">
      <alignment horizontal="left"/>
    </xf>
    <xf numFmtId="0" fontId="58" fillId="6" borderId="2" xfId="0" applyFont="1" applyFill="1" applyBorder="1" applyAlignment="1">
      <alignment horizontal="left"/>
    </xf>
    <xf numFmtId="0" fontId="60" fillId="6" borderId="6" xfId="0" applyFont="1" applyFill="1" applyBorder="1" applyAlignment="1">
      <alignment horizontal="center"/>
    </xf>
    <xf numFmtId="0" fontId="60" fillId="6" borderId="1" xfId="0" applyFont="1" applyFill="1" applyBorder="1" applyAlignment="1">
      <alignment horizontal="center"/>
    </xf>
    <xf numFmtId="0" fontId="60" fillId="25" borderId="1" xfId="0" applyFont="1" applyFill="1" applyBorder="1" applyAlignment="1">
      <alignment horizontal="center"/>
    </xf>
    <xf numFmtId="164" fontId="58" fillId="22" borderId="6" xfId="0" applyNumberFormat="1" applyFont="1" applyFill="1" applyBorder="1" applyAlignment="1">
      <alignment horizontal="center"/>
    </xf>
    <xf numFmtId="164" fontId="58" fillId="22" borderId="1" xfId="0" applyNumberFormat="1" applyFont="1" applyFill="1" applyBorder="1" applyAlignment="1">
      <alignment horizontal="center"/>
    </xf>
    <xf numFmtId="0" fontId="61" fillId="3" borderId="3" xfId="0" applyFont="1" applyFill="1" applyBorder="1" applyAlignment="1">
      <alignment horizontal="center"/>
    </xf>
    <xf numFmtId="0" fontId="58" fillId="3" borderId="7" xfId="0" applyFont="1" applyFill="1" applyBorder="1"/>
    <xf numFmtId="0" fontId="58" fillId="3" borderId="4" xfId="0" applyFont="1" applyFill="1" applyBorder="1"/>
    <xf numFmtId="165" fontId="58" fillId="2" borderId="6" xfId="0" applyNumberFormat="1" applyFont="1" applyFill="1" applyBorder="1" applyAlignment="1">
      <alignment horizontal="center"/>
    </xf>
    <xf numFmtId="165" fontId="60" fillId="2" borderId="1" xfId="0" applyNumberFormat="1" applyFont="1" applyFill="1" applyBorder="1" applyAlignment="1">
      <alignment horizontal="center" vertical="center"/>
    </xf>
    <xf numFmtId="0" fontId="60" fillId="6" borderId="7" xfId="0" applyFont="1" applyFill="1" applyBorder="1"/>
    <xf numFmtId="0" fontId="60" fillId="6" borderId="1" xfId="0" applyFont="1" applyFill="1" applyBorder="1" applyAlignment="1">
      <alignment horizontal="center" vertical="center"/>
    </xf>
    <xf numFmtId="0" fontId="60" fillId="6" borderId="5" xfId="0" applyFont="1" applyFill="1" applyBorder="1" applyAlignment="1">
      <alignment horizontal="center" vertical="center"/>
    </xf>
    <xf numFmtId="0" fontId="60" fillId="6" borderId="8" xfId="0" applyFont="1" applyFill="1" applyBorder="1" applyAlignment="1">
      <alignment horizontal="center" vertical="center"/>
    </xf>
    <xf numFmtId="14" fontId="60" fillId="6" borderId="10" xfId="0" applyNumberFormat="1" applyFont="1" applyFill="1" applyBorder="1" applyAlignment="1">
      <alignment horizontal="center" vertical="center"/>
    </xf>
    <xf numFmtId="0" fontId="60" fillId="25" borderId="2" xfId="0" applyFont="1" applyFill="1" applyBorder="1" applyAlignment="1">
      <alignment horizontal="center" vertical="center"/>
    </xf>
    <xf numFmtId="165" fontId="58" fillId="22" borderId="6" xfId="0" applyNumberFormat="1" applyFont="1" applyFill="1" applyBorder="1" applyAlignment="1">
      <alignment horizontal="center"/>
    </xf>
    <xf numFmtId="165" fontId="60" fillId="22" borderId="1" xfId="0" applyNumberFormat="1" applyFont="1" applyFill="1" applyBorder="1" applyAlignment="1">
      <alignment horizontal="center" vertical="center"/>
    </xf>
    <xf numFmtId="14" fontId="58" fillId="25" borderId="10" xfId="0" applyNumberFormat="1" applyFont="1" applyFill="1" applyBorder="1" applyAlignment="1">
      <alignment horizontal="center" vertical="center"/>
    </xf>
    <xf numFmtId="14" fontId="58" fillId="3" borderId="19" xfId="0" applyNumberFormat="1" applyFont="1" applyFill="1" applyBorder="1" applyAlignment="1">
      <alignment horizontal="left"/>
    </xf>
    <xf numFmtId="0" fontId="56" fillId="2" borderId="1" xfId="0" applyFont="1" applyFill="1" applyBorder="1"/>
    <xf numFmtId="0" fontId="57" fillId="3" borderId="0" xfId="0" applyFont="1" applyFill="1" applyBorder="1"/>
    <xf numFmtId="0" fontId="58" fillId="27" borderId="2" xfId="0" applyFont="1" applyFill="1" applyBorder="1" applyAlignment="1">
      <alignment horizontal="left"/>
    </xf>
    <xf numFmtId="0" fontId="58" fillId="27" borderId="2" xfId="0" applyFont="1" applyFill="1" applyBorder="1"/>
    <xf numFmtId="0" fontId="58" fillId="6" borderId="1" xfId="0" applyFont="1" applyFill="1" applyBorder="1"/>
    <xf numFmtId="0" fontId="58" fillId="6" borderId="5" xfId="0" applyFont="1" applyFill="1" applyBorder="1"/>
    <xf numFmtId="0" fontId="12" fillId="0" borderId="0" xfId="0" applyFont="1"/>
    <xf numFmtId="0" fontId="10" fillId="0" borderId="0" xfId="42" applyFont="1" applyAlignment="1">
      <alignment horizontal="center"/>
    </xf>
    <xf numFmtId="0" fontId="50" fillId="0" borderId="0" xfId="0" applyFont="1" applyAlignment="1">
      <alignment horizontal="center"/>
    </xf>
    <xf numFmtId="0" fontId="10" fillId="0" borderId="0" xfId="42" applyFont="1" applyAlignment="1">
      <alignment horizontal="center" vertical="center"/>
    </xf>
    <xf numFmtId="0" fontId="10" fillId="0" borderId="0" xfId="41" applyFont="1" applyAlignment="1">
      <alignment horizontal="center"/>
    </xf>
    <xf numFmtId="0" fontId="11" fillId="6" borderId="5" xfId="41" applyFont="1" applyFill="1" applyBorder="1" applyAlignment="1">
      <alignment horizontal="center"/>
    </xf>
    <xf numFmtId="0" fontId="11" fillId="6" borderId="8" xfId="41" applyFont="1" applyFill="1" applyBorder="1" applyAlignment="1">
      <alignment horizontal="center"/>
    </xf>
    <xf numFmtId="0" fontId="11" fillId="6" borderId="2" xfId="41" applyFont="1" applyFill="1" applyBorder="1" applyAlignment="1">
      <alignment horizontal="center"/>
    </xf>
    <xf numFmtId="0" fontId="50" fillId="0" borderId="0" xfId="41" applyFont="1" applyAlignment="1">
      <alignment horizontal="center"/>
    </xf>
    <xf numFmtId="0" fontId="38" fillId="0" borderId="0" xfId="47" applyFont="1" applyAlignment="1">
      <alignment wrapText="1"/>
    </xf>
    <xf numFmtId="0" fontId="13" fillId="0" borderId="0" xfId="0" applyFont="1" applyAlignment="1">
      <alignment wrapText="1"/>
    </xf>
    <xf numFmtId="166" fontId="9" fillId="2" borderId="5" xfId="47" applyNumberFormat="1" applyFont="1" applyFill="1" applyBorder="1" applyAlignment="1">
      <alignment horizontal="center" wrapText="1"/>
    </xf>
    <xf numFmtId="166" fontId="9" fillId="2" borderId="8" xfId="47" applyNumberFormat="1" applyFont="1" applyFill="1" applyBorder="1" applyAlignment="1">
      <alignment horizontal="center" wrapText="1"/>
    </xf>
    <xf numFmtId="166" fontId="9" fillId="2" borderId="2" xfId="47" applyNumberFormat="1" applyFont="1" applyFill="1" applyBorder="1" applyAlignment="1">
      <alignment horizontal="center" wrapText="1"/>
    </xf>
    <xf numFmtId="0" fontId="11" fillId="2" borderId="4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0" fontId="27" fillId="7" borderId="18" xfId="47" applyFont="1" applyFill="1" applyBorder="1" applyAlignment="1">
      <alignment horizontal="center"/>
    </xf>
    <xf numFmtId="44" fontId="33" fillId="0" borderId="0" xfId="46" applyFont="1" applyFill="1" applyBorder="1" applyAlignment="1">
      <alignment horizontal="center" wrapText="1"/>
    </xf>
    <xf numFmtId="0" fontId="28" fillId="0" borderId="14" xfId="47" applyFont="1" applyBorder="1" applyAlignment="1">
      <alignment horizontal="justify" vertical="top" wrapText="1"/>
    </xf>
    <xf numFmtId="0" fontId="28" fillId="0" borderId="0" xfId="47" applyFont="1" applyAlignment="1">
      <alignment horizontal="justify" vertical="top" wrapText="1"/>
    </xf>
    <xf numFmtId="0" fontId="27" fillId="7" borderId="1" xfId="24" applyFont="1" applyFill="1" applyBorder="1" applyAlignment="1">
      <alignment horizontal="center" vertical="center" wrapText="1"/>
    </xf>
    <xf numFmtId="0" fontId="11" fillId="2" borderId="11" xfId="0" quotePrefix="1" applyFont="1" applyFill="1" applyBorder="1" applyAlignment="1">
      <alignment horizontal="center" vertical="top"/>
    </xf>
    <xf numFmtId="0" fontId="11" fillId="2" borderId="0" xfId="0" quotePrefix="1" applyFont="1" applyFill="1" applyAlignment="1">
      <alignment horizontal="center" vertical="top"/>
    </xf>
    <xf numFmtId="0" fontId="11" fillId="2" borderId="1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44" fontId="33" fillId="0" borderId="0" xfId="23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27" fillId="7" borderId="2" xfId="24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left"/>
    </xf>
    <xf numFmtId="0" fontId="11" fillId="2" borderId="8" xfId="0" applyFont="1" applyFill="1" applyBorder="1" applyAlignment="1">
      <alignment horizontal="left"/>
    </xf>
    <xf numFmtId="0" fontId="11" fillId="2" borderId="2" xfId="0" applyFont="1" applyFill="1" applyBorder="1" applyAlignment="1">
      <alignment horizontal="left"/>
    </xf>
    <xf numFmtId="0" fontId="13" fillId="0" borderId="0" xfId="0" applyFont="1" applyAlignment="1">
      <alignment horizontal="justify" vertical="top" wrapText="1"/>
    </xf>
    <xf numFmtId="0" fontId="13" fillId="0" borderId="0" xfId="0" applyFont="1" applyAlignment="1">
      <alignment horizontal="justify" wrapText="1"/>
    </xf>
    <xf numFmtId="0" fontId="10" fillId="0" borderId="0" xfId="0" applyFont="1" applyAlignment="1">
      <alignment horizontal="center" vertical="top"/>
    </xf>
    <xf numFmtId="0" fontId="44" fillId="23" borderId="1" xfId="0" applyFont="1" applyFill="1" applyBorder="1" applyAlignment="1">
      <alignment horizontal="right"/>
    </xf>
    <xf numFmtId="0" fontId="49" fillId="0" borderId="0" xfId="7" applyFont="1" applyAlignment="1">
      <alignment horizontal="center"/>
    </xf>
  </cellXfs>
  <cellStyles count="48">
    <cellStyle name="20% - Cor1 2" xfId="25" xr:uid="{00000000-0005-0000-0000-000000000000}"/>
    <cellStyle name="20% - Cor2 2" xfId="26" xr:uid="{00000000-0005-0000-0000-000001000000}"/>
    <cellStyle name="20% - Cor3 2" xfId="27" xr:uid="{00000000-0005-0000-0000-000002000000}"/>
    <cellStyle name="20% - Cor4 2" xfId="28" xr:uid="{00000000-0005-0000-0000-000003000000}"/>
    <cellStyle name="20% - Cor5 2" xfId="29" xr:uid="{00000000-0005-0000-0000-000004000000}"/>
    <cellStyle name="20% - Cor6 2" xfId="30" xr:uid="{00000000-0005-0000-0000-000005000000}"/>
    <cellStyle name="40% - Cor1 2" xfId="31" xr:uid="{00000000-0005-0000-0000-000006000000}"/>
    <cellStyle name="40% - Cor2 2" xfId="32" xr:uid="{00000000-0005-0000-0000-000007000000}"/>
    <cellStyle name="40% - Cor3 2" xfId="33" xr:uid="{00000000-0005-0000-0000-000008000000}"/>
    <cellStyle name="40% - Cor4 2" xfId="34" xr:uid="{00000000-0005-0000-0000-000009000000}"/>
    <cellStyle name="40% - Cor5 2" xfId="35" xr:uid="{00000000-0005-0000-0000-00000A000000}"/>
    <cellStyle name="40% - Cor6 2" xfId="36" xr:uid="{00000000-0005-0000-0000-00000B000000}"/>
    <cellStyle name="Euro" xfId="11" xr:uid="{00000000-0005-0000-0000-00000C000000}"/>
    <cellStyle name="Hiperligação" xfId="45" builtinId="8"/>
    <cellStyle name="Moeda 2" xfId="9" xr:uid="{00000000-0005-0000-0000-00000D000000}"/>
    <cellStyle name="Moeda 2 2" xfId="23" xr:uid="{00000000-0005-0000-0000-00000E000000}"/>
    <cellStyle name="Moeda 2 2 2" xfId="46" xr:uid="{8893D248-44FF-49CE-94AC-647E5D41F280}"/>
    <cellStyle name="Normal" xfId="0" builtinId="0"/>
    <cellStyle name="Normal 2" xfId="1" xr:uid="{00000000-0005-0000-0000-000010000000}"/>
    <cellStyle name="Normal 3" xfId="2" xr:uid="{00000000-0005-0000-0000-000011000000}"/>
    <cellStyle name="Normal 3 2" xfId="10" xr:uid="{00000000-0005-0000-0000-000012000000}"/>
    <cellStyle name="Normal 3 3" xfId="24" xr:uid="{00000000-0005-0000-0000-000013000000}"/>
    <cellStyle name="Normal 3 3 2" xfId="43" xr:uid="{4901B38E-48D0-4595-A724-9032122E4F8C}"/>
    <cellStyle name="Normal 3 3 3" xfId="47" xr:uid="{17EC7400-53F9-4A22-A488-0D3143BFE7CC}"/>
    <cellStyle name="Normal 3 4" xfId="44" xr:uid="{D4F1081D-BC2E-4D3E-A4B5-34991A0AB92B}"/>
    <cellStyle name="Normal 4" xfId="4" xr:uid="{00000000-0005-0000-0000-000014000000}"/>
    <cellStyle name="Normal 4 2" xfId="37" xr:uid="{00000000-0005-0000-0000-000015000000}"/>
    <cellStyle name="Normal 5" xfId="7" xr:uid="{00000000-0005-0000-0000-000016000000}"/>
    <cellStyle name="Normal 5 2" xfId="41" xr:uid="{00000000-0005-0000-0000-000017000000}"/>
    <cellStyle name="Normal 6" xfId="8" xr:uid="{00000000-0005-0000-0000-000018000000}"/>
    <cellStyle name="Normal 6 2" xfId="42" xr:uid="{00000000-0005-0000-0000-000019000000}"/>
    <cellStyle name="Nota 2" xfId="38" xr:uid="{00000000-0005-0000-0000-00001A000000}"/>
    <cellStyle name="Nota 2 2" xfId="39" xr:uid="{00000000-0005-0000-0000-00001B000000}"/>
    <cellStyle name="Percentagem" xfId="6" builtinId="5"/>
    <cellStyle name="Percentagem 10" xfId="12" xr:uid="{00000000-0005-0000-0000-00001D000000}"/>
    <cellStyle name="Percentagem 11" xfId="13" xr:uid="{00000000-0005-0000-0000-00001E000000}"/>
    <cellStyle name="Percentagem 12" xfId="14" xr:uid="{00000000-0005-0000-0000-00001F000000}"/>
    <cellStyle name="Percentagem 13" xfId="15" xr:uid="{00000000-0005-0000-0000-000020000000}"/>
    <cellStyle name="Percentagem 14" xfId="16" xr:uid="{00000000-0005-0000-0000-000021000000}"/>
    <cellStyle name="Percentagem 2" xfId="3" xr:uid="{00000000-0005-0000-0000-000022000000}"/>
    <cellStyle name="Percentagem 3" xfId="5" xr:uid="{00000000-0005-0000-0000-000023000000}"/>
    <cellStyle name="Percentagem 4" xfId="17" xr:uid="{00000000-0005-0000-0000-000024000000}"/>
    <cellStyle name="Percentagem 5" xfId="18" xr:uid="{00000000-0005-0000-0000-000025000000}"/>
    <cellStyle name="Percentagem 6" xfId="19" xr:uid="{00000000-0005-0000-0000-000026000000}"/>
    <cellStyle name="Percentagem 7" xfId="20" xr:uid="{00000000-0005-0000-0000-000027000000}"/>
    <cellStyle name="Percentagem 8" xfId="21" xr:uid="{00000000-0005-0000-0000-000028000000}"/>
    <cellStyle name="Percentagem 9" xfId="22" xr:uid="{00000000-0005-0000-0000-000029000000}"/>
    <cellStyle name="Título 2" xfId="40" xr:uid="{00000000-0005-0000-0000-00002A000000}"/>
  </cellStyles>
  <dxfs count="443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39997558519241921"/>
        </patternFill>
      </fill>
    </dxf>
    <dxf>
      <fill>
        <patternFill>
          <f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alignment horizontal="left"/>
    </dxf>
    <dxf>
      <fill>
        <patternFill>
          <fgColor indexed="64"/>
          <bgColor rgb="FF92D050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rgb="FF92D050"/>
        </patternFill>
      </fill>
    </dxf>
    <dxf>
      <fill>
        <patternFill>
          <f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border>
        <bottom style="thick">
          <color theme="0"/>
        </bottom>
        <horizontal style="thick">
          <color theme="0"/>
        </horizontal>
      </border>
    </dxf>
    <dxf>
      <fill>
        <patternFill>
          <bgColor theme="6" tint="0.39997558519241921"/>
        </patternFill>
      </fill>
    </dxf>
    <dxf>
      <fill>
        <patternFill>
          <fgColor indexed="64"/>
          <bgColor theme="6" tint="0.79998168889431442"/>
        </patternFill>
      </fill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border>
        <horizontal style="thick">
          <color theme="0"/>
        </horizontal>
      </border>
    </dxf>
    <dxf>
      <fill>
        <patternFill>
          <bgColor theme="6" tint="0.79998168889431442"/>
        </patternFill>
      </fill>
    </dxf>
    <dxf>
      <fill>
        <patternFill>
          <fgColor theme="6" tint="0.79998168889431442"/>
        </patternFill>
      </fill>
    </dxf>
    <dxf>
      <border>
        <horizontal style="thick">
          <color theme="0"/>
        </horizontal>
      </border>
    </dxf>
    <dxf>
      <fill>
        <patternFill>
          <bgColor theme="0" tint="-0.14999847407452621"/>
        </patternFill>
      </fill>
    </dxf>
    <dxf>
      <fill>
        <patternFill>
          <bgColor theme="6" tint="0.3999755851924192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numFmt numFmtId="167" formatCode="#,##0.00000"/>
    </dxf>
    <dxf>
      <numFmt numFmtId="167" formatCode="#,##0.00000"/>
    </dxf>
    <dxf>
      <fill>
        <patternFill>
          <fgColor theme="3" tint="0.79998168889431442"/>
        </patternFill>
      </fill>
    </dxf>
    <dxf>
      <border>
        <vertical style="thick">
          <color theme="0"/>
        </vertical>
        <horizontal style="thick">
          <color theme="0"/>
        </horizontal>
      </border>
    </dxf>
    <dxf>
      <border>
        <vertical style="thick">
          <color theme="0"/>
        </vertical>
        <horizontal style="thick">
          <color theme="0"/>
        </horizontal>
      </border>
    </dxf>
    <dxf>
      <font>
        <sz val="10"/>
      </font>
    </dxf>
    <dxf>
      <alignment horizontal="center" readingOrder="0"/>
    </dxf>
    <dxf>
      <alignment horizontal="center" readingOrder="0"/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sz val="10"/>
      </font>
    </dxf>
    <dxf>
      <font>
        <sz val="10"/>
      </font>
    </dxf>
    <dxf>
      <font>
        <color theme="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65" formatCode="#,##0.000"/>
    </dxf>
    <dxf>
      <fill>
        <patternFill>
          <bgColor theme="0" tint="-4.9989318521683403E-2"/>
        </patternFill>
      </fill>
    </dxf>
    <dxf>
      <font>
        <color theme="1"/>
      </font>
    </dxf>
    <dxf>
      <fill>
        <patternFill>
          <bgColor rgb="FF95B3D7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ont>
        <b/>
      </font>
    </dxf>
    <dxf>
      <font>
        <b/>
      </font>
    </dxf>
    <dxf>
      <fill>
        <patternFill patternType="none">
          <bgColor indexed="65"/>
        </patternFill>
      </fill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fill>
        <patternFill>
          <bgColor theme="4" tint="0.59999389629810485"/>
        </patternFill>
      </fill>
    </dxf>
    <dxf>
      <fill>
        <patternFill patternType="solid">
          <fgColor indexed="64"/>
          <bgColor theme="0" tint="-4.9989318521683403E-2"/>
        </patternFill>
      </fill>
    </dxf>
    <dxf>
      <border>
        <top style="thick">
          <color theme="0"/>
        </top>
      </border>
    </dxf>
    <dxf>
      <border>
        <bottom style="thick">
          <color theme="0"/>
        </bottom>
      </border>
    </dxf>
    <dxf>
      <fill>
        <patternFill patternType="solid">
          <bgColor theme="0" tint="-4.9989318521683403E-2"/>
        </patternFill>
      </fill>
    </dxf>
    <dxf>
      <border>
        <bottom style="thick">
          <color theme="0"/>
        </bottom>
      </border>
    </dxf>
    <dxf>
      <border>
        <bottom style="thick">
          <color theme="0"/>
        </bottom>
      </border>
    </dxf>
    <dxf>
      <fill>
        <patternFill patternType="solid">
          <bgColor theme="0" tint="-4.9989318521683403E-2"/>
        </patternFill>
      </fill>
    </dxf>
    <dxf>
      <border>
        <left style="thick">
          <color theme="0"/>
        </left>
        <bottom style="thick">
          <color theme="0"/>
        </bottom>
      </border>
    </dxf>
    <dxf>
      <fill>
        <patternFill>
          <bgColor theme="0" tint="-4.9989318521683403E-2"/>
        </patternFill>
      </fill>
    </dxf>
    <dxf>
      <border>
        <bottom style="thick">
          <color theme="0"/>
        </bottom>
      </border>
    </dxf>
    <dxf>
      <border>
        <left style="thick">
          <color theme="0"/>
        </left>
        <bottom style="thick">
          <color theme="0"/>
        </bottom>
      </border>
    </dxf>
    <dxf>
      <fill>
        <patternFill>
          <bgColor theme="0" tint="-0.249977111117893"/>
        </patternFill>
      </fill>
    </dxf>
    <dxf>
      <fill>
        <patternFill patternType="solid">
          <bgColor theme="0"/>
        </patternFill>
      </fill>
    </dxf>
    <dxf>
      <fill>
        <patternFill patternType="none">
          <bgColor indexed="65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left/>
        <bottom/>
      </border>
    </dxf>
    <dxf>
      <border>
        <right/>
        <top style="hair">
          <color theme="0" tint="-0.499984740745262"/>
        </top>
        <bottom style="hair">
          <color theme="0" tint="-0.499984740745262"/>
        </bottom>
      </border>
    </dxf>
    <dxf>
      <border>
        <right/>
        <top style="hair">
          <color theme="0" tint="-0.499984740745262"/>
        </top>
        <bottom style="hair">
          <color theme="0" tint="-0.499984740745262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border>
        <right style="thick">
          <color theme="0"/>
        </right>
      </border>
    </dxf>
    <dxf>
      <border>
        <left/>
      </border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border>
        <left/>
        <right/>
        <top/>
      </border>
    </dxf>
    <dxf>
      <border>
        <left/>
        <right/>
        <top/>
      </border>
    </dxf>
    <dxf>
      <border>
        <left/>
        <right/>
        <top/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border>
        <left/>
        <right/>
        <top/>
        <bottom/>
      </border>
    </dxf>
    <dxf>
      <font>
        <b/>
      </font>
    </dxf>
    <dxf>
      <font>
        <b/>
      </font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 patternType="solid">
          <bgColor theme="0" tint="-4.9989318521683403E-2"/>
        </patternFill>
      </fill>
    </dxf>
    <dxf>
      <font>
        <b/>
      </font>
    </dxf>
    <dxf>
      <font>
        <b/>
      </font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ont>
        <sz val="11"/>
      </font>
    </dxf>
    <dxf>
      <font>
        <name val="Calibri"/>
        <scheme val="minor"/>
      </font>
    </dxf>
    <dxf>
      <fill>
        <patternFill patternType="none">
          <bgColor indexed="65"/>
        </patternFill>
      </fill>
    </dxf>
    <dxf>
      <font>
        <color auto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border>
        <bottom/>
      </border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border>
        <top style="thin">
          <color indexed="8"/>
        </top>
        <bottom/>
      </border>
    </dxf>
    <dxf>
      <border>
        <top/>
      </border>
    </dxf>
    <dxf>
      <fill>
        <patternFill patternType="none">
          <bgColor indexed="65"/>
        </patternFill>
      </fill>
    </dxf>
    <dxf>
      <fill>
        <patternFill patternType="solid">
          <bgColor rgb="FF00B050"/>
        </patternFill>
      </fill>
    </dxf>
    <dxf>
      <numFmt numFmtId="174" formatCode="yyyy/mm/dd"/>
    </dxf>
    <dxf>
      <fill>
        <patternFill patternType="none">
          <bgColor indexed="65"/>
        </patternFill>
      </fill>
    </dxf>
    <dxf>
      <numFmt numFmtId="165" formatCode="#,##0.000"/>
      <fill>
        <patternFill>
          <bgColor indexed="64"/>
        </patternFill>
      </fill>
    </dxf>
    <dxf>
      <fill>
        <patternFill>
          <bgColor indexed="64"/>
        </patternFill>
      </fill>
    </dxf>
    <dxf>
      <fill>
        <patternFill>
          <bgColor rgb="FF92D050"/>
        </patternFill>
      </fill>
    </dxf>
    <dxf>
      <border>
        <bottom style="thin">
          <color indexed="8"/>
        </bottom>
      </border>
    </dxf>
    <dxf>
      <fill>
        <patternFill patternType="solid">
          <fgColor indexed="64"/>
          <bgColor indexed="50"/>
        </patternFill>
      </fill>
    </dxf>
    <dxf>
      <border>
        <bottom/>
      </border>
    </dxf>
    <dxf>
      <fill>
        <patternFill>
          <bgColor indexed="64"/>
        </patternFill>
      </fill>
    </dxf>
    <dxf>
      <border>
        <bottom/>
      </border>
    </dxf>
    <dxf>
      <border>
        <top/>
      </border>
    </dxf>
    <dxf>
      <fill>
        <patternFill>
          <bgColor indexed="64"/>
        </patternFill>
      </fill>
    </dxf>
    <dxf>
      <fill>
        <patternFill>
          <bgColor indexed="64"/>
        </patternFill>
      </fill>
    </dxf>
    <dxf>
      <fill>
        <patternFill patternType="solid">
          <bgColor rgb="FF92D050"/>
        </patternFill>
      </fill>
    </dxf>
    <dxf>
      <border>
        <top style="thin">
          <color indexed="8"/>
        </top>
      </border>
    </dxf>
    <dxf>
      <fill>
        <patternFill>
          <bgColor indexed="64"/>
        </patternFill>
      </fill>
    </dxf>
    <dxf>
      <fill>
        <patternFill>
          <bgColor indexed="50"/>
        </patternFill>
      </fill>
    </dxf>
    <dxf>
      <font>
        <color auto="1"/>
      </font>
    </dxf>
    <dxf>
      <fill>
        <patternFill>
          <bgColor indexed="50"/>
        </patternFill>
      </fill>
    </dxf>
    <dxf>
      <fill>
        <patternFill>
          <bgColor indexed="50"/>
        </patternFill>
      </fill>
    </dxf>
    <dxf>
      <fill>
        <patternFill patternType="solid">
          <bgColor indexed="26"/>
        </patternFill>
      </fill>
    </dxf>
    <dxf>
      <fill>
        <patternFill patternType="solid">
          <bgColor indexed="26"/>
        </patternFill>
      </fill>
    </dxf>
    <dxf>
      <numFmt numFmtId="165" formatCode="#,##0.00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indexed="26"/>
        </patternFill>
      </fill>
    </dxf>
    <dxf>
      <fill>
        <patternFill patternType="solid">
          <bgColor indexed="26"/>
        </patternFill>
      </fill>
    </dxf>
    <dxf>
      <alignment horizontal="center" readingOrder="0"/>
    </dxf>
    <dxf>
      <border>
        <left style="thick">
          <color theme="0"/>
        </left>
        <bottom style="thick">
          <color theme="0"/>
        </bottom>
      </border>
    </dxf>
    <dxf>
      <fill>
        <patternFill>
          <bgColor theme="0" tint="-0.14999847407452621"/>
        </patternFill>
      </fill>
    </dxf>
    <dxf>
      <fill>
        <patternFill>
          <bgColor theme="6" tint="0.39997558519241921"/>
        </patternFill>
      </fill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numFmt numFmtId="164" formatCode="0.000"/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ont>
        <color theme="3" tint="-0.499984740745262"/>
      </font>
    </dxf>
    <dxf>
      <font>
        <color theme="1"/>
      </font>
      <fill>
        <patternFill patternType="solid">
          <fgColor indexed="64"/>
          <bgColor theme="3" tint="0.79998168889431442"/>
        </patternFill>
      </fill>
    </dxf>
    <dxf>
      <font>
        <b/>
      </font>
    </dxf>
    <dxf>
      <font>
        <color auto="1"/>
      </font>
    </dxf>
    <dxf>
      <font>
        <color theme="1"/>
      </font>
      <fill>
        <patternFill patternType="solid">
          <fgColor indexed="64"/>
          <bgColor theme="3" tint="0.79998168889431442"/>
        </patternFill>
      </fill>
    </dxf>
    <dxf>
      <border>
        <horizontal style="thick">
          <color theme="0"/>
        </horizontal>
      </border>
    </dxf>
    <dxf>
      <border>
        <left style="thick">
          <color theme="0"/>
        </left>
      </border>
    </dxf>
    <dxf>
      <border>
        <left style="thick">
          <color theme="0"/>
        </left>
      </border>
    </dxf>
    <dxf>
      <border>
        <left style="thick">
          <color theme="0"/>
        </left>
      </border>
    </dxf>
    <dxf>
      <border>
        <left style="thick">
          <color theme="0"/>
        </left>
      </border>
    </dxf>
    <dxf>
      <font>
        <color theme="1"/>
      </font>
      <fill>
        <patternFill patternType="solid">
          <fgColor indexed="64"/>
          <bgColor theme="3" tint="0.79998168889431442"/>
        </patternFill>
      </fill>
    </dxf>
    <dxf>
      <font>
        <sz val="10"/>
      </font>
    </dxf>
    <dxf>
      <fill>
        <patternFill>
          <bgColor theme="3" tint="0.79998168889431442"/>
        </patternFill>
      </fill>
    </dxf>
    <dxf>
      <font>
        <color theme="1"/>
      </font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ont>
        <b val="0"/>
      </font>
    </dxf>
    <dxf>
      <font>
        <b val="0"/>
      </font>
    </dxf>
    <dxf>
      <border>
        <left style="thick">
          <color theme="0"/>
        </left>
        <right style="thick">
          <color theme="0"/>
        </right>
        <bottom style="thick">
          <color theme="0"/>
        </bottom>
        <vertical style="thick">
          <color theme="0"/>
        </vertical>
        <horizontal style="thick">
          <color theme="0"/>
        </horizontal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  <vertical style="thick">
          <color theme="0"/>
        </vertical>
        <horizontal style="thick">
          <color theme="0"/>
        </horizontal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  <vertical style="thick">
          <color theme="0"/>
        </vertical>
        <horizontal style="thick">
          <color theme="0"/>
        </horizontal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  <vertical style="thick">
          <color theme="0"/>
        </vertical>
        <horizontal style="thick">
          <color theme="0"/>
        </horizontal>
      </border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b/>
        <color theme="1"/>
      </font>
      <fill>
        <patternFill patternType="solid">
          <fgColor indexed="64"/>
          <bgColor rgb="FF95B3D7"/>
        </patternFill>
      </fill>
      <alignment horizontal="center" readingOrder="0"/>
    </dxf>
    <dxf>
      <font>
        <sz val="10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sz val="10"/>
      </font>
    </dxf>
    <dxf>
      <font>
        <color theme="1"/>
      </font>
    </dxf>
    <dxf>
      <fill>
        <patternFill patternType="solid">
          <bgColor rgb="FF95B3D7"/>
        </patternFill>
      </fill>
    </dxf>
    <dxf>
      <fill>
        <patternFill patternType="solid">
          <bgColor rgb="FF95B3D7"/>
        </patternFill>
      </fill>
    </dxf>
    <dxf>
      <font>
        <color theme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1"/>
      </font>
    </dxf>
    <dxf>
      <fill>
        <patternFill patternType="solid">
          <bgColor theme="0" tint="-4.9989318521683403E-2"/>
        </patternFill>
      </fill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fill>
        <patternFill patternType="none">
          <bgColor indexed="65"/>
        </patternFill>
      </fill>
    </dxf>
    <dxf>
      <alignment horizontal="center" readingOrder="0"/>
    </dxf>
    <dxf>
      <fill>
        <patternFill>
          <bgColor indexed="64"/>
        </patternFill>
      </fill>
    </dxf>
    <dxf>
      <fill>
        <patternFill>
          <bgColor indexed="64"/>
        </patternFill>
      </fill>
    </dxf>
    <dxf>
      <fill>
        <patternFill>
          <bgColor indexed="64"/>
        </patternFill>
      </fill>
    </dxf>
    <dxf>
      <fill>
        <patternFill>
          <bgColor indexed="64"/>
        </patternFill>
      </fill>
    </dxf>
    <dxf>
      <alignment horizontal="left" readingOrder="0"/>
    </dxf>
    <dxf>
      <fill>
        <patternFill patternType="solid">
          <fgColor indexed="64"/>
          <bgColor theme="4" tint="0.39997558519241921"/>
        </patternFill>
      </fill>
      <alignment horizontal="right" readingOrder="0"/>
    </dxf>
    <dxf>
      <fill>
        <patternFill>
          <bgColor indexed="64"/>
        </patternFill>
      </fill>
      <alignment horizontal="right" readingOrder="0"/>
    </dxf>
    <dxf>
      <font>
        <sz val="11"/>
      </font>
      <fill>
        <patternFill>
          <bgColor indexed="64"/>
        </patternFill>
      </fill>
      <alignment horizontal="right" readingOrder="0"/>
    </dxf>
    <dxf>
      <font>
        <color theme="0"/>
      </font>
    </dxf>
    <dxf>
      <fill>
        <patternFill>
          <bgColor theme="0"/>
        </patternFill>
      </fill>
    </dxf>
    <dxf>
      <font>
        <b/>
      </font>
    </dxf>
    <dxf>
      <alignment horizontal="left" readingOrder="0"/>
    </dxf>
    <dxf>
      <fill>
        <patternFill>
          <bgColor indexed="64"/>
        </patternFill>
      </fill>
      <alignment horizontal="right" readingOrder="0"/>
    </dxf>
    <dxf>
      <fill>
        <patternFill>
          <bgColor rgb="FF95B3D7"/>
        </patternFill>
      </fill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7" formatCode="#,##0.00000"/>
    </dxf>
    <dxf>
      <border>
        <left style="thick">
          <color theme="0"/>
        </left>
        <right style="thick">
          <color theme="0"/>
        </right>
        <top style="thick">
          <color theme="0"/>
        </top>
      </border>
    </dxf>
    <dxf>
      <border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right/>
        <top style="hair">
          <color theme="0" tint="-0.34998626667073579"/>
        </top>
        <bottom style="hair">
          <color theme="0" tint="-0.34998626667073579"/>
        </bottom>
      </border>
    </dxf>
    <dxf>
      <border>
        <right/>
        <top style="hair">
          <color theme="0" tint="-0.34998626667073579"/>
        </top>
        <bottom style="hair">
          <color theme="0" tint="-0.34998626667073579"/>
        </bottom>
      </border>
    </dxf>
    <dxf>
      <border>
        <right/>
        <top style="hair">
          <color theme="0" tint="-0.34998626667073579"/>
        </top>
        <bottom style="hair">
          <color theme="0" tint="-0.34998626667073579"/>
        </bottom>
      </border>
    </dxf>
    <dxf>
      <border>
        <right/>
        <top style="hair">
          <color theme="0" tint="-0.34998626667073579"/>
        </top>
        <bottom style="hair">
          <color theme="0" tint="-0.34998626667073579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ont>
        <color auto="1"/>
      </font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ont>
        <sz val="11"/>
      </font>
    </dxf>
    <dxf>
      <font>
        <name val="Calibri"/>
        <scheme val="minor"/>
      </font>
    </dxf>
    <dxf>
      <alignment horizontal="right" readingOrder="0"/>
    </dxf>
    <dxf>
      <alignment horizontal="right" readingOrder="0"/>
    </dxf>
    <dxf>
      <fill>
        <patternFill patternType="solid">
          <bgColor indexed="26"/>
        </patternFill>
      </fill>
    </dxf>
    <dxf>
      <fill>
        <patternFill patternType="solid">
          <bgColor indexed="26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indexed="26"/>
        </patternFill>
      </fill>
    </dxf>
    <dxf>
      <alignment horizontal="center" readingOrder="0"/>
    </dxf>
    <dxf>
      <alignment horizontal="right" readingOrder="0"/>
    </dxf>
    <dxf>
      <alignment horizontal="right" readingOrder="0"/>
    </dxf>
  </dxfs>
  <tableStyles count="0" defaultTableStyle="TableStyleMedium2" defaultPivotStyle="PivotStyleLight16"/>
  <colors>
    <mruColors>
      <color rgb="FFFFFFCC"/>
      <color rgb="FF95B3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542591</xdr:colOff>
      <xdr:row>3</xdr:row>
      <xdr:rowOff>55295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9B7962C-562E-D483-9971-672C9EF88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791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548941</xdr:colOff>
      <xdr:row>3</xdr:row>
      <xdr:rowOff>56056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DB187FC-A25A-4707-8528-50ED100AE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7040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548941</xdr:colOff>
      <xdr:row>3</xdr:row>
      <xdr:rowOff>14781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CCB47754-3485-4312-B393-BF06C5897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7993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548941</xdr:colOff>
      <xdr:row>3</xdr:row>
      <xdr:rowOff>2081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2F70A74-F5F0-4232-9146-E32484E89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6088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542591</xdr:colOff>
      <xdr:row>3</xdr:row>
      <xdr:rowOff>8431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754499DA-E468-4387-91ED-36113F802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6088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3</xdr:row>
      <xdr:rowOff>6212</xdr:rowOff>
    </xdr:to>
    <xdr:pic>
      <xdr:nvPicPr>
        <xdr:cNvPr id="10" name="Picture 1" descr="DGGE-SoSimbolo">
          <a:extLst>
            <a:ext uri="{FF2B5EF4-FFF2-40B4-BE49-F238E27FC236}">
              <a16:creationId xmlns:a16="http://schemas.microsoft.com/office/drawing/2014/main" id="{E30F8A1B-1A94-4B84-940E-FD7701D2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9750" cy="55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542591</xdr:colOff>
      <xdr:row>3</xdr:row>
      <xdr:rowOff>11606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2761C204-C464-6863-F8A3-7AF0CE64D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6088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539750</xdr:colOff>
      <xdr:row>3</xdr:row>
      <xdr:rowOff>6212</xdr:rowOff>
    </xdr:to>
    <xdr:pic>
      <xdr:nvPicPr>
        <xdr:cNvPr id="3" name="Picture 1" descr="DGGE-SoSimbolo">
          <a:extLst>
            <a:ext uri="{FF2B5EF4-FFF2-40B4-BE49-F238E27FC236}">
              <a16:creationId xmlns:a16="http://schemas.microsoft.com/office/drawing/2014/main" id="{05077CE6-4FCC-42D3-9E6F-0010C9961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9750" cy="55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542591</xdr:colOff>
      <xdr:row>2</xdr:row>
      <xdr:rowOff>179881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D6FC3F0-CDEE-447B-AE29-158A3C781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6088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atarina Lopes DSPEE" id="{270BC64C-2985-45E7-BA15-5A5CF577C908}" userId="Catarina Lopes DSPEE" providerId="None"/>
  <person displayName="Ana Patricia Correia de Oliveira (DGEG)" id="{3D254539-3742-496E-B750-FBEB7BBFFB1C}" userId="S::ana.oliveira@dgeg.gov.pt::2217c129-8999-4b7e-8f83-b0e1e64f96d6" providerId="AD"/>
</personList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DSPEE\EconEnergia\Publicacoes\0401%20-%20Precos%20Semanais\PCR\Precos_Semanais_Base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arina Lopes DSPEE" refreshedDate="45790.405222685185" createdVersion="8" refreshedVersion="8" minRefreshableVersion="3" recordCount="48172" xr:uid="{5C3425DE-166F-4049-BC3D-C127803D9405}">
  <cacheSource type="worksheet">
    <worksheetSource name="Tabela_Consulta_de_DPESG2017" r:id="rId2"/>
  </cacheSource>
  <cacheFields count="8">
    <cacheField name="Data" numFmtId="14">
      <sharedItems containsSemiMixedTypes="0" containsNonDate="0" containsDate="1" containsString="0" minDate="2010-01-04T00:00:00" maxDate="2025-05-13T00:00:00" count="1128">
        <d v="2010-01-04T00:00:00"/>
        <d v="2010-01-05T00:00:00"/>
        <d v="2010-01-11T00:00:00"/>
        <d v="2010-01-12T00:00:00"/>
        <d v="2010-01-18T00:00:00"/>
        <d v="2010-01-19T00:00:00"/>
        <d v="2010-01-25T00:00:00"/>
        <d v="2010-01-26T00:00:00"/>
        <d v="2010-02-01T00:00:00"/>
        <d v="2010-02-02T00:00:00"/>
        <d v="2010-02-08T00:00:00"/>
        <d v="2010-02-09T00:00:00"/>
        <d v="2010-02-15T00:00:00"/>
        <d v="2010-02-16T00:00:00"/>
        <d v="2010-02-22T00:00:00"/>
        <d v="2010-02-23T00:00:00"/>
        <d v="2010-03-01T00:00:00"/>
        <d v="2010-03-02T00:00:00"/>
        <d v="2010-03-08T00:00:00"/>
        <d v="2010-03-09T00:00:00"/>
        <d v="2010-03-15T00:00:00"/>
        <d v="2010-03-16T00:00:00"/>
        <d v="2010-03-22T00:00:00"/>
        <d v="2010-03-23T00:00:00"/>
        <d v="2010-03-29T00:00:00"/>
        <d v="2010-03-30T00:00:00"/>
        <d v="2010-04-05T00:00:00"/>
        <d v="2010-04-06T00:00:00"/>
        <d v="2010-04-12T00:00:00"/>
        <d v="2010-04-13T00:00:00"/>
        <d v="2010-04-19T00:00:00"/>
        <d v="2010-04-20T00:00:00"/>
        <d v="2010-04-26T00:00:00"/>
        <d v="2010-04-27T00:00:00"/>
        <d v="2010-05-03T00:00:00"/>
        <d v="2010-05-04T00:00:00"/>
        <d v="2010-05-10T00:00:00"/>
        <d v="2010-05-11T00:00:00"/>
        <d v="2010-05-17T00:00:00"/>
        <d v="2010-05-18T00:00:00"/>
        <d v="2010-05-24T00:00:00"/>
        <d v="2010-05-25T00:00:00"/>
        <d v="2010-05-31T00:00:00"/>
        <d v="2010-06-01T00:00:00"/>
        <d v="2010-06-07T00:00:00"/>
        <d v="2010-06-08T00:00:00"/>
        <d v="2010-06-14T00:00:00"/>
        <d v="2010-06-15T00:00:00"/>
        <d v="2010-06-21T00:00:00"/>
        <d v="2010-06-22T00:00:00"/>
        <d v="2010-06-28T00:00:00"/>
        <d v="2010-06-29T00:00:00"/>
        <d v="2010-07-05T00:00:00"/>
        <d v="2010-07-06T00:00:00"/>
        <d v="2010-07-12T00:00:00"/>
        <d v="2010-07-13T00:00:00"/>
        <d v="2010-07-19T00:00:00"/>
        <d v="2010-07-20T00:00:00"/>
        <d v="2010-07-26T00:00:00"/>
        <d v="2010-07-27T00:00:00"/>
        <d v="2010-08-02T00:00:00"/>
        <d v="2010-08-03T00:00:00"/>
        <d v="2010-08-09T00:00:00"/>
        <d v="2010-08-10T00:00:00"/>
        <d v="2010-08-16T00:00:00"/>
        <d v="2010-08-17T00:00:00"/>
        <d v="2010-08-23T00:00:00"/>
        <d v="2010-08-24T00:00:00"/>
        <d v="2010-08-30T00:00:00"/>
        <d v="2010-08-31T00:00:00"/>
        <d v="2010-09-06T00:00:00"/>
        <d v="2010-09-07T00:00:00"/>
        <d v="2010-09-13T00:00:00"/>
        <d v="2010-09-14T00:00:00"/>
        <d v="2010-09-20T00:00:00"/>
        <d v="2010-09-21T00:00:00"/>
        <d v="2010-09-27T00:00:00"/>
        <d v="2010-09-28T00:00:00"/>
        <d v="2010-10-04T00:00:00"/>
        <d v="2010-10-05T00:00:00"/>
        <d v="2010-10-11T00:00:00"/>
        <d v="2010-10-12T00:00:00"/>
        <d v="2010-10-18T00:00:00"/>
        <d v="2010-10-19T00:00:00"/>
        <d v="2010-10-25T00:00:00"/>
        <d v="2010-10-26T00:00:00"/>
        <d v="2010-11-01T00:00:00"/>
        <d v="2010-11-02T00:00:00"/>
        <d v="2010-11-08T00:00:00"/>
        <d v="2010-11-09T00:00:00"/>
        <d v="2010-11-15T00:00:00"/>
        <d v="2010-11-16T00:00:00"/>
        <d v="2010-11-22T00:00:00"/>
        <d v="2010-11-23T00:00:00"/>
        <d v="2010-11-29T00:00:00"/>
        <d v="2010-11-30T00:00:00"/>
        <d v="2010-12-06T00:00:00"/>
        <d v="2010-12-07T00:00:00"/>
        <d v="2010-12-13T00:00:00"/>
        <d v="2010-12-14T00:00:00"/>
        <d v="2010-12-20T00:00:00"/>
        <d v="2010-12-21T00:00:00"/>
        <d v="2010-12-27T00:00:00"/>
        <d v="2010-12-28T00:00:00"/>
        <d v="2011-01-03T00:00:00"/>
        <d v="2011-01-04T00:00:00"/>
        <d v="2011-01-10T00:00:00"/>
        <d v="2011-01-11T00:00:00"/>
        <d v="2011-01-17T00:00:00"/>
        <d v="2011-01-18T00:00:00"/>
        <d v="2011-01-24T00:00:00"/>
        <d v="2011-01-25T00:00:00"/>
        <d v="2011-01-31T00:00:00"/>
        <d v="2011-02-01T00:00:00"/>
        <d v="2011-02-07T00:00:00"/>
        <d v="2011-02-08T00:00:00"/>
        <d v="2011-02-14T00:00:00"/>
        <d v="2011-02-15T00:00:00"/>
        <d v="2011-02-21T00:00:00"/>
        <d v="2011-02-22T00:00:00"/>
        <d v="2011-02-28T00:00:00"/>
        <d v="2011-03-01T00:00:00"/>
        <d v="2011-03-07T00:00:00"/>
        <d v="2011-03-08T00:00:00"/>
        <d v="2011-03-14T00:00:00"/>
        <d v="2011-03-15T00:00:00"/>
        <d v="2011-03-21T00:00:00"/>
        <d v="2011-03-22T00:00:00"/>
        <d v="2011-03-28T00:00:00"/>
        <d v="2011-03-29T00:00:00"/>
        <d v="2011-04-04T00:00:00"/>
        <d v="2011-04-05T00:00:00"/>
        <d v="2011-04-11T00:00:00"/>
        <d v="2011-04-12T00:00:00"/>
        <d v="2011-04-18T00:00:00"/>
        <d v="2011-04-19T00:00:00"/>
        <d v="2011-04-25T00:00:00"/>
        <d v="2011-04-26T00:00:00"/>
        <d v="2011-05-02T00:00:00"/>
        <d v="2011-05-03T00:00:00"/>
        <d v="2011-05-09T00:00:00"/>
        <d v="2011-05-10T00:00:00"/>
        <d v="2011-05-16T00:00:00"/>
        <d v="2011-05-17T00:00:00"/>
        <d v="2011-05-23T00:00:00"/>
        <d v="2011-05-24T00:00:00"/>
        <d v="2011-05-30T00:00:00"/>
        <d v="2011-05-31T00:00:00"/>
        <d v="2011-06-06T00:00:00"/>
        <d v="2011-06-07T00:00:00"/>
        <d v="2011-06-13T00:00:00"/>
        <d v="2011-06-14T00:00:00"/>
        <d v="2011-06-20T00:00:00"/>
        <d v="2011-06-21T00:00:00"/>
        <d v="2011-06-27T00:00:00"/>
        <d v="2011-06-28T00:00:00"/>
        <d v="2011-07-04T00:00:00"/>
        <d v="2011-07-05T00:00:00"/>
        <d v="2011-07-11T00:00:00"/>
        <d v="2011-07-12T00:00:00"/>
        <d v="2011-07-18T00:00:00"/>
        <d v="2011-07-19T00:00:00"/>
        <d v="2011-07-25T00:00:00"/>
        <d v="2011-07-26T00:00:00"/>
        <d v="2011-08-01T00:00:00"/>
        <d v="2011-08-02T00:00:00"/>
        <d v="2011-08-08T00:00:00"/>
        <d v="2011-08-09T00:00:00"/>
        <d v="2011-08-15T00:00:00"/>
        <d v="2011-08-16T00:00:00"/>
        <d v="2011-08-22T00:00:00"/>
        <d v="2011-08-23T00:00:00"/>
        <d v="2011-08-29T00:00:00"/>
        <d v="2011-08-30T00:00:00"/>
        <d v="2011-09-05T00:00:00"/>
        <d v="2011-09-06T00:00:00"/>
        <d v="2011-09-12T00:00:00"/>
        <d v="2011-09-13T00:00:00"/>
        <d v="2011-09-19T00:00:00"/>
        <d v="2011-09-20T00:00:00"/>
        <d v="2011-09-26T00:00:00"/>
        <d v="2011-09-27T00:00:00"/>
        <d v="2011-10-03T00:00:00"/>
        <d v="2011-10-04T00:00:00"/>
        <d v="2011-10-10T00:00:00"/>
        <d v="2011-10-11T00:00:00"/>
        <d v="2011-10-17T00:00:00"/>
        <d v="2011-10-18T00:00:00"/>
        <d v="2011-10-24T00:00:00"/>
        <d v="2011-10-25T00:00:00"/>
        <d v="2011-10-31T00:00:00"/>
        <d v="2011-11-01T00:00:00"/>
        <d v="2011-11-07T00:00:00"/>
        <d v="2011-11-08T00:00:00"/>
        <d v="2011-11-14T00:00:00"/>
        <d v="2011-11-15T00:00:00"/>
        <d v="2011-11-21T00:00:00"/>
        <d v="2011-11-22T00:00:00"/>
        <d v="2011-11-28T00:00:00"/>
        <d v="2011-11-29T00:00:00"/>
        <d v="2011-12-05T00:00:00"/>
        <d v="2011-12-06T00:00:00"/>
        <d v="2011-12-12T00:00:00"/>
        <d v="2011-12-13T00:00:00"/>
        <d v="2011-12-19T00:00:00"/>
        <d v="2011-12-20T00:00:00"/>
        <d v="2011-12-26T00:00:00"/>
        <d v="2011-12-27T00:00:00"/>
        <d v="2012-01-02T00:00:00"/>
        <d v="2012-01-03T00:00:00"/>
        <d v="2012-01-09T00:00:00"/>
        <d v="2012-01-10T00:00:00"/>
        <d v="2012-01-16T00:00:00"/>
        <d v="2012-01-17T00:00:00"/>
        <d v="2012-01-23T00:00:00"/>
        <d v="2012-01-24T00:00:00"/>
        <d v="2012-01-30T00:00:00"/>
        <d v="2012-01-31T00:00:00"/>
        <d v="2012-02-06T00:00:00"/>
        <d v="2012-02-07T00:00:00"/>
        <d v="2012-02-13T00:00:00"/>
        <d v="2012-02-14T00:00:00"/>
        <d v="2012-02-20T00:00:00"/>
        <d v="2012-02-21T00:00:00"/>
        <d v="2012-02-27T00:00:00"/>
        <d v="2012-02-28T00:00:00"/>
        <d v="2012-03-05T00:00:00"/>
        <d v="2012-03-06T00:00:00"/>
        <d v="2012-03-12T00:00:00"/>
        <d v="2012-03-13T00:00:00"/>
        <d v="2012-03-19T00:00:00"/>
        <d v="2012-03-20T00:00:00"/>
        <d v="2012-03-26T00:00:00"/>
        <d v="2012-03-27T00:00:00"/>
        <d v="2012-04-02T00:00:00"/>
        <d v="2012-04-03T00:00:00"/>
        <d v="2012-04-09T00:00:00"/>
        <d v="2012-04-10T00:00:00"/>
        <d v="2012-04-16T00:00:00"/>
        <d v="2012-04-17T00:00:00"/>
        <d v="2012-04-23T00:00:00"/>
        <d v="2012-04-24T00:00:00"/>
        <d v="2012-04-30T00:00:00"/>
        <d v="2012-05-01T00:00:00"/>
        <d v="2012-05-07T00:00:00"/>
        <d v="2012-05-08T00:00:00"/>
        <d v="2012-05-14T00:00:00"/>
        <d v="2012-05-15T00:00:00"/>
        <d v="2012-05-21T00:00:00"/>
        <d v="2012-05-22T00:00:00"/>
        <d v="2012-05-28T00:00:00"/>
        <d v="2012-05-29T00:00:00"/>
        <d v="2012-06-04T00:00:00"/>
        <d v="2012-06-05T00:00:00"/>
        <d v="2012-06-11T00:00:00"/>
        <d v="2012-06-12T00:00:00"/>
        <d v="2012-06-18T00:00:00"/>
        <d v="2012-06-19T00:00:00"/>
        <d v="2012-06-25T00:00:00"/>
        <d v="2012-06-26T00:00:00"/>
        <d v="2012-07-02T00:00:00"/>
        <d v="2012-07-03T00:00:00"/>
        <d v="2012-07-09T00:00:00"/>
        <d v="2012-07-10T00:00:00"/>
        <d v="2012-07-16T00:00:00"/>
        <d v="2012-07-17T00:00:00"/>
        <d v="2012-07-23T00:00:00"/>
        <d v="2012-07-24T00:00:00"/>
        <d v="2012-07-30T00:00:00"/>
        <d v="2012-07-31T00:00:00"/>
        <d v="2012-08-06T00:00:00"/>
        <d v="2012-08-07T00:00:00"/>
        <d v="2012-08-13T00:00:00"/>
        <d v="2012-08-14T00:00:00"/>
        <d v="2012-08-20T00:00:00"/>
        <d v="2012-08-21T00:00:00"/>
        <d v="2012-08-27T00:00:00"/>
        <d v="2012-08-28T00:00:00"/>
        <d v="2012-09-03T00:00:00"/>
        <d v="2012-09-10T00:00:00"/>
        <d v="2012-09-11T00:00:00"/>
        <d v="2012-09-17T00:00:00"/>
        <d v="2012-09-18T00:00:00"/>
        <d v="2012-09-24T00:00:00"/>
        <d v="2012-09-25T00:00:00"/>
        <d v="2012-10-01T00:00:00"/>
        <d v="2012-10-02T00:00:00"/>
        <d v="2012-10-08T00:00:00"/>
        <d v="2012-10-09T00:00:00"/>
        <d v="2012-10-15T00:00:00"/>
        <d v="2012-10-16T00:00:00"/>
        <d v="2012-10-22T00:00:00"/>
        <d v="2012-10-23T00:00:00"/>
        <d v="2012-10-29T00:00:00"/>
        <d v="2012-10-30T00:00:00"/>
        <d v="2012-11-05T00:00:00"/>
        <d v="2012-11-06T00:00:00"/>
        <d v="2012-11-12T00:00:00"/>
        <d v="2012-11-13T00:00:00"/>
        <d v="2012-11-19T00:00:00"/>
        <d v="2012-11-20T00:00:00"/>
        <d v="2012-11-26T00:00:00"/>
        <d v="2012-11-27T00:00:00"/>
        <d v="2012-12-03T00:00:00"/>
        <d v="2012-12-04T00:00:00"/>
        <d v="2012-12-10T00:00:00"/>
        <d v="2012-12-11T00:00:00"/>
        <d v="2012-12-17T00:00:00"/>
        <d v="2012-12-18T00:00:00"/>
        <d v="2012-12-24T00:00:00"/>
        <d v="2012-12-25T00:00:00"/>
        <d v="2012-12-31T00:00:00"/>
        <d v="2013-01-01T00:00:00"/>
        <d v="2013-01-07T00:00:00"/>
        <d v="2013-01-08T00:00:00"/>
        <d v="2013-01-14T00:00:00"/>
        <d v="2013-01-15T00:00:00"/>
        <d v="2013-01-21T00:00:00"/>
        <d v="2013-01-22T00:00:00"/>
        <d v="2013-01-28T00:00:00"/>
        <d v="2013-01-29T00:00:00"/>
        <d v="2013-02-05T00:00:00"/>
        <d v="2013-02-11T00:00:00"/>
        <d v="2013-02-12T00:00:00"/>
        <d v="2013-02-18T00:00:00"/>
        <d v="2013-02-19T00:00:00"/>
        <d v="2013-02-24T00:00:00"/>
        <d v="2013-02-25T00:00:00"/>
        <d v="2013-03-04T00:00:00"/>
        <d v="2013-03-05T00:00:00"/>
        <d v="2013-03-11T00:00:00"/>
        <d v="2013-03-12T00:00:00"/>
        <d v="2013-03-18T00:00:00"/>
        <d v="2013-03-19T00:00:00"/>
        <d v="2013-03-25T00:00:00"/>
        <d v="2013-03-26T00:00:00"/>
        <d v="2013-04-01T00:00:00"/>
        <d v="2013-04-02T00:00:00"/>
        <d v="2013-04-08T00:00:00"/>
        <d v="2013-04-09T00:00:00"/>
        <d v="2013-04-15T00:00:00"/>
        <d v="2013-04-16T00:00:00"/>
        <d v="2013-04-22T00:00:00"/>
        <d v="2013-04-23T00:00:00"/>
        <d v="2013-04-29T00:00:00"/>
        <d v="2013-04-30T00:00:00"/>
        <d v="2013-05-06T00:00:00"/>
        <d v="2013-05-07T00:00:00"/>
        <d v="2013-05-13T00:00:00"/>
        <d v="2013-05-14T00:00:00"/>
        <d v="2013-05-20T00:00:00"/>
        <d v="2013-05-21T00:00:00"/>
        <d v="2013-05-27T00:00:00"/>
        <d v="2013-05-28T00:00:00"/>
        <d v="2013-06-03T00:00:00"/>
        <d v="2013-06-04T00:00:00"/>
        <d v="2013-06-10T00:00:00"/>
        <d v="2013-06-11T00:00:00"/>
        <d v="2013-06-17T00:00:00"/>
        <d v="2013-06-18T00:00:00"/>
        <d v="2013-06-24T00:00:00"/>
        <d v="2013-06-25T00:00:00"/>
        <d v="2013-07-01T00:00:00"/>
        <d v="2013-07-02T00:00:00"/>
        <d v="2013-07-08T00:00:00"/>
        <d v="2013-07-09T00:00:00"/>
        <d v="2013-07-15T00:00:00"/>
        <d v="2013-07-16T00:00:00"/>
        <d v="2013-07-22T00:00:00"/>
        <d v="2013-07-23T00:00:00"/>
        <d v="2013-07-29T00:00:00"/>
        <d v="2013-08-05T00:00:00"/>
        <d v="2013-08-06T00:00:00"/>
        <d v="2013-08-12T00:00:00"/>
        <d v="2013-08-13T00:00:00"/>
        <d v="2013-08-19T00:00:00"/>
        <d v="2013-08-20T00:00:00"/>
        <d v="2013-08-26T00:00:00"/>
        <d v="2013-08-27T00:00:00"/>
        <d v="2013-08-30T00:00:00"/>
        <d v="2013-09-02T00:00:00"/>
        <d v="2013-09-03T00:00:00"/>
        <d v="2013-09-09T00:00:00"/>
        <d v="2013-09-10T00:00:00"/>
        <d v="2013-09-16T00:00:00"/>
        <d v="2013-09-17T00:00:00"/>
        <d v="2013-09-23T00:00:00"/>
        <d v="2013-09-24T00:00:00"/>
        <d v="2013-09-30T00:00:00"/>
        <d v="2013-10-01T00:00:00"/>
        <d v="2013-10-07T00:00:00"/>
        <d v="2013-10-08T00:00:00"/>
        <d v="2013-10-14T00:00:00"/>
        <d v="2013-10-15T00:00:00"/>
        <d v="2013-10-21T00:00:00"/>
        <d v="2013-10-22T00:00:00"/>
        <d v="2013-10-28T00:00:00"/>
        <d v="2013-10-29T00:00:00"/>
        <d v="2013-11-04T00:00:00"/>
        <d v="2013-11-05T00:00:00"/>
        <d v="2013-11-11T00:00:00"/>
        <d v="2013-11-12T00:00:00"/>
        <d v="2013-11-18T00:00:00"/>
        <d v="2013-11-19T00:00:00"/>
        <d v="2013-11-25T00:00:00"/>
        <d v="2013-11-26T00:00:00"/>
        <d v="2013-12-02T00:00:00"/>
        <d v="2013-12-03T00:00:00"/>
        <d v="2013-12-09T00:00:00"/>
        <d v="2013-12-10T00:00:00"/>
        <d v="2013-12-16T00:00:00"/>
        <d v="2013-12-17T00:00:00"/>
        <d v="2013-12-23T00:00:00"/>
        <d v="2013-12-24T00:00:00"/>
        <d v="2013-12-30T00:00:00"/>
        <d v="2013-12-31T00:00:00"/>
        <d v="2014-01-06T00:00:00"/>
        <d v="2014-01-07T00:00:00"/>
        <d v="2014-01-13T00:00:00"/>
        <d v="2014-01-14T00:00:00"/>
        <d v="2014-01-20T00:00:00"/>
        <d v="2014-01-21T00:00:00"/>
        <d v="2014-01-27T00:00:00"/>
        <d v="2014-01-28T00:00:00"/>
        <d v="2014-02-03T00:00:00"/>
        <d v="2014-02-04T00:00:00"/>
        <d v="2014-02-10T00:00:00"/>
        <d v="2014-02-11T00:00:00"/>
        <d v="2014-02-17T00:00:00"/>
        <d v="2014-02-18T00:00:00"/>
        <d v="2014-02-24T00:00:00"/>
        <d v="2014-02-25T00:00:00"/>
        <d v="2014-03-03T00:00:00"/>
        <d v="2014-03-04T00:00:00"/>
        <d v="2014-03-10T00:00:00"/>
        <d v="2014-03-11T00:00:00"/>
        <d v="2014-03-17T00:00:00"/>
        <d v="2014-03-18T00:00:00"/>
        <d v="2014-03-24T00:00:00"/>
        <d v="2014-03-25T00:00:00"/>
        <d v="2014-03-31T00:00:00"/>
        <d v="2014-04-01T00:00:00"/>
        <d v="2014-04-07T00:00:00"/>
        <d v="2014-04-08T00:00:00"/>
        <d v="2014-04-14T00:00:00"/>
        <d v="2014-04-15T00:00:00"/>
        <d v="2014-04-21T00:00:00"/>
        <d v="2014-04-22T00:00:00"/>
        <d v="2014-04-28T00:00:00"/>
        <d v="2014-04-29T00:00:00"/>
        <d v="2014-05-05T00:00:00"/>
        <d v="2014-05-06T00:00:00"/>
        <d v="2014-05-12T00:00:00"/>
        <d v="2014-05-13T00:00:00"/>
        <d v="2014-05-19T00:00:00"/>
        <d v="2014-05-20T00:00:00"/>
        <d v="2014-05-26T00:00:00"/>
        <d v="2014-05-27T00:00:00"/>
        <d v="2014-06-02T00:00:00"/>
        <d v="2014-06-03T00:00:00"/>
        <d v="2014-06-09T00:00:00"/>
        <d v="2014-06-10T00:00:00"/>
        <d v="2014-06-16T00:00:00"/>
        <d v="2014-06-17T00:00:00"/>
        <d v="2014-06-23T00:00:00"/>
        <d v="2014-06-24T00:00:00"/>
        <d v="2014-06-30T00:00:00"/>
        <d v="2014-07-01T00:00:00"/>
        <d v="2014-07-07T00:00:00"/>
        <d v="2014-07-09T00:00:00"/>
        <d v="2014-07-14T00:00:00"/>
        <d v="2014-07-15T00:00:00"/>
        <d v="2014-07-21T00:00:00"/>
        <d v="2014-07-22T00:00:00"/>
        <d v="2014-07-28T00:00:00"/>
        <d v="2014-07-29T00:00:00"/>
        <d v="2014-08-04T00:00:00"/>
        <d v="2014-08-05T00:00:00"/>
        <d v="2014-08-11T00:00:00"/>
        <d v="2014-08-12T00:00:00"/>
        <d v="2014-08-18T00:00:00"/>
        <d v="2014-08-19T00:00:00"/>
        <d v="2014-08-25T00:00:00"/>
        <d v="2014-08-26T00:00:00"/>
        <d v="2014-09-01T00:00:00"/>
        <d v="2014-09-02T00:00:00"/>
        <d v="2014-09-08T00:00:00"/>
        <d v="2014-09-09T00:00:00"/>
        <d v="2014-09-15T00:00:00"/>
        <d v="2014-09-16T00:00:00"/>
        <d v="2014-09-22T00:00:00"/>
        <d v="2014-09-23T00:00:00"/>
        <d v="2014-09-29T00:00:00"/>
        <d v="2014-09-30T00:00:00"/>
        <d v="2014-10-06T00:00:00"/>
        <d v="2014-10-07T00:00:00"/>
        <d v="2014-10-13T00:00:00"/>
        <d v="2014-10-14T00:00:00"/>
        <d v="2014-10-20T00:00:00"/>
        <d v="2014-10-21T00:00:00"/>
        <d v="2014-10-27T00:00:00"/>
        <d v="2014-10-28T00:00:00"/>
        <d v="2014-11-03T00:00:00"/>
        <d v="2014-11-04T00:00:00"/>
        <d v="2014-11-10T00:00:00"/>
        <d v="2014-11-11T00:00:00"/>
        <d v="2014-11-17T00:00:00"/>
        <d v="2014-11-18T00:00:00"/>
        <d v="2014-11-24T00:00:00"/>
        <d v="2014-11-25T00:00:00"/>
        <d v="2014-12-01T00:00:00"/>
        <d v="2014-12-02T00:00:00"/>
        <d v="2014-12-08T00:00:00"/>
        <d v="2014-12-09T00:00:00"/>
        <d v="2014-12-15T00:00:00"/>
        <d v="2014-12-16T00:00:00"/>
        <d v="2014-12-22T00:00:00"/>
        <d v="2014-12-23T00:00:00"/>
        <d v="2014-12-29T00:00:00"/>
        <d v="2015-01-01T00:00:00"/>
        <d v="2015-01-05T00:00:00"/>
        <d v="2015-01-06T00:00:00"/>
        <d v="2015-01-12T00:00:00"/>
        <d v="2015-01-13T00:00:00"/>
        <d v="2015-01-19T00:00:00"/>
        <d v="2015-01-20T00:00:00"/>
        <d v="2015-01-26T00:00:00"/>
        <d v="2015-01-27T00:00:00"/>
        <d v="2015-02-02T00:00:00"/>
        <d v="2015-02-03T00:00:00"/>
        <d v="2015-02-09T00:00:00"/>
        <d v="2015-02-10T00:00:00"/>
        <d v="2015-02-16T00:00:00"/>
        <d v="2015-02-17T00:00:00"/>
        <d v="2015-02-23T00:00:00"/>
        <d v="2015-02-24T00:00:00"/>
        <d v="2015-03-02T00:00:00"/>
        <d v="2015-03-03T00:00:00"/>
        <d v="2015-03-09T00:00:00"/>
        <d v="2015-03-10T00:00:00"/>
        <d v="2015-03-16T00:00:00"/>
        <d v="2015-03-17T00:00:00"/>
        <d v="2015-03-23T00:00:00"/>
        <d v="2015-03-24T00:00:00"/>
        <d v="2015-03-30T00:00:00"/>
        <d v="2015-03-31T00:00:00"/>
        <d v="2015-04-06T00:00:00"/>
        <d v="2015-04-07T00:00:00"/>
        <d v="2015-04-13T00:00:00"/>
        <d v="2015-04-14T00:00:00"/>
        <d v="2015-04-20T00:00:00"/>
        <d v="2015-04-21T00:00:00"/>
        <d v="2015-04-27T00:00:00"/>
        <d v="2015-04-28T00:00:00"/>
        <d v="2015-05-04T00:00:00"/>
        <d v="2015-05-05T00:00:00"/>
        <d v="2015-05-11T00:00:00"/>
        <d v="2015-05-12T00:00:00"/>
        <d v="2015-05-18T00:00:00"/>
        <d v="2015-05-19T00:00:00"/>
        <d v="2015-05-25T00:00:00"/>
        <d v="2015-05-26T00:00:00"/>
        <d v="2015-06-01T00:00:00"/>
        <d v="2015-06-02T00:00:00"/>
        <d v="2015-06-08T00:00:00"/>
        <d v="2015-06-09T00:00:00"/>
        <d v="2015-06-15T00:00:00"/>
        <d v="2015-06-16T00:00:00"/>
        <d v="2015-06-22T00:00:00"/>
        <d v="2015-06-23T00:00:00"/>
        <d v="2015-06-29T00:00:00"/>
        <d v="2015-06-30T00:00:00"/>
        <d v="2015-07-06T00:00:00"/>
        <d v="2015-07-07T00:00:00"/>
        <d v="2015-07-13T00:00:00"/>
        <d v="2015-07-14T00:00:00"/>
        <d v="2015-07-20T00:00:00"/>
        <d v="2015-07-21T00:00:00"/>
        <d v="2015-07-27T00:00:00"/>
        <d v="2015-07-28T00:00:00"/>
        <d v="2015-08-03T00:00:00"/>
        <d v="2015-08-04T00:00:00"/>
        <d v="2015-08-10T00:00:00"/>
        <d v="2015-08-11T00:00:00"/>
        <d v="2015-08-17T00:00:00"/>
        <d v="2015-08-18T00:00:00"/>
        <d v="2015-08-24T00:00:00"/>
        <d v="2015-08-25T00:00:00"/>
        <d v="2015-08-28T00:00:00"/>
        <d v="2015-08-31T00:00:00"/>
        <d v="2015-09-01T00:00:00"/>
        <d v="2015-09-07T00:00:00"/>
        <d v="2015-09-08T00:00:00"/>
        <d v="2015-09-14T00:00:00"/>
        <d v="2015-09-15T00:00:00"/>
        <d v="2015-09-21T00:00:00"/>
        <d v="2015-09-22T00:00:00"/>
        <d v="2015-09-28T00:00:00"/>
        <d v="2015-09-29T00:00:00"/>
        <d v="2015-10-05T00:00:00"/>
        <d v="2015-10-06T00:00:00"/>
        <d v="2015-10-12T00:00:00"/>
        <d v="2015-10-13T00:00:00"/>
        <d v="2015-10-19T00:00:00"/>
        <d v="2015-10-20T00:00:00"/>
        <d v="2015-10-26T00:00:00"/>
        <d v="2015-10-27T00:00:00"/>
        <d v="2015-11-02T00:00:00"/>
        <d v="2015-11-03T00:00:00"/>
        <d v="2015-11-09T00:00:00"/>
        <d v="2015-11-10T00:00:00"/>
        <d v="2015-11-16T00:00:00"/>
        <d v="2015-11-17T00:00:00"/>
        <d v="2015-11-23T00:00:00"/>
        <d v="2015-11-24T00:00:00"/>
        <d v="2015-11-30T00:00:00"/>
        <d v="2015-12-01T00:00:00"/>
        <d v="2015-12-07T00:00:00"/>
        <d v="2015-12-08T00:00:00"/>
        <d v="2015-12-14T00:00:00"/>
        <d v="2015-12-15T00:00:00"/>
        <d v="2015-12-21T00:00:00"/>
        <d v="2015-12-22T00:00:00"/>
        <d v="2015-12-28T00:00:00"/>
        <d v="2015-12-29T00:00:00"/>
        <d v="2016-01-04T00:00:00"/>
        <d v="2016-01-11T00:00:00"/>
        <d v="2016-01-18T00:00:00"/>
        <d v="2016-01-25T00:00:00"/>
        <d v="2016-02-01T00:00:00"/>
        <d v="2016-02-08T00:00:00"/>
        <d v="2016-02-15T00:00:00"/>
        <d v="2016-02-22T00:00:00"/>
        <d v="2016-02-29T00:00:00"/>
        <d v="2016-03-07T00:00:00"/>
        <d v="2016-03-14T00:00:00"/>
        <d v="2016-03-21T00:00:00"/>
        <d v="2016-01-05T00:00:00"/>
        <d v="2016-01-12T00:00:00"/>
        <d v="2016-01-19T00:00:00"/>
        <d v="2016-01-26T00:00:00"/>
        <d v="2016-02-02T00:00:00"/>
        <d v="2016-02-09T00:00:00"/>
        <d v="2016-02-16T00:00:00"/>
        <d v="2016-02-23T00:00:00"/>
        <d v="2016-03-01T00:00:00"/>
        <d v="2016-03-08T00:00:00"/>
        <d v="2016-03-15T00:00:00"/>
        <d v="2016-03-22T00:00:00"/>
        <d v="2016-03-28T00:00:00"/>
        <d v="2016-04-04T00:00:00"/>
        <d v="2016-04-11T00:00:00"/>
        <d v="2016-04-18T00:00:00"/>
        <d v="2016-04-25T00:00:00"/>
        <d v="2016-05-02T00:00:00"/>
        <d v="2016-05-09T00:00:00"/>
        <d v="2016-05-16T00:00:00"/>
        <d v="2016-05-23T00:00:00"/>
        <d v="2016-05-30T00:00:00"/>
        <d v="2016-06-06T00:00:00"/>
        <d v="2016-06-13T00:00:00"/>
        <d v="2016-06-20T00:00:00"/>
        <d v="2016-06-27T00:00:00"/>
        <d v="2016-07-04T00:00:00"/>
        <d v="2016-07-11T00:00:00"/>
        <d v="2016-07-18T00:00:00"/>
        <d v="2016-07-25T00:00:00"/>
        <d v="2016-08-01T00:00:00"/>
        <d v="2016-08-08T00:00:00"/>
        <d v="2016-08-15T00:00:00"/>
        <d v="2016-08-22T00:00:00"/>
        <d v="2016-08-29T00:00:00"/>
        <d v="2016-09-05T00:00:00"/>
        <d v="2016-09-12T00:00:00"/>
        <d v="2016-09-19T00:00:00"/>
        <d v="2016-09-26T00:00:00"/>
        <d v="2016-10-03T00:00:00"/>
        <d v="2016-10-10T00:00:00"/>
        <d v="2016-10-17T00:00:00"/>
        <d v="2016-10-24T00:00:00"/>
        <d v="2016-10-31T00:00:00"/>
        <d v="2016-11-07T00:00:00"/>
        <d v="2016-11-14T00:00:00"/>
        <d v="2016-11-21T00:00:00"/>
        <d v="2016-11-28T00:00:00"/>
        <d v="2016-12-05T00:00:00"/>
        <d v="2016-12-12T00:00:00"/>
        <d v="2016-12-19T00:00:00"/>
        <d v="2016-12-26T00:00:00"/>
        <d v="2017-02-06T00:00:00"/>
        <d v="2017-02-13T00:00:00"/>
        <d v="2017-02-20T00:00:00"/>
        <d v="2017-02-27T00:00:00"/>
        <d v="2017-03-06T00:00:00"/>
        <d v="2017-03-13T00:00:00"/>
        <d v="2017-03-20T00:00:00"/>
        <d v="2017-03-27T00:00:00"/>
        <d v="2017-04-03T00:00:00"/>
        <d v="2017-04-10T00:00:00"/>
        <d v="2017-04-17T00:00:00"/>
        <d v="2017-04-24T00:00:00"/>
        <d v="2017-01-02T00:00:00"/>
        <d v="2017-01-09T00:00:00"/>
        <d v="2017-01-16T00:00:00"/>
        <d v="2017-01-23T00:00:00"/>
        <d v="2017-01-30T00:00:00"/>
        <d v="2017-05-01T00:00:00"/>
        <d v="2017-05-08T00:00:00"/>
        <d v="2017-05-15T00:00:00"/>
        <d v="2017-05-22T00:00:00"/>
        <d v="2017-05-29T00:00:00"/>
        <d v="2017-06-05T00:00:00"/>
        <d v="2017-06-12T00:00:00"/>
        <d v="2017-06-19T00:00:00"/>
        <d v="2017-06-26T00:00:00"/>
        <d v="2017-07-03T00:00:00"/>
        <d v="2017-07-10T00:00:00"/>
        <d v="2017-07-17T00:00:00"/>
        <d v="2017-07-24T00:00:00"/>
        <d v="2017-08-07T00:00:00"/>
        <d v="2017-08-14T00:00:00"/>
        <d v="2017-08-21T00:00:00"/>
        <d v="2017-08-28T00:00:00"/>
        <d v="2017-07-31T00:00:00"/>
        <d v="2017-09-04T00:00:00"/>
        <d v="2017-09-11T00:00:00"/>
        <d v="2017-09-18T00:00:00"/>
        <d v="2017-09-25T00:00:00"/>
        <d v="2017-10-02T00:00:00"/>
        <d v="2017-10-09T00:00:00"/>
        <d v="2017-10-16T00:00:00"/>
        <d v="2017-10-23T00:00:00"/>
        <d v="2017-10-30T00:00:00"/>
        <d v="2017-11-06T00:00:00"/>
        <d v="2017-11-13T00:00:00"/>
        <d v="2017-11-20T00:00:00"/>
        <d v="2017-11-27T00:00:00"/>
        <d v="2017-12-04T00:00:00"/>
        <d v="2017-12-11T00:00:00"/>
        <d v="2017-12-18T00:00:00"/>
        <d v="2017-12-25T00:00:00"/>
        <d v="2018-01-01T00:00:00"/>
        <d v="2018-01-08T00:00:00"/>
        <d v="2018-01-15T00:00:00"/>
        <d v="2018-01-22T00:00:00"/>
        <d v="2018-01-29T00:00:00"/>
        <d v="2018-02-05T00:00:00"/>
        <d v="2018-02-12T00:00:00"/>
        <d v="2018-02-19T00:00:00"/>
        <d v="2018-02-26T00:00:00"/>
        <d v="2018-03-05T00:00:00"/>
        <d v="2018-03-12T00:00:00"/>
        <d v="2018-03-19T00:00:00"/>
        <d v="2018-03-26T00:00:00"/>
        <d v="2018-04-02T00:00:00"/>
        <d v="2018-04-09T00:00:00"/>
        <d v="2018-04-16T00:00:00"/>
        <d v="2018-04-23T00:00:00"/>
        <d v="2018-04-30T00:00:00"/>
        <d v="2018-05-07T00:00:00"/>
        <d v="2018-05-14T00:00:00"/>
        <d v="2018-05-21T00:00:00"/>
        <d v="2018-05-28T00:00:00"/>
        <d v="2018-06-04T00:00:00"/>
        <d v="2018-06-11T00:00:00"/>
        <d v="2018-06-18T00:00:00"/>
        <d v="2018-06-25T00:00:00"/>
        <d v="2018-07-02T00:00:00"/>
        <d v="2018-07-09T00:00:00"/>
        <d v="2018-07-16T00:00:00"/>
        <d v="2018-07-23T00:00:00"/>
        <d v="2018-07-30T00:00:00"/>
        <d v="2018-08-06T00:00:00"/>
        <d v="2018-08-13T00:00:00"/>
        <d v="2018-08-20T00:00:00"/>
        <d v="2018-08-27T00:00:00"/>
        <d v="2018-09-03T00:00:00"/>
        <d v="2018-09-10T00:00:00"/>
        <d v="2018-09-17T00:00:00"/>
        <d v="2018-09-24T00:00:00"/>
        <d v="2018-10-01T00:00:00"/>
        <d v="2018-10-08T00:00:00"/>
        <d v="2018-10-15T00:00:00"/>
        <d v="2018-10-22T00:00:00"/>
        <d v="2018-10-29T00:00:00"/>
        <d v="2018-11-05T00:00:00"/>
        <d v="2018-11-12T00:00:00"/>
        <d v="2018-11-19T00:00:00"/>
        <d v="2018-11-26T00:00:00"/>
        <d v="2018-12-03T00:00:00"/>
        <d v="2018-12-10T00:00:00"/>
        <d v="2018-12-17T00:00:00"/>
        <d v="2018-12-24T00:00:00"/>
        <d v="2018-12-31T00:00:00"/>
        <d v="2019-01-07T00:00:00"/>
        <d v="2019-01-14T00:00:00"/>
        <d v="2019-01-21T00:00:00"/>
        <d v="2019-01-28T00:00:00"/>
        <d v="2019-02-04T00:00:00"/>
        <d v="2019-02-11T00:00:00"/>
        <d v="2019-02-18T00:00:00"/>
        <d v="2019-02-25T00:00:00"/>
        <d v="2019-03-04T00:00:00"/>
        <d v="2019-03-11T00:00:00"/>
        <d v="2019-03-18T00:00:00"/>
        <d v="2019-03-25T00:00:00"/>
        <d v="2019-04-01T00:00:00"/>
        <d v="2019-04-08T00:00:00"/>
        <d v="2019-04-15T00:00:00"/>
        <d v="2019-04-22T00:00:00"/>
        <d v="2019-04-29T00:00:00"/>
        <d v="2019-05-06T00:00:00"/>
        <d v="2019-05-13T00:00:00"/>
        <d v="2019-05-20T00:00:00"/>
        <d v="2019-05-27T00:00:00"/>
        <d v="2019-06-03T00:00:00"/>
        <d v="2019-06-10T00:00:00"/>
        <d v="2019-06-17T00:00:00"/>
        <d v="2019-06-24T00:00:00"/>
        <d v="2019-07-01T00:00:00"/>
        <d v="2019-07-08T00:00:00"/>
        <d v="2019-07-15T00:00:00"/>
        <d v="2019-07-22T00:00:00"/>
        <d v="2019-07-29T00:00:00"/>
        <d v="2019-08-05T00:00:00"/>
        <d v="2019-08-12T00:00:00"/>
        <d v="2019-08-19T00:00:00"/>
        <d v="2019-08-26T00:00:00"/>
        <d v="2019-09-09T00:00:00"/>
        <d v="2019-09-16T00:00:00"/>
        <d v="2019-09-02T00:00:00"/>
        <d v="2019-09-23T00:00:00"/>
        <d v="2019-09-30T00:00:00"/>
        <d v="2019-10-07T00:00:00"/>
        <d v="2019-10-14T00:00:00"/>
        <d v="2019-10-21T00:00:00"/>
        <d v="2019-10-28T00:00:00"/>
        <d v="2019-11-04T00:00:00"/>
        <d v="2019-11-11T00:00:00"/>
        <d v="2019-11-18T00:00:00"/>
        <d v="2019-11-25T00:00:00"/>
        <d v="2019-11-02T00:00:00"/>
        <d v="2019-12-02T00:00:00"/>
        <d v="2019-12-09T00:00:00"/>
        <d v="2019-12-16T00:00:00"/>
        <d v="2019-12-23T00:00:00"/>
        <d v="2019-12-30T00:00:00"/>
        <d v="2020-01-06T00:00:00"/>
        <d v="2020-01-13T00:00:00"/>
        <d v="2020-01-20T00:00:00"/>
        <d v="2020-01-27T00:00:00"/>
        <d v="2020-02-03T00:00:00"/>
        <d v="2020-02-10T00:00:00"/>
        <d v="2020-02-24T00:00:00"/>
        <d v="2020-03-09T00:00:00"/>
        <d v="2020-03-23T00:00:00"/>
        <d v="2020-03-30T00:00:00"/>
        <d v="2020-04-06T00:00:00"/>
        <d v="2020-04-13T00:00:00"/>
        <d v="2020-04-20T00:00:00"/>
        <d v="2020-04-27T00:00:00"/>
        <d v="2020-05-04T00:00:00"/>
        <d v="2020-05-11T00:00:00"/>
        <d v="2020-05-18T00:00:00"/>
        <d v="2020-05-25T00:00:00"/>
        <d v="2020-06-01T00:00:00"/>
        <d v="2020-06-08T00:00:00"/>
        <d v="2020-06-15T00:00:00"/>
        <d v="2020-06-22T00:00:00"/>
        <d v="2020-06-29T00:00:00"/>
        <d v="2020-07-06T00:00:00"/>
        <d v="2020-07-13T00:00:00"/>
        <d v="2020-07-20T00:00:00"/>
        <d v="2020-07-27T00:00:00"/>
        <d v="2020-08-03T00:00:00"/>
        <d v="2020-08-10T00:00:00"/>
        <d v="2020-08-17T00:00:00"/>
        <d v="2020-08-24T00:00:00"/>
        <d v="2020-08-31T00:00:00"/>
        <d v="2020-09-07T00:00:00"/>
        <d v="2020-09-14T00:00:00"/>
        <d v="2020-09-21T00:00:00"/>
        <d v="2020-09-28T00:00:00"/>
        <d v="2020-10-05T00:00:00"/>
        <d v="2020-10-12T00:00:00"/>
        <d v="2020-10-19T00:00:00"/>
        <d v="2020-10-26T00:00:00"/>
        <d v="2020-11-02T00:00:00"/>
        <d v="2020-11-09T00:00:00"/>
        <d v="2020-11-16T00:00:00"/>
        <d v="2020-11-23T00:00:00"/>
        <d v="2020-11-30T00:00:00"/>
        <d v="2020-12-07T00:00:00"/>
        <d v="2020-12-14T00:00:00"/>
        <d v="2020-12-21T00:00:00"/>
        <d v="2020-12-28T00:00:00"/>
        <d v="2020-02-17T00:00:00"/>
        <d v="2020-03-02T00:00:00"/>
        <d v="2020-03-16T00:00:00"/>
        <d v="2021-02-01T00:00:00"/>
        <d v="2021-02-08T00:00:00"/>
        <d v="2021-02-15T00:00:00"/>
        <d v="2021-02-22T00:00:00"/>
        <d v="2021-03-01T00:00:00"/>
        <d v="2021-03-08T00:00:00"/>
        <d v="2021-03-15T00:00:00"/>
        <d v="2021-01-04T00:00:00"/>
        <d v="2021-01-11T00:00:00"/>
        <d v="2021-01-18T00:00:00"/>
        <d v="2021-01-25T00:00:00"/>
        <d v="2021-03-22T00:00:00"/>
        <d v="2021-03-29T00:00:00"/>
        <d v="2021-04-05T00:00:00"/>
        <d v="2021-04-12T00:00:00"/>
        <d v="2021-04-19T00:00:00"/>
        <d v="2021-04-26T00:00:00"/>
        <d v="2021-05-03T00:00:00"/>
        <d v="2021-05-10T00:00:00"/>
        <d v="2021-05-17T00:00:00"/>
        <d v="2021-05-24T00:00:00"/>
        <d v="2021-05-31T00:00:00"/>
        <d v="2021-06-07T00:00:00"/>
        <d v="2021-06-14T00:00:00"/>
        <d v="2021-06-21T00:00:00"/>
        <d v="2021-06-28T00:00:00"/>
        <d v="2021-07-05T00:00:00"/>
        <d v="2021-07-12T00:00:00"/>
        <d v="2021-07-19T00:00:00"/>
        <d v="2021-07-26T00:00:00"/>
        <d v="2021-08-02T00:00:00"/>
        <d v="2021-08-09T00:00:00"/>
        <d v="2021-08-16T00:00:00"/>
        <d v="2021-08-23T00:00:00"/>
        <d v="2021-08-30T00:00:00"/>
        <d v="2021-09-06T00:00:00"/>
        <d v="2021-09-13T00:00:00"/>
        <d v="2021-09-20T00:00:00"/>
        <d v="2021-09-27T00:00:00"/>
        <d v="2021-10-04T00:00:00"/>
        <d v="2021-10-11T00:00:00"/>
        <d v="2021-10-16T00:00:00"/>
        <d v="2021-10-18T00:00:00"/>
        <d v="2021-10-25T00:00:00"/>
        <d v="2021-11-01T00:00:00"/>
        <d v="2021-11-08T00:00:00"/>
        <d v="2021-11-15T00:00:00"/>
        <d v="2021-11-22T00:00:00"/>
        <d v="2021-11-29T00:00:00"/>
        <d v="2021-12-06T00:00:00"/>
        <d v="2021-12-13T00:00:00"/>
        <d v="2021-12-20T00:00:00"/>
        <d v="2021-12-27T00:00:00"/>
        <d v="2022-01-03T00:00:00"/>
        <d v="2022-01-10T00:00:00"/>
        <d v="2022-01-17T00:00:00"/>
        <d v="2022-01-24T00:00:00"/>
        <d v="2022-01-31T00:00:00"/>
        <d v="2022-02-07T00:00:00"/>
        <d v="2022-02-14T00:00:00"/>
        <d v="2022-02-21T00:00:00"/>
        <d v="2022-02-28T00:00:00"/>
        <d v="2022-03-07T00:00:00"/>
        <d v="2022-03-14T00:00:00"/>
        <d v="2022-03-21T00:00:00"/>
        <d v="2022-03-28T00:00:00"/>
        <d v="2022-04-04T00:00:00"/>
        <d v="2022-04-11T00:00:00"/>
        <d v="2022-04-18T00:00:00"/>
        <d v="2022-04-25T00:00:00"/>
        <d v="2022-05-02T00:00:00"/>
        <d v="2022-05-09T00:00:00"/>
        <d v="2022-05-16T00:00:00"/>
        <d v="2022-05-23T00:00:00"/>
        <d v="2022-05-30T00:00:00"/>
        <d v="2022-06-06T00:00:00"/>
        <d v="2022-06-13T00:00:00"/>
        <d v="2022-06-20T00:00:00"/>
        <d v="2022-06-27T00:00:00"/>
        <d v="2022-07-04T00:00:00"/>
        <d v="2022-07-11T00:00:00"/>
        <d v="2022-07-18T00:00:00"/>
        <d v="2022-07-25T00:00:00"/>
        <d v="2022-08-01T00:00:00"/>
        <d v="2022-08-08T00:00:00"/>
        <d v="2022-08-15T00:00:00"/>
        <d v="2022-08-22T00:00:00"/>
        <d v="2022-08-29T00:00:00"/>
        <d v="2022-09-05T00:00:00"/>
        <d v="2022-09-12T00:00:00"/>
        <d v="2022-09-19T00:00:00"/>
        <d v="2022-09-26T00:00:00"/>
        <d v="2022-10-03T00:00:00"/>
        <d v="2022-10-10T00:00:00"/>
        <d v="2022-10-17T00:00:00"/>
        <d v="2022-10-24T00:00:00"/>
        <d v="2022-10-31T00:00:00"/>
        <d v="2022-11-07T00:00:00"/>
        <d v="2022-11-14T00:00:00"/>
        <d v="2022-11-21T00:00:00"/>
        <d v="2022-11-28T00:00:00"/>
        <d v="2022-12-05T00:00:00"/>
        <d v="2022-12-12T00:00:00"/>
        <d v="2022-12-19T00:00:00"/>
        <d v="2022-12-26T00:00:00"/>
        <d v="2023-01-02T00:00:00"/>
        <d v="2023-01-09T00:00:00"/>
        <d v="2023-01-16T00:00:00"/>
        <d v="2023-01-23T00:00:00"/>
        <d v="2023-01-30T00:00:00"/>
        <d v="2023-02-06T00:00:00"/>
        <d v="2023-02-13T00:00:00"/>
        <d v="2023-02-20T00:00:00"/>
        <d v="2023-02-27T00:00:00"/>
        <d v="2023-03-06T00:00:00"/>
        <d v="2023-03-13T00:00:00"/>
        <d v="2023-03-20T00:00:00"/>
        <d v="2023-03-27T00:00:00"/>
        <d v="2023-04-03T00:00:00"/>
        <d v="2023-04-10T00:00:00"/>
        <d v="2023-04-17T00:00:00"/>
        <d v="2023-04-24T00:00:00"/>
        <d v="2023-05-01T00:00:00"/>
        <d v="2023-05-08T00:00:00"/>
        <d v="2023-05-15T00:00:00"/>
        <d v="2023-05-22T00:00:00"/>
        <d v="2023-05-29T00:00:00"/>
        <d v="2023-06-19T00:00:00"/>
        <d v="2023-06-26T00:00:00"/>
        <d v="2023-06-05T00:00:00"/>
        <d v="2023-06-12T00:00:00"/>
        <d v="2023-07-10T00:00:00"/>
        <d v="2023-07-03T00:00:00"/>
        <d v="2023-07-17T00:00:00"/>
        <d v="2023-07-24T00:00:00"/>
        <d v="2023-07-31T00:00:00"/>
        <d v="2023-08-07T00:00:00"/>
        <d v="2023-08-14T00:00:00"/>
        <d v="2023-08-21T00:00:00"/>
        <d v="2023-08-28T00:00:00"/>
        <d v="2023-09-04T00:00:00"/>
        <d v="2023-09-11T00:00:00"/>
        <d v="2023-09-18T00:00:00"/>
        <d v="2023-09-25T00:00:00"/>
        <d v="2023-10-02T00:00:00"/>
        <d v="2023-10-09T00:00:00"/>
        <d v="2023-10-16T00:00:00"/>
        <d v="2023-10-23T00:00:00"/>
        <d v="2023-10-30T00:00:00"/>
        <d v="2023-11-06T00:00:00"/>
        <d v="2023-11-13T00:00:00"/>
        <d v="2023-11-20T00:00:00"/>
        <d v="2023-11-27T00:00:00"/>
        <d v="2023-12-04T00:00:00"/>
        <d v="2023-12-11T00:00:00"/>
        <d v="2023-12-18T00:00:00"/>
        <d v="2023-12-25T00:00:00"/>
        <d v="2024-01-22T00:00:00"/>
        <d v="2024-01-29T00:00:00"/>
        <d v="2024-02-05T00:00:00"/>
        <d v="2024-02-12T00:00:00"/>
        <d v="2024-02-19T00:00:00"/>
        <d v="2024-01-01T00:00:00"/>
        <d v="2024-01-08T00:00:00"/>
        <d v="2024-01-15T00:00:00"/>
        <d v="2024-02-26T00:00:00"/>
        <d v="2024-03-04T00:00:00"/>
        <d v="2024-03-11T00:00:00"/>
        <d v="2024-03-18T00:00:00"/>
        <d v="2024-03-25T00:00:00"/>
        <d v="2024-04-01T00:00:00"/>
        <d v="2024-04-08T00:00:00"/>
        <d v="2024-04-15T00:00:00"/>
        <d v="2024-04-22T00:00:00"/>
        <d v="2024-04-29T00:00:00"/>
        <d v="2024-05-06T00:00:00"/>
        <d v="2024-05-13T00:00:00"/>
        <d v="2024-05-20T00:00:00"/>
        <d v="2024-05-27T00:00:00"/>
        <d v="2024-06-03T00:00:00"/>
        <d v="2024-06-10T00:00:00"/>
        <d v="2024-06-24T00:00:00"/>
        <d v="2024-07-01T00:00:00"/>
        <d v="2024-07-08T00:00:00"/>
        <d v="2024-07-15T00:00:00"/>
        <d v="2024-06-17T00:00:00"/>
        <d v="2024-07-22T00:00:00"/>
        <d v="2024-07-29T00:00:00"/>
        <d v="2024-08-05T00:00:00"/>
        <d v="2024-08-12T00:00:00"/>
        <d v="2024-08-19T00:00:00"/>
        <d v="2024-08-26T00:00:00"/>
        <d v="2024-09-02T00:00:00"/>
        <d v="2024-09-09T00:00:00"/>
        <d v="2024-09-16T00:00:00"/>
        <d v="2024-09-23T00:00:00"/>
        <d v="2024-09-30T00:00:00"/>
        <d v="2024-10-07T00:00:00"/>
        <d v="2024-10-14T00:00:00"/>
        <d v="2024-10-21T00:00:00"/>
        <d v="2024-10-28T00:00:00"/>
        <d v="2024-11-04T00:00:00"/>
        <d v="2024-11-11T00:00:00"/>
        <d v="2024-11-18T00:00:00"/>
        <d v="2024-11-25T00:00:00"/>
        <d v="2024-12-02T00:00:00"/>
        <d v="2024-12-09T00:00:00"/>
        <d v="2024-12-16T00:00:00"/>
        <d v="2024-12-23T00:00:00"/>
        <d v="2024-12-30T00:00:00"/>
        <d v="2025-01-13T00:00:00"/>
        <d v="2025-01-20T00:00:00"/>
        <d v="2025-01-27T00:00:00"/>
        <d v="2025-02-03T00:00:00"/>
        <d v="2025-02-10T00:00:00"/>
        <d v="2025-02-17T00:00:00"/>
        <d v="2025-02-24T00:00:00"/>
        <d v="2025-03-03T00:00:00"/>
        <d v="2025-03-10T00:00:00"/>
        <d v="2025-03-17T00:00:00"/>
        <d v="2025-03-24T00:00:00"/>
        <d v="2025-03-31T00:00:00"/>
        <d v="2025-04-07T00:00:00"/>
        <d v="2025-04-14T00:00:00"/>
        <d v="2025-04-21T00:00:00"/>
        <d v="2025-04-28T00:00:00"/>
        <d v="2025-01-06T00:00:00"/>
        <d v="2025-05-05T00:00:00"/>
        <d v="2025-05-12T00:00:00"/>
      </sharedItems>
    </cacheField>
    <cacheField name="Combustivel" numFmtId="0">
      <sharedItems count="21">
        <s v="GPL Auto"/>
        <s v="Gasóleo"/>
        <s v="Gasóleo especial"/>
        <s v="Biodiesel B10"/>
        <s v="Biodiesel B15"/>
        <s v="Gasóleo colorido"/>
        <s v="Gasóleo de aquecimento"/>
        <s v="Gasolina 95"/>
        <s v="Gasolina especial 95"/>
        <s v="Gasolina 98"/>
        <s v="Gasolina especial 98"/>
        <s v="Gasolina substituta da super com chumbo"/>
        <s v="Gasolina de mistura (motores a 2 tempos)"/>
        <s v="Fuel"/>
        <s v="Gasóleo simples"/>
        <s v="Gasolina simples 95"/>
        <s v="Gasóleo aditivado base"/>
        <s v="Gasolina aditivada base 95"/>
        <s v="Gás natural comprimido (auto; m3)"/>
        <s v="Gás natural liquefeito (auto; kg)"/>
        <s v="Gás natural comprimido (auto; kg)"/>
      </sharedItems>
    </cacheField>
    <cacheField name="Componente" numFmtId="0">
      <sharedItems count="4">
        <s v="ISP+Out."/>
        <s v="IVA"/>
        <s v="PST"/>
        <s v="PVP"/>
      </sharedItems>
    </cacheField>
    <cacheField name="Valor Médio" numFmtId="167">
      <sharedItems containsSemiMixedTypes="0" containsString="0" containsNumber="1" minValue="-0.13780000000000001" maxValue="4.8857999999999997"/>
    </cacheField>
    <cacheField name="Ano" numFmtId="0">
      <sharedItems containsSemiMixedTypes="0" containsString="0" containsNumber="1" containsInteger="1" minValue="2010" maxValue="2025" count="16"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</sharedItems>
    </cacheField>
    <cacheField name="Semana" numFmtId="0">
      <sharedItems containsSemiMixedTypes="0" containsString="0" containsNumber="1" containsInteger="1" minValue="1" maxValue="53"/>
    </cacheField>
    <cacheField name="Trimestre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72">
  <r>
    <x v="0"/>
    <x v="0"/>
    <x v="0"/>
    <n v="5.5480000000000002E-2"/>
    <x v="0"/>
    <n v="1"/>
    <x v="0"/>
    <x v="0"/>
  </r>
  <r>
    <x v="0"/>
    <x v="1"/>
    <x v="0"/>
    <n v="0.36441000000000001"/>
    <x v="0"/>
    <n v="1"/>
    <x v="0"/>
    <x v="0"/>
  </r>
  <r>
    <x v="0"/>
    <x v="2"/>
    <x v="0"/>
    <n v="0.36441000000000001"/>
    <x v="0"/>
    <n v="1"/>
    <x v="0"/>
    <x v="0"/>
  </r>
  <r>
    <x v="0"/>
    <x v="3"/>
    <x v="0"/>
    <n v="0.36441000000000001"/>
    <x v="0"/>
    <n v="1"/>
    <x v="0"/>
    <x v="0"/>
  </r>
  <r>
    <x v="0"/>
    <x v="4"/>
    <x v="0"/>
    <n v="0.36441000000000001"/>
    <x v="0"/>
    <n v="1"/>
    <x v="0"/>
    <x v="0"/>
  </r>
  <r>
    <x v="0"/>
    <x v="5"/>
    <x v="0"/>
    <n v="7.7509999999999996E-2"/>
    <x v="0"/>
    <n v="1"/>
    <x v="0"/>
    <x v="0"/>
  </r>
  <r>
    <x v="0"/>
    <x v="6"/>
    <x v="0"/>
    <n v="0.17618"/>
    <x v="0"/>
    <n v="1"/>
    <x v="0"/>
    <x v="0"/>
  </r>
  <r>
    <x v="0"/>
    <x v="7"/>
    <x v="0"/>
    <n v="0.58294999999999997"/>
    <x v="0"/>
    <n v="1"/>
    <x v="0"/>
    <x v="0"/>
  </r>
  <r>
    <x v="0"/>
    <x v="8"/>
    <x v="0"/>
    <n v="0.58294999999999997"/>
    <x v="0"/>
    <n v="1"/>
    <x v="0"/>
    <x v="0"/>
  </r>
  <r>
    <x v="0"/>
    <x v="9"/>
    <x v="0"/>
    <n v="0.58294999999999997"/>
    <x v="0"/>
    <n v="1"/>
    <x v="0"/>
    <x v="0"/>
  </r>
  <r>
    <x v="0"/>
    <x v="10"/>
    <x v="0"/>
    <n v="0.58294999999999997"/>
    <x v="0"/>
    <n v="1"/>
    <x v="0"/>
    <x v="0"/>
  </r>
  <r>
    <x v="0"/>
    <x v="11"/>
    <x v="0"/>
    <n v="0.58294999999999997"/>
    <x v="0"/>
    <n v="1"/>
    <x v="0"/>
    <x v="0"/>
  </r>
  <r>
    <x v="0"/>
    <x v="12"/>
    <x v="0"/>
    <n v="0.58294999999999997"/>
    <x v="0"/>
    <n v="1"/>
    <x v="0"/>
    <x v="0"/>
  </r>
  <r>
    <x v="0"/>
    <x v="0"/>
    <x v="1"/>
    <n v="0.10517"/>
    <x v="0"/>
    <n v="1"/>
    <x v="0"/>
    <x v="0"/>
  </r>
  <r>
    <x v="0"/>
    <x v="1"/>
    <x v="1"/>
    <n v="0.17616999999999999"/>
    <x v="0"/>
    <n v="1"/>
    <x v="0"/>
    <x v="0"/>
  </r>
  <r>
    <x v="0"/>
    <x v="2"/>
    <x v="1"/>
    <n v="0.19233"/>
    <x v="0"/>
    <n v="1"/>
    <x v="0"/>
    <x v="0"/>
  </r>
  <r>
    <x v="0"/>
    <x v="3"/>
    <x v="1"/>
    <n v="0.16300000000000001"/>
    <x v="0"/>
    <n v="1"/>
    <x v="0"/>
    <x v="0"/>
  </r>
  <r>
    <x v="0"/>
    <x v="4"/>
    <x v="1"/>
    <n v="0.16200000000000001"/>
    <x v="0"/>
    <n v="1"/>
    <x v="0"/>
    <x v="0"/>
  </r>
  <r>
    <x v="0"/>
    <x v="5"/>
    <x v="1"/>
    <n v="7.4679999999999996E-2"/>
    <x v="0"/>
    <n v="1"/>
    <x v="0"/>
    <x v="0"/>
  </r>
  <r>
    <x v="0"/>
    <x v="6"/>
    <x v="1"/>
    <n v="7.7359999999999998E-2"/>
    <x v="0"/>
    <n v="1"/>
    <x v="0"/>
    <x v="0"/>
  </r>
  <r>
    <x v="0"/>
    <x v="7"/>
    <x v="1"/>
    <n v="0.21582999999999999"/>
    <x v="0"/>
    <n v="1"/>
    <x v="0"/>
    <x v="0"/>
  </r>
  <r>
    <x v="0"/>
    <x v="8"/>
    <x v="1"/>
    <n v="0.23"/>
    <x v="0"/>
    <n v="1"/>
    <x v="0"/>
    <x v="0"/>
  </r>
  <r>
    <x v="0"/>
    <x v="9"/>
    <x v="1"/>
    <n v="0.22533"/>
    <x v="0"/>
    <n v="1"/>
    <x v="0"/>
    <x v="0"/>
  </r>
  <r>
    <x v="0"/>
    <x v="10"/>
    <x v="1"/>
    <n v="0.24282999999999999"/>
    <x v="0"/>
    <n v="1"/>
    <x v="0"/>
    <x v="0"/>
  </r>
  <r>
    <x v="0"/>
    <x v="11"/>
    <x v="1"/>
    <n v="0.22967000000000001"/>
    <x v="0"/>
    <n v="1"/>
    <x v="0"/>
    <x v="0"/>
  </r>
  <r>
    <x v="0"/>
    <x v="12"/>
    <x v="1"/>
    <n v="0.26333000000000001"/>
    <x v="0"/>
    <n v="1"/>
    <x v="0"/>
    <x v="0"/>
  </r>
  <r>
    <x v="0"/>
    <x v="0"/>
    <x v="2"/>
    <n v="0.47036"/>
    <x v="0"/>
    <n v="1"/>
    <x v="0"/>
    <x v="0"/>
  </r>
  <r>
    <x v="0"/>
    <x v="1"/>
    <x v="2"/>
    <n v="0.51641999999999999"/>
    <x v="0"/>
    <n v="1"/>
    <x v="0"/>
    <x v="0"/>
  </r>
  <r>
    <x v="0"/>
    <x v="2"/>
    <x v="2"/>
    <n v="0.59726000000000001"/>
    <x v="0"/>
    <n v="1"/>
    <x v="0"/>
    <x v="0"/>
  </r>
  <r>
    <x v="0"/>
    <x v="3"/>
    <x v="2"/>
    <n v="0.45058999999999999"/>
    <x v="0"/>
    <n v="1"/>
    <x v="0"/>
    <x v="0"/>
  </r>
  <r>
    <x v="0"/>
    <x v="4"/>
    <x v="2"/>
    <n v="0.44558999999999999"/>
    <x v="0"/>
    <n v="1"/>
    <x v="0"/>
    <x v="0"/>
  </r>
  <r>
    <x v="0"/>
    <x v="5"/>
    <x v="2"/>
    <n v="0.54481000000000002"/>
    <x v="0"/>
    <n v="1"/>
    <x v="0"/>
    <x v="0"/>
  </r>
  <r>
    <x v="0"/>
    <x v="6"/>
    <x v="2"/>
    <n v="0.46845999999999999"/>
    <x v="0"/>
    <n v="1"/>
    <x v="0"/>
    <x v="0"/>
  </r>
  <r>
    <x v="0"/>
    <x v="7"/>
    <x v="2"/>
    <n v="0.49621999999999999"/>
    <x v="0"/>
    <n v="1"/>
    <x v="0"/>
    <x v="0"/>
  </r>
  <r>
    <x v="0"/>
    <x v="8"/>
    <x v="2"/>
    <n v="0.56705000000000005"/>
    <x v="0"/>
    <n v="1"/>
    <x v="0"/>
    <x v="0"/>
  </r>
  <r>
    <x v="0"/>
    <x v="9"/>
    <x v="2"/>
    <n v="0.54371999999999998"/>
    <x v="0"/>
    <n v="1"/>
    <x v="0"/>
    <x v="0"/>
  </r>
  <r>
    <x v="0"/>
    <x v="10"/>
    <x v="2"/>
    <n v="0.63122"/>
    <x v="0"/>
    <n v="1"/>
    <x v="0"/>
    <x v="0"/>
  </r>
  <r>
    <x v="0"/>
    <x v="11"/>
    <x v="2"/>
    <n v="0.56537999999999999"/>
    <x v="0"/>
    <n v="1"/>
    <x v="0"/>
    <x v="0"/>
  </r>
  <r>
    <x v="0"/>
    <x v="12"/>
    <x v="2"/>
    <n v="0.73372000000000004"/>
    <x v="0"/>
    <n v="1"/>
    <x v="0"/>
    <x v="0"/>
  </r>
  <r>
    <x v="0"/>
    <x v="0"/>
    <x v="3"/>
    <n v="0.63100000000000001"/>
    <x v="0"/>
    <n v="1"/>
    <x v="0"/>
    <x v="0"/>
  </r>
  <r>
    <x v="0"/>
    <x v="1"/>
    <x v="3"/>
    <n v="1.0569999999999999"/>
    <x v="0"/>
    <n v="1"/>
    <x v="0"/>
    <x v="0"/>
  </r>
  <r>
    <x v="0"/>
    <x v="2"/>
    <x v="3"/>
    <n v="1.1539999999999999"/>
    <x v="0"/>
    <n v="1"/>
    <x v="0"/>
    <x v="0"/>
  </r>
  <r>
    <x v="0"/>
    <x v="3"/>
    <x v="3"/>
    <n v="0.97799999999999998"/>
    <x v="0"/>
    <n v="1"/>
    <x v="0"/>
    <x v="0"/>
  </r>
  <r>
    <x v="0"/>
    <x v="4"/>
    <x v="3"/>
    <n v="0.97199999999999998"/>
    <x v="0"/>
    <n v="1"/>
    <x v="0"/>
    <x v="0"/>
  </r>
  <r>
    <x v="0"/>
    <x v="5"/>
    <x v="3"/>
    <n v="0.69699999999999995"/>
    <x v="0"/>
    <n v="1"/>
    <x v="0"/>
    <x v="0"/>
  </r>
  <r>
    <x v="0"/>
    <x v="6"/>
    <x v="3"/>
    <n v="0.72199999999999998"/>
    <x v="0"/>
    <n v="1"/>
    <x v="0"/>
    <x v="0"/>
  </r>
  <r>
    <x v="0"/>
    <x v="7"/>
    <x v="3"/>
    <n v="1.2949999999999999"/>
    <x v="0"/>
    <n v="1"/>
    <x v="0"/>
    <x v="0"/>
  </r>
  <r>
    <x v="0"/>
    <x v="8"/>
    <x v="3"/>
    <n v="1.38"/>
    <x v="0"/>
    <n v="1"/>
    <x v="0"/>
    <x v="0"/>
  </r>
  <r>
    <x v="0"/>
    <x v="9"/>
    <x v="3"/>
    <n v="1.3520000000000001"/>
    <x v="0"/>
    <n v="1"/>
    <x v="0"/>
    <x v="0"/>
  </r>
  <r>
    <x v="0"/>
    <x v="10"/>
    <x v="3"/>
    <n v="1.4570000000000001"/>
    <x v="0"/>
    <n v="1"/>
    <x v="0"/>
    <x v="0"/>
  </r>
  <r>
    <x v="0"/>
    <x v="11"/>
    <x v="3"/>
    <n v="1.3779999999999999"/>
    <x v="0"/>
    <n v="1"/>
    <x v="0"/>
    <x v="0"/>
  </r>
  <r>
    <x v="0"/>
    <x v="12"/>
    <x v="3"/>
    <n v="1.58"/>
    <x v="0"/>
    <n v="1"/>
    <x v="0"/>
    <x v="0"/>
  </r>
  <r>
    <x v="1"/>
    <x v="13"/>
    <x v="0"/>
    <n v="1.5299999999999999E-2"/>
    <x v="0"/>
    <n v="1"/>
    <x v="0"/>
    <x v="0"/>
  </r>
  <r>
    <x v="1"/>
    <x v="13"/>
    <x v="1"/>
    <n v="5.6140000000000002E-2"/>
    <x v="0"/>
    <n v="1"/>
    <x v="0"/>
    <x v="0"/>
  </r>
  <r>
    <x v="1"/>
    <x v="13"/>
    <x v="2"/>
    <n v="0.45256000000000002"/>
    <x v="0"/>
    <n v="1"/>
    <x v="0"/>
    <x v="0"/>
  </r>
  <r>
    <x v="1"/>
    <x v="13"/>
    <x v="3"/>
    <n v="0.52400000000000002"/>
    <x v="0"/>
    <n v="1"/>
    <x v="0"/>
    <x v="0"/>
  </r>
  <r>
    <x v="2"/>
    <x v="0"/>
    <x v="0"/>
    <n v="5.5480000000000002E-2"/>
    <x v="0"/>
    <n v="2"/>
    <x v="0"/>
    <x v="0"/>
  </r>
  <r>
    <x v="2"/>
    <x v="1"/>
    <x v="0"/>
    <n v="0.36441000000000001"/>
    <x v="0"/>
    <n v="2"/>
    <x v="0"/>
    <x v="0"/>
  </r>
  <r>
    <x v="2"/>
    <x v="2"/>
    <x v="0"/>
    <n v="0.36441000000000001"/>
    <x v="0"/>
    <n v="2"/>
    <x v="0"/>
    <x v="0"/>
  </r>
  <r>
    <x v="2"/>
    <x v="3"/>
    <x v="0"/>
    <n v="0.36441000000000001"/>
    <x v="0"/>
    <n v="2"/>
    <x v="0"/>
    <x v="0"/>
  </r>
  <r>
    <x v="2"/>
    <x v="4"/>
    <x v="0"/>
    <n v="0.36441000000000001"/>
    <x v="0"/>
    <n v="2"/>
    <x v="0"/>
    <x v="0"/>
  </r>
  <r>
    <x v="2"/>
    <x v="5"/>
    <x v="0"/>
    <n v="7.7509999999999996E-2"/>
    <x v="0"/>
    <n v="2"/>
    <x v="0"/>
    <x v="0"/>
  </r>
  <r>
    <x v="2"/>
    <x v="6"/>
    <x v="0"/>
    <n v="0.17618"/>
    <x v="0"/>
    <n v="2"/>
    <x v="0"/>
    <x v="0"/>
  </r>
  <r>
    <x v="2"/>
    <x v="7"/>
    <x v="0"/>
    <n v="0.58294999999999997"/>
    <x v="0"/>
    <n v="2"/>
    <x v="0"/>
    <x v="0"/>
  </r>
  <r>
    <x v="2"/>
    <x v="8"/>
    <x v="0"/>
    <n v="0.58294999999999997"/>
    <x v="0"/>
    <n v="2"/>
    <x v="0"/>
    <x v="0"/>
  </r>
  <r>
    <x v="2"/>
    <x v="9"/>
    <x v="0"/>
    <n v="0.58294999999999997"/>
    <x v="0"/>
    <n v="2"/>
    <x v="0"/>
    <x v="0"/>
  </r>
  <r>
    <x v="2"/>
    <x v="10"/>
    <x v="0"/>
    <n v="0.58294999999999997"/>
    <x v="0"/>
    <n v="2"/>
    <x v="0"/>
    <x v="0"/>
  </r>
  <r>
    <x v="2"/>
    <x v="11"/>
    <x v="0"/>
    <n v="0.58294999999999997"/>
    <x v="0"/>
    <n v="2"/>
    <x v="0"/>
    <x v="0"/>
  </r>
  <r>
    <x v="2"/>
    <x v="12"/>
    <x v="0"/>
    <n v="0.58294999999999997"/>
    <x v="0"/>
    <n v="2"/>
    <x v="0"/>
    <x v="0"/>
  </r>
  <r>
    <x v="2"/>
    <x v="0"/>
    <x v="1"/>
    <n v="0.10532999999999999"/>
    <x v="0"/>
    <n v="2"/>
    <x v="0"/>
    <x v="0"/>
  </r>
  <r>
    <x v="2"/>
    <x v="1"/>
    <x v="1"/>
    <n v="0.18017"/>
    <x v="0"/>
    <n v="2"/>
    <x v="0"/>
    <x v="0"/>
  </r>
  <r>
    <x v="2"/>
    <x v="2"/>
    <x v="1"/>
    <n v="0.19650000000000001"/>
    <x v="0"/>
    <n v="2"/>
    <x v="0"/>
    <x v="0"/>
  </r>
  <r>
    <x v="2"/>
    <x v="3"/>
    <x v="1"/>
    <n v="0.16300000000000001"/>
    <x v="0"/>
    <n v="2"/>
    <x v="0"/>
    <x v="0"/>
  </r>
  <r>
    <x v="2"/>
    <x v="4"/>
    <x v="1"/>
    <n v="0.16467000000000001"/>
    <x v="0"/>
    <n v="2"/>
    <x v="0"/>
    <x v="0"/>
  </r>
  <r>
    <x v="2"/>
    <x v="5"/>
    <x v="1"/>
    <n v="7.6609999999999998E-2"/>
    <x v="0"/>
    <n v="2"/>
    <x v="0"/>
    <x v="0"/>
  </r>
  <r>
    <x v="2"/>
    <x v="6"/>
    <x v="1"/>
    <n v="7.9390000000000002E-2"/>
    <x v="0"/>
    <n v="2"/>
    <x v="0"/>
    <x v="0"/>
  </r>
  <r>
    <x v="2"/>
    <x v="7"/>
    <x v="1"/>
    <n v="0.22"/>
    <x v="0"/>
    <n v="2"/>
    <x v="0"/>
    <x v="0"/>
  </r>
  <r>
    <x v="2"/>
    <x v="8"/>
    <x v="1"/>
    <n v="0.23483000000000001"/>
    <x v="0"/>
    <n v="2"/>
    <x v="0"/>
    <x v="0"/>
  </r>
  <r>
    <x v="2"/>
    <x v="9"/>
    <x v="1"/>
    <n v="0.22900000000000001"/>
    <x v="0"/>
    <n v="2"/>
    <x v="0"/>
    <x v="0"/>
  </r>
  <r>
    <x v="2"/>
    <x v="10"/>
    <x v="1"/>
    <n v="0.24682999999999999"/>
    <x v="0"/>
    <n v="2"/>
    <x v="0"/>
    <x v="0"/>
  </r>
  <r>
    <x v="2"/>
    <x v="11"/>
    <x v="1"/>
    <n v="0.23583000000000001"/>
    <x v="0"/>
    <n v="2"/>
    <x v="0"/>
    <x v="0"/>
  </r>
  <r>
    <x v="2"/>
    <x v="12"/>
    <x v="1"/>
    <n v="0.26417000000000002"/>
    <x v="0"/>
    <n v="2"/>
    <x v="0"/>
    <x v="0"/>
  </r>
  <r>
    <x v="2"/>
    <x v="0"/>
    <x v="2"/>
    <n v="0.47119"/>
    <x v="0"/>
    <n v="2"/>
    <x v="0"/>
    <x v="0"/>
  </r>
  <r>
    <x v="2"/>
    <x v="1"/>
    <x v="2"/>
    <n v="0.53642000000000001"/>
    <x v="0"/>
    <n v="2"/>
    <x v="0"/>
    <x v="0"/>
  </r>
  <r>
    <x v="2"/>
    <x v="2"/>
    <x v="2"/>
    <n v="0.61809000000000003"/>
    <x v="0"/>
    <n v="2"/>
    <x v="0"/>
    <x v="0"/>
  </r>
  <r>
    <x v="2"/>
    <x v="3"/>
    <x v="2"/>
    <n v="0.45058999999999999"/>
    <x v="0"/>
    <n v="2"/>
    <x v="0"/>
    <x v="0"/>
  </r>
  <r>
    <x v="2"/>
    <x v="4"/>
    <x v="2"/>
    <n v="0.45891999999999999"/>
    <x v="0"/>
    <n v="2"/>
    <x v="0"/>
    <x v="0"/>
  </r>
  <r>
    <x v="2"/>
    <x v="5"/>
    <x v="2"/>
    <n v="0.56088000000000005"/>
    <x v="0"/>
    <n v="2"/>
    <x v="0"/>
    <x v="0"/>
  </r>
  <r>
    <x v="2"/>
    <x v="6"/>
    <x v="2"/>
    <n v="0.48542999999999997"/>
    <x v="0"/>
    <n v="2"/>
    <x v="0"/>
    <x v="0"/>
  </r>
  <r>
    <x v="2"/>
    <x v="7"/>
    <x v="2"/>
    <n v="0.51705000000000001"/>
    <x v="0"/>
    <n v="2"/>
    <x v="0"/>
    <x v="0"/>
  </r>
  <r>
    <x v="2"/>
    <x v="8"/>
    <x v="2"/>
    <n v="0.59121999999999997"/>
    <x v="0"/>
    <n v="2"/>
    <x v="0"/>
    <x v="0"/>
  </r>
  <r>
    <x v="2"/>
    <x v="9"/>
    <x v="2"/>
    <n v="0.56205000000000005"/>
    <x v="0"/>
    <n v="2"/>
    <x v="0"/>
    <x v="0"/>
  </r>
  <r>
    <x v="2"/>
    <x v="10"/>
    <x v="2"/>
    <n v="0.65122000000000002"/>
    <x v="0"/>
    <n v="2"/>
    <x v="0"/>
    <x v="0"/>
  </r>
  <r>
    <x v="2"/>
    <x v="11"/>
    <x v="2"/>
    <n v="0.59621999999999997"/>
    <x v="0"/>
    <n v="2"/>
    <x v="0"/>
    <x v="0"/>
  </r>
  <r>
    <x v="2"/>
    <x v="12"/>
    <x v="2"/>
    <n v="0.73787999999999998"/>
    <x v="0"/>
    <n v="2"/>
    <x v="0"/>
    <x v="0"/>
  </r>
  <r>
    <x v="2"/>
    <x v="0"/>
    <x v="3"/>
    <n v="0.63200000000000001"/>
    <x v="0"/>
    <n v="2"/>
    <x v="0"/>
    <x v="0"/>
  </r>
  <r>
    <x v="2"/>
    <x v="1"/>
    <x v="3"/>
    <n v="1.081"/>
    <x v="0"/>
    <n v="2"/>
    <x v="0"/>
    <x v="0"/>
  </r>
  <r>
    <x v="2"/>
    <x v="2"/>
    <x v="3"/>
    <n v="1.179"/>
    <x v="0"/>
    <n v="2"/>
    <x v="0"/>
    <x v="0"/>
  </r>
  <r>
    <x v="2"/>
    <x v="3"/>
    <x v="3"/>
    <n v="0.97799999999999998"/>
    <x v="0"/>
    <n v="2"/>
    <x v="0"/>
    <x v="0"/>
  </r>
  <r>
    <x v="2"/>
    <x v="4"/>
    <x v="3"/>
    <n v="0.98799999999999999"/>
    <x v="0"/>
    <n v="2"/>
    <x v="0"/>
    <x v="0"/>
  </r>
  <r>
    <x v="2"/>
    <x v="5"/>
    <x v="3"/>
    <n v="0.71499999999999997"/>
    <x v="0"/>
    <n v="2"/>
    <x v="0"/>
    <x v="0"/>
  </r>
  <r>
    <x v="2"/>
    <x v="6"/>
    <x v="3"/>
    <n v="0.74099999999999999"/>
    <x v="0"/>
    <n v="2"/>
    <x v="0"/>
    <x v="0"/>
  </r>
  <r>
    <x v="2"/>
    <x v="7"/>
    <x v="3"/>
    <n v="1.32"/>
    <x v="0"/>
    <n v="2"/>
    <x v="0"/>
    <x v="0"/>
  </r>
  <r>
    <x v="2"/>
    <x v="8"/>
    <x v="3"/>
    <n v="1.409"/>
    <x v="0"/>
    <n v="2"/>
    <x v="0"/>
    <x v="0"/>
  </r>
  <r>
    <x v="2"/>
    <x v="9"/>
    <x v="3"/>
    <n v="1.3740000000000001"/>
    <x v="0"/>
    <n v="2"/>
    <x v="0"/>
    <x v="0"/>
  </r>
  <r>
    <x v="2"/>
    <x v="10"/>
    <x v="3"/>
    <n v="1.4810000000000001"/>
    <x v="0"/>
    <n v="2"/>
    <x v="0"/>
    <x v="0"/>
  </r>
  <r>
    <x v="2"/>
    <x v="11"/>
    <x v="3"/>
    <n v="1.415"/>
    <x v="0"/>
    <n v="2"/>
    <x v="0"/>
    <x v="0"/>
  </r>
  <r>
    <x v="2"/>
    <x v="12"/>
    <x v="3"/>
    <n v="1.585"/>
    <x v="0"/>
    <n v="2"/>
    <x v="0"/>
    <x v="0"/>
  </r>
  <r>
    <x v="3"/>
    <x v="13"/>
    <x v="0"/>
    <n v="1.5299999999999999E-2"/>
    <x v="0"/>
    <n v="2"/>
    <x v="0"/>
    <x v="0"/>
  </r>
  <r>
    <x v="3"/>
    <x v="13"/>
    <x v="1"/>
    <n v="5.6410000000000002E-2"/>
    <x v="0"/>
    <n v="2"/>
    <x v="0"/>
    <x v="0"/>
  </r>
  <r>
    <x v="3"/>
    <x v="13"/>
    <x v="2"/>
    <n v="0.45479000000000003"/>
    <x v="0"/>
    <n v="2"/>
    <x v="0"/>
    <x v="0"/>
  </r>
  <r>
    <x v="3"/>
    <x v="13"/>
    <x v="3"/>
    <n v="0.52649999999999997"/>
    <x v="0"/>
    <n v="2"/>
    <x v="0"/>
    <x v="0"/>
  </r>
  <r>
    <x v="4"/>
    <x v="0"/>
    <x v="0"/>
    <n v="5.5480000000000002E-2"/>
    <x v="0"/>
    <n v="3"/>
    <x v="0"/>
    <x v="0"/>
  </r>
  <r>
    <x v="4"/>
    <x v="1"/>
    <x v="0"/>
    <n v="0.36441000000000001"/>
    <x v="0"/>
    <n v="3"/>
    <x v="0"/>
    <x v="0"/>
  </r>
  <r>
    <x v="4"/>
    <x v="2"/>
    <x v="0"/>
    <n v="0.36441000000000001"/>
    <x v="0"/>
    <n v="3"/>
    <x v="0"/>
    <x v="0"/>
  </r>
  <r>
    <x v="4"/>
    <x v="3"/>
    <x v="0"/>
    <n v="0.36441000000000001"/>
    <x v="0"/>
    <n v="3"/>
    <x v="0"/>
    <x v="0"/>
  </r>
  <r>
    <x v="4"/>
    <x v="4"/>
    <x v="0"/>
    <n v="0.36441000000000001"/>
    <x v="0"/>
    <n v="3"/>
    <x v="0"/>
    <x v="0"/>
  </r>
  <r>
    <x v="4"/>
    <x v="5"/>
    <x v="0"/>
    <n v="7.7509999999999996E-2"/>
    <x v="0"/>
    <n v="3"/>
    <x v="0"/>
    <x v="0"/>
  </r>
  <r>
    <x v="4"/>
    <x v="6"/>
    <x v="0"/>
    <n v="0.17618"/>
    <x v="0"/>
    <n v="3"/>
    <x v="0"/>
    <x v="0"/>
  </r>
  <r>
    <x v="4"/>
    <x v="7"/>
    <x v="0"/>
    <n v="0.58294999999999997"/>
    <x v="0"/>
    <n v="3"/>
    <x v="0"/>
    <x v="0"/>
  </r>
  <r>
    <x v="4"/>
    <x v="8"/>
    <x v="0"/>
    <n v="0.58294999999999997"/>
    <x v="0"/>
    <n v="3"/>
    <x v="0"/>
    <x v="0"/>
  </r>
  <r>
    <x v="4"/>
    <x v="9"/>
    <x v="0"/>
    <n v="0.58294999999999997"/>
    <x v="0"/>
    <n v="3"/>
    <x v="0"/>
    <x v="0"/>
  </r>
  <r>
    <x v="4"/>
    <x v="10"/>
    <x v="0"/>
    <n v="0.58294999999999997"/>
    <x v="0"/>
    <n v="3"/>
    <x v="0"/>
    <x v="0"/>
  </r>
  <r>
    <x v="4"/>
    <x v="11"/>
    <x v="0"/>
    <n v="0.58294999999999997"/>
    <x v="0"/>
    <n v="3"/>
    <x v="0"/>
    <x v="0"/>
  </r>
  <r>
    <x v="4"/>
    <x v="12"/>
    <x v="0"/>
    <n v="0.58294999999999997"/>
    <x v="0"/>
    <n v="3"/>
    <x v="0"/>
    <x v="0"/>
  </r>
  <r>
    <x v="4"/>
    <x v="0"/>
    <x v="1"/>
    <n v="0.10567"/>
    <x v="0"/>
    <n v="3"/>
    <x v="0"/>
    <x v="0"/>
  </r>
  <r>
    <x v="4"/>
    <x v="1"/>
    <x v="1"/>
    <n v="0.18182999999999999"/>
    <x v="0"/>
    <n v="3"/>
    <x v="0"/>
    <x v="0"/>
  </r>
  <r>
    <x v="4"/>
    <x v="2"/>
    <x v="1"/>
    <n v="0.19817000000000001"/>
    <x v="0"/>
    <n v="3"/>
    <x v="0"/>
    <x v="0"/>
  </r>
  <r>
    <x v="4"/>
    <x v="3"/>
    <x v="1"/>
    <n v="0.17133000000000001"/>
    <x v="0"/>
    <n v="3"/>
    <x v="0"/>
    <x v="0"/>
  </r>
  <r>
    <x v="4"/>
    <x v="4"/>
    <x v="1"/>
    <n v="0.16750000000000001"/>
    <x v="0"/>
    <n v="3"/>
    <x v="0"/>
    <x v="0"/>
  </r>
  <r>
    <x v="4"/>
    <x v="5"/>
    <x v="1"/>
    <n v="7.8640000000000002E-2"/>
    <x v="0"/>
    <n v="3"/>
    <x v="0"/>
    <x v="0"/>
  </r>
  <r>
    <x v="4"/>
    <x v="6"/>
    <x v="1"/>
    <n v="8.1430000000000002E-2"/>
    <x v="0"/>
    <n v="3"/>
    <x v="0"/>
    <x v="0"/>
  </r>
  <r>
    <x v="4"/>
    <x v="7"/>
    <x v="1"/>
    <n v="0.22183"/>
    <x v="0"/>
    <n v="3"/>
    <x v="0"/>
    <x v="0"/>
  </r>
  <r>
    <x v="4"/>
    <x v="8"/>
    <x v="1"/>
    <n v="0.23483000000000001"/>
    <x v="0"/>
    <n v="3"/>
    <x v="0"/>
    <x v="0"/>
  </r>
  <r>
    <x v="4"/>
    <x v="9"/>
    <x v="1"/>
    <n v="0.23083000000000001"/>
    <x v="0"/>
    <n v="3"/>
    <x v="0"/>
    <x v="0"/>
  </r>
  <r>
    <x v="4"/>
    <x v="10"/>
    <x v="1"/>
    <n v="0.24833"/>
    <x v="0"/>
    <n v="3"/>
    <x v="0"/>
    <x v="0"/>
  </r>
  <r>
    <x v="4"/>
    <x v="11"/>
    <x v="1"/>
    <n v="0.23832999999999999"/>
    <x v="0"/>
    <n v="3"/>
    <x v="0"/>
    <x v="0"/>
  </r>
  <r>
    <x v="4"/>
    <x v="12"/>
    <x v="1"/>
    <n v="0.26617000000000002"/>
    <x v="0"/>
    <n v="3"/>
    <x v="0"/>
    <x v="0"/>
  </r>
  <r>
    <x v="4"/>
    <x v="0"/>
    <x v="2"/>
    <n v="0.47286"/>
    <x v="0"/>
    <n v="3"/>
    <x v="0"/>
    <x v="0"/>
  </r>
  <r>
    <x v="4"/>
    <x v="1"/>
    <x v="2"/>
    <n v="0.54476000000000002"/>
    <x v="0"/>
    <n v="3"/>
    <x v="0"/>
    <x v="0"/>
  </r>
  <r>
    <x v="4"/>
    <x v="2"/>
    <x v="2"/>
    <n v="0.62641999999999998"/>
    <x v="0"/>
    <n v="3"/>
    <x v="0"/>
    <x v="0"/>
  </r>
  <r>
    <x v="4"/>
    <x v="3"/>
    <x v="2"/>
    <n v="0.49225999999999998"/>
    <x v="0"/>
    <n v="3"/>
    <x v="0"/>
    <x v="0"/>
  </r>
  <r>
    <x v="4"/>
    <x v="4"/>
    <x v="2"/>
    <n v="0.47309000000000001"/>
    <x v="0"/>
    <n v="3"/>
    <x v="0"/>
    <x v="0"/>
  </r>
  <r>
    <x v="4"/>
    <x v="5"/>
    <x v="2"/>
    <n v="0.57784999999999997"/>
    <x v="0"/>
    <n v="3"/>
    <x v="0"/>
    <x v="0"/>
  </r>
  <r>
    <x v="4"/>
    <x v="6"/>
    <x v="2"/>
    <n v="0.50239"/>
    <x v="0"/>
    <n v="3"/>
    <x v="0"/>
    <x v="0"/>
  </r>
  <r>
    <x v="4"/>
    <x v="7"/>
    <x v="2"/>
    <n v="0.52622000000000002"/>
    <x v="0"/>
    <n v="3"/>
    <x v="0"/>
    <x v="0"/>
  </r>
  <r>
    <x v="4"/>
    <x v="8"/>
    <x v="2"/>
    <n v="0.59121999999999997"/>
    <x v="0"/>
    <n v="3"/>
    <x v="0"/>
    <x v="0"/>
  </r>
  <r>
    <x v="4"/>
    <x v="9"/>
    <x v="2"/>
    <n v="0.57121999999999995"/>
    <x v="0"/>
    <n v="3"/>
    <x v="0"/>
    <x v="0"/>
  </r>
  <r>
    <x v="4"/>
    <x v="10"/>
    <x v="2"/>
    <n v="0.65871999999999997"/>
    <x v="0"/>
    <n v="3"/>
    <x v="0"/>
    <x v="0"/>
  </r>
  <r>
    <x v="4"/>
    <x v="11"/>
    <x v="2"/>
    <n v="0.60872000000000004"/>
    <x v="0"/>
    <n v="3"/>
    <x v="0"/>
    <x v="0"/>
  </r>
  <r>
    <x v="4"/>
    <x v="12"/>
    <x v="2"/>
    <n v="0.74787999999999999"/>
    <x v="0"/>
    <n v="3"/>
    <x v="0"/>
    <x v="0"/>
  </r>
  <r>
    <x v="4"/>
    <x v="0"/>
    <x v="3"/>
    <n v="0.63400000000000001"/>
    <x v="0"/>
    <n v="3"/>
    <x v="0"/>
    <x v="0"/>
  </r>
  <r>
    <x v="4"/>
    <x v="1"/>
    <x v="3"/>
    <n v="1.091"/>
    <x v="0"/>
    <n v="3"/>
    <x v="0"/>
    <x v="0"/>
  </r>
  <r>
    <x v="4"/>
    <x v="2"/>
    <x v="3"/>
    <n v="1.1890000000000001"/>
    <x v="0"/>
    <n v="3"/>
    <x v="0"/>
    <x v="0"/>
  </r>
  <r>
    <x v="4"/>
    <x v="3"/>
    <x v="3"/>
    <n v="1.028"/>
    <x v="0"/>
    <n v="3"/>
    <x v="0"/>
    <x v="0"/>
  </r>
  <r>
    <x v="4"/>
    <x v="4"/>
    <x v="3"/>
    <n v="1.0049999999999999"/>
    <x v="0"/>
    <n v="3"/>
    <x v="0"/>
    <x v="0"/>
  </r>
  <r>
    <x v="4"/>
    <x v="5"/>
    <x v="3"/>
    <n v="0.73399999999999999"/>
    <x v="0"/>
    <n v="3"/>
    <x v="0"/>
    <x v="0"/>
  </r>
  <r>
    <x v="4"/>
    <x v="6"/>
    <x v="3"/>
    <n v="0.76"/>
    <x v="0"/>
    <n v="3"/>
    <x v="0"/>
    <x v="0"/>
  </r>
  <r>
    <x v="4"/>
    <x v="7"/>
    <x v="3"/>
    <n v="1.331"/>
    <x v="0"/>
    <n v="3"/>
    <x v="0"/>
    <x v="0"/>
  </r>
  <r>
    <x v="4"/>
    <x v="8"/>
    <x v="3"/>
    <n v="1.409"/>
    <x v="0"/>
    <n v="3"/>
    <x v="0"/>
    <x v="0"/>
  </r>
  <r>
    <x v="4"/>
    <x v="9"/>
    <x v="3"/>
    <n v="1.385"/>
    <x v="0"/>
    <n v="3"/>
    <x v="0"/>
    <x v="0"/>
  </r>
  <r>
    <x v="4"/>
    <x v="10"/>
    <x v="3"/>
    <n v="1.49"/>
    <x v="0"/>
    <n v="3"/>
    <x v="0"/>
    <x v="0"/>
  </r>
  <r>
    <x v="4"/>
    <x v="11"/>
    <x v="3"/>
    <n v="1.43"/>
    <x v="0"/>
    <n v="3"/>
    <x v="0"/>
    <x v="0"/>
  </r>
  <r>
    <x v="4"/>
    <x v="12"/>
    <x v="3"/>
    <n v="1.597"/>
    <x v="0"/>
    <n v="3"/>
    <x v="0"/>
    <x v="0"/>
  </r>
  <r>
    <x v="5"/>
    <x v="13"/>
    <x v="0"/>
    <n v="1.5299999999999999E-2"/>
    <x v="0"/>
    <n v="3"/>
    <x v="0"/>
    <x v="0"/>
  </r>
  <r>
    <x v="5"/>
    <x v="13"/>
    <x v="1"/>
    <n v="5.6410000000000002E-2"/>
    <x v="0"/>
    <n v="3"/>
    <x v="0"/>
    <x v="0"/>
  </r>
  <r>
    <x v="5"/>
    <x v="13"/>
    <x v="2"/>
    <n v="0.45479000000000003"/>
    <x v="0"/>
    <n v="3"/>
    <x v="0"/>
    <x v="0"/>
  </r>
  <r>
    <x v="5"/>
    <x v="13"/>
    <x v="3"/>
    <n v="0.52649999999999997"/>
    <x v="0"/>
    <n v="3"/>
    <x v="0"/>
    <x v="0"/>
  </r>
  <r>
    <x v="6"/>
    <x v="0"/>
    <x v="0"/>
    <n v="5.5480000000000002E-2"/>
    <x v="0"/>
    <n v="4"/>
    <x v="0"/>
    <x v="0"/>
  </r>
  <r>
    <x v="6"/>
    <x v="1"/>
    <x v="0"/>
    <n v="0.36441000000000001"/>
    <x v="0"/>
    <n v="4"/>
    <x v="0"/>
    <x v="0"/>
  </r>
  <r>
    <x v="6"/>
    <x v="2"/>
    <x v="0"/>
    <n v="0.36441000000000001"/>
    <x v="0"/>
    <n v="4"/>
    <x v="0"/>
    <x v="0"/>
  </r>
  <r>
    <x v="6"/>
    <x v="3"/>
    <x v="0"/>
    <n v="0.36441000000000001"/>
    <x v="0"/>
    <n v="4"/>
    <x v="0"/>
    <x v="0"/>
  </r>
  <r>
    <x v="6"/>
    <x v="4"/>
    <x v="0"/>
    <n v="0.36441000000000001"/>
    <x v="0"/>
    <n v="4"/>
    <x v="0"/>
    <x v="0"/>
  </r>
  <r>
    <x v="6"/>
    <x v="5"/>
    <x v="0"/>
    <n v="7.7509999999999996E-2"/>
    <x v="0"/>
    <n v="4"/>
    <x v="0"/>
    <x v="0"/>
  </r>
  <r>
    <x v="6"/>
    <x v="6"/>
    <x v="0"/>
    <n v="0.17618"/>
    <x v="0"/>
    <n v="4"/>
    <x v="0"/>
    <x v="0"/>
  </r>
  <r>
    <x v="6"/>
    <x v="7"/>
    <x v="0"/>
    <n v="0.58294999999999997"/>
    <x v="0"/>
    <n v="4"/>
    <x v="0"/>
    <x v="0"/>
  </r>
  <r>
    <x v="6"/>
    <x v="8"/>
    <x v="0"/>
    <n v="0.58294999999999997"/>
    <x v="0"/>
    <n v="4"/>
    <x v="0"/>
    <x v="0"/>
  </r>
  <r>
    <x v="6"/>
    <x v="9"/>
    <x v="0"/>
    <n v="0.58294999999999997"/>
    <x v="0"/>
    <n v="4"/>
    <x v="0"/>
    <x v="0"/>
  </r>
  <r>
    <x v="6"/>
    <x v="10"/>
    <x v="0"/>
    <n v="0.58294999999999997"/>
    <x v="0"/>
    <n v="4"/>
    <x v="0"/>
    <x v="0"/>
  </r>
  <r>
    <x v="6"/>
    <x v="11"/>
    <x v="0"/>
    <n v="0.58294999999999997"/>
    <x v="0"/>
    <n v="4"/>
    <x v="0"/>
    <x v="0"/>
  </r>
  <r>
    <x v="6"/>
    <x v="12"/>
    <x v="0"/>
    <n v="0.58294999999999997"/>
    <x v="0"/>
    <n v="4"/>
    <x v="0"/>
    <x v="0"/>
  </r>
  <r>
    <x v="6"/>
    <x v="0"/>
    <x v="1"/>
    <n v="0.10682999999999999"/>
    <x v="0"/>
    <n v="4"/>
    <x v="0"/>
    <x v="0"/>
  </r>
  <r>
    <x v="6"/>
    <x v="1"/>
    <x v="1"/>
    <n v="0.18032999999999999"/>
    <x v="0"/>
    <n v="4"/>
    <x v="0"/>
    <x v="0"/>
  </r>
  <r>
    <x v="6"/>
    <x v="2"/>
    <x v="1"/>
    <n v="0.19650000000000001"/>
    <x v="0"/>
    <n v="4"/>
    <x v="0"/>
    <x v="0"/>
  </r>
  <r>
    <x v="6"/>
    <x v="3"/>
    <x v="1"/>
    <n v="0.16950000000000001"/>
    <x v="0"/>
    <n v="4"/>
    <x v="0"/>
    <x v="0"/>
  </r>
  <r>
    <x v="6"/>
    <x v="4"/>
    <x v="1"/>
    <n v="0.16683000000000001"/>
    <x v="0"/>
    <n v="4"/>
    <x v="0"/>
    <x v="0"/>
  </r>
  <r>
    <x v="6"/>
    <x v="5"/>
    <x v="1"/>
    <n v="7.7359999999999998E-2"/>
    <x v="0"/>
    <n v="4"/>
    <x v="0"/>
    <x v="0"/>
  </r>
  <r>
    <x v="6"/>
    <x v="6"/>
    <x v="1"/>
    <n v="8.0570000000000003E-2"/>
    <x v="0"/>
    <n v="4"/>
    <x v="0"/>
    <x v="0"/>
  </r>
  <r>
    <x v="6"/>
    <x v="7"/>
    <x v="1"/>
    <n v="0.221"/>
    <x v="0"/>
    <n v="4"/>
    <x v="0"/>
    <x v="0"/>
  </r>
  <r>
    <x v="6"/>
    <x v="8"/>
    <x v="1"/>
    <n v="0.23483000000000001"/>
    <x v="0"/>
    <n v="4"/>
    <x v="0"/>
    <x v="0"/>
  </r>
  <r>
    <x v="6"/>
    <x v="9"/>
    <x v="1"/>
    <n v="0.23066999999999999"/>
    <x v="0"/>
    <n v="4"/>
    <x v="0"/>
    <x v="0"/>
  </r>
  <r>
    <x v="6"/>
    <x v="10"/>
    <x v="1"/>
    <n v="0.24782999999999999"/>
    <x v="0"/>
    <n v="4"/>
    <x v="0"/>
    <x v="0"/>
  </r>
  <r>
    <x v="6"/>
    <x v="11"/>
    <x v="1"/>
    <n v="0.23716999999999999"/>
    <x v="0"/>
    <n v="4"/>
    <x v="0"/>
    <x v="0"/>
  </r>
  <r>
    <x v="6"/>
    <x v="12"/>
    <x v="1"/>
    <n v="0.26617000000000002"/>
    <x v="0"/>
    <n v="4"/>
    <x v="0"/>
    <x v="0"/>
  </r>
  <r>
    <x v="6"/>
    <x v="0"/>
    <x v="2"/>
    <n v="0.47869"/>
    <x v="0"/>
    <n v="4"/>
    <x v="0"/>
    <x v="0"/>
  </r>
  <r>
    <x v="6"/>
    <x v="1"/>
    <x v="2"/>
    <n v="0.53725999999999996"/>
    <x v="0"/>
    <n v="4"/>
    <x v="0"/>
    <x v="0"/>
  </r>
  <r>
    <x v="6"/>
    <x v="2"/>
    <x v="2"/>
    <n v="0.61809000000000003"/>
    <x v="0"/>
    <n v="4"/>
    <x v="0"/>
    <x v="0"/>
  </r>
  <r>
    <x v="6"/>
    <x v="3"/>
    <x v="2"/>
    <n v="0.48309000000000002"/>
    <x v="0"/>
    <n v="4"/>
    <x v="0"/>
    <x v="0"/>
  </r>
  <r>
    <x v="6"/>
    <x v="4"/>
    <x v="2"/>
    <n v="0.46976000000000001"/>
    <x v="0"/>
    <n v="4"/>
    <x v="0"/>
    <x v="0"/>
  </r>
  <r>
    <x v="6"/>
    <x v="5"/>
    <x v="2"/>
    <n v="0.56713000000000002"/>
    <x v="0"/>
    <n v="4"/>
    <x v="0"/>
    <x v="0"/>
  </r>
  <r>
    <x v="6"/>
    <x v="6"/>
    <x v="2"/>
    <n v="0.49525000000000002"/>
    <x v="0"/>
    <n v="4"/>
    <x v="0"/>
    <x v="0"/>
  </r>
  <r>
    <x v="6"/>
    <x v="7"/>
    <x v="2"/>
    <n v="0.52205000000000001"/>
    <x v="0"/>
    <n v="4"/>
    <x v="0"/>
    <x v="0"/>
  </r>
  <r>
    <x v="6"/>
    <x v="8"/>
    <x v="2"/>
    <n v="0.59121999999999997"/>
    <x v="0"/>
    <n v="4"/>
    <x v="0"/>
    <x v="0"/>
  </r>
  <r>
    <x v="6"/>
    <x v="9"/>
    <x v="2"/>
    <n v="0.57038"/>
    <x v="0"/>
    <n v="4"/>
    <x v="0"/>
    <x v="0"/>
  </r>
  <r>
    <x v="6"/>
    <x v="10"/>
    <x v="2"/>
    <n v="0.65622000000000003"/>
    <x v="0"/>
    <n v="4"/>
    <x v="0"/>
    <x v="0"/>
  </r>
  <r>
    <x v="6"/>
    <x v="11"/>
    <x v="2"/>
    <n v="0.60287999999999997"/>
    <x v="0"/>
    <n v="4"/>
    <x v="0"/>
    <x v="0"/>
  </r>
  <r>
    <x v="6"/>
    <x v="12"/>
    <x v="2"/>
    <n v="0.74787999999999999"/>
    <x v="0"/>
    <n v="4"/>
    <x v="0"/>
    <x v="0"/>
  </r>
  <r>
    <x v="6"/>
    <x v="0"/>
    <x v="3"/>
    <n v="0.64100000000000001"/>
    <x v="0"/>
    <n v="4"/>
    <x v="0"/>
    <x v="0"/>
  </r>
  <r>
    <x v="6"/>
    <x v="1"/>
    <x v="3"/>
    <n v="1.0820000000000001"/>
    <x v="0"/>
    <n v="4"/>
    <x v="0"/>
    <x v="0"/>
  </r>
  <r>
    <x v="6"/>
    <x v="2"/>
    <x v="3"/>
    <n v="1.179"/>
    <x v="0"/>
    <n v="4"/>
    <x v="0"/>
    <x v="0"/>
  </r>
  <r>
    <x v="6"/>
    <x v="3"/>
    <x v="3"/>
    <n v="1.0169999999999999"/>
    <x v="0"/>
    <n v="4"/>
    <x v="0"/>
    <x v="0"/>
  </r>
  <r>
    <x v="6"/>
    <x v="4"/>
    <x v="3"/>
    <n v="1.0009999999999999"/>
    <x v="0"/>
    <n v="4"/>
    <x v="0"/>
    <x v="0"/>
  </r>
  <r>
    <x v="6"/>
    <x v="5"/>
    <x v="3"/>
    <n v="0.72199999999999998"/>
    <x v="0"/>
    <n v="4"/>
    <x v="0"/>
    <x v="0"/>
  </r>
  <r>
    <x v="6"/>
    <x v="6"/>
    <x v="3"/>
    <n v="0.752"/>
    <x v="0"/>
    <n v="4"/>
    <x v="0"/>
    <x v="0"/>
  </r>
  <r>
    <x v="6"/>
    <x v="7"/>
    <x v="3"/>
    <n v="1.3260000000000001"/>
    <x v="0"/>
    <n v="4"/>
    <x v="0"/>
    <x v="0"/>
  </r>
  <r>
    <x v="6"/>
    <x v="8"/>
    <x v="3"/>
    <n v="1.409"/>
    <x v="0"/>
    <n v="4"/>
    <x v="0"/>
    <x v="0"/>
  </r>
  <r>
    <x v="6"/>
    <x v="9"/>
    <x v="3"/>
    <n v="1.3839999999999999"/>
    <x v="0"/>
    <n v="4"/>
    <x v="0"/>
    <x v="0"/>
  </r>
  <r>
    <x v="6"/>
    <x v="10"/>
    <x v="3"/>
    <n v="1.4870000000000001"/>
    <x v="0"/>
    <n v="4"/>
    <x v="0"/>
    <x v="0"/>
  </r>
  <r>
    <x v="6"/>
    <x v="11"/>
    <x v="3"/>
    <n v="1.423"/>
    <x v="0"/>
    <n v="4"/>
    <x v="0"/>
    <x v="0"/>
  </r>
  <r>
    <x v="6"/>
    <x v="12"/>
    <x v="3"/>
    <n v="1.597"/>
    <x v="0"/>
    <n v="4"/>
    <x v="0"/>
    <x v="0"/>
  </r>
  <r>
    <x v="7"/>
    <x v="13"/>
    <x v="0"/>
    <n v="1.5299999999999999E-2"/>
    <x v="0"/>
    <n v="4"/>
    <x v="0"/>
    <x v="0"/>
  </r>
  <r>
    <x v="7"/>
    <x v="13"/>
    <x v="1"/>
    <n v="5.8450000000000002E-2"/>
    <x v="0"/>
    <n v="4"/>
    <x v="0"/>
    <x v="0"/>
  </r>
  <r>
    <x v="7"/>
    <x v="13"/>
    <x v="2"/>
    <n v="0.47175"/>
    <x v="0"/>
    <n v="4"/>
    <x v="0"/>
    <x v="0"/>
  </r>
  <r>
    <x v="7"/>
    <x v="13"/>
    <x v="3"/>
    <n v="0.54549999999999998"/>
    <x v="0"/>
    <n v="4"/>
    <x v="0"/>
    <x v="0"/>
  </r>
  <r>
    <x v="8"/>
    <x v="0"/>
    <x v="0"/>
    <n v="5.5480000000000002E-2"/>
    <x v="0"/>
    <n v="5"/>
    <x v="0"/>
    <x v="1"/>
  </r>
  <r>
    <x v="8"/>
    <x v="1"/>
    <x v="0"/>
    <n v="0.36441000000000001"/>
    <x v="0"/>
    <n v="5"/>
    <x v="0"/>
    <x v="1"/>
  </r>
  <r>
    <x v="8"/>
    <x v="2"/>
    <x v="0"/>
    <n v="0.36441000000000001"/>
    <x v="0"/>
    <n v="5"/>
    <x v="0"/>
    <x v="1"/>
  </r>
  <r>
    <x v="8"/>
    <x v="3"/>
    <x v="0"/>
    <n v="0.36441000000000001"/>
    <x v="0"/>
    <n v="5"/>
    <x v="0"/>
    <x v="1"/>
  </r>
  <r>
    <x v="8"/>
    <x v="4"/>
    <x v="0"/>
    <n v="0.36441000000000001"/>
    <x v="0"/>
    <n v="5"/>
    <x v="0"/>
    <x v="1"/>
  </r>
  <r>
    <x v="8"/>
    <x v="5"/>
    <x v="0"/>
    <n v="7.7509999999999996E-2"/>
    <x v="0"/>
    <n v="5"/>
    <x v="0"/>
    <x v="1"/>
  </r>
  <r>
    <x v="8"/>
    <x v="6"/>
    <x v="0"/>
    <n v="0.17618"/>
    <x v="0"/>
    <n v="5"/>
    <x v="0"/>
    <x v="1"/>
  </r>
  <r>
    <x v="8"/>
    <x v="7"/>
    <x v="0"/>
    <n v="0.58294999999999997"/>
    <x v="0"/>
    <n v="5"/>
    <x v="0"/>
    <x v="1"/>
  </r>
  <r>
    <x v="8"/>
    <x v="8"/>
    <x v="0"/>
    <n v="0.58294999999999997"/>
    <x v="0"/>
    <n v="5"/>
    <x v="0"/>
    <x v="1"/>
  </r>
  <r>
    <x v="8"/>
    <x v="9"/>
    <x v="0"/>
    <n v="0.58294999999999997"/>
    <x v="0"/>
    <n v="5"/>
    <x v="0"/>
    <x v="1"/>
  </r>
  <r>
    <x v="8"/>
    <x v="10"/>
    <x v="0"/>
    <n v="0.58294999999999997"/>
    <x v="0"/>
    <n v="5"/>
    <x v="0"/>
    <x v="1"/>
  </r>
  <r>
    <x v="8"/>
    <x v="11"/>
    <x v="0"/>
    <n v="0.58294999999999997"/>
    <x v="0"/>
    <n v="5"/>
    <x v="0"/>
    <x v="1"/>
  </r>
  <r>
    <x v="8"/>
    <x v="12"/>
    <x v="0"/>
    <n v="0.58294999999999997"/>
    <x v="0"/>
    <n v="5"/>
    <x v="0"/>
    <x v="1"/>
  </r>
  <r>
    <x v="8"/>
    <x v="0"/>
    <x v="1"/>
    <n v="0.10682999999999999"/>
    <x v="0"/>
    <n v="5"/>
    <x v="0"/>
    <x v="1"/>
  </r>
  <r>
    <x v="8"/>
    <x v="1"/>
    <x v="1"/>
    <n v="0.17849999999999999"/>
    <x v="0"/>
    <n v="5"/>
    <x v="0"/>
    <x v="1"/>
  </r>
  <r>
    <x v="8"/>
    <x v="2"/>
    <x v="1"/>
    <n v="0.19483"/>
    <x v="0"/>
    <n v="5"/>
    <x v="0"/>
    <x v="1"/>
  </r>
  <r>
    <x v="8"/>
    <x v="3"/>
    <x v="1"/>
    <n v="0.16733000000000001"/>
    <x v="0"/>
    <n v="5"/>
    <x v="0"/>
    <x v="1"/>
  </r>
  <r>
    <x v="8"/>
    <x v="4"/>
    <x v="1"/>
    <n v="0.16667000000000001"/>
    <x v="0"/>
    <n v="5"/>
    <x v="0"/>
    <x v="1"/>
  </r>
  <r>
    <x v="8"/>
    <x v="5"/>
    <x v="1"/>
    <n v="7.6289999999999997E-2"/>
    <x v="0"/>
    <n v="5"/>
    <x v="0"/>
    <x v="1"/>
  </r>
  <r>
    <x v="8"/>
    <x v="6"/>
    <x v="1"/>
    <n v="7.9710000000000003E-2"/>
    <x v="0"/>
    <n v="5"/>
    <x v="0"/>
    <x v="1"/>
  </r>
  <r>
    <x v="8"/>
    <x v="7"/>
    <x v="1"/>
    <n v="0.21833"/>
    <x v="0"/>
    <n v="5"/>
    <x v="0"/>
    <x v="1"/>
  </r>
  <r>
    <x v="8"/>
    <x v="8"/>
    <x v="1"/>
    <n v="0.23400000000000001"/>
    <x v="0"/>
    <n v="5"/>
    <x v="0"/>
    <x v="1"/>
  </r>
  <r>
    <x v="8"/>
    <x v="9"/>
    <x v="1"/>
    <n v="0.22900000000000001"/>
    <x v="0"/>
    <n v="5"/>
    <x v="0"/>
    <x v="1"/>
  </r>
  <r>
    <x v="8"/>
    <x v="10"/>
    <x v="1"/>
    <n v="0.24732999999999999"/>
    <x v="0"/>
    <n v="5"/>
    <x v="0"/>
    <x v="1"/>
  </r>
  <r>
    <x v="8"/>
    <x v="11"/>
    <x v="1"/>
    <n v="0.23666999999999999"/>
    <x v="0"/>
    <n v="5"/>
    <x v="0"/>
    <x v="1"/>
  </r>
  <r>
    <x v="8"/>
    <x v="12"/>
    <x v="1"/>
    <n v="0.26500000000000001"/>
    <x v="0"/>
    <n v="5"/>
    <x v="0"/>
    <x v="1"/>
  </r>
  <r>
    <x v="8"/>
    <x v="0"/>
    <x v="2"/>
    <n v="0.47869"/>
    <x v="0"/>
    <n v="5"/>
    <x v="0"/>
    <x v="1"/>
  </r>
  <r>
    <x v="8"/>
    <x v="1"/>
    <x v="2"/>
    <n v="0.52808999999999995"/>
    <x v="0"/>
    <n v="5"/>
    <x v="0"/>
    <x v="1"/>
  </r>
  <r>
    <x v="8"/>
    <x v="2"/>
    <x v="2"/>
    <n v="0.60975999999999997"/>
    <x v="0"/>
    <n v="5"/>
    <x v="0"/>
    <x v="1"/>
  </r>
  <r>
    <x v="8"/>
    <x v="3"/>
    <x v="2"/>
    <n v="0.47226000000000001"/>
    <x v="0"/>
    <n v="5"/>
    <x v="0"/>
    <x v="1"/>
  </r>
  <r>
    <x v="8"/>
    <x v="4"/>
    <x v="2"/>
    <n v="0.46892"/>
    <x v="0"/>
    <n v="5"/>
    <x v="0"/>
    <x v="1"/>
  </r>
  <r>
    <x v="8"/>
    <x v="5"/>
    <x v="2"/>
    <n v="0.55820000000000003"/>
    <x v="0"/>
    <n v="5"/>
    <x v="0"/>
    <x v="1"/>
  </r>
  <r>
    <x v="8"/>
    <x v="6"/>
    <x v="2"/>
    <n v="0.48810999999999999"/>
    <x v="0"/>
    <n v="5"/>
    <x v="0"/>
    <x v="1"/>
  </r>
  <r>
    <x v="8"/>
    <x v="7"/>
    <x v="2"/>
    <n v="0.50871999999999995"/>
    <x v="0"/>
    <n v="5"/>
    <x v="0"/>
    <x v="1"/>
  </r>
  <r>
    <x v="8"/>
    <x v="8"/>
    <x v="2"/>
    <n v="0.58704999999999996"/>
    <x v="0"/>
    <n v="5"/>
    <x v="0"/>
    <x v="1"/>
  </r>
  <r>
    <x v="8"/>
    <x v="9"/>
    <x v="2"/>
    <n v="0.56205000000000005"/>
    <x v="0"/>
    <n v="5"/>
    <x v="0"/>
    <x v="1"/>
  </r>
  <r>
    <x v="8"/>
    <x v="10"/>
    <x v="2"/>
    <n v="0.65371999999999997"/>
    <x v="0"/>
    <n v="5"/>
    <x v="0"/>
    <x v="1"/>
  </r>
  <r>
    <x v="8"/>
    <x v="11"/>
    <x v="2"/>
    <n v="0.60038000000000002"/>
    <x v="0"/>
    <n v="5"/>
    <x v="0"/>
    <x v="1"/>
  </r>
  <r>
    <x v="8"/>
    <x v="12"/>
    <x v="2"/>
    <n v="0.74204999999999999"/>
    <x v="0"/>
    <n v="5"/>
    <x v="0"/>
    <x v="1"/>
  </r>
  <r>
    <x v="8"/>
    <x v="0"/>
    <x v="3"/>
    <n v="0.64100000000000001"/>
    <x v="0"/>
    <n v="5"/>
    <x v="0"/>
    <x v="1"/>
  </r>
  <r>
    <x v="8"/>
    <x v="1"/>
    <x v="3"/>
    <n v="1.071"/>
    <x v="0"/>
    <n v="5"/>
    <x v="0"/>
    <x v="1"/>
  </r>
  <r>
    <x v="8"/>
    <x v="2"/>
    <x v="3"/>
    <n v="1.169"/>
    <x v="0"/>
    <n v="5"/>
    <x v="0"/>
    <x v="1"/>
  </r>
  <r>
    <x v="8"/>
    <x v="3"/>
    <x v="3"/>
    <n v="1.004"/>
    <x v="0"/>
    <n v="5"/>
    <x v="0"/>
    <x v="1"/>
  </r>
  <r>
    <x v="8"/>
    <x v="4"/>
    <x v="3"/>
    <n v="1"/>
    <x v="0"/>
    <n v="5"/>
    <x v="0"/>
    <x v="1"/>
  </r>
  <r>
    <x v="8"/>
    <x v="5"/>
    <x v="3"/>
    <n v="0.71199999999999997"/>
    <x v="0"/>
    <n v="5"/>
    <x v="0"/>
    <x v="1"/>
  </r>
  <r>
    <x v="8"/>
    <x v="6"/>
    <x v="3"/>
    <n v="0.74399999999999999"/>
    <x v="0"/>
    <n v="5"/>
    <x v="0"/>
    <x v="1"/>
  </r>
  <r>
    <x v="8"/>
    <x v="7"/>
    <x v="3"/>
    <n v="1.31"/>
    <x v="0"/>
    <n v="5"/>
    <x v="0"/>
    <x v="1"/>
  </r>
  <r>
    <x v="8"/>
    <x v="8"/>
    <x v="3"/>
    <n v="1.4039999999999999"/>
    <x v="0"/>
    <n v="5"/>
    <x v="0"/>
    <x v="1"/>
  </r>
  <r>
    <x v="8"/>
    <x v="9"/>
    <x v="3"/>
    <n v="1.3740000000000001"/>
    <x v="0"/>
    <n v="5"/>
    <x v="0"/>
    <x v="1"/>
  </r>
  <r>
    <x v="8"/>
    <x v="10"/>
    <x v="3"/>
    <n v="1.484"/>
    <x v="0"/>
    <n v="5"/>
    <x v="0"/>
    <x v="1"/>
  </r>
  <r>
    <x v="8"/>
    <x v="11"/>
    <x v="3"/>
    <n v="1.42"/>
    <x v="0"/>
    <n v="5"/>
    <x v="0"/>
    <x v="1"/>
  </r>
  <r>
    <x v="8"/>
    <x v="12"/>
    <x v="3"/>
    <n v="1.59"/>
    <x v="0"/>
    <n v="5"/>
    <x v="0"/>
    <x v="1"/>
  </r>
  <r>
    <x v="9"/>
    <x v="13"/>
    <x v="0"/>
    <n v="1.5299999999999999E-2"/>
    <x v="0"/>
    <n v="5"/>
    <x v="0"/>
    <x v="1"/>
  </r>
  <r>
    <x v="9"/>
    <x v="13"/>
    <x v="1"/>
    <n v="5.8450000000000002E-2"/>
    <x v="0"/>
    <n v="5"/>
    <x v="0"/>
    <x v="1"/>
  </r>
  <r>
    <x v="9"/>
    <x v="13"/>
    <x v="2"/>
    <n v="0.47175"/>
    <x v="0"/>
    <n v="5"/>
    <x v="0"/>
    <x v="1"/>
  </r>
  <r>
    <x v="9"/>
    <x v="13"/>
    <x v="3"/>
    <n v="0.54549999999999998"/>
    <x v="0"/>
    <n v="5"/>
    <x v="0"/>
    <x v="1"/>
  </r>
  <r>
    <x v="10"/>
    <x v="0"/>
    <x v="0"/>
    <n v="5.5480000000000002E-2"/>
    <x v="0"/>
    <n v="6"/>
    <x v="0"/>
    <x v="1"/>
  </r>
  <r>
    <x v="10"/>
    <x v="1"/>
    <x v="0"/>
    <n v="0.36441000000000001"/>
    <x v="0"/>
    <n v="6"/>
    <x v="0"/>
    <x v="1"/>
  </r>
  <r>
    <x v="10"/>
    <x v="2"/>
    <x v="0"/>
    <n v="0.36441000000000001"/>
    <x v="0"/>
    <n v="6"/>
    <x v="0"/>
    <x v="1"/>
  </r>
  <r>
    <x v="10"/>
    <x v="3"/>
    <x v="0"/>
    <n v="0.36441000000000001"/>
    <x v="0"/>
    <n v="6"/>
    <x v="0"/>
    <x v="1"/>
  </r>
  <r>
    <x v="10"/>
    <x v="4"/>
    <x v="0"/>
    <n v="0.36441000000000001"/>
    <x v="0"/>
    <n v="6"/>
    <x v="0"/>
    <x v="1"/>
  </r>
  <r>
    <x v="10"/>
    <x v="5"/>
    <x v="0"/>
    <n v="7.7509999999999996E-2"/>
    <x v="0"/>
    <n v="6"/>
    <x v="0"/>
    <x v="1"/>
  </r>
  <r>
    <x v="10"/>
    <x v="6"/>
    <x v="0"/>
    <n v="0.17618"/>
    <x v="0"/>
    <n v="6"/>
    <x v="0"/>
    <x v="1"/>
  </r>
  <r>
    <x v="10"/>
    <x v="7"/>
    <x v="0"/>
    <n v="0.58294999999999997"/>
    <x v="0"/>
    <n v="6"/>
    <x v="0"/>
    <x v="1"/>
  </r>
  <r>
    <x v="10"/>
    <x v="8"/>
    <x v="0"/>
    <n v="0.58294999999999997"/>
    <x v="0"/>
    <n v="6"/>
    <x v="0"/>
    <x v="1"/>
  </r>
  <r>
    <x v="10"/>
    <x v="9"/>
    <x v="0"/>
    <n v="0.58294999999999997"/>
    <x v="0"/>
    <n v="6"/>
    <x v="0"/>
    <x v="1"/>
  </r>
  <r>
    <x v="10"/>
    <x v="10"/>
    <x v="0"/>
    <n v="0.58294999999999997"/>
    <x v="0"/>
    <n v="6"/>
    <x v="0"/>
    <x v="1"/>
  </r>
  <r>
    <x v="10"/>
    <x v="11"/>
    <x v="0"/>
    <n v="0.58294999999999997"/>
    <x v="0"/>
    <n v="6"/>
    <x v="0"/>
    <x v="1"/>
  </r>
  <r>
    <x v="10"/>
    <x v="12"/>
    <x v="0"/>
    <n v="0.58294999999999997"/>
    <x v="0"/>
    <n v="6"/>
    <x v="0"/>
    <x v="1"/>
  </r>
  <r>
    <x v="10"/>
    <x v="0"/>
    <x v="1"/>
    <n v="0.1075"/>
    <x v="0"/>
    <n v="6"/>
    <x v="0"/>
    <x v="1"/>
  </r>
  <r>
    <x v="10"/>
    <x v="1"/>
    <x v="1"/>
    <n v="0.17817"/>
    <x v="0"/>
    <n v="6"/>
    <x v="0"/>
    <x v="1"/>
  </r>
  <r>
    <x v="10"/>
    <x v="2"/>
    <x v="1"/>
    <n v="0.19483"/>
    <x v="0"/>
    <n v="6"/>
    <x v="0"/>
    <x v="1"/>
  </r>
  <r>
    <x v="10"/>
    <x v="3"/>
    <x v="1"/>
    <n v="0.16617000000000001"/>
    <x v="0"/>
    <n v="6"/>
    <x v="0"/>
    <x v="1"/>
  </r>
  <r>
    <x v="10"/>
    <x v="4"/>
    <x v="1"/>
    <n v="0.17116999999999999"/>
    <x v="0"/>
    <n v="6"/>
    <x v="0"/>
    <x v="1"/>
  </r>
  <r>
    <x v="10"/>
    <x v="5"/>
    <x v="1"/>
    <n v="7.6069999999999999E-2"/>
    <x v="0"/>
    <n v="6"/>
    <x v="0"/>
    <x v="1"/>
  </r>
  <r>
    <x v="10"/>
    <x v="6"/>
    <x v="1"/>
    <n v="7.9070000000000001E-2"/>
    <x v="0"/>
    <n v="6"/>
    <x v="0"/>
    <x v="1"/>
  </r>
  <r>
    <x v="10"/>
    <x v="7"/>
    <x v="1"/>
    <n v="0.2185"/>
    <x v="0"/>
    <n v="6"/>
    <x v="0"/>
    <x v="1"/>
  </r>
  <r>
    <x v="10"/>
    <x v="8"/>
    <x v="1"/>
    <n v="0.23599999999999999"/>
    <x v="0"/>
    <n v="6"/>
    <x v="0"/>
    <x v="1"/>
  </r>
  <r>
    <x v="10"/>
    <x v="9"/>
    <x v="1"/>
    <n v="0.22900000000000001"/>
    <x v="0"/>
    <n v="6"/>
    <x v="0"/>
    <x v="1"/>
  </r>
  <r>
    <x v="10"/>
    <x v="10"/>
    <x v="1"/>
    <n v="0.248"/>
    <x v="0"/>
    <n v="6"/>
    <x v="0"/>
    <x v="1"/>
  </r>
  <r>
    <x v="10"/>
    <x v="11"/>
    <x v="1"/>
    <n v="0.23666999999999999"/>
    <x v="0"/>
    <n v="6"/>
    <x v="0"/>
    <x v="1"/>
  </r>
  <r>
    <x v="10"/>
    <x v="12"/>
    <x v="1"/>
    <n v="0.26467000000000002"/>
    <x v="0"/>
    <n v="6"/>
    <x v="0"/>
    <x v="1"/>
  </r>
  <r>
    <x v="10"/>
    <x v="0"/>
    <x v="2"/>
    <n v="0.48202"/>
    <x v="0"/>
    <n v="6"/>
    <x v="0"/>
    <x v="1"/>
  </r>
  <r>
    <x v="10"/>
    <x v="1"/>
    <x v="2"/>
    <n v="0.52642"/>
    <x v="0"/>
    <n v="6"/>
    <x v="0"/>
    <x v="1"/>
  </r>
  <r>
    <x v="10"/>
    <x v="2"/>
    <x v="2"/>
    <n v="0.60975999999999997"/>
    <x v="0"/>
    <n v="6"/>
    <x v="0"/>
    <x v="1"/>
  </r>
  <r>
    <x v="10"/>
    <x v="3"/>
    <x v="2"/>
    <n v="0.46642"/>
    <x v="0"/>
    <n v="6"/>
    <x v="0"/>
    <x v="1"/>
  </r>
  <r>
    <x v="10"/>
    <x v="4"/>
    <x v="2"/>
    <n v="0.49142000000000002"/>
    <x v="0"/>
    <n v="6"/>
    <x v="0"/>
    <x v="1"/>
  </r>
  <r>
    <x v="10"/>
    <x v="5"/>
    <x v="2"/>
    <n v="0.55642000000000003"/>
    <x v="0"/>
    <n v="6"/>
    <x v="0"/>
    <x v="1"/>
  </r>
  <r>
    <x v="10"/>
    <x v="6"/>
    <x v="2"/>
    <n v="0.48275000000000001"/>
    <x v="0"/>
    <n v="6"/>
    <x v="0"/>
    <x v="1"/>
  </r>
  <r>
    <x v="10"/>
    <x v="7"/>
    <x v="2"/>
    <n v="0.50954999999999995"/>
    <x v="0"/>
    <n v="6"/>
    <x v="0"/>
    <x v="1"/>
  </r>
  <r>
    <x v="10"/>
    <x v="8"/>
    <x v="2"/>
    <n v="0.59704999999999997"/>
    <x v="0"/>
    <n v="6"/>
    <x v="0"/>
    <x v="1"/>
  </r>
  <r>
    <x v="10"/>
    <x v="9"/>
    <x v="2"/>
    <n v="0.56205000000000005"/>
    <x v="0"/>
    <n v="6"/>
    <x v="0"/>
    <x v="1"/>
  </r>
  <r>
    <x v="10"/>
    <x v="10"/>
    <x v="2"/>
    <n v="0.65705000000000002"/>
    <x v="0"/>
    <n v="6"/>
    <x v="0"/>
    <x v="1"/>
  </r>
  <r>
    <x v="10"/>
    <x v="11"/>
    <x v="2"/>
    <n v="0.60038000000000002"/>
    <x v="0"/>
    <n v="6"/>
    <x v="0"/>
    <x v="1"/>
  </r>
  <r>
    <x v="10"/>
    <x v="12"/>
    <x v="2"/>
    <n v="0.74038000000000004"/>
    <x v="0"/>
    <n v="6"/>
    <x v="0"/>
    <x v="1"/>
  </r>
  <r>
    <x v="10"/>
    <x v="0"/>
    <x v="3"/>
    <n v="0.64500000000000002"/>
    <x v="0"/>
    <n v="6"/>
    <x v="0"/>
    <x v="1"/>
  </r>
  <r>
    <x v="10"/>
    <x v="1"/>
    <x v="3"/>
    <n v="1.069"/>
    <x v="0"/>
    <n v="6"/>
    <x v="0"/>
    <x v="1"/>
  </r>
  <r>
    <x v="10"/>
    <x v="2"/>
    <x v="3"/>
    <n v="1.169"/>
    <x v="0"/>
    <n v="6"/>
    <x v="0"/>
    <x v="1"/>
  </r>
  <r>
    <x v="10"/>
    <x v="3"/>
    <x v="3"/>
    <n v="0.997"/>
    <x v="0"/>
    <n v="6"/>
    <x v="0"/>
    <x v="1"/>
  </r>
  <r>
    <x v="10"/>
    <x v="4"/>
    <x v="3"/>
    <n v="1.0269999999999999"/>
    <x v="0"/>
    <n v="6"/>
    <x v="0"/>
    <x v="1"/>
  </r>
  <r>
    <x v="10"/>
    <x v="5"/>
    <x v="3"/>
    <n v="0.71"/>
    <x v="0"/>
    <n v="6"/>
    <x v="0"/>
    <x v="1"/>
  </r>
  <r>
    <x v="10"/>
    <x v="6"/>
    <x v="3"/>
    <n v="0.73799999999999999"/>
    <x v="0"/>
    <n v="6"/>
    <x v="0"/>
    <x v="1"/>
  </r>
  <r>
    <x v="10"/>
    <x v="7"/>
    <x v="3"/>
    <n v="1.3109999999999999"/>
    <x v="0"/>
    <n v="6"/>
    <x v="0"/>
    <x v="1"/>
  </r>
  <r>
    <x v="10"/>
    <x v="8"/>
    <x v="3"/>
    <n v="1.4159999999999999"/>
    <x v="0"/>
    <n v="6"/>
    <x v="0"/>
    <x v="1"/>
  </r>
  <r>
    <x v="10"/>
    <x v="9"/>
    <x v="3"/>
    <n v="1.3740000000000001"/>
    <x v="0"/>
    <n v="6"/>
    <x v="0"/>
    <x v="1"/>
  </r>
  <r>
    <x v="10"/>
    <x v="10"/>
    <x v="3"/>
    <n v="1.488"/>
    <x v="0"/>
    <n v="6"/>
    <x v="0"/>
    <x v="1"/>
  </r>
  <r>
    <x v="10"/>
    <x v="11"/>
    <x v="3"/>
    <n v="1.42"/>
    <x v="0"/>
    <n v="6"/>
    <x v="0"/>
    <x v="1"/>
  </r>
  <r>
    <x v="10"/>
    <x v="12"/>
    <x v="3"/>
    <n v="1.5880000000000001"/>
    <x v="0"/>
    <n v="6"/>
    <x v="0"/>
    <x v="1"/>
  </r>
  <r>
    <x v="11"/>
    <x v="13"/>
    <x v="0"/>
    <n v="1.5299999999999999E-2"/>
    <x v="0"/>
    <n v="6"/>
    <x v="0"/>
    <x v="1"/>
  </r>
  <r>
    <x v="11"/>
    <x v="13"/>
    <x v="1"/>
    <n v="5.8659999999999997E-2"/>
    <x v="0"/>
    <n v="6"/>
    <x v="0"/>
    <x v="1"/>
  </r>
  <r>
    <x v="11"/>
    <x v="13"/>
    <x v="2"/>
    <n v="0.47354000000000002"/>
    <x v="0"/>
    <n v="6"/>
    <x v="0"/>
    <x v="1"/>
  </r>
  <r>
    <x v="11"/>
    <x v="13"/>
    <x v="3"/>
    <n v="0.54749999999999999"/>
    <x v="0"/>
    <n v="6"/>
    <x v="0"/>
    <x v="1"/>
  </r>
  <r>
    <x v="12"/>
    <x v="0"/>
    <x v="0"/>
    <n v="5.5480000000000002E-2"/>
    <x v="0"/>
    <n v="7"/>
    <x v="0"/>
    <x v="1"/>
  </r>
  <r>
    <x v="12"/>
    <x v="1"/>
    <x v="0"/>
    <n v="0.36441000000000001"/>
    <x v="0"/>
    <n v="7"/>
    <x v="0"/>
    <x v="1"/>
  </r>
  <r>
    <x v="12"/>
    <x v="2"/>
    <x v="0"/>
    <n v="0.36441000000000001"/>
    <x v="0"/>
    <n v="7"/>
    <x v="0"/>
    <x v="1"/>
  </r>
  <r>
    <x v="12"/>
    <x v="3"/>
    <x v="0"/>
    <n v="0.36441000000000001"/>
    <x v="0"/>
    <n v="7"/>
    <x v="0"/>
    <x v="1"/>
  </r>
  <r>
    <x v="12"/>
    <x v="4"/>
    <x v="0"/>
    <n v="0.36441000000000001"/>
    <x v="0"/>
    <n v="7"/>
    <x v="0"/>
    <x v="1"/>
  </r>
  <r>
    <x v="12"/>
    <x v="5"/>
    <x v="0"/>
    <n v="7.7509999999999996E-2"/>
    <x v="0"/>
    <n v="7"/>
    <x v="0"/>
    <x v="1"/>
  </r>
  <r>
    <x v="12"/>
    <x v="6"/>
    <x v="0"/>
    <n v="0.17618"/>
    <x v="0"/>
    <n v="7"/>
    <x v="0"/>
    <x v="1"/>
  </r>
  <r>
    <x v="12"/>
    <x v="7"/>
    <x v="0"/>
    <n v="0.58294999999999997"/>
    <x v="0"/>
    <n v="7"/>
    <x v="0"/>
    <x v="1"/>
  </r>
  <r>
    <x v="12"/>
    <x v="8"/>
    <x v="0"/>
    <n v="0.58294999999999997"/>
    <x v="0"/>
    <n v="7"/>
    <x v="0"/>
    <x v="1"/>
  </r>
  <r>
    <x v="12"/>
    <x v="9"/>
    <x v="0"/>
    <n v="0.58294999999999997"/>
    <x v="0"/>
    <n v="7"/>
    <x v="0"/>
    <x v="1"/>
  </r>
  <r>
    <x v="12"/>
    <x v="10"/>
    <x v="0"/>
    <n v="0.58294999999999997"/>
    <x v="0"/>
    <n v="7"/>
    <x v="0"/>
    <x v="1"/>
  </r>
  <r>
    <x v="12"/>
    <x v="11"/>
    <x v="0"/>
    <n v="0.58294999999999997"/>
    <x v="0"/>
    <n v="7"/>
    <x v="0"/>
    <x v="1"/>
  </r>
  <r>
    <x v="12"/>
    <x v="12"/>
    <x v="0"/>
    <n v="0.58294999999999997"/>
    <x v="0"/>
    <n v="7"/>
    <x v="0"/>
    <x v="1"/>
  </r>
  <r>
    <x v="12"/>
    <x v="0"/>
    <x v="1"/>
    <n v="0.10833"/>
    <x v="0"/>
    <n v="7"/>
    <x v="0"/>
    <x v="1"/>
  </r>
  <r>
    <x v="12"/>
    <x v="1"/>
    <x v="1"/>
    <n v="0.17867"/>
    <x v="0"/>
    <n v="7"/>
    <x v="0"/>
    <x v="1"/>
  </r>
  <r>
    <x v="12"/>
    <x v="2"/>
    <x v="1"/>
    <n v="0.19550000000000001"/>
    <x v="0"/>
    <n v="7"/>
    <x v="0"/>
    <x v="1"/>
  </r>
  <r>
    <x v="12"/>
    <x v="3"/>
    <x v="1"/>
    <n v="0.16733000000000001"/>
    <x v="0"/>
    <n v="7"/>
    <x v="0"/>
    <x v="1"/>
  </r>
  <r>
    <x v="12"/>
    <x v="4"/>
    <x v="1"/>
    <n v="0.17033000000000001"/>
    <x v="0"/>
    <n v="7"/>
    <x v="0"/>
    <x v="1"/>
  </r>
  <r>
    <x v="12"/>
    <x v="5"/>
    <x v="1"/>
    <n v="7.6179999999999998E-2"/>
    <x v="0"/>
    <n v="7"/>
    <x v="0"/>
    <x v="1"/>
  </r>
  <r>
    <x v="12"/>
    <x v="6"/>
    <x v="1"/>
    <n v="7.9070000000000001E-2"/>
    <x v="0"/>
    <n v="7"/>
    <x v="0"/>
    <x v="1"/>
  </r>
  <r>
    <x v="12"/>
    <x v="7"/>
    <x v="1"/>
    <n v="0.21883"/>
    <x v="0"/>
    <n v="7"/>
    <x v="0"/>
    <x v="1"/>
  </r>
  <r>
    <x v="12"/>
    <x v="8"/>
    <x v="1"/>
    <n v="0.23483000000000001"/>
    <x v="0"/>
    <n v="7"/>
    <x v="0"/>
    <x v="1"/>
  </r>
  <r>
    <x v="12"/>
    <x v="9"/>
    <x v="1"/>
    <n v="0.22933000000000001"/>
    <x v="0"/>
    <n v="7"/>
    <x v="0"/>
    <x v="1"/>
  </r>
  <r>
    <x v="12"/>
    <x v="10"/>
    <x v="1"/>
    <n v="0.248"/>
    <x v="0"/>
    <n v="7"/>
    <x v="0"/>
    <x v="1"/>
  </r>
  <r>
    <x v="12"/>
    <x v="11"/>
    <x v="1"/>
    <n v="0.23749999999999999"/>
    <x v="0"/>
    <n v="7"/>
    <x v="0"/>
    <x v="1"/>
  </r>
  <r>
    <x v="12"/>
    <x v="12"/>
    <x v="1"/>
    <n v="0.26550000000000001"/>
    <x v="0"/>
    <n v="7"/>
    <x v="0"/>
    <x v="1"/>
  </r>
  <r>
    <x v="12"/>
    <x v="0"/>
    <x v="2"/>
    <n v="0.48619000000000001"/>
    <x v="0"/>
    <n v="7"/>
    <x v="0"/>
    <x v="1"/>
  </r>
  <r>
    <x v="12"/>
    <x v="1"/>
    <x v="2"/>
    <n v="0.52891999999999995"/>
    <x v="0"/>
    <n v="7"/>
    <x v="0"/>
    <x v="1"/>
  </r>
  <r>
    <x v="12"/>
    <x v="2"/>
    <x v="2"/>
    <n v="0.61309000000000002"/>
    <x v="0"/>
    <n v="7"/>
    <x v="0"/>
    <x v="1"/>
  </r>
  <r>
    <x v="12"/>
    <x v="3"/>
    <x v="2"/>
    <n v="0.47226000000000001"/>
    <x v="0"/>
    <n v="7"/>
    <x v="0"/>
    <x v="1"/>
  </r>
  <r>
    <x v="12"/>
    <x v="4"/>
    <x v="2"/>
    <n v="0.48726000000000003"/>
    <x v="0"/>
    <n v="7"/>
    <x v="0"/>
    <x v="1"/>
  </r>
  <r>
    <x v="12"/>
    <x v="5"/>
    <x v="2"/>
    <n v="0.55730999999999997"/>
    <x v="0"/>
    <n v="7"/>
    <x v="0"/>
    <x v="1"/>
  </r>
  <r>
    <x v="12"/>
    <x v="6"/>
    <x v="2"/>
    <n v="0.48275000000000001"/>
    <x v="0"/>
    <n v="7"/>
    <x v="0"/>
    <x v="1"/>
  </r>
  <r>
    <x v="12"/>
    <x v="7"/>
    <x v="2"/>
    <n v="0.51122000000000001"/>
    <x v="0"/>
    <n v="7"/>
    <x v="0"/>
    <x v="1"/>
  </r>
  <r>
    <x v="12"/>
    <x v="8"/>
    <x v="2"/>
    <n v="0.59121999999999997"/>
    <x v="0"/>
    <n v="7"/>
    <x v="0"/>
    <x v="1"/>
  </r>
  <r>
    <x v="12"/>
    <x v="9"/>
    <x v="2"/>
    <n v="0.56372"/>
    <x v="0"/>
    <n v="7"/>
    <x v="0"/>
    <x v="1"/>
  </r>
  <r>
    <x v="12"/>
    <x v="10"/>
    <x v="2"/>
    <n v="0.65705000000000002"/>
    <x v="0"/>
    <n v="7"/>
    <x v="0"/>
    <x v="1"/>
  </r>
  <r>
    <x v="12"/>
    <x v="11"/>
    <x v="2"/>
    <n v="0.60455000000000003"/>
    <x v="0"/>
    <n v="7"/>
    <x v="0"/>
    <x v="1"/>
  </r>
  <r>
    <x v="12"/>
    <x v="12"/>
    <x v="2"/>
    <n v="0.74455000000000005"/>
    <x v="0"/>
    <n v="7"/>
    <x v="0"/>
    <x v="1"/>
  </r>
  <r>
    <x v="12"/>
    <x v="0"/>
    <x v="3"/>
    <n v="0.65"/>
    <x v="0"/>
    <n v="7"/>
    <x v="0"/>
    <x v="1"/>
  </r>
  <r>
    <x v="12"/>
    <x v="1"/>
    <x v="3"/>
    <n v="1.0720000000000001"/>
    <x v="0"/>
    <n v="7"/>
    <x v="0"/>
    <x v="1"/>
  </r>
  <r>
    <x v="12"/>
    <x v="2"/>
    <x v="3"/>
    <n v="1.173"/>
    <x v="0"/>
    <n v="7"/>
    <x v="0"/>
    <x v="1"/>
  </r>
  <r>
    <x v="12"/>
    <x v="3"/>
    <x v="3"/>
    <n v="1.004"/>
    <x v="0"/>
    <n v="7"/>
    <x v="0"/>
    <x v="1"/>
  </r>
  <r>
    <x v="12"/>
    <x v="4"/>
    <x v="3"/>
    <n v="1.022"/>
    <x v="0"/>
    <n v="7"/>
    <x v="0"/>
    <x v="1"/>
  </r>
  <r>
    <x v="12"/>
    <x v="5"/>
    <x v="3"/>
    <n v="0.71099999999999997"/>
    <x v="0"/>
    <n v="7"/>
    <x v="0"/>
    <x v="1"/>
  </r>
  <r>
    <x v="12"/>
    <x v="6"/>
    <x v="3"/>
    <n v="0.73799999999999999"/>
    <x v="0"/>
    <n v="7"/>
    <x v="0"/>
    <x v="1"/>
  </r>
  <r>
    <x v="12"/>
    <x v="7"/>
    <x v="3"/>
    <n v="1.3129999999999999"/>
    <x v="0"/>
    <n v="7"/>
    <x v="0"/>
    <x v="1"/>
  </r>
  <r>
    <x v="12"/>
    <x v="8"/>
    <x v="3"/>
    <n v="1.409"/>
    <x v="0"/>
    <n v="7"/>
    <x v="0"/>
    <x v="1"/>
  </r>
  <r>
    <x v="12"/>
    <x v="9"/>
    <x v="3"/>
    <n v="1.3759999999999999"/>
    <x v="0"/>
    <n v="7"/>
    <x v="0"/>
    <x v="1"/>
  </r>
  <r>
    <x v="12"/>
    <x v="10"/>
    <x v="3"/>
    <n v="1.488"/>
    <x v="0"/>
    <n v="7"/>
    <x v="0"/>
    <x v="1"/>
  </r>
  <r>
    <x v="12"/>
    <x v="11"/>
    <x v="3"/>
    <n v="1.425"/>
    <x v="0"/>
    <n v="7"/>
    <x v="0"/>
    <x v="1"/>
  </r>
  <r>
    <x v="12"/>
    <x v="12"/>
    <x v="3"/>
    <n v="1.593"/>
    <x v="0"/>
    <n v="7"/>
    <x v="0"/>
    <x v="1"/>
  </r>
  <r>
    <x v="13"/>
    <x v="13"/>
    <x v="0"/>
    <n v="1.5299999999999999E-2"/>
    <x v="0"/>
    <n v="7"/>
    <x v="0"/>
    <x v="1"/>
  </r>
  <r>
    <x v="13"/>
    <x v="13"/>
    <x v="1"/>
    <n v="5.8659999999999997E-2"/>
    <x v="0"/>
    <n v="7"/>
    <x v="0"/>
    <x v="1"/>
  </r>
  <r>
    <x v="13"/>
    <x v="13"/>
    <x v="2"/>
    <n v="0.47354000000000002"/>
    <x v="0"/>
    <n v="7"/>
    <x v="0"/>
    <x v="1"/>
  </r>
  <r>
    <x v="13"/>
    <x v="13"/>
    <x v="3"/>
    <n v="0.54749999999999999"/>
    <x v="0"/>
    <n v="7"/>
    <x v="0"/>
    <x v="1"/>
  </r>
  <r>
    <x v="14"/>
    <x v="0"/>
    <x v="0"/>
    <n v="5.5480000000000002E-2"/>
    <x v="0"/>
    <n v="8"/>
    <x v="0"/>
    <x v="1"/>
  </r>
  <r>
    <x v="14"/>
    <x v="1"/>
    <x v="0"/>
    <n v="0.36441000000000001"/>
    <x v="0"/>
    <n v="8"/>
    <x v="0"/>
    <x v="1"/>
  </r>
  <r>
    <x v="14"/>
    <x v="2"/>
    <x v="0"/>
    <n v="0.36441000000000001"/>
    <x v="0"/>
    <n v="8"/>
    <x v="0"/>
    <x v="1"/>
  </r>
  <r>
    <x v="14"/>
    <x v="3"/>
    <x v="0"/>
    <n v="0.36441000000000001"/>
    <x v="0"/>
    <n v="8"/>
    <x v="0"/>
    <x v="1"/>
  </r>
  <r>
    <x v="14"/>
    <x v="4"/>
    <x v="0"/>
    <n v="0.36441000000000001"/>
    <x v="0"/>
    <n v="8"/>
    <x v="0"/>
    <x v="1"/>
  </r>
  <r>
    <x v="14"/>
    <x v="5"/>
    <x v="0"/>
    <n v="7.7509999999999996E-2"/>
    <x v="0"/>
    <n v="8"/>
    <x v="0"/>
    <x v="1"/>
  </r>
  <r>
    <x v="14"/>
    <x v="6"/>
    <x v="0"/>
    <n v="0.17618"/>
    <x v="0"/>
    <n v="8"/>
    <x v="0"/>
    <x v="1"/>
  </r>
  <r>
    <x v="14"/>
    <x v="7"/>
    <x v="0"/>
    <n v="0.58294999999999997"/>
    <x v="0"/>
    <n v="8"/>
    <x v="0"/>
    <x v="1"/>
  </r>
  <r>
    <x v="14"/>
    <x v="8"/>
    <x v="0"/>
    <n v="0.58294999999999997"/>
    <x v="0"/>
    <n v="8"/>
    <x v="0"/>
    <x v="1"/>
  </r>
  <r>
    <x v="14"/>
    <x v="9"/>
    <x v="0"/>
    <n v="0.58294999999999997"/>
    <x v="0"/>
    <n v="8"/>
    <x v="0"/>
    <x v="1"/>
  </r>
  <r>
    <x v="14"/>
    <x v="10"/>
    <x v="0"/>
    <n v="0.58294999999999997"/>
    <x v="0"/>
    <n v="8"/>
    <x v="0"/>
    <x v="1"/>
  </r>
  <r>
    <x v="14"/>
    <x v="11"/>
    <x v="0"/>
    <n v="0.58294999999999997"/>
    <x v="0"/>
    <n v="8"/>
    <x v="0"/>
    <x v="1"/>
  </r>
  <r>
    <x v="14"/>
    <x v="12"/>
    <x v="0"/>
    <n v="0.58294999999999997"/>
    <x v="0"/>
    <n v="8"/>
    <x v="0"/>
    <x v="1"/>
  </r>
  <r>
    <x v="14"/>
    <x v="0"/>
    <x v="1"/>
    <n v="0.10867"/>
    <x v="0"/>
    <n v="8"/>
    <x v="0"/>
    <x v="1"/>
  </r>
  <r>
    <x v="14"/>
    <x v="1"/>
    <x v="1"/>
    <n v="0.18049999999999999"/>
    <x v="0"/>
    <n v="8"/>
    <x v="0"/>
    <x v="1"/>
  </r>
  <r>
    <x v="14"/>
    <x v="2"/>
    <x v="1"/>
    <n v="0.19733000000000001"/>
    <x v="0"/>
    <n v="8"/>
    <x v="0"/>
    <x v="1"/>
  </r>
  <r>
    <x v="14"/>
    <x v="3"/>
    <x v="1"/>
    <n v="0.16733000000000001"/>
    <x v="0"/>
    <n v="8"/>
    <x v="0"/>
    <x v="1"/>
  </r>
  <r>
    <x v="14"/>
    <x v="4"/>
    <x v="1"/>
    <n v="0.17066999999999999"/>
    <x v="0"/>
    <n v="8"/>
    <x v="0"/>
    <x v="1"/>
  </r>
  <r>
    <x v="14"/>
    <x v="5"/>
    <x v="1"/>
    <n v="7.7249999999999999E-2"/>
    <x v="0"/>
    <n v="8"/>
    <x v="0"/>
    <x v="1"/>
  </r>
  <r>
    <x v="14"/>
    <x v="6"/>
    <x v="1"/>
    <n v="7.9820000000000002E-2"/>
    <x v="0"/>
    <n v="8"/>
    <x v="0"/>
    <x v="1"/>
  </r>
  <r>
    <x v="14"/>
    <x v="7"/>
    <x v="1"/>
    <n v="0.21983"/>
    <x v="0"/>
    <n v="8"/>
    <x v="0"/>
    <x v="1"/>
  </r>
  <r>
    <x v="14"/>
    <x v="8"/>
    <x v="1"/>
    <n v="0.23733000000000001"/>
    <x v="0"/>
    <n v="8"/>
    <x v="0"/>
    <x v="1"/>
  </r>
  <r>
    <x v="14"/>
    <x v="9"/>
    <x v="1"/>
    <n v="0.23033000000000001"/>
    <x v="0"/>
    <n v="8"/>
    <x v="0"/>
    <x v="1"/>
  </r>
  <r>
    <x v="14"/>
    <x v="10"/>
    <x v="1"/>
    <n v="0.24967"/>
    <x v="0"/>
    <n v="8"/>
    <x v="0"/>
    <x v="1"/>
  </r>
  <r>
    <x v="14"/>
    <x v="11"/>
    <x v="1"/>
    <n v="0.23866999999999999"/>
    <x v="0"/>
    <n v="8"/>
    <x v="0"/>
    <x v="1"/>
  </r>
  <r>
    <x v="14"/>
    <x v="12"/>
    <x v="1"/>
    <n v="0.26533000000000001"/>
    <x v="0"/>
    <n v="8"/>
    <x v="0"/>
    <x v="1"/>
  </r>
  <r>
    <x v="14"/>
    <x v="0"/>
    <x v="2"/>
    <n v="0.48786000000000002"/>
    <x v="0"/>
    <n v="8"/>
    <x v="0"/>
    <x v="1"/>
  </r>
  <r>
    <x v="14"/>
    <x v="1"/>
    <x v="2"/>
    <n v="0.53808999999999996"/>
    <x v="0"/>
    <n v="8"/>
    <x v="0"/>
    <x v="1"/>
  </r>
  <r>
    <x v="14"/>
    <x v="2"/>
    <x v="2"/>
    <n v="0.62226000000000004"/>
    <x v="0"/>
    <n v="8"/>
    <x v="0"/>
    <x v="1"/>
  </r>
  <r>
    <x v="14"/>
    <x v="3"/>
    <x v="2"/>
    <n v="0.47226000000000001"/>
    <x v="0"/>
    <n v="8"/>
    <x v="0"/>
    <x v="1"/>
  </r>
  <r>
    <x v="14"/>
    <x v="4"/>
    <x v="2"/>
    <n v="0.48892000000000002"/>
    <x v="0"/>
    <n v="8"/>
    <x v="0"/>
    <x v="1"/>
  </r>
  <r>
    <x v="14"/>
    <x v="5"/>
    <x v="2"/>
    <n v="0.56623999999999997"/>
    <x v="0"/>
    <n v="8"/>
    <x v="0"/>
    <x v="1"/>
  </r>
  <r>
    <x v="14"/>
    <x v="6"/>
    <x v="2"/>
    <n v="0.48899999999999999"/>
    <x v="0"/>
    <n v="8"/>
    <x v="0"/>
    <x v="1"/>
  </r>
  <r>
    <x v="14"/>
    <x v="7"/>
    <x v="2"/>
    <n v="0.51622000000000001"/>
    <x v="0"/>
    <n v="8"/>
    <x v="0"/>
    <x v="1"/>
  </r>
  <r>
    <x v="14"/>
    <x v="8"/>
    <x v="2"/>
    <n v="0.60372000000000003"/>
    <x v="0"/>
    <n v="8"/>
    <x v="0"/>
    <x v="1"/>
  </r>
  <r>
    <x v="14"/>
    <x v="9"/>
    <x v="2"/>
    <n v="0.56872"/>
    <x v="0"/>
    <n v="8"/>
    <x v="0"/>
    <x v="1"/>
  </r>
  <r>
    <x v="14"/>
    <x v="10"/>
    <x v="2"/>
    <n v="0.66537999999999997"/>
    <x v="0"/>
    <n v="8"/>
    <x v="0"/>
    <x v="1"/>
  </r>
  <r>
    <x v="14"/>
    <x v="11"/>
    <x v="2"/>
    <n v="0.61038000000000003"/>
    <x v="0"/>
    <n v="8"/>
    <x v="0"/>
    <x v="1"/>
  </r>
  <r>
    <x v="14"/>
    <x v="12"/>
    <x v="2"/>
    <n v="0.74372000000000005"/>
    <x v="0"/>
    <n v="8"/>
    <x v="0"/>
    <x v="1"/>
  </r>
  <r>
    <x v="14"/>
    <x v="0"/>
    <x v="3"/>
    <n v="0.65200000000000002"/>
    <x v="0"/>
    <n v="8"/>
    <x v="0"/>
    <x v="1"/>
  </r>
  <r>
    <x v="14"/>
    <x v="1"/>
    <x v="3"/>
    <n v="1.083"/>
    <x v="0"/>
    <n v="8"/>
    <x v="0"/>
    <x v="1"/>
  </r>
  <r>
    <x v="14"/>
    <x v="2"/>
    <x v="3"/>
    <n v="1.1839999999999999"/>
    <x v="0"/>
    <n v="8"/>
    <x v="0"/>
    <x v="1"/>
  </r>
  <r>
    <x v="14"/>
    <x v="3"/>
    <x v="3"/>
    <n v="1.004"/>
    <x v="0"/>
    <n v="8"/>
    <x v="0"/>
    <x v="1"/>
  </r>
  <r>
    <x v="14"/>
    <x v="4"/>
    <x v="3"/>
    <n v="1.024"/>
    <x v="0"/>
    <n v="8"/>
    <x v="0"/>
    <x v="1"/>
  </r>
  <r>
    <x v="14"/>
    <x v="5"/>
    <x v="3"/>
    <n v="0.72099999999999997"/>
    <x v="0"/>
    <n v="8"/>
    <x v="0"/>
    <x v="1"/>
  </r>
  <r>
    <x v="14"/>
    <x v="6"/>
    <x v="3"/>
    <n v="0.745"/>
    <x v="0"/>
    <n v="8"/>
    <x v="0"/>
    <x v="1"/>
  </r>
  <r>
    <x v="14"/>
    <x v="7"/>
    <x v="3"/>
    <n v="1.319"/>
    <x v="0"/>
    <n v="8"/>
    <x v="0"/>
    <x v="1"/>
  </r>
  <r>
    <x v="14"/>
    <x v="8"/>
    <x v="3"/>
    <n v="1.4239999999999999"/>
    <x v="0"/>
    <n v="8"/>
    <x v="0"/>
    <x v="1"/>
  </r>
  <r>
    <x v="14"/>
    <x v="9"/>
    <x v="3"/>
    <n v="1.3819999999999999"/>
    <x v="0"/>
    <n v="8"/>
    <x v="0"/>
    <x v="1"/>
  </r>
  <r>
    <x v="14"/>
    <x v="10"/>
    <x v="3"/>
    <n v="1.498"/>
    <x v="0"/>
    <n v="8"/>
    <x v="0"/>
    <x v="1"/>
  </r>
  <r>
    <x v="14"/>
    <x v="11"/>
    <x v="3"/>
    <n v="1.4319999999999999"/>
    <x v="0"/>
    <n v="8"/>
    <x v="0"/>
    <x v="1"/>
  </r>
  <r>
    <x v="14"/>
    <x v="12"/>
    <x v="3"/>
    <n v="1.5920000000000001"/>
    <x v="0"/>
    <n v="8"/>
    <x v="0"/>
    <x v="1"/>
  </r>
  <r>
    <x v="15"/>
    <x v="13"/>
    <x v="0"/>
    <n v="1.5299999999999999E-2"/>
    <x v="0"/>
    <n v="8"/>
    <x v="0"/>
    <x v="1"/>
  </r>
  <r>
    <x v="15"/>
    <x v="13"/>
    <x v="1"/>
    <n v="5.7959999999999998E-2"/>
    <x v="0"/>
    <n v="8"/>
    <x v="0"/>
    <x v="1"/>
  </r>
  <r>
    <x v="15"/>
    <x v="13"/>
    <x v="2"/>
    <n v="0.46773999999999999"/>
    <x v="0"/>
    <n v="8"/>
    <x v="0"/>
    <x v="1"/>
  </r>
  <r>
    <x v="15"/>
    <x v="13"/>
    <x v="3"/>
    <n v="0.54100000000000004"/>
    <x v="0"/>
    <n v="8"/>
    <x v="0"/>
    <x v="1"/>
  </r>
  <r>
    <x v="16"/>
    <x v="0"/>
    <x v="0"/>
    <n v="5.5480000000000002E-2"/>
    <x v="0"/>
    <n v="9"/>
    <x v="0"/>
    <x v="2"/>
  </r>
  <r>
    <x v="16"/>
    <x v="1"/>
    <x v="0"/>
    <n v="0.36441000000000001"/>
    <x v="0"/>
    <n v="9"/>
    <x v="0"/>
    <x v="2"/>
  </r>
  <r>
    <x v="16"/>
    <x v="2"/>
    <x v="0"/>
    <n v="0.36441000000000001"/>
    <x v="0"/>
    <n v="9"/>
    <x v="0"/>
    <x v="2"/>
  </r>
  <r>
    <x v="16"/>
    <x v="3"/>
    <x v="0"/>
    <n v="0.36441000000000001"/>
    <x v="0"/>
    <n v="9"/>
    <x v="0"/>
    <x v="2"/>
  </r>
  <r>
    <x v="16"/>
    <x v="4"/>
    <x v="0"/>
    <n v="0.36441000000000001"/>
    <x v="0"/>
    <n v="9"/>
    <x v="0"/>
    <x v="2"/>
  </r>
  <r>
    <x v="16"/>
    <x v="5"/>
    <x v="0"/>
    <n v="7.7509999999999996E-2"/>
    <x v="0"/>
    <n v="9"/>
    <x v="0"/>
    <x v="2"/>
  </r>
  <r>
    <x v="16"/>
    <x v="6"/>
    <x v="0"/>
    <n v="0.17618"/>
    <x v="0"/>
    <n v="9"/>
    <x v="0"/>
    <x v="2"/>
  </r>
  <r>
    <x v="16"/>
    <x v="7"/>
    <x v="0"/>
    <n v="0.58294999999999997"/>
    <x v="0"/>
    <n v="9"/>
    <x v="0"/>
    <x v="2"/>
  </r>
  <r>
    <x v="16"/>
    <x v="8"/>
    <x v="0"/>
    <n v="0.58294999999999997"/>
    <x v="0"/>
    <n v="9"/>
    <x v="0"/>
    <x v="2"/>
  </r>
  <r>
    <x v="16"/>
    <x v="9"/>
    <x v="0"/>
    <n v="0.58294999999999997"/>
    <x v="0"/>
    <n v="9"/>
    <x v="0"/>
    <x v="2"/>
  </r>
  <r>
    <x v="16"/>
    <x v="10"/>
    <x v="0"/>
    <n v="0.58294999999999997"/>
    <x v="0"/>
    <n v="9"/>
    <x v="0"/>
    <x v="2"/>
  </r>
  <r>
    <x v="16"/>
    <x v="11"/>
    <x v="0"/>
    <n v="0.58294999999999997"/>
    <x v="0"/>
    <n v="9"/>
    <x v="0"/>
    <x v="2"/>
  </r>
  <r>
    <x v="16"/>
    <x v="12"/>
    <x v="0"/>
    <n v="0.58294999999999997"/>
    <x v="0"/>
    <n v="9"/>
    <x v="0"/>
    <x v="2"/>
  </r>
  <r>
    <x v="16"/>
    <x v="0"/>
    <x v="1"/>
    <n v="0.1095"/>
    <x v="0"/>
    <n v="9"/>
    <x v="0"/>
    <x v="2"/>
  </r>
  <r>
    <x v="16"/>
    <x v="1"/>
    <x v="1"/>
    <n v="0.183"/>
    <x v="0"/>
    <n v="9"/>
    <x v="0"/>
    <x v="2"/>
  </r>
  <r>
    <x v="16"/>
    <x v="2"/>
    <x v="1"/>
    <n v="0.20016999999999999"/>
    <x v="0"/>
    <n v="9"/>
    <x v="0"/>
    <x v="2"/>
  </r>
  <r>
    <x v="16"/>
    <x v="3"/>
    <x v="1"/>
    <n v="0.16983000000000001"/>
    <x v="0"/>
    <n v="9"/>
    <x v="0"/>
    <x v="2"/>
  </r>
  <r>
    <x v="16"/>
    <x v="4"/>
    <x v="1"/>
    <n v="0.17116999999999999"/>
    <x v="0"/>
    <n v="9"/>
    <x v="0"/>
    <x v="2"/>
  </r>
  <r>
    <x v="16"/>
    <x v="5"/>
    <x v="1"/>
    <n v="7.8640000000000002E-2"/>
    <x v="0"/>
    <n v="9"/>
    <x v="0"/>
    <x v="2"/>
  </r>
  <r>
    <x v="16"/>
    <x v="6"/>
    <x v="1"/>
    <n v="8.1430000000000002E-2"/>
    <x v="0"/>
    <n v="9"/>
    <x v="0"/>
    <x v="2"/>
  </r>
  <r>
    <x v="16"/>
    <x v="7"/>
    <x v="1"/>
    <n v="0.22267000000000001"/>
    <x v="0"/>
    <n v="9"/>
    <x v="0"/>
    <x v="2"/>
  </r>
  <r>
    <x v="16"/>
    <x v="8"/>
    <x v="1"/>
    <n v="0.24"/>
    <x v="0"/>
    <n v="9"/>
    <x v="0"/>
    <x v="2"/>
  </r>
  <r>
    <x v="16"/>
    <x v="9"/>
    <x v="1"/>
    <n v="0.23250000000000001"/>
    <x v="0"/>
    <n v="9"/>
    <x v="0"/>
    <x v="2"/>
  </r>
  <r>
    <x v="16"/>
    <x v="10"/>
    <x v="1"/>
    <n v="0.25167"/>
    <x v="0"/>
    <n v="9"/>
    <x v="0"/>
    <x v="2"/>
  </r>
  <r>
    <x v="16"/>
    <x v="11"/>
    <x v="1"/>
    <n v="0.24"/>
    <x v="0"/>
    <n v="9"/>
    <x v="0"/>
    <x v="2"/>
  </r>
  <r>
    <x v="16"/>
    <x v="12"/>
    <x v="1"/>
    <n v="0.26683000000000001"/>
    <x v="0"/>
    <n v="9"/>
    <x v="0"/>
    <x v="2"/>
  </r>
  <r>
    <x v="16"/>
    <x v="0"/>
    <x v="2"/>
    <n v="0.49202000000000001"/>
    <x v="0"/>
    <n v="9"/>
    <x v="0"/>
    <x v="2"/>
  </r>
  <r>
    <x v="16"/>
    <x v="1"/>
    <x v="2"/>
    <n v="0.55059000000000002"/>
    <x v="0"/>
    <n v="9"/>
    <x v="0"/>
    <x v="2"/>
  </r>
  <r>
    <x v="16"/>
    <x v="2"/>
    <x v="2"/>
    <n v="0.63641999999999999"/>
    <x v="0"/>
    <n v="9"/>
    <x v="0"/>
    <x v="2"/>
  </r>
  <r>
    <x v="16"/>
    <x v="3"/>
    <x v="2"/>
    <n v="0.48476000000000002"/>
    <x v="0"/>
    <n v="9"/>
    <x v="0"/>
    <x v="2"/>
  </r>
  <r>
    <x v="16"/>
    <x v="4"/>
    <x v="2"/>
    <n v="0.49142000000000002"/>
    <x v="0"/>
    <n v="9"/>
    <x v="0"/>
    <x v="2"/>
  </r>
  <r>
    <x v="16"/>
    <x v="5"/>
    <x v="2"/>
    <n v="0.57784999999999997"/>
    <x v="0"/>
    <n v="9"/>
    <x v="0"/>
    <x v="2"/>
  </r>
  <r>
    <x v="16"/>
    <x v="6"/>
    <x v="2"/>
    <n v="0.50239"/>
    <x v="0"/>
    <n v="9"/>
    <x v="0"/>
    <x v="2"/>
  </r>
  <r>
    <x v="16"/>
    <x v="7"/>
    <x v="2"/>
    <n v="0.53037999999999996"/>
    <x v="0"/>
    <n v="9"/>
    <x v="0"/>
    <x v="2"/>
  </r>
  <r>
    <x v="16"/>
    <x v="8"/>
    <x v="2"/>
    <n v="0.61704999999999999"/>
    <x v="0"/>
    <n v="9"/>
    <x v="0"/>
    <x v="2"/>
  </r>
  <r>
    <x v="16"/>
    <x v="9"/>
    <x v="2"/>
    <n v="0.57955000000000001"/>
    <x v="0"/>
    <n v="9"/>
    <x v="0"/>
    <x v="2"/>
  </r>
  <r>
    <x v="16"/>
    <x v="10"/>
    <x v="2"/>
    <n v="0.67537999999999998"/>
    <x v="0"/>
    <n v="9"/>
    <x v="0"/>
    <x v="2"/>
  </r>
  <r>
    <x v="16"/>
    <x v="11"/>
    <x v="2"/>
    <n v="0.61704999999999999"/>
    <x v="0"/>
    <n v="9"/>
    <x v="0"/>
    <x v="2"/>
  </r>
  <r>
    <x v="16"/>
    <x v="12"/>
    <x v="2"/>
    <n v="0.75122"/>
    <x v="0"/>
    <n v="9"/>
    <x v="0"/>
    <x v="2"/>
  </r>
  <r>
    <x v="16"/>
    <x v="0"/>
    <x v="3"/>
    <n v="0.65700000000000003"/>
    <x v="0"/>
    <n v="9"/>
    <x v="0"/>
    <x v="2"/>
  </r>
  <r>
    <x v="16"/>
    <x v="1"/>
    <x v="3"/>
    <n v="1.0980000000000001"/>
    <x v="0"/>
    <n v="9"/>
    <x v="0"/>
    <x v="2"/>
  </r>
  <r>
    <x v="16"/>
    <x v="2"/>
    <x v="3"/>
    <n v="1.2010000000000001"/>
    <x v="0"/>
    <n v="9"/>
    <x v="0"/>
    <x v="2"/>
  </r>
  <r>
    <x v="16"/>
    <x v="3"/>
    <x v="3"/>
    <n v="1.0189999999999999"/>
    <x v="0"/>
    <n v="9"/>
    <x v="0"/>
    <x v="2"/>
  </r>
  <r>
    <x v="16"/>
    <x v="4"/>
    <x v="3"/>
    <n v="1.0269999999999999"/>
    <x v="0"/>
    <n v="9"/>
    <x v="0"/>
    <x v="2"/>
  </r>
  <r>
    <x v="16"/>
    <x v="5"/>
    <x v="3"/>
    <n v="0.73399999999999999"/>
    <x v="0"/>
    <n v="9"/>
    <x v="0"/>
    <x v="2"/>
  </r>
  <r>
    <x v="16"/>
    <x v="6"/>
    <x v="3"/>
    <n v="0.76"/>
    <x v="0"/>
    <n v="9"/>
    <x v="0"/>
    <x v="2"/>
  </r>
  <r>
    <x v="16"/>
    <x v="7"/>
    <x v="3"/>
    <n v="1.3360000000000001"/>
    <x v="0"/>
    <n v="9"/>
    <x v="0"/>
    <x v="2"/>
  </r>
  <r>
    <x v="16"/>
    <x v="8"/>
    <x v="3"/>
    <n v="1.44"/>
    <x v="0"/>
    <n v="9"/>
    <x v="0"/>
    <x v="2"/>
  </r>
  <r>
    <x v="16"/>
    <x v="9"/>
    <x v="3"/>
    <n v="1.395"/>
    <x v="0"/>
    <n v="9"/>
    <x v="0"/>
    <x v="2"/>
  </r>
  <r>
    <x v="16"/>
    <x v="10"/>
    <x v="3"/>
    <n v="1.51"/>
    <x v="0"/>
    <n v="9"/>
    <x v="0"/>
    <x v="2"/>
  </r>
  <r>
    <x v="16"/>
    <x v="11"/>
    <x v="3"/>
    <n v="1.44"/>
    <x v="0"/>
    <n v="9"/>
    <x v="0"/>
    <x v="2"/>
  </r>
  <r>
    <x v="16"/>
    <x v="12"/>
    <x v="3"/>
    <n v="1.601"/>
    <x v="0"/>
    <n v="9"/>
    <x v="0"/>
    <x v="2"/>
  </r>
  <r>
    <x v="17"/>
    <x v="13"/>
    <x v="0"/>
    <n v="1.5299999999999999E-2"/>
    <x v="0"/>
    <n v="9"/>
    <x v="0"/>
    <x v="2"/>
  </r>
  <r>
    <x v="17"/>
    <x v="13"/>
    <x v="1"/>
    <n v="5.7959999999999998E-2"/>
    <x v="0"/>
    <n v="9"/>
    <x v="0"/>
    <x v="2"/>
  </r>
  <r>
    <x v="17"/>
    <x v="13"/>
    <x v="2"/>
    <n v="0.46773999999999999"/>
    <x v="0"/>
    <n v="9"/>
    <x v="0"/>
    <x v="2"/>
  </r>
  <r>
    <x v="17"/>
    <x v="13"/>
    <x v="3"/>
    <n v="0.54100000000000004"/>
    <x v="0"/>
    <n v="9"/>
    <x v="0"/>
    <x v="2"/>
  </r>
  <r>
    <x v="18"/>
    <x v="0"/>
    <x v="0"/>
    <n v="5.5480000000000002E-2"/>
    <x v="0"/>
    <n v="10"/>
    <x v="0"/>
    <x v="2"/>
  </r>
  <r>
    <x v="18"/>
    <x v="1"/>
    <x v="0"/>
    <n v="0.36441000000000001"/>
    <x v="0"/>
    <n v="10"/>
    <x v="0"/>
    <x v="2"/>
  </r>
  <r>
    <x v="18"/>
    <x v="2"/>
    <x v="0"/>
    <n v="0.36441000000000001"/>
    <x v="0"/>
    <n v="10"/>
    <x v="0"/>
    <x v="2"/>
  </r>
  <r>
    <x v="18"/>
    <x v="3"/>
    <x v="0"/>
    <n v="0.36441000000000001"/>
    <x v="0"/>
    <n v="10"/>
    <x v="0"/>
    <x v="2"/>
  </r>
  <r>
    <x v="18"/>
    <x v="4"/>
    <x v="0"/>
    <n v="0.36441000000000001"/>
    <x v="0"/>
    <n v="10"/>
    <x v="0"/>
    <x v="2"/>
  </r>
  <r>
    <x v="18"/>
    <x v="5"/>
    <x v="0"/>
    <n v="7.7509999999999996E-2"/>
    <x v="0"/>
    <n v="10"/>
    <x v="0"/>
    <x v="2"/>
  </r>
  <r>
    <x v="18"/>
    <x v="6"/>
    <x v="0"/>
    <n v="0.17618"/>
    <x v="0"/>
    <n v="10"/>
    <x v="0"/>
    <x v="2"/>
  </r>
  <r>
    <x v="18"/>
    <x v="7"/>
    <x v="0"/>
    <n v="0.58294999999999997"/>
    <x v="0"/>
    <n v="10"/>
    <x v="0"/>
    <x v="2"/>
  </r>
  <r>
    <x v="18"/>
    <x v="8"/>
    <x v="0"/>
    <n v="0.58294999999999997"/>
    <x v="0"/>
    <n v="10"/>
    <x v="0"/>
    <x v="2"/>
  </r>
  <r>
    <x v="18"/>
    <x v="9"/>
    <x v="0"/>
    <n v="0.58294999999999997"/>
    <x v="0"/>
    <n v="10"/>
    <x v="0"/>
    <x v="2"/>
  </r>
  <r>
    <x v="18"/>
    <x v="10"/>
    <x v="0"/>
    <n v="0.58294999999999997"/>
    <x v="0"/>
    <n v="10"/>
    <x v="0"/>
    <x v="2"/>
  </r>
  <r>
    <x v="18"/>
    <x v="11"/>
    <x v="0"/>
    <n v="0.58294999999999997"/>
    <x v="0"/>
    <n v="10"/>
    <x v="0"/>
    <x v="2"/>
  </r>
  <r>
    <x v="18"/>
    <x v="12"/>
    <x v="0"/>
    <n v="0.58294999999999997"/>
    <x v="0"/>
    <n v="10"/>
    <x v="0"/>
    <x v="2"/>
  </r>
  <r>
    <x v="18"/>
    <x v="0"/>
    <x v="1"/>
    <n v="0.1095"/>
    <x v="0"/>
    <n v="10"/>
    <x v="0"/>
    <x v="2"/>
  </r>
  <r>
    <x v="18"/>
    <x v="1"/>
    <x v="1"/>
    <n v="0.18482999999999999"/>
    <x v="0"/>
    <n v="10"/>
    <x v="0"/>
    <x v="2"/>
  </r>
  <r>
    <x v="18"/>
    <x v="2"/>
    <x v="1"/>
    <n v="0.20166999999999999"/>
    <x v="0"/>
    <n v="10"/>
    <x v="0"/>
    <x v="2"/>
  </r>
  <r>
    <x v="18"/>
    <x v="3"/>
    <x v="1"/>
    <n v="0.17233000000000001"/>
    <x v="0"/>
    <n v="10"/>
    <x v="0"/>
    <x v="2"/>
  </r>
  <r>
    <x v="18"/>
    <x v="4"/>
    <x v="1"/>
    <n v="0.17483000000000001"/>
    <x v="0"/>
    <n v="10"/>
    <x v="0"/>
    <x v="2"/>
  </r>
  <r>
    <x v="18"/>
    <x v="5"/>
    <x v="1"/>
    <n v="7.9710000000000003E-2"/>
    <x v="0"/>
    <n v="10"/>
    <x v="0"/>
    <x v="2"/>
  </r>
  <r>
    <x v="18"/>
    <x v="6"/>
    <x v="1"/>
    <n v="8.2390000000000005E-2"/>
    <x v="0"/>
    <n v="10"/>
    <x v="0"/>
    <x v="2"/>
  </r>
  <r>
    <x v="18"/>
    <x v="7"/>
    <x v="1"/>
    <n v="0.22467000000000001"/>
    <x v="0"/>
    <n v="10"/>
    <x v="0"/>
    <x v="2"/>
  </r>
  <r>
    <x v="18"/>
    <x v="8"/>
    <x v="1"/>
    <n v="0.24167"/>
    <x v="0"/>
    <n v="10"/>
    <x v="0"/>
    <x v="2"/>
  </r>
  <r>
    <x v="18"/>
    <x v="9"/>
    <x v="1"/>
    <n v="0.23433000000000001"/>
    <x v="0"/>
    <n v="10"/>
    <x v="0"/>
    <x v="2"/>
  </r>
  <r>
    <x v="18"/>
    <x v="10"/>
    <x v="1"/>
    <n v="0.25283"/>
    <x v="0"/>
    <n v="10"/>
    <x v="0"/>
    <x v="2"/>
  </r>
  <r>
    <x v="18"/>
    <x v="11"/>
    <x v="1"/>
    <n v="0.24149999999999999"/>
    <x v="0"/>
    <n v="10"/>
    <x v="0"/>
    <x v="2"/>
  </r>
  <r>
    <x v="18"/>
    <x v="12"/>
    <x v="1"/>
    <n v="0.26783000000000001"/>
    <x v="0"/>
    <n v="10"/>
    <x v="0"/>
    <x v="2"/>
  </r>
  <r>
    <x v="18"/>
    <x v="0"/>
    <x v="2"/>
    <n v="0.49202000000000001"/>
    <x v="0"/>
    <n v="10"/>
    <x v="0"/>
    <x v="2"/>
  </r>
  <r>
    <x v="18"/>
    <x v="1"/>
    <x v="2"/>
    <n v="0.55976000000000004"/>
    <x v="0"/>
    <n v="10"/>
    <x v="0"/>
    <x v="2"/>
  </r>
  <r>
    <x v="18"/>
    <x v="2"/>
    <x v="2"/>
    <n v="0.64392000000000005"/>
    <x v="0"/>
    <n v="10"/>
    <x v="0"/>
    <x v="2"/>
  </r>
  <r>
    <x v="18"/>
    <x v="3"/>
    <x v="2"/>
    <n v="0.49725999999999998"/>
    <x v="0"/>
    <n v="10"/>
    <x v="0"/>
    <x v="2"/>
  </r>
  <r>
    <x v="18"/>
    <x v="4"/>
    <x v="2"/>
    <n v="0.50975999999999999"/>
    <x v="0"/>
    <n v="10"/>
    <x v="0"/>
    <x v="2"/>
  </r>
  <r>
    <x v="18"/>
    <x v="5"/>
    <x v="2"/>
    <n v="0.58677999999999997"/>
    <x v="0"/>
    <n v="10"/>
    <x v="0"/>
    <x v="2"/>
  </r>
  <r>
    <x v="18"/>
    <x v="6"/>
    <x v="2"/>
    <n v="0.51043000000000005"/>
    <x v="0"/>
    <n v="10"/>
    <x v="0"/>
    <x v="2"/>
  </r>
  <r>
    <x v="18"/>
    <x v="7"/>
    <x v="2"/>
    <n v="0.54037999999999997"/>
    <x v="0"/>
    <n v="10"/>
    <x v="0"/>
    <x v="2"/>
  </r>
  <r>
    <x v="18"/>
    <x v="8"/>
    <x v="2"/>
    <n v="0.62538000000000005"/>
    <x v="0"/>
    <n v="10"/>
    <x v="0"/>
    <x v="2"/>
  </r>
  <r>
    <x v="18"/>
    <x v="9"/>
    <x v="2"/>
    <n v="0.58872000000000002"/>
    <x v="0"/>
    <n v="10"/>
    <x v="0"/>
    <x v="2"/>
  </r>
  <r>
    <x v="18"/>
    <x v="10"/>
    <x v="2"/>
    <n v="0.68122000000000005"/>
    <x v="0"/>
    <n v="10"/>
    <x v="0"/>
    <x v="2"/>
  </r>
  <r>
    <x v="18"/>
    <x v="11"/>
    <x v="2"/>
    <n v="0.62455000000000005"/>
    <x v="0"/>
    <n v="10"/>
    <x v="0"/>
    <x v="2"/>
  </r>
  <r>
    <x v="18"/>
    <x v="12"/>
    <x v="2"/>
    <n v="0.75622"/>
    <x v="0"/>
    <n v="10"/>
    <x v="0"/>
    <x v="2"/>
  </r>
  <r>
    <x v="18"/>
    <x v="0"/>
    <x v="3"/>
    <n v="0.65700000000000003"/>
    <x v="0"/>
    <n v="10"/>
    <x v="0"/>
    <x v="2"/>
  </r>
  <r>
    <x v="18"/>
    <x v="1"/>
    <x v="3"/>
    <n v="1.109"/>
    <x v="0"/>
    <n v="10"/>
    <x v="0"/>
    <x v="2"/>
  </r>
  <r>
    <x v="18"/>
    <x v="2"/>
    <x v="3"/>
    <n v="1.21"/>
    <x v="0"/>
    <n v="10"/>
    <x v="0"/>
    <x v="2"/>
  </r>
  <r>
    <x v="18"/>
    <x v="3"/>
    <x v="3"/>
    <n v="1.034"/>
    <x v="0"/>
    <n v="10"/>
    <x v="0"/>
    <x v="2"/>
  </r>
  <r>
    <x v="18"/>
    <x v="4"/>
    <x v="3"/>
    <n v="1.0489999999999999"/>
    <x v="0"/>
    <n v="10"/>
    <x v="0"/>
    <x v="2"/>
  </r>
  <r>
    <x v="18"/>
    <x v="5"/>
    <x v="3"/>
    <n v="0.74399999999999999"/>
    <x v="0"/>
    <n v="10"/>
    <x v="0"/>
    <x v="2"/>
  </r>
  <r>
    <x v="18"/>
    <x v="6"/>
    <x v="3"/>
    <n v="0.76900000000000002"/>
    <x v="0"/>
    <n v="10"/>
    <x v="0"/>
    <x v="2"/>
  </r>
  <r>
    <x v="18"/>
    <x v="7"/>
    <x v="3"/>
    <n v="1.3480000000000001"/>
    <x v="0"/>
    <n v="10"/>
    <x v="0"/>
    <x v="2"/>
  </r>
  <r>
    <x v="18"/>
    <x v="8"/>
    <x v="3"/>
    <n v="1.45"/>
    <x v="0"/>
    <n v="10"/>
    <x v="0"/>
    <x v="2"/>
  </r>
  <r>
    <x v="18"/>
    <x v="9"/>
    <x v="3"/>
    <n v="1.4059999999999999"/>
    <x v="0"/>
    <n v="10"/>
    <x v="0"/>
    <x v="2"/>
  </r>
  <r>
    <x v="18"/>
    <x v="10"/>
    <x v="3"/>
    <n v="1.5169999999999999"/>
    <x v="0"/>
    <n v="10"/>
    <x v="0"/>
    <x v="2"/>
  </r>
  <r>
    <x v="18"/>
    <x v="11"/>
    <x v="3"/>
    <n v="1.4490000000000001"/>
    <x v="0"/>
    <n v="10"/>
    <x v="0"/>
    <x v="2"/>
  </r>
  <r>
    <x v="18"/>
    <x v="12"/>
    <x v="3"/>
    <n v="1.607"/>
    <x v="0"/>
    <n v="10"/>
    <x v="0"/>
    <x v="2"/>
  </r>
  <r>
    <x v="19"/>
    <x v="13"/>
    <x v="0"/>
    <n v="1.5299999999999999E-2"/>
    <x v="0"/>
    <n v="10"/>
    <x v="0"/>
    <x v="2"/>
  </r>
  <r>
    <x v="19"/>
    <x v="13"/>
    <x v="1"/>
    <n v="5.8930000000000003E-2"/>
    <x v="0"/>
    <n v="10"/>
    <x v="0"/>
    <x v="2"/>
  </r>
  <r>
    <x v="19"/>
    <x v="13"/>
    <x v="2"/>
    <n v="0.47577000000000003"/>
    <x v="0"/>
    <n v="10"/>
    <x v="0"/>
    <x v="2"/>
  </r>
  <r>
    <x v="19"/>
    <x v="13"/>
    <x v="3"/>
    <n v="0.55000000000000004"/>
    <x v="0"/>
    <n v="10"/>
    <x v="0"/>
    <x v="2"/>
  </r>
  <r>
    <x v="20"/>
    <x v="0"/>
    <x v="0"/>
    <n v="5.5480000000000002E-2"/>
    <x v="0"/>
    <n v="11"/>
    <x v="0"/>
    <x v="2"/>
  </r>
  <r>
    <x v="20"/>
    <x v="1"/>
    <x v="0"/>
    <n v="0.36441000000000001"/>
    <x v="0"/>
    <n v="11"/>
    <x v="0"/>
    <x v="2"/>
  </r>
  <r>
    <x v="20"/>
    <x v="2"/>
    <x v="0"/>
    <n v="0.36441000000000001"/>
    <x v="0"/>
    <n v="11"/>
    <x v="0"/>
    <x v="2"/>
  </r>
  <r>
    <x v="20"/>
    <x v="3"/>
    <x v="0"/>
    <n v="0.36441000000000001"/>
    <x v="0"/>
    <n v="11"/>
    <x v="0"/>
    <x v="2"/>
  </r>
  <r>
    <x v="20"/>
    <x v="4"/>
    <x v="0"/>
    <n v="0.36441000000000001"/>
    <x v="0"/>
    <n v="11"/>
    <x v="0"/>
    <x v="2"/>
  </r>
  <r>
    <x v="20"/>
    <x v="5"/>
    <x v="0"/>
    <n v="7.7509999999999996E-2"/>
    <x v="0"/>
    <n v="11"/>
    <x v="0"/>
    <x v="2"/>
  </r>
  <r>
    <x v="20"/>
    <x v="6"/>
    <x v="0"/>
    <n v="0.17618"/>
    <x v="0"/>
    <n v="11"/>
    <x v="0"/>
    <x v="2"/>
  </r>
  <r>
    <x v="20"/>
    <x v="7"/>
    <x v="0"/>
    <n v="0.58294999999999997"/>
    <x v="0"/>
    <n v="11"/>
    <x v="0"/>
    <x v="2"/>
  </r>
  <r>
    <x v="20"/>
    <x v="8"/>
    <x v="0"/>
    <n v="0.58294999999999997"/>
    <x v="0"/>
    <n v="11"/>
    <x v="0"/>
    <x v="2"/>
  </r>
  <r>
    <x v="20"/>
    <x v="9"/>
    <x v="0"/>
    <n v="0.58294999999999997"/>
    <x v="0"/>
    <n v="11"/>
    <x v="0"/>
    <x v="2"/>
  </r>
  <r>
    <x v="20"/>
    <x v="10"/>
    <x v="0"/>
    <n v="0.58294999999999997"/>
    <x v="0"/>
    <n v="11"/>
    <x v="0"/>
    <x v="2"/>
  </r>
  <r>
    <x v="20"/>
    <x v="11"/>
    <x v="0"/>
    <n v="0.58294999999999997"/>
    <x v="0"/>
    <n v="11"/>
    <x v="0"/>
    <x v="2"/>
  </r>
  <r>
    <x v="20"/>
    <x v="12"/>
    <x v="0"/>
    <n v="0.58294999999999997"/>
    <x v="0"/>
    <n v="11"/>
    <x v="0"/>
    <x v="2"/>
  </r>
  <r>
    <x v="20"/>
    <x v="0"/>
    <x v="1"/>
    <n v="0.10867"/>
    <x v="0"/>
    <n v="11"/>
    <x v="0"/>
    <x v="2"/>
  </r>
  <r>
    <x v="20"/>
    <x v="1"/>
    <x v="1"/>
    <n v="0.18667"/>
    <x v="0"/>
    <n v="11"/>
    <x v="0"/>
    <x v="2"/>
  </r>
  <r>
    <x v="20"/>
    <x v="2"/>
    <x v="1"/>
    <n v="0.20366999999999999"/>
    <x v="0"/>
    <n v="11"/>
    <x v="0"/>
    <x v="2"/>
  </r>
  <r>
    <x v="20"/>
    <x v="3"/>
    <x v="1"/>
    <n v="0.17283000000000001"/>
    <x v="0"/>
    <n v="11"/>
    <x v="0"/>
    <x v="2"/>
  </r>
  <r>
    <x v="20"/>
    <x v="4"/>
    <x v="1"/>
    <n v="0.17666999999999999"/>
    <x v="0"/>
    <n v="11"/>
    <x v="0"/>
    <x v="2"/>
  </r>
  <r>
    <x v="20"/>
    <x v="5"/>
    <x v="1"/>
    <n v="8.0890000000000004E-2"/>
    <x v="0"/>
    <n v="11"/>
    <x v="0"/>
    <x v="2"/>
  </r>
  <r>
    <x v="20"/>
    <x v="6"/>
    <x v="1"/>
    <n v="8.3360000000000004E-2"/>
    <x v="0"/>
    <n v="11"/>
    <x v="0"/>
    <x v="2"/>
  </r>
  <r>
    <x v="20"/>
    <x v="7"/>
    <x v="1"/>
    <n v="0.22800000000000001"/>
    <x v="0"/>
    <n v="11"/>
    <x v="0"/>
    <x v="2"/>
  </r>
  <r>
    <x v="20"/>
    <x v="8"/>
    <x v="1"/>
    <n v="0.24582999999999999"/>
    <x v="0"/>
    <n v="11"/>
    <x v="0"/>
    <x v="2"/>
  </r>
  <r>
    <x v="20"/>
    <x v="9"/>
    <x v="1"/>
    <n v="0.23749999999999999"/>
    <x v="0"/>
    <n v="11"/>
    <x v="0"/>
    <x v="2"/>
  </r>
  <r>
    <x v="20"/>
    <x v="10"/>
    <x v="1"/>
    <n v="0.25567000000000001"/>
    <x v="0"/>
    <n v="11"/>
    <x v="0"/>
    <x v="2"/>
  </r>
  <r>
    <x v="20"/>
    <x v="11"/>
    <x v="1"/>
    <n v="0.2445"/>
    <x v="0"/>
    <n v="11"/>
    <x v="0"/>
    <x v="2"/>
  </r>
  <r>
    <x v="20"/>
    <x v="12"/>
    <x v="1"/>
    <n v="0.26967000000000002"/>
    <x v="0"/>
    <n v="11"/>
    <x v="0"/>
    <x v="2"/>
  </r>
  <r>
    <x v="20"/>
    <x v="0"/>
    <x v="2"/>
    <n v="0.48786000000000002"/>
    <x v="0"/>
    <n v="11"/>
    <x v="0"/>
    <x v="2"/>
  </r>
  <r>
    <x v="20"/>
    <x v="1"/>
    <x v="2"/>
    <n v="0.56891999999999998"/>
    <x v="0"/>
    <n v="11"/>
    <x v="0"/>
    <x v="2"/>
  </r>
  <r>
    <x v="20"/>
    <x v="2"/>
    <x v="2"/>
    <n v="0.65391999999999995"/>
    <x v="0"/>
    <n v="11"/>
    <x v="0"/>
    <x v="2"/>
  </r>
  <r>
    <x v="20"/>
    <x v="3"/>
    <x v="2"/>
    <n v="0.49975999999999998"/>
    <x v="0"/>
    <n v="11"/>
    <x v="0"/>
    <x v="2"/>
  </r>
  <r>
    <x v="20"/>
    <x v="4"/>
    <x v="2"/>
    <n v="0.51892000000000005"/>
    <x v="0"/>
    <n v="11"/>
    <x v="0"/>
    <x v="2"/>
  </r>
  <r>
    <x v="20"/>
    <x v="5"/>
    <x v="2"/>
    <n v="0.59660000000000002"/>
    <x v="0"/>
    <n v="11"/>
    <x v="0"/>
    <x v="2"/>
  </r>
  <r>
    <x v="20"/>
    <x v="6"/>
    <x v="2"/>
    <n v="0.51846000000000003"/>
    <x v="0"/>
    <n v="11"/>
    <x v="0"/>
    <x v="2"/>
  </r>
  <r>
    <x v="20"/>
    <x v="7"/>
    <x v="2"/>
    <n v="0.55705000000000005"/>
    <x v="0"/>
    <n v="11"/>
    <x v="0"/>
    <x v="2"/>
  </r>
  <r>
    <x v="20"/>
    <x v="8"/>
    <x v="2"/>
    <n v="0.64622000000000002"/>
    <x v="0"/>
    <n v="11"/>
    <x v="0"/>
    <x v="2"/>
  </r>
  <r>
    <x v="20"/>
    <x v="9"/>
    <x v="2"/>
    <n v="0.60455000000000003"/>
    <x v="0"/>
    <n v="11"/>
    <x v="0"/>
    <x v="2"/>
  </r>
  <r>
    <x v="20"/>
    <x v="10"/>
    <x v="2"/>
    <n v="0.69538"/>
    <x v="0"/>
    <n v="11"/>
    <x v="0"/>
    <x v="2"/>
  </r>
  <r>
    <x v="20"/>
    <x v="11"/>
    <x v="2"/>
    <n v="0.63954999999999995"/>
    <x v="0"/>
    <n v="11"/>
    <x v="0"/>
    <x v="2"/>
  </r>
  <r>
    <x v="20"/>
    <x v="12"/>
    <x v="2"/>
    <n v="0.76537999999999995"/>
    <x v="0"/>
    <n v="11"/>
    <x v="0"/>
    <x v="2"/>
  </r>
  <r>
    <x v="20"/>
    <x v="0"/>
    <x v="3"/>
    <n v="0.65200000000000002"/>
    <x v="0"/>
    <n v="11"/>
    <x v="0"/>
    <x v="2"/>
  </r>
  <r>
    <x v="20"/>
    <x v="1"/>
    <x v="3"/>
    <n v="1.1200000000000001"/>
    <x v="0"/>
    <n v="11"/>
    <x v="0"/>
    <x v="2"/>
  </r>
  <r>
    <x v="20"/>
    <x v="2"/>
    <x v="3"/>
    <n v="1.222"/>
    <x v="0"/>
    <n v="11"/>
    <x v="0"/>
    <x v="2"/>
  </r>
  <r>
    <x v="20"/>
    <x v="3"/>
    <x v="3"/>
    <n v="1.0369999999999999"/>
    <x v="0"/>
    <n v="11"/>
    <x v="0"/>
    <x v="2"/>
  </r>
  <r>
    <x v="20"/>
    <x v="4"/>
    <x v="3"/>
    <n v="1.06"/>
    <x v="0"/>
    <n v="11"/>
    <x v="0"/>
    <x v="2"/>
  </r>
  <r>
    <x v="20"/>
    <x v="5"/>
    <x v="3"/>
    <n v="0.755"/>
    <x v="0"/>
    <n v="11"/>
    <x v="0"/>
    <x v="2"/>
  </r>
  <r>
    <x v="20"/>
    <x v="6"/>
    <x v="3"/>
    <n v="0.77800000000000002"/>
    <x v="0"/>
    <n v="11"/>
    <x v="0"/>
    <x v="2"/>
  </r>
  <r>
    <x v="20"/>
    <x v="7"/>
    <x v="3"/>
    <n v="1.3680000000000001"/>
    <x v="0"/>
    <n v="11"/>
    <x v="0"/>
    <x v="2"/>
  </r>
  <r>
    <x v="20"/>
    <x v="8"/>
    <x v="3"/>
    <n v="1.4750000000000001"/>
    <x v="0"/>
    <n v="11"/>
    <x v="0"/>
    <x v="2"/>
  </r>
  <r>
    <x v="20"/>
    <x v="9"/>
    <x v="3"/>
    <n v="1.425"/>
    <x v="0"/>
    <n v="11"/>
    <x v="0"/>
    <x v="2"/>
  </r>
  <r>
    <x v="20"/>
    <x v="10"/>
    <x v="3"/>
    <n v="1.534"/>
    <x v="0"/>
    <n v="11"/>
    <x v="0"/>
    <x v="2"/>
  </r>
  <r>
    <x v="20"/>
    <x v="11"/>
    <x v="3"/>
    <n v="1.4670000000000001"/>
    <x v="0"/>
    <n v="11"/>
    <x v="0"/>
    <x v="2"/>
  </r>
  <r>
    <x v="20"/>
    <x v="12"/>
    <x v="3"/>
    <n v="1.6180000000000001"/>
    <x v="0"/>
    <n v="11"/>
    <x v="0"/>
    <x v="2"/>
  </r>
  <r>
    <x v="21"/>
    <x v="13"/>
    <x v="0"/>
    <n v="1.5299999999999999E-2"/>
    <x v="0"/>
    <n v="11"/>
    <x v="0"/>
    <x v="2"/>
  </r>
  <r>
    <x v="21"/>
    <x v="13"/>
    <x v="1"/>
    <n v="5.8930000000000003E-2"/>
    <x v="0"/>
    <n v="11"/>
    <x v="0"/>
    <x v="2"/>
  </r>
  <r>
    <x v="21"/>
    <x v="13"/>
    <x v="2"/>
    <n v="0.47577000000000003"/>
    <x v="0"/>
    <n v="11"/>
    <x v="0"/>
    <x v="2"/>
  </r>
  <r>
    <x v="21"/>
    <x v="13"/>
    <x v="3"/>
    <n v="0.55000000000000004"/>
    <x v="0"/>
    <n v="11"/>
    <x v="0"/>
    <x v="2"/>
  </r>
  <r>
    <x v="22"/>
    <x v="0"/>
    <x v="0"/>
    <n v="5.5480000000000002E-2"/>
    <x v="0"/>
    <n v="12"/>
    <x v="0"/>
    <x v="2"/>
  </r>
  <r>
    <x v="22"/>
    <x v="1"/>
    <x v="0"/>
    <n v="0.36441000000000001"/>
    <x v="0"/>
    <n v="12"/>
    <x v="0"/>
    <x v="2"/>
  </r>
  <r>
    <x v="22"/>
    <x v="2"/>
    <x v="0"/>
    <n v="0.36441000000000001"/>
    <x v="0"/>
    <n v="12"/>
    <x v="0"/>
    <x v="2"/>
  </r>
  <r>
    <x v="22"/>
    <x v="3"/>
    <x v="0"/>
    <n v="0.36441000000000001"/>
    <x v="0"/>
    <n v="12"/>
    <x v="0"/>
    <x v="2"/>
  </r>
  <r>
    <x v="22"/>
    <x v="4"/>
    <x v="0"/>
    <n v="0.36441000000000001"/>
    <x v="0"/>
    <n v="12"/>
    <x v="0"/>
    <x v="2"/>
  </r>
  <r>
    <x v="22"/>
    <x v="5"/>
    <x v="0"/>
    <n v="7.7509999999999996E-2"/>
    <x v="0"/>
    <n v="12"/>
    <x v="0"/>
    <x v="2"/>
  </r>
  <r>
    <x v="22"/>
    <x v="6"/>
    <x v="0"/>
    <n v="0.17618"/>
    <x v="0"/>
    <n v="12"/>
    <x v="0"/>
    <x v="2"/>
  </r>
  <r>
    <x v="22"/>
    <x v="7"/>
    <x v="0"/>
    <n v="0.58294999999999997"/>
    <x v="0"/>
    <n v="12"/>
    <x v="0"/>
    <x v="2"/>
  </r>
  <r>
    <x v="22"/>
    <x v="8"/>
    <x v="0"/>
    <n v="0.58294999999999997"/>
    <x v="0"/>
    <n v="12"/>
    <x v="0"/>
    <x v="2"/>
  </r>
  <r>
    <x v="22"/>
    <x v="9"/>
    <x v="0"/>
    <n v="0.58294999999999997"/>
    <x v="0"/>
    <n v="12"/>
    <x v="0"/>
    <x v="2"/>
  </r>
  <r>
    <x v="22"/>
    <x v="10"/>
    <x v="0"/>
    <n v="0.58294999999999997"/>
    <x v="0"/>
    <n v="12"/>
    <x v="0"/>
    <x v="2"/>
  </r>
  <r>
    <x v="22"/>
    <x v="11"/>
    <x v="0"/>
    <n v="0.58294999999999997"/>
    <x v="0"/>
    <n v="12"/>
    <x v="0"/>
    <x v="2"/>
  </r>
  <r>
    <x v="22"/>
    <x v="12"/>
    <x v="0"/>
    <n v="0.58294999999999997"/>
    <x v="0"/>
    <n v="12"/>
    <x v="0"/>
    <x v="2"/>
  </r>
  <r>
    <x v="22"/>
    <x v="0"/>
    <x v="1"/>
    <n v="0.10867"/>
    <x v="0"/>
    <n v="12"/>
    <x v="0"/>
    <x v="2"/>
  </r>
  <r>
    <x v="22"/>
    <x v="1"/>
    <x v="1"/>
    <n v="0.1875"/>
    <x v="0"/>
    <n v="12"/>
    <x v="0"/>
    <x v="2"/>
  </r>
  <r>
    <x v="22"/>
    <x v="2"/>
    <x v="1"/>
    <n v="0.20433000000000001"/>
    <x v="0"/>
    <n v="12"/>
    <x v="0"/>
    <x v="2"/>
  </r>
  <r>
    <x v="22"/>
    <x v="3"/>
    <x v="1"/>
    <n v="0.17416999999999999"/>
    <x v="0"/>
    <n v="12"/>
    <x v="0"/>
    <x v="2"/>
  </r>
  <r>
    <x v="22"/>
    <x v="4"/>
    <x v="1"/>
    <n v="0.17832999999999999"/>
    <x v="0"/>
    <n v="12"/>
    <x v="0"/>
    <x v="2"/>
  </r>
  <r>
    <x v="22"/>
    <x v="5"/>
    <x v="1"/>
    <n v="8.1540000000000001E-2"/>
    <x v="0"/>
    <n v="12"/>
    <x v="0"/>
    <x v="2"/>
  </r>
  <r>
    <x v="22"/>
    <x v="6"/>
    <x v="1"/>
    <n v="8.4209999999999993E-2"/>
    <x v="0"/>
    <n v="12"/>
    <x v="0"/>
    <x v="2"/>
  </r>
  <r>
    <x v="22"/>
    <x v="7"/>
    <x v="1"/>
    <n v="0.22933000000000001"/>
    <x v="0"/>
    <n v="12"/>
    <x v="0"/>
    <x v="2"/>
  </r>
  <r>
    <x v="22"/>
    <x v="8"/>
    <x v="1"/>
    <n v="0.24517"/>
    <x v="0"/>
    <n v="12"/>
    <x v="0"/>
    <x v="2"/>
  </r>
  <r>
    <x v="22"/>
    <x v="9"/>
    <x v="1"/>
    <n v="0.23849999999999999"/>
    <x v="0"/>
    <n v="12"/>
    <x v="0"/>
    <x v="2"/>
  </r>
  <r>
    <x v="22"/>
    <x v="10"/>
    <x v="1"/>
    <n v="0.25600000000000001"/>
    <x v="0"/>
    <n v="12"/>
    <x v="0"/>
    <x v="2"/>
  </r>
  <r>
    <x v="22"/>
    <x v="11"/>
    <x v="1"/>
    <n v="0.24532999999999999"/>
    <x v="0"/>
    <n v="12"/>
    <x v="0"/>
    <x v="2"/>
  </r>
  <r>
    <x v="22"/>
    <x v="12"/>
    <x v="1"/>
    <n v="0.27150000000000002"/>
    <x v="0"/>
    <n v="12"/>
    <x v="0"/>
    <x v="2"/>
  </r>
  <r>
    <x v="22"/>
    <x v="0"/>
    <x v="2"/>
    <n v="0.48786000000000002"/>
    <x v="0"/>
    <n v="12"/>
    <x v="0"/>
    <x v="2"/>
  </r>
  <r>
    <x v="22"/>
    <x v="1"/>
    <x v="2"/>
    <n v="0.57308999999999999"/>
    <x v="0"/>
    <n v="12"/>
    <x v="0"/>
    <x v="2"/>
  </r>
  <r>
    <x v="22"/>
    <x v="2"/>
    <x v="2"/>
    <n v="0.65725999999999996"/>
    <x v="0"/>
    <n v="12"/>
    <x v="0"/>
    <x v="2"/>
  </r>
  <r>
    <x v="22"/>
    <x v="3"/>
    <x v="2"/>
    <n v="0.50641999999999998"/>
    <x v="0"/>
    <n v="12"/>
    <x v="0"/>
    <x v="2"/>
  </r>
  <r>
    <x v="22"/>
    <x v="4"/>
    <x v="2"/>
    <n v="0.52725999999999995"/>
    <x v="0"/>
    <n v="12"/>
    <x v="0"/>
    <x v="2"/>
  </r>
  <r>
    <x v="22"/>
    <x v="5"/>
    <x v="2"/>
    <n v="0.60194999999999999"/>
    <x v="0"/>
    <n v="12"/>
    <x v="0"/>
    <x v="2"/>
  </r>
  <r>
    <x v="22"/>
    <x v="6"/>
    <x v="2"/>
    <n v="0.52561000000000002"/>
    <x v="0"/>
    <n v="12"/>
    <x v="0"/>
    <x v="2"/>
  </r>
  <r>
    <x v="22"/>
    <x v="7"/>
    <x v="2"/>
    <n v="0.56372"/>
    <x v="0"/>
    <n v="12"/>
    <x v="0"/>
    <x v="2"/>
  </r>
  <r>
    <x v="22"/>
    <x v="8"/>
    <x v="2"/>
    <n v="0.64288000000000001"/>
    <x v="0"/>
    <n v="12"/>
    <x v="0"/>
    <x v="2"/>
  </r>
  <r>
    <x v="22"/>
    <x v="9"/>
    <x v="2"/>
    <n v="0.60955000000000004"/>
    <x v="0"/>
    <n v="12"/>
    <x v="0"/>
    <x v="2"/>
  </r>
  <r>
    <x v="22"/>
    <x v="10"/>
    <x v="2"/>
    <n v="0.69704999999999995"/>
    <x v="0"/>
    <n v="12"/>
    <x v="0"/>
    <x v="2"/>
  </r>
  <r>
    <x v="22"/>
    <x v="11"/>
    <x v="2"/>
    <n v="0.64371999999999996"/>
    <x v="0"/>
    <n v="12"/>
    <x v="0"/>
    <x v="2"/>
  </r>
  <r>
    <x v="22"/>
    <x v="12"/>
    <x v="2"/>
    <n v="0.77454999999999996"/>
    <x v="0"/>
    <n v="12"/>
    <x v="0"/>
    <x v="2"/>
  </r>
  <r>
    <x v="22"/>
    <x v="0"/>
    <x v="3"/>
    <n v="0.65200000000000002"/>
    <x v="0"/>
    <n v="12"/>
    <x v="0"/>
    <x v="2"/>
  </r>
  <r>
    <x v="22"/>
    <x v="1"/>
    <x v="3"/>
    <n v="1.125"/>
    <x v="0"/>
    <n v="12"/>
    <x v="0"/>
    <x v="2"/>
  </r>
  <r>
    <x v="22"/>
    <x v="2"/>
    <x v="3"/>
    <n v="1.226"/>
    <x v="0"/>
    <n v="12"/>
    <x v="0"/>
    <x v="2"/>
  </r>
  <r>
    <x v="22"/>
    <x v="3"/>
    <x v="3"/>
    <n v="1.0449999999999999"/>
    <x v="0"/>
    <n v="12"/>
    <x v="0"/>
    <x v="2"/>
  </r>
  <r>
    <x v="22"/>
    <x v="4"/>
    <x v="3"/>
    <n v="1.07"/>
    <x v="0"/>
    <n v="12"/>
    <x v="0"/>
    <x v="2"/>
  </r>
  <r>
    <x v="22"/>
    <x v="5"/>
    <x v="3"/>
    <n v="0.76100000000000001"/>
    <x v="0"/>
    <n v="12"/>
    <x v="0"/>
    <x v="2"/>
  </r>
  <r>
    <x v="22"/>
    <x v="6"/>
    <x v="3"/>
    <n v="0.78600000000000003"/>
    <x v="0"/>
    <n v="12"/>
    <x v="0"/>
    <x v="2"/>
  </r>
  <r>
    <x v="22"/>
    <x v="7"/>
    <x v="3"/>
    <n v="1.3759999999999999"/>
    <x v="0"/>
    <n v="12"/>
    <x v="0"/>
    <x v="2"/>
  </r>
  <r>
    <x v="22"/>
    <x v="8"/>
    <x v="3"/>
    <n v="1.4710000000000001"/>
    <x v="0"/>
    <n v="12"/>
    <x v="0"/>
    <x v="2"/>
  </r>
  <r>
    <x v="22"/>
    <x v="9"/>
    <x v="3"/>
    <n v="1.431"/>
    <x v="0"/>
    <n v="12"/>
    <x v="0"/>
    <x v="2"/>
  </r>
  <r>
    <x v="22"/>
    <x v="10"/>
    <x v="3"/>
    <n v="1.536"/>
    <x v="0"/>
    <n v="12"/>
    <x v="0"/>
    <x v="2"/>
  </r>
  <r>
    <x v="22"/>
    <x v="11"/>
    <x v="3"/>
    <n v="1.472"/>
    <x v="0"/>
    <n v="12"/>
    <x v="0"/>
    <x v="2"/>
  </r>
  <r>
    <x v="22"/>
    <x v="12"/>
    <x v="3"/>
    <n v="1.629"/>
    <x v="0"/>
    <n v="12"/>
    <x v="0"/>
    <x v="2"/>
  </r>
  <r>
    <x v="23"/>
    <x v="13"/>
    <x v="0"/>
    <n v="1.5299999999999999E-2"/>
    <x v="0"/>
    <n v="12"/>
    <x v="0"/>
    <x v="2"/>
  </r>
  <r>
    <x v="23"/>
    <x v="13"/>
    <x v="1"/>
    <n v="6.0159999999999998E-2"/>
    <x v="0"/>
    <n v="12"/>
    <x v="0"/>
    <x v="2"/>
  </r>
  <r>
    <x v="23"/>
    <x v="13"/>
    <x v="2"/>
    <n v="0.48604000000000003"/>
    <x v="0"/>
    <n v="12"/>
    <x v="0"/>
    <x v="2"/>
  </r>
  <r>
    <x v="23"/>
    <x v="13"/>
    <x v="3"/>
    <n v="0.5615"/>
    <x v="0"/>
    <n v="12"/>
    <x v="0"/>
    <x v="2"/>
  </r>
  <r>
    <x v="24"/>
    <x v="0"/>
    <x v="0"/>
    <n v="5.5480000000000002E-2"/>
    <x v="0"/>
    <n v="13"/>
    <x v="0"/>
    <x v="2"/>
  </r>
  <r>
    <x v="24"/>
    <x v="1"/>
    <x v="0"/>
    <n v="0.36441000000000001"/>
    <x v="0"/>
    <n v="13"/>
    <x v="0"/>
    <x v="2"/>
  </r>
  <r>
    <x v="24"/>
    <x v="2"/>
    <x v="0"/>
    <n v="0.36441000000000001"/>
    <x v="0"/>
    <n v="13"/>
    <x v="0"/>
    <x v="2"/>
  </r>
  <r>
    <x v="24"/>
    <x v="3"/>
    <x v="0"/>
    <n v="0.36441000000000001"/>
    <x v="0"/>
    <n v="13"/>
    <x v="0"/>
    <x v="2"/>
  </r>
  <r>
    <x v="24"/>
    <x v="4"/>
    <x v="0"/>
    <n v="0.36441000000000001"/>
    <x v="0"/>
    <n v="13"/>
    <x v="0"/>
    <x v="2"/>
  </r>
  <r>
    <x v="24"/>
    <x v="5"/>
    <x v="0"/>
    <n v="7.7509999999999996E-2"/>
    <x v="0"/>
    <n v="13"/>
    <x v="0"/>
    <x v="2"/>
  </r>
  <r>
    <x v="24"/>
    <x v="6"/>
    <x v="0"/>
    <n v="0.17618"/>
    <x v="0"/>
    <n v="13"/>
    <x v="0"/>
    <x v="2"/>
  </r>
  <r>
    <x v="24"/>
    <x v="7"/>
    <x v="0"/>
    <n v="0.58294999999999997"/>
    <x v="0"/>
    <n v="13"/>
    <x v="0"/>
    <x v="2"/>
  </r>
  <r>
    <x v="24"/>
    <x v="8"/>
    <x v="0"/>
    <n v="0.58294999999999997"/>
    <x v="0"/>
    <n v="13"/>
    <x v="0"/>
    <x v="2"/>
  </r>
  <r>
    <x v="24"/>
    <x v="9"/>
    <x v="0"/>
    <n v="0.58294999999999997"/>
    <x v="0"/>
    <n v="13"/>
    <x v="0"/>
    <x v="2"/>
  </r>
  <r>
    <x v="24"/>
    <x v="10"/>
    <x v="0"/>
    <n v="0.58294999999999997"/>
    <x v="0"/>
    <n v="13"/>
    <x v="0"/>
    <x v="2"/>
  </r>
  <r>
    <x v="24"/>
    <x v="11"/>
    <x v="0"/>
    <n v="0.58294999999999997"/>
    <x v="0"/>
    <n v="13"/>
    <x v="0"/>
    <x v="2"/>
  </r>
  <r>
    <x v="24"/>
    <x v="12"/>
    <x v="0"/>
    <n v="0.58294999999999997"/>
    <x v="0"/>
    <n v="13"/>
    <x v="0"/>
    <x v="2"/>
  </r>
  <r>
    <x v="24"/>
    <x v="0"/>
    <x v="1"/>
    <n v="0.10867"/>
    <x v="0"/>
    <n v="13"/>
    <x v="0"/>
    <x v="2"/>
  </r>
  <r>
    <x v="24"/>
    <x v="1"/>
    <x v="1"/>
    <n v="0.18867"/>
    <x v="0"/>
    <n v="13"/>
    <x v="0"/>
    <x v="2"/>
  </r>
  <r>
    <x v="24"/>
    <x v="2"/>
    <x v="1"/>
    <n v="0.20599999999999999"/>
    <x v="0"/>
    <n v="13"/>
    <x v="0"/>
    <x v="2"/>
  </r>
  <r>
    <x v="24"/>
    <x v="3"/>
    <x v="1"/>
    <n v="0.17416999999999999"/>
    <x v="0"/>
    <n v="13"/>
    <x v="0"/>
    <x v="2"/>
  </r>
  <r>
    <x v="24"/>
    <x v="4"/>
    <x v="1"/>
    <n v="0.17832999999999999"/>
    <x v="0"/>
    <n v="13"/>
    <x v="0"/>
    <x v="2"/>
  </r>
  <r>
    <x v="24"/>
    <x v="5"/>
    <x v="1"/>
    <n v="8.2180000000000003E-2"/>
    <x v="0"/>
    <n v="13"/>
    <x v="0"/>
    <x v="2"/>
  </r>
  <r>
    <x v="24"/>
    <x v="6"/>
    <x v="1"/>
    <n v="8.4860000000000005E-2"/>
    <x v="0"/>
    <n v="13"/>
    <x v="0"/>
    <x v="2"/>
  </r>
  <r>
    <x v="24"/>
    <x v="7"/>
    <x v="1"/>
    <n v="0.23033000000000001"/>
    <x v="0"/>
    <n v="13"/>
    <x v="0"/>
    <x v="2"/>
  </r>
  <r>
    <x v="24"/>
    <x v="8"/>
    <x v="1"/>
    <n v="0.24767"/>
    <x v="0"/>
    <n v="13"/>
    <x v="0"/>
    <x v="2"/>
  </r>
  <r>
    <x v="24"/>
    <x v="9"/>
    <x v="1"/>
    <n v="0.24"/>
    <x v="0"/>
    <n v="13"/>
    <x v="0"/>
    <x v="2"/>
  </r>
  <r>
    <x v="24"/>
    <x v="10"/>
    <x v="1"/>
    <n v="0.25883"/>
    <x v="0"/>
    <n v="13"/>
    <x v="0"/>
    <x v="2"/>
  </r>
  <r>
    <x v="24"/>
    <x v="11"/>
    <x v="1"/>
    <n v="0.248"/>
    <x v="0"/>
    <n v="13"/>
    <x v="0"/>
    <x v="2"/>
  </r>
  <r>
    <x v="24"/>
    <x v="12"/>
    <x v="1"/>
    <n v="0.27200000000000002"/>
    <x v="0"/>
    <n v="13"/>
    <x v="0"/>
    <x v="2"/>
  </r>
  <r>
    <x v="24"/>
    <x v="0"/>
    <x v="2"/>
    <n v="0.48786000000000002"/>
    <x v="0"/>
    <n v="13"/>
    <x v="0"/>
    <x v="2"/>
  </r>
  <r>
    <x v="24"/>
    <x v="1"/>
    <x v="2"/>
    <n v="0.57891999999999999"/>
    <x v="0"/>
    <n v="13"/>
    <x v="0"/>
    <x v="2"/>
  </r>
  <r>
    <x v="24"/>
    <x v="2"/>
    <x v="2"/>
    <n v="0.66559000000000001"/>
    <x v="0"/>
    <n v="13"/>
    <x v="0"/>
    <x v="2"/>
  </r>
  <r>
    <x v="24"/>
    <x v="3"/>
    <x v="2"/>
    <n v="0.50641999999999998"/>
    <x v="0"/>
    <n v="13"/>
    <x v="0"/>
    <x v="2"/>
  </r>
  <r>
    <x v="24"/>
    <x v="4"/>
    <x v="2"/>
    <n v="0.52725999999999995"/>
    <x v="0"/>
    <n v="13"/>
    <x v="0"/>
    <x v="2"/>
  </r>
  <r>
    <x v="24"/>
    <x v="5"/>
    <x v="2"/>
    <n v="0.60731000000000002"/>
    <x v="0"/>
    <n v="13"/>
    <x v="0"/>
    <x v="2"/>
  </r>
  <r>
    <x v="24"/>
    <x v="6"/>
    <x v="2"/>
    <n v="0.53095999999999999"/>
    <x v="0"/>
    <n v="13"/>
    <x v="0"/>
    <x v="2"/>
  </r>
  <r>
    <x v="24"/>
    <x v="7"/>
    <x v="2"/>
    <n v="0.56872"/>
    <x v="0"/>
    <n v="13"/>
    <x v="0"/>
    <x v="2"/>
  </r>
  <r>
    <x v="24"/>
    <x v="8"/>
    <x v="2"/>
    <n v="0.65537999999999996"/>
    <x v="0"/>
    <n v="13"/>
    <x v="0"/>
    <x v="2"/>
  </r>
  <r>
    <x v="24"/>
    <x v="9"/>
    <x v="2"/>
    <n v="0.61704999999999999"/>
    <x v="0"/>
    <n v="13"/>
    <x v="0"/>
    <x v="2"/>
  </r>
  <r>
    <x v="24"/>
    <x v="10"/>
    <x v="2"/>
    <n v="0.71121999999999996"/>
    <x v="0"/>
    <n v="13"/>
    <x v="0"/>
    <x v="2"/>
  </r>
  <r>
    <x v="24"/>
    <x v="11"/>
    <x v="2"/>
    <n v="0.65705000000000002"/>
    <x v="0"/>
    <n v="13"/>
    <x v="0"/>
    <x v="2"/>
  </r>
  <r>
    <x v="24"/>
    <x v="12"/>
    <x v="2"/>
    <n v="0.77705000000000002"/>
    <x v="0"/>
    <n v="13"/>
    <x v="0"/>
    <x v="2"/>
  </r>
  <r>
    <x v="24"/>
    <x v="0"/>
    <x v="3"/>
    <n v="0.65200000000000002"/>
    <x v="0"/>
    <n v="13"/>
    <x v="0"/>
    <x v="2"/>
  </r>
  <r>
    <x v="24"/>
    <x v="1"/>
    <x v="3"/>
    <n v="1.1319999999999999"/>
    <x v="0"/>
    <n v="13"/>
    <x v="0"/>
    <x v="2"/>
  </r>
  <r>
    <x v="24"/>
    <x v="2"/>
    <x v="3"/>
    <n v="1.236"/>
    <x v="0"/>
    <n v="13"/>
    <x v="0"/>
    <x v="2"/>
  </r>
  <r>
    <x v="24"/>
    <x v="3"/>
    <x v="3"/>
    <n v="1.0449999999999999"/>
    <x v="0"/>
    <n v="13"/>
    <x v="0"/>
    <x v="2"/>
  </r>
  <r>
    <x v="24"/>
    <x v="4"/>
    <x v="3"/>
    <n v="1.07"/>
    <x v="0"/>
    <n v="13"/>
    <x v="0"/>
    <x v="2"/>
  </r>
  <r>
    <x v="24"/>
    <x v="5"/>
    <x v="3"/>
    <n v="0.76700000000000002"/>
    <x v="0"/>
    <n v="13"/>
    <x v="0"/>
    <x v="2"/>
  </r>
  <r>
    <x v="24"/>
    <x v="6"/>
    <x v="3"/>
    <n v="0.79200000000000004"/>
    <x v="0"/>
    <n v="13"/>
    <x v="0"/>
    <x v="2"/>
  </r>
  <r>
    <x v="24"/>
    <x v="7"/>
    <x v="3"/>
    <n v="1.3819999999999999"/>
    <x v="0"/>
    <n v="13"/>
    <x v="0"/>
    <x v="2"/>
  </r>
  <r>
    <x v="24"/>
    <x v="8"/>
    <x v="3"/>
    <n v="1.486"/>
    <x v="0"/>
    <n v="13"/>
    <x v="0"/>
    <x v="2"/>
  </r>
  <r>
    <x v="24"/>
    <x v="9"/>
    <x v="3"/>
    <n v="1.44"/>
    <x v="0"/>
    <n v="13"/>
    <x v="0"/>
    <x v="2"/>
  </r>
  <r>
    <x v="24"/>
    <x v="10"/>
    <x v="3"/>
    <n v="1.5529999999999999"/>
    <x v="0"/>
    <n v="13"/>
    <x v="0"/>
    <x v="2"/>
  </r>
  <r>
    <x v="24"/>
    <x v="11"/>
    <x v="3"/>
    <n v="1.488"/>
    <x v="0"/>
    <n v="13"/>
    <x v="0"/>
    <x v="2"/>
  </r>
  <r>
    <x v="24"/>
    <x v="12"/>
    <x v="3"/>
    <n v="1.6319999999999999"/>
    <x v="0"/>
    <n v="13"/>
    <x v="0"/>
    <x v="2"/>
  </r>
  <r>
    <x v="25"/>
    <x v="13"/>
    <x v="0"/>
    <n v="1.5299999999999999E-2"/>
    <x v="0"/>
    <n v="13"/>
    <x v="0"/>
    <x v="2"/>
  </r>
  <r>
    <x v="25"/>
    <x v="13"/>
    <x v="1"/>
    <n v="6.0159999999999998E-2"/>
    <x v="0"/>
    <n v="13"/>
    <x v="0"/>
    <x v="2"/>
  </r>
  <r>
    <x v="25"/>
    <x v="13"/>
    <x v="2"/>
    <n v="0.48604000000000003"/>
    <x v="0"/>
    <n v="13"/>
    <x v="0"/>
    <x v="2"/>
  </r>
  <r>
    <x v="25"/>
    <x v="13"/>
    <x v="3"/>
    <n v="0.5615"/>
    <x v="0"/>
    <n v="13"/>
    <x v="0"/>
    <x v="2"/>
  </r>
  <r>
    <x v="26"/>
    <x v="0"/>
    <x v="0"/>
    <n v="5.5480000000000002E-2"/>
    <x v="0"/>
    <n v="14"/>
    <x v="1"/>
    <x v="3"/>
  </r>
  <r>
    <x v="26"/>
    <x v="1"/>
    <x v="0"/>
    <n v="0.36441000000000001"/>
    <x v="0"/>
    <n v="14"/>
    <x v="1"/>
    <x v="3"/>
  </r>
  <r>
    <x v="26"/>
    <x v="2"/>
    <x v="0"/>
    <n v="0.36441000000000001"/>
    <x v="0"/>
    <n v="14"/>
    <x v="1"/>
    <x v="3"/>
  </r>
  <r>
    <x v="26"/>
    <x v="3"/>
    <x v="0"/>
    <n v="0.36441000000000001"/>
    <x v="0"/>
    <n v="14"/>
    <x v="1"/>
    <x v="3"/>
  </r>
  <r>
    <x v="26"/>
    <x v="4"/>
    <x v="0"/>
    <n v="0.36441000000000001"/>
    <x v="0"/>
    <n v="14"/>
    <x v="1"/>
    <x v="3"/>
  </r>
  <r>
    <x v="26"/>
    <x v="5"/>
    <x v="0"/>
    <n v="7.7509999999999996E-2"/>
    <x v="0"/>
    <n v="14"/>
    <x v="1"/>
    <x v="3"/>
  </r>
  <r>
    <x v="26"/>
    <x v="6"/>
    <x v="0"/>
    <n v="0.17618"/>
    <x v="0"/>
    <n v="14"/>
    <x v="1"/>
    <x v="3"/>
  </r>
  <r>
    <x v="26"/>
    <x v="7"/>
    <x v="0"/>
    <n v="0.58294999999999997"/>
    <x v="0"/>
    <n v="14"/>
    <x v="1"/>
    <x v="3"/>
  </r>
  <r>
    <x v="26"/>
    <x v="8"/>
    <x v="0"/>
    <n v="0.58294999999999997"/>
    <x v="0"/>
    <n v="14"/>
    <x v="1"/>
    <x v="3"/>
  </r>
  <r>
    <x v="26"/>
    <x v="9"/>
    <x v="0"/>
    <n v="0.58294999999999997"/>
    <x v="0"/>
    <n v="14"/>
    <x v="1"/>
    <x v="3"/>
  </r>
  <r>
    <x v="26"/>
    <x v="10"/>
    <x v="0"/>
    <n v="0.58294999999999997"/>
    <x v="0"/>
    <n v="14"/>
    <x v="1"/>
    <x v="3"/>
  </r>
  <r>
    <x v="26"/>
    <x v="11"/>
    <x v="0"/>
    <n v="0.58294999999999997"/>
    <x v="0"/>
    <n v="14"/>
    <x v="1"/>
    <x v="3"/>
  </r>
  <r>
    <x v="26"/>
    <x v="12"/>
    <x v="0"/>
    <n v="0.58294999999999997"/>
    <x v="0"/>
    <n v="14"/>
    <x v="1"/>
    <x v="3"/>
  </r>
  <r>
    <x v="26"/>
    <x v="0"/>
    <x v="1"/>
    <n v="0.10917"/>
    <x v="0"/>
    <n v="14"/>
    <x v="1"/>
    <x v="3"/>
  </r>
  <r>
    <x v="26"/>
    <x v="1"/>
    <x v="1"/>
    <n v="0.19067000000000001"/>
    <x v="0"/>
    <n v="14"/>
    <x v="1"/>
    <x v="3"/>
  </r>
  <r>
    <x v="26"/>
    <x v="2"/>
    <x v="1"/>
    <n v="0.20799999999999999"/>
    <x v="0"/>
    <n v="14"/>
    <x v="1"/>
    <x v="3"/>
  </r>
  <r>
    <x v="26"/>
    <x v="3"/>
    <x v="1"/>
    <n v="0.17766999999999999"/>
    <x v="0"/>
    <n v="14"/>
    <x v="1"/>
    <x v="3"/>
  </r>
  <r>
    <x v="26"/>
    <x v="4"/>
    <x v="1"/>
    <n v="0.18032999999999999"/>
    <x v="0"/>
    <n v="14"/>
    <x v="1"/>
    <x v="3"/>
  </r>
  <r>
    <x v="26"/>
    <x v="5"/>
    <x v="1"/>
    <n v="8.3250000000000005E-2"/>
    <x v="0"/>
    <n v="14"/>
    <x v="1"/>
    <x v="3"/>
  </r>
  <r>
    <x v="26"/>
    <x v="6"/>
    <x v="1"/>
    <n v="8.5819999999999994E-2"/>
    <x v="0"/>
    <n v="14"/>
    <x v="1"/>
    <x v="3"/>
  </r>
  <r>
    <x v="26"/>
    <x v="7"/>
    <x v="1"/>
    <n v="0.23183000000000001"/>
    <x v="0"/>
    <n v="14"/>
    <x v="1"/>
    <x v="3"/>
  </r>
  <r>
    <x v="26"/>
    <x v="8"/>
    <x v="1"/>
    <n v="0.2485"/>
    <x v="0"/>
    <n v="14"/>
    <x v="1"/>
    <x v="3"/>
  </r>
  <r>
    <x v="26"/>
    <x v="9"/>
    <x v="1"/>
    <n v="0.24182999999999999"/>
    <x v="0"/>
    <n v="14"/>
    <x v="1"/>
    <x v="3"/>
  </r>
  <r>
    <x v="26"/>
    <x v="10"/>
    <x v="1"/>
    <n v="0.26117000000000001"/>
    <x v="0"/>
    <n v="14"/>
    <x v="1"/>
    <x v="3"/>
  </r>
  <r>
    <x v="26"/>
    <x v="11"/>
    <x v="1"/>
    <n v="0.25"/>
    <x v="0"/>
    <n v="14"/>
    <x v="1"/>
    <x v="3"/>
  </r>
  <r>
    <x v="26"/>
    <x v="12"/>
    <x v="1"/>
    <n v="0.27267000000000002"/>
    <x v="0"/>
    <n v="14"/>
    <x v="1"/>
    <x v="3"/>
  </r>
  <r>
    <x v="26"/>
    <x v="0"/>
    <x v="2"/>
    <n v="0.49036000000000002"/>
    <x v="0"/>
    <n v="14"/>
    <x v="1"/>
    <x v="3"/>
  </r>
  <r>
    <x v="26"/>
    <x v="1"/>
    <x v="2"/>
    <n v="0.58892"/>
    <x v="0"/>
    <n v="14"/>
    <x v="1"/>
    <x v="3"/>
  </r>
  <r>
    <x v="26"/>
    <x v="2"/>
    <x v="2"/>
    <n v="0.67559000000000002"/>
    <x v="0"/>
    <n v="14"/>
    <x v="1"/>
    <x v="3"/>
  </r>
  <r>
    <x v="26"/>
    <x v="3"/>
    <x v="2"/>
    <n v="0.52392000000000005"/>
    <x v="0"/>
    <n v="14"/>
    <x v="1"/>
    <x v="3"/>
  </r>
  <r>
    <x v="26"/>
    <x v="4"/>
    <x v="2"/>
    <n v="0.53725999999999996"/>
    <x v="0"/>
    <n v="14"/>
    <x v="1"/>
    <x v="3"/>
  </r>
  <r>
    <x v="26"/>
    <x v="5"/>
    <x v="2"/>
    <n v="0.61624000000000001"/>
    <x v="0"/>
    <n v="14"/>
    <x v="1"/>
    <x v="3"/>
  </r>
  <r>
    <x v="26"/>
    <x v="6"/>
    <x v="2"/>
    <n v="0.53900000000000003"/>
    <x v="0"/>
    <n v="14"/>
    <x v="1"/>
    <x v="3"/>
  </r>
  <r>
    <x v="26"/>
    <x v="7"/>
    <x v="2"/>
    <n v="0.57621999999999995"/>
    <x v="0"/>
    <n v="14"/>
    <x v="1"/>
    <x v="3"/>
  </r>
  <r>
    <x v="26"/>
    <x v="8"/>
    <x v="2"/>
    <n v="0.65954999999999997"/>
    <x v="0"/>
    <n v="14"/>
    <x v="1"/>
    <x v="3"/>
  </r>
  <r>
    <x v="26"/>
    <x v="9"/>
    <x v="2"/>
    <n v="0.62622"/>
    <x v="0"/>
    <n v="14"/>
    <x v="1"/>
    <x v="3"/>
  </r>
  <r>
    <x v="26"/>
    <x v="10"/>
    <x v="2"/>
    <n v="0.72287999999999997"/>
    <x v="0"/>
    <n v="14"/>
    <x v="1"/>
    <x v="3"/>
  </r>
  <r>
    <x v="26"/>
    <x v="11"/>
    <x v="2"/>
    <n v="0.66705000000000003"/>
    <x v="0"/>
    <n v="14"/>
    <x v="1"/>
    <x v="3"/>
  </r>
  <r>
    <x v="26"/>
    <x v="12"/>
    <x v="2"/>
    <n v="0.78037999999999996"/>
    <x v="0"/>
    <n v="14"/>
    <x v="1"/>
    <x v="3"/>
  </r>
  <r>
    <x v="26"/>
    <x v="0"/>
    <x v="3"/>
    <n v="0.65500000000000003"/>
    <x v="0"/>
    <n v="14"/>
    <x v="1"/>
    <x v="3"/>
  </r>
  <r>
    <x v="26"/>
    <x v="1"/>
    <x v="3"/>
    <n v="1.1439999999999999"/>
    <x v="0"/>
    <n v="14"/>
    <x v="1"/>
    <x v="3"/>
  </r>
  <r>
    <x v="26"/>
    <x v="2"/>
    <x v="3"/>
    <n v="1.248"/>
    <x v="0"/>
    <n v="14"/>
    <x v="1"/>
    <x v="3"/>
  </r>
  <r>
    <x v="26"/>
    <x v="3"/>
    <x v="3"/>
    <n v="1.0660000000000001"/>
    <x v="0"/>
    <n v="14"/>
    <x v="1"/>
    <x v="3"/>
  </r>
  <r>
    <x v="26"/>
    <x v="4"/>
    <x v="3"/>
    <n v="1.0820000000000001"/>
    <x v="0"/>
    <n v="14"/>
    <x v="1"/>
    <x v="3"/>
  </r>
  <r>
    <x v="26"/>
    <x v="5"/>
    <x v="3"/>
    <n v="0.77700000000000002"/>
    <x v="0"/>
    <n v="14"/>
    <x v="1"/>
    <x v="3"/>
  </r>
  <r>
    <x v="26"/>
    <x v="6"/>
    <x v="3"/>
    <n v="0.80100000000000005"/>
    <x v="0"/>
    <n v="14"/>
    <x v="1"/>
    <x v="3"/>
  </r>
  <r>
    <x v="26"/>
    <x v="7"/>
    <x v="3"/>
    <n v="1.391"/>
    <x v="0"/>
    <n v="14"/>
    <x v="1"/>
    <x v="3"/>
  </r>
  <r>
    <x v="26"/>
    <x v="8"/>
    <x v="3"/>
    <n v="1.4910000000000001"/>
    <x v="0"/>
    <n v="14"/>
    <x v="1"/>
    <x v="3"/>
  </r>
  <r>
    <x v="26"/>
    <x v="9"/>
    <x v="3"/>
    <n v="1.4510000000000001"/>
    <x v="0"/>
    <n v="14"/>
    <x v="1"/>
    <x v="3"/>
  </r>
  <r>
    <x v="26"/>
    <x v="10"/>
    <x v="3"/>
    <n v="1.5669999999999999"/>
    <x v="0"/>
    <n v="14"/>
    <x v="1"/>
    <x v="3"/>
  </r>
  <r>
    <x v="26"/>
    <x v="11"/>
    <x v="3"/>
    <n v="1.5"/>
    <x v="0"/>
    <n v="14"/>
    <x v="1"/>
    <x v="3"/>
  </r>
  <r>
    <x v="26"/>
    <x v="12"/>
    <x v="3"/>
    <n v="1.6359999999999999"/>
    <x v="0"/>
    <n v="14"/>
    <x v="1"/>
    <x v="3"/>
  </r>
  <r>
    <x v="27"/>
    <x v="13"/>
    <x v="0"/>
    <n v="1.5299999999999999E-2"/>
    <x v="0"/>
    <n v="14"/>
    <x v="1"/>
    <x v="3"/>
  </r>
  <r>
    <x v="27"/>
    <x v="13"/>
    <x v="1"/>
    <n v="6.0699999999999997E-2"/>
    <x v="0"/>
    <n v="14"/>
    <x v="1"/>
    <x v="3"/>
  </r>
  <r>
    <x v="27"/>
    <x v="13"/>
    <x v="2"/>
    <n v="0.49049999999999999"/>
    <x v="0"/>
    <n v="14"/>
    <x v="1"/>
    <x v="3"/>
  </r>
  <r>
    <x v="27"/>
    <x v="13"/>
    <x v="3"/>
    <n v="0.5665"/>
    <x v="0"/>
    <n v="14"/>
    <x v="1"/>
    <x v="3"/>
  </r>
  <r>
    <x v="28"/>
    <x v="0"/>
    <x v="0"/>
    <n v="5.5480000000000002E-2"/>
    <x v="0"/>
    <n v="15"/>
    <x v="1"/>
    <x v="3"/>
  </r>
  <r>
    <x v="28"/>
    <x v="1"/>
    <x v="0"/>
    <n v="0.36441000000000001"/>
    <x v="0"/>
    <n v="15"/>
    <x v="1"/>
    <x v="3"/>
  </r>
  <r>
    <x v="28"/>
    <x v="2"/>
    <x v="0"/>
    <n v="0.36441000000000001"/>
    <x v="0"/>
    <n v="15"/>
    <x v="1"/>
    <x v="3"/>
  </r>
  <r>
    <x v="28"/>
    <x v="3"/>
    <x v="0"/>
    <n v="0.36441000000000001"/>
    <x v="0"/>
    <n v="15"/>
    <x v="1"/>
    <x v="3"/>
  </r>
  <r>
    <x v="28"/>
    <x v="4"/>
    <x v="0"/>
    <n v="0.36441000000000001"/>
    <x v="0"/>
    <n v="15"/>
    <x v="1"/>
    <x v="3"/>
  </r>
  <r>
    <x v="28"/>
    <x v="5"/>
    <x v="0"/>
    <n v="7.7509999999999996E-2"/>
    <x v="0"/>
    <n v="15"/>
    <x v="1"/>
    <x v="3"/>
  </r>
  <r>
    <x v="28"/>
    <x v="6"/>
    <x v="0"/>
    <n v="0.17618"/>
    <x v="0"/>
    <n v="15"/>
    <x v="1"/>
    <x v="3"/>
  </r>
  <r>
    <x v="28"/>
    <x v="7"/>
    <x v="0"/>
    <n v="0.58294999999999997"/>
    <x v="0"/>
    <n v="15"/>
    <x v="1"/>
    <x v="3"/>
  </r>
  <r>
    <x v="28"/>
    <x v="8"/>
    <x v="0"/>
    <n v="0.58294999999999997"/>
    <x v="0"/>
    <n v="15"/>
    <x v="1"/>
    <x v="3"/>
  </r>
  <r>
    <x v="28"/>
    <x v="9"/>
    <x v="0"/>
    <n v="0.58294999999999997"/>
    <x v="0"/>
    <n v="15"/>
    <x v="1"/>
    <x v="3"/>
  </r>
  <r>
    <x v="28"/>
    <x v="10"/>
    <x v="0"/>
    <n v="0.58294999999999997"/>
    <x v="0"/>
    <n v="15"/>
    <x v="1"/>
    <x v="3"/>
  </r>
  <r>
    <x v="28"/>
    <x v="11"/>
    <x v="0"/>
    <n v="0.58294999999999997"/>
    <x v="0"/>
    <n v="15"/>
    <x v="1"/>
    <x v="3"/>
  </r>
  <r>
    <x v="28"/>
    <x v="12"/>
    <x v="0"/>
    <n v="0.58294999999999997"/>
    <x v="0"/>
    <n v="15"/>
    <x v="1"/>
    <x v="3"/>
  </r>
  <r>
    <x v="28"/>
    <x v="0"/>
    <x v="1"/>
    <n v="0.111"/>
    <x v="0"/>
    <n v="15"/>
    <x v="1"/>
    <x v="3"/>
  </r>
  <r>
    <x v="28"/>
    <x v="1"/>
    <x v="1"/>
    <n v="0.19433"/>
    <x v="0"/>
    <n v="15"/>
    <x v="1"/>
    <x v="3"/>
  </r>
  <r>
    <x v="28"/>
    <x v="2"/>
    <x v="1"/>
    <n v="0.21182999999999999"/>
    <x v="0"/>
    <n v="15"/>
    <x v="1"/>
    <x v="3"/>
  </r>
  <r>
    <x v="28"/>
    <x v="3"/>
    <x v="1"/>
    <n v="0.18267"/>
    <x v="0"/>
    <n v="15"/>
    <x v="1"/>
    <x v="3"/>
  </r>
  <r>
    <x v="28"/>
    <x v="4"/>
    <x v="1"/>
    <n v="0.183"/>
    <x v="0"/>
    <n v="15"/>
    <x v="1"/>
    <x v="3"/>
  </r>
  <r>
    <x v="28"/>
    <x v="5"/>
    <x v="1"/>
    <n v="8.5610000000000006E-2"/>
    <x v="0"/>
    <n v="15"/>
    <x v="1"/>
    <x v="3"/>
  </r>
  <r>
    <x v="28"/>
    <x v="6"/>
    <x v="1"/>
    <n v="8.7540000000000007E-2"/>
    <x v="0"/>
    <n v="15"/>
    <x v="1"/>
    <x v="3"/>
  </r>
  <r>
    <x v="28"/>
    <x v="7"/>
    <x v="1"/>
    <n v="0.23366999999999999"/>
    <x v="0"/>
    <n v="15"/>
    <x v="1"/>
    <x v="3"/>
  </r>
  <r>
    <x v="28"/>
    <x v="8"/>
    <x v="1"/>
    <n v="0.25017"/>
    <x v="0"/>
    <n v="15"/>
    <x v="1"/>
    <x v="3"/>
  </r>
  <r>
    <x v="28"/>
    <x v="9"/>
    <x v="1"/>
    <n v="0.24382999999999999"/>
    <x v="0"/>
    <n v="15"/>
    <x v="1"/>
    <x v="3"/>
  </r>
  <r>
    <x v="28"/>
    <x v="10"/>
    <x v="1"/>
    <n v="0.26317000000000002"/>
    <x v="0"/>
    <n v="15"/>
    <x v="1"/>
    <x v="3"/>
  </r>
  <r>
    <x v="28"/>
    <x v="11"/>
    <x v="1"/>
    <n v="0.25283"/>
    <x v="0"/>
    <n v="15"/>
    <x v="1"/>
    <x v="3"/>
  </r>
  <r>
    <x v="28"/>
    <x v="12"/>
    <x v="1"/>
    <n v="0.27467000000000003"/>
    <x v="0"/>
    <n v="15"/>
    <x v="1"/>
    <x v="3"/>
  </r>
  <r>
    <x v="28"/>
    <x v="0"/>
    <x v="2"/>
    <n v="0.49952000000000002"/>
    <x v="0"/>
    <n v="15"/>
    <x v="1"/>
    <x v="3"/>
  </r>
  <r>
    <x v="28"/>
    <x v="1"/>
    <x v="2"/>
    <n v="0.60726000000000002"/>
    <x v="0"/>
    <n v="15"/>
    <x v="1"/>
    <x v="3"/>
  </r>
  <r>
    <x v="28"/>
    <x v="2"/>
    <x v="2"/>
    <n v="0.69476000000000004"/>
    <x v="0"/>
    <n v="15"/>
    <x v="1"/>
    <x v="3"/>
  </r>
  <r>
    <x v="28"/>
    <x v="3"/>
    <x v="2"/>
    <n v="0.54891999999999996"/>
    <x v="0"/>
    <n v="15"/>
    <x v="1"/>
    <x v="3"/>
  </r>
  <r>
    <x v="28"/>
    <x v="4"/>
    <x v="2"/>
    <n v="0.55059000000000002"/>
    <x v="0"/>
    <n v="15"/>
    <x v="1"/>
    <x v="3"/>
  </r>
  <r>
    <x v="28"/>
    <x v="5"/>
    <x v="2"/>
    <n v="0.63588"/>
    <x v="0"/>
    <n v="15"/>
    <x v="1"/>
    <x v="3"/>
  </r>
  <r>
    <x v="28"/>
    <x v="6"/>
    <x v="2"/>
    <n v="0.55327999999999999"/>
    <x v="0"/>
    <n v="15"/>
    <x v="1"/>
    <x v="3"/>
  </r>
  <r>
    <x v="28"/>
    <x v="7"/>
    <x v="2"/>
    <n v="0.58538000000000001"/>
    <x v="0"/>
    <n v="15"/>
    <x v="1"/>
    <x v="3"/>
  </r>
  <r>
    <x v="28"/>
    <x v="8"/>
    <x v="2"/>
    <n v="0.66788000000000003"/>
    <x v="0"/>
    <n v="15"/>
    <x v="1"/>
    <x v="3"/>
  </r>
  <r>
    <x v="28"/>
    <x v="9"/>
    <x v="2"/>
    <n v="0.63622000000000001"/>
    <x v="0"/>
    <n v="15"/>
    <x v="1"/>
    <x v="3"/>
  </r>
  <r>
    <x v="28"/>
    <x v="10"/>
    <x v="2"/>
    <n v="0.73287999999999998"/>
    <x v="0"/>
    <n v="15"/>
    <x v="1"/>
    <x v="3"/>
  </r>
  <r>
    <x v="28"/>
    <x v="11"/>
    <x v="2"/>
    <n v="0.68122000000000005"/>
    <x v="0"/>
    <n v="15"/>
    <x v="1"/>
    <x v="3"/>
  </r>
  <r>
    <x v="28"/>
    <x v="12"/>
    <x v="2"/>
    <n v="0.79037999999999997"/>
    <x v="0"/>
    <n v="15"/>
    <x v="1"/>
    <x v="3"/>
  </r>
  <r>
    <x v="28"/>
    <x v="0"/>
    <x v="3"/>
    <n v="0.66600000000000004"/>
    <x v="0"/>
    <n v="15"/>
    <x v="1"/>
    <x v="3"/>
  </r>
  <r>
    <x v="28"/>
    <x v="1"/>
    <x v="3"/>
    <n v="1.1659999999999999"/>
    <x v="0"/>
    <n v="15"/>
    <x v="1"/>
    <x v="3"/>
  </r>
  <r>
    <x v="28"/>
    <x v="2"/>
    <x v="3"/>
    <n v="1.2709999999999999"/>
    <x v="0"/>
    <n v="15"/>
    <x v="1"/>
    <x v="3"/>
  </r>
  <r>
    <x v="28"/>
    <x v="3"/>
    <x v="3"/>
    <n v="1.0960000000000001"/>
    <x v="0"/>
    <n v="15"/>
    <x v="1"/>
    <x v="3"/>
  </r>
  <r>
    <x v="28"/>
    <x v="4"/>
    <x v="3"/>
    <n v="1.0980000000000001"/>
    <x v="0"/>
    <n v="15"/>
    <x v="1"/>
    <x v="3"/>
  </r>
  <r>
    <x v="28"/>
    <x v="5"/>
    <x v="3"/>
    <n v="0.79900000000000004"/>
    <x v="0"/>
    <n v="15"/>
    <x v="1"/>
    <x v="3"/>
  </r>
  <r>
    <x v="28"/>
    <x v="6"/>
    <x v="3"/>
    <n v="0.81699999999999995"/>
    <x v="0"/>
    <n v="15"/>
    <x v="1"/>
    <x v="3"/>
  </r>
  <r>
    <x v="28"/>
    <x v="7"/>
    <x v="3"/>
    <n v="1.4019999999999999"/>
    <x v="0"/>
    <n v="15"/>
    <x v="1"/>
    <x v="3"/>
  </r>
  <r>
    <x v="28"/>
    <x v="8"/>
    <x v="3"/>
    <n v="1.5009999999999999"/>
    <x v="0"/>
    <n v="15"/>
    <x v="1"/>
    <x v="3"/>
  </r>
  <r>
    <x v="28"/>
    <x v="9"/>
    <x v="3"/>
    <n v="1.4630000000000001"/>
    <x v="0"/>
    <n v="15"/>
    <x v="1"/>
    <x v="3"/>
  </r>
  <r>
    <x v="28"/>
    <x v="10"/>
    <x v="3"/>
    <n v="1.579"/>
    <x v="0"/>
    <n v="15"/>
    <x v="1"/>
    <x v="3"/>
  </r>
  <r>
    <x v="28"/>
    <x v="11"/>
    <x v="3"/>
    <n v="1.5169999999999999"/>
    <x v="0"/>
    <n v="15"/>
    <x v="1"/>
    <x v="3"/>
  </r>
  <r>
    <x v="28"/>
    <x v="12"/>
    <x v="3"/>
    <n v="1.6479999999999999"/>
    <x v="0"/>
    <n v="15"/>
    <x v="1"/>
    <x v="3"/>
  </r>
  <r>
    <x v="29"/>
    <x v="13"/>
    <x v="0"/>
    <n v="1.5299999999999999E-2"/>
    <x v="0"/>
    <n v="15"/>
    <x v="1"/>
    <x v="3"/>
  </r>
  <r>
    <x v="29"/>
    <x v="13"/>
    <x v="1"/>
    <n v="6.0699999999999997E-2"/>
    <x v="0"/>
    <n v="15"/>
    <x v="1"/>
    <x v="3"/>
  </r>
  <r>
    <x v="29"/>
    <x v="13"/>
    <x v="2"/>
    <n v="0.49049999999999999"/>
    <x v="0"/>
    <n v="15"/>
    <x v="1"/>
    <x v="3"/>
  </r>
  <r>
    <x v="29"/>
    <x v="13"/>
    <x v="3"/>
    <n v="0.5665"/>
    <x v="0"/>
    <n v="15"/>
    <x v="1"/>
    <x v="3"/>
  </r>
  <r>
    <x v="30"/>
    <x v="0"/>
    <x v="0"/>
    <n v="5.5480000000000002E-2"/>
    <x v="0"/>
    <n v="16"/>
    <x v="1"/>
    <x v="3"/>
  </r>
  <r>
    <x v="30"/>
    <x v="1"/>
    <x v="0"/>
    <n v="0.36441000000000001"/>
    <x v="0"/>
    <n v="16"/>
    <x v="1"/>
    <x v="3"/>
  </r>
  <r>
    <x v="30"/>
    <x v="2"/>
    <x v="0"/>
    <n v="0.36441000000000001"/>
    <x v="0"/>
    <n v="16"/>
    <x v="1"/>
    <x v="3"/>
  </r>
  <r>
    <x v="30"/>
    <x v="3"/>
    <x v="0"/>
    <n v="0.36441000000000001"/>
    <x v="0"/>
    <n v="16"/>
    <x v="1"/>
    <x v="3"/>
  </r>
  <r>
    <x v="30"/>
    <x v="4"/>
    <x v="0"/>
    <n v="0.36441000000000001"/>
    <x v="0"/>
    <n v="16"/>
    <x v="1"/>
    <x v="3"/>
  </r>
  <r>
    <x v="30"/>
    <x v="5"/>
    <x v="0"/>
    <n v="7.7509999999999996E-2"/>
    <x v="0"/>
    <n v="16"/>
    <x v="1"/>
    <x v="3"/>
  </r>
  <r>
    <x v="30"/>
    <x v="6"/>
    <x v="0"/>
    <n v="0.17618"/>
    <x v="0"/>
    <n v="16"/>
    <x v="1"/>
    <x v="3"/>
  </r>
  <r>
    <x v="30"/>
    <x v="7"/>
    <x v="0"/>
    <n v="0.58294999999999997"/>
    <x v="0"/>
    <n v="16"/>
    <x v="1"/>
    <x v="3"/>
  </r>
  <r>
    <x v="30"/>
    <x v="8"/>
    <x v="0"/>
    <n v="0.58294999999999997"/>
    <x v="0"/>
    <n v="16"/>
    <x v="1"/>
    <x v="3"/>
  </r>
  <r>
    <x v="30"/>
    <x v="9"/>
    <x v="0"/>
    <n v="0.58294999999999997"/>
    <x v="0"/>
    <n v="16"/>
    <x v="1"/>
    <x v="3"/>
  </r>
  <r>
    <x v="30"/>
    <x v="10"/>
    <x v="0"/>
    <n v="0.58294999999999997"/>
    <x v="0"/>
    <n v="16"/>
    <x v="1"/>
    <x v="3"/>
  </r>
  <r>
    <x v="30"/>
    <x v="11"/>
    <x v="0"/>
    <n v="0.58294999999999997"/>
    <x v="0"/>
    <n v="16"/>
    <x v="1"/>
    <x v="3"/>
  </r>
  <r>
    <x v="30"/>
    <x v="12"/>
    <x v="0"/>
    <n v="0.58294999999999997"/>
    <x v="0"/>
    <n v="16"/>
    <x v="1"/>
    <x v="3"/>
  </r>
  <r>
    <x v="30"/>
    <x v="0"/>
    <x v="1"/>
    <n v="0.112"/>
    <x v="0"/>
    <n v="16"/>
    <x v="1"/>
    <x v="3"/>
  </r>
  <r>
    <x v="30"/>
    <x v="1"/>
    <x v="1"/>
    <n v="0.19500000000000001"/>
    <x v="0"/>
    <n v="16"/>
    <x v="1"/>
    <x v="3"/>
  </r>
  <r>
    <x v="30"/>
    <x v="2"/>
    <x v="1"/>
    <n v="0.21182999999999999"/>
    <x v="0"/>
    <n v="16"/>
    <x v="1"/>
    <x v="3"/>
  </r>
  <r>
    <x v="30"/>
    <x v="3"/>
    <x v="1"/>
    <n v="0.1835"/>
    <x v="0"/>
    <n v="16"/>
    <x v="1"/>
    <x v="3"/>
  </r>
  <r>
    <x v="30"/>
    <x v="4"/>
    <x v="1"/>
    <n v="0.18717"/>
    <x v="0"/>
    <n v="16"/>
    <x v="1"/>
    <x v="3"/>
  </r>
  <r>
    <x v="30"/>
    <x v="5"/>
    <x v="1"/>
    <n v="8.5930000000000006E-2"/>
    <x v="0"/>
    <n v="16"/>
    <x v="1"/>
    <x v="3"/>
  </r>
  <r>
    <x v="30"/>
    <x v="6"/>
    <x v="1"/>
    <n v="8.8179999999999994E-2"/>
    <x v="0"/>
    <n v="16"/>
    <x v="1"/>
    <x v="3"/>
  </r>
  <r>
    <x v="30"/>
    <x v="7"/>
    <x v="1"/>
    <n v="0.23400000000000001"/>
    <x v="0"/>
    <n v="16"/>
    <x v="1"/>
    <x v="3"/>
  </r>
  <r>
    <x v="30"/>
    <x v="8"/>
    <x v="1"/>
    <n v="0.249"/>
    <x v="0"/>
    <n v="16"/>
    <x v="1"/>
    <x v="3"/>
  </r>
  <r>
    <x v="30"/>
    <x v="9"/>
    <x v="1"/>
    <n v="0.24417"/>
    <x v="0"/>
    <n v="16"/>
    <x v="1"/>
    <x v="3"/>
  </r>
  <r>
    <x v="30"/>
    <x v="10"/>
    <x v="1"/>
    <n v="0.26250000000000001"/>
    <x v="0"/>
    <n v="16"/>
    <x v="1"/>
    <x v="3"/>
  </r>
  <r>
    <x v="30"/>
    <x v="11"/>
    <x v="1"/>
    <n v="0.25217000000000001"/>
    <x v="0"/>
    <n v="16"/>
    <x v="1"/>
    <x v="3"/>
  </r>
  <r>
    <x v="30"/>
    <x v="12"/>
    <x v="1"/>
    <n v="0.27483000000000002"/>
    <x v="0"/>
    <n v="16"/>
    <x v="1"/>
    <x v="3"/>
  </r>
  <r>
    <x v="30"/>
    <x v="0"/>
    <x v="2"/>
    <n v="0.50451999999999997"/>
    <x v="0"/>
    <n v="16"/>
    <x v="1"/>
    <x v="3"/>
  </r>
  <r>
    <x v="30"/>
    <x v="1"/>
    <x v="2"/>
    <n v="0.61058999999999997"/>
    <x v="0"/>
    <n v="16"/>
    <x v="1"/>
    <x v="3"/>
  </r>
  <r>
    <x v="30"/>
    <x v="2"/>
    <x v="2"/>
    <n v="0.69476000000000004"/>
    <x v="0"/>
    <n v="16"/>
    <x v="1"/>
    <x v="3"/>
  </r>
  <r>
    <x v="30"/>
    <x v="3"/>
    <x v="2"/>
    <n v="0.55308999999999997"/>
    <x v="0"/>
    <n v="16"/>
    <x v="1"/>
    <x v="3"/>
  </r>
  <r>
    <x v="30"/>
    <x v="4"/>
    <x v="2"/>
    <n v="0.57142000000000004"/>
    <x v="0"/>
    <n v="16"/>
    <x v="1"/>
    <x v="3"/>
  </r>
  <r>
    <x v="30"/>
    <x v="5"/>
    <x v="2"/>
    <n v="0.63856000000000002"/>
    <x v="0"/>
    <n v="16"/>
    <x v="1"/>
    <x v="3"/>
  </r>
  <r>
    <x v="30"/>
    <x v="6"/>
    <x v="2"/>
    <n v="0.55864000000000003"/>
    <x v="0"/>
    <n v="16"/>
    <x v="1"/>
    <x v="3"/>
  </r>
  <r>
    <x v="30"/>
    <x v="7"/>
    <x v="2"/>
    <n v="0.58704999999999996"/>
    <x v="0"/>
    <n v="16"/>
    <x v="1"/>
    <x v="3"/>
  </r>
  <r>
    <x v="30"/>
    <x v="8"/>
    <x v="2"/>
    <n v="0.66205000000000003"/>
    <x v="0"/>
    <n v="16"/>
    <x v="1"/>
    <x v="3"/>
  </r>
  <r>
    <x v="30"/>
    <x v="9"/>
    <x v="2"/>
    <n v="0.63800000000000001"/>
    <x v="0"/>
    <n v="16"/>
    <x v="1"/>
    <x v="3"/>
  </r>
  <r>
    <x v="30"/>
    <x v="10"/>
    <x v="2"/>
    <n v="0.72955000000000003"/>
    <x v="0"/>
    <n v="16"/>
    <x v="1"/>
    <x v="3"/>
  </r>
  <r>
    <x v="30"/>
    <x v="11"/>
    <x v="2"/>
    <n v="0.67788000000000004"/>
    <x v="0"/>
    <n v="16"/>
    <x v="1"/>
    <x v="3"/>
  </r>
  <r>
    <x v="30"/>
    <x v="12"/>
    <x v="2"/>
    <n v="0.79122000000000003"/>
    <x v="0"/>
    <n v="16"/>
    <x v="1"/>
    <x v="3"/>
  </r>
  <r>
    <x v="30"/>
    <x v="0"/>
    <x v="3"/>
    <n v="0.67200000000000004"/>
    <x v="0"/>
    <n v="16"/>
    <x v="1"/>
    <x v="3"/>
  </r>
  <r>
    <x v="30"/>
    <x v="1"/>
    <x v="3"/>
    <n v="1.17"/>
    <x v="0"/>
    <n v="16"/>
    <x v="1"/>
    <x v="3"/>
  </r>
  <r>
    <x v="30"/>
    <x v="2"/>
    <x v="3"/>
    <n v="1.2709999999999999"/>
    <x v="0"/>
    <n v="16"/>
    <x v="1"/>
    <x v="3"/>
  </r>
  <r>
    <x v="30"/>
    <x v="3"/>
    <x v="3"/>
    <n v="1.101"/>
    <x v="0"/>
    <n v="16"/>
    <x v="1"/>
    <x v="3"/>
  </r>
  <r>
    <x v="30"/>
    <x v="4"/>
    <x v="3"/>
    <n v="1.123"/>
    <x v="0"/>
    <n v="16"/>
    <x v="1"/>
    <x v="3"/>
  </r>
  <r>
    <x v="30"/>
    <x v="5"/>
    <x v="3"/>
    <n v="0.80200000000000005"/>
    <x v="0"/>
    <n v="16"/>
    <x v="1"/>
    <x v="3"/>
  </r>
  <r>
    <x v="30"/>
    <x v="6"/>
    <x v="3"/>
    <n v="0.82299999999999995"/>
    <x v="0"/>
    <n v="16"/>
    <x v="1"/>
    <x v="3"/>
  </r>
  <r>
    <x v="30"/>
    <x v="7"/>
    <x v="3"/>
    <n v="1.4039999999999999"/>
    <x v="0"/>
    <n v="16"/>
    <x v="1"/>
    <x v="3"/>
  </r>
  <r>
    <x v="30"/>
    <x v="8"/>
    <x v="3"/>
    <n v="1.494"/>
    <x v="0"/>
    <n v="16"/>
    <x v="1"/>
    <x v="3"/>
  </r>
  <r>
    <x v="30"/>
    <x v="9"/>
    <x v="3"/>
    <n v="1.4650000000000001"/>
    <x v="0"/>
    <n v="16"/>
    <x v="1"/>
    <x v="3"/>
  </r>
  <r>
    <x v="30"/>
    <x v="10"/>
    <x v="3"/>
    <n v="1.575"/>
    <x v="0"/>
    <n v="16"/>
    <x v="1"/>
    <x v="3"/>
  </r>
  <r>
    <x v="30"/>
    <x v="11"/>
    <x v="3"/>
    <n v="1.5129999999999999"/>
    <x v="0"/>
    <n v="16"/>
    <x v="1"/>
    <x v="3"/>
  </r>
  <r>
    <x v="30"/>
    <x v="12"/>
    <x v="3"/>
    <n v="1.649"/>
    <x v="0"/>
    <n v="16"/>
    <x v="1"/>
    <x v="3"/>
  </r>
  <r>
    <x v="31"/>
    <x v="13"/>
    <x v="0"/>
    <n v="1.5299999999999999E-2"/>
    <x v="0"/>
    <n v="16"/>
    <x v="1"/>
    <x v="3"/>
  </r>
  <r>
    <x v="31"/>
    <x v="13"/>
    <x v="1"/>
    <n v="6.1929999999999999E-2"/>
    <x v="0"/>
    <n v="16"/>
    <x v="1"/>
    <x v="3"/>
  </r>
  <r>
    <x v="31"/>
    <x v="13"/>
    <x v="2"/>
    <n v="0.50077000000000005"/>
    <x v="0"/>
    <n v="16"/>
    <x v="1"/>
    <x v="3"/>
  </r>
  <r>
    <x v="31"/>
    <x v="13"/>
    <x v="3"/>
    <n v="0.57799999999999996"/>
    <x v="0"/>
    <n v="16"/>
    <x v="1"/>
    <x v="3"/>
  </r>
  <r>
    <x v="32"/>
    <x v="0"/>
    <x v="0"/>
    <n v="5.5480000000000002E-2"/>
    <x v="0"/>
    <n v="17"/>
    <x v="1"/>
    <x v="3"/>
  </r>
  <r>
    <x v="32"/>
    <x v="1"/>
    <x v="0"/>
    <n v="0.36441000000000001"/>
    <x v="0"/>
    <n v="17"/>
    <x v="1"/>
    <x v="3"/>
  </r>
  <r>
    <x v="32"/>
    <x v="2"/>
    <x v="0"/>
    <n v="0.36441000000000001"/>
    <x v="0"/>
    <n v="17"/>
    <x v="1"/>
    <x v="3"/>
  </r>
  <r>
    <x v="32"/>
    <x v="3"/>
    <x v="0"/>
    <n v="0.36441000000000001"/>
    <x v="0"/>
    <n v="17"/>
    <x v="1"/>
    <x v="3"/>
  </r>
  <r>
    <x v="32"/>
    <x v="4"/>
    <x v="0"/>
    <n v="0.36441000000000001"/>
    <x v="0"/>
    <n v="17"/>
    <x v="1"/>
    <x v="3"/>
  </r>
  <r>
    <x v="32"/>
    <x v="5"/>
    <x v="0"/>
    <n v="7.7509999999999996E-2"/>
    <x v="0"/>
    <n v="17"/>
    <x v="1"/>
    <x v="3"/>
  </r>
  <r>
    <x v="32"/>
    <x v="6"/>
    <x v="0"/>
    <n v="0.17618"/>
    <x v="0"/>
    <n v="17"/>
    <x v="1"/>
    <x v="3"/>
  </r>
  <r>
    <x v="32"/>
    <x v="7"/>
    <x v="0"/>
    <n v="0.58294999999999997"/>
    <x v="0"/>
    <n v="17"/>
    <x v="1"/>
    <x v="3"/>
  </r>
  <r>
    <x v="32"/>
    <x v="8"/>
    <x v="0"/>
    <n v="0.58294999999999997"/>
    <x v="0"/>
    <n v="17"/>
    <x v="1"/>
    <x v="3"/>
  </r>
  <r>
    <x v="32"/>
    <x v="9"/>
    <x v="0"/>
    <n v="0.58294999999999997"/>
    <x v="0"/>
    <n v="17"/>
    <x v="1"/>
    <x v="3"/>
  </r>
  <r>
    <x v="32"/>
    <x v="10"/>
    <x v="0"/>
    <n v="0.58294999999999997"/>
    <x v="0"/>
    <n v="17"/>
    <x v="1"/>
    <x v="3"/>
  </r>
  <r>
    <x v="32"/>
    <x v="11"/>
    <x v="0"/>
    <n v="0.58294999999999997"/>
    <x v="0"/>
    <n v="17"/>
    <x v="1"/>
    <x v="3"/>
  </r>
  <r>
    <x v="32"/>
    <x v="12"/>
    <x v="0"/>
    <n v="0.58294999999999997"/>
    <x v="0"/>
    <n v="17"/>
    <x v="1"/>
    <x v="3"/>
  </r>
  <r>
    <x v="32"/>
    <x v="0"/>
    <x v="1"/>
    <n v="0.11233"/>
    <x v="0"/>
    <n v="17"/>
    <x v="1"/>
    <x v="3"/>
  </r>
  <r>
    <x v="32"/>
    <x v="1"/>
    <x v="1"/>
    <n v="0.19467000000000001"/>
    <x v="0"/>
    <n v="17"/>
    <x v="1"/>
    <x v="3"/>
  </r>
  <r>
    <x v="32"/>
    <x v="2"/>
    <x v="1"/>
    <n v="0.21167"/>
    <x v="0"/>
    <n v="17"/>
    <x v="1"/>
    <x v="3"/>
  </r>
  <r>
    <x v="32"/>
    <x v="3"/>
    <x v="1"/>
    <n v="0.18232999999999999"/>
    <x v="0"/>
    <n v="17"/>
    <x v="1"/>
    <x v="3"/>
  </r>
  <r>
    <x v="32"/>
    <x v="4"/>
    <x v="1"/>
    <n v="0.187"/>
    <x v="0"/>
    <n v="17"/>
    <x v="1"/>
    <x v="3"/>
  </r>
  <r>
    <x v="32"/>
    <x v="5"/>
    <x v="1"/>
    <n v="8.5819999999999994E-2"/>
    <x v="0"/>
    <n v="17"/>
    <x v="1"/>
    <x v="3"/>
  </r>
  <r>
    <x v="32"/>
    <x v="6"/>
    <x v="1"/>
    <n v="8.8179999999999994E-2"/>
    <x v="0"/>
    <n v="17"/>
    <x v="1"/>
    <x v="3"/>
  </r>
  <r>
    <x v="32"/>
    <x v="7"/>
    <x v="1"/>
    <n v="0.23300000000000001"/>
    <x v="0"/>
    <n v="17"/>
    <x v="1"/>
    <x v="3"/>
  </r>
  <r>
    <x v="32"/>
    <x v="8"/>
    <x v="1"/>
    <n v="0.24917"/>
    <x v="0"/>
    <n v="17"/>
    <x v="1"/>
    <x v="3"/>
  </r>
  <r>
    <x v="32"/>
    <x v="9"/>
    <x v="1"/>
    <n v="0.24367"/>
    <x v="0"/>
    <n v="17"/>
    <x v="1"/>
    <x v="3"/>
  </r>
  <r>
    <x v="32"/>
    <x v="10"/>
    <x v="1"/>
    <n v="0.26217000000000001"/>
    <x v="0"/>
    <n v="17"/>
    <x v="1"/>
    <x v="3"/>
  </r>
  <r>
    <x v="32"/>
    <x v="11"/>
    <x v="1"/>
    <n v="0.25183"/>
    <x v="0"/>
    <n v="17"/>
    <x v="1"/>
    <x v="3"/>
  </r>
  <r>
    <x v="32"/>
    <x v="12"/>
    <x v="1"/>
    <n v="0.27500000000000002"/>
    <x v="0"/>
    <n v="17"/>
    <x v="1"/>
    <x v="3"/>
  </r>
  <r>
    <x v="32"/>
    <x v="0"/>
    <x v="2"/>
    <n v="0.50619000000000003"/>
    <x v="0"/>
    <n v="17"/>
    <x v="1"/>
    <x v="3"/>
  </r>
  <r>
    <x v="32"/>
    <x v="1"/>
    <x v="2"/>
    <n v="0.60892000000000002"/>
    <x v="0"/>
    <n v="17"/>
    <x v="1"/>
    <x v="3"/>
  </r>
  <r>
    <x v="32"/>
    <x v="2"/>
    <x v="2"/>
    <n v="0.69391999999999998"/>
    <x v="0"/>
    <n v="17"/>
    <x v="1"/>
    <x v="3"/>
  </r>
  <r>
    <x v="32"/>
    <x v="3"/>
    <x v="2"/>
    <n v="0.54725999999999997"/>
    <x v="0"/>
    <n v="17"/>
    <x v="1"/>
    <x v="3"/>
  </r>
  <r>
    <x v="32"/>
    <x v="4"/>
    <x v="2"/>
    <n v="0.57059000000000004"/>
    <x v="0"/>
    <n v="17"/>
    <x v="1"/>
    <x v="3"/>
  </r>
  <r>
    <x v="32"/>
    <x v="5"/>
    <x v="2"/>
    <n v="0.63766999999999996"/>
    <x v="0"/>
    <n v="17"/>
    <x v="1"/>
    <x v="3"/>
  </r>
  <r>
    <x v="32"/>
    <x v="6"/>
    <x v="2"/>
    <n v="0.55864000000000003"/>
    <x v="0"/>
    <n v="17"/>
    <x v="1"/>
    <x v="3"/>
  </r>
  <r>
    <x v="32"/>
    <x v="7"/>
    <x v="2"/>
    <n v="0.58204999999999996"/>
    <x v="0"/>
    <n v="17"/>
    <x v="1"/>
    <x v="3"/>
  </r>
  <r>
    <x v="32"/>
    <x v="8"/>
    <x v="2"/>
    <n v="0.66288000000000002"/>
    <x v="0"/>
    <n v="17"/>
    <x v="1"/>
    <x v="3"/>
  </r>
  <r>
    <x v="32"/>
    <x v="9"/>
    <x v="2"/>
    <n v="0.63537999999999994"/>
    <x v="0"/>
    <n v="17"/>
    <x v="1"/>
    <x v="3"/>
  </r>
  <r>
    <x v="32"/>
    <x v="10"/>
    <x v="2"/>
    <n v="0.72787999999999997"/>
    <x v="0"/>
    <n v="17"/>
    <x v="1"/>
    <x v="3"/>
  </r>
  <r>
    <x v="32"/>
    <x v="11"/>
    <x v="2"/>
    <n v="0.67622000000000004"/>
    <x v="0"/>
    <n v="17"/>
    <x v="1"/>
    <x v="3"/>
  </r>
  <r>
    <x v="32"/>
    <x v="12"/>
    <x v="2"/>
    <n v="0.79205000000000003"/>
    <x v="0"/>
    <n v="17"/>
    <x v="1"/>
    <x v="3"/>
  </r>
  <r>
    <x v="32"/>
    <x v="0"/>
    <x v="3"/>
    <n v="0.67400000000000004"/>
    <x v="0"/>
    <n v="17"/>
    <x v="1"/>
    <x v="3"/>
  </r>
  <r>
    <x v="32"/>
    <x v="1"/>
    <x v="3"/>
    <n v="1.1679999999999999"/>
    <x v="0"/>
    <n v="17"/>
    <x v="1"/>
    <x v="3"/>
  </r>
  <r>
    <x v="32"/>
    <x v="2"/>
    <x v="3"/>
    <n v="1.27"/>
    <x v="0"/>
    <n v="17"/>
    <x v="1"/>
    <x v="3"/>
  </r>
  <r>
    <x v="32"/>
    <x v="3"/>
    <x v="3"/>
    <n v="1.0940000000000001"/>
    <x v="0"/>
    <n v="17"/>
    <x v="1"/>
    <x v="3"/>
  </r>
  <r>
    <x v="32"/>
    <x v="4"/>
    <x v="3"/>
    <n v="1.1220000000000001"/>
    <x v="0"/>
    <n v="17"/>
    <x v="1"/>
    <x v="3"/>
  </r>
  <r>
    <x v="32"/>
    <x v="5"/>
    <x v="3"/>
    <n v="0.80100000000000005"/>
    <x v="0"/>
    <n v="17"/>
    <x v="1"/>
    <x v="3"/>
  </r>
  <r>
    <x v="32"/>
    <x v="6"/>
    <x v="3"/>
    <n v="0.82299999999999995"/>
    <x v="0"/>
    <n v="17"/>
    <x v="1"/>
    <x v="3"/>
  </r>
  <r>
    <x v="32"/>
    <x v="7"/>
    <x v="3"/>
    <n v="1.3979999999999999"/>
    <x v="0"/>
    <n v="17"/>
    <x v="1"/>
    <x v="3"/>
  </r>
  <r>
    <x v="32"/>
    <x v="8"/>
    <x v="3"/>
    <n v="1.4950000000000001"/>
    <x v="0"/>
    <n v="17"/>
    <x v="1"/>
    <x v="3"/>
  </r>
  <r>
    <x v="32"/>
    <x v="9"/>
    <x v="3"/>
    <n v="1.462"/>
    <x v="0"/>
    <n v="17"/>
    <x v="1"/>
    <x v="3"/>
  </r>
  <r>
    <x v="32"/>
    <x v="10"/>
    <x v="3"/>
    <n v="1.573"/>
    <x v="0"/>
    <n v="17"/>
    <x v="1"/>
    <x v="3"/>
  </r>
  <r>
    <x v="32"/>
    <x v="11"/>
    <x v="3"/>
    <n v="1.5109999999999999"/>
    <x v="0"/>
    <n v="17"/>
    <x v="1"/>
    <x v="3"/>
  </r>
  <r>
    <x v="32"/>
    <x v="12"/>
    <x v="3"/>
    <n v="1.65"/>
    <x v="0"/>
    <n v="17"/>
    <x v="1"/>
    <x v="3"/>
  </r>
  <r>
    <x v="33"/>
    <x v="13"/>
    <x v="0"/>
    <n v="1.5299999999999999E-2"/>
    <x v="0"/>
    <n v="17"/>
    <x v="1"/>
    <x v="3"/>
  </r>
  <r>
    <x v="33"/>
    <x v="13"/>
    <x v="1"/>
    <n v="6.1929999999999999E-2"/>
    <x v="0"/>
    <n v="17"/>
    <x v="1"/>
    <x v="3"/>
  </r>
  <r>
    <x v="33"/>
    <x v="13"/>
    <x v="2"/>
    <n v="0.50077000000000005"/>
    <x v="0"/>
    <n v="17"/>
    <x v="1"/>
    <x v="3"/>
  </r>
  <r>
    <x v="33"/>
    <x v="13"/>
    <x v="3"/>
    <n v="0.57799999999999996"/>
    <x v="0"/>
    <n v="17"/>
    <x v="1"/>
    <x v="3"/>
  </r>
  <r>
    <x v="34"/>
    <x v="0"/>
    <x v="0"/>
    <n v="5.5919999999999997E-2"/>
    <x v="0"/>
    <n v="18"/>
    <x v="1"/>
    <x v="4"/>
  </r>
  <r>
    <x v="34"/>
    <x v="1"/>
    <x v="0"/>
    <n v="0.36441000000000001"/>
    <x v="0"/>
    <n v="18"/>
    <x v="1"/>
    <x v="4"/>
  </r>
  <r>
    <x v="34"/>
    <x v="2"/>
    <x v="0"/>
    <n v="0.36441000000000001"/>
    <x v="0"/>
    <n v="18"/>
    <x v="1"/>
    <x v="4"/>
  </r>
  <r>
    <x v="34"/>
    <x v="3"/>
    <x v="0"/>
    <n v="0.36441000000000001"/>
    <x v="0"/>
    <n v="18"/>
    <x v="1"/>
    <x v="4"/>
  </r>
  <r>
    <x v="34"/>
    <x v="4"/>
    <x v="0"/>
    <n v="0.36441000000000001"/>
    <x v="0"/>
    <n v="18"/>
    <x v="1"/>
    <x v="4"/>
  </r>
  <r>
    <x v="34"/>
    <x v="5"/>
    <x v="0"/>
    <n v="7.7509999999999996E-2"/>
    <x v="0"/>
    <n v="18"/>
    <x v="1"/>
    <x v="4"/>
  </r>
  <r>
    <x v="34"/>
    <x v="6"/>
    <x v="0"/>
    <n v="0.17618"/>
    <x v="0"/>
    <n v="18"/>
    <x v="1"/>
    <x v="4"/>
  </r>
  <r>
    <x v="34"/>
    <x v="7"/>
    <x v="0"/>
    <n v="0.58294999999999997"/>
    <x v="0"/>
    <n v="18"/>
    <x v="1"/>
    <x v="4"/>
  </r>
  <r>
    <x v="34"/>
    <x v="8"/>
    <x v="0"/>
    <n v="0.58294999999999997"/>
    <x v="0"/>
    <n v="18"/>
    <x v="1"/>
    <x v="4"/>
  </r>
  <r>
    <x v="34"/>
    <x v="9"/>
    <x v="0"/>
    <n v="0.58294999999999997"/>
    <x v="0"/>
    <n v="18"/>
    <x v="1"/>
    <x v="4"/>
  </r>
  <r>
    <x v="34"/>
    <x v="10"/>
    <x v="0"/>
    <n v="0.58294999999999997"/>
    <x v="0"/>
    <n v="18"/>
    <x v="1"/>
    <x v="4"/>
  </r>
  <r>
    <x v="34"/>
    <x v="11"/>
    <x v="0"/>
    <n v="0.58294999999999997"/>
    <x v="0"/>
    <n v="18"/>
    <x v="1"/>
    <x v="4"/>
  </r>
  <r>
    <x v="34"/>
    <x v="12"/>
    <x v="0"/>
    <n v="0.58294999999999997"/>
    <x v="0"/>
    <n v="18"/>
    <x v="1"/>
    <x v="4"/>
  </r>
  <r>
    <x v="34"/>
    <x v="0"/>
    <x v="1"/>
    <n v="0.1125"/>
    <x v="0"/>
    <n v="18"/>
    <x v="1"/>
    <x v="4"/>
  </r>
  <r>
    <x v="34"/>
    <x v="1"/>
    <x v="1"/>
    <n v="0.19517000000000001"/>
    <x v="0"/>
    <n v="18"/>
    <x v="1"/>
    <x v="4"/>
  </r>
  <r>
    <x v="34"/>
    <x v="2"/>
    <x v="1"/>
    <n v="0.21249999999999999"/>
    <x v="0"/>
    <n v="18"/>
    <x v="1"/>
    <x v="4"/>
  </r>
  <r>
    <x v="34"/>
    <x v="3"/>
    <x v="1"/>
    <n v="0.18232999999999999"/>
    <x v="0"/>
    <n v="18"/>
    <x v="1"/>
    <x v="4"/>
  </r>
  <r>
    <x v="34"/>
    <x v="4"/>
    <x v="1"/>
    <n v="0.187"/>
    <x v="0"/>
    <n v="18"/>
    <x v="1"/>
    <x v="4"/>
  </r>
  <r>
    <x v="34"/>
    <x v="5"/>
    <x v="1"/>
    <n v="8.6459999999999995E-2"/>
    <x v="0"/>
    <n v="18"/>
    <x v="1"/>
    <x v="4"/>
  </r>
  <r>
    <x v="34"/>
    <x v="6"/>
    <x v="1"/>
    <n v="8.9139999999999997E-2"/>
    <x v="0"/>
    <n v="18"/>
    <x v="1"/>
    <x v="4"/>
  </r>
  <r>
    <x v="34"/>
    <x v="7"/>
    <x v="1"/>
    <n v="0.23400000000000001"/>
    <x v="0"/>
    <n v="18"/>
    <x v="1"/>
    <x v="4"/>
  </r>
  <r>
    <x v="34"/>
    <x v="8"/>
    <x v="1"/>
    <n v="0.24983"/>
    <x v="0"/>
    <n v="18"/>
    <x v="1"/>
    <x v="4"/>
  </r>
  <r>
    <x v="34"/>
    <x v="9"/>
    <x v="1"/>
    <n v="0.24532999999999999"/>
    <x v="0"/>
    <n v="18"/>
    <x v="1"/>
    <x v="4"/>
  </r>
  <r>
    <x v="34"/>
    <x v="10"/>
    <x v="1"/>
    <n v="0.26300000000000001"/>
    <x v="0"/>
    <n v="18"/>
    <x v="1"/>
    <x v="4"/>
  </r>
  <r>
    <x v="34"/>
    <x v="11"/>
    <x v="1"/>
    <n v="0.254"/>
    <x v="0"/>
    <n v="18"/>
    <x v="1"/>
    <x v="4"/>
  </r>
  <r>
    <x v="34"/>
    <x v="12"/>
    <x v="1"/>
    <n v="0.27517000000000003"/>
    <x v="0"/>
    <n v="18"/>
    <x v="1"/>
    <x v="4"/>
  </r>
  <r>
    <x v="34"/>
    <x v="0"/>
    <x v="2"/>
    <n v="0.50702000000000003"/>
    <x v="0"/>
    <n v="18"/>
    <x v="1"/>
    <x v="4"/>
  </r>
  <r>
    <x v="34"/>
    <x v="1"/>
    <x v="2"/>
    <n v="0.61141999999999996"/>
    <x v="0"/>
    <n v="18"/>
    <x v="1"/>
    <x v="4"/>
  </r>
  <r>
    <x v="34"/>
    <x v="2"/>
    <x v="2"/>
    <n v="0.69808999999999999"/>
    <x v="0"/>
    <n v="18"/>
    <x v="1"/>
    <x v="4"/>
  </r>
  <r>
    <x v="34"/>
    <x v="3"/>
    <x v="2"/>
    <n v="0.54725999999999997"/>
    <x v="0"/>
    <n v="18"/>
    <x v="1"/>
    <x v="4"/>
  </r>
  <r>
    <x v="34"/>
    <x v="4"/>
    <x v="2"/>
    <n v="0.57059000000000004"/>
    <x v="0"/>
    <n v="18"/>
    <x v="1"/>
    <x v="4"/>
  </r>
  <r>
    <x v="34"/>
    <x v="5"/>
    <x v="2"/>
    <n v="0.64302999999999999"/>
    <x v="0"/>
    <n v="18"/>
    <x v="1"/>
    <x v="4"/>
  </r>
  <r>
    <x v="34"/>
    <x v="6"/>
    <x v="2"/>
    <n v="0.56667999999999996"/>
    <x v="0"/>
    <n v="18"/>
    <x v="1"/>
    <x v="4"/>
  </r>
  <r>
    <x v="34"/>
    <x v="7"/>
    <x v="2"/>
    <n v="0.58704999999999996"/>
    <x v="0"/>
    <n v="18"/>
    <x v="1"/>
    <x v="4"/>
  </r>
  <r>
    <x v="34"/>
    <x v="8"/>
    <x v="2"/>
    <n v="0.66622000000000003"/>
    <x v="0"/>
    <n v="18"/>
    <x v="1"/>
    <x v="4"/>
  </r>
  <r>
    <x v="34"/>
    <x v="9"/>
    <x v="2"/>
    <n v="0.64371999999999996"/>
    <x v="0"/>
    <n v="18"/>
    <x v="1"/>
    <x v="4"/>
  </r>
  <r>
    <x v="34"/>
    <x v="10"/>
    <x v="2"/>
    <n v="0.73204999999999998"/>
    <x v="0"/>
    <n v="18"/>
    <x v="1"/>
    <x v="4"/>
  </r>
  <r>
    <x v="34"/>
    <x v="11"/>
    <x v="2"/>
    <n v="0.68705000000000005"/>
    <x v="0"/>
    <n v="18"/>
    <x v="1"/>
    <x v="4"/>
  </r>
  <r>
    <x v="34"/>
    <x v="12"/>
    <x v="2"/>
    <n v="0.79288000000000003"/>
    <x v="0"/>
    <n v="18"/>
    <x v="1"/>
    <x v="4"/>
  </r>
  <r>
    <x v="34"/>
    <x v="0"/>
    <x v="3"/>
    <n v="0.67500000000000004"/>
    <x v="0"/>
    <n v="18"/>
    <x v="1"/>
    <x v="4"/>
  </r>
  <r>
    <x v="34"/>
    <x v="1"/>
    <x v="3"/>
    <n v="1.171"/>
    <x v="0"/>
    <n v="18"/>
    <x v="1"/>
    <x v="4"/>
  </r>
  <r>
    <x v="34"/>
    <x v="2"/>
    <x v="3"/>
    <n v="1.2749999999999999"/>
    <x v="0"/>
    <n v="18"/>
    <x v="1"/>
    <x v="4"/>
  </r>
  <r>
    <x v="34"/>
    <x v="3"/>
    <x v="3"/>
    <n v="1.0940000000000001"/>
    <x v="0"/>
    <n v="18"/>
    <x v="1"/>
    <x v="4"/>
  </r>
  <r>
    <x v="34"/>
    <x v="4"/>
    <x v="3"/>
    <n v="1.1220000000000001"/>
    <x v="0"/>
    <n v="18"/>
    <x v="1"/>
    <x v="4"/>
  </r>
  <r>
    <x v="34"/>
    <x v="5"/>
    <x v="3"/>
    <n v="0.80700000000000005"/>
    <x v="0"/>
    <n v="18"/>
    <x v="1"/>
    <x v="4"/>
  </r>
  <r>
    <x v="34"/>
    <x v="6"/>
    <x v="3"/>
    <n v="0.83199999999999996"/>
    <x v="0"/>
    <n v="18"/>
    <x v="1"/>
    <x v="4"/>
  </r>
  <r>
    <x v="34"/>
    <x v="7"/>
    <x v="3"/>
    <n v="1.4039999999999999"/>
    <x v="0"/>
    <n v="18"/>
    <x v="1"/>
    <x v="4"/>
  </r>
  <r>
    <x v="34"/>
    <x v="8"/>
    <x v="3"/>
    <n v="1.4990000000000001"/>
    <x v="0"/>
    <n v="18"/>
    <x v="1"/>
    <x v="4"/>
  </r>
  <r>
    <x v="34"/>
    <x v="9"/>
    <x v="3"/>
    <n v="1.472"/>
    <x v="0"/>
    <n v="18"/>
    <x v="1"/>
    <x v="4"/>
  </r>
  <r>
    <x v="34"/>
    <x v="10"/>
    <x v="3"/>
    <n v="1.5780000000000001"/>
    <x v="0"/>
    <n v="18"/>
    <x v="1"/>
    <x v="4"/>
  </r>
  <r>
    <x v="34"/>
    <x v="11"/>
    <x v="3"/>
    <n v="1.524"/>
    <x v="0"/>
    <n v="18"/>
    <x v="1"/>
    <x v="4"/>
  </r>
  <r>
    <x v="34"/>
    <x v="12"/>
    <x v="3"/>
    <n v="1.651"/>
    <x v="0"/>
    <n v="18"/>
    <x v="1"/>
    <x v="4"/>
  </r>
  <r>
    <x v="35"/>
    <x v="13"/>
    <x v="0"/>
    <n v="1.5299999999999999E-2"/>
    <x v="0"/>
    <n v="18"/>
    <x v="1"/>
    <x v="4"/>
  </r>
  <r>
    <x v="35"/>
    <x v="13"/>
    <x v="1"/>
    <n v="6.3640000000000002E-2"/>
    <x v="0"/>
    <n v="18"/>
    <x v="1"/>
    <x v="4"/>
  </r>
  <r>
    <x v="35"/>
    <x v="13"/>
    <x v="2"/>
    <n v="0.51505999999999996"/>
    <x v="0"/>
    <n v="18"/>
    <x v="1"/>
    <x v="4"/>
  </r>
  <r>
    <x v="35"/>
    <x v="13"/>
    <x v="3"/>
    <n v="0.59399999999999997"/>
    <x v="0"/>
    <n v="18"/>
    <x v="1"/>
    <x v="4"/>
  </r>
  <r>
    <x v="36"/>
    <x v="0"/>
    <x v="0"/>
    <n v="5.5919999999999997E-2"/>
    <x v="0"/>
    <n v="19"/>
    <x v="1"/>
    <x v="4"/>
  </r>
  <r>
    <x v="36"/>
    <x v="1"/>
    <x v="0"/>
    <n v="0.36441000000000001"/>
    <x v="0"/>
    <n v="19"/>
    <x v="1"/>
    <x v="4"/>
  </r>
  <r>
    <x v="36"/>
    <x v="2"/>
    <x v="0"/>
    <n v="0.36441000000000001"/>
    <x v="0"/>
    <n v="19"/>
    <x v="1"/>
    <x v="4"/>
  </r>
  <r>
    <x v="36"/>
    <x v="3"/>
    <x v="0"/>
    <n v="0.36441000000000001"/>
    <x v="0"/>
    <n v="19"/>
    <x v="1"/>
    <x v="4"/>
  </r>
  <r>
    <x v="36"/>
    <x v="4"/>
    <x v="0"/>
    <n v="0.36441000000000001"/>
    <x v="0"/>
    <n v="19"/>
    <x v="1"/>
    <x v="4"/>
  </r>
  <r>
    <x v="36"/>
    <x v="5"/>
    <x v="0"/>
    <n v="7.7509999999999996E-2"/>
    <x v="0"/>
    <n v="19"/>
    <x v="1"/>
    <x v="4"/>
  </r>
  <r>
    <x v="36"/>
    <x v="6"/>
    <x v="0"/>
    <n v="0.17618"/>
    <x v="0"/>
    <n v="19"/>
    <x v="1"/>
    <x v="4"/>
  </r>
  <r>
    <x v="36"/>
    <x v="7"/>
    <x v="0"/>
    <n v="0.58294999999999997"/>
    <x v="0"/>
    <n v="19"/>
    <x v="1"/>
    <x v="4"/>
  </r>
  <r>
    <x v="36"/>
    <x v="8"/>
    <x v="0"/>
    <n v="0.58294999999999997"/>
    <x v="0"/>
    <n v="19"/>
    <x v="1"/>
    <x v="4"/>
  </r>
  <r>
    <x v="36"/>
    <x v="9"/>
    <x v="0"/>
    <n v="0.58294999999999997"/>
    <x v="0"/>
    <n v="19"/>
    <x v="1"/>
    <x v="4"/>
  </r>
  <r>
    <x v="36"/>
    <x v="10"/>
    <x v="0"/>
    <n v="0.58294999999999997"/>
    <x v="0"/>
    <n v="19"/>
    <x v="1"/>
    <x v="4"/>
  </r>
  <r>
    <x v="36"/>
    <x v="11"/>
    <x v="0"/>
    <n v="0.58294999999999997"/>
    <x v="0"/>
    <n v="19"/>
    <x v="1"/>
    <x v="4"/>
  </r>
  <r>
    <x v="36"/>
    <x v="12"/>
    <x v="0"/>
    <n v="0.58294999999999997"/>
    <x v="0"/>
    <n v="19"/>
    <x v="1"/>
    <x v="4"/>
  </r>
  <r>
    <x v="36"/>
    <x v="0"/>
    <x v="1"/>
    <n v="0.11516999999999999"/>
    <x v="0"/>
    <n v="19"/>
    <x v="1"/>
    <x v="4"/>
  </r>
  <r>
    <x v="36"/>
    <x v="1"/>
    <x v="1"/>
    <n v="0.19550000000000001"/>
    <x v="0"/>
    <n v="19"/>
    <x v="1"/>
    <x v="4"/>
  </r>
  <r>
    <x v="36"/>
    <x v="2"/>
    <x v="1"/>
    <n v="0.21267"/>
    <x v="0"/>
    <n v="19"/>
    <x v="1"/>
    <x v="4"/>
  </r>
  <r>
    <x v="36"/>
    <x v="3"/>
    <x v="1"/>
    <n v="0.18467"/>
    <x v="0"/>
    <n v="19"/>
    <x v="1"/>
    <x v="4"/>
  </r>
  <r>
    <x v="36"/>
    <x v="4"/>
    <x v="1"/>
    <n v="0.187"/>
    <x v="0"/>
    <n v="19"/>
    <x v="1"/>
    <x v="4"/>
  </r>
  <r>
    <x v="36"/>
    <x v="5"/>
    <x v="1"/>
    <n v="8.6889999999999995E-2"/>
    <x v="0"/>
    <n v="19"/>
    <x v="1"/>
    <x v="4"/>
  </r>
  <r>
    <x v="36"/>
    <x v="6"/>
    <x v="1"/>
    <n v="8.9889999999999998E-2"/>
    <x v="0"/>
    <n v="19"/>
    <x v="1"/>
    <x v="4"/>
  </r>
  <r>
    <x v="36"/>
    <x v="7"/>
    <x v="1"/>
    <n v="0.23433000000000001"/>
    <x v="0"/>
    <n v="19"/>
    <x v="1"/>
    <x v="4"/>
  </r>
  <r>
    <x v="36"/>
    <x v="8"/>
    <x v="1"/>
    <n v="0.24967"/>
    <x v="0"/>
    <n v="19"/>
    <x v="1"/>
    <x v="4"/>
  </r>
  <r>
    <x v="36"/>
    <x v="9"/>
    <x v="1"/>
    <n v="0.24482999999999999"/>
    <x v="0"/>
    <n v="19"/>
    <x v="1"/>
    <x v="4"/>
  </r>
  <r>
    <x v="36"/>
    <x v="10"/>
    <x v="1"/>
    <n v="0.26317000000000002"/>
    <x v="0"/>
    <n v="19"/>
    <x v="1"/>
    <x v="4"/>
  </r>
  <r>
    <x v="36"/>
    <x v="11"/>
    <x v="1"/>
    <n v="0.25233"/>
    <x v="0"/>
    <n v="19"/>
    <x v="1"/>
    <x v="4"/>
  </r>
  <r>
    <x v="36"/>
    <x v="12"/>
    <x v="1"/>
    <n v="0.27617000000000003"/>
    <x v="0"/>
    <n v="19"/>
    <x v="1"/>
    <x v="4"/>
  </r>
  <r>
    <x v="36"/>
    <x v="0"/>
    <x v="2"/>
    <n v="0.52036000000000004"/>
    <x v="0"/>
    <n v="19"/>
    <x v="1"/>
    <x v="4"/>
  </r>
  <r>
    <x v="36"/>
    <x v="1"/>
    <x v="2"/>
    <n v="0.61309000000000002"/>
    <x v="0"/>
    <n v="19"/>
    <x v="1"/>
    <x v="4"/>
  </r>
  <r>
    <x v="36"/>
    <x v="2"/>
    <x v="2"/>
    <n v="0.69891999999999999"/>
    <x v="0"/>
    <n v="19"/>
    <x v="1"/>
    <x v="4"/>
  </r>
  <r>
    <x v="36"/>
    <x v="3"/>
    <x v="2"/>
    <n v="0.55891999999999997"/>
    <x v="0"/>
    <n v="19"/>
    <x v="1"/>
    <x v="4"/>
  </r>
  <r>
    <x v="36"/>
    <x v="4"/>
    <x v="2"/>
    <n v="0.57059000000000004"/>
    <x v="0"/>
    <n v="19"/>
    <x v="1"/>
    <x v="4"/>
  </r>
  <r>
    <x v="36"/>
    <x v="5"/>
    <x v="2"/>
    <n v="0.64659999999999995"/>
    <x v="0"/>
    <n v="19"/>
    <x v="1"/>
    <x v="4"/>
  </r>
  <r>
    <x v="36"/>
    <x v="6"/>
    <x v="2"/>
    <n v="0.57293000000000005"/>
    <x v="0"/>
    <n v="19"/>
    <x v="1"/>
    <x v="4"/>
  </r>
  <r>
    <x v="36"/>
    <x v="7"/>
    <x v="2"/>
    <n v="0.58872000000000002"/>
    <x v="0"/>
    <n v="19"/>
    <x v="1"/>
    <x v="4"/>
  </r>
  <r>
    <x v="36"/>
    <x v="8"/>
    <x v="2"/>
    <n v="0.66537999999999997"/>
    <x v="0"/>
    <n v="19"/>
    <x v="1"/>
    <x v="4"/>
  </r>
  <r>
    <x v="36"/>
    <x v="9"/>
    <x v="2"/>
    <n v="0.64122000000000001"/>
    <x v="0"/>
    <n v="19"/>
    <x v="1"/>
    <x v="4"/>
  </r>
  <r>
    <x v="36"/>
    <x v="10"/>
    <x v="2"/>
    <n v="0.73287999999999998"/>
    <x v="0"/>
    <n v="19"/>
    <x v="1"/>
    <x v="4"/>
  </r>
  <r>
    <x v="36"/>
    <x v="11"/>
    <x v="2"/>
    <n v="0.67871999999999999"/>
    <x v="0"/>
    <n v="19"/>
    <x v="1"/>
    <x v="4"/>
  </r>
  <r>
    <x v="36"/>
    <x v="12"/>
    <x v="2"/>
    <n v="0.79788000000000003"/>
    <x v="0"/>
    <n v="19"/>
    <x v="1"/>
    <x v="4"/>
  </r>
  <r>
    <x v="36"/>
    <x v="0"/>
    <x v="3"/>
    <n v="0.69099999999999995"/>
    <x v="0"/>
    <n v="19"/>
    <x v="1"/>
    <x v="4"/>
  </r>
  <r>
    <x v="36"/>
    <x v="1"/>
    <x v="3"/>
    <n v="1.173"/>
    <x v="0"/>
    <n v="19"/>
    <x v="1"/>
    <x v="4"/>
  </r>
  <r>
    <x v="36"/>
    <x v="2"/>
    <x v="3"/>
    <n v="1.276"/>
    <x v="0"/>
    <n v="19"/>
    <x v="1"/>
    <x v="4"/>
  </r>
  <r>
    <x v="36"/>
    <x v="3"/>
    <x v="3"/>
    <n v="1.1080000000000001"/>
    <x v="0"/>
    <n v="19"/>
    <x v="1"/>
    <x v="4"/>
  </r>
  <r>
    <x v="36"/>
    <x v="4"/>
    <x v="3"/>
    <n v="1.1220000000000001"/>
    <x v="0"/>
    <n v="19"/>
    <x v="1"/>
    <x v="4"/>
  </r>
  <r>
    <x v="36"/>
    <x v="5"/>
    <x v="3"/>
    <n v="0.81100000000000005"/>
    <x v="0"/>
    <n v="19"/>
    <x v="1"/>
    <x v="4"/>
  </r>
  <r>
    <x v="36"/>
    <x v="6"/>
    <x v="3"/>
    <n v="0.83899999999999997"/>
    <x v="0"/>
    <n v="19"/>
    <x v="1"/>
    <x v="4"/>
  </r>
  <r>
    <x v="36"/>
    <x v="7"/>
    <x v="3"/>
    <n v="1.4059999999999999"/>
    <x v="0"/>
    <n v="19"/>
    <x v="1"/>
    <x v="4"/>
  </r>
  <r>
    <x v="36"/>
    <x v="8"/>
    <x v="3"/>
    <n v="1.498"/>
    <x v="0"/>
    <n v="19"/>
    <x v="1"/>
    <x v="4"/>
  </r>
  <r>
    <x v="36"/>
    <x v="9"/>
    <x v="3"/>
    <n v="1.4690000000000001"/>
    <x v="0"/>
    <n v="19"/>
    <x v="1"/>
    <x v="4"/>
  </r>
  <r>
    <x v="36"/>
    <x v="10"/>
    <x v="3"/>
    <n v="1.579"/>
    <x v="0"/>
    <n v="19"/>
    <x v="1"/>
    <x v="4"/>
  </r>
  <r>
    <x v="36"/>
    <x v="11"/>
    <x v="3"/>
    <n v="1.514"/>
    <x v="0"/>
    <n v="19"/>
    <x v="1"/>
    <x v="4"/>
  </r>
  <r>
    <x v="36"/>
    <x v="12"/>
    <x v="3"/>
    <n v="1.657"/>
    <x v="0"/>
    <n v="19"/>
    <x v="1"/>
    <x v="4"/>
  </r>
  <r>
    <x v="37"/>
    <x v="13"/>
    <x v="0"/>
    <n v="1.5299999999999999E-2"/>
    <x v="0"/>
    <n v="19"/>
    <x v="1"/>
    <x v="4"/>
  </r>
  <r>
    <x v="37"/>
    <x v="13"/>
    <x v="1"/>
    <n v="6.3640000000000002E-2"/>
    <x v="0"/>
    <n v="19"/>
    <x v="1"/>
    <x v="4"/>
  </r>
  <r>
    <x v="37"/>
    <x v="13"/>
    <x v="2"/>
    <n v="0.51505999999999996"/>
    <x v="0"/>
    <n v="19"/>
    <x v="1"/>
    <x v="4"/>
  </r>
  <r>
    <x v="37"/>
    <x v="13"/>
    <x v="3"/>
    <n v="0.59399999999999997"/>
    <x v="0"/>
    <n v="19"/>
    <x v="1"/>
    <x v="4"/>
  </r>
  <r>
    <x v="38"/>
    <x v="0"/>
    <x v="0"/>
    <n v="5.5919999999999997E-2"/>
    <x v="0"/>
    <n v="20"/>
    <x v="1"/>
    <x v="4"/>
  </r>
  <r>
    <x v="38"/>
    <x v="1"/>
    <x v="0"/>
    <n v="0.36441000000000001"/>
    <x v="0"/>
    <n v="20"/>
    <x v="1"/>
    <x v="4"/>
  </r>
  <r>
    <x v="38"/>
    <x v="2"/>
    <x v="0"/>
    <n v="0.36441000000000001"/>
    <x v="0"/>
    <n v="20"/>
    <x v="1"/>
    <x v="4"/>
  </r>
  <r>
    <x v="38"/>
    <x v="3"/>
    <x v="0"/>
    <n v="0.36441000000000001"/>
    <x v="0"/>
    <n v="20"/>
    <x v="1"/>
    <x v="4"/>
  </r>
  <r>
    <x v="38"/>
    <x v="4"/>
    <x v="0"/>
    <n v="0.36441000000000001"/>
    <x v="0"/>
    <n v="20"/>
    <x v="1"/>
    <x v="4"/>
  </r>
  <r>
    <x v="38"/>
    <x v="5"/>
    <x v="0"/>
    <n v="7.7509999999999996E-2"/>
    <x v="0"/>
    <n v="20"/>
    <x v="1"/>
    <x v="4"/>
  </r>
  <r>
    <x v="38"/>
    <x v="6"/>
    <x v="0"/>
    <n v="0.17618"/>
    <x v="0"/>
    <n v="20"/>
    <x v="1"/>
    <x v="4"/>
  </r>
  <r>
    <x v="38"/>
    <x v="7"/>
    <x v="0"/>
    <n v="0.58294999999999997"/>
    <x v="0"/>
    <n v="20"/>
    <x v="1"/>
    <x v="4"/>
  </r>
  <r>
    <x v="38"/>
    <x v="8"/>
    <x v="0"/>
    <n v="0.58294999999999997"/>
    <x v="0"/>
    <n v="20"/>
    <x v="1"/>
    <x v="4"/>
  </r>
  <r>
    <x v="38"/>
    <x v="9"/>
    <x v="0"/>
    <n v="0.58294999999999997"/>
    <x v="0"/>
    <n v="20"/>
    <x v="1"/>
    <x v="4"/>
  </r>
  <r>
    <x v="38"/>
    <x v="10"/>
    <x v="0"/>
    <n v="0.58294999999999997"/>
    <x v="0"/>
    <n v="20"/>
    <x v="1"/>
    <x v="4"/>
  </r>
  <r>
    <x v="38"/>
    <x v="11"/>
    <x v="0"/>
    <n v="0.58294999999999997"/>
    <x v="0"/>
    <n v="20"/>
    <x v="1"/>
    <x v="4"/>
  </r>
  <r>
    <x v="38"/>
    <x v="12"/>
    <x v="0"/>
    <n v="0.58294999999999997"/>
    <x v="0"/>
    <n v="20"/>
    <x v="1"/>
    <x v="4"/>
  </r>
  <r>
    <x v="38"/>
    <x v="0"/>
    <x v="1"/>
    <n v="0.11516999999999999"/>
    <x v="0"/>
    <n v="20"/>
    <x v="1"/>
    <x v="4"/>
  </r>
  <r>
    <x v="38"/>
    <x v="1"/>
    <x v="1"/>
    <n v="0.19550000000000001"/>
    <x v="0"/>
    <n v="20"/>
    <x v="1"/>
    <x v="4"/>
  </r>
  <r>
    <x v="38"/>
    <x v="2"/>
    <x v="1"/>
    <n v="0.21267"/>
    <x v="0"/>
    <n v="20"/>
    <x v="1"/>
    <x v="4"/>
  </r>
  <r>
    <x v="38"/>
    <x v="3"/>
    <x v="1"/>
    <n v="0.1835"/>
    <x v="0"/>
    <n v="20"/>
    <x v="1"/>
    <x v="4"/>
  </r>
  <r>
    <x v="38"/>
    <x v="4"/>
    <x v="1"/>
    <n v="0.187"/>
    <x v="0"/>
    <n v="20"/>
    <x v="1"/>
    <x v="4"/>
  </r>
  <r>
    <x v="38"/>
    <x v="5"/>
    <x v="1"/>
    <n v="8.6889999999999995E-2"/>
    <x v="0"/>
    <n v="20"/>
    <x v="1"/>
    <x v="4"/>
  </r>
  <r>
    <x v="38"/>
    <x v="6"/>
    <x v="1"/>
    <n v="0.09"/>
    <x v="0"/>
    <n v="20"/>
    <x v="1"/>
    <x v="4"/>
  </r>
  <r>
    <x v="38"/>
    <x v="7"/>
    <x v="1"/>
    <n v="0.23383000000000001"/>
    <x v="0"/>
    <n v="20"/>
    <x v="1"/>
    <x v="4"/>
  </r>
  <r>
    <x v="38"/>
    <x v="8"/>
    <x v="1"/>
    <n v="0.24933"/>
    <x v="0"/>
    <n v="20"/>
    <x v="1"/>
    <x v="4"/>
  </r>
  <r>
    <x v="38"/>
    <x v="9"/>
    <x v="1"/>
    <n v="0.2445"/>
    <x v="0"/>
    <n v="20"/>
    <x v="1"/>
    <x v="4"/>
  </r>
  <r>
    <x v="38"/>
    <x v="10"/>
    <x v="1"/>
    <n v="0.26283000000000001"/>
    <x v="0"/>
    <n v="20"/>
    <x v="1"/>
    <x v="4"/>
  </r>
  <r>
    <x v="38"/>
    <x v="11"/>
    <x v="1"/>
    <n v="0.25267000000000001"/>
    <x v="0"/>
    <n v="20"/>
    <x v="1"/>
    <x v="4"/>
  </r>
  <r>
    <x v="38"/>
    <x v="12"/>
    <x v="1"/>
    <n v="0.27667000000000003"/>
    <x v="0"/>
    <n v="20"/>
    <x v="1"/>
    <x v="4"/>
  </r>
  <r>
    <x v="38"/>
    <x v="0"/>
    <x v="2"/>
    <n v="0.52036000000000004"/>
    <x v="0"/>
    <n v="20"/>
    <x v="1"/>
    <x v="4"/>
  </r>
  <r>
    <x v="38"/>
    <x v="1"/>
    <x v="2"/>
    <n v="0.61309000000000002"/>
    <x v="0"/>
    <n v="20"/>
    <x v="1"/>
    <x v="4"/>
  </r>
  <r>
    <x v="38"/>
    <x v="2"/>
    <x v="2"/>
    <n v="0.69891999999999999"/>
    <x v="0"/>
    <n v="20"/>
    <x v="1"/>
    <x v="4"/>
  </r>
  <r>
    <x v="38"/>
    <x v="3"/>
    <x v="2"/>
    <n v="0.55308999999999997"/>
    <x v="0"/>
    <n v="20"/>
    <x v="1"/>
    <x v="4"/>
  </r>
  <r>
    <x v="38"/>
    <x v="4"/>
    <x v="2"/>
    <n v="0.57059000000000004"/>
    <x v="0"/>
    <n v="20"/>
    <x v="1"/>
    <x v="4"/>
  </r>
  <r>
    <x v="38"/>
    <x v="5"/>
    <x v="2"/>
    <n v="0.64659999999999995"/>
    <x v="0"/>
    <n v="20"/>
    <x v="1"/>
    <x v="4"/>
  </r>
  <r>
    <x v="38"/>
    <x v="6"/>
    <x v="2"/>
    <n v="0.57382"/>
    <x v="0"/>
    <n v="20"/>
    <x v="1"/>
    <x v="4"/>
  </r>
  <r>
    <x v="38"/>
    <x v="7"/>
    <x v="2"/>
    <n v="0.58621999999999996"/>
    <x v="0"/>
    <n v="20"/>
    <x v="1"/>
    <x v="4"/>
  </r>
  <r>
    <x v="38"/>
    <x v="8"/>
    <x v="2"/>
    <n v="0.66371999999999998"/>
    <x v="0"/>
    <n v="20"/>
    <x v="1"/>
    <x v="4"/>
  </r>
  <r>
    <x v="38"/>
    <x v="9"/>
    <x v="2"/>
    <n v="0.63954999999999995"/>
    <x v="0"/>
    <n v="20"/>
    <x v="1"/>
    <x v="4"/>
  </r>
  <r>
    <x v="38"/>
    <x v="10"/>
    <x v="2"/>
    <n v="0.73121999999999998"/>
    <x v="0"/>
    <n v="20"/>
    <x v="1"/>
    <x v="4"/>
  </r>
  <r>
    <x v="38"/>
    <x v="11"/>
    <x v="2"/>
    <n v="0.68037999999999998"/>
    <x v="0"/>
    <n v="20"/>
    <x v="1"/>
    <x v="4"/>
  </r>
  <r>
    <x v="38"/>
    <x v="12"/>
    <x v="2"/>
    <n v="0.80037999999999998"/>
    <x v="0"/>
    <n v="20"/>
    <x v="1"/>
    <x v="4"/>
  </r>
  <r>
    <x v="38"/>
    <x v="0"/>
    <x v="3"/>
    <n v="0.69099999999999995"/>
    <x v="0"/>
    <n v="20"/>
    <x v="1"/>
    <x v="4"/>
  </r>
  <r>
    <x v="38"/>
    <x v="1"/>
    <x v="3"/>
    <n v="1.173"/>
    <x v="0"/>
    <n v="20"/>
    <x v="1"/>
    <x v="4"/>
  </r>
  <r>
    <x v="38"/>
    <x v="2"/>
    <x v="3"/>
    <n v="1.276"/>
    <x v="0"/>
    <n v="20"/>
    <x v="1"/>
    <x v="4"/>
  </r>
  <r>
    <x v="38"/>
    <x v="3"/>
    <x v="3"/>
    <n v="1.101"/>
    <x v="0"/>
    <n v="20"/>
    <x v="1"/>
    <x v="4"/>
  </r>
  <r>
    <x v="38"/>
    <x v="4"/>
    <x v="3"/>
    <n v="1.1220000000000001"/>
    <x v="0"/>
    <n v="20"/>
    <x v="1"/>
    <x v="4"/>
  </r>
  <r>
    <x v="38"/>
    <x v="5"/>
    <x v="3"/>
    <n v="0.81100000000000005"/>
    <x v="0"/>
    <n v="20"/>
    <x v="1"/>
    <x v="4"/>
  </r>
  <r>
    <x v="38"/>
    <x v="6"/>
    <x v="3"/>
    <n v="0.84"/>
    <x v="0"/>
    <n v="20"/>
    <x v="1"/>
    <x v="4"/>
  </r>
  <r>
    <x v="38"/>
    <x v="7"/>
    <x v="3"/>
    <n v="1.403"/>
    <x v="0"/>
    <n v="20"/>
    <x v="1"/>
    <x v="4"/>
  </r>
  <r>
    <x v="38"/>
    <x v="8"/>
    <x v="3"/>
    <n v="1.496"/>
    <x v="0"/>
    <n v="20"/>
    <x v="1"/>
    <x v="4"/>
  </r>
  <r>
    <x v="38"/>
    <x v="9"/>
    <x v="3"/>
    <n v="1.4670000000000001"/>
    <x v="0"/>
    <n v="20"/>
    <x v="1"/>
    <x v="4"/>
  </r>
  <r>
    <x v="38"/>
    <x v="10"/>
    <x v="3"/>
    <n v="1.577"/>
    <x v="0"/>
    <n v="20"/>
    <x v="1"/>
    <x v="4"/>
  </r>
  <r>
    <x v="38"/>
    <x v="11"/>
    <x v="3"/>
    <n v="1.516"/>
    <x v="0"/>
    <n v="20"/>
    <x v="1"/>
    <x v="4"/>
  </r>
  <r>
    <x v="38"/>
    <x v="12"/>
    <x v="3"/>
    <n v="1.66"/>
    <x v="0"/>
    <n v="20"/>
    <x v="1"/>
    <x v="4"/>
  </r>
  <r>
    <x v="39"/>
    <x v="13"/>
    <x v="0"/>
    <n v="1.5299999999999999E-2"/>
    <x v="0"/>
    <n v="20"/>
    <x v="1"/>
    <x v="4"/>
  </r>
  <r>
    <x v="39"/>
    <x v="13"/>
    <x v="1"/>
    <n v="6.4449999999999993E-2"/>
    <x v="0"/>
    <n v="20"/>
    <x v="1"/>
    <x v="4"/>
  </r>
  <r>
    <x v="39"/>
    <x v="13"/>
    <x v="2"/>
    <n v="0.52175000000000005"/>
    <x v="0"/>
    <n v="20"/>
    <x v="1"/>
    <x v="4"/>
  </r>
  <r>
    <x v="39"/>
    <x v="13"/>
    <x v="3"/>
    <n v="0.60150000000000003"/>
    <x v="0"/>
    <n v="20"/>
    <x v="1"/>
    <x v="4"/>
  </r>
  <r>
    <x v="40"/>
    <x v="0"/>
    <x v="0"/>
    <n v="5.5919999999999997E-2"/>
    <x v="0"/>
    <n v="21"/>
    <x v="1"/>
    <x v="4"/>
  </r>
  <r>
    <x v="40"/>
    <x v="1"/>
    <x v="0"/>
    <n v="0.36441000000000001"/>
    <x v="0"/>
    <n v="21"/>
    <x v="1"/>
    <x v="4"/>
  </r>
  <r>
    <x v="40"/>
    <x v="2"/>
    <x v="0"/>
    <n v="0.36441000000000001"/>
    <x v="0"/>
    <n v="21"/>
    <x v="1"/>
    <x v="4"/>
  </r>
  <r>
    <x v="40"/>
    <x v="3"/>
    <x v="0"/>
    <n v="0.36441000000000001"/>
    <x v="0"/>
    <n v="21"/>
    <x v="1"/>
    <x v="4"/>
  </r>
  <r>
    <x v="40"/>
    <x v="4"/>
    <x v="0"/>
    <n v="0.36441000000000001"/>
    <x v="0"/>
    <n v="21"/>
    <x v="1"/>
    <x v="4"/>
  </r>
  <r>
    <x v="40"/>
    <x v="5"/>
    <x v="0"/>
    <n v="7.7509999999999996E-2"/>
    <x v="0"/>
    <n v="21"/>
    <x v="1"/>
    <x v="4"/>
  </r>
  <r>
    <x v="40"/>
    <x v="6"/>
    <x v="0"/>
    <n v="0.17618"/>
    <x v="0"/>
    <n v="21"/>
    <x v="1"/>
    <x v="4"/>
  </r>
  <r>
    <x v="40"/>
    <x v="7"/>
    <x v="0"/>
    <n v="0.58294999999999997"/>
    <x v="0"/>
    <n v="21"/>
    <x v="1"/>
    <x v="4"/>
  </r>
  <r>
    <x v="40"/>
    <x v="8"/>
    <x v="0"/>
    <n v="0.58294999999999997"/>
    <x v="0"/>
    <n v="21"/>
    <x v="1"/>
    <x v="4"/>
  </r>
  <r>
    <x v="40"/>
    <x v="9"/>
    <x v="0"/>
    <n v="0.58294999999999997"/>
    <x v="0"/>
    <n v="21"/>
    <x v="1"/>
    <x v="4"/>
  </r>
  <r>
    <x v="40"/>
    <x v="10"/>
    <x v="0"/>
    <n v="0.58294999999999997"/>
    <x v="0"/>
    <n v="21"/>
    <x v="1"/>
    <x v="4"/>
  </r>
  <r>
    <x v="40"/>
    <x v="11"/>
    <x v="0"/>
    <n v="0.58294999999999997"/>
    <x v="0"/>
    <n v="21"/>
    <x v="1"/>
    <x v="4"/>
  </r>
  <r>
    <x v="40"/>
    <x v="12"/>
    <x v="0"/>
    <n v="0.58294999999999997"/>
    <x v="0"/>
    <n v="21"/>
    <x v="1"/>
    <x v="4"/>
  </r>
  <r>
    <x v="40"/>
    <x v="0"/>
    <x v="1"/>
    <n v="0.11516999999999999"/>
    <x v="0"/>
    <n v="21"/>
    <x v="1"/>
    <x v="4"/>
  </r>
  <r>
    <x v="40"/>
    <x v="1"/>
    <x v="1"/>
    <n v="0.19467000000000001"/>
    <x v="0"/>
    <n v="21"/>
    <x v="1"/>
    <x v="4"/>
  </r>
  <r>
    <x v="40"/>
    <x v="2"/>
    <x v="1"/>
    <n v="0.21149999999999999"/>
    <x v="0"/>
    <n v="21"/>
    <x v="1"/>
    <x v="4"/>
  </r>
  <r>
    <x v="40"/>
    <x v="3"/>
    <x v="1"/>
    <n v="0.18117"/>
    <x v="0"/>
    <n v="21"/>
    <x v="1"/>
    <x v="4"/>
  </r>
  <r>
    <x v="40"/>
    <x v="4"/>
    <x v="1"/>
    <n v="0.187"/>
    <x v="0"/>
    <n v="21"/>
    <x v="1"/>
    <x v="4"/>
  </r>
  <r>
    <x v="40"/>
    <x v="5"/>
    <x v="1"/>
    <n v="8.5610000000000006E-2"/>
    <x v="0"/>
    <n v="21"/>
    <x v="1"/>
    <x v="4"/>
  </r>
  <r>
    <x v="40"/>
    <x v="6"/>
    <x v="1"/>
    <n v="8.9359999999999995E-2"/>
    <x v="0"/>
    <n v="21"/>
    <x v="1"/>
    <x v="4"/>
  </r>
  <r>
    <x v="40"/>
    <x v="7"/>
    <x v="1"/>
    <n v="0.23250000000000001"/>
    <x v="0"/>
    <n v="21"/>
    <x v="1"/>
    <x v="4"/>
  </r>
  <r>
    <x v="40"/>
    <x v="8"/>
    <x v="1"/>
    <n v="0.24617"/>
    <x v="0"/>
    <n v="21"/>
    <x v="1"/>
    <x v="4"/>
  </r>
  <r>
    <x v="40"/>
    <x v="9"/>
    <x v="1"/>
    <n v="0.24282999999999999"/>
    <x v="0"/>
    <n v="21"/>
    <x v="1"/>
    <x v="4"/>
  </r>
  <r>
    <x v="40"/>
    <x v="10"/>
    <x v="1"/>
    <n v="0.26050000000000001"/>
    <x v="0"/>
    <n v="21"/>
    <x v="1"/>
    <x v="4"/>
  </r>
  <r>
    <x v="40"/>
    <x v="11"/>
    <x v="1"/>
    <n v="0.251"/>
    <x v="0"/>
    <n v="21"/>
    <x v="1"/>
    <x v="4"/>
  </r>
  <r>
    <x v="40"/>
    <x v="12"/>
    <x v="1"/>
    <n v="0.27633000000000002"/>
    <x v="0"/>
    <n v="21"/>
    <x v="1"/>
    <x v="4"/>
  </r>
  <r>
    <x v="40"/>
    <x v="0"/>
    <x v="2"/>
    <n v="0.52036000000000004"/>
    <x v="0"/>
    <n v="21"/>
    <x v="1"/>
    <x v="4"/>
  </r>
  <r>
    <x v="40"/>
    <x v="1"/>
    <x v="2"/>
    <n v="0.60892000000000002"/>
    <x v="0"/>
    <n v="21"/>
    <x v="1"/>
    <x v="4"/>
  </r>
  <r>
    <x v="40"/>
    <x v="2"/>
    <x v="2"/>
    <n v="0.69308999999999998"/>
    <x v="0"/>
    <n v="21"/>
    <x v="1"/>
    <x v="4"/>
  </r>
  <r>
    <x v="40"/>
    <x v="3"/>
    <x v="2"/>
    <n v="0.54142000000000001"/>
    <x v="0"/>
    <n v="21"/>
    <x v="1"/>
    <x v="4"/>
  </r>
  <r>
    <x v="40"/>
    <x v="4"/>
    <x v="2"/>
    <n v="0.57059000000000004"/>
    <x v="0"/>
    <n v="21"/>
    <x v="1"/>
    <x v="4"/>
  </r>
  <r>
    <x v="40"/>
    <x v="5"/>
    <x v="2"/>
    <n v="0.63588"/>
    <x v="0"/>
    <n v="21"/>
    <x v="1"/>
    <x v="4"/>
  </r>
  <r>
    <x v="40"/>
    <x v="6"/>
    <x v="2"/>
    <n v="0.56845999999999997"/>
    <x v="0"/>
    <n v="21"/>
    <x v="1"/>
    <x v="4"/>
  </r>
  <r>
    <x v="40"/>
    <x v="7"/>
    <x v="2"/>
    <n v="0.57955000000000001"/>
    <x v="0"/>
    <n v="21"/>
    <x v="1"/>
    <x v="4"/>
  </r>
  <r>
    <x v="40"/>
    <x v="8"/>
    <x v="2"/>
    <n v="0.64788000000000001"/>
    <x v="0"/>
    <n v="21"/>
    <x v="1"/>
    <x v="4"/>
  </r>
  <r>
    <x v="40"/>
    <x v="9"/>
    <x v="2"/>
    <n v="0.63122"/>
    <x v="0"/>
    <n v="21"/>
    <x v="1"/>
    <x v="4"/>
  </r>
  <r>
    <x v="40"/>
    <x v="10"/>
    <x v="2"/>
    <n v="0.71955000000000002"/>
    <x v="0"/>
    <n v="21"/>
    <x v="1"/>
    <x v="4"/>
  </r>
  <r>
    <x v="40"/>
    <x v="11"/>
    <x v="2"/>
    <n v="0.67205000000000004"/>
    <x v="0"/>
    <n v="21"/>
    <x v="1"/>
    <x v="4"/>
  </r>
  <r>
    <x v="40"/>
    <x v="12"/>
    <x v="2"/>
    <n v="0.79871999999999999"/>
    <x v="0"/>
    <n v="21"/>
    <x v="1"/>
    <x v="4"/>
  </r>
  <r>
    <x v="40"/>
    <x v="0"/>
    <x v="3"/>
    <n v="0.69099999999999995"/>
    <x v="0"/>
    <n v="21"/>
    <x v="1"/>
    <x v="4"/>
  </r>
  <r>
    <x v="40"/>
    <x v="1"/>
    <x v="3"/>
    <n v="1.1679999999999999"/>
    <x v="0"/>
    <n v="21"/>
    <x v="1"/>
    <x v="4"/>
  </r>
  <r>
    <x v="40"/>
    <x v="2"/>
    <x v="3"/>
    <n v="1.2689999999999999"/>
    <x v="0"/>
    <n v="21"/>
    <x v="1"/>
    <x v="4"/>
  </r>
  <r>
    <x v="40"/>
    <x v="3"/>
    <x v="3"/>
    <n v="1.087"/>
    <x v="0"/>
    <n v="21"/>
    <x v="1"/>
    <x v="4"/>
  </r>
  <r>
    <x v="40"/>
    <x v="4"/>
    <x v="3"/>
    <n v="1.1220000000000001"/>
    <x v="0"/>
    <n v="21"/>
    <x v="1"/>
    <x v="4"/>
  </r>
  <r>
    <x v="40"/>
    <x v="5"/>
    <x v="3"/>
    <n v="0.79900000000000004"/>
    <x v="0"/>
    <n v="21"/>
    <x v="1"/>
    <x v="4"/>
  </r>
  <r>
    <x v="40"/>
    <x v="6"/>
    <x v="3"/>
    <n v="0.83399999999999996"/>
    <x v="0"/>
    <n v="21"/>
    <x v="1"/>
    <x v="4"/>
  </r>
  <r>
    <x v="40"/>
    <x v="7"/>
    <x v="3"/>
    <n v="1.395"/>
    <x v="0"/>
    <n v="21"/>
    <x v="1"/>
    <x v="4"/>
  </r>
  <r>
    <x v="40"/>
    <x v="8"/>
    <x v="3"/>
    <n v="1.4770000000000001"/>
    <x v="0"/>
    <n v="21"/>
    <x v="1"/>
    <x v="4"/>
  </r>
  <r>
    <x v="40"/>
    <x v="9"/>
    <x v="3"/>
    <n v="1.4570000000000001"/>
    <x v="0"/>
    <n v="21"/>
    <x v="1"/>
    <x v="4"/>
  </r>
  <r>
    <x v="40"/>
    <x v="10"/>
    <x v="3"/>
    <n v="1.5629999999999999"/>
    <x v="0"/>
    <n v="21"/>
    <x v="1"/>
    <x v="4"/>
  </r>
  <r>
    <x v="40"/>
    <x v="11"/>
    <x v="3"/>
    <n v="1.506"/>
    <x v="0"/>
    <n v="21"/>
    <x v="1"/>
    <x v="4"/>
  </r>
  <r>
    <x v="40"/>
    <x v="12"/>
    <x v="3"/>
    <n v="1.6579999999999999"/>
    <x v="0"/>
    <n v="21"/>
    <x v="1"/>
    <x v="4"/>
  </r>
  <r>
    <x v="41"/>
    <x v="13"/>
    <x v="0"/>
    <n v="1.5299999999999999E-2"/>
    <x v="0"/>
    <n v="21"/>
    <x v="1"/>
    <x v="4"/>
  </r>
  <r>
    <x v="41"/>
    <x v="13"/>
    <x v="1"/>
    <n v="6.4449999999999993E-2"/>
    <x v="0"/>
    <n v="21"/>
    <x v="1"/>
    <x v="4"/>
  </r>
  <r>
    <x v="41"/>
    <x v="13"/>
    <x v="2"/>
    <n v="0.52175000000000005"/>
    <x v="0"/>
    <n v="21"/>
    <x v="1"/>
    <x v="4"/>
  </r>
  <r>
    <x v="41"/>
    <x v="13"/>
    <x v="3"/>
    <n v="0.60150000000000003"/>
    <x v="0"/>
    <n v="21"/>
    <x v="1"/>
    <x v="4"/>
  </r>
  <r>
    <x v="42"/>
    <x v="0"/>
    <x v="0"/>
    <n v="5.5919999999999997E-2"/>
    <x v="0"/>
    <n v="22"/>
    <x v="1"/>
    <x v="4"/>
  </r>
  <r>
    <x v="42"/>
    <x v="1"/>
    <x v="0"/>
    <n v="0.36441000000000001"/>
    <x v="0"/>
    <n v="22"/>
    <x v="1"/>
    <x v="4"/>
  </r>
  <r>
    <x v="42"/>
    <x v="2"/>
    <x v="0"/>
    <n v="0.36441000000000001"/>
    <x v="0"/>
    <n v="22"/>
    <x v="1"/>
    <x v="4"/>
  </r>
  <r>
    <x v="42"/>
    <x v="3"/>
    <x v="0"/>
    <n v="0.36441000000000001"/>
    <x v="0"/>
    <n v="22"/>
    <x v="1"/>
    <x v="4"/>
  </r>
  <r>
    <x v="42"/>
    <x v="4"/>
    <x v="0"/>
    <n v="0.36441000000000001"/>
    <x v="0"/>
    <n v="22"/>
    <x v="1"/>
    <x v="4"/>
  </r>
  <r>
    <x v="42"/>
    <x v="5"/>
    <x v="0"/>
    <n v="7.7509999999999996E-2"/>
    <x v="0"/>
    <n v="22"/>
    <x v="1"/>
    <x v="4"/>
  </r>
  <r>
    <x v="42"/>
    <x v="6"/>
    <x v="0"/>
    <n v="0.17618"/>
    <x v="0"/>
    <n v="22"/>
    <x v="1"/>
    <x v="4"/>
  </r>
  <r>
    <x v="42"/>
    <x v="7"/>
    <x v="0"/>
    <n v="0.58294999999999997"/>
    <x v="0"/>
    <n v="22"/>
    <x v="1"/>
    <x v="4"/>
  </r>
  <r>
    <x v="42"/>
    <x v="8"/>
    <x v="0"/>
    <n v="0.58294999999999997"/>
    <x v="0"/>
    <n v="22"/>
    <x v="1"/>
    <x v="4"/>
  </r>
  <r>
    <x v="42"/>
    <x v="9"/>
    <x v="0"/>
    <n v="0.58294999999999997"/>
    <x v="0"/>
    <n v="22"/>
    <x v="1"/>
    <x v="4"/>
  </r>
  <r>
    <x v="42"/>
    <x v="10"/>
    <x v="0"/>
    <n v="0.58294999999999997"/>
    <x v="0"/>
    <n v="22"/>
    <x v="1"/>
    <x v="4"/>
  </r>
  <r>
    <x v="42"/>
    <x v="11"/>
    <x v="0"/>
    <n v="0.58294999999999997"/>
    <x v="0"/>
    <n v="22"/>
    <x v="1"/>
    <x v="4"/>
  </r>
  <r>
    <x v="42"/>
    <x v="12"/>
    <x v="0"/>
    <n v="0.58294999999999997"/>
    <x v="0"/>
    <n v="22"/>
    <x v="1"/>
    <x v="4"/>
  </r>
  <r>
    <x v="42"/>
    <x v="0"/>
    <x v="1"/>
    <n v="0.115"/>
    <x v="0"/>
    <n v="22"/>
    <x v="1"/>
    <x v="4"/>
  </r>
  <r>
    <x v="42"/>
    <x v="1"/>
    <x v="1"/>
    <n v="0.19233"/>
    <x v="0"/>
    <n v="22"/>
    <x v="1"/>
    <x v="4"/>
  </r>
  <r>
    <x v="42"/>
    <x v="2"/>
    <x v="1"/>
    <n v="0.20899999999999999"/>
    <x v="0"/>
    <n v="22"/>
    <x v="1"/>
    <x v="4"/>
  </r>
  <r>
    <x v="42"/>
    <x v="3"/>
    <x v="1"/>
    <n v="0.18049999999999999"/>
    <x v="0"/>
    <n v="22"/>
    <x v="1"/>
    <x v="4"/>
  </r>
  <r>
    <x v="42"/>
    <x v="4"/>
    <x v="1"/>
    <n v="0.184"/>
    <x v="0"/>
    <n v="22"/>
    <x v="1"/>
    <x v="4"/>
  </r>
  <r>
    <x v="42"/>
    <x v="5"/>
    <x v="1"/>
    <n v="8.4209999999999993E-2"/>
    <x v="0"/>
    <n v="22"/>
    <x v="1"/>
    <x v="4"/>
  </r>
  <r>
    <x v="42"/>
    <x v="6"/>
    <x v="1"/>
    <n v="8.7429999999999994E-2"/>
    <x v="0"/>
    <n v="22"/>
    <x v="1"/>
    <x v="4"/>
  </r>
  <r>
    <x v="42"/>
    <x v="7"/>
    <x v="1"/>
    <n v="0.22900000000000001"/>
    <x v="0"/>
    <n v="22"/>
    <x v="1"/>
    <x v="4"/>
  </r>
  <r>
    <x v="42"/>
    <x v="8"/>
    <x v="1"/>
    <n v="0.24432999999999999"/>
    <x v="0"/>
    <n v="22"/>
    <x v="1"/>
    <x v="4"/>
  </r>
  <r>
    <x v="42"/>
    <x v="9"/>
    <x v="1"/>
    <n v="0.23982999999999999"/>
    <x v="0"/>
    <n v="22"/>
    <x v="1"/>
    <x v="4"/>
  </r>
  <r>
    <x v="42"/>
    <x v="10"/>
    <x v="1"/>
    <n v="0.25717000000000001"/>
    <x v="0"/>
    <n v="22"/>
    <x v="1"/>
    <x v="4"/>
  </r>
  <r>
    <x v="42"/>
    <x v="11"/>
    <x v="1"/>
    <n v="0.24967"/>
    <x v="0"/>
    <n v="22"/>
    <x v="1"/>
    <x v="4"/>
  </r>
  <r>
    <x v="42"/>
    <x v="12"/>
    <x v="1"/>
    <n v="0.27600000000000002"/>
    <x v="0"/>
    <n v="22"/>
    <x v="1"/>
    <x v="4"/>
  </r>
  <r>
    <x v="42"/>
    <x v="0"/>
    <x v="2"/>
    <n v="0.51907999999999999"/>
    <x v="0"/>
    <n v="22"/>
    <x v="1"/>
    <x v="4"/>
  </r>
  <r>
    <x v="42"/>
    <x v="1"/>
    <x v="2"/>
    <n v="0.59726000000000001"/>
    <x v="0"/>
    <n v="22"/>
    <x v="1"/>
    <x v="4"/>
  </r>
  <r>
    <x v="42"/>
    <x v="2"/>
    <x v="2"/>
    <n v="0.68059000000000003"/>
    <x v="0"/>
    <n v="22"/>
    <x v="1"/>
    <x v="4"/>
  </r>
  <r>
    <x v="42"/>
    <x v="3"/>
    <x v="2"/>
    <n v="0.53808999999999996"/>
    <x v="0"/>
    <n v="22"/>
    <x v="1"/>
    <x v="4"/>
  </r>
  <r>
    <x v="42"/>
    <x v="4"/>
    <x v="2"/>
    <n v="0.55559000000000003"/>
    <x v="0"/>
    <n v="22"/>
    <x v="1"/>
    <x v="4"/>
  </r>
  <r>
    <x v="42"/>
    <x v="5"/>
    <x v="2"/>
    <n v="0.62427999999999995"/>
    <x v="0"/>
    <n v="22"/>
    <x v="1"/>
    <x v="4"/>
  </r>
  <r>
    <x v="42"/>
    <x v="6"/>
    <x v="2"/>
    <n v="0.55239000000000005"/>
    <x v="0"/>
    <n v="22"/>
    <x v="1"/>
    <x v="4"/>
  </r>
  <r>
    <x v="42"/>
    <x v="7"/>
    <x v="2"/>
    <n v="0.56205000000000005"/>
    <x v="0"/>
    <n v="22"/>
    <x v="1"/>
    <x v="4"/>
  </r>
  <r>
    <x v="42"/>
    <x v="8"/>
    <x v="2"/>
    <n v="0.63871999999999995"/>
    <x v="0"/>
    <n v="22"/>
    <x v="1"/>
    <x v="4"/>
  </r>
  <r>
    <x v="42"/>
    <x v="9"/>
    <x v="2"/>
    <n v="0.61621999999999999"/>
    <x v="0"/>
    <n v="22"/>
    <x v="1"/>
    <x v="4"/>
  </r>
  <r>
    <x v="42"/>
    <x v="10"/>
    <x v="2"/>
    <n v="0.70287999999999995"/>
    <x v="0"/>
    <n v="22"/>
    <x v="1"/>
    <x v="4"/>
  </r>
  <r>
    <x v="42"/>
    <x v="11"/>
    <x v="2"/>
    <n v="0.66537999999999997"/>
    <x v="0"/>
    <n v="22"/>
    <x v="1"/>
    <x v="4"/>
  </r>
  <r>
    <x v="42"/>
    <x v="12"/>
    <x v="2"/>
    <n v="0.79705000000000004"/>
    <x v="0"/>
    <n v="22"/>
    <x v="1"/>
    <x v="4"/>
  </r>
  <r>
    <x v="42"/>
    <x v="0"/>
    <x v="3"/>
    <n v="0.69"/>
    <x v="0"/>
    <n v="22"/>
    <x v="1"/>
    <x v="4"/>
  </r>
  <r>
    <x v="42"/>
    <x v="1"/>
    <x v="3"/>
    <n v="1.1539999999999999"/>
    <x v="0"/>
    <n v="22"/>
    <x v="1"/>
    <x v="4"/>
  </r>
  <r>
    <x v="42"/>
    <x v="2"/>
    <x v="3"/>
    <n v="1.254"/>
    <x v="0"/>
    <n v="22"/>
    <x v="1"/>
    <x v="4"/>
  </r>
  <r>
    <x v="42"/>
    <x v="3"/>
    <x v="3"/>
    <n v="1.083"/>
    <x v="0"/>
    <n v="22"/>
    <x v="1"/>
    <x v="4"/>
  </r>
  <r>
    <x v="42"/>
    <x v="4"/>
    <x v="3"/>
    <n v="1.1040000000000001"/>
    <x v="0"/>
    <n v="22"/>
    <x v="1"/>
    <x v="4"/>
  </r>
  <r>
    <x v="42"/>
    <x v="5"/>
    <x v="3"/>
    <n v="0.78600000000000003"/>
    <x v="0"/>
    <n v="22"/>
    <x v="1"/>
    <x v="4"/>
  </r>
  <r>
    <x v="42"/>
    <x v="6"/>
    <x v="3"/>
    <n v="0.81599999999999995"/>
    <x v="0"/>
    <n v="22"/>
    <x v="1"/>
    <x v="4"/>
  </r>
  <r>
    <x v="42"/>
    <x v="7"/>
    <x v="3"/>
    <n v="1.3740000000000001"/>
    <x v="0"/>
    <n v="22"/>
    <x v="1"/>
    <x v="4"/>
  </r>
  <r>
    <x v="42"/>
    <x v="8"/>
    <x v="3"/>
    <n v="1.466"/>
    <x v="0"/>
    <n v="22"/>
    <x v="1"/>
    <x v="4"/>
  </r>
  <r>
    <x v="42"/>
    <x v="9"/>
    <x v="3"/>
    <n v="1.4390000000000001"/>
    <x v="0"/>
    <n v="22"/>
    <x v="1"/>
    <x v="4"/>
  </r>
  <r>
    <x v="42"/>
    <x v="10"/>
    <x v="3"/>
    <n v="1.5429999999999999"/>
    <x v="0"/>
    <n v="22"/>
    <x v="1"/>
    <x v="4"/>
  </r>
  <r>
    <x v="42"/>
    <x v="11"/>
    <x v="3"/>
    <n v="1.498"/>
    <x v="0"/>
    <n v="22"/>
    <x v="1"/>
    <x v="4"/>
  </r>
  <r>
    <x v="42"/>
    <x v="12"/>
    <x v="3"/>
    <n v="1.6559999999999999"/>
    <x v="0"/>
    <n v="22"/>
    <x v="1"/>
    <x v="4"/>
  </r>
  <r>
    <x v="43"/>
    <x v="13"/>
    <x v="0"/>
    <n v="1.5299999999999999E-2"/>
    <x v="0"/>
    <n v="22"/>
    <x v="1"/>
    <x v="5"/>
  </r>
  <r>
    <x v="43"/>
    <x v="13"/>
    <x v="1"/>
    <n v="6.3960000000000003E-2"/>
    <x v="0"/>
    <n v="22"/>
    <x v="1"/>
    <x v="5"/>
  </r>
  <r>
    <x v="43"/>
    <x v="13"/>
    <x v="2"/>
    <n v="0.51773999999999998"/>
    <x v="0"/>
    <n v="22"/>
    <x v="1"/>
    <x v="5"/>
  </r>
  <r>
    <x v="43"/>
    <x v="13"/>
    <x v="3"/>
    <n v="0.59699999999999998"/>
    <x v="0"/>
    <n v="22"/>
    <x v="1"/>
    <x v="5"/>
  </r>
  <r>
    <x v="44"/>
    <x v="0"/>
    <x v="0"/>
    <n v="5.5919999999999997E-2"/>
    <x v="0"/>
    <n v="23"/>
    <x v="1"/>
    <x v="5"/>
  </r>
  <r>
    <x v="44"/>
    <x v="1"/>
    <x v="0"/>
    <n v="0.36441000000000001"/>
    <x v="0"/>
    <n v="23"/>
    <x v="1"/>
    <x v="5"/>
  </r>
  <r>
    <x v="44"/>
    <x v="2"/>
    <x v="0"/>
    <n v="0.36441000000000001"/>
    <x v="0"/>
    <n v="23"/>
    <x v="1"/>
    <x v="5"/>
  </r>
  <r>
    <x v="44"/>
    <x v="3"/>
    <x v="0"/>
    <n v="0.36441000000000001"/>
    <x v="0"/>
    <n v="23"/>
    <x v="1"/>
    <x v="5"/>
  </r>
  <r>
    <x v="44"/>
    <x v="4"/>
    <x v="0"/>
    <n v="0.36441000000000001"/>
    <x v="0"/>
    <n v="23"/>
    <x v="1"/>
    <x v="5"/>
  </r>
  <r>
    <x v="44"/>
    <x v="5"/>
    <x v="0"/>
    <n v="7.7509999999999996E-2"/>
    <x v="0"/>
    <n v="23"/>
    <x v="1"/>
    <x v="5"/>
  </r>
  <r>
    <x v="44"/>
    <x v="6"/>
    <x v="0"/>
    <n v="0.17618"/>
    <x v="0"/>
    <n v="23"/>
    <x v="1"/>
    <x v="5"/>
  </r>
  <r>
    <x v="44"/>
    <x v="7"/>
    <x v="0"/>
    <n v="0.58294999999999997"/>
    <x v="0"/>
    <n v="23"/>
    <x v="1"/>
    <x v="5"/>
  </r>
  <r>
    <x v="44"/>
    <x v="8"/>
    <x v="0"/>
    <n v="0.58294999999999997"/>
    <x v="0"/>
    <n v="23"/>
    <x v="1"/>
    <x v="5"/>
  </r>
  <r>
    <x v="44"/>
    <x v="9"/>
    <x v="0"/>
    <n v="0.58294999999999997"/>
    <x v="0"/>
    <n v="23"/>
    <x v="1"/>
    <x v="5"/>
  </r>
  <r>
    <x v="44"/>
    <x v="10"/>
    <x v="0"/>
    <n v="0.58294999999999997"/>
    <x v="0"/>
    <n v="23"/>
    <x v="1"/>
    <x v="5"/>
  </r>
  <r>
    <x v="44"/>
    <x v="11"/>
    <x v="0"/>
    <n v="0.58294999999999997"/>
    <x v="0"/>
    <n v="23"/>
    <x v="1"/>
    <x v="5"/>
  </r>
  <r>
    <x v="44"/>
    <x v="12"/>
    <x v="0"/>
    <n v="0.58294999999999997"/>
    <x v="0"/>
    <n v="23"/>
    <x v="1"/>
    <x v="5"/>
  </r>
  <r>
    <x v="44"/>
    <x v="0"/>
    <x v="1"/>
    <n v="0.11516999999999999"/>
    <x v="0"/>
    <n v="23"/>
    <x v="1"/>
    <x v="5"/>
  </r>
  <r>
    <x v="44"/>
    <x v="1"/>
    <x v="1"/>
    <n v="0.19283"/>
    <x v="0"/>
    <n v="23"/>
    <x v="1"/>
    <x v="5"/>
  </r>
  <r>
    <x v="44"/>
    <x v="2"/>
    <x v="1"/>
    <n v="0.21"/>
    <x v="0"/>
    <n v="23"/>
    <x v="1"/>
    <x v="5"/>
  </r>
  <r>
    <x v="44"/>
    <x v="3"/>
    <x v="1"/>
    <n v="0.18282999999999999"/>
    <x v="0"/>
    <n v="23"/>
    <x v="1"/>
    <x v="5"/>
  </r>
  <r>
    <x v="44"/>
    <x v="4"/>
    <x v="1"/>
    <n v="0.18432999999999999"/>
    <x v="0"/>
    <n v="23"/>
    <x v="1"/>
    <x v="5"/>
  </r>
  <r>
    <x v="44"/>
    <x v="5"/>
    <x v="1"/>
    <n v="8.4750000000000006E-2"/>
    <x v="0"/>
    <n v="23"/>
    <x v="1"/>
    <x v="5"/>
  </r>
  <r>
    <x v="44"/>
    <x v="6"/>
    <x v="1"/>
    <n v="8.7859999999999994E-2"/>
    <x v="0"/>
    <n v="23"/>
    <x v="1"/>
    <x v="5"/>
  </r>
  <r>
    <x v="44"/>
    <x v="7"/>
    <x v="1"/>
    <n v="0.22867000000000001"/>
    <x v="0"/>
    <n v="23"/>
    <x v="1"/>
    <x v="5"/>
  </r>
  <r>
    <x v="44"/>
    <x v="8"/>
    <x v="1"/>
    <n v="0.24582999999999999"/>
    <x v="0"/>
    <n v="23"/>
    <x v="1"/>
    <x v="5"/>
  </r>
  <r>
    <x v="44"/>
    <x v="9"/>
    <x v="1"/>
    <n v="0.24"/>
    <x v="0"/>
    <n v="23"/>
    <x v="1"/>
    <x v="5"/>
  </r>
  <r>
    <x v="44"/>
    <x v="10"/>
    <x v="1"/>
    <n v="0.25800000000000001"/>
    <x v="0"/>
    <n v="23"/>
    <x v="1"/>
    <x v="5"/>
  </r>
  <r>
    <x v="44"/>
    <x v="11"/>
    <x v="1"/>
    <n v="0.25033"/>
    <x v="0"/>
    <n v="23"/>
    <x v="1"/>
    <x v="5"/>
  </r>
  <r>
    <x v="44"/>
    <x v="12"/>
    <x v="1"/>
    <n v="0.27650000000000002"/>
    <x v="0"/>
    <n v="23"/>
    <x v="1"/>
    <x v="5"/>
  </r>
  <r>
    <x v="44"/>
    <x v="0"/>
    <x v="2"/>
    <n v="0.52036000000000004"/>
    <x v="0"/>
    <n v="23"/>
    <x v="1"/>
    <x v="5"/>
  </r>
  <r>
    <x v="44"/>
    <x v="1"/>
    <x v="2"/>
    <n v="0.59975999999999996"/>
    <x v="0"/>
    <n v="23"/>
    <x v="1"/>
    <x v="5"/>
  </r>
  <r>
    <x v="44"/>
    <x v="2"/>
    <x v="2"/>
    <n v="0.68559000000000003"/>
    <x v="0"/>
    <n v="23"/>
    <x v="1"/>
    <x v="5"/>
  </r>
  <r>
    <x v="44"/>
    <x v="3"/>
    <x v="2"/>
    <n v="0.54976000000000003"/>
    <x v="0"/>
    <n v="23"/>
    <x v="1"/>
    <x v="5"/>
  </r>
  <r>
    <x v="44"/>
    <x v="4"/>
    <x v="2"/>
    <n v="0.55725999999999998"/>
    <x v="0"/>
    <n v="23"/>
    <x v="1"/>
    <x v="5"/>
  </r>
  <r>
    <x v="44"/>
    <x v="5"/>
    <x v="2"/>
    <n v="0.62873999999999997"/>
    <x v="0"/>
    <n v="23"/>
    <x v="1"/>
    <x v="5"/>
  </r>
  <r>
    <x v="44"/>
    <x v="6"/>
    <x v="2"/>
    <n v="0.55596000000000001"/>
    <x v="0"/>
    <n v="23"/>
    <x v="1"/>
    <x v="5"/>
  </r>
  <r>
    <x v="44"/>
    <x v="7"/>
    <x v="2"/>
    <n v="0.56037999999999999"/>
    <x v="0"/>
    <n v="23"/>
    <x v="1"/>
    <x v="5"/>
  </r>
  <r>
    <x v="44"/>
    <x v="8"/>
    <x v="2"/>
    <n v="0.64622000000000002"/>
    <x v="0"/>
    <n v="23"/>
    <x v="1"/>
    <x v="5"/>
  </r>
  <r>
    <x v="44"/>
    <x v="9"/>
    <x v="2"/>
    <n v="0.61704999999999999"/>
    <x v="0"/>
    <n v="23"/>
    <x v="1"/>
    <x v="5"/>
  </r>
  <r>
    <x v="44"/>
    <x v="10"/>
    <x v="2"/>
    <n v="0.70704999999999996"/>
    <x v="0"/>
    <n v="23"/>
    <x v="1"/>
    <x v="5"/>
  </r>
  <r>
    <x v="44"/>
    <x v="11"/>
    <x v="2"/>
    <n v="0.66871999999999998"/>
    <x v="0"/>
    <n v="23"/>
    <x v="1"/>
    <x v="5"/>
  </r>
  <r>
    <x v="44"/>
    <x v="12"/>
    <x v="2"/>
    <n v="0.79954999999999998"/>
    <x v="0"/>
    <n v="23"/>
    <x v="1"/>
    <x v="5"/>
  </r>
  <r>
    <x v="44"/>
    <x v="0"/>
    <x v="3"/>
    <n v="0.69099999999999995"/>
    <x v="0"/>
    <n v="23"/>
    <x v="1"/>
    <x v="5"/>
  </r>
  <r>
    <x v="44"/>
    <x v="1"/>
    <x v="3"/>
    <n v="1.157"/>
    <x v="0"/>
    <n v="23"/>
    <x v="1"/>
    <x v="5"/>
  </r>
  <r>
    <x v="44"/>
    <x v="2"/>
    <x v="3"/>
    <n v="1.26"/>
    <x v="0"/>
    <n v="23"/>
    <x v="1"/>
    <x v="5"/>
  </r>
  <r>
    <x v="44"/>
    <x v="3"/>
    <x v="3"/>
    <n v="1.097"/>
    <x v="0"/>
    <n v="23"/>
    <x v="1"/>
    <x v="5"/>
  </r>
  <r>
    <x v="44"/>
    <x v="4"/>
    <x v="3"/>
    <n v="1.1060000000000001"/>
    <x v="0"/>
    <n v="23"/>
    <x v="1"/>
    <x v="5"/>
  </r>
  <r>
    <x v="44"/>
    <x v="5"/>
    <x v="3"/>
    <n v="0.79100000000000004"/>
    <x v="0"/>
    <n v="23"/>
    <x v="1"/>
    <x v="5"/>
  </r>
  <r>
    <x v="44"/>
    <x v="6"/>
    <x v="3"/>
    <n v="0.82"/>
    <x v="0"/>
    <n v="23"/>
    <x v="1"/>
    <x v="5"/>
  </r>
  <r>
    <x v="44"/>
    <x v="7"/>
    <x v="3"/>
    <n v="1.3720000000000001"/>
    <x v="0"/>
    <n v="23"/>
    <x v="1"/>
    <x v="5"/>
  </r>
  <r>
    <x v="44"/>
    <x v="8"/>
    <x v="3"/>
    <n v="1.4750000000000001"/>
    <x v="0"/>
    <n v="23"/>
    <x v="1"/>
    <x v="5"/>
  </r>
  <r>
    <x v="44"/>
    <x v="9"/>
    <x v="3"/>
    <n v="1.44"/>
    <x v="0"/>
    <n v="23"/>
    <x v="1"/>
    <x v="5"/>
  </r>
  <r>
    <x v="44"/>
    <x v="10"/>
    <x v="3"/>
    <n v="1.548"/>
    <x v="0"/>
    <n v="23"/>
    <x v="1"/>
    <x v="5"/>
  </r>
  <r>
    <x v="44"/>
    <x v="11"/>
    <x v="3"/>
    <n v="1.502"/>
    <x v="0"/>
    <n v="23"/>
    <x v="1"/>
    <x v="5"/>
  </r>
  <r>
    <x v="44"/>
    <x v="12"/>
    <x v="3"/>
    <n v="1.659"/>
    <x v="0"/>
    <n v="23"/>
    <x v="1"/>
    <x v="5"/>
  </r>
  <r>
    <x v="45"/>
    <x v="13"/>
    <x v="0"/>
    <n v="1.5299999999999999E-2"/>
    <x v="0"/>
    <n v="23"/>
    <x v="1"/>
    <x v="5"/>
  </r>
  <r>
    <x v="45"/>
    <x v="13"/>
    <x v="1"/>
    <n v="6.3960000000000003E-2"/>
    <x v="0"/>
    <n v="23"/>
    <x v="1"/>
    <x v="5"/>
  </r>
  <r>
    <x v="45"/>
    <x v="13"/>
    <x v="2"/>
    <n v="0.51773999999999998"/>
    <x v="0"/>
    <n v="23"/>
    <x v="1"/>
    <x v="5"/>
  </r>
  <r>
    <x v="45"/>
    <x v="13"/>
    <x v="3"/>
    <n v="0.59699999999999998"/>
    <x v="0"/>
    <n v="23"/>
    <x v="1"/>
    <x v="5"/>
  </r>
  <r>
    <x v="46"/>
    <x v="0"/>
    <x v="0"/>
    <n v="5.5919999999999997E-2"/>
    <x v="0"/>
    <n v="24"/>
    <x v="1"/>
    <x v="5"/>
  </r>
  <r>
    <x v="46"/>
    <x v="1"/>
    <x v="0"/>
    <n v="0.36441000000000001"/>
    <x v="0"/>
    <n v="24"/>
    <x v="1"/>
    <x v="5"/>
  </r>
  <r>
    <x v="46"/>
    <x v="2"/>
    <x v="0"/>
    <n v="0.36441000000000001"/>
    <x v="0"/>
    <n v="24"/>
    <x v="1"/>
    <x v="5"/>
  </r>
  <r>
    <x v="46"/>
    <x v="3"/>
    <x v="0"/>
    <n v="0.36441000000000001"/>
    <x v="0"/>
    <n v="24"/>
    <x v="1"/>
    <x v="5"/>
  </r>
  <r>
    <x v="46"/>
    <x v="4"/>
    <x v="0"/>
    <n v="0.36441000000000001"/>
    <x v="0"/>
    <n v="24"/>
    <x v="1"/>
    <x v="5"/>
  </r>
  <r>
    <x v="46"/>
    <x v="5"/>
    <x v="0"/>
    <n v="7.7509999999999996E-2"/>
    <x v="0"/>
    <n v="24"/>
    <x v="1"/>
    <x v="5"/>
  </r>
  <r>
    <x v="46"/>
    <x v="6"/>
    <x v="0"/>
    <n v="0.17618"/>
    <x v="0"/>
    <n v="24"/>
    <x v="1"/>
    <x v="5"/>
  </r>
  <r>
    <x v="46"/>
    <x v="7"/>
    <x v="0"/>
    <n v="0.58294999999999997"/>
    <x v="0"/>
    <n v="24"/>
    <x v="1"/>
    <x v="5"/>
  </r>
  <r>
    <x v="46"/>
    <x v="8"/>
    <x v="0"/>
    <n v="0.58294999999999997"/>
    <x v="0"/>
    <n v="24"/>
    <x v="1"/>
    <x v="5"/>
  </r>
  <r>
    <x v="46"/>
    <x v="9"/>
    <x v="0"/>
    <n v="0.58294999999999997"/>
    <x v="0"/>
    <n v="24"/>
    <x v="1"/>
    <x v="5"/>
  </r>
  <r>
    <x v="46"/>
    <x v="10"/>
    <x v="0"/>
    <n v="0.58294999999999997"/>
    <x v="0"/>
    <n v="24"/>
    <x v="1"/>
    <x v="5"/>
  </r>
  <r>
    <x v="46"/>
    <x v="11"/>
    <x v="0"/>
    <n v="0.58294999999999997"/>
    <x v="0"/>
    <n v="24"/>
    <x v="1"/>
    <x v="5"/>
  </r>
  <r>
    <x v="46"/>
    <x v="12"/>
    <x v="0"/>
    <n v="0.58294999999999997"/>
    <x v="0"/>
    <n v="24"/>
    <x v="1"/>
    <x v="5"/>
  </r>
  <r>
    <x v="46"/>
    <x v="0"/>
    <x v="1"/>
    <n v="0.115"/>
    <x v="0"/>
    <n v="24"/>
    <x v="1"/>
    <x v="5"/>
  </r>
  <r>
    <x v="46"/>
    <x v="1"/>
    <x v="1"/>
    <n v="0.19500000000000001"/>
    <x v="0"/>
    <n v="24"/>
    <x v="1"/>
    <x v="5"/>
  </r>
  <r>
    <x v="46"/>
    <x v="2"/>
    <x v="1"/>
    <n v="0.21249999999999999"/>
    <x v="0"/>
    <n v="24"/>
    <x v="1"/>
    <x v="5"/>
  </r>
  <r>
    <x v="46"/>
    <x v="3"/>
    <x v="1"/>
    <n v="0.184"/>
    <x v="0"/>
    <n v="24"/>
    <x v="1"/>
    <x v="5"/>
  </r>
  <r>
    <x v="46"/>
    <x v="4"/>
    <x v="1"/>
    <n v="0.18467"/>
    <x v="0"/>
    <n v="24"/>
    <x v="1"/>
    <x v="5"/>
  </r>
  <r>
    <x v="46"/>
    <x v="5"/>
    <x v="1"/>
    <n v="8.6040000000000005E-2"/>
    <x v="0"/>
    <n v="24"/>
    <x v="1"/>
    <x v="5"/>
  </r>
  <r>
    <x v="46"/>
    <x v="6"/>
    <x v="1"/>
    <n v="8.8499999999999995E-2"/>
    <x v="0"/>
    <n v="24"/>
    <x v="1"/>
    <x v="5"/>
  </r>
  <r>
    <x v="46"/>
    <x v="7"/>
    <x v="1"/>
    <n v="0.23050000000000001"/>
    <x v="0"/>
    <n v="24"/>
    <x v="1"/>
    <x v="5"/>
  </r>
  <r>
    <x v="46"/>
    <x v="8"/>
    <x v="1"/>
    <n v="0.2475"/>
    <x v="0"/>
    <n v="24"/>
    <x v="1"/>
    <x v="5"/>
  </r>
  <r>
    <x v="46"/>
    <x v="9"/>
    <x v="1"/>
    <n v="0.24167"/>
    <x v="0"/>
    <n v="24"/>
    <x v="1"/>
    <x v="5"/>
  </r>
  <r>
    <x v="46"/>
    <x v="10"/>
    <x v="1"/>
    <n v="0.25967000000000001"/>
    <x v="0"/>
    <n v="24"/>
    <x v="1"/>
    <x v="5"/>
  </r>
  <r>
    <x v="46"/>
    <x v="11"/>
    <x v="1"/>
    <n v="0.25083"/>
    <x v="0"/>
    <n v="24"/>
    <x v="1"/>
    <x v="5"/>
  </r>
  <r>
    <x v="46"/>
    <x v="12"/>
    <x v="1"/>
    <n v="0.27700000000000002"/>
    <x v="0"/>
    <n v="24"/>
    <x v="1"/>
    <x v="5"/>
  </r>
  <r>
    <x v="46"/>
    <x v="0"/>
    <x v="2"/>
    <n v="0.51907999999999999"/>
    <x v="0"/>
    <n v="24"/>
    <x v="1"/>
    <x v="5"/>
  </r>
  <r>
    <x v="46"/>
    <x v="1"/>
    <x v="2"/>
    <n v="0.61058999999999997"/>
    <x v="0"/>
    <n v="24"/>
    <x v="1"/>
    <x v="5"/>
  </r>
  <r>
    <x v="46"/>
    <x v="2"/>
    <x v="2"/>
    <n v="0.69808999999999999"/>
    <x v="0"/>
    <n v="24"/>
    <x v="1"/>
    <x v="5"/>
  </r>
  <r>
    <x v="46"/>
    <x v="3"/>
    <x v="2"/>
    <n v="0.55559000000000003"/>
    <x v="0"/>
    <n v="24"/>
    <x v="1"/>
    <x v="5"/>
  </r>
  <r>
    <x v="46"/>
    <x v="4"/>
    <x v="2"/>
    <n v="0.55891999999999997"/>
    <x v="0"/>
    <n v="24"/>
    <x v="1"/>
    <x v="5"/>
  </r>
  <r>
    <x v="46"/>
    <x v="5"/>
    <x v="2"/>
    <n v="0.63944999999999996"/>
    <x v="0"/>
    <n v="24"/>
    <x v="1"/>
    <x v="5"/>
  </r>
  <r>
    <x v="46"/>
    <x v="6"/>
    <x v="2"/>
    <n v="0.56132000000000004"/>
    <x v="0"/>
    <n v="24"/>
    <x v="1"/>
    <x v="5"/>
  </r>
  <r>
    <x v="46"/>
    <x v="7"/>
    <x v="2"/>
    <n v="0.56955"/>
    <x v="0"/>
    <n v="24"/>
    <x v="1"/>
    <x v="5"/>
  </r>
  <r>
    <x v="46"/>
    <x v="8"/>
    <x v="2"/>
    <n v="0.65454999999999997"/>
    <x v="0"/>
    <n v="24"/>
    <x v="1"/>
    <x v="5"/>
  </r>
  <r>
    <x v="46"/>
    <x v="9"/>
    <x v="2"/>
    <n v="0.62538000000000005"/>
    <x v="0"/>
    <n v="24"/>
    <x v="1"/>
    <x v="5"/>
  </r>
  <r>
    <x v="46"/>
    <x v="10"/>
    <x v="2"/>
    <n v="0.71538000000000002"/>
    <x v="0"/>
    <n v="24"/>
    <x v="1"/>
    <x v="5"/>
  </r>
  <r>
    <x v="46"/>
    <x v="11"/>
    <x v="2"/>
    <n v="0.67122000000000004"/>
    <x v="0"/>
    <n v="24"/>
    <x v="1"/>
    <x v="5"/>
  </r>
  <r>
    <x v="46"/>
    <x v="12"/>
    <x v="2"/>
    <n v="0.80205000000000004"/>
    <x v="0"/>
    <n v="24"/>
    <x v="1"/>
    <x v="5"/>
  </r>
  <r>
    <x v="46"/>
    <x v="0"/>
    <x v="3"/>
    <n v="0.69"/>
    <x v="0"/>
    <n v="24"/>
    <x v="1"/>
    <x v="5"/>
  </r>
  <r>
    <x v="46"/>
    <x v="1"/>
    <x v="3"/>
    <n v="1.17"/>
    <x v="0"/>
    <n v="24"/>
    <x v="1"/>
    <x v="5"/>
  </r>
  <r>
    <x v="46"/>
    <x v="2"/>
    <x v="3"/>
    <n v="1.2749999999999999"/>
    <x v="0"/>
    <n v="24"/>
    <x v="1"/>
    <x v="5"/>
  </r>
  <r>
    <x v="46"/>
    <x v="3"/>
    <x v="3"/>
    <n v="1.1040000000000001"/>
    <x v="0"/>
    <n v="24"/>
    <x v="1"/>
    <x v="5"/>
  </r>
  <r>
    <x v="46"/>
    <x v="4"/>
    <x v="3"/>
    <n v="1.1080000000000001"/>
    <x v="0"/>
    <n v="24"/>
    <x v="1"/>
    <x v="5"/>
  </r>
  <r>
    <x v="46"/>
    <x v="5"/>
    <x v="3"/>
    <n v="0.80300000000000005"/>
    <x v="0"/>
    <n v="24"/>
    <x v="1"/>
    <x v="5"/>
  </r>
  <r>
    <x v="46"/>
    <x v="6"/>
    <x v="3"/>
    <n v="0.82599999999999996"/>
    <x v="0"/>
    <n v="24"/>
    <x v="1"/>
    <x v="5"/>
  </r>
  <r>
    <x v="46"/>
    <x v="7"/>
    <x v="3"/>
    <n v="1.383"/>
    <x v="0"/>
    <n v="24"/>
    <x v="1"/>
    <x v="5"/>
  </r>
  <r>
    <x v="46"/>
    <x v="8"/>
    <x v="3"/>
    <n v="1.4850000000000001"/>
    <x v="0"/>
    <n v="24"/>
    <x v="1"/>
    <x v="5"/>
  </r>
  <r>
    <x v="46"/>
    <x v="9"/>
    <x v="3"/>
    <n v="1.45"/>
    <x v="0"/>
    <n v="24"/>
    <x v="1"/>
    <x v="5"/>
  </r>
  <r>
    <x v="46"/>
    <x v="10"/>
    <x v="3"/>
    <n v="1.5580000000000001"/>
    <x v="0"/>
    <n v="24"/>
    <x v="1"/>
    <x v="5"/>
  </r>
  <r>
    <x v="46"/>
    <x v="11"/>
    <x v="3"/>
    <n v="1.5049999999999999"/>
    <x v="0"/>
    <n v="24"/>
    <x v="1"/>
    <x v="5"/>
  </r>
  <r>
    <x v="46"/>
    <x v="12"/>
    <x v="3"/>
    <n v="1.6619999999999999"/>
    <x v="0"/>
    <n v="24"/>
    <x v="1"/>
    <x v="5"/>
  </r>
  <r>
    <x v="47"/>
    <x v="13"/>
    <x v="0"/>
    <n v="1.5299999999999999E-2"/>
    <x v="0"/>
    <n v="24"/>
    <x v="1"/>
    <x v="5"/>
  </r>
  <r>
    <x v="47"/>
    <x v="13"/>
    <x v="1"/>
    <n v="6.2570000000000001E-2"/>
    <x v="0"/>
    <n v="24"/>
    <x v="1"/>
    <x v="5"/>
  </r>
  <r>
    <x v="47"/>
    <x v="13"/>
    <x v="2"/>
    <n v="0.50612999999999997"/>
    <x v="0"/>
    <n v="24"/>
    <x v="1"/>
    <x v="5"/>
  </r>
  <r>
    <x v="47"/>
    <x v="13"/>
    <x v="3"/>
    <n v="0.58399999999999996"/>
    <x v="0"/>
    <n v="24"/>
    <x v="1"/>
    <x v="5"/>
  </r>
  <r>
    <x v="48"/>
    <x v="0"/>
    <x v="0"/>
    <n v="5.5919999999999997E-2"/>
    <x v="0"/>
    <n v="25"/>
    <x v="1"/>
    <x v="5"/>
  </r>
  <r>
    <x v="48"/>
    <x v="1"/>
    <x v="0"/>
    <n v="0.36441000000000001"/>
    <x v="0"/>
    <n v="25"/>
    <x v="1"/>
    <x v="5"/>
  </r>
  <r>
    <x v="48"/>
    <x v="2"/>
    <x v="0"/>
    <n v="0.36441000000000001"/>
    <x v="0"/>
    <n v="25"/>
    <x v="1"/>
    <x v="5"/>
  </r>
  <r>
    <x v="48"/>
    <x v="3"/>
    <x v="0"/>
    <n v="0.36441000000000001"/>
    <x v="0"/>
    <n v="25"/>
    <x v="1"/>
    <x v="5"/>
  </r>
  <r>
    <x v="48"/>
    <x v="4"/>
    <x v="0"/>
    <n v="0.36441000000000001"/>
    <x v="0"/>
    <n v="25"/>
    <x v="1"/>
    <x v="5"/>
  </r>
  <r>
    <x v="48"/>
    <x v="5"/>
    <x v="0"/>
    <n v="7.7509999999999996E-2"/>
    <x v="0"/>
    <n v="25"/>
    <x v="1"/>
    <x v="5"/>
  </r>
  <r>
    <x v="48"/>
    <x v="6"/>
    <x v="0"/>
    <n v="0.17618"/>
    <x v="0"/>
    <n v="25"/>
    <x v="1"/>
    <x v="5"/>
  </r>
  <r>
    <x v="48"/>
    <x v="7"/>
    <x v="0"/>
    <n v="0.58294999999999997"/>
    <x v="0"/>
    <n v="25"/>
    <x v="1"/>
    <x v="5"/>
  </r>
  <r>
    <x v="48"/>
    <x v="8"/>
    <x v="0"/>
    <n v="0.58294999999999997"/>
    <x v="0"/>
    <n v="25"/>
    <x v="1"/>
    <x v="5"/>
  </r>
  <r>
    <x v="48"/>
    <x v="9"/>
    <x v="0"/>
    <n v="0.58294999999999997"/>
    <x v="0"/>
    <n v="25"/>
    <x v="1"/>
    <x v="5"/>
  </r>
  <r>
    <x v="48"/>
    <x v="10"/>
    <x v="0"/>
    <n v="0.58294999999999997"/>
    <x v="0"/>
    <n v="25"/>
    <x v="1"/>
    <x v="5"/>
  </r>
  <r>
    <x v="48"/>
    <x v="11"/>
    <x v="0"/>
    <n v="0.58294999999999997"/>
    <x v="0"/>
    <n v="25"/>
    <x v="1"/>
    <x v="5"/>
  </r>
  <r>
    <x v="48"/>
    <x v="12"/>
    <x v="0"/>
    <n v="0.58294999999999997"/>
    <x v="0"/>
    <n v="25"/>
    <x v="1"/>
    <x v="5"/>
  </r>
  <r>
    <x v="48"/>
    <x v="0"/>
    <x v="1"/>
    <n v="0.11466999999999999"/>
    <x v="0"/>
    <n v="25"/>
    <x v="1"/>
    <x v="5"/>
  </r>
  <r>
    <x v="48"/>
    <x v="1"/>
    <x v="1"/>
    <n v="0.19567000000000001"/>
    <x v="0"/>
    <n v="25"/>
    <x v="1"/>
    <x v="5"/>
  </r>
  <r>
    <x v="48"/>
    <x v="2"/>
    <x v="1"/>
    <n v="0.21282999999999999"/>
    <x v="0"/>
    <n v="25"/>
    <x v="1"/>
    <x v="5"/>
  </r>
  <r>
    <x v="48"/>
    <x v="3"/>
    <x v="1"/>
    <n v="0.184"/>
    <x v="0"/>
    <n v="25"/>
    <x v="1"/>
    <x v="5"/>
  </r>
  <r>
    <x v="48"/>
    <x v="4"/>
    <x v="1"/>
    <n v="0.1885"/>
    <x v="0"/>
    <n v="25"/>
    <x v="1"/>
    <x v="5"/>
  </r>
  <r>
    <x v="48"/>
    <x v="5"/>
    <x v="1"/>
    <n v="8.6459999999999995E-2"/>
    <x v="0"/>
    <n v="25"/>
    <x v="1"/>
    <x v="5"/>
  </r>
  <r>
    <x v="48"/>
    <x v="6"/>
    <x v="1"/>
    <n v="8.9039999999999994E-2"/>
    <x v="0"/>
    <n v="25"/>
    <x v="1"/>
    <x v="5"/>
  </r>
  <r>
    <x v="48"/>
    <x v="7"/>
    <x v="1"/>
    <n v="0.23200000000000001"/>
    <x v="0"/>
    <n v="25"/>
    <x v="1"/>
    <x v="5"/>
  </r>
  <r>
    <x v="48"/>
    <x v="8"/>
    <x v="1"/>
    <n v="0.25"/>
    <x v="0"/>
    <n v="25"/>
    <x v="1"/>
    <x v="5"/>
  </r>
  <r>
    <x v="48"/>
    <x v="9"/>
    <x v="1"/>
    <n v="0.24332999999999999"/>
    <x v="0"/>
    <n v="25"/>
    <x v="1"/>
    <x v="5"/>
  </r>
  <r>
    <x v="48"/>
    <x v="10"/>
    <x v="1"/>
    <n v="0.26150000000000001"/>
    <x v="0"/>
    <n v="25"/>
    <x v="1"/>
    <x v="5"/>
  </r>
  <r>
    <x v="48"/>
    <x v="11"/>
    <x v="1"/>
    <n v="0.25017"/>
    <x v="0"/>
    <n v="25"/>
    <x v="1"/>
    <x v="5"/>
  </r>
  <r>
    <x v="48"/>
    <x v="12"/>
    <x v="1"/>
    <n v="0.27733000000000002"/>
    <x v="0"/>
    <n v="25"/>
    <x v="1"/>
    <x v="5"/>
  </r>
  <r>
    <x v="48"/>
    <x v="0"/>
    <x v="2"/>
    <n v="0.51741000000000004"/>
    <x v="0"/>
    <n v="25"/>
    <x v="1"/>
    <x v="5"/>
  </r>
  <r>
    <x v="48"/>
    <x v="1"/>
    <x v="2"/>
    <n v="0.61392000000000002"/>
    <x v="0"/>
    <n v="25"/>
    <x v="1"/>
    <x v="5"/>
  </r>
  <r>
    <x v="48"/>
    <x v="2"/>
    <x v="2"/>
    <n v="0.69976000000000005"/>
    <x v="0"/>
    <n v="25"/>
    <x v="1"/>
    <x v="5"/>
  </r>
  <r>
    <x v="48"/>
    <x v="3"/>
    <x v="2"/>
    <n v="0.55559000000000003"/>
    <x v="0"/>
    <n v="25"/>
    <x v="1"/>
    <x v="5"/>
  </r>
  <r>
    <x v="48"/>
    <x v="4"/>
    <x v="2"/>
    <n v="0.57808999999999999"/>
    <x v="0"/>
    <n v="25"/>
    <x v="1"/>
    <x v="5"/>
  </r>
  <r>
    <x v="48"/>
    <x v="5"/>
    <x v="2"/>
    <n v="0.64302999999999999"/>
    <x v="0"/>
    <n v="25"/>
    <x v="1"/>
    <x v="5"/>
  </r>
  <r>
    <x v="48"/>
    <x v="6"/>
    <x v="2"/>
    <n v="0.56577999999999995"/>
    <x v="0"/>
    <n v="25"/>
    <x v="1"/>
    <x v="5"/>
  </r>
  <r>
    <x v="48"/>
    <x v="7"/>
    <x v="2"/>
    <n v="0.57704999999999995"/>
    <x v="0"/>
    <n v="25"/>
    <x v="1"/>
    <x v="5"/>
  </r>
  <r>
    <x v="48"/>
    <x v="8"/>
    <x v="2"/>
    <n v="0.66705000000000003"/>
    <x v="0"/>
    <n v="25"/>
    <x v="1"/>
    <x v="5"/>
  </r>
  <r>
    <x v="48"/>
    <x v="9"/>
    <x v="2"/>
    <n v="0.63371999999999995"/>
    <x v="0"/>
    <n v="25"/>
    <x v="1"/>
    <x v="5"/>
  </r>
  <r>
    <x v="48"/>
    <x v="10"/>
    <x v="2"/>
    <n v="0.72455000000000003"/>
    <x v="0"/>
    <n v="25"/>
    <x v="1"/>
    <x v="5"/>
  </r>
  <r>
    <x v="48"/>
    <x v="11"/>
    <x v="2"/>
    <n v="0.66788000000000003"/>
    <x v="0"/>
    <n v="25"/>
    <x v="1"/>
    <x v="5"/>
  </r>
  <r>
    <x v="48"/>
    <x v="12"/>
    <x v="2"/>
    <n v="0.80371999999999999"/>
    <x v="0"/>
    <n v="25"/>
    <x v="1"/>
    <x v="5"/>
  </r>
  <r>
    <x v="48"/>
    <x v="0"/>
    <x v="3"/>
    <n v="0.68799999999999994"/>
    <x v="0"/>
    <n v="25"/>
    <x v="1"/>
    <x v="5"/>
  </r>
  <r>
    <x v="48"/>
    <x v="1"/>
    <x v="3"/>
    <n v="1.1739999999999999"/>
    <x v="0"/>
    <n v="25"/>
    <x v="1"/>
    <x v="5"/>
  </r>
  <r>
    <x v="48"/>
    <x v="2"/>
    <x v="3"/>
    <n v="1.2769999999999999"/>
    <x v="0"/>
    <n v="25"/>
    <x v="1"/>
    <x v="5"/>
  </r>
  <r>
    <x v="48"/>
    <x v="3"/>
    <x v="3"/>
    <n v="1.1040000000000001"/>
    <x v="0"/>
    <n v="25"/>
    <x v="1"/>
    <x v="5"/>
  </r>
  <r>
    <x v="48"/>
    <x v="4"/>
    <x v="3"/>
    <n v="1.131"/>
    <x v="0"/>
    <n v="25"/>
    <x v="1"/>
    <x v="5"/>
  </r>
  <r>
    <x v="48"/>
    <x v="5"/>
    <x v="3"/>
    <n v="0.80700000000000005"/>
    <x v="0"/>
    <n v="25"/>
    <x v="1"/>
    <x v="5"/>
  </r>
  <r>
    <x v="48"/>
    <x v="6"/>
    <x v="3"/>
    <n v="0.83099999999999996"/>
    <x v="0"/>
    <n v="25"/>
    <x v="1"/>
    <x v="5"/>
  </r>
  <r>
    <x v="48"/>
    <x v="7"/>
    <x v="3"/>
    <n v="1.3919999999999999"/>
    <x v="0"/>
    <n v="25"/>
    <x v="1"/>
    <x v="5"/>
  </r>
  <r>
    <x v="48"/>
    <x v="8"/>
    <x v="3"/>
    <n v="1.5"/>
    <x v="0"/>
    <n v="25"/>
    <x v="1"/>
    <x v="5"/>
  </r>
  <r>
    <x v="48"/>
    <x v="9"/>
    <x v="3"/>
    <n v="1.46"/>
    <x v="0"/>
    <n v="25"/>
    <x v="1"/>
    <x v="5"/>
  </r>
  <r>
    <x v="48"/>
    <x v="10"/>
    <x v="3"/>
    <n v="1.569"/>
    <x v="0"/>
    <n v="25"/>
    <x v="1"/>
    <x v="5"/>
  </r>
  <r>
    <x v="48"/>
    <x v="11"/>
    <x v="3"/>
    <n v="1.5009999999999999"/>
    <x v="0"/>
    <n v="25"/>
    <x v="1"/>
    <x v="5"/>
  </r>
  <r>
    <x v="48"/>
    <x v="12"/>
    <x v="3"/>
    <n v="1.6639999999999999"/>
    <x v="0"/>
    <n v="25"/>
    <x v="1"/>
    <x v="5"/>
  </r>
  <r>
    <x v="49"/>
    <x v="13"/>
    <x v="0"/>
    <n v="1.5299999999999999E-2"/>
    <x v="0"/>
    <n v="25"/>
    <x v="1"/>
    <x v="5"/>
  </r>
  <r>
    <x v="49"/>
    <x v="13"/>
    <x v="1"/>
    <n v="6.2570000000000001E-2"/>
    <x v="0"/>
    <n v="25"/>
    <x v="1"/>
    <x v="5"/>
  </r>
  <r>
    <x v="49"/>
    <x v="13"/>
    <x v="2"/>
    <n v="0.50612999999999997"/>
    <x v="0"/>
    <n v="25"/>
    <x v="1"/>
    <x v="5"/>
  </r>
  <r>
    <x v="49"/>
    <x v="13"/>
    <x v="3"/>
    <n v="0.58399999999999996"/>
    <x v="0"/>
    <n v="25"/>
    <x v="1"/>
    <x v="5"/>
  </r>
  <r>
    <x v="50"/>
    <x v="0"/>
    <x v="0"/>
    <n v="5.5919999999999997E-2"/>
    <x v="0"/>
    <n v="26"/>
    <x v="1"/>
    <x v="5"/>
  </r>
  <r>
    <x v="50"/>
    <x v="1"/>
    <x v="0"/>
    <n v="0.36441000000000001"/>
    <x v="0"/>
    <n v="26"/>
    <x v="1"/>
    <x v="5"/>
  </r>
  <r>
    <x v="50"/>
    <x v="2"/>
    <x v="0"/>
    <n v="0.36441000000000001"/>
    <x v="0"/>
    <n v="26"/>
    <x v="1"/>
    <x v="5"/>
  </r>
  <r>
    <x v="50"/>
    <x v="3"/>
    <x v="0"/>
    <n v="0.36441000000000001"/>
    <x v="0"/>
    <n v="26"/>
    <x v="1"/>
    <x v="5"/>
  </r>
  <r>
    <x v="50"/>
    <x v="4"/>
    <x v="0"/>
    <n v="0.36441000000000001"/>
    <x v="0"/>
    <n v="26"/>
    <x v="1"/>
    <x v="5"/>
  </r>
  <r>
    <x v="50"/>
    <x v="5"/>
    <x v="0"/>
    <n v="7.7509999999999996E-2"/>
    <x v="0"/>
    <n v="26"/>
    <x v="1"/>
    <x v="5"/>
  </r>
  <r>
    <x v="50"/>
    <x v="6"/>
    <x v="0"/>
    <n v="0.17618"/>
    <x v="0"/>
    <n v="26"/>
    <x v="1"/>
    <x v="5"/>
  </r>
  <r>
    <x v="50"/>
    <x v="7"/>
    <x v="0"/>
    <n v="0.58294999999999997"/>
    <x v="0"/>
    <n v="26"/>
    <x v="1"/>
    <x v="5"/>
  </r>
  <r>
    <x v="50"/>
    <x v="8"/>
    <x v="0"/>
    <n v="0.58294999999999997"/>
    <x v="0"/>
    <n v="26"/>
    <x v="1"/>
    <x v="5"/>
  </r>
  <r>
    <x v="50"/>
    <x v="9"/>
    <x v="0"/>
    <n v="0.58294999999999997"/>
    <x v="0"/>
    <n v="26"/>
    <x v="1"/>
    <x v="5"/>
  </r>
  <r>
    <x v="50"/>
    <x v="10"/>
    <x v="0"/>
    <n v="0.58294999999999997"/>
    <x v="0"/>
    <n v="26"/>
    <x v="1"/>
    <x v="5"/>
  </r>
  <r>
    <x v="50"/>
    <x v="11"/>
    <x v="0"/>
    <n v="0.58294999999999997"/>
    <x v="0"/>
    <n v="26"/>
    <x v="1"/>
    <x v="5"/>
  </r>
  <r>
    <x v="50"/>
    <x v="12"/>
    <x v="0"/>
    <n v="0.58294999999999997"/>
    <x v="0"/>
    <n v="26"/>
    <x v="1"/>
    <x v="5"/>
  </r>
  <r>
    <x v="50"/>
    <x v="0"/>
    <x v="1"/>
    <n v="0.11466999999999999"/>
    <x v="0"/>
    <n v="26"/>
    <x v="1"/>
    <x v="5"/>
  </r>
  <r>
    <x v="50"/>
    <x v="1"/>
    <x v="1"/>
    <n v="0.19683"/>
    <x v="0"/>
    <n v="26"/>
    <x v="1"/>
    <x v="5"/>
  </r>
  <r>
    <x v="50"/>
    <x v="2"/>
    <x v="1"/>
    <n v="0.214"/>
    <x v="0"/>
    <n v="26"/>
    <x v="1"/>
    <x v="5"/>
  </r>
  <r>
    <x v="50"/>
    <x v="3"/>
    <x v="1"/>
    <n v="0.18532999999999999"/>
    <x v="0"/>
    <n v="26"/>
    <x v="1"/>
    <x v="5"/>
  </r>
  <r>
    <x v="50"/>
    <x v="4"/>
    <x v="1"/>
    <n v="0.18867"/>
    <x v="0"/>
    <n v="26"/>
    <x v="1"/>
    <x v="5"/>
  </r>
  <r>
    <x v="50"/>
    <x v="5"/>
    <x v="1"/>
    <n v="8.7110000000000007E-2"/>
    <x v="0"/>
    <n v="26"/>
    <x v="1"/>
    <x v="5"/>
  </r>
  <r>
    <x v="50"/>
    <x v="6"/>
    <x v="1"/>
    <n v="0.09"/>
    <x v="0"/>
    <n v="26"/>
    <x v="1"/>
    <x v="5"/>
  </r>
  <r>
    <x v="50"/>
    <x v="7"/>
    <x v="1"/>
    <n v="0.23266999999999999"/>
    <x v="0"/>
    <n v="26"/>
    <x v="1"/>
    <x v="5"/>
  </r>
  <r>
    <x v="50"/>
    <x v="8"/>
    <x v="1"/>
    <n v="0.25"/>
    <x v="0"/>
    <n v="26"/>
    <x v="1"/>
    <x v="5"/>
  </r>
  <r>
    <x v="50"/>
    <x v="9"/>
    <x v="1"/>
    <n v="0.24417"/>
    <x v="0"/>
    <n v="26"/>
    <x v="1"/>
    <x v="5"/>
  </r>
  <r>
    <x v="50"/>
    <x v="10"/>
    <x v="1"/>
    <n v="0.26183000000000001"/>
    <x v="0"/>
    <n v="26"/>
    <x v="1"/>
    <x v="5"/>
  </r>
  <r>
    <x v="50"/>
    <x v="11"/>
    <x v="1"/>
    <n v="0.25183"/>
    <x v="0"/>
    <n v="26"/>
    <x v="1"/>
    <x v="5"/>
  </r>
  <r>
    <x v="50"/>
    <x v="12"/>
    <x v="1"/>
    <n v="0.27783000000000002"/>
    <x v="0"/>
    <n v="26"/>
    <x v="1"/>
    <x v="5"/>
  </r>
  <r>
    <x v="50"/>
    <x v="0"/>
    <x v="2"/>
    <n v="0.51741000000000004"/>
    <x v="0"/>
    <n v="26"/>
    <x v="1"/>
    <x v="5"/>
  </r>
  <r>
    <x v="50"/>
    <x v="1"/>
    <x v="2"/>
    <n v="0.61975999999999998"/>
    <x v="0"/>
    <n v="26"/>
    <x v="1"/>
    <x v="5"/>
  </r>
  <r>
    <x v="50"/>
    <x v="2"/>
    <x v="2"/>
    <n v="0.70559000000000005"/>
    <x v="0"/>
    <n v="26"/>
    <x v="1"/>
    <x v="5"/>
  </r>
  <r>
    <x v="50"/>
    <x v="3"/>
    <x v="2"/>
    <n v="0.56225999999999998"/>
    <x v="0"/>
    <n v="26"/>
    <x v="1"/>
    <x v="5"/>
  </r>
  <r>
    <x v="50"/>
    <x v="4"/>
    <x v="2"/>
    <n v="0.57891999999999999"/>
    <x v="0"/>
    <n v="26"/>
    <x v="1"/>
    <x v="5"/>
  </r>
  <r>
    <x v="50"/>
    <x v="5"/>
    <x v="2"/>
    <n v="0.64837999999999996"/>
    <x v="0"/>
    <n v="26"/>
    <x v="1"/>
    <x v="5"/>
  </r>
  <r>
    <x v="50"/>
    <x v="6"/>
    <x v="2"/>
    <n v="0.57382"/>
    <x v="0"/>
    <n v="26"/>
    <x v="1"/>
    <x v="5"/>
  </r>
  <r>
    <x v="50"/>
    <x v="7"/>
    <x v="2"/>
    <n v="0.58038000000000001"/>
    <x v="0"/>
    <n v="26"/>
    <x v="1"/>
    <x v="5"/>
  </r>
  <r>
    <x v="50"/>
    <x v="8"/>
    <x v="2"/>
    <n v="0.66705000000000003"/>
    <x v="0"/>
    <n v="26"/>
    <x v="1"/>
    <x v="5"/>
  </r>
  <r>
    <x v="50"/>
    <x v="9"/>
    <x v="2"/>
    <n v="0.63788"/>
    <x v="0"/>
    <n v="26"/>
    <x v="1"/>
    <x v="5"/>
  </r>
  <r>
    <x v="50"/>
    <x v="10"/>
    <x v="2"/>
    <n v="0.72621999999999998"/>
    <x v="0"/>
    <n v="26"/>
    <x v="1"/>
    <x v="5"/>
  </r>
  <r>
    <x v="50"/>
    <x v="11"/>
    <x v="2"/>
    <n v="0.67622000000000004"/>
    <x v="0"/>
    <n v="26"/>
    <x v="1"/>
    <x v="5"/>
  </r>
  <r>
    <x v="50"/>
    <x v="12"/>
    <x v="2"/>
    <n v="0.80622000000000005"/>
    <x v="0"/>
    <n v="26"/>
    <x v="1"/>
    <x v="5"/>
  </r>
  <r>
    <x v="50"/>
    <x v="0"/>
    <x v="3"/>
    <n v="0.68799999999999994"/>
    <x v="0"/>
    <n v="26"/>
    <x v="1"/>
    <x v="5"/>
  </r>
  <r>
    <x v="50"/>
    <x v="1"/>
    <x v="3"/>
    <n v="1.181"/>
    <x v="0"/>
    <n v="26"/>
    <x v="1"/>
    <x v="5"/>
  </r>
  <r>
    <x v="50"/>
    <x v="2"/>
    <x v="3"/>
    <n v="1.284"/>
    <x v="0"/>
    <n v="26"/>
    <x v="1"/>
    <x v="5"/>
  </r>
  <r>
    <x v="50"/>
    <x v="3"/>
    <x v="3"/>
    <n v="1.1120000000000001"/>
    <x v="0"/>
    <n v="26"/>
    <x v="1"/>
    <x v="5"/>
  </r>
  <r>
    <x v="50"/>
    <x v="4"/>
    <x v="3"/>
    <n v="1.1319999999999999"/>
    <x v="0"/>
    <n v="26"/>
    <x v="1"/>
    <x v="5"/>
  </r>
  <r>
    <x v="50"/>
    <x v="5"/>
    <x v="3"/>
    <n v="0.81299999999999994"/>
    <x v="0"/>
    <n v="26"/>
    <x v="1"/>
    <x v="5"/>
  </r>
  <r>
    <x v="50"/>
    <x v="6"/>
    <x v="3"/>
    <n v="0.84"/>
    <x v="0"/>
    <n v="26"/>
    <x v="1"/>
    <x v="5"/>
  </r>
  <r>
    <x v="50"/>
    <x v="7"/>
    <x v="3"/>
    <n v="1.3959999999999999"/>
    <x v="0"/>
    <n v="26"/>
    <x v="1"/>
    <x v="5"/>
  </r>
  <r>
    <x v="50"/>
    <x v="8"/>
    <x v="3"/>
    <n v="1.5"/>
    <x v="0"/>
    <n v="26"/>
    <x v="1"/>
    <x v="5"/>
  </r>
  <r>
    <x v="50"/>
    <x v="9"/>
    <x v="3"/>
    <n v="1.4650000000000001"/>
    <x v="0"/>
    <n v="26"/>
    <x v="1"/>
    <x v="5"/>
  </r>
  <r>
    <x v="50"/>
    <x v="10"/>
    <x v="3"/>
    <n v="1.571"/>
    <x v="0"/>
    <n v="26"/>
    <x v="1"/>
    <x v="5"/>
  </r>
  <r>
    <x v="50"/>
    <x v="11"/>
    <x v="3"/>
    <n v="1.5109999999999999"/>
    <x v="0"/>
    <n v="26"/>
    <x v="1"/>
    <x v="5"/>
  </r>
  <r>
    <x v="50"/>
    <x v="12"/>
    <x v="3"/>
    <n v="1.667"/>
    <x v="0"/>
    <n v="26"/>
    <x v="1"/>
    <x v="5"/>
  </r>
  <r>
    <x v="51"/>
    <x v="13"/>
    <x v="0"/>
    <n v="1.5299999999999999E-2"/>
    <x v="0"/>
    <n v="26"/>
    <x v="1"/>
    <x v="5"/>
  </r>
  <r>
    <x v="51"/>
    <x v="13"/>
    <x v="1"/>
    <n v="6.2460000000000002E-2"/>
    <x v="0"/>
    <n v="26"/>
    <x v="1"/>
    <x v="5"/>
  </r>
  <r>
    <x v="51"/>
    <x v="13"/>
    <x v="2"/>
    <n v="0.50524000000000002"/>
    <x v="0"/>
    <n v="26"/>
    <x v="1"/>
    <x v="5"/>
  </r>
  <r>
    <x v="51"/>
    <x v="13"/>
    <x v="3"/>
    <n v="0.58299999999999996"/>
    <x v="0"/>
    <n v="26"/>
    <x v="1"/>
    <x v="5"/>
  </r>
  <r>
    <x v="52"/>
    <x v="0"/>
    <x v="0"/>
    <n v="5.5919999999999997E-2"/>
    <x v="0"/>
    <n v="27"/>
    <x v="2"/>
    <x v="6"/>
  </r>
  <r>
    <x v="52"/>
    <x v="1"/>
    <x v="0"/>
    <n v="0.36441000000000001"/>
    <x v="0"/>
    <n v="27"/>
    <x v="2"/>
    <x v="6"/>
  </r>
  <r>
    <x v="52"/>
    <x v="2"/>
    <x v="0"/>
    <n v="0.36441000000000001"/>
    <x v="0"/>
    <n v="27"/>
    <x v="2"/>
    <x v="6"/>
  </r>
  <r>
    <x v="52"/>
    <x v="3"/>
    <x v="0"/>
    <n v="0.36441000000000001"/>
    <x v="0"/>
    <n v="27"/>
    <x v="2"/>
    <x v="6"/>
  </r>
  <r>
    <x v="52"/>
    <x v="4"/>
    <x v="0"/>
    <n v="0.36441000000000001"/>
    <x v="0"/>
    <n v="27"/>
    <x v="2"/>
    <x v="6"/>
  </r>
  <r>
    <x v="52"/>
    <x v="5"/>
    <x v="0"/>
    <n v="7.7509999999999996E-2"/>
    <x v="0"/>
    <n v="27"/>
    <x v="2"/>
    <x v="6"/>
  </r>
  <r>
    <x v="52"/>
    <x v="6"/>
    <x v="0"/>
    <n v="0.17618"/>
    <x v="0"/>
    <n v="27"/>
    <x v="2"/>
    <x v="6"/>
  </r>
  <r>
    <x v="52"/>
    <x v="7"/>
    <x v="0"/>
    <n v="0.58294999999999997"/>
    <x v="0"/>
    <n v="27"/>
    <x v="2"/>
    <x v="6"/>
  </r>
  <r>
    <x v="52"/>
    <x v="8"/>
    <x v="0"/>
    <n v="0.58294999999999997"/>
    <x v="0"/>
    <n v="27"/>
    <x v="2"/>
    <x v="6"/>
  </r>
  <r>
    <x v="52"/>
    <x v="9"/>
    <x v="0"/>
    <n v="0.58294999999999997"/>
    <x v="0"/>
    <n v="27"/>
    <x v="2"/>
    <x v="6"/>
  </r>
  <r>
    <x v="52"/>
    <x v="10"/>
    <x v="0"/>
    <n v="0.58294999999999997"/>
    <x v="0"/>
    <n v="27"/>
    <x v="2"/>
    <x v="6"/>
  </r>
  <r>
    <x v="52"/>
    <x v="11"/>
    <x v="0"/>
    <n v="0.58294999999999997"/>
    <x v="0"/>
    <n v="27"/>
    <x v="2"/>
    <x v="6"/>
  </r>
  <r>
    <x v="52"/>
    <x v="12"/>
    <x v="0"/>
    <n v="0.58294999999999997"/>
    <x v="0"/>
    <n v="27"/>
    <x v="2"/>
    <x v="6"/>
  </r>
  <r>
    <x v="52"/>
    <x v="0"/>
    <x v="1"/>
    <n v="0.12045"/>
    <x v="0"/>
    <n v="27"/>
    <x v="2"/>
    <x v="6"/>
  </r>
  <r>
    <x v="52"/>
    <x v="1"/>
    <x v="1"/>
    <n v="0.20513999999999999"/>
    <x v="0"/>
    <n v="27"/>
    <x v="2"/>
    <x v="6"/>
  </r>
  <r>
    <x v="52"/>
    <x v="2"/>
    <x v="1"/>
    <n v="0.22267000000000001"/>
    <x v="0"/>
    <n v="27"/>
    <x v="2"/>
    <x v="6"/>
  </r>
  <r>
    <x v="52"/>
    <x v="3"/>
    <x v="1"/>
    <n v="0.1923"/>
    <x v="0"/>
    <n v="27"/>
    <x v="2"/>
    <x v="6"/>
  </r>
  <r>
    <x v="52"/>
    <x v="4"/>
    <x v="1"/>
    <n v="0.19681000000000001"/>
    <x v="0"/>
    <n v="27"/>
    <x v="2"/>
    <x v="6"/>
  </r>
  <r>
    <x v="52"/>
    <x v="5"/>
    <x v="1"/>
    <n v="9.3649999999999997E-2"/>
    <x v="0"/>
    <n v="27"/>
    <x v="2"/>
    <x v="6"/>
  </r>
  <r>
    <x v="52"/>
    <x v="6"/>
    <x v="1"/>
    <n v="9.7439999999999999E-2"/>
    <x v="0"/>
    <n v="27"/>
    <x v="2"/>
    <x v="6"/>
  </r>
  <r>
    <x v="52"/>
    <x v="7"/>
    <x v="1"/>
    <n v="0.24315000000000001"/>
    <x v="0"/>
    <n v="27"/>
    <x v="2"/>
    <x v="6"/>
  </r>
  <r>
    <x v="52"/>
    <x v="8"/>
    <x v="1"/>
    <n v="0.25773000000000001"/>
    <x v="0"/>
    <n v="27"/>
    <x v="2"/>
    <x v="6"/>
  </r>
  <r>
    <x v="52"/>
    <x v="9"/>
    <x v="1"/>
    <n v="0.25407999999999997"/>
    <x v="0"/>
    <n v="27"/>
    <x v="2"/>
    <x v="6"/>
  </r>
  <r>
    <x v="52"/>
    <x v="10"/>
    <x v="1"/>
    <n v="0.27283000000000002"/>
    <x v="0"/>
    <n v="27"/>
    <x v="2"/>
    <x v="6"/>
  </r>
  <r>
    <x v="52"/>
    <x v="11"/>
    <x v="1"/>
    <n v="0.26379999999999998"/>
    <x v="0"/>
    <n v="27"/>
    <x v="2"/>
    <x v="6"/>
  </r>
  <r>
    <x v="52"/>
    <x v="12"/>
    <x v="1"/>
    <n v="0.29053000000000001"/>
    <x v="0"/>
    <n v="27"/>
    <x v="2"/>
    <x v="6"/>
  </r>
  <r>
    <x v="52"/>
    <x v="0"/>
    <x v="2"/>
    <n v="0.51807999999999998"/>
    <x v="0"/>
    <n v="27"/>
    <x v="2"/>
    <x v="6"/>
  </r>
  <r>
    <x v="52"/>
    <x v="1"/>
    <x v="2"/>
    <n v="0.61245000000000005"/>
    <x v="0"/>
    <n v="27"/>
    <x v="2"/>
    <x v="6"/>
  </r>
  <r>
    <x v="52"/>
    <x v="2"/>
    <x v="2"/>
    <n v="0.69591999999999998"/>
    <x v="0"/>
    <n v="27"/>
    <x v="2"/>
    <x v="6"/>
  </r>
  <r>
    <x v="52"/>
    <x v="3"/>
    <x v="2"/>
    <n v="0.55128999999999995"/>
    <x v="0"/>
    <n v="27"/>
    <x v="2"/>
    <x v="6"/>
  </r>
  <r>
    <x v="52"/>
    <x v="4"/>
    <x v="2"/>
    <n v="0.57277999999999996"/>
    <x v="0"/>
    <n v="27"/>
    <x v="2"/>
    <x v="6"/>
  </r>
  <r>
    <x v="52"/>
    <x v="5"/>
    <x v="2"/>
    <n v="0.64283999999999997"/>
    <x v="0"/>
    <n v="27"/>
    <x v="2"/>
    <x v="6"/>
  </r>
  <r>
    <x v="52"/>
    <x v="6"/>
    <x v="2"/>
    <n v="0.57338"/>
    <x v="0"/>
    <n v="27"/>
    <x v="2"/>
    <x v="6"/>
  </r>
  <r>
    <x v="52"/>
    <x v="7"/>
    <x v="2"/>
    <n v="0.57489999999999997"/>
    <x v="0"/>
    <n v="27"/>
    <x v="2"/>
    <x v="6"/>
  </r>
  <r>
    <x v="52"/>
    <x v="8"/>
    <x v="2"/>
    <n v="0.64432"/>
    <x v="0"/>
    <n v="27"/>
    <x v="2"/>
    <x v="6"/>
  </r>
  <r>
    <x v="52"/>
    <x v="9"/>
    <x v="2"/>
    <n v="0.62697000000000003"/>
    <x v="0"/>
    <n v="27"/>
    <x v="2"/>
    <x v="6"/>
  </r>
  <r>
    <x v="52"/>
    <x v="10"/>
    <x v="2"/>
    <n v="0.71621999999999997"/>
    <x v="0"/>
    <n v="27"/>
    <x v="2"/>
    <x v="6"/>
  </r>
  <r>
    <x v="52"/>
    <x v="11"/>
    <x v="2"/>
    <n v="0.67325000000000002"/>
    <x v="0"/>
    <n v="27"/>
    <x v="2"/>
    <x v="6"/>
  </r>
  <r>
    <x v="52"/>
    <x v="12"/>
    <x v="2"/>
    <n v="0.80052000000000001"/>
    <x v="0"/>
    <n v="27"/>
    <x v="2"/>
    <x v="6"/>
  </r>
  <r>
    <x v="52"/>
    <x v="0"/>
    <x v="3"/>
    <n v="0.69399999999999995"/>
    <x v="0"/>
    <n v="27"/>
    <x v="2"/>
    <x v="6"/>
  </r>
  <r>
    <x v="52"/>
    <x v="1"/>
    <x v="3"/>
    <n v="1.1819999999999999"/>
    <x v="0"/>
    <n v="27"/>
    <x v="2"/>
    <x v="6"/>
  </r>
  <r>
    <x v="52"/>
    <x v="2"/>
    <x v="3"/>
    <n v="1.2829999999999999"/>
    <x v="0"/>
    <n v="27"/>
    <x v="2"/>
    <x v="6"/>
  </r>
  <r>
    <x v="52"/>
    <x v="3"/>
    <x v="3"/>
    <n v="1.1080000000000001"/>
    <x v="0"/>
    <n v="27"/>
    <x v="2"/>
    <x v="6"/>
  </r>
  <r>
    <x v="52"/>
    <x v="4"/>
    <x v="3"/>
    <n v="1.1339999999999999"/>
    <x v="0"/>
    <n v="27"/>
    <x v="2"/>
    <x v="6"/>
  </r>
  <r>
    <x v="52"/>
    <x v="5"/>
    <x v="3"/>
    <n v="0.81399999999999995"/>
    <x v="0"/>
    <n v="27"/>
    <x v="2"/>
    <x v="6"/>
  </r>
  <r>
    <x v="52"/>
    <x v="6"/>
    <x v="3"/>
    <n v="0.84699999999999998"/>
    <x v="0"/>
    <n v="27"/>
    <x v="2"/>
    <x v="6"/>
  </r>
  <r>
    <x v="52"/>
    <x v="7"/>
    <x v="3"/>
    <n v="1.401"/>
    <x v="0"/>
    <n v="27"/>
    <x v="2"/>
    <x v="6"/>
  </r>
  <r>
    <x v="52"/>
    <x v="8"/>
    <x v="3"/>
    <n v="1.4850000000000001"/>
    <x v="0"/>
    <n v="27"/>
    <x v="2"/>
    <x v="6"/>
  </r>
  <r>
    <x v="52"/>
    <x v="9"/>
    <x v="3"/>
    <n v="1.464"/>
    <x v="0"/>
    <n v="27"/>
    <x v="2"/>
    <x v="6"/>
  </r>
  <r>
    <x v="52"/>
    <x v="10"/>
    <x v="3"/>
    <n v="1.5720000000000001"/>
    <x v="0"/>
    <n v="27"/>
    <x v="2"/>
    <x v="6"/>
  </r>
  <r>
    <x v="52"/>
    <x v="11"/>
    <x v="3"/>
    <n v="1.52"/>
    <x v="0"/>
    <n v="27"/>
    <x v="2"/>
    <x v="6"/>
  </r>
  <r>
    <x v="52"/>
    <x v="12"/>
    <x v="3"/>
    <n v="1.6739999999999999"/>
    <x v="0"/>
    <n v="27"/>
    <x v="2"/>
    <x v="6"/>
  </r>
  <r>
    <x v="53"/>
    <x v="13"/>
    <x v="0"/>
    <n v="1.5299999999999999E-2"/>
    <x v="0"/>
    <n v="27"/>
    <x v="2"/>
    <x v="6"/>
  </r>
  <r>
    <x v="53"/>
    <x v="13"/>
    <x v="1"/>
    <n v="6.7650000000000002E-2"/>
    <x v="0"/>
    <n v="27"/>
    <x v="2"/>
    <x v="6"/>
  </r>
  <r>
    <x v="53"/>
    <x v="13"/>
    <x v="2"/>
    <n v="0.50505"/>
    <x v="0"/>
    <n v="27"/>
    <x v="2"/>
    <x v="6"/>
  </r>
  <r>
    <x v="53"/>
    <x v="13"/>
    <x v="3"/>
    <n v="0.58799999999999997"/>
    <x v="0"/>
    <n v="27"/>
    <x v="2"/>
    <x v="6"/>
  </r>
  <r>
    <x v="54"/>
    <x v="0"/>
    <x v="0"/>
    <n v="5.5919999999999997E-2"/>
    <x v="0"/>
    <n v="28"/>
    <x v="2"/>
    <x v="6"/>
  </r>
  <r>
    <x v="54"/>
    <x v="1"/>
    <x v="0"/>
    <n v="0.36441000000000001"/>
    <x v="0"/>
    <n v="28"/>
    <x v="2"/>
    <x v="6"/>
  </r>
  <r>
    <x v="54"/>
    <x v="2"/>
    <x v="0"/>
    <n v="0.36441000000000001"/>
    <x v="0"/>
    <n v="28"/>
    <x v="2"/>
    <x v="6"/>
  </r>
  <r>
    <x v="54"/>
    <x v="3"/>
    <x v="0"/>
    <n v="0.36441000000000001"/>
    <x v="0"/>
    <n v="28"/>
    <x v="2"/>
    <x v="6"/>
  </r>
  <r>
    <x v="54"/>
    <x v="4"/>
    <x v="0"/>
    <n v="0.36441000000000001"/>
    <x v="0"/>
    <n v="28"/>
    <x v="2"/>
    <x v="6"/>
  </r>
  <r>
    <x v="54"/>
    <x v="5"/>
    <x v="0"/>
    <n v="7.7509999999999996E-2"/>
    <x v="0"/>
    <n v="28"/>
    <x v="2"/>
    <x v="6"/>
  </r>
  <r>
    <x v="54"/>
    <x v="6"/>
    <x v="0"/>
    <n v="0.17618"/>
    <x v="0"/>
    <n v="28"/>
    <x v="2"/>
    <x v="6"/>
  </r>
  <r>
    <x v="54"/>
    <x v="7"/>
    <x v="0"/>
    <n v="0.58294999999999997"/>
    <x v="0"/>
    <n v="28"/>
    <x v="2"/>
    <x v="6"/>
  </r>
  <r>
    <x v="54"/>
    <x v="8"/>
    <x v="0"/>
    <n v="0.58294999999999997"/>
    <x v="0"/>
    <n v="28"/>
    <x v="2"/>
    <x v="6"/>
  </r>
  <r>
    <x v="54"/>
    <x v="9"/>
    <x v="0"/>
    <n v="0.58294999999999997"/>
    <x v="0"/>
    <n v="28"/>
    <x v="2"/>
    <x v="6"/>
  </r>
  <r>
    <x v="54"/>
    <x v="10"/>
    <x v="0"/>
    <n v="0.58294999999999997"/>
    <x v="0"/>
    <n v="28"/>
    <x v="2"/>
    <x v="6"/>
  </r>
  <r>
    <x v="54"/>
    <x v="11"/>
    <x v="0"/>
    <n v="0.58294999999999997"/>
    <x v="0"/>
    <n v="28"/>
    <x v="2"/>
    <x v="6"/>
  </r>
  <r>
    <x v="54"/>
    <x v="12"/>
    <x v="0"/>
    <n v="0.58294999999999997"/>
    <x v="0"/>
    <n v="28"/>
    <x v="2"/>
    <x v="6"/>
  </r>
  <r>
    <x v="54"/>
    <x v="0"/>
    <x v="1"/>
    <n v="0.12027"/>
    <x v="0"/>
    <n v="28"/>
    <x v="2"/>
    <x v="6"/>
  </r>
  <r>
    <x v="54"/>
    <x v="1"/>
    <x v="1"/>
    <n v="0.20254"/>
    <x v="0"/>
    <n v="28"/>
    <x v="2"/>
    <x v="6"/>
  </r>
  <r>
    <x v="54"/>
    <x v="2"/>
    <x v="1"/>
    <n v="0.22023999999999999"/>
    <x v="0"/>
    <n v="28"/>
    <x v="2"/>
    <x v="6"/>
  </r>
  <r>
    <x v="54"/>
    <x v="3"/>
    <x v="1"/>
    <n v="0.18934999999999999"/>
    <x v="0"/>
    <n v="28"/>
    <x v="2"/>
    <x v="6"/>
  </r>
  <r>
    <x v="54"/>
    <x v="4"/>
    <x v="1"/>
    <n v="0.19664000000000001"/>
    <x v="0"/>
    <n v="28"/>
    <x v="2"/>
    <x v="6"/>
  </r>
  <r>
    <x v="54"/>
    <x v="5"/>
    <x v="1"/>
    <n v="9.1689999999999994E-2"/>
    <x v="0"/>
    <n v="28"/>
    <x v="2"/>
    <x v="6"/>
  </r>
  <r>
    <x v="54"/>
    <x v="6"/>
    <x v="1"/>
    <n v="9.5829999999999999E-2"/>
    <x v="0"/>
    <n v="28"/>
    <x v="2"/>
    <x v="6"/>
  </r>
  <r>
    <x v="54"/>
    <x v="7"/>
    <x v="1"/>
    <n v="0.23985000000000001"/>
    <x v="0"/>
    <n v="28"/>
    <x v="2"/>
    <x v="6"/>
  </r>
  <r>
    <x v="54"/>
    <x v="8"/>
    <x v="1"/>
    <n v="0.25425999999999999"/>
    <x v="0"/>
    <n v="28"/>
    <x v="2"/>
    <x v="6"/>
  </r>
  <r>
    <x v="54"/>
    <x v="9"/>
    <x v="1"/>
    <n v="0.25147999999999998"/>
    <x v="0"/>
    <n v="28"/>
    <x v="2"/>
    <x v="6"/>
  </r>
  <r>
    <x v="54"/>
    <x v="10"/>
    <x v="1"/>
    <n v="0.26935999999999999"/>
    <x v="0"/>
    <n v="28"/>
    <x v="2"/>
    <x v="6"/>
  </r>
  <r>
    <x v="54"/>
    <x v="11"/>
    <x v="1"/>
    <n v="0.26033000000000001"/>
    <x v="0"/>
    <n v="28"/>
    <x v="2"/>
    <x v="6"/>
  </r>
  <r>
    <x v="54"/>
    <x v="12"/>
    <x v="1"/>
    <n v="0.28931000000000001"/>
    <x v="0"/>
    <n v="28"/>
    <x v="2"/>
    <x v="6"/>
  </r>
  <r>
    <x v="54"/>
    <x v="0"/>
    <x v="2"/>
    <n v="0.51724999999999999"/>
    <x v="0"/>
    <n v="28"/>
    <x v="2"/>
    <x v="6"/>
  </r>
  <r>
    <x v="54"/>
    <x v="1"/>
    <x v="2"/>
    <n v="0.60004999999999997"/>
    <x v="0"/>
    <n v="28"/>
    <x v="2"/>
    <x v="6"/>
  </r>
  <r>
    <x v="54"/>
    <x v="2"/>
    <x v="2"/>
    <n v="0.68435000000000001"/>
    <x v="0"/>
    <n v="28"/>
    <x v="2"/>
    <x v="6"/>
  </r>
  <r>
    <x v="54"/>
    <x v="3"/>
    <x v="2"/>
    <n v="0.53724000000000005"/>
    <x v="0"/>
    <n v="28"/>
    <x v="2"/>
    <x v="6"/>
  </r>
  <r>
    <x v="54"/>
    <x v="4"/>
    <x v="2"/>
    <n v="0.57194999999999996"/>
    <x v="0"/>
    <n v="28"/>
    <x v="2"/>
    <x v="6"/>
  </r>
  <r>
    <x v="54"/>
    <x v="5"/>
    <x v="2"/>
    <n v="0.62780000000000002"/>
    <x v="0"/>
    <n v="28"/>
    <x v="2"/>
    <x v="6"/>
  </r>
  <r>
    <x v="54"/>
    <x v="6"/>
    <x v="2"/>
    <n v="0.56098999999999999"/>
    <x v="0"/>
    <n v="28"/>
    <x v="2"/>
    <x v="6"/>
  </r>
  <r>
    <x v="54"/>
    <x v="7"/>
    <x v="2"/>
    <n v="0.55920000000000003"/>
    <x v="0"/>
    <n v="28"/>
    <x v="2"/>
    <x v="6"/>
  </r>
  <r>
    <x v="54"/>
    <x v="8"/>
    <x v="2"/>
    <n v="0.62778999999999996"/>
    <x v="0"/>
    <n v="28"/>
    <x v="2"/>
    <x v="6"/>
  </r>
  <r>
    <x v="54"/>
    <x v="9"/>
    <x v="2"/>
    <n v="0.61456999999999995"/>
    <x v="0"/>
    <n v="28"/>
    <x v="2"/>
    <x v="6"/>
  </r>
  <r>
    <x v="54"/>
    <x v="10"/>
    <x v="2"/>
    <n v="0.69969000000000003"/>
    <x v="0"/>
    <n v="28"/>
    <x v="2"/>
    <x v="6"/>
  </r>
  <r>
    <x v="54"/>
    <x v="11"/>
    <x v="2"/>
    <n v="0.65671999999999997"/>
    <x v="0"/>
    <n v="28"/>
    <x v="2"/>
    <x v="6"/>
  </r>
  <r>
    <x v="54"/>
    <x v="12"/>
    <x v="2"/>
    <n v="0.79474"/>
    <x v="0"/>
    <n v="28"/>
    <x v="2"/>
    <x v="6"/>
  </r>
  <r>
    <x v="54"/>
    <x v="0"/>
    <x v="3"/>
    <n v="0.69299999999999995"/>
    <x v="0"/>
    <n v="28"/>
    <x v="2"/>
    <x v="6"/>
  </r>
  <r>
    <x v="54"/>
    <x v="1"/>
    <x v="3"/>
    <n v="1.167"/>
    <x v="0"/>
    <n v="28"/>
    <x v="2"/>
    <x v="6"/>
  </r>
  <r>
    <x v="54"/>
    <x v="2"/>
    <x v="3"/>
    <n v="1.2689999999999999"/>
    <x v="0"/>
    <n v="28"/>
    <x v="2"/>
    <x v="6"/>
  </r>
  <r>
    <x v="54"/>
    <x v="3"/>
    <x v="3"/>
    <n v="1.091"/>
    <x v="0"/>
    <n v="28"/>
    <x v="2"/>
    <x v="6"/>
  </r>
  <r>
    <x v="54"/>
    <x v="4"/>
    <x v="3"/>
    <n v="1.133"/>
    <x v="0"/>
    <n v="28"/>
    <x v="2"/>
    <x v="6"/>
  </r>
  <r>
    <x v="54"/>
    <x v="5"/>
    <x v="3"/>
    <n v="0.79700000000000004"/>
    <x v="0"/>
    <n v="28"/>
    <x v="2"/>
    <x v="6"/>
  </r>
  <r>
    <x v="54"/>
    <x v="6"/>
    <x v="3"/>
    <n v="0.83299999999999996"/>
    <x v="0"/>
    <n v="28"/>
    <x v="2"/>
    <x v="6"/>
  </r>
  <r>
    <x v="54"/>
    <x v="7"/>
    <x v="3"/>
    <n v="1.3819999999999999"/>
    <x v="0"/>
    <n v="28"/>
    <x v="2"/>
    <x v="6"/>
  </r>
  <r>
    <x v="54"/>
    <x v="8"/>
    <x v="3"/>
    <n v="1.4650000000000001"/>
    <x v="0"/>
    <n v="28"/>
    <x v="2"/>
    <x v="6"/>
  </r>
  <r>
    <x v="54"/>
    <x v="9"/>
    <x v="3"/>
    <n v="1.4490000000000001"/>
    <x v="0"/>
    <n v="28"/>
    <x v="2"/>
    <x v="6"/>
  </r>
  <r>
    <x v="54"/>
    <x v="10"/>
    <x v="3"/>
    <n v="1.552"/>
    <x v="0"/>
    <n v="28"/>
    <x v="2"/>
    <x v="6"/>
  </r>
  <r>
    <x v="54"/>
    <x v="11"/>
    <x v="3"/>
    <n v="1.5"/>
    <x v="0"/>
    <n v="28"/>
    <x v="2"/>
    <x v="6"/>
  </r>
  <r>
    <x v="54"/>
    <x v="12"/>
    <x v="3"/>
    <n v="1.667"/>
    <x v="0"/>
    <n v="28"/>
    <x v="2"/>
    <x v="6"/>
  </r>
  <r>
    <x v="55"/>
    <x v="13"/>
    <x v="0"/>
    <n v="1.5299999999999999E-2"/>
    <x v="0"/>
    <n v="28"/>
    <x v="2"/>
    <x v="6"/>
  </r>
  <r>
    <x v="55"/>
    <x v="13"/>
    <x v="1"/>
    <n v="6.8510000000000001E-2"/>
    <x v="0"/>
    <n v="28"/>
    <x v="2"/>
    <x v="6"/>
  </r>
  <r>
    <x v="55"/>
    <x v="13"/>
    <x v="2"/>
    <n v="0.51168999999999998"/>
    <x v="0"/>
    <n v="28"/>
    <x v="2"/>
    <x v="6"/>
  </r>
  <r>
    <x v="55"/>
    <x v="13"/>
    <x v="3"/>
    <n v="0.59550000000000003"/>
    <x v="0"/>
    <n v="28"/>
    <x v="2"/>
    <x v="6"/>
  </r>
  <r>
    <x v="56"/>
    <x v="0"/>
    <x v="0"/>
    <n v="5.5919999999999997E-2"/>
    <x v="0"/>
    <n v="29"/>
    <x v="2"/>
    <x v="6"/>
  </r>
  <r>
    <x v="56"/>
    <x v="1"/>
    <x v="0"/>
    <n v="0.36441000000000001"/>
    <x v="0"/>
    <n v="29"/>
    <x v="2"/>
    <x v="6"/>
  </r>
  <r>
    <x v="56"/>
    <x v="2"/>
    <x v="0"/>
    <n v="0.36441000000000001"/>
    <x v="0"/>
    <n v="29"/>
    <x v="2"/>
    <x v="6"/>
  </r>
  <r>
    <x v="56"/>
    <x v="3"/>
    <x v="0"/>
    <n v="0.36441000000000001"/>
    <x v="0"/>
    <n v="29"/>
    <x v="2"/>
    <x v="6"/>
  </r>
  <r>
    <x v="56"/>
    <x v="4"/>
    <x v="0"/>
    <n v="0.36441000000000001"/>
    <x v="0"/>
    <n v="29"/>
    <x v="2"/>
    <x v="6"/>
  </r>
  <r>
    <x v="56"/>
    <x v="5"/>
    <x v="0"/>
    <n v="7.7509999999999996E-2"/>
    <x v="0"/>
    <n v="29"/>
    <x v="2"/>
    <x v="6"/>
  </r>
  <r>
    <x v="56"/>
    <x v="6"/>
    <x v="0"/>
    <n v="0.17618"/>
    <x v="0"/>
    <n v="29"/>
    <x v="2"/>
    <x v="6"/>
  </r>
  <r>
    <x v="56"/>
    <x v="7"/>
    <x v="0"/>
    <n v="0.58294999999999997"/>
    <x v="0"/>
    <n v="29"/>
    <x v="2"/>
    <x v="6"/>
  </r>
  <r>
    <x v="56"/>
    <x v="8"/>
    <x v="0"/>
    <n v="0.58294999999999997"/>
    <x v="0"/>
    <n v="29"/>
    <x v="2"/>
    <x v="6"/>
  </r>
  <r>
    <x v="56"/>
    <x v="9"/>
    <x v="0"/>
    <n v="0.58294999999999997"/>
    <x v="0"/>
    <n v="29"/>
    <x v="2"/>
    <x v="6"/>
  </r>
  <r>
    <x v="56"/>
    <x v="10"/>
    <x v="0"/>
    <n v="0.58294999999999997"/>
    <x v="0"/>
    <n v="29"/>
    <x v="2"/>
    <x v="6"/>
  </r>
  <r>
    <x v="56"/>
    <x v="11"/>
    <x v="0"/>
    <n v="0.58294999999999997"/>
    <x v="0"/>
    <n v="29"/>
    <x v="2"/>
    <x v="6"/>
  </r>
  <r>
    <x v="56"/>
    <x v="12"/>
    <x v="0"/>
    <n v="0.58294999999999997"/>
    <x v="0"/>
    <n v="29"/>
    <x v="2"/>
    <x v="6"/>
  </r>
  <r>
    <x v="56"/>
    <x v="0"/>
    <x v="1"/>
    <n v="0.12027"/>
    <x v="0"/>
    <n v="29"/>
    <x v="2"/>
    <x v="6"/>
  </r>
  <r>
    <x v="56"/>
    <x v="1"/>
    <x v="1"/>
    <n v="0.20150000000000001"/>
    <x v="0"/>
    <n v="29"/>
    <x v="2"/>
    <x v="6"/>
  </r>
  <r>
    <x v="56"/>
    <x v="2"/>
    <x v="1"/>
    <n v="0.21901999999999999"/>
    <x v="0"/>
    <n v="29"/>
    <x v="2"/>
    <x v="6"/>
  </r>
  <r>
    <x v="56"/>
    <x v="3"/>
    <x v="1"/>
    <n v="0.18934999999999999"/>
    <x v="0"/>
    <n v="29"/>
    <x v="2"/>
    <x v="6"/>
  </r>
  <r>
    <x v="56"/>
    <x v="4"/>
    <x v="1"/>
    <n v="0.19438"/>
    <x v="0"/>
    <n v="29"/>
    <x v="2"/>
    <x v="6"/>
  </r>
  <r>
    <x v="56"/>
    <x v="5"/>
    <x v="1"/>
    <n v="9.0880000000000002E-2"/>
    <x v="0"/>
    <n v="29"/>
    <x v="2"/>
    <x v="6"/>
  </r>
  <r>
    <x v="56"/>
    <x v="6"/>
    <x v="1"/>
    <n v="9.5140000000000002E-2"/>
    <x v="0"/>
    <n v="29"/>
    <x v="2"/>
    <x v="6"/>
  </r>
  <r>
    <x v="56"/>
    <x v="7"/>
    <x v="1"/>
    <n v="0.23741999999999999"/>
    <x v="0"/>
    <n v="29"/>
    <x v="2"/>
    <x v="6"/>
  </r>
  <r>
    <x v="56"/>
    <x v="8"/>
    <x v="1"/>
    <n v="0.25425999999999999"/>
    <x v="0"/>
    <n v="29"/>
    <x v="2"/>
    <x v="6"/>
  </r>
  <r>
    <x v="56"/>
    <x v="9"/>
    <x v="1"/>
    <n v="0.24973999999999999"/>
    <x v="0"/>
    <n v="29"/>
    <x v="2"/>
    <x v="6"/>
  </r>
  <r>
    <x v="56"/>
    <x v="10"/>
    <x v="1"/>
    <n v="0.26813999999999999"/>
    <x v="0"/>
    <n v="29"/>
    <x v="2"/>
    <x v="6"/>
  </r>
  <r>
    <x v="56"/>
    <x v="11"/>
    <x v="1"/>
    <n v="0.25894"/>
    <x v="0"/>
    <n v="29"/>
    <x v="2"/>
    <x v="6"/>
  </r>
  <r>
    <x v="56"/>
    <x v="12"/>
    <x v="1"/>
    <n v="0.28844999999999998"/>
    <x v="0"/>
    <n v="29"/>
    <x v="2"/>
    <x v="6"/>
  </r>
  <r>
    <x v="56"/>
    <x v="0"/>
    <x v="2"/>
    <n v="0.51724999999999999"/>
    <x v="0"/>
    <n v="29"/>
    <x v="2"/>
    <x v="6"/>
  </r>
  <r>
    <x v="56"/>
    <x v="1"/>
    <x v="2"/>
    <n v="0.59509000000000001"/>
    <x v="0"/>
    <n v="29"/>
    <x v="2"/>
    <x v="6"/>
  </r>
  <r>
    <x v="56"/>
    <x v="2"/>
    <x v="2"/>
    <n v="0.67857000000000001"/>
    <x v="0"/>
    <n v="29"/>
    <x v="2"/>
    <x v="6"/>
  </r>
  <r>
    <x v="56"/>
    <x v="3"/>
    <x v="2"/>
    <n v="0.53724000000000005"/>
    <x v="0"/>
    <n v="29"/>
    <x v="2"/>
    <x v="6"/>
  </r>
  <r>
    <x v="56"/>
    <x v="4"/>
    <x v="2"/>
    <n v="0.56120999999999999"/>
    <x v="0"/>
    <n v="29"/>
    <x v="2"/>
    <x v="6"/>
  </r>
  <r>
    <x v="56"/>
    <x v="5"/>
    <x v="2"/>
    <n v="0.62161"/>
    <x v="0"/>
    <n v="29"/>
    <x v="2"/>
    <x v="6"/>
  </r>
  <r>
    <x v="56"/>
    <x v="6"/>
    <x v="2"/>
    <n v="0.55567999999999995"/>
    <x v="0"/>
    <n v="29"/>
    <x v="2"/>
    <x v="6"/>
  </r>
  <r>
    <x v="56"/>
    <x v="7"/>
    <x v="2"/>
    <n v="0.54762999999999995"/>
    <x v="0"/>
    <n v="29"/>
    <x v="2"/>
    <x v="6"/>
  </r>
  <r>
    <x v="56"/>
    <x v="8"/>
    <x v="2"/>
    <n v="0.62778999999999996"/>
    <x v="0"/>
    <n v="29"/>
    <x v="2"/>
    <x v="6"/>
  </r>
  <r>
    <x v="56"/>
    <x v="9"/>
    <x v="2"/>
    <n v="0.60631000000000002"/>
    <x v="0"/>
    <n v="29"/>
    <x v="2"/>
    <x v="6"/>
  </r>
  <r>
    <x v="56"/>
    <x v="10"/>
    <x v="2"/>
    <n v="0.69391000000000003"/>
    <x v="0"/>
    <n v="29"/>
    <x v="2"/>
    <x v="6"/>
  </r>
  <r>
    <x v="56"/>
    <x v="11"/>
    <x v="2"/>
    <n v="0.65010999999999997"/>
    <x v="0"/>
    <n v="29"/>
    <x v="2"/>
    <x v="6"/>
  </r>
  <r>
    <x v="56"/>
    <x v="12"/>
    <x v="2"/>
    <n v="0.79059999999999997"/>
    <x v="0"/>
    <n v="29"/>
    <x v="2"/>
    <x v="6"/>
  </r>
  <r>
    <x v="56"/>
    <x v="0"/>
    <x v="3"/>
    <n v="0.69299999999999995"/>
    <x v="0"/>
    <n v="29"/>
    <x v="2"/>
    <x v="6"/>
  </r>
  <r>
    <x v="56"/>
    <x v="1"/>
    <x v="3"/>
    <n v="1.161"/>
    <x v="0"/>
    <n v="29"/>
    <x v="2"/>
    <x v="6"/>
  </r>
  <r>
    <x v="56"/>
    <x v="2"/>
    <x v="3"/>
    <n v="1.262"/>
    <x v="0"/>
    <n v="29"/>
    <x v="2"/>
    <x v="6"/>
  </r>
  <r>
    <x v="56"/>
    <x v="3"/>
    <x v="3"/>
    <n v="1.091"/>
    <x v="0"/>
    <n v="29"/>
    <x v="2"/>
    <x v="6"/>
  </r>
  <r>
    <x v="56"/>
    <x v="4"/>
    <x v="3"/>
    <n v="1.1200000000000001"/>
    <x v="0"/>
    <n v="29"/>
    <x v="2"/>
    <x v="6"/>
  </r>
  <r>
    <x v="56"/>
    <x v="5"/>
    <x v="3"/>
    <n v="0.79"/>
    <x v="0"/>
    <n v="29"/>
    <x v="2"/>
    <x v="6"/>
  </r>
  <r>
    <x v="56"/>
    <x v="6"/>
    <x v="3"/>
    <n v="0.82699999999999996"/>
    <x v="0"/>
    <n v="29"/>
    <x v="2"/>
    <x v="6"/>
  </r>
  <r>
    <x v="56"/>
    <x v="7"/>
    <x v="3"/>
    <n v="1.3680000000000001"/>
    <x v="0"/>
    <n v="29"/>
    <x v="2"/>
    <x v="6"/>
  </r>
  <r>
    <x v="56"/>
    <x v="8"/>
    <x v="3"/>
    <n v="1.4650000000000001"/>
    <x v="0"/>
    <n v="29"/>
    <x v="2"/>
    <x v="6"/>
  </r>
  <r>
    <x v="56"/>
    <x v="9"/>
    <x v="3"/>
    <n v="1.4390000000000001"/>
    <x v="0"/>
    <n v="29"/>
    <x v="2"/>
    <x v="6"/>
  </r>
  <r>
    <x v="56"/>
    <x v="10"/>
    <x v="3"/>
    <n v="1.5449999999999999"/>
    <x v="0"/>
    <n v="29"/>
    <x v="2"/>
    <x v="6"/>
  </r>
  <r>
    <x v="56"/>
    <x v="11"/>
    <x v="3"/>
    <n v="1.492"/>
    <x v="0"/>
    <n v="29"/>
    <x v="2"/>
    <x v="6"/>
  </r>
  <r>
    <x v="56"/>
    <x v="12"/>
    <x v="3"/>
    <n v="1.6619999999999999"/>
    <x v="0"/>
    <n v="29"/>
    <x v="2"/>
    <x v="6"/>
  </r>
  <r>
    <x v="57"/>
    <x v="13"/>
    <x v="0"/>
    <n v="1.5299999999999999E-2"/>
    <x v="0"/>
    <n v="29"/>
    <x v="2"/>
    <x v="6"/>
  </r>
  <r>
    <x v="57"/>
    <x v="13"/>
    <x v="1"/>
    <n v="6.8510000000000001E-2"/>
    <x v="0"/>
    <n v="29"/>
    <x v="2"/>
    <x v="6"/>
  </r>
  <r>
    <x v="57"/>
    <x v="13"/>
    <x v="2"/>
    <n v="0.51168999999999998"/>
    <x v="0"/>
    <n v="29"/>
    <x v="2"/>
    <x v="6"/>
  </r>
  <r>
    <x v="57"/>
    <x v="13"/>
    <x v="3"/>
    <n v="0.59550000000000003"/>
    <x v="0"/>
    <n v="29"/>
    <x v="2"/>
    <x v="6"/>
  </r>
  <r>
    <x v="58"/>
    <x v="0"/>
    <x v="0"/>
    <n v="5.5919999999999997E-2"/>
    <x v="0"/>
    <n v="30"/>
    <x v="2"/>
    <x v="6"/>
  </r>
  <r>
    <x v="58"/>
    <x v="1"/>
    <x v="0"/>
    <n v="0.36441000000000001"/>
    <x v="0"/>
    <n v="30"/>
    <x v="2"/>
    <x v="6"/>
  </r>
  <r>
    <x v="58"/>
    <x v="2"/>
    <x v="0"/>
    <n v="0.36441000000000001"/>
    <x v="0"/>
    <n v="30"/>
    <x v="2"/>
    <x v="6"/>
  </r>
  <r>
    <x v="58"/>
    <x v="3"/>
    <x v="0"/>
    <n v="0.36441000000000001"/>
    <x v="0"/>
    <n v="30"/>
    <x v="2"/>
    <x v="6"/>
  </r>
  <r>
    <x v="58"/>
    <x v="4"/>
    <x v="0"/>
    <n v="0.36441000000000001"/>
    <x v="0"/>
    <n v="30"/>
    <x v="2"/>
    <x v="6"/>
  </r>
  <r>
    <x v="58"/>
    <x v="5"/>
    <x v="0"/>
    <n v="7.7509999999999996E-2"/>
    <x v="0"/>
    <n v="30"/>
    <x v="2"/>
    <x v="6"/>
  </r>
  <r>
    <x v="58"/>
    <x v="6"/>
    <x v="0"/>
    <n v="0.17618"/>
    <x v="0"/>
    <n v="30"/>
    <x v="2"/>
    <x v="6"/>
  </r>
  <r>
    <x v="58"/>
    <x v="7"/>
    <x v="0"/>
    <n v="0.58294999999999997"/>
    <x v="0"/>
    <n v="30"/>
    <x v="2"/>
    <x v="6"/>
  </r>
  <r>
    <x v="58"/>
    <x v="8"/>
    <x v="0"/>
    <n v="0.58294999999999997"/>
    <x v="0"/>
    <n v="30"/>
    <x v="2"/>
    <x v="6"/>
  </r>
  <r>
    <x v="58"/>
    <x v="9"/>
    <x v="0"/>
    <n v="0.58294999999999997"/>
    <x v="0"/>
    <n v="30"/>
    <x v="2"/>
    <x v="6"/>
  </r>
  <r>
    <x v="58"/>
    <x v="10"/>
    <x v="0"/>
    <n v="0.58294999999999997"/>
    <x v="0"/>
    <n v="30"/>
    <x v="2"/>
    <x v="6"/>
  </r>
  <r>
    <x v="58"/>
    <x v="11"/>
    <x v="0"/>
    <n v="0.58294999999999997"/>
    <x v="0"/>
    <n v="30"/>
    <x v="2"/>
    <x v="6"/>
  </r>
  <r>
    <x v="58"/>
    <x v="12"/>
    <x v="0"/>
    <n v="0.58294999999999997"/>
    <x v="0"/>
    <n v="30"/>
    <x v="2"/>
    <x v="6"/>
  </r>
  <r>
    <x v="58"/>
    <x v="0"/>
    <x v="1"/>
    <n v="0.12027"/>
    <x v="0"/>
    <n v="30"/>
    <x v="2"/>
    <x v="6"/>
  </r>
  <r>
    <x v="58"/>
    <x v="1"/>
    <x v="1"/>
    <n v="0.20132"/>
    <x v="0"/>
    <n v="30"/>
    <x v="2"/>
    <x v="6"/>
  </r>
  <r>
    <x v="58"/>
    <x v="2"/>
    <x v="1"/>
    <n v="0.21901999999999999"/>
    <x v="0"/>
    <n v="30"/>
    <x v="2"/>
    <x v="6"/>
  </r>
  <r>
    <x v="58"/>
    <x v="3"/>
    <x v="1"/>
    <n v="0.18934999999999999"/>
    <x v="0"/>
    <n v="30"/>
    <x v="2"/>
    <x v="6"/>
  </r>
  <r>
    <x v="58"/>
    <x v="4"/>
    <x v="1"/>
    <n v="0.19438"/>
    <x v="0"/>
    <n v="30"/>
    <x v="2"/>
    <x v="6"/>
  </r>
  <r>
    <x v="58"/>
    <x v="5"/>
    <x v="1"/>
    <n v="9.0770000000000003E-2"/>
    <x v="0"/>
    <n v="30"/>
    <x v="2"/>
    <x v="6"/>
  </r>
  <r>
    <x v="58"/>
    <x v="6"/>
    <x v="1"/>
    <n v="9.5030000000000003E-2"/>
    <x v="0"/>
    <n v="30"/>
    <x v="2"/>
    <x v="6"/>
  </r>
  <r>
    <x v="58"/>
    <x v="7"/>
    <x v="1"/>
    <n v="0.23741999999999999"/>
    <x v="0"/>
    <n v="30"/>
    <x v="2"/>
    <x v="6"/>
  </r>
  <r>
    <x v="58"/>
    <x v="8"/>
    <x v="1"/>
    <n v="0.25425999999999999"/>
    <x v="0"/>
    <n v="30"/>
    <x v="2"/>
    <x v="6"/>
  </r>
  <r>
    <x v="58"/>
    <x v="9"/>
    <x v="1"/>
    <n v="0.24956999999999999"/>
    <x v="0"/>
    <n v="30"/>
    <x v="2"/>
    <x v="6"/>
  </r>
  <r>
    <x v="58"/>
    <x v="10"/>
    <x v="1"/>
    <n v="0.26796999999999999"/>
    <x v="0"/>
    <n v="30"/>
    <x v="2"/>
    <x v="6"/>
  </r>
  <r>
    <x v="58"/>
    <x v="11"/>
    <x v="1"/>
    <n v="0.2586"/>
    <x v="0"/>
    <n v="30"/>
    <x v="2"/>
    <x v="6"/>
  </r>
  <r>
    <x v="58"/>
    <x v="12"/>
    <x v="1"/>
    <n v="0.28844999999999998"/>
    <x v="0"/>
    <n v="30"/>
    <x v="2"/>
    <x v="6"/>
  </r>
  <r>
    <x v="58"/>
    <x v="0"/>
    <x v="2"/>
    <n v="0.51724999999999999"/>
    <x v="0"/>
    <n v="30"/>
    <x v="2"/>
    <x v="6"/>
  </r>
  <r>
    <x v="58"/>
    <x v="1"/>
    <x v="2"/>
    <n v="0.59426999999999996"/>
    <x v="0"/>
    <n v="30"/>
    <x v="2"/>
    <x v="6"/>
  </r>
  <r>
    <x v="58"/>
    <x v="2"/>
    <x v="2"/>
    <n v="0.67857000000000001"/>
    <x v="0"/>
    <n v="30"/>
    <x v="2"/>
    <x v="6"/>
  </r>
  <r>
    <x v="58"/>
    <x v="3"/>
    <x v="2"/>
    <n v="0.53724000000000005"/>
    <x v="0"/>
    <n v="30"/>
    <x v="2"/>
    <x v="6"/>
  </r>
  <r>
    <x v="58"/>
    <x v="4"/>
    <x v="2"/>
    <n v="0.56120999999999999"/>
    <x v="0"/>
    <n v="30"/>
    <x v="2"/>
    <x v="6"/>
  </r>
  <r>
    <x v="58"/>
    <x v="5"/>
    <x v="2"/>
    <n v="0.62072000000000005"/>
    <x v="0"/>
    <n v="30"/>
    <x v="2"/>
    <x v="6"/>
  </r>
  <r>
    <x v="58"/>
    <x v="6"/>
    <x v="2"/>
    <n v="0.55479000000000001"/>
    <x v="0"/>
    <n v="30"/>
    <x v="2"/>
    <x v="6"/>
  </r>
  <r>
    <x v="58"/>
    <x v="7"/>
    <x v="2"/>
    <n v="0.54762999999999995"/>
    <x v="0"/>
    <n v="30"/>
    <x v="2"/>
    <x v="6"/>
  </r>
  <r>
    <x v="58"/>
    <x v="8"/>
    <x v="2"/>
    <n v="0.62778999999999996"/>
    <x v="0"/>
    <n v="30"/>
    <x v="2"/>
    <x v="6"/>
  </r>
  <r>
    <x v="58"/>
    <x v="9"/>
    <x v="2"/>
    <n v="0.60548000000000002"/>
    <x v="0"/>
    <n v="30"/>
    <x v="2"/>
    <x v="6"/>
  </r>
  <r>
    <x v="58"/>
    <x v="10"/>
    <x v="2"/>
    <n v="0.69308000000000003"/>
    <x v="0"/>
    <n v="30"/>
    <x v="2"/>
    <x v="6"/>
  </r>
  <r>
    <x v="58"/>
    <x v="11"/>
    <x v="2"/>
    <n v="0.64844999999999997"/>
    <x v="0"/>
    <n v="30"/>
    <x v="2"/>
    <x v="6"/>
  </r>
  <r>
    <x v="58"/>
    <x v="12"/>
    <x v="2"/>
    <n v="0.79059999999999997"/>
    <x v="0"/>
    <n v="30"/>
    <x v="2"/>
    <x v="6"/>
  </r>
  <r>
    <x v="58"/>
    <x v="0"/>
    <x v="3"/>
    <n v="0.69299999999999995"/>
    <x v="0"/>
    <n v="30"/>
    <x v="2"/>
    <x v="6"/>
  </r>
  <r>
    <x v="58"/>
    <x v="1"/>
    <x v="3"/>
    <n v="1.1599999999999999"/>
    <x v="0"/>
    <n v="30"/>
    <x v="2"/>
    <x v="6"/>
  </r>
  <r>
    <x v="58"/>
    <x v="2"/>
    <x v="3"/>
    <n v="1.262"/>
    <x v="0"/>
    <n v="30"/>
    <x v="2"/>
    <x v="6"/>
  </r>
  <r>
    <x v="58"/>
    <x v="3"/>
    <x v="3"/>
    <n v="1.091"/>
    <x v="0"/>
    <n v="30"/>
    <x v="2"/>
    <x v="6"/>
  </r>
  <r>
    <x v="58"/>
    <x v="4"/>
    <x v="3"/>
    <n v="1.1200000000000001"/>
    <x v="0"/>
    <n v="30"/>
    <x v="2"/>
    <x v="6"/>
  </r>
  <r>
    <x v="58"/>
    <x v="5"/>
    <x v="3"/>
    <n v="0.78900000000000003"/>
    <x v="0"/>
    <n v="30"/>
    <x v="2"/>
    <x v="6"/>
  </r>
  <r>
    <x v="58"/>
    <x v="6"/>
    <x v="3"/>
    <n v="0.82599999999999996"/>
    <x v="0"/>
    <n v="30"/>
    <x v="2"/>
    <x v="6"/>
  </r>
  <r>
    <x v="58"/>
    <x v="7"/>
    <x v="3"/>
    <n v="1.3680000000000001"/>
    <x v="0"/>
    <n v="30"/>
    <x v="2"/>
    <x v="6"/>
  </r>
  <r>
    <x v="58"/>
    <x v="8"/>
    <x v="3"/>
    <n v="1.4650000000000001"/>
    <x v="0"/>
    <n v="30"/>
    <x v="2"/>
    <x v="6"/>
  </r>
  <r>
    <x v="58"/>
    <x v="9"/>
    <x v="3"/>
    <n v="1.4379999999999999"/>
    <x v="0"/>
    <n v="30"/>
    <x v="2"/>
    <x v="6"/>
  </r>
  <r>
    <x v="58"/>
    <x v="10"/>
    <x v="3"/>
    <n v="1.544"/>
    <x v="0"/>
    <n v="30"/>
    <x v="2"/>
    <x v="6"/>
  </r>
  <r>
    <x v="58"/>
    <x v="11"/>
    <x v="3"/>
    <n v="1.49"/>
    <x v="0"/>
    <n v="30"/>
    <x v="2"/>
    <x v="6"/>
  </r>
  <r>
    <x v="58"/>
    <x v="12"/>
    <x v="3"/>
    <n v="1.6619999999999999"/>
    <x v="0"/>
    <n v="30"/>
    <x v="2"/>
    <x v="6"/>
  </r>
  <r>
    <x v="59"/>
    <x v="13"/>
    <x v="0"/>
    <n v="1.5299999999999999E-2"/>
    <x v="0"/>
    <n v="30"/>
    <x v="2"/>
    <x v="6"/>
  </r>
  <r>
    <x v="59"/>
    <x v="13"/>
    <x v="1"/>
    <n v="6.8510000000000001E-2"/>
    <x v="0"/>
    <n v="30"/>
    <x v="2"/>
    <x v="6"/>
  </r>
  <r>
    <x v="59"/>
    <x v="13"/>
    <x v="2"/>
    <n v="0.51168999999999998"/>
    <x v="0"/>
    <n v="30"/>
    <x v="2"/>
    <x v="6"/>
  </r>
  <r>
    <x v="59"/>
    <x v="13"/>
    <x v="3"/>
    <n v="0.59550000000000003"/>
    <x v="0"/>
    <n v="30"/>
    <x v="2"/>
    <x v="6"/>
  </r>
  <r>
    <x v="60"/>
    <x v="0"/>
    <x v="0"/>
    <n v="5.5919999999999997E-2"/>
    <x v="0"/>
    <n v="31"/>
    <x v="2"/>
    <x v="7"/>
  </r>
  <r>
    <x v="60"/>
    <x v="1"/>
    <x v="0"/>
    <n v="0.36441000000000001"/>
    <x v="0"/>
    <n v="31"/>
    <x v="2"/>
    <x v="7"/>
  </r>
  <r>
    <x v="60"/>
    <x v="2"/>
    <x v="0"/>
    <n v="0.36441000000000001"/>
    <x v="0"/>
    <n v="31"/>
    <x v="2"/>
    <x v="7"/>
  </r>
  <r>
    <x v="60"/>
    <x v="3"/>
    <x v="0"/>
    <n v="0.36441000000000001"/>
    <x v="0"/>
    <n v="31"/>
    <x v="2"/>
    <x v="7"/>
  </r>
  <r>
    <x v="60"/>
    <x v="4"/>
    <x v="0"/>
    <n v="0.36441000000000001"/>
    <x v="0"/>
    <n v="31"/>
    <x v="2"/>
    <x v="7"/>
  </r>
  <r>
    <x v="60"/>
    <x v="5"/>
    <x v="0"/>
    <n v="7.7509999999999996E-2"/>
    <x v="0"/>
    <n v="31"/>
    <x v="2"/>
    <x v="7"/>
  </r>
  <r>
    <x v="60"/>
    <x v="6"/>
    <x v="0"/>
    <n v="0.17618"/>
    <x v="0"/>
    <n v="31"/>
    <x v="2"/>
    <x v="7"/>
  </r>
  <r>
    <x v="60"/>
    <x v="7"/>
    <x v="0"/>
    <n v="0.58294999999999997"/>
    <x v="0"/>
    <n v="31"/>
    <x v="2"/>
    <x v="7"/>
  </r>
  <r>
    <x v="60"/>
    <x v="8"/>
    <x v="0"/>
    <n v="0.58294999999999997"/>
    <x v="0"/>
    <n v="31"/>
    <x v="2"/>
    <x v="7"/>
  </r>
  <r>
    <x v="60"/>
    <x v="9"/>
    <x v="0"/>
    <n v="0.58294999999999997"/>
    <x v="0"/>
    <n v="31"/>
    <x v="2"/>
    <x v="7"/>
  </r>
  <r>
    <x v="60"/>
    <x v="10"/>
    <x v="0"/>
    <n v="0.58294999999999997"/>
    <x v="0"/>
    <n v="31"/>
    <x v="2"/>
    <x v="7"/>
  </r>
  <r>
    <x v="60"/>
    <x v="11"/>
    <x v="0"/>
    <n v="0.58294999999999997"/>
    <x v="0"/>
    <n v="31"/>
    <x v="2"/>
    <x v="7"/>
  </r>
  <r>
    <x v="60"/>
    <x v="12"/>
    <x v="0"/>
    <n v="0.58294999999999997"/>
    <x v="0"/>
    <n v="31"/>
    <x v="2"/>
    <x v="7"/>
  </r>
  <r>
    <x v="60"/>
    <x v="0"/>
    <x v="1"/>
    <n v="0.1201"/>
    <x v="0"/>
    <n v="31"/>
    <x v="2"/>
    <x v="7"/>
  </r>
  <r>
    <x v="60"/>
    <x v="1"/>
    <x v="1"/>
    <n v="0.20132"/>
    <x v="0"/>
    <n v="31"/>
    <x v="2"/>
    <x v="7"/>
  </r>
  <r>
    <x v="60"/>
    <x v="2"/>
    <x v="1"/>
    <n v="0.21901999999999999"/>
    <x v="0"/>
    <n v="31"/>
    <x v="2"/>
    <x v="7"/>
  </r>
  <r>
    <x v="60"/>
    <x v="3"/>
    <x v="1"/>
    <n v="0.18934999999999999"/>
    <x v="0"/>
    <n v="31"/>
    <x v="2"/>
    <x v="7"/>
  </r>
  <r>
    <x v="60"/>
    <x v="4"/>
    <x v="1"/>
    <n v="0.19403000000000001"/>
    <x v="0"/>
    <n v="31"/>
    <x v="2"/>
    <x v="7"/>
  </r>
  <r>
    <x v="60"/>
    <x v="5"/>
    <x v="1"/>
    <n v="9.0539999999999995E-2"/>
    <x v="0"/>
    <n v="31"/>
    <x v="2"/>
    <x v="7"/>
  </r>
  <r>
    <x v="60"/>
    <x v="6"/>
    <x v="1"/>
    <n v="9.4909999999999994E-2"/>
    <x v="0"/>
    <n v="31"/>
    <x v="2"/>
    <x v="7"/>
  </r>
  <r>
    <x v="60"/>
    <x v="7"/>
    <x v="1"/>
    <n v="0.23724999999999999"/>
    <x v="0"/>
    <n v="31"/>
    <x v="2"/>
    <x v="7"/>
  </r>
  <r>
    <x v="60"/>
    <x v="8"/>
    <x v="1"/>
    <n v="0.25442999999999999"/>
    <x v="0"/>
    <n v="31"/>
    <x v="2"/>
    <x v="7"/>
  </r>
  <r>
    <x v="60"/>
    <x v="9"/>
    <x v="1"/>
    <n v="0.24940000000000001"/>
    <x v="0"/>
    <n v="31"/>
    <x v="2"/>
    <x v="7"/>
  </r>
  <r>
    <x v="60"/>
    <x v="10"/>
    <x v="1"/>
    <n v="0.26796999999999999"/>
    <x v="0"/>
    <n v="31"/>
    <x v="2"/>
    <x v="7"/>
  </r>
  <r>
    <x v="60"/>
    <x v="11"/>
    <x v="1"/>
    <n v="0.25685999999999998"/>
    <x v="0"/>
    <n v="31"/>
    <x v="2"/>
    <x v="7"/>
  </r>
  <r>
    <x v="60"/>
    <x v="12"/>
    <x v="1"/>
    <n v="0.28844999999999998"/>
    <x v="0"/>
    <n v="31"/>
    <x v="2"/>
    <x v="7"/>
  </r>
  <r>
    <x v="60"/>
    <x v="0"/>
    <x v="2"/>
    <n v="0.51641999999999999"/>
    <x v="0"/>
    <n v="31"/>
    <x v="2"/>
    <x v="7"/>
  </r>
  <r>
    <x v="60"/>
    <x v="1"/>
    <x v="2"/>
    <n v="0.59426999999999996"/>
    <x v="0"/>
    <n v="31"/>
    <x v="2"/>
    <x v="7"/>
  </r>
  <r>
    <x v="60"/>
    <x v="2"/>
    <x v="2"/>
    <n v="0.67857000000000001"/>
    <x v="0"/>
    <n v="31"/>
    <x v="2"/>
    <x v="7"/>
  </r>
  <r>
    <x v="60"/>
    <x v="3"/>
    <x v="2"/>
    <n v="0.53724000000000005"/>
    <x v="0"/>
    <n v="31"/>
    <x v="2"/>
    <x v="7"/>
  </r>
  <r>
    <x v="60"/>
    <x v="4"/>
    <x v="2"/>
    <n v="0.55955999999999995"/>
    <x v="0"/>
    <n v="31"/>
    <x v="2"/>
    <x v="7"/>
  </r>
  <r>
    <x v="60"/>
    <x v="5"/>
    <x v="2"/>
    <n v="0.61895"/>
    <x v="0"/>
    <n v="31"/>
    <x v="2"/>
    <x v="7"/>
  </r>
  <r>
    <x v="60"/>
    <x v="6"/>
    <x v="2"/>
    <n v="0.55391000000000001"/>
    <x v="0"/>
    <n v="31"/>
    <x v="2"/>
    <x v="7"/>
  </r>
  <r>
    <x v="60"/>
    <x v="7"/>
    <x v="2"/>
    <n v="0.54679999999999995"/>
    <x v="0"/>
    <n v="31"/>
    <x v="2"/>
    <x v="7"/>
  </r>
  <r>
    <x v="60"/>
    <x v="8"/>
    <x v="2"/>
    <n v="0.62861999999999996"/>
    <x v="0"/>
    <n v="31"/>
    <x v="2"/>
    <x v="7"/>
  </r>
  <r>
    <x v="60"/>
    <x v="9"/>
    <x v="2"/>
    <n v="0.60465000000000002"/>
    <x v="0"/>
    <n v="31"/>
    <x v="2"/>
    <x v="7"/>
  </r>
  <r>
    <x v="60"/>
    <x v="10"/>
    <x v="2"/>
    <n v="0.69308000000000003"/>
    <x v="0"/>
    <n v="31"/>
    <x v="2"/>
    <x v="7"/>
  </r>
  <r>
    <x v="60"/>
    <x v="11"/>
    <x v="2"/>
    <n v="0.64019000000000004"/>
    <x v="0"/>
    <n v="31"/>
    <x v="2"/>
    <x v="7"/>
  </r>
  <r>
    <x v="60"/>
    <x v="12"/>
    <x v="2"/>
    <n v="0.79059999999999997"/>
    <x v="0"/>
    <n v="31"/>
    <x v="2"/>
    <x v="7"/>
  </r>
  <r>
    <x v="60"/>
    <x v="0"/>
    <x v="3"/>
    <n v="0.69199999999999995"/>
    <x v="0"/>
    <n v="31"/>
    <x v="2"/>
    <x v="7"/>
  </r>
  <r>
    <x v="60"/>
    <x v="1"/>
    <x v="3"/>
    <n v="1.1599999999999999"/>
    <x v="0"/>
    <n v="31"/>
    <x v="2"/>
    <x v="7"/>
  </r>
  <r>
    <x v="60"/>
    <x v="2"/>
    <x v="3"/>
    <n v="1.262"/>
    <x v="0"/>
    <n v="31"/>
    <x v="2"/>
    <x v="7"/>
  </r>
  <r>
    <x v="60"/>
    <x v="3"/>
    <x v="3"/>
    <n v="1.091"/>
    <x v="0"/>
    <n v="31"/>
    <x v="2"/>
    <x v="7"/>
  </r>
  <r>
    <x v="60"/>
    <x v="4"/>
    <x v="3"/>
    <n v="1.1180000000000001"/>
    <x v="0"/>
    <n v="31"/>
    <x v="2"/>
    <x v="7"/>
  </r>
  <r>
    <x v="60"/>
    <x v="5"/>
    <x v="3"/>
    <n v="0.78700000000000003"/>
    <x v="0"/>
    <n v="31"/>
    <x v="2"/>
    <x v="7"/>
  </r>
  <r>
    <x v="60"/>
    <x v="6"/>
    <x v="3"/>
    <n v="0.82499999999999996"/>
    <x v="0"/>
    <n v="31"/>
    <x v="2"/>
    <x v="7"/>
  </r>
  <r>
    <x v="60"/>
    <x v="7"/>
    <x v="3"/>
    <n v="1.367"/>
    <x v="0"/>
    <n v="31"/>
    <x v="2"/>
    <x v="7"/>
  </r>
  <r>
    <x v="60"/>
    <x v="8"/>
    <x v="3"/>
    <n v="1.466"/>
    <x v="0"/>
    <n v="31"/>
    <x v="2"/>
    <x v="7"/>
  </r>
  <r>
    <x v="60"/>
    <x v="9"/>
    <x v="3"/>
    <n v="1.4370000000000001"/>
    <x v="0"/>
    <n v="31"/>
    <x v="2"/>
    <x v="7"/>
  </r>
  <r>
    <x v="60"/>
    <x v="10"/>
    <x v="3"/>
    <n v="1.544"/>
    <x v="0"/>
    <n v="31"/>
    <x v="2"/>
    <x v="7"/>
  </r>
  <r>
    <x v="60"/>
    <x v="11"/>
    <x v="3"/>
    <n v="1.48"/>
    <x v="0"/>
    <n v="31"/>
    <x v="2"/>
    <x v="7"/>
  </r>
  <r>
    <x v="60"/>
    <x v="12"/>
    <x v="3"/>
    <n v="1.6619999999999999"/>
    <x v="0"/>
    <n v="31"/>
    <x v="2"/>
    <x v="7"/>
  </r>
  <r>
    <x v="61"/>
    <x v="13"/>
    <x v="0"/>
    <n v="1.5299999999999999E-2"/>
    <x v="0"/>
    <n v="31"/>
    <x v="2"/>
    <x v="7"/>
  </r>
  <r>
    <x v="61"/>
    <x v="13"/>
    <x v="1"/>
    <n v="6.8739999999999996E-2"/>
    <x v="0"/>
    <n v="31"/>
    <x v="2"/>
    <x v="7"/>
  </r>
  <r>
    <x v="61"/>
    <x v="13"/>
    <x v="2"/>
    <n v="0.51346000000000003"/>
    <x v="0"/>
    <n v="31"/>
    <x v="2"/>
    <x v="7"/>
  </r>
  <r>
    <x v="61"/>
    <x v="13"/>
    <x v="3"/>
    <n v="0.59750000000000003"/>
    <x v="0"/>
    <n v="31"/>
    <x v="2"/>
    <x v="7"/>
  </r>
  <r>
    <x v="62"/>
    <x v="0"/>
    <x v="0"/>
    <n v="5.5919999999999997E-2"/>
    <x v="0"/>
    <n v="32"/>
    <x v="2"/>
    <x v="7"/>
  </r>
  <r>
    <x v="62"/>
    <x v="1"/>
    <x v="0"/>
    <n v="0.36441000000000001"/>
    <x v="0"/>
    <n v="32"/>
    <x v="2"/>
    <x v="7"/>
  </r>
  <r>
    <x v="62"/>
    <x v="2"/>
    <x v="0"/>
    <n v="0.36441000000000001"/>
    <x v="0"/>
    <n v="32"/>
    <x v="2"/>
    <x v="7"/>
  </r>
  <r>
    <x v="62"/>
    <x v="3"/>
    <x v="0"/>
    <n v="0.36441000000000001"/>
    <x v="0"/>
    <n v="32"/>
    <x v="2"/>
    <x v="7"/>
  </r>
  <r>
    <x v="62"/>
    <x v="4"/>
    <x v="0"/>
    <n v="0.36441000000000001"/>
    <x v="0"/>
    <n v="32"/>
    <x v="2"/>
    <x v="7"/>
  </r>
  <r>
    <x v="62"/>
    <x v="5"/>
    <x v="0"/>
    <n v="7.7509999999999996E-2"/>
    <x v="0"/>
    <n v="32"/>
    <x v="2"/>
    <x v="7"/>
  </r>
  <r>
    <x v="62"/>
    <x v="6"/>
    <x v="0"/>
    <n v="0.17618"/>
    <x v="0"/>
    <n v="32"/>
    <x v="2"/>
    <x v="7"/>
  </r>
  <r>
    <x v="62"/>
    <x v="7"/>
    <x v="0"/>
    <n v="0.58294999999999997"/>
    <x v="0"/>
    <n v="32"/>
    <x v="2"/>
    <x v="7"/>
  </r>
  <r>
    <x v="62"/>
    <x v="8"/>
    <x v="0"/>
    <n v="0.58294999999999997"/>
    <x v="0"/>
    <n v="32"/>
    <x v="2"/>
    <x v="7"/>
  </r>
  <r>
    <x v="62"/>
    <x v="9"/>
    <x v="0"/>
    <n v="0.58294999999999997"/>
    <x v="0"/>
    <n v="32"/>
    <x v="2"/>
    <x v="7"/>
  </r>
  <r>
    <x v="62"/>
    <x v="10"/>
    <x v="0"/>
    <n v="0.58294999999999997"/>
    <x v="0"/>
    <n v="32"/>
    <x v="2"/>
    <x v="7"/>
  </r>
  <r>
    <x v="62"/>
    <x v="11"/>
    <x v="0"/>
    <n v="0.58294999999999997"/>
    <x v="0"/>
    <n v="32"/>
    <x v="2"/>
    <x v="7"/>
  </r>
  <r>
    <x v="62"/>
    <x v="12"/>
    <x v="0"/>
    <n v="0.58294999999999997"/>
    <x v="0"/>
    <n v="32"/>
    <x v="2"/>
    <x v="7"/>
  </r>
  <r>
    <x v="62"/>
    <x v="0"/>
    <x v="1"/>
    <n v="0.11958000000000001"/>
    <x v="0"/>
    <n v="32"/>
    <x v="2"/>
    <x v="7"/>
  </r>
  <r>
    <x v="62"/>
    <x v="1"/>
    <x v="1"/>
    <n v="0.20305999999999999"/>
    <x v="0"/>
    <n v="32"/>
    <x v="2"/>
    <x v="7"/>
  </r>
  <r>
    <x v="62"/>
    <x v="2"/>
    <x v="1"/>
    <n v="0.22145000000000001"/>
    <x v="0"/>
    <n v="32"/>
    <x v="2"/>
    <x v="7"/>
  </r>
  <r>
    <x v="62"/>
    <x v="3"/>
    <x v="1"/>
    <n v="0.18969"/>
    <x v="0"/>
    <n v="32"/>
    <x v="2"/>
    <x v="7"/>
  </r>
  <r>
    <x v="62"/>
    <x v="4"/>
    <x v="1"/>
    <n v="0.19350999999999999"/>
    <x v="0"/>
    <n v="32"/>
    <x v="2"/>
    <x v="7"/>
  </r>
  <r>
    <x v="62"/>
    <x v="5"/>
    <x v="1"/>
    <n v="9.1810000000000003E-2"/>
    <x v="0"/>
    <n v="32"/>
    <x v="2"/>
    <x v="7"/>
  </r>
  <r>
    <x v="62"/>
    <x v="6"/>
    <x v="1"/>
    <n v="9.5369999999999996E-2"/>
    <x v="0"/>
    <n v="32"/>
    <x v="2"/>
    <x v="7"/>
  </r>
  <r>
    <x v="62"/>
    <x v="7"/>
    <x v="1"/>
    <n v="0.23880999999999999"/>
    <x v="0"/>
    <n v="32"/>
    <x v="2"/>
    <x v="7"/>
  </r>
  <r>
    <x v="62"/>
    <x v="8"/>
    <x v="1"/>
    <n v="0.25807000000000002"/>
    <x v="0"/>
    <n v="32"/>
    <x v="2"/>
    <x v="7"/>
  </r>
  <r>
    <x v="62"/>
    <x v="9"/>
    <x v="1"/>
    <n v="0.25061"/>
    <x v="0"/>
    <n v="32"/>
    <x v="2"/>
    <x v="7"/>
  </r>
  <r>
    <x v="62"/>
    <x v="10"/>
    <x v="1"/>
    <n v="0.27022000000000002"/>
    <x v="0"/>
    <n v="32"/>
    <x v="2"/>
    <x v="7"/>
  </r>
  <r>
    <x v="62"/>
    <x v="11"/>
    <x v="1"/>
    <n v="0.25877"/>
    <x v="0"/>
    <n v="32"/>
    <x v="2"/>
    <x v="7"/>
  </r>
  <r>
    <x v="62"/>
    <x v="12"/>
    <x v="1"/>
    <n v="0.28897"/>
    <x v="0"/>
    <n v="32"/>
    <x v="2"/>
    <x v="7"/>
  </r>
  <r>
    <x v="62"/>
    <x v="0"/>
    <x v="2"/>
    <n v="0.51349999999999996"/>
    <x v="0"/>
    <n v="32"/>
    <x v="2"/>
    <x v="7"/>
  </r>
  <r>
    <x v="62"/>
    <x v="1"/>
    <x v="2"/>
    <n v="0.60253000000000001"/>
    <x v="0"/>
    <n v="32"/>
    <x v="2"/>
    <x v="7"/>
  </r>
  <r>
    <x v="62"/>
    <x v="2"/>
    <x v="2"/>
    <n v="0.69013999999999998"/>
    <x v="0"/>
    <n v="32"/>
    <x v="2"/>
    <x v="7"/>
  </r>
  <r>
    <x v="62"/>
    <x v="3"/>
    <x v="2"/>
    <n v="0.53890000000000005"/>
    <x v="0"/>
    <n v="32"/>
    <x v="2"/>
    <x v="7"/>
  </r>
  <r>
    <x v="62"/>
    <x v="4"/>
    <x v="2"/>
    <n v="0.55708000000000002"/>
    <x v="0"/>
    <n v="32"/>
    <x v="2"/>
    <x v="7"/>
  </r>
  <r>
    <x v="62"/>
    <x v="5"/>
    <x v="2"/>
    <n v="0.62868000000000002"/>
    <x v="0"/>
    <n v="32"/>
    <x v="2"/>
    <x v="7"/>
  </r>
  <r>
    <x v="62"/>
    <x v="6"/>
    <x v="2"/>
    <n v="0.55745"/>
    <x v="0"/>
    <n v="32"/>
    <x v="2"/>
    <x v="7"/>
  </r>
  <r>
    <x v="62"/>
    <x v="7"/>
    <x v="2"/>
    <n v="0.55423999999999995"/>
    <x v="0"/>
    <n v="32"/>
    <x v="2"/>
    <x v="7"/>
  </r>
  <r>
    <x v="62"/>
    <x v="8"/>
    <x v="2"/>
    <n v="0.64598"/>
    <x v="0"/>
    <n v="32"/>
    <x v="2"/>
    <x v="7"/>
  </r>
  <r>
    <x v="62"/>
    <x v="9"/>
    <x v="2"/>
    <n v="0.61043999999999998"/>
    <x v="0"/>
    <n v="32"/>
    <x v="2"/>
    <x v="7"/>
  </r>
  <r>
    <x v="62"/>
    <x v="10"/>
    <x v="2"/>
    <n v="0.70382999999999996"/>
    <x v="0"/>
    <n v="32"/>
    <x v="2"/>
    <x v="7"/>
  </r>
  <r>
    <x v="62"/>
    <x v="11"/>
    <x v="2"/>
    <n v="0.64927999999999997"/>
    <x v="0"/>
    <n v="32"/>
    <x v="2"/>
    <x v="7"/>
  </r>
  <r>
    <x v="62"/>
    <x v="12"/>
    <x v="2"/>
    <n v="0.79308000000000001"/>
    <x v="0"/>
    <n v="32"/>
    <x v="2"/>
    <x v="7"/>
  </r>
  <r>
    <x v="62"/>
    <x v="0"/>
    <x v="3"/>
    <n v="0.68899999999999995"/>
    <x v="0"/>
    <n v="32"/>
    <x v="2"/>
    <x v="7"/>
  </r>
  <r>
    <x v="62"/>
    <x v="1"/>
    <x v="3"/>
    <n v="1.17"/>
    <x v="0"/>
    <n v="32"/>
    <x v="2"/>
    <x v="7"/>
  </r>
  <r>
    <x v="62"/>
    <x v="2"/>
    <x v="3"/>
    <n v="1.276"/>
    <x v="0"/>
    <n v="32"/>
    <x v="2"/>
    <x v="7"/>
  </r>
  <r>
    <x v="62"/>
    <x v="3"/>
    <x v="3"/>
    <n v="1.093"/>
    <x v="0"/>
    <n v="32"/>
    <x v="2"/>
    <x v="7"/>
  </r>
  <r>
    <x v="62"/>
    <x v="4"/>
    <x v="3"/>
    <n v="1.115"/>
    <x v="0"/>
    <n v="32"/>
    <x v="2"/>
    <x v="7"/>
  </r>
  <r>
    <x v="62"/>
    <x v="5"/>
    <x v="3"/>
    <n v="0.79800000000000004"/>
    <x v="0"/>
    <n v="32"/>
    <x v="2"/>
    <x v="7"/>
  </r>
  <r>
    <x v="62"/>
    <x v="6"/>
    <x v="3"/>
    <n v="0.82899999999999996"/>
    <x v="0"/>
    <n v="32"/>
    <x v="2"/>
    <x v="7"/>
  </r>
  <r>
    <x v="62"/>
    <x v="7"/>
    <x v="3"/>
    <n v="1.3759999999999999"/>
    <x v="0"/>
    <n v="32"/>
    <x v="2"/>
    <x v="7"/>
  </r>
  <r>
    <x v="62"/>
    <x v="8"/>
    <x v="3"/>
    <n v="1.4870000000000001"/>
    <x v="0"/>
    <n v="32"/>
    <x v="2"/>
    <x v="7"/>
  </r>
  <r>
    <x v="62"/>
    <x v="9"/>
    <x v="3"/>
    <n v="1.444"/>
    <x v="0"/>
    <n v="32"/>
    <x v="2"/>
    <x v="7"/>
  </r>
  <r>
    <x v="62"/>
    <x v="10"/>
    <x v="3"/>
    <n v="1.5569999999999999"/>
    <x v="0"/>
    <n v="32"/>
    <x v="2"/>
    <x v="7"/>
  </r>
  <r>
    <x v="62"/>
    <x v="11"/>
    <x v="3"/>
    <n v="1.4910000000000001"/>
    <x v="0"/>
    <n v="32"/>
    <x v="2"/>
    <x v="7"/>
  </r>
  <r>
    <x v="62"/>
    <x v="12"/>
    <x v="3"/>
    <n v="1.665"/>
    <x v="0"/>
    <n v="32"/>
    <x v="2"/>
    <x v="7"/>
  </r>
  <r>
    <x v="63"/>
    <x v="13"/>
    <x v="0"/>
    <n v="1.5299999999999999E-2"/>
    <x v="0"/>
    <n v="32"/>
    <x v="2"/>
    <x v="7"/>
  </r>
  <r>
    <x v="63"/>
    <x v="13"/>
    <x v="1"/>
    <n v="7.1040000000000006E-2"/>
    <x v="0"/>
    <n v="32"/>
    <x v="2"/>
    <x v="7"/>
  </r>
  <r>
    <x v="63"/>
    <x v="13"/>
    <x v="2"/>
    <n v="0.53115999999999997"/>
    <x v="0"/>
    <n v="32"/>
    <x v="2"/>
    <x v="7"/>
  </r>
  <r>
    <x v="63"/>
    <x v="13"/>
    <x v="3"/>
    <n v="0.61750000000000005"/>
    <x v="0"/>
    <n v="32"/>
    <x v="2"/>
    <x v="7"/>
  </r>
  <r>
    <x v="64"/>
    <x v="0"/>
    <x v="0"/>
    <n v="5.5919999999999997E-2"/>
    <x v="0"/>
    <n v="33"/>
    <x v="2"/>
    <x v="7"/>
  </r>
  <r>
    <x v="64"/>
    <x v="1"/>
    <x v="0"/>
    <n v="0.36441000000000001"/>
    <x v="0"/>
    <n v="33"/>
    <x v="2"/>
    <x v="7"/>
  </r>
  <r>
    <x v="64"/>
    <x v="2"/>
    <x v="0"/>
    <n v="0.36441000000000001"/>
    <x v="0"/>
    <n v="33"/>
    <x v="2"/>
    <x v="7"/>
  </r>
  <r>
    <x v="64"/>
    <x v="3"/>
    <x v="0"/>
    <n v="0.36441000000000001"/>
    <x v="0"/>
    <n v="33"/>
    <x v="2"/>
    <x v="7"/>
  </r>
  <r>
    <x v="64"/>
    <x v="4"/>
    <x v="0"/>
    <n v="0.36441000000000001"/>
    <x v="0"/>
    <n v="33"/>
    <x v="2"/>
    <x v="7"/>
  </r>
  <r>
    <x v="64"/>
    <x v="5"/>
    <x v="0"/>
    <n v="7.7509999999999996E-2"/>
    <x v="0"/>
    <n v="33"/>
    <x v="2"/>
    <x v="7"/>
  </r>
  <r>
    <x v="64"/>
    <x v="6"/>
    <x v="0"/>
    <n v="0.17618"/>
    <x v="0"/>
    <n v="33"/>
    <x v="2"/>
    <x v="7"/>
  </r>
  <r>
    <x v="64"/>
    <x v="7"/>
    <x v="0"/>
    <n v="0.58294999999999997"/>
    <x v="0"/>
    <n v="33"/>
    <x v="2"/>
    <x v="7"/>
  </r>
  <r>
    <x v="64"/>
    <x v="8"/>
    <x v="0"/>
    <n v="0.58294999999999997"/>
    <x v="0"/>
    <n v="33"/>
    <x v="2"/>
    <x v="7"/>
  </r>
  <r>
    <x v="64"/>
    <x v="9"/>
    <x v="0"/>
    <n v="0.58294999999999997"/>
    <x v="0"/>
    <n v="33"/>
    <x v="2"/>
    <x v="7"/>
  </r>
  <r>
    <x v="64"/>
    <x v="10"/>
    <x v="0"/>
    <n v="0.58294999999999997"/>
    <x v="0"/>
    <n v="33"/>
    <x v="2"/>
    <x v="7"/>
  </r>
  <r>
    <x v="64"/>
    <x v="11"/>
    <x v="0"/>
    <n v="0.58294999999999997"/>
    <x v="0"/>
    <n v="33"/>
    <x v="2"/>
    <x v="7"/>
  </r>
  <r>
    <x v="64"/>
    <x v="12"/>
    <x v="0"/>
    <n v="0.58294999999999997"/>
    <x v="0"/>
    <n v="33"/>
    <x v="2"/>
    <x v="7"/>
  </r>
  <r>
    <x v="64"/>
    <x v="0"/>
    <x v="1"/>
    <n v="0.11940000000000001"/>
    <x v="0"/>
    <n v="33"/>
    <x v="2"/>
    <x v="7"/>
  </r>
  <r>
    <x v="64"/>
    <x v="1"/>
    <x v="1"/>
    <n v="0.20322999999999999"/>
    <x v="0"/>
    <n v="33"/>
    <x v="2"/>
    <x v="7"/>
  </r>
  <r>
    <x v="64"/>
    <x v="2"/>
    <x v="1"/>
    <n v="0.22128"/>
    <x v="0"/>
    <n v="33"/>
    <x v="2"/>
    <x v="7"/>
  </r>
  <r>
    <x v="64"/>
    <x v="3"/>
    <x v="1"/>
    <n v="0.19212000000000001"/>
    <x v="0"/>
    <n v="33"/>
    <x v="2"/>
    <x v="7"/>
  </r>
  <r>
    <x v="64"/>
    <x v="4"/>
    <x v="1"/>
    <n v="0.19350999999999999"/>
    <x v="0"/>
    <n v="33"/>
    <x v="2"/>
    <x v="7"/>
  </r>
  <r>
    <x v="64"/>
    <x v="5"/>
    <x v="1"/>
    <n v="9.1810000000000003E-2"/>
    <x v="0"/>
    <n v="33"/>
    <x v="2"/>
    <x v="7"/>
  </r>
  <r>
    <x v="64"/>
    <x v="6"/>
    <x v="1"/>
    <n v="9.6180000000000002E-2"/>
    <x v="0"/>
    <n v="33"/>
    <x v="2"/>
    <x v="7"/>
  </r>
  <r>
    <x v="64"/>
    <x v="7"/>
    <x v="1"/>
    <n v="0.23985000000000001"/>
    <x v="0"/>
    <n v="33"/>
    <x v="2"/>
    <x v="7"/>
  </r>
  <r>
    <x v="64"/>
    <x v="8"/>
    <x v="1"/>
    <n v="0.25530000000000003"/>
    <x v="0"/>
    <n v="33"/>
    <x v="2"/>
    <x v="7"/>
  </r>
  <r>
    <x v="64"/>
    <x v="9"/>
    <x v="1"/>
    <n v="0.25079000000000001"/>
    <x v="0"/>
    <n v="33"/>
    <x v="2"/>
    <x v="7"/>
  </r>
  <r>
    <x v="64"/>
    <x v="10"/>
    <x v="1"/>
    <n v="0.26988000000000001"/>
    <x v="0"/>
    <n v="33"/>
    <x v="2"/>
    <x v="7"/>
  </r>
  <r>
    <x v="64"/>
    <x v="11"/>
    <x v="1"/>
    <n v="0.25824999999999998"/>
    <x v="0"/>
    <n v="33"/>
    <x v="2"/>
    <x v="7"/>
  </r>
  <r>
    <x v="64"/>
    <x v="12"/>
    <x v="1"/>
    <n v="0.28914000000000001"/>
    <x v="0"/>
    <n v="33"/>
    <x v="2"/>
    <x v="7"/>
  </r>
  <r>
    <x v="64"/>
    <x v="0"/>
    <x v="2"/>
    <n v="0.51312000000000002"/>
    <x v="0"/>
    <n v="33"/>
    <x v="2"/>
    <x v="7"/>
  </r>
  <r>
    <x v="64"/>
    <x v="1"/>
    <x v="2"/>
    <n v="0.60336000000000001"/>
    <x v="0"/>
    <n v="33"/>
    <x v="2"/>
    <x v="7"/>
  </r>
  <r>
    <x v="64"/>
    <x v="2"/>
    <x v="2"/>
    <n v="0.68930999999999998"/>
    <x v="0"/>
    <n v="33"/>
    <x v="2"/>
    <x v="7"/>
  </r>
  <r>
    <x v="64"/>
    <x v="3"/>
    <x v="2"/>
    <n v="0.55047000000000001"/>
    <x v="0"/>
    <n v="33"/>
    <x v="2"/>
    <x v="7"/>
  </r>
  <r>
    <x v="64"/>
    <x v="4"/>
    <x v="2"/>
    <n v="0.55708000000000002"/>
    <x v="0"/>
    <n v="33"/>
    <x v="2"/>
    <x v="7"/>
  </r>
  <r>
    <x v="64"/>
    <x v="5"/>
    <x v="2"/>
    <n v="0.62868000000000002"/>
    <x v="0"/>
    <n v="33"/>
    <x v="2"/>
    <x v="7"/>
  </r>
  <r>
    <x v="64"/>
    <x v="6"/>
    <x v="2"/>
    <n v="0.56364000000000003"/>
    <x v="0"/>
    <n v="33"/>
    <x v="2"/>
    <x v="7"/>
  </r>
  <r>
    <x v="64"/>
    <x v="7"/>
    <x v="2"/>
    <n v="0.55920000000000003"/>
    <x v="0"/>
    <n v="33"/>
    <x v="2"/>
    <x v="7"/>
  </r>
  <r>
    <x v="64"/>
    <x v="8"/>
    <x v="2"/>
    <n v="0.63275000000000003"/>
    <x v="0"/>
    <n v="33"/>
    <x v="2"/>
    <x v="7"/>
  </r>
  <r>
    <x v="64"/>
    <x v="9"/>
    <x v="2"/>
    <n v="0.61126000000000003"/>
    <x v="0"/>
    <n v="33"/>
    <x v="2"/>
    <x v="7"/>
  </r>
  <r>
    <x v="64"/>
    <x v="10"/>
    <x v="2"/>
    <n v="0.70216999999999996"/>
    <x v="0"/>
    <n v="33"/>
    <x v="2"/>
    <x v="7"/>
  </r>
  <r>
    <x v="64"/>
    <x v="11"/>
    <x v="2"/>
    <n v="0.64680000000000004"/>
    <x v="0"/>
    <n v="33"/>
    <x v="2"/>
    <x v="7"/>
  </r>
  <r>
    <x v="64"/>
    <x v="12"/>
    <x v="2"/>
    <n v="0.79391"/>
    <x v="0"/>
    <n v="33"/>
    <x v="2"/>
    <x v="7"/>
  </r>
  <r>
    <x v="64"/>
    <x v="0"/>
    <x v="3"/>
    <n v="0.68799999999999994"/>
    <x v="0"/>
    <n v="33"/>
    <x v="2"/>
    <x v="7"/>
  </r>
  <r>
    <x v="64"/>
    <x v="1"/>
    <x v="3"/>
    <n v="1.171"/>
    <x v="0"/>
    <n v="33"/>
    <x v="2"/>
    <x v="7"/>
  </r>
  <r>
    <x v="64"/>
    <x v="2"/>
    <x v="3"/>
    <n v="1.2749999999999999"/>
    <x v="0"/>
    <n v="33"/>
    <x v="2"/>
    <x v="7"/>
  </r>
  <r>
    <x v="64"/>
    <x v="3"/>
    <x v="3"/>
    <n v="1.107"/>
    <x v="0"/>
    <n v="33"/>
    <x v="2"/>
    <x v="7"/>
  </r>
  <r>
    <x v="64"/>
    <x v="4"/>
    <x v="3"/>
    <n v="1.115"/>
    <x v="0"/>
    <n v="33"/>
    <x v="2"/>
    <x v="7"/>
  </r>
  <r>
    <x v="64"/>
    <x v="5"/>
    <x v="3"/>
    <n v="0.79800000000000004"/>
    <x v="0"/>
    <n v="33"/>
    <x v="2"/>
    <x v="7"/>
  </r>
  <r>
    <x v="64"/>
    <x v="6"/>
    <x v="3"/>
    <n v="0.83599999999999997"/>
    <x v="0"/>
    <n v="33"/>
    <x v="2"/>
    <x v="7"/>
  </r>
  <r>
    <x v="64"/>
    <x v="7"/>
    <x v="3"/>
    <n v="1.3819999999999999"/>
    <x v="0"/>
    <n v="33"/>
    <x v="2"/>
    <x v="7"/>
  </r>
  <r>
    <x v="64"/>
    <x v="8"/>
    <x v="3"/>
    <n v="1.4710000000000001"/>
    <x v="0"/>
    <n v="33"/>
    <x v="2"/>
    <x v="7"/>
  </r>
  <r>
    <x v="64"/>
    <x v="9"/>
    <x v="3"/>
    <n v="1.4450000000000001"/>
    <x v="0"/>
    <n v="33"/>
    <x v="2"/>
    <x v="7"/>
  </r>
  <r>
    <x v="64"/>
    <x v="10"/>
    <x v="3"/>
    <n v="1.5549999999999999"/>
    <x v="0"/>
    <n v="33"/>
    <x v="2"/>
    <x v="7"/>
  </r>
  <r>
    <x v="64"/>
    <x v="11"/>
    <x v="3"/>
    <n v="1.488"/>
    <x v="0"/>
    <n v="33"/>
    <x v="2"/>
    <x v="7"/>
  </r>
  <r>
    <x v="64"/>
    <x v="12"/>
    <x v="3"/>
    <n v="1.6659999999999999"/>
    <x v="0"/>
    <n v="33"/>
    <x v="2"/>
    <x v="7"/>
  </r>
  <r>
    <x v="65"/>
    <x v="13"/>
    <x v="0"/>
    <n v="1.5299999999999999E-2"/>
    <x v="0"/>
    <n v="33"/>
    <x v="2"/>
    <x v="7"/>
  </r>
  <r>
    <x v="65"/>
    <x v="13"/>
    <x v="1"/>
    <n v="7.0349999999999996E-2"/>
    <x v="0"/>
    <n v="33"/>
    <x v="2"/>
    <x v="7"/>
  </r>
  <r>
    <x v="65"/>
    <x v="13"/>
    <x v="2"/>
    <n v="0.52585000000000004"/>
    <x v="0"/>
    <n v="33"/>
    <x v="2"/>
    <x v="7"/>
  </r>
  <r>
    <x v="65"/>
    <x v="13"/>
    <x v="3"/>
    <n v="0.61150000000000004"/>
    <x v="0"/>
    <n v="33"/>
    <x v="2"/>
    <x v="7"/>
  </r>
  <r>
    <x v="66"/>
    <x v="0"/>
    <x v="0"/>
    <n v="5.5919999999999997E-2"/>
    <x v="0"/>
    <n v="34"/>
    <x v="2"/>
    <x v="7"/>
  </r>
  <r>
    <x v="66"/>
    <x v="1"/>
    <x v="0"/>
    <n v="0.36441000000000001"/>
    <x v="0"/>
    <n v="34"/>
    <x v="2"/>
    <x v="7"/>
  </r>
  <r>
    <x v="66"/>
    <x v="2"/>
    <x v="0"/>
    <n v="0.36441000000000001"/>
    <x v="0"/>
    <n v="34"/>
    <x v="2"/>
    <x v="7"/>
  </r>
  <r>
    <x v="66"/>
    <x v="3"/>
    <x v="0"/>
    <n v="0.36441000000000001"/>
    <x v="0"/>
    <n v="34"/>
    <x v="2"/>
    <x v="7"/>
  </r>
  <r>
    <x v="66"/>
    <x v="4"/>
    <x v="0"/>
    <n v="0.36441000000000001"/>
    <x v="0"/>
    <n v="34"/>
    <x v="2"/>
    <x v="7"/>
  </r>
  <r>
    <x v="66"/>
    <x v="5"/>
    <x v="0"/>
    <n v="7.7509999999999996E-2"/>
    <x v="0"/>
    <n v="34"/>
    <x v="2"/>
    <x v="7"/>
  </r>
  <r>
    <x v="66"/>
    <x v="6"/>
    <x v="0"/>
    <n v="0.17618"/>
    <x v="0"/>
    <n v="34"/>
    <x v="2"/>
    <x v="7"/>
  </r>
  <r>
    <x v="66"/>
    <x v="7"/>
    <x v="0"/>
    <n v="0.58294999999999997"/>
    <x v="0"/>
    <n v="34"/>
    <x v="2"/>
    <x v="7"/>
  </r>
  <r>
    <x v="66"/>
    <x v="8"/>
    <x v="0"/>
    <n v="0.58294999999999997"/>
    <x v="0"/>
    <n v="34"/>
    <x v="2"/>
    <x v="7"/>
  </r>
  <r>
    <x v="66"/>
    <x v="9"/>
    <x v="0"/>
    <n v="0.58294999999999997"/>
    <x v="0"/>
    <n v="34"/>
    <x v="2"/>
    <x v="7"/>
  </r>
  <r>
    <x v="66"/>
    <x v="10"/>
    <x v="0"/>
    <n v="0.58294999999999997"/>
    <x v="0"/>
    <n v="34"/>
    <x v="2"/>
    <x v="7"/>
  </r>
  <r>
    <x v="66"/>
    <x v="11"/>
    <x v="0"/>
    <n v="0.58294999999999997"/>
    <x v="0"/>
    <n v="34"/>
    <x v="2"/>
    <x v="7"/>
  </r>
  <r>
    <x v="66"/>
    <x v="12"/>
    <x v="0"/>
    <n v="0.58294999999999997"/>
    <x v="0"/>
    <n v="34"/>
    <x v="2"/>
    <x v="7"/>
  </r>
  <r>
    <x v="66"/>
    <x v="0"/>
    <x v="1"/>
    <n v="0.11888"/>
    <x v="0"/>
    <n v="34"/>
    <x v="2"/>
    <x v="7"/>
  </r>
  <r>
    <x v="66"/>
    <x v="1"/>
    <x v="1"/>
    <n v="0.20219000000000001"/>
    <x v="0"/>
    <n v="34"/>
    <x v="2"/>
    <x v="7"/>
  </r>
  <r>
    <x v="66"/>
    <x v="2"/>
    <x v="1"/>
    <n v="0.21972"/>
    <x v="0"/>
    <n v="34"/>
    <x v="2"/>
    <x v="7"/>
  </r>
  <r>
    <x v="66"/>
    <x v="3"/>
    <x v="1"/>
    <n v="0.19525000000000001"/>
    <x v="0"/>
    <n v="34"/>
    <x v="2"/>
    <x v="7"/>
  </r>
  <r>
    <x v="66"/>
    <x v="4"/>
    <x v="1"/>
    <n v="0.19317000000000001"/>
    <x v="0"/>
    <n v="34"/>
    <x v="2"/>
    <x v="7"/>
  </r>
  <r>
    <x v="66"/>
    <x v="5"/>
    <x v="1"/>
    <n v="9.1120000000000007E-2"/>
    <x v="0"/>
    <n v="34"/>
    <x v="2"/>
    <x v="7"/>
  </r>
  <r>
    <x v="66"/>
    <x v="6"/>
    <x v="1"/>
    <n v="9.5600000000000004E-2"/>
    <x v="0"/>
    <n v="34"/>
    <x v="2"/>
    <x v="7"/>
  </r>
  <r>
    <x v="66"/>
    <x v="7"/>
    <x v="1"/>
    <n v="0.23760000000000001"/>
    <x v="0"/>
    <n v="34"/>
    <x v="2"/>
    <x v="7"/>
  </r>
  <r>
    <x v="66"/>
    <x v="8"/>
    <x v="1"/>
    <n v="0.25252000000000002"/>
    <x v="0"/>
    <n v="34"/>
    <x v="2"/>
    <x v="7"/>
  </r>
  <r>
    <x v="66"/>
    <x v="9"/>
    <x v="1"/>
    <n v="0.24940000000000001"/>
    <x v="0"/>
    <n v="34"/>
    <x v="2"/>
    <x v="7"/>
  </r>
  <r>
    <x v="66"/>
    <x v="10"/>
    <x v="1"/>
    <n v="0.26745000000000002"/>
    <x v="0"/>
    <n v="34"/>
    <x v="2"/>
    <x v="7"/>
  </r>
  <r>
    <x v="66"/>
    <x v="11"/>
    <x v="1"/>
    <n v="0.25738"/>
    <x v="0"/>
    <n v="34"/>
    <x v="2"/>
    <x v="7"/>
  </r>
  <r>
    <x v="66"/>
    <x v="12"/>
    <x v="1"/>
    <n v="0.28844999999999998"/>
    <x v="0"/>
    <n v="34"/>
    <x v="2"/>
    <x v="7"/>
  </r>
  <r>
    <x v="66"/>
    <x v="0"/>
    <x v="2"/>
    <n v="0.51019000000000003"/>
    <x v="0"/>
    <n v="34"/>
    <x v="2"/>
    <x v="7"/>
  </r>
  <r>
    <x v="66"/>
    <x v="1"/>
    <x v="2"/>
    <n v="0.59840000000000004"/>
    <x v="0"/>
    <n v="34"/>
    <x v="2"/>
    <x v="7"/>
  </r>
  <r>
    <x v="66"/>
    <x v="2"/>
    <x v="2"/>
    <n v="0.68186999999999998"/>
    <x v="0"/>
    <n v="34"/>
    <x v="2"/>
    <x v="7"/>
  </r>
  <r>
    <x v="66"/>
    <x v="3"/>
    <x v="2"/>
    <n v="0.56533999999999995"/>
    <x v="0"/>
    <n v="34"/>
    <x v="2"/>
    <x v="7"/>
  </r>
  <r>
    <x v="66"/>
    <x v="4"/>
    <x v="2"/>
    <n v="0.55542000000000002"/>
    <x v="0"/>
    <n v="34"/>
    <x v="2"/>
    <x v="7"/>
  </r>
  <r>
    <x v="66"/>
    <x v="5"/>
    <x v="2"/>
    <n v="0.62336999999999998"/>
    <x v="0"/>
    <n v="34"/>
    <x v="2"/>
    <x v="7"/>
  </r>
  <r>
    <x v="66"/>
    <x v="6"/>
    <x v="2"/>
    <n v="0.55922000000000005"/>
    <x v="0"/>
    <n v="34"/>
    <x v="2"/>
    <x v="7"/>
  </r>
  <r>
    <x v="66"/>
    <x v="7"/>
    <x v="2"/>
    <n v="0.54844999999999999"/>
    <x v="0"/>
    <n v="34"/>
    <x v="2"/>
    <x v="7"/>
  </r>
  <r>
    <x v="66"/>
    <x v="8"/>
    <x v="2"/>
    <n v="0.61953000000000003"/>
    <x v="0"/>
    <n v="34"/>
    <x v="2"/>
    <x v="7"/>
  </r>
  <r>
    <x v="66"/>
    <x v="9"/>
    <x v="2"/>
    <n v="0.60465000000000002"/>
    <x v="0"/>
    <n v="34"/>
    <x v="2"/>
    <x v="7"/>
  </r>
  <r>
    <x v="66"/>
    <x v="10"/>
    <x v="2"/>
    <n v="0.69059999999999999"/>
    <x v="0"/>
    <n v="34"/>
    <x v="2"/>
    <x v="7"/>
  </r>
  <r>
    <x v="66"/>
    <x v="11"/>
    <x v="2"/>
    <n v="0.64266999999999996"/>
    <x v="0"/>
    <n v="34"/>
    <x v="2"/>
    <x v="7"/>
  </r>
  <r>
    <x v="66"/>
    <x v="12"/>
    <x v="2"/>
    <n v="0.79059999999999997"/>
    <x v="0"/>
    <n v="34"/>
    <x v="2"/>
    <x v="7"/>
  </r>
  <r>
    <x v="66"/>
    <x v="0"/>
    <x v="3"/>
    <n v="0.68500000000000005"/>
    <x v="0"/>
    <n v="34"/>
    <x v="2"/>
    <x v="7"/>
  </r>
  <r>
    <x v="66"/>
    <x v="1"/>
    <x v="3"/>
    <n v="1.165"/>
    <x v="0"/>
    <n v="34"/>
    <x v="2"/>
    <x v="7"/>
  </r>
  <r>
    <x v="66"/>
    <x v="2"/>
    <x v="3"/>
    <n v="1.266"/>
    <x v="0"/>
    <n v="34"/>
    <x v="2"/>
    <x v="7"/>
  </r>
  <r>
    <x v="66"/>
    <x v="3"/>
    <x v="3"/>
    <n v="1.125"/>
    <x v="0"/>
    <n v="34"/>
    <x v="2"/>
    <x v="7"/>
  </r>
  <r>
    <x v="66"/>
    <x v="4"/>
    <x v="3"/>
    <n v="1.113"/>
    <x v="0"/>
    <n v="34"/>
    <x v="2"/>
    <x v="7"/>
  </r>
  <r>
    <x v="66"/>
    <x v="5"/>
    <x v="3"/>
    <n v="0.79200000000000004"/>
    <x v="0"/>
    <n v="34"/>
    <x v="2"/>
    <x v="7"/>
  </r>
  <r>
    <x v="66"/>
    <x v="6"/>
    <x v="3"/>
    <n v="0.83099999999999996"/>
    <x v="0"/>
    <n v="34"/>
    <x v="2"/>
    <x v="7"/>
  </r>
  <r>
    <x v="66"/>
    <x v="7"/>
    <x v="3"/>
    <n v="1.369"/>
    <x v="0"/>
    <n v="34"/>
    <x v="2"/>
    <x v="7"/>
  </r>
  <r>
    <x v="66"/>
    <x v="8"/>
    <x v="3"/>
    <n v="1.4550000000000001"/>
    <x v="0"/>
    <n v="34"/>
    <x v="2"/>
    <x v="7"/>
  </r>
  <r>
    <x v="66"/>
    <x v="9"/>
    <x v="3"/>
    <n v="1.4370000000000001"/>
    <x v="0"/>
    <n v="34"/>
    <x v="2"/>
    <x v="7"/>
  </r>
  <r>
    <x v="66"/>
    <x v="10"/>
    <x v="3"/>
    <n v="1.5409999999999999"/>
    <x v="0"/>
    <n v="34"/>
    <x v="2"/>
    <x v="7"/>
  </r>
  <r>
    <x v="66"/>
    <x v="11"/>
    <x v="3"/>
    <n v="1.4830000000000001"/>
    <x v="0"/>
    <n v="34"/>
    <x v="2"/>
    <x v="7"/>
  </r>
  <r>
    <x v="66"/>
    <x v="12"/>
    <x v="3"/>
    <n v="1.6619999999999999"/>
    <x v="0"/>
    <n v="34"/>
    <x v="2"/>
    <x v="7"/>
  </r>
  <r>
    <x v="67"/>
    <x v="13"/>
    <x v="0"/>
    <n v="1.5299999999999999E-2"/>
    <x v="0"/>
    <n v="34"/>
    <x v="2"/>
    <x v="7"/>
  </r>
  <r>
    <x v="67"/>
    <x v="13"/>
    <x v="1"/>
    <n v="6.9720000000000004E-2"/>
    <x v="0"/>
    <n v="34"/>
    <x v="2"/>
    <x v="7"/>
  </r>
  <r>
    <x v="67"/>
    <x v="13"/>
    <x v="2"/>
    <n v="0.52098"/>
    <x v="0"/>
    <n v="34"/>
    <x v="2"/>
    <x v="7"/>
  </r>
  <r>
    <x v="67"/>
    <x v="13"/>
    <x v="3"/>
    <n v="0.60599999999999998"/>
    <x v="0"/>
    <n v="34"/>
    <x v="2"/>
    <x v="7"/>
  </r>
  <r>
    <x v="68"/>
    <x v="0"/>
    <x v="0"/>
    <n v="5.5919999999999997E-2"/>
    <x v="0"/>
    <n v="35"/>
    <x v="2"/>
    <x v="7"/>
  </r>
  <r>
    <x v="68"/>
    <x v="1"/>
    <x v="0"/>
    <n v="0.36441000000000001"/>
    <x v="0"/>
    <n v="35"/>
    <x v="2"/>
    <x v="7"/>
  </r>
  <r>
    <x v="68"/>
    <x v="2"/>
    <x v="0"/>
    <n v="0.36441000000000001"/>
    <x v="0"/>
    <n v="35"/>
    <x v="2"/>
    <x v="7"/>
  </r>
  <r>
    <x v="68"/>
    <x v="3"/>
    <x v="0"/>
    <n v="0.36441000000000001"/>
    <x v="0"/>
    <n v="35"/>
    <x v="2"/>
    <x v="7"/>
  </r>
  <r>
    <x v="68"/>
    <x v="4"/>
    <x v="0"/>
    <n v="0.36441000000000001"/>
    <x v="0"/>
    <n v="35"/>
    <x v="2"/>
    <x v="7"/>
  </r>
  <r>
    <x v="68"/>
    <x v="5"/>
    <x v="0"/>
    <n v="7.7509999999999996E-2"/>
    <x v="0"/>
    <n v="35"/>
    <x v="2"/>
    <x v="7"/>
  </r>
  <r>
    <x v="68"/>
    <x v="6"/>
    <x v="0"/>
    <n v="0.17618"/>
    <x v="0"/>
    <n v="35"/>
    <x v="2"/>
    <x v="7"/>
  </r>
  <r>
    <x v="68"/>
    <x v="7"/>
    <x v="0"/>
    <n v="0.58294999999999997"/>
    <x v="0"/>
    <n v="35"/>
    <x v="2"/>
    <x v="7"/>
  </r>
  <r>
    <x v="68"/>
    <x v="8"/>
    <x v="0"/>
    <n v="0.58294999999999997"/>
    <x v="0"/>
    <n v="35"/>
    <x v="2"/>
    <x v="7"/>
  </r>
  <r>
    <x v="68"/>
    <x v="9"/>
    <x v="0"/>
    <n v="0.58294999999999997"/>
    <x v="0"/>
    <n v="35"/>
    <x v="2"/>
    <x v="7"/>
  </r>
  <r>
    <x v="68"/>
    <x v="10"/>
    <x v="0"/>
    <n v="0.58294999999999997"/>
    <x v="0"/>
    <n v="35"/>
    <x v="2"/>
    <x v="7"/>
  </r>
  <r>
    <x v="68"/>
    <x v="11"/>
    <x v="0"/>
    <n v="0.58294999999999997"/>
    <x v="0"/>
    <n v="35"/>
    <x v="2"/>
    <x v="7"/>
  </r>
  <r>
    <x v="68"/>
    <x v="12"/>
    <x v="0"/>
    <n v="0.58294999999999997"/>
    <x v="0"/>
    <n v="35"/>
    <x v="2"/>
    <x v="7"/>
  </r>
  <r>
    <x v="68"/>
    <x v="0"/>
    <x v="1"/>
    <n v="0.11819"/>
    <x v="0"/>
    <n v="35"/>
    <x v="2"/>
    <x v="7"/>
  </r>
  <r>
    <x v="68"/>
    <x v="1"/>
    <x v="1"/>
    <n v="0.20132"/>
    <x v="0"/>
    <n v="35"/>
    <x v="2"/>
    <x v="7"/>
  </r>
  <r>
    <x v="68"/>
    <x v="2"/>
    <x v="1"/>
    <n v="0.21884999999999999"/>
    <x v="0"/>
    <n v="35"/>
    <x v="2"/>
    <x v="7"/>
  </r>
  <r>
    <x v="68"/>
    <x v="3"/>
    <x v="1"/>
    <n v="0.19525000000000001"/>
    <x v="0"/>
    <n v="35"/>
    <x v="2"/>
    <x v="7"/>
  </r>
  <r>
    <x v="68"/>
    <x v="4"/>
    <x v="1"/>
    <n v="0.19178000000000001"/>
    <x v="0"/>
    <n v="35"/>
    <x v="2"/>
    <x v="7"/>
  </r>
  <r>
    <x v="68"/>
    <x v="5"/>
    <x v="1"/>
    <n v="9.0649999999999994E-2"/>
    <x v="0"/>
    <n v="35"/>
    <x v="2"/>
    <x v="7"/>
  </r>
  <r>
    <x v="68"/>
    <x v="6"/>
    <x v="1"/>
    <n v="9.5369999999999996E-2"/>
    <x v="0"/>
    <n v="35"/>
    <x v="2"/>
    <x v="7"/>
  </r>
  <r>
    <x v="68"/>
    <x v="7"/>
    <x v="1"/>
    <n v="0.23621"/>
    <x v="0"/>
    <n v="35"/>
    <x v="2"/>
    <x v="7"/>
  </r>
  <r>
    <x v="68"/>
    <x v="8"/>
    <x v="1"/>
    <n v="0.25286999999999998"/>
    <x v="0"/>
    <n v="35"/>
    <x v="2"/>
    <x v="7"/>
  </r>
  <r>
    <x v="68"/>
    <x v="9"/>
    <x v="1"/>
    <n v="0.24818000000000001"/>
    <x v="0"/>
    <n v="35"/>
    <x v="2"/>
    <x v="7"/>
  </r>
  <r>
    <x v="68"/>
    <x v="10"/>
    <x v="1"/>
    <n v="0.26623000000000002"/>
    <x v="0"/>
    <n v="35"/>
    <x v="2"/>
    <x v="7"/>
  </r>
  <r>
    <x v="68"/>
    <x v="11"/>
    <x v="1"/>
    <n v="0.25651000000000002"/>
    <x v="0"/>
    <n v="35"/>
    <x v="2"/>
    <x v="7"/>
  </r>
  <r>
    <x v="68"/>
    <x v="12"/>
    <x v="1"/>
    <n v="0.28810000000000002"/>
    <x v="0"/>
    <n v="35"/>
    <x v="2"/>
    <x v="7"/>
  </r>
  <r>
    <x v="68"/>
    <x v="0"/>
    <x v="2"/>
    <n v="0.50732999999999995"/>
    <x v="0"/>
    <n v="35"/>
    <x v="2"/>
    <x v="7"/>
  </r>
  <r>
    <x v="68"/>
    <x v="1"/>
    <x v="2"/>
    <n v="0.59426999999999996"/>
    <x v="0"/>
    <n v="35"/>
    <x v="2"/>
    <x v="7"/>
  </r>
  <r>
    <x v="68"/>
    <x v="2"/>
    <x v="2"/>
    <n v="0.67774000000000001"/>
    <x v="0"/>
    <n v="35"/>
    <x v="2"/>
    <x v="7"/>
  </r>
  <r>
    <x v="68"/>
    <x v="3"/>
    <x v="2"/>
    <n v="0.56533999999999995"/>
    <x v="0"/>
    <n v="35"/>
    <x v="2"/>
    <x v="7"/>
  </r>
  <r>
    <x v="68"/>
    <x v="4"/>
    <x v="2"/>
    <n v="0.54881000000000002"/>
    <x v="0"/>
    <n v="35"/>
    <x v="2"/>
    <x v="7"/>
  </r>
  <r>
    <x v="68"/>
    <x v="5"/>
    <x v="2"/>
    <n v="0.61983999999999995"/>
    <x v="0"/>
    <n v="35"/>
    <x v="2"/>
    <x v="7"/>
  </r>
  <r>
    <x v="68"/>
    <x v="6"/>
    <x v="2"/>
    <n v="0.55745"/>
    <x v="0"/>
    <n v="35"/>
    <x v="2"/>
    <x v="7"/>
  </r>
  <r>
    <x v="68"/>
    <x v="7"/>
    <x v="2"/>
    <n v="0.54183999999999999"/>
    <x v="0"/>
    <n v="35"/>
    <x v="2"/>
    <x v="7"/>
  </r>
  <r>
    <x v="68"/>
    <x v="8"/>
    <x v="2"/>
    <n v="0.62117999999999995"/>
    <x v="0"/>
    <n v="35"/>
    <x v="2"/>
    <x v="7"/>
  </r>
  <r>
    <x v="68"/>
    <x v="9"/>
    <x v="2"/>
    <n v="0.59887000000000001"/>
    <x v="0"/>
    <n v="35"/>
    <x v="2"/>
    <x v="7"/>
  </r>
  <r>
    <x v="68"/>
    <x v="10"/>
    <x v="2"/>
    <n v="0.68481999999999998"/>
    <x v="0"/>
    <n v="35"/>
    <x v="2"/>
    <x v="7"/>
  </r>
  <r>
    <x v="68"/>
    <x v="11"/>
    <x v="2"/>
    <n v="0.63854"/>
    <x v="0"/>
    <n v="35"/>
    <x v="2"/>
    <x v="7"/>
  </r>
  <r>
    <x v="68"/>
    <x v="12"/>
    <x v="2"/>
    <n v="0.78895000000000004"/>
    <x v="0"/>
    <n v="35"/>
    <x v="2"/>
    <x v="7"/>
  </r>
  <r>
    <x v="68"/>
    <x v="0"/>
    <x v="3"/>
    <n v="0.68100000000000005"/>
    <x v="0"/>
    <n v="35"/>
    <x v="2"/>
    <x v="7"/>
  </r>
  <r>
    <x v="68"/>
    <x v="1"/>
    <x v="3"/>
    <n v="1.1599999999999999"/>
    <x v="0"/>
    <n v="35"/>
    <x v="2"/>
    <x v="7"/>
  </r>
  <r>
    <x v="68"/>
    <x v="2"/>
    <x v="3"/>
    <n v="1.2609999999999999"/>
    <x v="0"/>
    <n v="35"/>
    <x v="2"/>
    <x v="7"/>
  </r>
  <r>
    <x v="68"/>
    <x v="3"/>
    <x v="3"/>
    <n v="1.125"/>
    <x v="0"/>
    <n v="35"/>
    <x v="2"/>
    <x v="7"/>
  </r>
  <r>
    <x v="68"/>
    <x v="4"/>
    <x v="3"/>
    <n v="1.105"/>
    <x v="0"/>
    <n v="35"/>
    <x v="2"/>
    <x v="7"/>
  </r>
  <r>
    <x v="68"/>
    <x v="5"/>
    <x v="3"/>
    <n v="0.78800000000000003"/>
    <x v="0"/>
    <n v="35"/>
    <x v="2"/>
    <x v="7"/>
  </r>
  <r>
    <x v="68"/>
    <x v="6"/>
    <x v="3"/>
    <n v="0.82899999999999996"/>
    <x v="0"/>
    <n v="35"/>
    <x v="2"/>
    <x v="7"/>
  </r>
  <r>
    <x v="68"/>
    <x v="7"/>
    <x v="3"/>
    <n v="1.361"/>
    <x v="0"/>
    <n v="35"/>
    <x v="2"/>
    <x v="7"/>
  </r>
  <r>
    <x v="68"/>
    <x v="8"/>
    <x v="3"/>
    <n v="1.4570000000000001"/>
    <x v="0"/>
    <n v="35"/>
    <x v="2"/>
    <x v="7"/>
  </r>
  <r>
    <x v="68"/>
    <x v="9"/>
    <x v="3"/>
    <n v="1.43"/>
    <x v="0"/>
    <n v="35"/>
    <x v="2"/>
    <x v="7"/>
  </r>
  <r>
    <x v="68"/>
    <x v="10"/>
    <x v="3"/>
    <n v="1.534"/>
    <x v="0"/>
    <n v="35"/>
    <x v="2"/>
    <x v="7"/>
  </r>
  <r>
    <x v="68"/>
    <x v="11"/>
    <x v="3"/>
    <n v="1.478"/>
    <x v="0"/>
    <n v="35"/>
    <x v="2"/>
    <x v="7"/>
  </r>
  <r>
    <x v="68"/>
    <x v="12"/>
    <x v="3"/>
    <n v="1.66"/>
    <x v="0"/>
    <n v="35"/>
    <x v="2"/>
    <x v="7"/>
  </r>
  <r>
    <x v="69"/>
    <x v="13"/>
    <x v="0"/>
    <n v="1.5299999999999999E-2"/>
    <x v="0"/>
    <n v="35"/>
    <x v="2"/>
    <x v="7"/>
  </r>
  <r>
    <x v="69"/>
    <x v="13"/>
    <x v="1"/>
    <n v="6.9139999999999993E-2"/>
    <x v="0"/>
    <n v="35"/>
    <x v="2"/>
    <x v="7"/>
  </r>
  <r>
    <x v="69"/>
    <x v="13"/>
    <x v="2"/>
    <n v="0.51656000000000002"/>
    <x v="0"/>
    <n v="35"/>
    <x v="2"/>
    <x v="7"/>
  </r>
  <r>
    <x v="69"/>
    <x v="13"/>
    <x v="3"/>
    <n v="0.60099999999999998"/>
    <x v="0"/>
    <n v="35"/>
    <x v="2"/>
    <x v="7"/>
  </r>
  <r>
    <x v="70"/>
    <x v="0"/>
    <x v="0"/>
    <n v="5.5919999999999997E-2"/>
    <x v="0"/>
    <n v="36"/>
    <x v="2"/>
    <x v="8"/>
  </r>
  <r>
    <x v="70"/>
    <x v="1"/>
    <x v="0"/>
    <n v="0.36441000000000001"/>
    <x v="0"/>
    <n v="36"/>
    <x v="2"/>
    <x v="8"/>
  </r>
  <r>
    <x v="70"/>
    <x v="2"/>
    <x v="0"/>
    <n v="0.36441000000000001"/>
    <x v="0"/>
    <n v="36"/>
    <x v="2"/>
    <x v="8"/>
  </r>
  <r>
    <x v="70"/>
    <x v="3"/>
    <x v="0"/>
    <n v="0.36441000000000001"/>
    <x v="0"/>
    <n v="36"/>
    <x v="2"/>
    <x v="8"/>
  </r>
  <r>
    <x v="70"/>
    <x v="4"/>
    <x v="0"/>
    <n v="0.36441000000000001"/>
    <x v="0"/>
    <n v="36"/>
    <x v="2"/>
    <x v="8"/>
  </r>
  <r>
    <x v="70"/>
    <x v="5"/>
    <x v="0"/>
    <n v="7.7509999999999996E-2"/>
    <x v="0"/>
    <n v="36"/>
    <x v="2"/>
    <x v="8"/>
  </r>
  <r>
    <x v="70"/>
    <x v="6"/>
    <x v="0"/>
    <n v="0.21382999999999999"/>
    <x v="0"/>
    <n v="36"/>
    <x v="2"/>
    <x v="8"/>
  </r>
  <r>
    <x v="70"/>
    <x v="7"/>
    <x v="0"/>
    <n v="0.58294999999999997"/>
    <x v="0"/>
    <n v="36"/>
    <x v="2"/>
    <x v="8"/>
  </r>
  <r>
    <x v="70"/>
    <x v="8"/>
    <x v="0"/>
    <n v="0.58294999999999997"/>
    <x v="0"/>
    <n v="36"/>
    <x v="2"/>
    <x v="8"/>
  </r>
  <r>
    <x v="70"/>
    <x v="9"/>
    <x v="0"/>
    <n v="0.58294999999999997"/>
    <x v="0"/>
    <n v="36"/>
    <x v="2"/>
    <x v="8"/>
  </r>
  <r>
    <x v="70"/>
    <x v="10"/>
    <x v="0"/>
    <n v="0.58294999999999997"/>
    <x v="0"/>
    <n v="36"/>
    <x v="2"/>
    <x v="8"/>
  </r>
  <r>
    <x v="70"/>
    <x v="11"/>
    <x v="0"/>
    <n v="0.58294999999999997"/>
    <x v="0"/>
    <n v="36"/>
    <x v="2"/>
    <x v="8"/>
  </r>
  <r>
    <x v="70"/>
    <x v="12"/>
    <x v="0"/>
    <n v="0.58294999999999997"/>
    <x v="0"/>
    <n v="36"/>
    <x v="2"/>
    <x v="8"/>
  </r>
  <r>
    <x v="70"/>
    <x v="0"/>
    <x v="1"/>
    <n v="0.11819"/>
    <x v="0"/>
    <n v="36"/>
    <x v="2"/>
    <x v="8"/>
  </r>
  <r>
    <x v="70"/>
    <x v="1"/>
    <x v="1"/>
    <n v="0.20063"/>
    <x v="0"/>
    <n v="36"/>
    <x v="2"/>
    <x v="8"/>
  </r>
  <r>
    <x v="70"/>
    <x v="2"/>
    <x v="1"/>
    <n v="0.21815999999999999"/>
    <x v="0"/>
    <n v="36"/>
    <x v="2"/>
    <x v="8"/>
  </r>
  <r>
    <x v="70"/>
    <x v="3"/>
    <x v="1"/>
    <n v="0.19525000000000001"/>
    <x v="0"/>
    <n v="36"/>
    <x v="2"/>
    <x v="8"/>
  </r>
  <r>
    <x v="70"/>
    <x v="4"/>
    <x v="1"/>
    <n v="0.19020999999999999"/>
    <x v="0"/>
    <n v="36"/>
    <x v="2"/>
    <x v="8"/>
  </r>
  <r>
    <x v="70"/>
    <x v="5"/>
    <x v="1"/>
    <n v="9.0539999999999995E-2"/>
    <x v="0"/>
    <n v="36"/>
    <x v="2"/>
    <x v="8"/>
  </r>
  <r>
    <x v="70"/>
    <x v="6"/>
    <x v="1"/>
    <n v="9.7210000000000005E-2"/>
    <x v="0"/>
    <n v="36"/>
    <x v="2"/>
    <x v="8"/>
  </r>
  <r>
    <x v="70"/>
    <x v="7"/>
    <x v="1"/>
    <n v="0.23621"/>
    <x v="0"/>
    <n v="36"/>
    <x v="2"/>
    <x v="8"/>
  </r>
  <r>
    <x v="70"/>
    <x v="8"/>
    <x v="1"/>
    <n v="0.25320999999999999"/>
    <x v="0"/>
    <n v="36"/>
    <x v="2"/>
    <x v="8"/>
  </r>
  <r>
    <x v="70"/>
    <x v="9"/>
    <x v="1"/>
    <n v="0.24818000000000001"/>
    <x v="0"/>
    <n v="36"/>
    <x v="2"/>
    <x v="8"/>
  </r>
  <r>
    <x v="70"/>
    <x v="10"/>
    <x v="1"/>
    <n v="0.26693"/>
    <x v="0"/>
    <n v="36"/>
    <x v="2"/>
    <x v="8"/>
  </r>
  <r>
    <x v="70"/>
    <x v="11"/>
    <x v="1"/>
    <n v="0.25702999999999998"/>
    <x v="0"/>
    <n v="36"/>
    <x v="2"/>
    <x v="8"/>
  </r>
  <r>
    <x v="70"/>
    <x v="12"/>
    <x v="1"/>
    <n v="0.28810000000000002"/>
    <x v="0"/>
    <n v="36"/>
    <x v="2"/>
    <x v="8"/>
  </r>
  <r>
    <x v="70"/>
    <x v="0"/>
    <x v="2"/>
    <n v="0.50732999999999995"/>
    <x v="0"/>
    <n v="36"/>
    <x v="2"/>
    <x v="8"/>
  </r>
  <r>
    <x v="70"/>
    <x v="1"/>
    <x v="2"/>
    <n v="0.59096000000000004"/>
    <x v="0"/>
    <n v="36"/>
    <x v="2"/>
    <x v="8"/>
  </r>
  <r>
    <x v="70"/>
    <x v="2"/>
    <x v="2"/>
    <n v="0.67442999999999997"/>
    <x v="0"/>
    <n v="36"/>
    <x v="2"/>
    <x v="8"/>
  </r>
  <r>
    <x v="70"/>
    <x v="3"/>
    <x v="2"/>
    <n v="0.56533999999999995"/>
    <x v="0"/>
    <n v="36"/>
    <x v="2"/>
    <x v="8"/>
  </r>
  <r>
    <x v="70"/>
    <x v="4"/>
    <x v="2"/>
    <n v="0.54137999999999997"/>
    <x v="0"/>
    <n v="36"/>
    <x v="2"/>
    <x v="8"/>
  </r>
  <r>
    <x v="70"/>
    <x v="5"/>
    <x v="2"/>
    <n v="0.61895"/>
    <x v="0"/>
    <n v="36"/>
    <x v="2"/>
    <x v="8"/>
  </r>
  <r>
    <x v="70"/>
    <x v="6"/>
    <x v="2"/>
    <n v="0.57160999999999995"/>
    <x v="0"/>
    <n v="36"/>
    <x v="2"/>
    <x v="8"/>
  </r>
  <r>
    <x v="70"/>
    <x v="7"/>
    <x v="2"/>
    <n v="0.54183999999999999"/>
    <x v="0"/>
    <n v="36"/>
    <x v="2"/>
    <x v="8"/>
  </r>
  <r>
    <x v="70"/>
    <x v="8"/>
    <x v="2"/>
    <n v="0.62283999999999995"/>
    <x v="0"/>
    <n v="36"/>
    <x v="2"/>
    <x v="8"/>
  </r>
  <r>
    <x v="70"/>
    <x v="9"/>
    <x v="2"/>
    <n v="0.59887000000000001"/>
    <x v="0"/>
    <n v="36"/>
    <x v="2"/>
    <x v="8"/>
  </r>
  <r>
    <x v="70"/>
    <x v="10"/>
    <x v="2"/>
    <n v="0.68811999999999995"/>
    <x v="0"/>
    <n v="36"/>
    <x v="2"/>
    <x v="8"/>
  </r>
  <r>
    <x v="70"/>
    <x v="11"/>
    <x v="2"/>
    <n v="0.64102000000000003"/>
    <x v="0"/>
    <n v="36"/>
    <x v="2"/>
    <x v="8"/>
  </r>
  <r>
    <x v="70"/>
    <x v="12"/>
    <x v="2"/>
    <n v="0.78895000000000004"/>
    <x v="0"/>
    <n v="36"/>
    <x v="2"/>
    <x v="8"/>
  </r>
  <r>
    <x v="70"/>
    <x v="0"/>
    <x v="3"/>
    <n v="0.68100000000000005"/>
    <x v="0"/>
    <n v="36"/>
    <x v="2"/>
    <x v="8"/>
  </r>
  <r>
    <x v="70"/>
    <x v="1"/>
    <x v="3"/>
    <n v="1.1559999999999999"/>
    <x v="0"/>
    <n v="36"/>
    <x v="2"/>
    <x v="8"/>
  </r>
  <r>
    <x v="70"/>
    <x v="2"/>
    <x v="3"/>
    <n v="1.2569999999999999"/>
    <x v="0"/>
    <n v="36"/>
    <x v="2"/>
    <x v="8"/>
  </r>
  <r>
    <x v="70"/>
    <x v="3"/>
    <x v="3"/>
    <n v="1.125"/>
    <x v="0"/>
    <n v="36"/>
    <x v="2"/>
    <x v="8"/>
  </r>
  <r>
    <x v="70"/>
    <x v="4"/>
    <x v="3"/>
    <n v="1.0960000000000001"/>
    <x v="0"/>
    <n v="36"/>
    <x v="2"/>
    <x v="8"/>
  </r>
  <r>
    <x v="70"/>
    <x v="5"/>
    <x v="3"/>
    <n v="0.78700000000000003"/>
    <x v="0"/>
    <n v="36"/>
    <x v="2"/>
    <x v="8"/>
  </r>
  <r>
    <x v="70"/>
    <x v="6"/>
    <x v="3"/>
    <n v="0.84499999999999997"/>
    <x v="0"/>
    <n v="36"/>
    <x v="2"/>
    <x v="8"/>
  </r>
  <r>
    <x v="70"/>
    <x v="7"/>
    <x v="3"/>
    <n v="1.361"/>
    <x v="0"/>
    <n v="36"/>
    <x v="2"/>
    <x v="8"/>
  </r>
  <r>
    <x v="70"/>
    <x v="8"/>
    <x v="3"/>
    <n v="1.4590000000000001"/>
    <x v="0"/>
    <n v="36"/>
    <x v="2"/>
    <x v="8"/>
  </r>
  <r>
    <x v="70"/>
    <x v="9"/>
    <x v="3"/>
    <n v="1.43"/>
    <x v="0"/>
    <n v="36"/>
    <x v="2"/>
    <x v="8"/>
  </r>
  <r>
    <x v="70"/>
    <x v="10"/>
    <x v="3"/>
    <n v="1.538"/>
    <x v="0"/>
    <n v="36"/>
    <x v="2"/>
    <x v="8"/>
  </r>
  <r>
    <x v="70"/>
    <x v="11"/>
    <x v="3"/>
    <n v="1.4810000000000001"/>
    <x v="0"/>
    <n v="36"/>
    <x v="2"/>
    <x v="8"/>
  </r>
  <r>
    <x v="70"/>
    <x v="12"/>
    <x v="3"/>
    <n v="1.66"/>
    <x v="0"/>
    <n v="36"/>
    <x v="2"/>
    <x v="8"/>
  </r>
  <r>
    <x v="71"/>
    <x v="13"/>
    <x v="0"/>
    <n v="1.5299999999999999E-2"/>
    <x v="0"/>
    <n v="36"/>
    <x v="2"/>
    <x v="8"/>
  </r>
  <r>
    <x v="71"/>
    <x v="13"/>
    <x v="1"/>
    <n v="6.8680000000000005E-2"/>
    <x v="0"/>
    <n v="36"/>
    <x v="2"/>
    <x v="8"/>
  </r>
  <r>
    <x v="71"/>
    <x v="13"/>
    <x v="2"/>
    <n v="0.51302000000000003"/>
    <x v="0"/>
    <n v="36"/>
    <x v="2"/>
    <x v="8"/>
  </r>
  <r>
    <x v="71"/>
    <x v="13"/>
    <x v="3"/>
    <n v="0.59699999999999998"/>
    <x v="0"/>
    <n v="36"/>
    <x v="2"/>
    <x v="8"/>
  </r>
  <r>
    <x v="72"/>
    <x v="0"/>
    <x v="0"/>
    <n v="5.5919999999999997E-2"/>
    <x v="0"/>
    <n v="37"/>
    <x v="2"/>
    <x v="8"/>
  </r>
  <r>
    <x v="72"/>
    <x v="1"/>
    <x v="0"/>
    <n v="0.36441000000000001"/>
    <x v="0"/>
    <n v="37"/>
    <x v="2"/>
    <x v="8"/>
  </r>
  <r>
    <x v="72"/>
    <x v="2"/>
    <x v="0"/>
    <n v="0.36441000000000001"/>
    <x v="0"/>
    <n v="37"/>
    <x v="2"/>
    <x v="8"/>
  </r>
  <r>
    <x v="72"/>
    <x v="3"/>
    <x v="0"/>
    <n v="0.36441000000000001"/>
    <x v="0"/>
    <n v="37"/>
    <x v="2"/>
    <x v="8"/>
  </r>
  <r>
    <x v="72"/>
    <x v="4"/>
    <x v="0"/>
    <n v="0.36441000000000001"/>
    <x v="0"/>
    <n v="37"/>
    <x v="2"/>
    <x v="8"/>
  </r>
  <r>
    <x v="72"/>
    <x v="5"/>
    <x v="0"/>
    <n v="7.7509999999999996E-2"/>
    <x v="0"/>
    <n v="37"/>
    <x v="2"/>
    <x v="8"/>
  </r>
  <r>
    <x v="72"/>
    <x v="6"/>
    <x v="0"/>
    <n v="0.21382999999999999"/>
    <x v="0"/>
    <n v="37"/>
    <x v="2"/>
    <x v="8"/>
  </r>
  <r>
    <x v="72"/>
    <x v="7"/>
    <x v="0"/>
    <n v="0.58294999999999997"/>
    <x v="0"/>
    <n v="37"/>
    <x v="2"/>
    <x v="8"/>
  </r>
  <r>
    <x v="72"/>
    <x v="8"/>
    <x v="0"/>
    <n v="0.58294999999999997"/>
    <x v="0"/>
    <n v="37"/>
    <x v="2"/>
    <x v="8"/>
  </r>
  <r>
    <x v="72"/>
    <x v="9"/>
    <x v="0"/>
    <n v="0.58294999999999997"/>
    <x v="0"/>
    <n v="37"/>
    <x v="2"/>
    <x v="8"/>
  </r>
  <r>
    <x v="72"/>
    <x v="10"/>
    <x v="0"/>
    <n v="0.58294999999999997"/>
    <x v="0"/>
    <n v="37"/>
    <x v="2"/>
    <x v="8"/>
  </r>
  <r>
    <x v="72"/>
    <x v="11"/>
    <x v="0"/>
    <n v="0.58294999999999997"/>
    <x v="0"/>
    <n v="37"/>
    <x v="2"/>
    <x v="8"/>
  </r>
  <r>
    <x v="72"/>
    <x v="12"/>
    <x v="0"/>
    <n v="0.58294999999999997"/>
    <x v="0"/>
    <n v="37"/>
    <x v="2"/>
    <x v="8"/>
  </r>
  <r>
    <x v="72"/>
    <x v="0"/>
    <x v="1"/>
    <n v="0.11854000000000001"/>
    <x v="0"/>
    <n v="37"/>
    <x v="2"/>
    <x v="8"/>
  </r>
  <r>
    <x v="72"/>
    <x v="1"/>
    <x v="1"/>
    <n v="0.20183999999999999"/>
    <x v="0"/>
    <n v="37"/>
    <x v="2"/>
    <x v="8"/>
  </r>
  <r>
    <x v="72"/>
    <x v="2"/>
    <x v="1"/>
    <n v="0.21972"/>
    <x v="0"/>
    <n v="37"/>
    <x v="2"/>
    <x v="8"/>
  </r>
  <r>
    <x v="72"/>
    <x v="3"/>
    <x v="1"/>
    <n v="0.19525000000000001"/>
    <x v="0"/>
    <n v="37"/>
    <x v="2"/>
    <x v="8"/>
  </r>
  <r>
    <x v="72"/>
    <x v="4"/>
    <x v="1"/>
    <n v="0.19039"/>
    <x v="0"/>
    <n v="37"/>
    <x v="2"/>
    <x v="8"/>
  </r>
  <r>
    <x v="72"/>
    <x v="5"/>
    <x v="1"/>
    <n v="9.0999999999999998E-2"/>
    <x v="0"/>
    <n v="37"/>
    <x v="2"/>
    <x v="8"/>
  </r>
  <r>
    <x v="72"/>
    <x v="6"/>
    <x v="1"/>
    <n v="9.8820000000000005E-2"/>
    <x v="0"/>
    <n v="37"/>
    <x v="2"/>
    <x v="8"/>
  </r>
  <r>
    <x v="72"/>
    <x v="7"/>
    <x v="1"/>
    <n v="0.23777000000000001"/>
    <x v="0"/>
    <n v="37"/>
    <x v="2"/>
    <x v="8"/>
  </r>
  <r>
    <x v="72"/>
    <x v="8"/>
    <x v="1"/>
    <n v="0.25512000000000001"/>
    <x v="0"/>
    <n v="37"/>
    <x v="2"/>
    <x v="8"/>
  </r>
  <r>
    <x v="72"/>
    <x v="9"/>
    <x v="1"/>
    <n v="0.24940000000000001"/>
    <x v="0"/>
    <n v="37"/>
    <x v="2"/>
    <x v="8"/>
  </r>
  <r>
    <x v="72"/>
    <x v="10"/>
    <x v="1"/>
    <n v="0.26813999999999999"/>
    <x v="0"/>
    <n v="37"/>
    <x v="2"/>
    <x v="8"/>
  </r>
  <r>
    <x v="72"/>
    <x v="11"/>
    <x v="1"/>
    <n v="0.25634000000000001"/>
    <x v="0"/>
    <n v="37"/>
    <x v="2"/>
    <x v="8"/>
  </r>
  <r>
    <x v="72"/>
    <x v="12"/>
    <x v="1"/>
    <n v="0.28810000000000002"/>
    <x v="0"/>
    <n v="37"/>
    <x v="2"/>
    <x v="8"/>
  </r>
  <r>
    <x v="72"/>
    <x v="0"/>
    <x v="2"/>
    <n v="0.50899000000000005"/>
    <x v="0"/>
    <n v="37"/>
    <x v="2"/>
    <x v="8"/>
  </r>
  <r>
    <x v="72"/>
    <x v="1"/>
    <x v="2"/>
    <n v="0.59675"/>
    <x v="0"/>
    <n v="37"/>
    <x v="2"/>
    <x v="8"/>
  </r>
  <r>
    <x v="72"/>
    <x v="2"/>
    <x v="2"/>
    <n v="0.68186999999999998"/>
    <x v="0"/>
    <n v="37"/>
    <x v="2"/>
    <x v="8"/>
  </r>
  <r>
    <x v="72"/>
    <x v="3"/>
    <x v="2"/>
    <n v="0.56533999999999995"/>
    <x v="0"/>
    <n v="37"/>
    <x v="2"/>
    <x v="8"/>
  </r>
  <r>
    <x v="72"/>
    <x v="4"/>
    <x v="2"/>
    <n v="0.54220000000000002"/>
    <x v="0"/>
    <n v="37"/>
    <x v="2"/>
    <x v="8"/>
  </r>
  <r>
    <x v="72"/>
    <x v="5"/>
    <x v="2"/>
    <n v="0.62248999999999999"/>
    <x v="0"/>
    <n v="37"/>
    <x v="2"/>
    <x v="8"/>
  </r>
  <r>
    <x v="72"/>
    <x v="6"/>
    <x v="2"/>
    <n v="0.58399999999999996"/>
    <x v="0"/>
    <n v="37"/>
    <x v="2"/>
    <x v="8"/>
  </r>
  <r>
    <x v="72"/>
    <x v="7"/>
    <x v="2"/>
    <n v="0.54927999999999999"/>
    <x v="0"/>
    <n v="37"/>
    <x v="2"/>
    <x v="8"/>
  </r>
  <r>
    <x v="72"/>
    <x v="8"/>
    <x v="2"/>
    <n v="0.63192999999999999"/>
    <x v="0"/>
    <n v="37"/>
    <x v="2"/>
    <x v="8"/>
  </r>
  <r>
    <x v="72"/>
    <x v="9"/>
    <x v="2"/>
    <n v="0.60465000000000002"/>
    <x v="0"/>
    <n v="37"/>
    <x v="2"/>
    <x v="8"/>
  </r>
  <r>
    <x v="72"/>
    <x v="10"/>
    <x v="2"/>
    <n v="0.69391000000000003"/>
    <x v="0"/>
    <n v="37"/>
    <x v="2"/>
    <x v="8"/>
  </r>
  <r>
    <x v="72"/>
    <x v="11"/>
    <x v="2"/>
    <n v="0.63771"/>
    <x v="0"/>
    <n v="37"/>
    <x v="2"/>
    <x v="8"/>
  </r>
  <r>
    <x v="72"/>
    <x v="12"/>
    <x v="2"/>
    <n v="0.78895000000000004"/>
    <x v="0"/>
    <n v="37"/>
    <x v="2"/>
    <x v="8"/>
  </r>
  <r>
    <x v="72"/>
    <x v="0"/>
    <x v="3"/>
    <n v="0.68300000000000005"/>
    <x v="0"/>
    <n v="37"/>
    <x v="2"/>
    <x v="8"/>
  </r>
  <r>
    <x v="72"/>
    <x v="1"/>
    <x v="3"/>
    <n v="1.163"/>
    <x v="0"/>
    <n v="37"/>
    <x v="2"/>
    <x v="8"/>
  </r>
  <r>
    <x v="72"/>
    <x v="2"/>
    <x v="3"/>
    <n v="1.266"/>
    <x v="0"/>
    <n v="37"/>
    <x v="2"/>
    <x v="8"/>
  </r>
  <r>
    <x v="72"/>
    <x v="3"/>
    <x v="3"/>
    <n v="1.125"/>
    <x v="0"/>
    <n v="37"/>
    <x v="2"/>
    <x v="8"/>
  </r>
  <r>
    <x v="72"/>
    <x v="4"/>
    <x v="3"/>
    <n v="1.097"/>
    <x v="0"/>
    <n v="37"/>
    <x v="2"/>
    <x v="8"/>
  </r>
  <r>
    <x v="72"/>
    <x v="5"/>
    <x v="3"/>
    <n v="0.79100000000000004"/>
    <x v="0"/>
    <n v="37"/>
    <x v="2"/>
    <x v="8"/>
  </r>
  <r>
    <x v="72"/>
    <x v="6"/>
    <x v="3"/>
    <n v="0.85899999999999999"/>
    <x v="0"/>
    <n v="37"/>
    <x v="2"/>
    <x v="8"/>
  </r>
  <r>
    <x v="72"/>
    <x v="7"/>
    <x v="3"/>
    <n v="1.37"/>
    <x v="0"/>
    <n v="37"/>
    <x v="2"/>
    <x v="8"/>
  </r>
  <r>
    <x v="72"/>
    <x v="8"/>
    <x v="3"/>
    <n v="1.47"/>
    <x v="0"/>
    <n v="37"/>
    <x v="2"/>
    <x v="8"/>
  </r>
  <r>
    <x v="72"/>
    <x v="9"/>
    <x v="3"/>
    <n v="1.4370000000000001"/>
    <x v="0"/>
    <n v="37"/>
    <x v="2"/>
    <x v="8"/>
  </r>
  <r>
    <x v="72"/>
    <x v="10"/>
    <x v="3"/>
    <n v="1.5449999999999999"/>
    <x v="0"/>
    <n v="37"/>
    <x v="2"/>
    <x v="8"/>
  </r>
  <r>
    <x v="72"/>
    <x v="11"/>
    <x v="3"/>
    <n v="1.4770000000000001"/>
    <x v="0"/>
    <n v="37"/>
    <x v="2"/>
    <x v="8"/>
  </r>
  <r>
    <x v="72"/>
    <x v="12"/>
    <x v="3"/>
    <n v="1.66"/>
    <x v="0"/>
    <n v="37"/>
    <x v="2"/>
    <x v="8"/>
  </r>
  <r>
    <x v="73"/>
    <x v="13"/>
    <x v="0"/>
    <n v="1.5299999999999999E-2"/>
    <x v="0"/>
    <n v="37"/>
    <x v="2"/>
    <x v="8"/>
  </r>
  <r>
    <x v="73"/>
    <x v="13"/>
    <x v="1"/>
    <n v="6.9540000000000005E-2"/>
    <x v="0"/>
    <n v="37"/>
    <x v="2"/>
    <x v="8"/>
  </r>
  <r>
    <x v="73"/>
    <x v="13"/>
    <x v="2"/>
    <n v="0.51966000000000001"/>
    <x v="0"/>
    <n v="37"/>
    <x v="2"/>
    <x v="8"/>
  </r>
  <r>
    <x v="73"/>
    <x v="13"/>
    <x v="3"/>
    <n v="0.60450000000000004"/>
    <x v="0"/>
    <n v="37"/>
    <x v="2"/>
    <x v="8"/>
  </r>
  <r>
    <x v="74"/>
    <x v="0"/>
    <x v="0"/>
    <n v="5.5919999999999997E-2"/>
    <x v="0"/>
    <n v="38"/>
    <x v="2"/>
    <x v="8"/>
  </r>
  <r>
    <x v="74"/>
    <x v="1"/>
    <x v="0"/>
    <n v="0.36441000000000001"/>
    <x v="0"/>
    <n v="38"/>
    <x v="2"/>
    <x v="8"/>
  </r>
  <r>
    <x v="74"/>
    <x v="2"/>
    <x v="0"/>
    <n v="0.36441000000000001"/>
    <x v="0"/>
    <n v="38"/>
    <x v="2"/>
    <x v="8"/>
  </r>
  <r>
    <x v="74"/>
    <x v="3"/>
    <x v="0"/>
    <n v="0.36441000000000001"/>
    <x v="0"/>
    <n v="38"/>
    <x v="2"/>
    <x v="8"/>
  </r>
  <r>
    <x v="74"/>
    <x v="4"/>
    <x v="0"/>
    <n v="0.36441000000000001"/>
    <x v="0"/>
    <n v="38"/>
    <x v="2"/>
    <x v="8"/>
  </r>
  <r>
    <x v="74"/>
    <x v="5"/>
    <x v="0"/>
    <n v="7.7509999999999996E-2"/>
    <x v="0"/>
    <n v="38"/>
    <x v="2"/>
    <x v="8"/>
  </r>
  <r>
    <x v="74"/>
    <x v="6"/>
    <x v="0"/>
    <n v="0.21382999999999999"/>
    <x v="0"/>
    <n v="38"/>
    <x v="2"/>
    <x v="8"/>
  </r>
  <r>
    <x v="74"/>
    <x v="7"/>
    <x v="0"/>
    <n v="0.58294999999999997"/>
    <x v="0"/>
    <n v="38"/>
    <x v="2"/>
    <x v="8"/>
  </r>
  <r>
    <x v="74"/>
    <x v="8"/>
    <x v="0"/>
    <n v="0.58294999999999997"/>
    <x v="0"/>
    <n v="38"/>
    <x v="2"/>
    <x v="8"/>
  </r>
  <r>
    <x v="74"/>
    <x v="9"/>
    <x v="0"/>
    <n v="0.58294999999999997"/>
    <x v="0"/>
    <n v="38"/>
    <x v="2"/>
    <x v="8"/>
  </r>
  <r>
    <x v="74"/>
    <x v="10"/>
    <x v="0"/>
    <n v="0.58294999999999997"/>
    <x v="0"/>
    <n v="38"/>
    <x v="2"/>
    <x v="8"/>
  </r>
  <r>
    <x v="74"/>
    <x v="11"/>
    <x v="0"/>
    <n v="0.58294999999999997"/>
    <x v="0"/>
    <n v="38"/>
    <x v="2"/>
    <x v="8"/>
  </r>
  <r>
    <x v="74"/>
    <x v="12"/>
    <x v="0"/>
    <n v="0.58294999999999997"/>
    <x v="0"/>
    <n v="38"/>
    <x v="2"/>
    <x v="8"/>
  </r>
  <r>
    <x v="74"/>
    <x v="0"/>
    <x v="1"/>
    <n v="0.11854000000000001"/>
    <x v="0"/>
    <n v="38"/>
    <x v="2"/>
    <x v="8"/>
  </r>
  <r>
    <x v="74"/>
    <x v="1"/>
    <x v="1"/>
    <n v="0.20236000000000001"/>
    <x v="0"/>
    <n v="38"/>
    <x v="2"/>
    <x v="8"/>
  </r>
  <r>
    <x v="74"/>
    <x v="2"/>
    <x v="1"/>
    <n v="0.21989"/>
    <x v="0"/>
    <n v="38"/>
    <x v="2"/>
    <x v="8"/>
  </r>
  <r>
    <x v="74"/>
    <x v="3"/>
    <x v="1"/>
    <n v="0.19525000000000001"/>
    <x v="0"/>
    <n v="38"/>
    <x v="2"/>
    <x v="8"/>
  </r>
  <r>
    <x v="74"/>
    <x v="4"/>
    <x v="1"/>
    <n v="0.19350999999999999"/>
    <x v="0"/>
    <n v="38"/>
    <x v="2"/>
    <x v="8"/>
  </r>
  <r>
    <x v="74"/>
    <x v="5"/>
    <x v="1"/>
    <n v="9.146E-2"/>
    <x v="0"/>
    <n v="38"/>
    <x v="2"/>
    <x v="8"/>
  </r>
  <r>
    <x v="74"/>
    <x v="6"/>
    <x v="1"/>
    <n v="9.9510000000000001E-2"/>
    <x v="0"/>
    <n v="38"/>
    <x v="2"/>
    <x v="8"/>
  </r>
  <r>
    <x v="74"/>
    <x v="7"/>
    <x v="1"/>
    <n v="0.23829"/>
    <x v="0"/>
    <n v="38"/>
    <x v="2"/>
    <x v="8"/>
  </r>
  <r>
    <x v="74"/>
    <x v="8"/>
    <x v="1"/>
    <n v="0.25442999999999999"/>
    <x v="0"/>
    <n v="38"/>
    <x v="2"/>
    <x v="8"/>
  </r>
  <r>
    <x v="74"/>
    <x v="9"/>
    <x v="1"/>
    <n v="0.24973999999999999"/>
    <x v="0"/>
    <n v="38"/>
    <x v="2"/>
    <x v="8"/>
  </r>
  <r>
    <x v="74"/>
    <x v="10"/>
    <x v="1"/>
    <n v="0.26778999999999997"/>
    <x v="0"/>
    <n v="38"/>
    <x v="2"/>
    <x v="8"/>
  </r>
  <r>
    <x v="74"/>
    <x v="11"/>
    <x v="1"/>
    <n v="0.25668999999999997"/>
    <x v="0"/>
    <n v="38"/>
    <x v="2"/>
    <x v="8"/>
  </r>
  <r>
    <x v="74"/>
    <x v="12"/>
    <x v="1"/>
    <n v="0.28844999999999998"/>
    <x v="0"/>
    <n v="38"/>
    <x v="2"/>
    <x v="8"/>
  </r>
  <r>
    <x v="74"/>
    <x v="0"/>
    <x v="2"/>
    <n v="0.50899000000000005"/>
    <x v="0"/>
    <n v="38"/>
    <x v="2"/>
    <x v="8"/>
  </r>
  <r>
    <x v="74"/>
    <x v="1"/>
    <x v="2"/>
    <n v="0.59923000000000004"/>
    <x v="0"/>
    <n v="38"/>
    <x v="2"/>
    <x v="8"/>
  </r>
  <r>
    <x v="74"/>
    <x v="2"/>
    <x v="2"/>
    <n v="0.68269999999999997"/>
    <x v="0"/>
    <n v="38"/>
    <x v="2"/>
    <x v="8"/>
  </r>
  <r>
    <x v="74"/>
    <x v="3"/>
    <x v="2"/>
    <n v="0.56533999999999995"/>
    <x v="0"/>
    <n v="38"/>
    <x v="2"/>
    <x v="8"/>
  </r>
  <r>
    <x v="74"/>
    <x v="4"/>
    <x v="2"/>
    <n v="0.55708000000000002"/>
    <x v="0"/>
    <n v="38"/>
    <x v="2"/>
    <x v="8"/>
  </r>
  <r>
    <x v="74"/>
    <x v="5"/>
    <x v="2"/>
    <n v="0.62602999999999998"/>
    <x v="0"/>
    <n v="38"/>
    <x v="2"/>
    <x v="8"/>
  </r>
  <r>
    <x v="74"/>
    <x v="6"/>
    <x v="2"/>
    <n v="0.55166000000000004"/>
    <x v="0"/>
    <n v="38"/>
    <x v="2"/>
    <x v="8"/>
  </r>
  <r>
    <x v="74"/>
    <x v="7"/>
    <x v="2"/>
    <n v="0.55176000000000003"/>
    <x v="0"/>
    <n v="38"/>
    <x v="2"/>
    <x v="8"/>
  </r>
  <r>
    <x v="74"/>
    <x v="8"/>
    <x v="2"/>
    <n v="0.62861999999999996"/>
    <x v="0"/>
    <n v="38"/>
    <x v="2"/>
    <x v="8"/>
  </r>
  <r>
    <x v="74"/>
    <x v="9"/>
    <x v="2"/>
    <n v="0.60631000000000002"/>
    <x v="0"/>
    <n v="38"/>
    <x v="2"/>
    <x v="8"/>
  </r>
  <r>
    <x v="74"/>
    <x v="10"/>
    <x v="2"/>
    <n v="0.69225999999999999"/>
    <x v="0"/>
    <n v="38"/>
    <x v="2"/>
    <x v="8"/>
  </r>
  <r>
    <x v="74"/>
    <x v="11"/>
    <x v="2"/>
    <n v="0.63936000000000004"/>
    <x v="0"/>
    <n v="38"/>
    <x v="2"/>
    <x v="8"/>
  </r>
  <r>
    <x v="74"/>
    <x v="12"/>
    <x v="2"/>
    <n v="0.79059999999999997"/>
    <x v="0"/>
    <n v="38"/>
    <x v="2"/>
    <x v="8"/>
  </r>
  <r>
    <x v="74"/>
    <x v="0"/>
    <x v="3"/>
    <n v="0.68300000000000005"/>
    <x v="0"/>
    <n v="38"/>
    <x v="2"/>
    <x v="8"/>
  </r>
  <r>
    <x v="74"/>
    <x v="1"/>
    <x v="3"/>
    <n v="1.1659999999999999"/>
    <x v="0"/>
    <n v="38"/>
    <x v="2"/>
    <x v="8"/>
  </r>
  <r>
    <x v="74"/>
    <x v="2"/>
    <x v="3"/>
    <n v="1.2669999999999999"/>
    <x v="0"/>
    <n v="38"/>
    <x v="2"/>
    <x v="8"/>
  </r>
  <r>
    <x v="74"/>
    <x v="3"/>
    <x v="3"/>
    <n v="1.125"/>
    <x v="0"/>
    <n v="38"/>
    <x v="2"/>
    <x v="8"/>
  </r>
  <r>
    <x v="74"/>
    <x v="4"/>
    <x v="3"/>
    <n v="1.115"/>
    <x v="0"/>
    <n v="38"/>
    <x v="2"/>
    <x v="8"/>
  </r>
  <r>
    <x v="74"/>
    <x v="5"/>
    <x v="3"/>
    <n v="0.79500000000000004"/>
    <x v="0"/>
    <n v="38"/>
    <x v="2"/>
    <x v="8"/>
  </r>
  <r>
    <x v="74"/>
    <x v="6"/>
    <x v="3"/>
    <n v="0.86499999999999999"/>
    <x v="0"/>
    <n v="38"/>
    <x v="2"/>
    <x v="8"/>
  </r>
  <r>
    <x v="74"/>
    <x v="7"/>
    <x v="3"/>
    <n v="1.373"/>
    <x v="0"/>
    <n v="38"/>
    <x v="2"/>
    <x v="8"/>
  </r>
  <r>
    <x v="74"/>
    <x v="8"/>
    <x v="3"/>
    <n v="1.466"/>
    <x v="0"/>
    <n v="38"/>
    <x v="2"/>
    <x v="8"/>
  </r>
  <r>
    <x v="74"/>
    <x v="9"/>
    <x v="3"/>
    <n v="1.4390000000000001"/>
    <x v="0"/>
    <n v="38"/>
    <x v="2"/>
    <x v="8"/>
  </r>
  <r>
    <x v="74"/>
    <x v="10"/>
    <x v="3"/>
    <n v="1.5429999999999999"/>
    <x v="0"/>
    <n v="38"/>
    <x v="2"/>
    <x v="8"/>
  </r>
  <r>
    <x v="74"/>
    <x v="11"/>
    <x v="3"/>
    <n v="1.4790000000000001"/>
    <x v="0"/>
    <n v="38"/>
    <x v="2"/>
    <x v="8"/>
  </r>
  <r>
    <x v="74"/>
    <x v="12"/>
    <x v="3"/>
    <n v="1.6619999999999999"/>
    <x v="0"/>
    <n v="38"/>
    <x v="2"/>
    <x v="8"/>
  </r>
  <r>
    <x v="75"/>
    <x v="13"/>
    <x v="0"/>
    <n v="1.5299999999999999E-2"/>
    <x v="0"/>
    <n v="38"/>
    <x v="2"/>
    <x v="8"/>
  </r>
  <r>
    <x v="75"/>
    <x v="13"/>
    <x v="1"/>
    <n v="6.9830000000000003E-2"/>
    <x v="0"/>
    <n v="38"/>
    <x v="2"/>
    <x v="8"/>
  </r>
  <r>
    <x v="75"/>
    <x v="13"/>
    <x v="2"/>
    <n v="0.52186999999999995"/>
    <x v="0"/>
    <n v="38"/>
    <x v="2"/>
    <x v="8"/>
  </r>
  <r>
    <x v="75"/>
    <x v="13"/>
    <x v="3"/>
    <n v="0.60699999999999998"/>
    <x v="0"/>
    <n v="38"/>
    <x v="2"/>
    <x v="8"/>
  </r>
  <r>
    <x v="76"/>
    <x v="0"/>
    <x v="0"/>
    <n v="5.5919999999999997E-2"/>
    <x v="0"/>
    <n v="39"/>
    <x v="2"/>
    <x v="8"/>
  </r>
  <r>
    <x v="76"/>
    <x v="1"/>
    <x v="0"/>
    <n v="0.36441000000000001"/>
    <x v="0"/>
    <n v="39"/>
    <x v="2"/>
    <x v="8"/>
  </r>
  <r>
    <x v="76"/>
    <x v="2"/>
    <x v="0"/>
    <n v="0.36441000000000001"/>
    <x v="0"/>
    <n v="39"/>
    <x v="2"/>
    <x v="8"/>
  </r>
  <r>
    <x v="76"/>
    <x v="3"/>
    <x v="0"/>
    <n v="0.36441000000000001"/>
    <x v="0"/>
    <n v="39"/>
    <x v="2"/>
    <x v="8"/>
  </r>
  <r>
    <x v="76"/>
    <x v="4"/>
    <x v="0"/>
    <n v="0.36441000000000001"/>
    <x v="0"/>
    <n v="39"/>
    <x v="2"/>
    <x v="8"/>
  </r>
  <r>
    <x v="76"/>
    <x v="5"/>
    <x v="0"/>
    <n v="7.7509999999999996E-2"/>
    <x v="0"/>
    <n v="39"/>
    <x v="2"/>
    <x v="8"/>
  </r>
  <r>
    <x v="76"/>
    <x v="6"/>
    <x v="0"/>
    <n v="0.21382999999999999"/>
    <x v="0"/>
    <n v="39"/>
    <x v="2"/>
    <x v="8"/>
  </r>
  <r>
    <x v="76"/>
    <x v="7"/>
    <x v="0"/>
    <n v="0.58294999999999997"/>
    <x v="0"/>
    <n v="39"/>
    <x v="2"/>
    <x v="8"/>
  </r>
  <r>
    <x v="76"/>
    <x v="8"/>
    <x v="0"/>
    <n v="0.58294999999999997"/>
    <x v="0"/>
    <n v="39"/>
    <x v="2"/>
    <x v="8"/>
  </r>
  <r>
    <x v="76"/>
    <x v="9"/>
    <x v="0"/>
    <n v="0.58294999999999997"/>
    <x v="0"/>
    <n v="39"/>
    <x v="2"/>
    <x v="8"/>
  </r>
  <r>
    <x v="76"/>
    <x v="10"/>
    <x v="0"/>
    <n v="0.58294999999999997"/>
    <x v="0"/>
    <n v="39"/>
    <x v="2"/>
    <x v="8"/>
  </r>
  <r>
    <x v="76"/>
    <x v="11"/>
    <x v="0"/>
    <n v="0.58294999999999997"/>
    <x v="0"/>
    <n v="39"/>
    <x v="2"/>
    <x v="8"/>
  </r>
  <r>
    <x v="76"/>
    <x v="12"/>
    <x v="0"/>
    <n v="0.58294999999999997"/>
    <x v="0"/>
    <n v="39"/>
    <x v="2"/>
    <x v="8"/>
  </r>
  <r>
    <x v="76"/>
    <x v="0"/>
    <x v="1"/>
    <n v="0.11836000000000001"/>
    <x v="0"/>
    <n v="39"/>
    <x v="2"/>
    <x v="8"/>
  </r>
  <r>
    <x v="76"/>
    <x v="1"/>
    <x v="1"/>
    <n v="0.20150000000000001"/>
    <x v="0"/>
    <n v="39"/>
    <x v="2"/>
    <x v="8"/>
  </r>
  <r>
    <x v="76"/>
    <x v="2"/>
    <x v="1"/>
    <n v="0.21937000000000001"/>
    <x v="0"/>
    <n v="39"/>
    <x v="2"/>
    <x v="8"/>
  </r>
  <r>
    <x v="76"/>
    <x v="3"/>
    <x v="1"/>
    <n v="0.19525000000000001"/>
    <x v="0"/>
    <n v="39"/>
    <x v="2"/>
    <x v="8"/>
  </r>
  <r>
    <x v="76"/>
    <x v="4"/>
    <x v="1"/>
    <n v="0.19350999999999999"/>
    <x v="0"/>
    <n v="39"/>
    <x v="2"/>
    <x v="8"/>
  </r>
  <r>
    <x v="76"/>
    <x v="5"/>
    <x v="1"/>
    <n v="9.1230000000000006E-2"/>
    <x v="0"/>
    <n v="39"/>
    <x v="2"/>
    <x v="8"/>
  </r>
  <r>
    <x v="76"/>
    <x v="6"/>
    <x v="1"/>
    <n v="9.9629999999999996E-2"/>
    <x v="0"/>
    <n v="39"/>
    <x v="2"/>
    <x v="8"/>
  </r>
  <r>
    <x v="76"/>
    <x v="7"/>
    <x v="1"/>
    <n v="0.23673"/>
    <x v="0"/>
    <n v="39"/>
    <x v="2"/>
    <x v="8"/>
  </r>
  <r>
    <x v="76"/>
    <x v="8"/>
    <x v="1"/>
    <n v="0.24904999999999999"/>
    <x v="0"/>
    <n v="39"/>
    <x v="2"/>
    <x v="8"/>
  </r>
  <r>
    <x v="76"/>
    <x v="9"/>
    <x v="1"/>
    <n v="0.24801000000000001"/>
    <x v="0"/>
    <n v="39"/>
    <x v="2"/>
    <x v="8"/>
  </r>
  <r>
    <x v="76"/>
    <x v="10"/>
    <x v="1"/>
    <n v="0.26501999999999998"/>
    <x v="0"/>
    <n v="39"/>
    <x v="2"/>
    <x v="8"/>
  </r>
  <r>
    <x v="76"/>
    <x v="11"/>
    <x v="1"/>
    <n v="0.25442999999999999"/>
    <x v="0"/>
    <n v="39"/>
    <x v="2"/>
    <x v="8"/>
  </r>
  <r>
    <x v="76"/>
    <x v="12"/>
    <x v="1"/>
    <n v="0.28827000000000003"/>
    <x v="0"/>
    <n v="39"/>
    <x v="2"/>
    <x v="8"/>
  </r>
  <r>
    <x v="76"/>
    <x v="0"/>
    <x v="2"/>
    <n v="0.50815999999999995"/>
    <x v="0"/>
    <n v="39"/>
    <x v="2"/>
    <x v="8"/>
  </r>
  <r>
    <x v="76"/>
    <x v="1"/>
    <x v="2"/>
    <n v="0.59509000000000001"/>
    <x v="0"/>
    <n v="39"/>
    <x v="2"/>
    <x v="8"/>
  </r>
  <r>
    <x v="76"/>
    <x v="2"/>
    <x v="2"/>
    <n v="0.68022000000000005"/>
    <x v="0"/>
    <n v="39"/>
    <x v="2"/>
    <x v="8"/>
  </r>
  <r>
    <x v="76"/>
    <x v="3"/>
    <x v="2"/>
    <n v="0.56533999999999995"/>
    <x v="0"/>
    <n v="39"/>
    <x v="2"/>
    <x v="8"/>
  </r>
  <r>
    <x v="76"/>
    <x v="4"/>
    <x v="2"/>
    <n v="0.55708000000000002"/>
    <x v="0"/>
    <n v="39"/>
    <x v="2"/>
    <x v="8"/>
  </r>
  <r>
    <x v="76"/>
    <x v="5"/>
    <x v="2"/>
    <n v="0.62426000000000004"/>
    <x v="0"/>
    <n v="39"/>
    <x v="2"/>
    <x v="8"/>
  </r>
  <r>
    <x v="76"/>
    <x v="6"/>
    <x v="2"/>
    <n v="0.55254000000000003"/>
    <x v="0"/>
    <n v="39"/>
    <x v="2"/>
    <x v="8"/>
  </r>
  <r>
    <x v="76"/>
    <x v="7"/>
    <x v="2"/>
    <n v="0.54432000000000003"/>
    <x v="0"/>
    <n v="39"/>
    <x v="2"/>
    <x v="8"/>
  </r>
  <r>
    <x v="76"/>
    <x v="8"/>
    <x v="2"/>
    <n v="0.60299999999999998"/>
    <x v="0"/>
    <n v="39"/>
    <x v="2"/>
    <x v="8"/>
  </r>
  <r>
    <x v="76"/>
    <x v="9"/>
    <x v="2"/>
    <n v="0.59804000000000002"/>
    <x v="0"/>
    <n v="39"/>
    <x v="2"/>
    <x v="8"/>
  </r>
  <r>
    <x v="76"/>
    <x v="10"/>
    <x v="2"/>
    <n v="0.67903000000000002"/>
    <x v="0"/>
    <n v="39"/>
    <x v="2"/>
    <x v="8"/>
  </r>
  <r>
    <x v="76"/>
    <x v="11"/>
    <x v="2"/>
    <n v="0.62861999999999996"/>
    <x v="0"/>
    <n v="39"/>
    <x v="2"/>
    <x v="8"/>
  </r>
  <r>
    <x v="76"/>
    <x v="12"/>
    <x v="2"/>
    <n v="0.78978000000000004"/>
    <x v="0"/>
    <n v="39"/>
    <x v="2"/>
    <x v="8"/>
  </r>
  <r>
    <x v="76"/>
    <x v="0"/>
    <x v="3"/>
    <n v="0.68200000000000005"/>
    <x v="0"/>
    <n v="39"/>
    <x v="2"/>
    <x v="8"/>
  </r>
  <r>
    <x v="76"/>
    <x v="1"/>
    <x v="3"/>
    <n v="1.161"/>
    <x v="0"/>
    <n v="39"/>
    <x v="2"/>
    <x v="8"/>
  </r>
  <r>
    <x v="76"/>
    <x v="2"/>
    <x v="3"/>
    <n v="1.264"/>
    <x v="0"/>
    <n v="39"/>
    <x v="2"/>
    <x v="8"/>
  </r>
  <r>
    <x v="76"/>
    <x v="3"/>
    <x v="3"/>
    <n v="1.125"/>
    <x v="0"/>
    <n v="39"/>
    <x v="2"/>
    <x v="8"/>
  </r>
  <r>
    <x v="76"/>
    <x v="4"/>
    <x v="3"/>
    <n v="1.115"/>
    <x v="0"/>
    <n v="39"/>
    <x v="2"/>
    <x v="8"/>
  </r>
  <r>
    <x v="76"/>
    <x v="5"/>
    <x v="3"/>
    <n v="0.79300000000000004"/>
    <x v="0"/>
    <n v="39"/>
    <x v="2"/>
    <x v="8"/>
  </r>
  <r>
    <x v="76"/>
    <x v="6"/>
    <x v="3"/>
    <n v="0.86599999999999999"/>
    <x v="0"/>
    <n v="39"/>
    <x v="2"/>
    <x v="8"/>
  </r>
  <r>
    <x v="76"/>
    <x v="7"/>
    <x v="3"/>
    <n v="1.3640000000000001"/>
    <x v="0"/>
    <n v="39"/>
    <x v="2"/>
    <x v="8"/>
  </r>
  <r>
    <x v="76"/>
    <x v="8"/>
    <x v="3"/>
    <n v="1.4350000000000001"/>
    <x v="0"/>
    <n v="39"/>
    <x v="2"/>
    <x v="8"/>
  </r>
  <r>
    <x v="76"/>
    <x v="9"/>
    <x v="3"/>
    <n v="1.429"/>
    <x v="0"/>
    <n v="39"/>
    <x v="2"/>
    <x v="8"/>
  </r>
  <r>
    <x v="76"/>
    <x v="10"/>
    <x v="3"/>
    <n v="1.5269999999999999"/>
    <x v="0"/>
    <n v="39"/>
    <x v="2"/>
    <x v="8"/>
  </r>
  <r>
    <x v="76"/>
    <x v="11"/>
    <x v="3"/>
    <n v="1.466"/>
    <x v="0"/>
    <n v="39"/>
    <x v="2"/>
    <x v="8"/>
  </r>
  <r>
    <x v="76"/>
    <x v="12"/>
    <x v="3"/>
    <n v="1.661"/>
    <x v="0"/>
    <n v="39"/>
    <x v="2"/>
    <x v="8"/>
  </r>
  <r>
    <x v="77"/>
    <x v="13"/>
    <x v="0"/>
    <n v="1.5299999999999999E-2"/>
    <x v="0"/>
    <n v="39"/>
    <x v="2"/>
    <x v="8"/>
  </r>
  <r>
    <x v="77"/>
    <x v="13"/>
    <x v="1"/>
    <n v="6.8110000000000004E-2"/>
    <x v="0"/>
    <n v="39"/>
    <x v="2"/>
    <x v="8"/>
  </r>
  <r>
    <x v="77"/>
    <x v="13"/>
    <x v="2"/>
    <n v="0.50858999999999999"/>
    <x v="0"/>
    <n v="39"/>
    <x v="2"/>
    <x v="8"/>
  </r>
  <r>
    <x v="77"/>
    <x v="13"/>
    <x v="3"/>
    <n v="0.59199999999999997"/>
    <x v="0"/>
    <n v="39"/>
    <x v="2"/>
    <x v="8"/>
  </r>
  <r>
    <x v="78"/>
    <x v="0"/>
    <x v="0"/>
    <n v="5.5919999999999997E-2"/>
    <x v="0"/>
    <n v="40"/>
    <x v="3"/>
    <x v="9"/>
  </r>
  <r>
    <x v="78"/>
    <x v="1"/>
    <x v="0"/>
    <n v="0.36441000000000001"/>
    <x v="0"/>
    <n v="40"/>
    <x v="3"/>
    <x v="9"/>
  </r>
  <r>
    <x v="78"/>
    <x v="2"/>
    <x v="0"/>
    <n v="0.36441000000000001"/>
    <x v="0"/>
    <n v="40"/>
    <x v="3"/>
    <x v="9"/>
  </r>
  <r>
    <x v="78"/>
    <x v="3"/>
    <x v="0"/>
    <n v="0.36441000000000001"/>
    <x v="0"/>
    <n v="40"/>
    <x v="3"/>
    <x v="9"/>
  </r>
  <r>
    <x v="78"/>
    <x v="4"/>
    <x v="0"/>
    <n v="0.36441000000000001"/>
    <x v="0"/>
    <n v="40"/>
    <x v="3"/>
    <x v="9"/>
  </r>
  <r>
    <x v="78"/>
    <x v="5"/>
    <x v="0"/>
    <n v="7.7509999999999996E-2"/>
    <x v="0"/>
    <n v="40"/>
    <x v="3"/>
    <x v="9"/>
  </r>
  <r>
    <x v="78"/>
    <x v="6"/>
    <x v="0"/>
    <n v="0.21382999999999999"/>
    <x v="0"/>
    <n v="40"/>
    <x v="3"/>
    <x v="9"/>
  </r>
  <r>
    <x v="78"/>
    <x v="7"/>
    <x v="0"/>
    <n v="0.58294999999999997"/>
    <x v="0"/>
    <n v="40"/>
    <x v="3"/>
    <x v="9"/>
  </r>
  <r>
    <x v="78"/>
    <x v="8"/>
    <x v="0"/>
    <n v="0.58294999999999997"/>
    <x v="0"/>
    <n v="40"/>
    <x v="3"/>
    <x v="9"/>
  </r>
  <r>
    <x v="78"/>
    <x v="9"/>
    <x v="0"/>
    <n v="0.58294999999999997"/>
    <x v="0"/>
    <n v="40"/>
    <x v="3"/>
    <x v="9"/>
  </r>
  <r>
    <x v="78"/>
    <x v="10"/>
    <x v="0"/>
    <n v="0.58294999999999997"/>
    <x v="0"/>
    <n v="40"/>
    <x v="3"/>
    <x v="9"/>
  </r>
  <r>
    <x v="78"/>
    <x v="11"/>
    <x v="0"/>
    <n v="0.58294999999999997"/>
    <x v="0"/>
    <n v="40"/>
    <x v="3"/>
    <x v="9"/>
  </r>
  <r>
    <x v="78"/>
    <x v="12"/>
    <x v="0"/>
    <n v="0.58294999999999997"/>
    <x v="0"/>
    <n v="40"/>
    <x v="3"/>
    <x v="9"/>
  </r>
  <r>
    <x v="78"/>
    <x v="0"/>
    <x v="1"/>
    <n v="0.11836000000000001"/>
    <x v="0"/>
    <n v="40"/>
    <x v="3"/>
    <x v="9"/>
  </r>
  <r>
    <x v="78"/>
    <x v="1"/>
    <x v="1"/>
    <n v="0.20063"/>
    <x v="0"/>
    <n v="40"/>
    <x v="3"/>
    <x v="9"/>
  </r>
  <r>
    <x v="78"/>
    <x v="2"/>
    <x v="1"/>
    <n v="0.2185"/>
    <x v="0"/>
    <n v="40"/>
    <x v="3"/>
    <x v="9"/>
  </r>
  <r>
    <x v="78"/>
    <x v="3"/>
    <x v="1"/>
    <n v="0.19525000000000001"/>
    <x v="0"/>
    <n v="40"/>
    <x v="3"/>
    <x v="9"/>
  </r>
  <r>
    <x v="78"/>
    <x v="4"/>
    <x v="1"/>
    <n v="0.19298999999999999"/>
    <x v="0"/>
    <n v="40"/>
    <x v="3"/>
    <x v="9"/>
  </r>
  <r>
    <x v="78"/>
    <x v="5"/>
    <x v="1"/>
    <n v="9.0770000000000003E-2"/>
    <x v="0"/>
    <n v="40"/>
    <x v="3"/>
    <x v="9"/>
  </r>
  <r>
    <x v="78"/>
    <x v="6"/>
    <x v="1"/>
    <n v="9.9860000000000004E-2"/>
    <x v="0"/>
    <n v="40"/>
    <x v="3"/>
    <x v="9"/>
  </r>
  <r>
    <x v="78"/>
    <x v="7"/>
    <x v="1"/>
    <n v="0.23430000000000001"/>
    <x v="0"/>
    <n v="40"/>
    <x v="3"/>
    <x v="9"/>
  </r>
  <r>
    <x v="78"/>
    <x v="8"/>
    <x v="1"/>
    <n v="0.24904999999999999"/>
    <x v="0"/>
    <n v="40"/>
    <x v="3"/>
    <x v="9"/>
  </r>
  <r>
    <x v="78"/>
    <x v="9"/>
    <x v="1"/>
    <n v="0.24593000000000001"/>
    <x v="0"/>
    <n v="40"/>
    <x v="3"/>
    <x v="9"/>
  </r>
  <r>
    <x v="78"/>
    <x v="10"/>
    <x v="1"/>
    <n v="0.26328000000000001"/>
    <x v="0"/>
    <n v="40"/>
    <x v="3"/>
    <x v="9"/>
  </r>
  <r>
    <x v="78"/>
    <x v="11"/>
    <x v="1"/>
    <n v="0.25339"/>
    <x v="0"/>
    <n v="40"/>
    <x v="3"/>
    <x v="9"/>
  </r>
  <r>
    <x v="78"/>
    <x v="12"/>
    <x v="1"/>
    <n v="0.28739999999999999"/>
    <x v="0"/>
    <n v="40"/>
    <x v="3"/>
    <x v="9"/>
  </r>
  <r>
    <x v="78"/>
    <x v="0"/>
    <x v="2"/>
    <n v="0.50815999999999995"/>
    <x v="0"/>
    <n v="40"/>
    <x v="3"/>
    <x v="9"/>
  </r>
  <r>
    <x v="78"/>
    <x v="1"/>
    <x v="2"/>
    <n v="0.59096000000000004"/>
    <x v="0"/>
    <n v="40"/>
    <x v="3"/>
    <x v="9"/>
  </r>
  <r>
    <x v="78"/>
    <x v="2"/>
    <x v="2"/>
    <n v="0.67608999999999997"/>
    <x v="0"/>
    <n v="40"/>
    <x v="3"/>
    <x v="9"/>
  </r>
  <r>
    <x v="78"/>
    <x v="3"/>
    <x v="2"/>
    <n v="0.56533999999999995"/>
    <x v="0"/>
    <n v="40"/>
    <x v="3"/>
    <x v="9"/>
  </r>
  <r>
    <x v="78"/>
    <x v="4"/>
    <x v="2"/>
    <n v="0.55459999999999998"/>
    <x v="0"/>
    <n v="40"/>
    <x v="3"/>
    <x v="9"/>
  </r>
  <r>
    <x v="78"/>
    <x v="5"/>
    <x v="2"/>
    <n v="0.62072000000000005"/>
    <x v="0"/>
    <n v="40"/>
    <x v="3"/>
    <x v="9"/>
  </r>
  <r>
    <x v="78"/>
    <x v="6"/>
    <x v="2"/>
    <n v="0.55430999999999997"/>
    <x v="0"/>
    <n v="40"/>
    <x v="3"/>
    <x v="9"/>
  </r>
  <r>
    <x v="78"/>
    <x v="7"/>
    <x v="2"/>
    <n v="0.53274999999999995"/>
    <x v="0"/>
    <n v="40"/>
    <x v="3"/>
    <x v="9"/>
  </r>
  <r>
    <x v="78"/>
    <x v="8"/>
    <x v="2"/>
    <n v="0.60299999999999998"/>
    <x v="0"/>
    <n v="40"/>
    <x v="3"/>
    <x v="9"/>
  </r>
  <r>
    <x v="78"/>
    <x v="9"/>
    <x v="2"/>
    <n v="0.58811999999999998"/>
    <x v="0"/>
    <n v="40"/>
    <x v="3"/>
    <x v="9"/>
  </r>
  <r>
    <x v="78"/>
    <x v="10"/>
    <x v="2"/>
    <n v="0.67076999999999998"/>
    <x v="0"/>
    <n v="40"/>
    <x v="3"/>
    <x v="9"/>
  </r>
  <r>
    <x v="78"/>
    <x v="11"/>
    <x v="2"/>
    <n v="0.62365999999999999"/>
    <x v="0"/>
    <n v="40"/>
    <x v="3"/>
    <x v="9"/>
  </r>
  <r>
    <x v="78"/>
    <x v="12"/>
    <x v="2"/>
    <n v="0.78564999999999996"/>
    <x v="0"/>
    <n v="40"/>
    <x v="3"/>
    <x v="9"/>
  </r>
  <r>
    <x v="78"/>
    <x v="0"/>
    <x v="3"/>
    <n v="0.68200000000000005"/>
    <x v="0"/>
    <n v="40"/>
    <x v="3"/>
    <x v="9"/>
  </r>
  <r>
    <x v="78"/>
    <x v="1"/>
    <x v="3"/>
    <n v="1.1559999999999999"/>
    <x v="0"/>
    <n v="40"/>
    <x v="3"/>
    <x v="9"/>
  </r>
  <r>
    <x v="78"/>
    <x v="2"/>
    <x v="3"/>
    <n v="1.2589999999999999"/>
    <x v="0"/>
    <n v="40"/>
    <x v="3"/>
    <x v="9"/>
  </r>
  <r>
    <x v="78"/>
    <x v="3"/>
    <x v="3"/>
    <n v="1.125"/>
    <x v="0"/>
    <n v="40"/>
    <x v="3"/>
    <x v="9"/>
  </r>
  <r>
    <x v="78"/>
    <x v="4"/>
    <x v="3"/>
    <n v="1.1120000000000001"/>
    <x v="0"/>
    <n v="40"/>
    <x v="3"/>
    <x v="9"/>
  </r>
  <r>
    <x v="78"/>
    <x v="5"/>
    <x v="3"/>
    <n v="0.78900000000000003"/>
    <x v="0"/>
    <n v="40"/>
    <x v="3"/>
    <x v="9"/>
  </r>
  <r>
    <x v="78"/>
    <x v="6"/>
    <x v="3"/>
    <n v="0.86799999999999999"/>
    <x v="0"/>
    <n v="40"/>
    <x v="3"/>
    <x v="9"/>
  </r>
  <r>
    <x v="78"/>
    <x v="7"/>
    <x v="3"/>
    <n v="1.35"/>
    <x v="0"/>
    <n v="40"/>
    <x v="3"/>
    <x v="9"/>
  </r>
  <r>
    <x v="78"/>
    <x v="8"/>
    <x v="3"/>
    <n v="1.4350000000000001"/>
    <x v="0"/>
    <n v="40"/>
    <x v="3"/>
    <x v="9"/>
  </r>
  <r>
    <x v="78"/>
    <x v="9"/>
    <x v="3"/>
    <n v="1.417"/>
    <x v="0"/>
    <n v="40"/>
    <x v="3"/>
    <x v="9"/>
  </r>
  <r>
    <x v="78"/>
    <x v="10"/>
    <x v="3"/>
    <n v="1.5169999999999999"/>
    <x v="0"/>
    <n v="40"/>
    <x v="3"/>
    <x v="9"/>
  </r>
  <r>
    <x v="78"/>
    <x v="11"/>
    <x v="3"/>
    <n v="1.46"/>
    <x v="0"/>
    <n v="40"/>
    <x v="3"/>
    <x v="9"/>
  </r>
  <r>
    <x v="78"/>
    <x v="12"/>
    <x v="3"/>
    <n v="1.6559999999999999"/>
    <x v="0"/>
    <n v="40"/>
    <x v="3"/>
    <x v="9"/>
  </r>
  <r>
    <x v="79"/>
    <x v="13"/>
    <x v="0"/>
    <n v="1.5299999999999999E-2"/>
    <x v="0"/>
    <n v="40"/>
    <x v="3"/>
    <x v="9"/>
  </r>
  <r>
    <x v="79"/>
    <x v="13"/>
    <x v="1"/>
    <n v="6.7419999999999994E-2"/>
    <x v="0"/>
    <n v="40"/>
    <x v="3"/>
    <x v="9"/>
  </r>
  <r>
    <x v="79"/>
    <x v="13"/>
    <x v="2"/>
    <n v="0.50327999999999995"/>
    <x v="0"/>
    <n v="40"/>
    <x v="3"/>
    <x v="9"/>
  </r>
  <r>
    <x v="79"/>
    <x v="13"/>
    <x v="3"/>
    <n v="0.58599999999999997"/>
    <x v="0"/>
    <n v="40"/>
    <x v="3"/>
    <x v="9"/>
  </r>
  <r>
    <x v="80"/>
    <x v="0"/>
    <x v="0"/>
    <n v="5.5919999999999997E-2"/>
    <x v="0"/>
    <n v="41"/>
    <x v="3"/>
    <x v="9"/>
  </r>
  <r>
    <x v="80"/>
    <x v="1"/>
    <x v="0"/>
    <n v="0.36441000000000001"/>
    <x v="0"/>
    <n v="41"/>
    <x v="3"/>
    <x v="9"/>
  </r>
  <r>
    <x v="80"/>
    <x v="2"/>
    <x v="0"/>
    <n v="0.36441000000000001"/>
    <x v="0"/>
    <n v="41"/>
    <x v="3"/>
    <x v="9"/>
  </r>
  <r>
    <x v="80"/>
    <x v="3"/>
    <x v="0"/>
    <n v="0.36441000000000001"/>
    <x v="0"/>
    <n v="41"/>
    <x v="3"/>
    <x v="9"/>
  </r>
  <r>
    <x v="80"/>
    <x v="4"/>
    <x v="0"/>
    <n v="0.36441000000000001"/>
    <x v="0"/>
    <n v="41"/>
    <x v="3"/>
    <x v="9"/>
  </r>
  <r>
    <x v="80"/>
    <x v="5"/>
    <x v="0"/>
    <n v="7.7509999999999996E-2"/>
    <x v="0"/>
    <n v="41"/>
    <x v="3"/>
    <x v="9"/>
  </r>
  <r>
    <x v="80"/>
    <x v="6"/>
    <x v="0"/>
    <n v="0.21382999999999999"/>
    <x v="0"/>
    <n v="41"/>
    <x v="3"/>
    <x v="9"/>
  </r>
  <r>
    <x v="80"/>
    <x v="7"/>
    <x v="0"/>
    <n v="0.58294999999999997"/>
    <x v="0"/>
    <n v="41"/>
    <x v="3"/>
    <x v="9"/>
  </r>
  <r>
    <x v="80"/>
    <x v="8"/>
    <x v="0"/>
    <n v="0.58294999999999997"/>
    <x v="0"/>
    <n v="41"/>
    <x v="3"/>
    <x v="9"/>
  </r>
  <r>
    <x v="80"/>
    <x v="9"/>
    <x v="0"/>
    <n v="0.58294999999999997"/>
    <x v="0"/>
    <n v="41"/>
    <x v="3"/>
    <x v="9"/>
  </r>
  <r>
    <x v="80"/>
    <x v="10"/>
    <x v="0"/>
    <n v="0.58294999999999997"/>
    <x v="0"/>
    <n v="41"/>
    <x v="3"/>
    <x v="9"/>
  </r>
  <r>
    <x v="80"/>
    <x v="11"/>
    <x v="0"/>
    <n v="0.58294999999999997"/>
    <x v="0"/>
    <n v="41"/>
    <x v="3"/>
    <x v="9"/>
  </r>
  <r>
    <x v="80"/>
    <x v="12"/>
    <x v="0"/>
    <n v="0.58294999999999997"/>
    <x v="0"/>
    <n v="41"/>
    <x v="3"/>
    <x v="9"/>
  </r>
  <r>
    <x v="80"/>
    <x v="0"/>
    <x v="1"/>
    <n v="0.11836000000000001"/>
    <x v="0"/>
    <n v="41"/>
    <x v="3"/>
    <x v="9"/>
  </r>
  <r>
    <x v="80"/>
    <x v="1"/>
    <x v="1"/>
    <n v="0.20150000000000001"/>
    <x v="0"/>
    <n v="41"/>
    <x v="3"/>
    <x v="9"/>
  </r>
  <r>
    <x v="80"/>
    <x v="2"/>
    <x v="1"/>
    <n v="0.21972"/>
    <x v="0"/>
    <n v="41"/>
    <x v="3"/>
    <x v="9"/>
  </r>
  <r>
    <x v="80"/>
    <x v="3"/>
    <x v="1"/>
    <n v="0.19577"/>
    <x v="0"/>
    <n v="41"/>
    <x v="3"/>
    <x v="9"/>
  </r>
  <r>
    <x v="80"/>
    <x v="4"/>
    <x v="1"/>
    <n v="0.19334000000000001"/>
    <x v="0"/>
    <n v="41"/>
    <x v="3"/>
    <x v="9"/>
  </r>
  <r>
    <x v="80"/>
    <x v="5"/>
    <x v="1"/>
    <n v="9.1350000000000001E-2"/>
    <x v="0"/>
    <n v="41"/>
    <x v="3"/>
    <x v="9"/>
  </r>
  <r>
    <x v="80"/>
    <x v="6"/>
    <x v="1"/>
    <n v="9.9970000000000003E-2"/>
    <x v="0"/>
    <n v="41"/>
    <x v="3"/>
    <x v="9"/>
  </r>
  <r>
    <x v="80"/>
    <x v="7"/>
    <x v="1"/>
    <n v="0.23585999999999999"/>
    <x v="0"/>
    <n v="41"/>
    <x v="3"/>
    <x v="9"/>
  </r>
  <r>
    <x v="80"/>
    <x v="8"/>
    <x v="1"/>
    <n v="0.25235000000000002"/>
    <x v="0"/>
    <n v="41"/>
    <x v="3"/>
    <x v="9"/>
  </r>
  <r>
    <x v="80"/>
    <x v="9"/>
    <x v="1"/>
    <n v="0.24748999999999999"/>
    <x v="0"/>
    <n v="41"/>
    <x v="3"/>
    <x v="9"/>
  </r>
  <r>
    <x v="80"/>
    <x v="10"/>
    <x v="1"/>
    <n v="0.26554"/>
    <x v="0"/>
    <n v="41"/>
    <x v="3"/>
    <x v="9"/>
  </r>
  <r>
    <x v="80"/>
    <x v="11"/>
    <x v="1"/>
    <n v="0.25530000000000003"/>
    <x v="0"/>
    <n v="41"/>
    <x v="3"/>
    <x v="9"/>
  </r>
  <r>
    <x v="80"/>
    <x v="12"/>
    <x v="1"/>
    <n v="0.28810000000000002"/>
    <x v="0"/>
    <n v="41"/>
    <x v="3"/>
    <x v="9"/>
  </r>
  <r>
    <x v="80"/>
    <x v="0"/>
    <x v="2"/>
    <n v="0.50815999999999995"/>
    <x v="0"/>
    <n v="41"/>
    <x v="3"/>
    <x v="9"/>
  </r>
  <r>
    <x v="80"/>
    <x v="1"/>
    <x v="2"/>
    <n v="0.59509000000000001"/>
    <x v="0"/>
    <n v="41"/>
    <x v="3"/>
    <x v="9"/>
  </r>
  <r>
    <x v="80"/>
    <x v="2"/>
    <x v="2"/>
    <n v="0.68186999999999998"/>
    <x v="0"/>
    <n v="41"/>
    <x v="3"/>
    <x v="9"/>
  </r>
  <r>
    <x v="80"/>
    <x v="3"/>
    <x v="2"/>
    <n v="0.56781999999999999"/>
    <x v="0"/>
    <n v="41"/>
    <x v="3"/>
    <x v="9"/>
  </r>
  <r>
    <x v="80"/>
    <x v="4"/>
    <x v="2"/>
    <n v="0.55625000000000002"/>
    <x v="0"/>
    <n v="41"/>
    <x v="3"/>
    <x v="9"/>
  </r>
  <r>
    <x v="80"/>
    <x v="5"/>
    <x v="2"/>
    <n v="0.62514000000000003"/>
    <x v="0"/>
    <n v="41"/>
    <x v="3"/>
    <x v="9"/>
  </r>
  <r>
    <x v="80"/>
    <x v="6"/>
    <x v="2"/>
    <n v="0.55520000000000003"/>
    <x v="0"/>
    <n v="41"/>
    <x v="3"/>
    <x v="9"/>
  </r>
  <r>
    <x v="80"/>
    <x v="7"/>
    <x v="2"/>
    <n v="0.54018999999999995"/>
    <x v="0"/>
    <n v="41"/>
    <x v="3"/>
    <x v="9"/>
  </r>
  <r>
    <x v="80"/>
    <x v="8"/>
    <x v="2"/>
    <n v="0.61870000000000003"/>
    <x v="0"/>
    <n v="41"/>
    <x v="3"/>
    <x v="9"/>
  </r>
  <r>
    <x v="80"/>
    <x v="9"/>
    <x v="2"/>
    <n v="0.59555999999999998"/>
    <x v="0"/>
    <n v="41"/>
    <x v="3"/>
    <x v="9"/>
  </r>
  <r>
    <x v="80"/>
    <x v="10"/>
    <x v="2"/>
    <n v="0.68150999999999995"/>
    <x v="0"/>
    <n v="41"/>
    <x v="3"/>
    <x v="9"/>
  </r>
  <r>
    <x v="80"/>
    <x v="11"/>
    <x v="2"/>
    <n v="0.63275000000000003"/>
    <x v="0"/>
    <n v="41"/>
    <x v="3"/>
    <x v="9"/>
  </r>
  <r>
    <x v="80"/>
    <x v="12"/>
    <x v="2"/>
    <n v="0.78895000000000004"/>
    <x v="0"/>
    <n v="41"/>
    <x v="3"/>
    <x v="9"/>
  </r>
  <r>
    <x v="80"/>
    <x v="0"/>
    <x v="3"/>
    <n v="0.68200000000000005"/>
    <x v="0"/>
    <n v="41"/>
    <x v="3"/>
    <x v="9"/>
  </r>
  <r>
    <x v="80"/>
    <x v="1"/>
    <x v="3"/>
    <n v="1.161"/>
    <x v="0"/>
    <n v="41"/>
    <x v="3"/>
    <x v="9"/>
  </r>
  <r>
    <x v="80"/>
    <x v="2"/>
    <x v="3"/>
    <n v="1.266"/>
    <x v="0"/>
    <n v="41"/>
    <x v="3"/>
    <x v="9"/>
  </r>
  <r>
    <x v="80"/>
    <x v="3"/>
    <x v="3"/>
    <n v="1.1279999999999999"/>
    <x v="0"/>
    <n v="41"/>
    <x v="3"/>
    <x v="9"/>
  </r>
  <r>
    <x v="80"/>
    <x v="4"/>
    <x v="3"/>
    <n v="1.1140000000000001"/>
    <x v="0"/>
    <n v="41"/>
    <x v="3"/>
    <x v="9"/>
  </r>
  <r>
    <x v="80"/>
    <x v="5"/>
    <x v="3"/>
    <n v="0.79400000000000004"/>
    <x v="0"/>
    <n v="41"/>
    <x v="3"/>
    <x v="9"/>
  </r>
  <r>
    <x v="80"/>
    <x v="6"/>
    <x v="3"/>
    <n v="0.86899999999999999"/>
    <x v="0"/>
    <n v="41"/>
    <x v="3"/>
    <x v="9"/>
  </r>
  <r>
    <x v="80"/>
    <x v="7"/>
    <x v="3"/>
    <n v="1.359"/>
    <x v="0"/>
    <n v="41"/>
    <x v="3"/>
    <x v="9"/>
  </r>
  <r>
    <x v="80"/>
    <x v="8"/>
    <x v="3"/>
    <n v="1.454"/>
    <x v="0"/>
    <n v="41"/>
    <x v="3"/>
    <x v="9"/>
  </r>
  <r>
    <x v="80"/>
    <x v="9"/>
    <x v="3"/>
    <n v="1.4259999999999999"/>
    <x v="0"/>
    <n v="41"/>
    <x v="3"/>
    <x v="9"/>
  </r>
  <r>
    <x v="80"/>
    <x v="10"/>
    <x v="3"/>
    <n v="1.53"/>
    <x v="0"/>
    <n v="41"/>
    <x v="3"/>
    <x v="9"/>
  </r>
  <r>
    <x v="80"/>
    <x v="11"/>
    <x v="3"/>
    <n v="1.4710000000000001"/>
    <x v="0"/>
    <n v="41"/>
    <x v="3"/>
    <x v="9"/>
  </r>
  <r>
    <x v="80"/>
    <x v="12"/>
    <x v="3"/>
    <n v="1.66"/>
    <x v="0"/>
    <n v="41"/>
    <x v="3"/>
    <x v="9"/>
  </r>
  <r>
    <x v="81"/>
    <x v="13"/>
    <x v="0"/>
    <n v="1.5299999999999999E-2"/>
    <x v="0"/>
    <n v="41"/>
    <x v="3"/>
    <x v="9"/>
  </r>
  <r>
    <x v="81"/>
    <x v="13"/>
    <x v="1"/>
    <n v="6.8449999999999997E-2"/>
    <x v="0"/>
    <n v="41"/>
    <x v="3"/>
    <x v="9"/>
  </r>
  <r>
    <x v="81"/>
    <x v="13"/>
    <x v="2"/>
    <n v="0.51124999999999998"/>
    <x v="0"/>
    <n v="41"/>
    <x v="3"/>
    <x v="9"/>
  </r>
  <r>
    <x v="81"/>
    <x v="13"/>
    <x v="3"/>
    <n v="0.59499999999999997"/>
    <x v="0"/>
    <n v="41"/>
    <x v="3"/>
    <x v="9"/>
  </r>
  <r>
    <x v="82"/>
    <x v="0"/>
    <x v="0"/>
    <n v="5.5919999999999997E-2"/>
    <x v="0"/>
    <n v="42"/>
    <x v="3"/>
    <x v="9"/>
  </r>
  <r>
    <x v="82"/>
    <x v="1"/>
    <x v="0"/>
    <n v="0.36441000000000001"/>
    <x v="0"/>
    <n v="42"/>
    <x v="3"/>
    <x v="9"/>
  </r>
  <r>
    <x v="82"/>
    <x v="2"/>
    <x v="0"/>
    <n v="0.36441000000000001"/>
    <x v="0"/>
    <n v="42"/>
    <x v="3"/>
    <x v="9"/>
  </r>
  <r>
    <x v="82"/>
    <x v="3"/>
    <x v="0"/>
    <n v="0.36441000000000001"/>
    <x v="0"/>
    <n v="42"/>
    <x v="3"/>
    <x v="9"/>
  </r>
  <r>
    <x v="82"/>
    <x v="4"/>
    <x v="0"/>
    <n v="0.36441000000000001"/>
    <x v="0"/>
    <n v="42"/>
    <x v="3"/>
    <x v="9"/>
  </r>
  <r>
    <x v="82"/>
    <x v="5"/>
    <x v="0"/>
    <n v="7.7509999999999996E-2"/>
    <x v="0"/>
    <n v="42"/>
    <x v="3"/>
    <x v="9"/>
  </r>
  <r>
    <x v="82"/>
    <x v="6"/>
    <x v="0"/>
    <n v="0.21382999999999999"/>
    <x v="0"/>
    <n v="42"/>
    <x v="3"/>
    <x v="9"/>
  </r>
  <r>
    <x v="82"/>
    <x v="7"/>
    <x v="0"/>
    <n v="0.58294999999999997"/>
    <x v="0"/>
    <n v="42"/>
    <x v="3"/>
    <x v="9"/>
  </r>
  <r>
    <x v="82"/>
    <x v="8"/>
    <x v="0"/>
    <n v="0.58294999999999997"/>
    <x v="0"/>
    <n v="42"/>
    <x v="3"/>
    <x v="9"/>
  </r>
  <r>
    <x v="82"/>
    <x v="9"/>
    <x v="0"/>
    <n v="0.58294999999999997"/>
    <x v="0"/>
    <n v="42"/>
    <x v="3"/>
    <x v="9"/>
  </r>
  <r>
    <x v="82"/>
    <x v="10"/>
    <x v="0"/>
    <n v="0.58294999999999997"/>
    <x v="0"/>
    <n v="42"/>
    <x v="3"/>
    <x v="9"/>
  </r>
  <r>
    <x v="82"/>
    <x v="11"/>
    <x v="0"/>
    <n v="0.58294999999999997"/>
    <x v="0"/>
    <n v="42"/>
    <x v="3"/>
    <x v="9"/>
  </r>
  <r>
    <x v="82"/>
    <x v="12"/>
    <x v="0"/>
    <n v="0.58294999999999997"/>
    <x v="0"/>
    <n v="42"/>
    <x v="3"/>
    <x v="9"/>
  </r>
  <r>
    <x v="82"/>
    <x v="0"/>
    <x v="1"/>
    <n v="0.11836000000000001"/>
    <x v="0"/>
    <n v="42"/>
    <x v="3"/>
    <x v="9"/>
  </r>
  <r>
    <x v="82"/>
    <x v="1"/>
    <x v="1"/>
    <n v="0.20236000000000001"/>
    <x v="0"/>
    <n v="42"/>
    <x v="3"/>
    <x v="9"/>
  </r>
  <r>
    <x v="82"/>
    <x v="2"/>
    <x v="1"/>
    <n v="0.22023999999999999"/>
    <x v="0"/>
    <n v="42"/>
    <x v="3"/>
    <x v="9"/>
  </r>
  <r>
    <x v="82"/>
    <x v="3"/>
    <x v="1"/>
    <n v="0.19577"/>
    <x v="0"/>
    <n v="42"/>
    <x v="3"/>
    <x v="9"/>
  </r>
  <r>
    <x v="82"/>
    <x v="4"/>
    <x v="1"/>
    <n v="0.19472999999999999"/>
    <x v="0"/>
    <n v="42"/>
    <x v="3"/>
    <x v="9"/>
  </r>
  <r>
    <x v="82"/>
    <x v="5"/>
    <x v="1"/>
    <n v="9.1689999999999994E-2"/>
    <x v="0"/>
    <n v="42"/>
    <x v="3"/>
    <x v="9"/>
  </r>
  <r>
    <x v="82"/>
    <x v="6"/>
    <x v="1"/>
    <n v="0.10043000000000001"/>
    <x v="0"/>
    <n v="42"/>
    <x v="3"/>
    <x v="9"/>
  </r>
  <r>
    <x v="82"/>
    <x v="7"/>
    <x v="1"/>
    <n v="0.23724999999999999"/>
    <x v="0"/>
    <n v="42"/>
    <x v="3"/>
    <x v="9"/>
  </r>
  <r>
    <x v="82"/>
    <x v="8"/>
    <x v="1"/>
    <n v="0.25356000000000001"/>
    <x v="0"/>
    <n v="42"/>
    <x v="3"/>
    <x v="9"/>
  </r>
  <r>
    <x v="82"/>
    <x v="9"/>
    <x v="1"/>
    <n v="0.24853"/>
    <x v="0"/>
    <n v="42"/>
    <x v="3"/>
    <x v="9"/>
  </r>
  <r>
    <x v="82"/>
    <x v="10"/>
    <x v="1"/>
    <n v="0.26640000000000003"/>
    <x v="0"/>
    <n v="42"/>
    <x v="3"/>
    <x v="9"/>
  </r>
  <r>
    <x v="82"/>
    <x v="11"/>
    <x v="1"/>
    <n v="0.25563999999999998"/>
    <x v="0"/>
    <n v="42"/>
    <x v="3"/>
    <x v="9"/>
  </r>
  <r>
    <x v="82"/>
    <x v="12"/>
    <x v="1"/>
    <n v="0.28827000000000003"/>
    <x v="0"/>
    <n v="42"/>
    <x v="3"/>
    <x v="9"/>
  </r>
  <r>
    <x v="82"/>
    <x v="0"/>
    <x v="2"/>
    <n v="0.50815999999999995"/>
    <x v="0"/>
    <n v="42"/>
    <x v="3"/>
    <x v="9"/>
  </r>
  <r>
    <x v="82"/>
    <x v="1"/>
    <x v="2"/>
    <n v="0.59923000000000004"/>
    <x v="0"/>
    <n v="42"/>
    <x v="3"/>
    <x v="9"/>
  </r>
  <r>
    <x v="82"/>
    <x v="2"/>
    <x v="2"/>
    <n v="0.68435000000000001"/>
    <x v="0"/>
    <n v="42"/>
    <x v="3"/>
    <x v="9"/>
  </r>
  <r>
    <x v="82"/>
    <x v="3"/>
    <x v="2"/>
    <n v="0.56781999999999999"/>
    <x v="0"/>
    <n v="42"/>
    <x v="3"/>
    <x v="9"/>
  </r>
  <r>
    <x v="82"/>
    <x v="4"/>
    <x v="2"/>
    <n v="0.56286000000000003"/>
    <x v="0"/>
    <n v="42"/>
    <x v="3"/>
    <x v="9"/>
  </r>
  <r>
    <x v="82"/>
    <x v="5"/>
    <x v="2"/>
    <n v="0.62780000000000002"/>
    <x v="0"/>
    <n v="42"/>
    <x v="3"/>
    <x v="9"/>
  </r>
  <r>
    <x v="82"/>
    <x v="6"/>
    <x v="2"/>
    <n v="0.55874000000000001"/>
    <x v="0"/>
    <n v="42"/>
    <x v="3"/>
    <x v="9"/>
  </r>
  <r>
    <x v="82"/>
    <x v="7"/>
    <x v="2"/>
    <n v="0.54679999999999995"/>
    <x v="0"/>
    <n v="42"/>
    <x v="3"/>
    <x v="9"/>
  </r>
  <r>
    <x v="82"/>
    <x v="8"/>
    <x v="2"/>
    <n v="0.62448999999999999"/>
    <x v="0"/>
    <n v="42"/>
    <x v="3"/>
    <x v="9"/>
  </r>
  <r>
    <x v="82"/>
    <x v="9"/>
    <x v="2"/>
    <n v="0.60052000000000005"/>
    <x v="0"/>
    <n v="42"/>
    <x v="3"/>
    <x v="9"/>
  </r>
  <r>
    <x v="82"/>
    <x v="10"/>
    <x v="2"/>
    <n v="0.68564999999999998"/>
    <x v="0"/>
    <n v="42"/>
    <x v="3"/>
    <x v="9"/>
  </r>
  <r>
    <x v="82"/>
    <x v="11"/>
    <x v="2"/>
    <n v="0.63441000000000003"/>
    <x v="0"/>
    <n v="42"/>
    <x v="3"/>
    <x v="9"/>
  </r>
  <r>
    <x v="82"/>
    <x v="12"/>
    <x v="2"/>
    <n v="0.78978000000000004"/>
    <x v="0"/>
    <n v="42"/>
    <x v="3"/>
    <x v="9"/>
  </r>
  <r>
    <x v="82"/>
    <x v="0"/>
    <x v="3"/>
    <n v="0.68200000000000005"/>
    <x v="0"/>
    <n v="42"/>
    <x v="3"/>
    <x v="9"/>
  </r>
  <r>
    <x v="82"/>
    <x v="1"/>
    <x v="3"/>
    <n v="1.1659999999999999"/>
    <x v="0"/>
    <n v="42"/>
    <x v="3"/>
    <x v="9"/>
  </r>
  <r>
    <x v="82"/>
    <x v="2"/>
    <x v="3"/>
    <n v="1.2689999999999999"/>
    <x v="0"/>
    <n v="42"/>
    <x v="3"/>
    <x v="9"/>
  </r>
  <r>
    <x v="82"/>
    <x v="3"/>
    <x v="3"/>
    <n v="1.1279999999999999"/>
    <x v="0"/>
    <n v="42"/>
    <x v="3"/>
    <x v="9"/>
  </r>
  <r>
    <x v="82"/>
    <x v="4"/>
    <x v="3"/>
    <n v="1.1220000000000001"/>
    <x v="0"/>
    <n v="42"/>
    <x v="3"/>
    <x v="9"/>
  </r>
  <r>
    <x v="82"/>
    <x v="5"/>
    <x v="3"/>
    <n v="0.79700000000000004"/>
    <x v="0"/>
    <n v="42"/>
    <x v="3"/>
    <x v="9"/>
  </r>
  <r>
    <x v="82"/>
    <x v="6"/>
    <x v="3"/>
    <n v="0.873"/>
    <x v="0"/>
    <n v="42"/>
    <x v="3"/>
    <x v="9"/>
  </r>
  <r>
    <x v="82"/>
    <x v="7"/>
    <x v="3"/>
    <n v="1.367"/>
    <x v="0"/>
    <n v="42"/>
    <x v="3"/>
    <x v="9"/>
  </r>
  <r>
    <x v="82"/>
    <x v="8"/>
    <x v="3"/>
    <n v="1.4610000000000001"/>
    <x v="0"/>
    <n v="42"/>
    <x v="3"/>
    <x v="9"/>
  </r>
  <r>
    <x v="82"/>
    <x v="9"/>
    <x v="3"/>
    <n v="1.4319999999999999"/>
    <x v="0"/>
    <n v="42"/>
    <x v="3"/>
    <x v="9"/>
  </r>
  <r>
    <x v="82"/>
    <x v="10"/>
    <x v="3"/>
    <n v="1.5349999999999999"/>
    <x v="0"/>
    <n v="42"/>
    <x v="3"/>
    <x v="9"/>
  </r>
  <r>
    <x v="82"/>
    <x v="11"/>
    <x v="3"/>
    <n v="1.4730000000000001"/>
    <x v="0"/>
    <n v="42"/>
    <x v="3"/>
    <x v="9"/>
  </r>
  <r>
    <x v="82"/>
    <x v="12"/>
    <x v="3"/>
    <n v="1.661"/>
    <x v="0"/>
    <n v="42"/>
    <x v="3"/>
    <x v="9"/>
  </r>
  <r>
    <x v="83"/>
    <x v="13"/>
    <x v="0"/>
    <n v="1.5299999999999999E-2"/>
    <x v="0"/>
    <n v="42"/>
    <x v="3"/>
    <x v="9"/>
  </r>
  <r>
    <x v="83"/>
    <x v="13"/>
    <x v="1"/>
    <n v="6.7530000000000007E-2"/>
    <x v="0"/>
    <n v="42"/>
    <x v="3"/>
    <x v="9"/>
  </r>
  <r>
    <x v="83"/>
    <x v="13"/>
    <x v="2"/>
    <n v="0.50417000000000001"/>
    <x v="0"/>
    <n v="42"/>
    <x v="3"/>
    <x v="9"/>
  </r>
  <r>
    <x v="83"/>
    <x v="13"/>
    <x v="3"/>
    <n v="0.58699999999999997"/>
    <x v="0"/>
    <n v="42"/>
    <x v="3"/>
    <x v="9"/>
  </r>
  <r>
    <x v="84"/>
    <x v="0"/>
    <x v="0"/>
    <n v="5.5919999999999997E-2"/>
    <x v="0"/>
    <n v="43"/>
    <x v="3"/>
    <x v="9"/>
  </r>
  <r>
    <x v="84"/>
    <x v="1"/>
    <x v="0"/>
    <n v="0.36441000000000001"/>
    <x v="0"/>
    <n v="43"/>
    <x v="3"/>
    <x v="9"/>
  </r>
  <r>
    <x v="84"/>
    <x v="2"/>
    <x v="0"/>
    <n v="0.36441000000000001"/>
    <x v="0"/>
    <n v="43"/>
    <x v="3"/>
    <x v="9"/>
  </r>
  <r>
    <x v="84"/>
    <x v="3"/>
    <x v="0"/>
    <n v="0.36441000000000001"/>
    <x v="0"/>
    <n v="43"/>
    <x v="3"/>
    <x v="9"/>
  </r>
  <r>
    <x v="84"/>
    <x v="4"/>
    <x v="0"/>
    <n v="0.36441000000000001"/>
    <x v="0"/>
    <n v="43"/>
    <x v="3"/>
    <x v="9"/>
  </r>
  <r>
    <x v="84"/>
    <x v="5"/>
    <x v="0"/>
    <n v="7.7509999999999996E-2"/>
    <x v="0"/>
    <n v="43"/>
    <x v="3"/>
    <x v="9"/>
  </r>
  <r>
    <x v="84"/>
    <x v="6"/>
    <x v="0"/>
    <n v="0.21382999999999999"/>
    <x v="0"/>
    <n v="43"/>
    <x v="3"/>
    <x v="9"/>
  </r>
  <r>
    <x v="84"/>
    <x v="7"/>
    <x v="0"/>
    <n v="0.58294999999999997"/>
    <x v="0"/>
    <n v="43"/>
    <x v="3"/>
    <x v="9"/>
  </r>
  <r>
    <x v="84"/>
    <x v="8"/>
    <x v="0"/>
    <n v="0.58294999999999997"/>
    <x v="0"/>
    <n v="43"/>
    <x v="3"/>
    <x v="9"/>
  </r>
  <r>
    <x v="84"/>
    <x v="9"/>
    <x v="0"/>
    <n v="0.58294999999999997"/>
    <x v="0"/>
    <n v="43"/>
    <x v="3"/>
    <x v="9"/>
  </r>
  <r>
    <x v="84"/>
    <x v="10"/>
    <x v="0"/>
    <n v="0.58294999999999997"/>
    <x v="0"/>
    <n v="43"/>
    <x v="3"/>
    <x v="9"/>
  </r>
  <r>
    <x v="84"/>
    <x v="11"/>
    <x v="0"/>
    <n v="0.58294999999999997"/>
    <x v="0"/>
    <n v="43"/>
    <x v="3"/>
    <x v="9"/>
  </r>
  <r>
    <x v="84"/>
    <x v="12"/>
    <x v="0"/>
    <n v="0.58294999999999997"/>
    <x v="0"/>
    <n v="43"/>
    <x v="3"/>
    <x v="9"/>
  </r>
  <r>
    <x v="84"/>
    <x v="0"/>
    <x v="1"/>
    <n v="0.11836000000000001"/>
    <x v="0"/>
    <n v="43"/>
    <x v="3"/>
    <x v="9"/>
  </r>
  <r>
    <x v="84"/>
    <x v="1"/>
    <x v="1"/>
    <n v="0.20219000000000001"/>
    <x v="0"/>
    <n v="43"/>
    <x v="3"/>
    <x v="9"/>
  </r>
  <r>
    <x v="84"/>
    <x v="2"/>
    <x v="1"/>
    <n v="0.22023999999999999"/>
    <x v="0"/>
    <n v="43"/>
    <x v="3"/>
    <x v="9"/>
  </r>
  <r>
    <x v="84"/>
    <x v="3"/>
    <x v="1"/>
    <n v="0.19577"/>
    <x v="0"/>
    <n v="43"/>
    <x v="3"/>
    <x v="9"/>
  </r>
  <r>
    <x v="84"/>
    <x v="4"/>
    <x v="1"/>
    <n v="0.19472999999999999"/>
    <x v="0"/>
    <n v="43"/>
    <x v="3"/>
    <x v="9"/>
  </r>
  <r>
    <x v="84"/>
    <x v="5"/>
    <x v="1"/>
    <n v="9.1689999999999994E-2"/>
    <x v="0"/>
    <n v="43"/>
    <x v="3"/>
    <x v="9"/>
  </r>
  <r>
    <x v="84"/>
    <x v="6"/>
    <x v="1"/>
    <n v="0.10043000000000001"/>
    <x v="0"/>
    <n v="43"/>
    <x v="3"/>
    <x v="9"/>
  </r>
  <r>
    <x v="84"/>
    <x v="7"/>
    <x v="1"/>
    <n v="0.23741999999999999"/>
    <x v="0"/>
    <n v="43"/>
    <x v="3"/>
    <x v="9"/>
  </r>
  <r>
    <x v="84"/>
    <x v="8"/>
    <x v="1"/>
    <n v="0.25356000000000001"/>
    <x v="0"/>
    <n v="43"/>
    <x v="3"/>
    <x v="9"/>
  </r>
  <r>
    <x v="84"/>
    <x v="9"/>
    <x v="1"/>
    <n v="0.2487"/>
    <x v="0"/>
    <n v="43"/>
    <x v="3"/>
    <x v="9"/>
  </r>
  <r>
    <x v="84"/>
    <x v="10"/>
    <x v="1"/>
    <n v="0.26657999999999998"/>
    <x v="0"/>
    <n v="43"/>
    <x v="3"/>
    <x v="9"/>
  </r>
  <r>
    <x v="84"/>
    <x v="11"/>
    <x v="1"/>
    <n v="0.25563999999999998"/>
    <x v="0"/>
    <n v="43"/>
    <x v="3"/>
    <x v="9"/>
  </r>
  <r>
    <x v="84"/>
    <x v="12"/>
    <x v="1"/>
    <n v="0.28827000000000003"/>
    <x v="0"/>
    <n v="43"/>
    <x v="3"/>
    <x v="9"/>
  </r>
  <r>
    <x v="84"/>
    <x v="0"/>
    <x v="2"/>
    <n v="0.50815999999999995"/>
    <x v="0"/>
    <n v="43"/>
    <x v="3"/>
    <x v="9"/>
  </r>
  <r>
    <x v="84"/>
    <x v="1"/>
    <x v="2"/>
    <n v="0.59840000000000004"/>
    <x v="0"/>
    <n v="43"/>
    <x v="3"/>
    <x v="9"/>
  </r>
  <r>
    <x v="84"/>
    <x v="2"/>
    <x v="2"/>
    <n v="0.68435000000000001"/>
    <x v="0"/>
    <n v="43"/>
    <x v="3"/>
    <x v="9"/>
  </r>
  <r>
    <x v="84"/>
    <x v="3"/>
    <x v="2"/>
    <n v="0.56781999999999999"/>
    <x v="0"/>
    <n v="43"/>
    <x v="3"/>
    <x v="9"/>
  </r>
  <r>
    <x v="84"/>
    <x v="4"/>
    <x v="2"/>
    <n v="0.56286000000000003"/>
    <x v="0"/>
    <n v="43"/>
    <x v="3"/>
    <x v="9"/>
  </r>
  <r>
    <x v="84"/>
    <x v="5"/>
    <x v="2"/>
    <n v="0.62780000000000002"/>
    <x v="0"/>
    <n v="43"/>
    <x v="3"/>
    <x v="9"/>
  </r>
  <r>
    <x v="84"/>
    <x v="6"/>
    <x v="2"/>
    <n v="0.55874000000000001"/>
    <x v="0"/>
    <n v="43"/>
    <x v="3"/>
    <x v="9"/>
  </r>
  <r>
    <x v="84"/>
    <x v="7"/>
    <x v="2"/>
    <n v="0.54762999999999995"/>
    <x v="0"/>
    <n v="43"/>
    <x v="3"/>
    <x v="9"/>
  </r>
  <r>
    <x v="84"/>
    <x v="8"/>
    <x v="2"/>
    <n v="0.62448999999999999"/>
    <x v="0"/>
    <n v="43"/>
    <x v="3"/>
    <x v="9"/>
  </r>
  <r>
    <x v="84"/>
    <x v="9"/>
    <x v="2"/>
    <n v="0.60135000000000005"/>
    <x v="0"/>
    <n v="43"/>
    <x v="3"/>
    <x v="9"/>
  </r>
  <r>
    <x v="84"/>
    <x v="10"/>
    <x v="2"/>
    <n v="0.68647000000000002"/>
    <x v="0"/>
    <n v="43"/>
    <x v="3"/>
    <x v="9"/>
  </r>
  <r>
    <x v="84"/>
    <x v="11"/>
    <x v="2"/>
    <n v="0.63441000000000003"/>
    <x v="0"/>
    <n v="43"/>
    <x v="3"/>
    <x v="9"/>
  </r>
  <r>
    <x v="84"/>
    <x v="12"/>
    <x v="2"/>
    <n v="0.78978000000000004"/>
    <x v="0"/>
    <n v="43"/>
    <x v="3"/>
    <x v="9"/>
  </r>
  <r>
    <x v="84"/>
    <x v="0"/>
    <x v="3"/>
    <n v="0.68200000000000005"/>
    <x v="0"/>
    <n v="43"/>
    <x v="3"/>
    <x v="9"/>
  </r>
  <r>
    <x v="84"/>
    <x v="1"/>
    <x v="3"/>
    <n v="1.165"/>
    <x v="0"/>
    <n v="43"/>
    <x v="3"/>
    <x v="9"/>
  </r>
  <r>
    <x v="84"/>
    <x v="2"/>
    <x v="3"/>
    <n v="1.2689999999999999"/>
    <x v="0"/>
    <n v="43"/>
    <x v="3"/>
    <x v="9"/>
  </r>
  <r>
    <x v="84"/>
    <x v="3"/>
    <x v="3"/>
    <n v="1.1279999999999999"/>
    <x v="0"/>
    <n v="43"/>
    <x v="3"/>
    <x v="9"/>
  </r>
  <r>
    <x v="84"/>
    <x v="4"/>
    <x v="3"/>
    <n v="1.1220000000000001"/>
    <x v="0"/>
    <n v="43"/>
    <x v="3"/>
    <x v="9"/>
  </r>
  <r>
    <x v="84"/>
    <x v="5"/>
    <x v="3"/>
    <n v="0.79700000000000004"/>
    <x v="0"/>
    <n v="43"/>
    <x v="3"/>
    <x v="9"/>
  </r>
  <r>
    <x v="84"/>
    <x v="6"/>
    <x v="3"/>
    <n v="0.873"/>
    <x v="0"/>
    <n v="43"/>
    <x v="3"/>
    <x v="9"/>
  </r>
  <r>
    <x v="84"/>
    <x v="7"/>
    <x v="3"/>
    <n v="1.3680000000000001"/>
    <x v="0"/>
    <n v="43"/>
    <x v="3"/>
    <x v="9"/>
  </r>
  <r>
    <x v="84"/>
    <x v="8"/>
    <x v="3"/>
    <n v="1.4610000000000001"/>
    <x v="0"/>
    <n v="43"/>
    <x v="3"/>
    <x v="9"/>
  </r>
  <r>
    <x v="84"/>
    <x v="9"/>
    <x v="3"/>
    <n v="1.4330000000000001"/>
    <x v="0"/>
    <n v="43"/>
    <x v="3"/>
    <x v="9"/>
  </r>
  <r>
    <x v="84"/>
    <x v="10"/>
    <x v="3"/>
    <n v="1.536"/>
    <x v="0"/>
    <n v="43"/>
    <x v="3"/>
    <x v="9"/>
  </r>
  <r>
    <x v="84"/>
    <x v="11"/>
    <x v="3"/>
    <n v="1.4730000000000001"/>
    <x v="0"/>
    <n v="43"/>
    <x v="3"/>
    <x v="9"/>
  </r>
  <r>
    <x v="84"/>
    <x v="12"/>
    <x v="3"/>
    <n v="1.661"/>
    <x v="0"/>
    <n v="43"/>
    <x v="3"/>
    <x v="9"/>
  </r>
  <r>
    <x v="85"/>
    <x v="13"/>
    <x v="0"/>
    <n v="1.5299999999999999E-2"/>
    <x v="0"/>
    <n v="43"/>
    <x v="3"/>
    <x v="9"/>
  </r>
  <r>
    <x v="85"/>
    <x v="13"/>
    <x v="1"/>
    <n v="6.7989999999999995E-2"/>
    <x v="0"/>
    <n v="43"/>
    <x v="3"/>
    <x v="9"/>
  </r>
  <r>
    <x v="85"/>
    <x v="13"/>
    <x v="2"/>
    <n v="0.50770999999999999"/>
    <x v="0"/>
    <n v="43"/>
    <x v="3"/>
    <x v="9"/>
  </r>
  <r>
    <x v="85"/>
    <x v="13"/>
    <x v="3"/>
    <n v="0.59099999999999997"/>
    <x v="0"/>
    <n v="43"/>
    <x v="3"/>
    <x v="9"/>
  </r>
  <r>
    <x v="86"/>
    <x v="0"/>
    <x v="0"/>
    <n v="5.5919999999999997E-2"/>
    <x v="0"/>
    <n v="44"/>
    <x v="3"/>
    <x v="10"/>
  </r>
  <r>
    <x v="86"/>
    <x v="1"/>
    <x v="0"/>
    <n v="0.36441000000000001"/>
    <x v="0"/>
    <n v="44"/>
    <x v="3"/>
    <x v="10"/>
  </r>
  <r>
    <x v="86"/>
    <x v="2"/>
    <x v="0"/>
    <n v="0.36441000000000001"/>
    <x v="0"/>
    <n v="44"/>
    <x v="3"/>
    <x v="10"/>
  </r>
  <r>
    <x v="86"/>
    <x v="3"/>
    <x v="0"/>
    <n v="0.36441000000000001"/>
    <x v="0"/>
    <n v="44"/>
    <x v="3"/>
    <x v="10"/>
  </r>
  <r>
    <x v="86"/>
    <x v="4"/>
    <x v="0"/>
    <n v="0.36441000000000001"/>
    <x v="0"/>
    <n v="44"/>
    <x v="3"/>
    <x v="10"/>
  </r>
  <r>
    <x v="86"/>
    <x v="5"/>
    <x v="0"/>
    <n v="7.7509999999999996E-2"/>
    <x v="0"/>
    <n v="44"/>
    <x v="3"/>
    <x v="10"/>
  </r>
  <r>
    <x v="86"/>
    <x v="6"/>
    <x v="0"/>
    <n v="0.21382999999999999"/>
    <x v="0"/>
    <n v="44"/>
    <x v="3"/>
    <x v="10"/>
  </r>
  <r>
    <x v="86"/>
    <x v="7"/>
    <x v="0"/>
    <n v="0.58294999999999997"/>
    <x v="0"/>
    <n v="44"/>
    <x v="3"/>
    <x v="10"/>
  </r>
  <r>
    <x v="86"/>
    <x v="8"/>
    <x v="0"/>
    <n v="0.58294999999999997"/>
    <x v="0"/>
    <n v="44"/>
    <x v="3"/>
    <x v="10"/>
  </r>
  <r>
    <x v="86"/>
    <x v="9"/>
    <x v="0"/>
    <n v="0.58294999999999997"/>
    <x v="0"/>
    <n v="44"/>
    <x v="3"/>
    <x v="10"/>
  </r>
  <r>
    <x v="86"/>
    <x v="10"/>
    <x v="0"/>
    <n v="0.58294999999999997"/>
    <x v="0"/>
    <n v="44"/>
    <x v="3"/>
    <x v="10"/>
  </r>
  <r>
    <x v="86"/>
    <x v="11"/>
    <x v="0"/>
    <n v="0.58294999999999997"/>
    <x v="0"/>
    <n v="44"/>
    <x v="3"/>
    <x v="10"/>
  </r>
  <r>
    <x v="86"/>
    <x v="12"/>
    <x v="0"/>
    <n v="0.58294999999999997"/>
    <x v="0"/>
    <n v="44"/>
    <x v="3"/>
    <x v="10"/>
  </r>
  <r>
    <x v="86"/>
    <x v="0"/>
    <x v="1"/>
    <n v="0.11854000000000001"/>
    <x v="0"/>
    <n v="44"/>
    <x v="3"/>
    <x v="10"/>
  </r>
  <r>
    <x v="86"/>
    <x v="1"/>
    <x v="1"/>
    <n v="0.20219000000000001"/>
    <x v="0"/>
    <n v="44"/>
    <x v="3"/>
    <x v="10"/>
  </r>
  <r>
    <x v="86"/>
    <x v="2"/>
    <x v="1"/>
    <n v="0.22023999999999999"/>
    <x v="0"/>
    <n v="44"/>
    <x v="3"/>
    <x v="10"/>
  </r>
  <r>
    <x v="86"/>
    <x v="3"/>
    <x v="1"/>
    <n v="0.19577"/>
    <x v="0"/>
    <n v="44"/>
    <x v="3"/>
    <x v="10"/>
  </r>
  <r>
    <x v="86"/>
    <x v="4"/>
    <x v="1"/>
    <n v="0.19472999999999999"/>
    <x v="0"/>
    <n v="44"/>
    <x v="3"/>
    <x v="10"/>
  </r>
  <r>
    <x v="86"/>
    <x v="5"/>
    <x v="1"/>
    <n v="9.1689999999999994E-2"/>
    <x v="0"/>
    <n v="44"/>
    <x v="3"/>
    <x v="10"/>
  </r>
  <r>
    <x v="86"/>
    <x v="6"/>
    <x v="1"/>
    <n v="0.10043000000000001"/>
    <x v="0"/>
    <n v="44"/>
    <x v="3"/>
    <x v="10"/>
  </r>
  <r>
    <x v="86"/>
    <x v="7"/>
    <x v="1"/>
    <n v="0.23741999999999999"/>
    <x v="0"/>
    <n v="44"/>
    <x v="3"/>
    <x v="10"/>
  </r>
  <r>
    <x v="86"/>
    <x v="8"/>
    <x v="1"/>
    <n v="0.25356000000000001"/>
    <x v="0"/>
    <n v="44"/>
    <x v="3"/>
    <x v="10"/>
  </r>
  <r>
    <x v="86"/>
    <x v="9"/>
    <x v="1"/>
    <n v="0.24853"/>
    <x v="0"/>
    <n v="44"/>
    <x v="3"/>
    <x v="10"/>
  </r>
  <r>
    <x v="86"/>
    <x v="10"/>
    <x v="1"/>
    <n v="0.26657999999999998"/>
    <x v="0"/>
    <n v="44"/>
    <x v="3"/>
    <x v="10"/>
  </r>
  <r>
    <x v="86"/>
    <x v="11"/>
    <x v="1"/>
    <n v="0.25599"/>
    <x v="0"/>
    <n v="44"/>
    <x v="3"/>
    <x v="10"/>
  </r>
  <r>
    <x v="86"/>
    <x v="12"/>
    <x v="1"/>
    <n v="0.28827000000000003"/>
    <x v="0"/>
    <n v="44"/>
    <x v="3"/>
    <x v="10"/>
  </r>
  <r>
    <x v="86"/>
    <x v="0"/>
    <x v="2"/>
    <n v="0.50899000000000005"/>
    <x v="0"/>
    <n v="44"/>
    <x v="3"/>
    <x v="10"/>
  </r>
  <r>
    <x v="86"/>
    <x v="1"/>
    <x v="2"/>
    <n v="0.59840000000000004"/>
    <x v="0"/>
    <n v="44"/>
    <x v="3"/>
    <x v="10"/>
  </r>
  <r>
    <x v="86"/>
    <x v="2"/>
    <x v="2"/>
    <n v="0.68435000000000001"/>
    <x v="0"/>
    <n v="44"/>
    <x v="3"/>
    <x v="10"/>
  </r>
  <r>
    <x v="86"/>
    <x v="3"/>
    <x v="2"/>
    <n v="0.56781999999999999"/>
    <x v="0"/>
    <n v="44"/>
    <x v="3"/>
    <x v="10"/>
  </r>
  <r>
    <x v="86"/>
    <x v="4"/>
    <x v="2"/>
    <n v="0.56286000000000003"/>
    <x v="0"/>
    <n v="44"/>
    <x v="3"/>
    <x v="10"/>
  </r>
  <r>
    <x v="86"/>
    <x v="5"/>
    <x v="2"/>
    <n v="0.62780000000000002"/>
    <x v="0"/>
    <n v="44"/>
    <x v="3"/>
    <x v="10"/>
  </r>
  <r>
    <x v="86"/>
    <x v="6"/>
    <x v="2"/>
    <n v="0.55874000000000001"/>
    <x v="0"/>
    <n v="44"/>
    <x v="3"/>
    <x v="10"/>
  </r>
  <r>
    <x v="86"/>
    <x v="7"/>
    <x v="2"/>
    <n v="0.54762999999999995"/>
    <x v="0"/>
    <n v="44"/>
    <x v="3"/>
    <x v="10"/>
  </r>
  <r>
    <x v="86"/>
    <x v="8"/>
    <x v="2"/>
    <n v="0.62448999999999999"/>
    <x v="0"/>
    <n v="44"/>
    <x v="3"/>
    <x v="10"/>
  </r>
  <r>
    <x v="86"/>
    <x v="9"/>
    <x v="2"/>
    <n v="0.60052000000000005"/>
    <x v="0"/>
    <n v="44"/>
    <x v="3"/>
    <x v="10"/>
  </r>
  <r>
    <x v="86"/>
    <x v="10"/>
    <x v="2"/>
    <n v="0.68647000000000002"/>
    <x v="0"/>
    <n v="44"/>
    <x v="3"/>
    <x v="10"/>
  </r>
  <r>
    <x v="86"/>
    <x v="11"/>
    <x v="2"/>
    <n v="0.63605999999999996"/>
    <x v="0"/>
    <n v="44"/>
    <x v="3"/>
    <x v="10"/>
  </r>
  <r>
    <x v="86"/>
    <x v="12"/>
    <x v="2"/>
    <n v="0.78978000000000004"/>
    <x v="0"/>
    <n v="44"/>
    <x v="3"/>
    <x v="10"/>
  </r>
  <r>
    <x v="86"/>
    <x v="0"/>
    <x v="3"/>
    <n v="0.68300000000000005"/>
    <x v="0"/>
    <n v="44"/>
    <x v="3"/>
    <x v="10"/>
  </r>
  <r>
    <x v="86"/>
    <x v="1"/>
    <x v="3"/>
    <n v="1.165"/>
    <x v="0"/>
    <n v="44"/>
    <x v="3"/>
    <x v="10"/>
  </r>
  <r>
    <x v="86"/>
    <x v="2"/>
    <x v="3"/>
    <n v="1.2689999999999999"/>
    <x v="0"/>
    <n v="44"/>
    <x v="3"/>
    <x v="10"/>
  </r>
  <r>
    <x v="86"/>
    <x v="3"/>
    <x v="3"/>
    <n v="1.1279999999999999"/>
    <x v="0"/>
    <n v="44"/>
    <x v="3"/>
    <x v="10"/>
  </r>
  <r>
    <x v="86"/>
    <x v="4"/>
    <x v="3"/>
    <n v="1.1220000000000001"/>
    <x v="0"/>
    <n v="44"/>
    <x v="3"/>
    <x v="10"/>
  </r>
  <r>
    <x v="86"/>
    <x v="5"/>
    <x v="3"/>
    <n v="0.79700000000000004"/>
    <x v="0"/>
    <n v="44"/>
    <x v="3"/>
    <x v="10"/>
  </r>
  <r>
    <x v="86"/>
    <x v="6"/>
    <x v="3"/>
    <n v="0.873"/>
    <x v="0"/>
    <n v="44"/>
    <x v="3"/>
    <x v="10"/>
  </r>
  <r>
    <x v="86"/>
    <x v="7"/>
    <x v="3"/>
    <n v="1.3680000000000001"/>
    <x v="0"/>
    <n v="44"/>
    <x v="3"/>
    <x v="10"/>
  </r>
  <r>
    <x v="86"/>
    <x v="8"/>
    <x v="3"/>
    <n v="1.4610000000000001"/>
    <x v="0"/>
    <n v="44"/>
    <x v="3"/>
    <x v="10"/>
  </r>
  <r>
    <x v="86"/>
    <x v="9"/>
    <x v="3"/>
    <n v="1.4319999999999999"/>
    <x v="0"/>
    <n v="44"/>
    <x v="3"/>
    <x v="10"/>
  </r>
  <r>
    <x v="86"/>
    <x v="10"/>
    <x v="3"/>
    <n v="1.536"/>
    <x v="0"/>
    <n v="44"/>
    <x v="3"/>
    <x v="10"/>
  </r>
  <r>
    <x v="86"/>
    <x v="11"/>
    <x v="3"/>
    <n v="1.4750000000000001"/>
    <x v="0"/>
    <n v="44"/>
    <x v="3"/>
    <x v="10"/>
  </r>
  <r>
    <x v="86"/>
    <x v="12"/>
    <x v="3"/>
    <n v="1.661"/>
    <x v="0"/>
    <n v="44"/>
    <x v="3"/>
    <x v="10"/>
  </r>
  <r>
    <x v="87"/>
    <x v="13"/>
    <x v="0"/>
    <n v="1.5299999999999999E-2"/>
    <x v="0"/>
    <n v="44"/>
    <x v="3"/>
    <x v="10"/>
  </r>
  <r>
    <x v="87"/>
    <x v="13"/>
    <x v="1"/>
    <n v="6.8449999999999997E-2"/>
    <x v="0"/>
    <n v="44"/>
    <x v="3"/>
    <x v="10"/>
  </r>
  <r>
    <x v="87"/>
    <x v="13"/>
    <x v="2"/>
    <n v="0.51124999999999998"/>
    <x v="0"/>
    <n v="44"/>
    <x v="3"/>
    <x v="10"/>
  </r>
  <r>
    <x v="87"/>
    <x v="13"/>
    <x v="3"/>
    <n v="0.59499999999999997"/>
    <x v="0"/>
    <n v="44"/>
    <x v="3"/>
    <x v="10"/>
  </r>
  <r>
    <x v="88"/>
    <x v="0"/>
    <x v="0"/>
    <n v="5.5919999999999997E-2"/>
    <x v="0"/>
    <n v="45"/>
    <x v="3"/>
    <x v="10"/>
  </r>
  <r>
    <x v="88"/>
    <x v="1"/>
    <x v="0"/>
    <n v="0.36441000000000001"/>
    <x v="0"/>
    <n v="45"/>
    <x v="3"/>
    <x v="10"/>
  </r>
  <r>
    <x v="88"/>
    <x v="2"/>
    <x v="0"/>
    <n v="0.36441000000000001"/>
    <x v="0"/>
    <n v="45"/>
    <x v="3"/>
    <x v="10"/>
  </r>
  <r>
    <x v="88"/>
    <x v="3"/>
    <x v="0"/>
    <n v="0.36441000000000001"/>
    <x v="0"/>
    <n v="45"/>
    <x v="3"/>
    <x v="10"/>
  </r>
  <r>
    <x v="88"/>
    <x v="4"/>
    <x v="0"/>
    <n v="0.36441000000000001"/>
    <x v="0"/>
    <n v="45"/>
    <x v="3"/>
    <x v="10"/>
  </r>
  <r>
    <x v="88"/>
    <x v="5"/>
    <x v="0"/>
    <n v="7.7509999999999996E-2"/>
    <x v="0"/>
    <n v="45"/>
    <x v="3"/>
    <x v="10"/>
  </r>
  <r>
    <x v="88"/>
    <x v="6"/>
    <x v="0"/>
    <n v="0.21382999999999999"/>
    <x v="0"/>
    <n v="45"/>
    <x v="3"/>
    <x v="10"/>
  </r>
  <r>
    <x v="88"/>
    <x v="7"/>
    <x v="0"/>
    <n v="0.58294999999999997"/>
    <x v="0"/>
    <n v="45"/>
    <x v="3"/>
    <x v="10"/>
  </r>
  <r>
    <x v="88"/>
    <x v="8"/>
    <x v="0"/>
    <n v="0.58294999999999997"/>
    <x v="0"/>
    <n v="45"/>
    <x v="3"/>
    <x v="10"/>
  </r>
  <r>
    <x v="88"/>
    <x v="9"/>
    <x v="0"/>
    <n v="0.58294999999999997"/>
    <x v="0"/>
    <n v="45"/>
    <x v="3"/>
    <x v="10"/>
  </r>
  <r>
    <x v="88"/>
    <x v="10"/>
    <x v="0"/>
    <n v="0.58294999999999997"/>
    <x v="0"/>
    <n v="45"/>
    <x v="3"/>
    <x v="10"/>
  </r>
  <r>
    <x v="88"/>
    <x v="11"/>
    <x v="0"/>
    <n v="0.58294999999999997"/>
    <x v="0"/>
    <n v="45"/>
    <x v="3"/>
    <x v="10"/>
  </r>
  <r>
    <x v="88"/>
    <x v="12"/>
    <x v="0"/>
    <n v="0.58294999999999997"/>
    <x v="0"/>
    <n v="45"/>
    <x v="3"/>
    <x v="10"/>
  </r>
  <r>
    <x v="88"/>
    <x v="0"/>
    <x v="1"/>
    <n v="0.11888"/>
    <x v="0"/>
    <n v="45"/>
    <x v="3"/>
    <x v="10"/>
  </r>
  <r>
    <x v="88"/>
    <x v="1"/>
    <x v="1"/>
    <n v="0.20254"/>
    <x v="0"/>
    <n v="45"/>
    <x v="3"/>
    <x v="10"/>
  </r>
  <r>
    <x v="88"/>
    <x v="2"/>
    <x v="1"/>
    <n v="0.22076000000000001"/>
    <x v="0"/>
    <n v="45"/>
    <x v="3"/>
    <x v="10"/>
  </r>
  <r>
    <x v="88"/>
    <x v="3"/>
    <x v="1"/>
    <n v="0.19594"/>
    <x v="0"/>
    <n v="45"/>
    <x v="3"/>
    <x v="10"/>
  </r>
  <r>
    <x v="88"/>
    <x v="4"/>
    <x v="1"/>
    <n v="0.19455"/>
    <x v="0"/>
    <n v="45"/>
    <x v="3"/>
    <x v="10"/>
  </r>
  <r>
    <x v="88"/>
    <x v="5"/>
    <x v="1"/>
    <n v="9.1810000000000003E-2"/>
    <x v="0"/>
    <n v="45"/>
    <x v="3"/>
    <x v="10"/>
  </r>
  <r>
    <x v="88"/>
    <x v="6"/>
    <x v="1"/>
    <n v="0.10032000000000001"/>
    <x v="0"/>
    <n v="45"/>
    <x v="3"/>
    <x v="10"/>
  </r>
  <r>
    <x v="88"/>
    <x v="7"/>
    <x v="1"/>
    <n v="0.23724999999999999"/>
    <x v="0"/>
    <n v="45"/>
    <x v="3"/>
    <x v="10"/>
  </r>
  <r>
    <x v="88"/>
    <x v="8"/>
    <x v="1"/>
    <n v="0.25356000000000001"/>
    <x v="0"/>
    <n v="45"/>
    <x v="3"/>
    <x v="10"/>
  </r>
  <r>
    <x v="88"/>
    <x v="9"/>
    <x v="1"/>
    <n v="0.2487"/>
    <x v="0"/>
    <n v="45"/>
    <x v="3"/>
    <x v="10"/>
  </r>
  <r>
    <x v="88"/>
    <x v="10"/>
    <x v="1"/>
    <n v="0.26657999999999998"/>
    <x v="0"/>
    <n v="45"/>
    <x v="3"/>
    <x v="10"/>
  </r>
  <r>
    <x v="88"/>
    <x v="11"/>
    <x v="1"/>
    <n v="0.25599"/>
    <x v="0"/>
    <n v="45"/>
    <x v="3"/>
    <x v="10"/>
  </r>
  <r>
    <x v="88"/>
    <x v="12"/>
    <x v="1"/>
    <n v="0.28827000000000003"/>
    <x v="0"/>
    <n v="45"/>
    <x v="3"/>
    <x v="10"/>
  </r>
  <r>
    <x v="88"/>
    <x v="0"/>
    <x v="2"/>
    <n v="0.51019000000000003"/>
    <x v="0"/>
    <n v="45"/>
    <x v="3"/>
    <x v="10"/>
  </r>
  <r>
    <x v="88"/>
    <x v="1"/>
    <x v="2"/>
    <n v="0.60004999999999997"/>
    <x v="0"/>
    <n v="45"/>
    <x v="3"/>
    <x v="10"/>
  </r>
  <r>
    <x v="88"/>
    <x v="2"/>
    <x v="2"/>
    <n v="0.68683000000000005"/>
    <x v="0"/>
    <n v="45"/>
    <x v="3"/>
    <x v="10"/>
  </r>
  <r>
    <x v="88"/>
    <x v="3"/>
    <x v="2"/>
    <n v="0.56864999999999999"/>
    <x v="0"/>
    <n v="45"/>
    <x v="3"/>
    <x v="10"/>
  </r>
  <r>
    <x v="88"/>
    <x v="4"/>
    <x v="2"/>
    <n v="0.56203999999999998"/>
    <x v="0"/>
    <n v="45"/>
    <x v="3"/>
    <x v="10"/>
  </r>
  <r>
    <x v="88"/>
    <x v="5"/>
    <x v="2"/>
    <n v="0.62868000000000002"/>
    <x v="0"/>
    <n v="45"/>
    <x v="3"/>
    <x v="10"/>
  </r>
  <r>
    <x v="88"/>
    <x v="6"/>
    <x v="2"/>
    <n v="0.55784999999999996"/>
    <x v="0"/>
    <n v="45"/>
    <x v="3"/>
    <x v="10"/>
  </r>
  <r>
    <x v="88"/>
    <x v="7"/>
    <x v="2"/>
    <n v="0.54679999999999995"/>
    <x v="0"/>
    <n v="45"/>
    <x v="3"/>
    <x v="10"/>
  </r>
  <r>
    <x v="88"/>
    <x v="8"/>
    <x v="2"/>
    <n v="0.62448999999999999"/>
    <x v="0"/>
    <n v="45"/>
    <x v="3"/>
    <x v="10"/>
  </r>
  <r>
    <x v="88"/>
    <x v="9"/>
    <x v="2"/>
    <n v="0.60135000000000005"/>
    <x v="0"/>
    <n v="45"/>
    <x v="3"/>
    <x v="10"/>
  </r>
  <r>
    <x v="88"/>
    <x v="10"/>
    <x v="2"/>
    <n v="0.68647000000000002"/>
    <x v="0"/>
    <n v="45"/>
    <x v="3"/>
    <x v="10"/>
  </r>
  <r>
    <x v="88"/>
    <x v="11"/>
    <x v="2"/>
    <n v="0.63605999999999996"/>
    <x v="0"/>
    <n v="45"/>
    <x v="3"/>
    <x v="10"/>
  </r>
  <r>
    <x v="88"/>
    <x v="12"/>
    <x v="2"/>
    <n v="0.78978000000000004"/>
    <x v="0"/>
    <n v="45"/>
    <x v="3"/>
    <x v="10"/>
  </r>
  <r>
    <x v="88"/>
    <x v="0"/>
    <x v="3"/>
    <n v="0.68500000000000005"/>
    <x v="0"/>
    <n v="45"/>
    <x v="3"/>
    <x v="10"/>
  </r>
  <r>
    <x v="88"/>
    <x v="1"/>
    <x v="3"/>
    <n v="1.167"/>
    <x v="0"/>
    <n v="45"/>
    <x v="3"/>
    <x v="10"/>
  </r>
  <r>
    <x v="88"/>
    <x v="2"/>
    <x v="3"/>
    <n v="1.272"/>
    <x v="0"/>
    <n v="45"/>
    <x v="3"/>
    <x v="10"/>
  </r>
  <r>
    <x v="88"/>
    <x v="3"/>
    <x v="3"/>
    <n v="1.129"/>
    <x v="0"/>
    <n v="45"/>
    <x v="3"/>
    <x v="10"/>
  </r>
  <r>
    <x v="88"/>
    <x v="4"/>
    <x v="3"/>
    <n v="1.121"/>
    <x v="0"/>
    <n v="45"/>
    <x v="3"/>
    <x v="10"/>
  </r>
  <r>
    <x v="88"/>
    <x v="5"/>
    <x v="3"/>
    <n v="0.79800000000000004"/>
    <x v="0"/>
    <n v="45"/>
    <x v="3"/>
    <x v="10"/>
  </r>
  <r>
    <x v="88"/>
    <x v="6"/>
    <x v="3"/>
    <n v="0.872"/>
    <x v="0"/>
    <n v="45"/>
    <x v="3"/>
    <x v="10"/>
  </r>
  <r>
    <x v="88"/>
    <x v="7"/>
    <x v="3"/>
    <n v="1.367"/>
    <x v="0"/>
    <n v="45"/>
    <x v="3"/>
    <x v="10"/>
  </r>
  <r>
    <x v="88"/>
    <x v="8"/>
    <x v="3"/>
    <n v="1.4610000000000001"/>
    <x v="0"/>
    <n v="45"/>
    <x v="3"/>
    <x v="10"/>
  </r>
  <r>
    <x v="88"/>
    <x v="9"/>
    <x v="3"/>
    <n v="1.4330000000000001"/>
    <x v="0"/>
    <n v="45"/>
    <x v="3"/>
    <x v="10"/>
  </r>
  <r>
    <x v="88"/>
    <x v="10"/>
    <x v="3"/>
    <n v="1.536"/>
    <x v="0"/>
    <n v="45"/>
    <x v="3"/>
    <x v="10"/>
  </r>
  <r>
    <x v="88"/>
    <x v="11"/>
    <x v="3"/>
    <n v="1.4750000000000001"/>
    <x v="0"/>
    <n v="45"/>
    <x v="3"/>
    <x v="10"/>
  </r>
  <r>
    <x v="88"/>
    <x v="12"/>
    <x v="3"/>
    <n v="1.661"/>
    <x v="0"/>
    <n v="45"/>
    <x v="3"/>
    <x v="10"/>
  </r>
  <r>
    <x v="89"/>
    <x v="13"/>
    <x v="0"/>
    <n v="1.5299999999999999E-2"/>
    <x v="0"/>
    <n v="45"/>
    <x v="3"/>
    <x v="10"/>
  </r>
  <r>
    <x v="89"/>
    <x v="13"/>
    <x v="1"/>
    <n v="6.9599999999999995E-2"/>
    <x v="0"/>
    <n v="45"/>
    <x v="3"/>
    <x v="10"/>
  </r>
  <r>
    <x v="89"/>
    <x v="13"/>
    <x v="2"/>
    <n v="0.52010000000000001"/>
    <x v="0"/>
    <n v="45"/>
    <x v="3"/>
    <x v="10"/>
  </r>
  <r>
    <x v="89"/>
    <x v="13"/>
    <x v="3"/>
    <n v="0.60499999999999998"/>
    <x v="0"/>
    <n v="45"/>
    <x v="3"/>
    <x v="10"/>
  </r>
  <r>
    <x v="90"/>
    <x v="0"/>
    <x v="0"/>
    <n v="5.5919999999999997E-2"/>
    <x v="0"/>
    <n v="46"/>
    <x v="3"/>
    <x v="10"/>
  </r>
  <r>
    <x v="90"/>
    <x v="1"/>
    <x v="0"/>
    <n v="0.36441000000000001"/>
    <x v="0"/>
    <n v="46"/>
    <x v="3"/>
    <x v="10"/>
  </r>
  <r>
    <x v="90"/>
    <x v="2"/>
    <x v="0"/>
    <n v="0.36441000000000001"/>
    <x v="0"/>
    <n v="46"/>
    <x v="3"/>
    <x v="10"/>
  </r>
  <r>
    <x v="90"/>
    <x v="3"/>
    <x v="0"/>
    <n v="0.36441000000000001"/>
    <x v="0"/>
    <n v="46"/>
    <x v="3"/>
    <x v="10"/>
  </r>
  <r>
    <x v="90"/>
    <x v="4"/>
    <x v="0"/>
    <n v="0.36441000000000001"/>
    <x v="0"/>
    <n v="46"/>
    <x v="3"/>
    <x v="10"/>
  </r>
  <r>
    <x v="90"/>
    <x v="5"/>
    <x v="0"/>
    <n v="7.7509999999999996E-2"/>
    <x v="0"/>
    <n v="46"/>
    <x v="3"/>
    <x v="10"/>
  </r>
  <r>
    <x v="90"/>
    <x v="6"/>
    <x v="0"/>
    <n v="0.21382999999999999"/>
    <x v="0"/>
    <n v="46"/>
    <x v="3"/>
    <x v="10"/>
  </r>
  <r>
    <x v="90"/>
    <x v="7"/>
    <x v="0"/>
    <n v="0.58294999999999997"/>
    <x v="0"/>
    <n v="46"/>
    <x v="3"/>
    <x v="10"/>
  </r>
  <r>
    <x v="90"/>
    <x v="8"/>
    <x v="0"/>
    <n v="0.58294999999999997"/>
    <x v="0"/>
    <n v="46"/>
    <x v="3"/>
    <x v="10"/>
  </r>
  <r>
    <x v="90"/>
    <x v="9"/>
    <x v="0"/>
    <n v="0.58294999999999997"/>
    <x v="0"/>
    <n v="46"/>
    <x v="3"/>
    <x v="10"/>
  </r>
  <r>
    <x v="90"/>
    <x v="10"/>
    <x v="0"/>
    <n v="0.58294999999999997"/>
    <x v="0"/>
    <n v="46"/>
    <x v="3"/>
    <x v="10"/>
  </r>
  <r>
    <x v="90"/>
    <x v="11"/>
    <x v="0"/>
    <n v="0.58294999999999997"/>
    <x v="0"/>
    <n v="46"/>
    <x v="3"/>
    <x v="10"/>
  </r>
  <r>
    <x v="90"/>
    <x v="12"/>
    <x v="0"/>
    <n v="0.58294999999999997"/>
    <x v="0"/>
    <n v="46"/>
    <x v="3"/>
    <x v="10"/>
  </r>
  <r>
    <x v="90"/>
    <x v="0"/>
    <x v="1"/>
    <n v="0.11888"/>
    <x v="0"/>
    <n v="46"/>
    <x v="3"/>
    <x v="10"/>
  </r>
  <r>
    <x v="90"/>
    <x v="1"/>
    <x v="1"/>
    <n v="0.20530999999999999"/>
    <x v="0"/>
    <n v="46"/>
    <x v="3"/>
    <x v="10"/>
  </r>
  <r>
    <x v="90"/>
    <x v="2"/>
    <x v="1"/>
    <n v="0.22353999999999999"/>
    <x v="0"/>
    <n v="46"/>
    <x v="3"/>
    <x v="10"/>
  </r>
  <r>
    <x v="90"/>
    <x v="3"/>
    <x v="1"/>
    <n v="0.19697999999999999"/>
    <x v="0"/>
    <n v="46"/>
    <x v="3"/>
    <x v="10"/>
  </r>
  <r>
    <x v="90"/>
    <x v="4"/>
    <x v="1"/>
    <n v="0.19472999999999999"/>
    <x v="0"/>
    <n v="46"/>
    <x v="3"/>
    <x v="10"/>
  </r>
  <r>
    <x v="90"/>
    <x v="5"/>
    <x v="1"/>
    <n v="9.3420000000000003E-2"/>
    <x v="0"/>
    <n v="46"/>
    <x v="3"/>
    <x v="10"/>
  </r>
  <r>
    <x v="90"/>
    <x v="6"/>
    <x v="1"/>
    <n v="0.10112"/>
    <x v="0"/>
    <n v="46"/>
    <x v="3"/>
    <x v="10"/>
  </r>
  <r>
    <x v="90"/>
    <x v="7"/>
    <x v="1"/>
    <n v="0.23932999999999999"/>
    <x v="0"/>
    <n v="46"/>
    <x v="3"/>
    <x v="10"/>
  </r>
  <r>
    <x v="90"/>
    <x v="8"/>
    <x v="1"/>
    <n v="0.25599"/>
    <x v="0"/>
    <n v="46"/>
    <x v="3"/>
    <x v="10"/>
  </r>
  <r>
    <x v="90"/>
    <x v="9"/>
    <x v="1"/>
    <n v="0.25044"/>
    <x v="0"/>
    <n v="46"/>
    <x v="3"/>
    <x v="10"/>
  </r>
  <r>
    <x v="90"/>
    <x v="10"/>
    <x v="1"/>
    <n v="0.26866000000000001"/>
    <x v="0"/>
    <n v="46"/>
    <x v="3"/>
    <x v="10"/>
  </r>
  <r>
    <x v="90"/>
    <x v="11"/>
    <x v="1"/>
    <n v="0.25738"/>
    <x v="0"/>
    <n v="46"/>
    <x v="3"/>
    <x v="10"/>
  </r>
  <r>
    <x v="90"/>
    <x v="12"/>
    <x v="1"/>
    <n v="0.28861999999999999"/>
    <x v="0"/>
    <n v="46"/>
    <x v="3"/>
    <x v="10"/>
  </r>
  <r>
    <x v="90"/>
    <x v="0"/>
    <x v="2"/>
    <n v="0.51019000000000003"/>
    <x v="0"/>
    <n v="46"/>
    <x v="3"/>
    <x v="10"/>
  </r>
  <r>
    <x v="90"/>
    <x v="1"/>
    <x v="2"/>
    <n v="0.61328000000000005"/>
    <x v="0"/>
    <n v="46"/>
    <x v="3"/>
    <x v="10"/>
  </r>
  <r>
    <x v="90"/>
    <x v="2"/>
    <x v="2"/>
    <n v="0.70004999999999995"/>
    <x v="0"/>
    <n v="46"/>
    <x v="3"/>
    <x v="10"/>
  </r>
  <r>
    <x v="90"/>
    <x v="3"/>
    <x v="2"/>
    <n v="0.57360999999999995"/>
    <x v="0"/>
    <n v="46"/>
    <x v="3"/>
    <x v="10"/>
  </r>
  <r>
    <x v="90"/>
    <x v="4"/>
    <x v="2"/>
    <n v="0.56286000000000003"/>
    <x v="0"/>
    <n v="46"/>
    <x v="3"/>
    <x v="10"/>
  </r>
  <r>
    <x v="90"/>
    <x v="5"/>
    <x v="2"/>
    <n v="0.64107000000000003"/>
    <x v="0"/>
    <n v="46"/>
    <x v="3"/>
    <x v="10"/>
  </r>
  <r>
    <x v="90"/>
    <x v="6"/>
    <x v="2"/>
    <n v="0.56405000000000005"/>
    <x v="0"/>
    <n v="46"/>
    <x v="3"/>
    <x v="10"/>
  </r>
  <r>
    <x v="90"/>
    <x v="7"/>
    <x v="2"/>
    <n v="0.55671999999999999"/>
    <x v="0"/>
    <n v="46"/>
    <x v="3"/>
    <x v="10"/>
  </r>
  <r>
    <x v="90"/>
    <x v="8"/>
    <x v="2"/>
    <n v="0.63605999999999996"/>
    <x v="0"/>
    <n v="46"/>
    <x v="3"/>
    <x v="10"/>
  </r>
  <r>
    <x v="90"/>
    <x v="9"/>
    <x v="2"/>
    <n v="0.60960999999999999"/>
    <x v="0"/>
    <n v="46"/>
    <x v="3"/>
    <x v="10"/>
  </r>
  <r>
    <x v="90"/>
    <x v="10"/>
    <x v="2"/>
    <n v="0.69638999999999995"/>
    <x v="0"/>
    <n v="46"/>
    <x v="3"/>
    <x v="10"/>
  </r>
  <r>
    <x v="90"/>
    <x v="11"/>
    <x v="2"/>
    <n v="0.64266999999999996"/>
    <x v="0"/>
    <n v="46"/>
    <x v="3"/>
    <x v="10"/>
  </r>
  <r>
    <x v="90"/>
    <x v="12"/>
    <x v="2"/>
    <n v="0.79142999999999997"/>
    <x v="0"/>
    <n v="46"/>
    <x v="3"/>
    <x v="10"/>
  </r>
  <r>
    <x v="90"/>
    <x v="0"/>
    <x v="3"/>
    <n v="0.68500000000000005"/>
    <x v="0"/>
    <n v="46"/>
    <x v="3"/>
    <x v="10"/>
  </r>
  <r>
    <x v="90"/>
    <x v="1"/>
    <x v="3"/>
    <n v="1.1830000000000001"/>
    <x v="0"/>
    <n v="46"/>
    <x v="3"/>
    <x v="10"/>
  </r>
  <r>
    <x v="90"/>
    <x v="2"/>
    <x v="3"/>
    <n v="1.288"/>
    <x v="0"/>
    <n v="46"/>
    <x v="3"/>
    <x v="10"/>
  </r>
  <r>
    <x v="90"/>
    <x v="3"/>
    <x v="3"/>
    <n v="1.135"/>
    <x v="0"/>
    <n v="46"/>
    <x v="3"/>
    <x v="10"/>
  </r>
  <r>
    <x v="90"/>
    <x v="4"/>
    <x v="3"/>
    <n v="1.1220000000000001"/>
    <x v="0"/>
    <n v="46"/>
    <x v="3"/>
    <x v="10"/>
  </r>
  <r>
    <x v="90"/>
    <x v="5"/>
    <x v="3"/>
    <n v="0.81200000000000006"/>
    <x v="0"/>
    <n v="46"/>
    <x v="3"/>
    <x v="10"/>
  </r>
  <r>
    <x v="90"/>
    <x v="6"/>
    <x v="3"/>
    <n v="0.879"/>
    <x v="0"/>
    <n v="46"/>
    <x v="3"/>
    <x v="10"/>
  </r>
  <r>
    <x v="90"/>
    <x v="7"/>
    <x v="3"/>
    <n v="1.379"/>
    <x v="0"/>
    <n v="46"/>
    <x v="3"/>
    <x v="10"/>
  </r>
  <r>
    <x v="90"/>
    <x v="8"/>
    <x v="3"/>
    <n v="1.4750000000000001"/>
    <x v="0"/>
    <n v="46"/>
    <x v="3"/>
    <x v="10"/>
  </r>
  <r>
    <x v="90"/>
    <x v="9"/>
    <x v="3"/>
    <n v="1.4430000000000001"/>
    <x v="0"/>
    <n v="46"/>
    <x v="3"/>
    <x v="10"/>
  </r>
  <r>
    <x v="90"/>
    <x v="10"/>
    <x v="3"/>
    <n v="1.548"/>
    <x v="0"/>
    <n v="46"/>
    <x v="3"/>
    <x v="10"/>
  </r>
  <r>
    <x v="90"/>
    <x v="11"/>
    <x v="3"/>
    <n v="1.4830000000000001"/>
    <x v="0"/>
    <n v="46"/>
    <x v="3"/>
    <x v="10"/>
  </r>
  <r>
    <x v="90"/>
    <x v="12"/>
    <x v="3"/>
    <n v="1.663"/>
    <x v="0"/>
    <n v="46"/>
    <x v="3"/>
    <x v="10"/>
  </r>
  <r>
    <x v="91"/>
    <x v="13"/>
    <x v="0"/>
    <n v="1.5299999999999999E-2"/>
    <x v="0"/>
    <n v="46"/>
    <x v="3"/>
    <x v="10"/>
  </r>
  <r>
    <x v="91"/>
    <x v="13"/>
    <x v="1"/>
    <n v="7.1040000000000006E-2"/>
    <x v="0"/>
    <n v="46"/>
    <x v="3"/>
    <x v="10"/>
  </r>
  <r>
    <x v="91"/>
    <x v="13"/>
    <x v="2"/>
    <n v="0.53115999999999997"/>
    <x v="0"/>
    <n v="46"/>
    <x v="3"/>
    <x v="10"/>
  </r>
  <r>
    <x v="91"/>
    <x v="13"/>
    <x v="3"/>
    <n v="0.61750000000000005"/>
    <x v="0"/>
    <n v="46"/>
    <x v="3"/>
    <x v="10"/>
  </r>
  <r>
    <x v="92"/>
    <x v="0"/>
    <x v="0"/>
    <n v="5.5919999999999997E-2"/>
    <x v="0"/>
    <n v="47"/>
    <x v="3"/>
    <x v="10"/>
  </r>
  <r>
    <x v="92"/>
    <x v="1"/>
    <x v="0"/>
    <n v="0.36441000000000001"/>
    <x v="0"/>
    <n v="47"/>
    <x v="3"/>
    <x v="10"/>
  </r>
  <r>
    <x v="92"/>
    <x v="2"/>
    <x v="0"/>
    <n v="0.36441000000000001"/>
    <x v="0"/>
    <n v="47"/>
    <x v="3"/>
    <x v="10"/>
  </r>
  <r>
    <x v="92"/>
    <x v="3"/>
    <x v="0"/>
    <n v="0.36441000000000001"/>
    <x v="0"/>
    <n v="47"/>
    <x v="3"/>
    <x v="10"/>
  </r>
  <r>
    <x v="92"/>
    <x v="4"/>
    <x v="0"/>
    <n v="0.36441000000000001"/>
    <x v="0"/>
    <n v="47"/>
    <x v="3"/>
    <x v="10"/>
  </r>
  <r>
    <x v="92"/>
    <x v="5"/>
    <x v="0"/>
    <n v="7.7509999999999996E-2"/>
    <x v="0"/>
    <n v="47"/>
    <x v="3"/>
    <x v="10"/>
  </r>
  <r>
    <x v="92"/>
    <x v="6"/>
    <x v="0"/>
    <n v="0.21382999999999999"/>
    <x v="0"/>
    <n v="47"/>
    <x v="3"/>
    <x v="10"/>
  </r>
  <r>
    <x v="92"/>
    <x v="7"/>
    <x v="0"/>
    <n v="0.58294999999999997"/>
    <x v="0"/>
    <n v="47"/>
    <x v="3"/>
    <x v="10"/>
  </r>
  <r>
    <x v="92"/>
    <x v="8"/>
    <x v="0"/>
    <n v="0.58294999999999997"/>
    <x v="0"/>
    <n v="47"/>
    <x v="3"/>
    <x v="10"/>
  </r>
  <r>
    <x v="92"/>
    <x v="9"/>
    <x v="0"/>
    <n v="0.58294999999999997"/>
    <x v="0"/>
    <n v="47"/>
    <x v="3"/>
    <x v="10"/>
  </r>
  <r>
    <x v="92"/>
    <x v="10"/>
    <x v="0"/>
    <n v="0.58294999999999997"/>
    <x v="0"/>
    <n v="47"/>
    <x v="3"/>
    <x v="10"/>
  </r>
  <r>
    <x v="92"/>
    <x v="11"/>
    <x v="0"/>
    <n v="0.58294999999999997"/>
    <x v="0"/>
    <n v="47"/>
    <x v="3"/>
    <x v="10"/>
  </r>
  <r>
    <x v="92"/>
    <x v="12"/>
    <x v="0"/>
    <n v="0.58294999999999997"/>
    <x v="0"/>
    <n v="47"/>
    <x v="3"/>
    <x v="10"/>
  </r>
  <r>
    <x v="92"/>
    <x v="0"/>
    <x v="1"/>
    <n v="0.11940000000000001"/>
    <x v="0"/>
    <n v="47"/>
    <x v="3"/>
    <x v="10"/>
  </r>
  <r>
    <x v="92"/>
    <x v="1"/>
    <x v="1"/>
    <n v="0.20669999999999999"/>
    <x v="0"/>
    <n v="47"/>
    <x v="3"/>
    <x v="10"/>
  </r>
  <r>
    <x v="92"/>
    <x v="2"/>
    <x v="1"/>
    <n v="0.22492999999999999"/>
    <x v="0"/>
    <n v="47"/>
    <x v="3"/>
    <x v="10"/>
  </r>
  <r>
    <x v="92"/>
    <x v="3"/>
    <x v="1"/>
    <n v="0.19767999999999999"/>
    <x v="0"/>
    <n v="47"/>
    <x v="3"/>
    <x v="10"/>
  </r>
  <r>
    <x v="92"/>
    <x v="4"/>
    <x v="1"/>
    <n v="0.19697999999999999"/>
    <x v="0"/>
    <n v="47"/>
    <x v="3"/>
    <x v="10"/>
  </r>
  <r>
    <x v="92"/>
    <x v="5"/>
    <x v="1"/>
    <n v="9.4109999999999999E-2"/>
    <x v="0"/>
    <n v="47"/>
    <x v="3"/>
    <x v="10"/>
  </r>
  <r>
    <x v="92"/>
    <x v="6"/>
    <x v="1"/>
    <n v="0.10216"/>
    <x v="0"/>
    <n v="47"/>
    <x v="3"/>
    <x v="10"/>
  </r>
  <r>
    <x v="92"/>
    <x v="7"/>
    <x v="1"/>
    <n v="0.24037"/>
    <x v="0"/>
    <n v="47"/>
    <x v="3"/>
    <x v="10"/>
  </r>
  <r>
    <x v="92"/>
    <x v="8"/>
    <x v="1"/>
    <n v="0.25581999999999999"/>
    <x v="0"/>
    <n v="47"/>
    <x v="3"/>
    <x v="10"/>
  </r>
  <r>
    <x v="92"/>
    <x v="9"/>
    <x v="1"/>
    <n v="0.25147999999999998"/>
    <x v="0"/>
    <n v="47"/>
    <x v="3"/>
    <x v="10"/>
  </r>
  <r>
    <x v="92"/>
    <x v="10"/>
    <x v="1"/>
    <n v="0.26952999999999999"/>
    <x v="0"/>
    <n v="47"/>
    <x v="3"/>
    <x v="10"/>
  </r>
  <r>
    <x v="92"/>
    <x v="11"/>
    <x v="1"/>
    <n v="0.25755"/>
    <x v="0"/>
    <n v="47"/>
    <x v="3"/>
    <x v="10"/>
  </r>
  <r>
    <x v="92"/>
    <x v="12"/>
    <x v="1"/>
    <n v="0.28949000000000003"/>
    <x v="0"/>
    <n v="47"/>
    <x v="3"/>
    <x v="10"/>
  </r>
  <r>
    <x v="92"/>
    <x v="0"/>
    <x v="2"/>
    <n v="0.51312000000000002"/>
    <x v="0"/>
    <n v="47"/>
    <x v="3"/>
    <x v="10"/>
  </r>
  <r>
    <x v="92"/>
    <x v="1"/>
    <x v="2"/>
    <n v="0.61989000000000005"/>
    <x v="0"/>
    <n v="47"/>
    <x v="3"/>
    <x v="10"/>
  </r>
  <r>
    <x v="92"/>
    <x v="2"/>
    <x v="2"/>
    <n v="0.70665999999999995"/>
    <x v="0"/>
    <n v="47"/>
    <x v="3"/>
    <x v="10"/>
  </r>
  <r>
    <x v="92"/>
    <x v="3"/>
    <x v="2"/>
    <n v="0.57691000000000003"/>
    <x v="0"/>
    <n v="47"/>
    <x v="3"/>
    <x v="10"/>
  </r>
  <r>
    <x v="92"/>
    <x v="4"/>
    <x v="2"/>
    <n v="0.57360999999999995"/>
    <x v="0"/>
    <n v="47"/>
    <x v="3"/>
    <x v="10"/>
  </r>
  <r>
    <x v="92"/>
    <x v="5"/>
    <x v="2"/>
    <n v="0.64637999999999995"/>
    <x v="0"/>
    <n v="47"/>
    <x v="3"/>
    <x v="10"/>
  </r>
  <r>
    <x v="92"/>
    <x v="6"/>
    <x v="2"/>
    <n v="0.57201000000000002"/>
    <x v="0"/>
    <n v="47"/>
    <x v="3"/>
    <x v="10"/>
  </r>
  <r>
    <x v="92"/>
    <x v="7"/>
    <x v="2"/>
    <n v="0.56167999999999996"/>
    <x v="0"/>
    <n v="47"/>
    <x v="3"/>
    <x v="10"/>
  </r>
  <r>
    <x v="92"/>
    <x v="8"/>
    <x v="2"/>
    <n v="0.63522999999999996"/>
    <x v="0"/>
    <n v="47"/>
    <x v="3"/>
    <x v="10"/>
  </r>
  <r>
    <x v="92"/>
    <x v="9"/>
    <x v="2"/>
    <n v="0.61456999999999995"/>
    <x v="0"/>
    <n v="47"/>
    <x v="3"/>
    <x v="10"/>
  </r>
  <r>
    <x v="92"/>
    <x v="10"/>
    <x v="2"/>
    <n v="0.70052000000000003"/>
    <x v="0"/>
    <n v="47"/>
    <x v="3"/>
    <x v="10"/>
  </r>
  <r>
    <x v="92"/>
    <x v="11"/>
    <x v="2"/>
    <n v="0.64349999999999996"/>
    <x v="0"/>
    <n v="47"/>
    <x v="3"/>
    <x v="10"/>
  </r>
  <r>
    <x v="92"/>
    <x v="12"/>
    <x v="2"/>
    <n v="0.79556000000000004"/>
    <x v="0"/>
    <n v="47"/>
    <x v="3"/>
    <x v="10"/>
  </r>
  <r>
    <x v="92"/>
    <x v="0"/>
    <x v="3"/>
    <n v="0.68799999999999994"/>
    <x v="0"/>
    <n v="47"/>
    <x v="3"/>
    <x v="10"/>
  </r>
  <r>
    <x v="92"/>
    <x v="1"/>
    <x v="3"/>
    <n v="1.1910000000000001"/>
    <x v="0"/>
    <n v="47"/>
    <x v="3"/>
    <x v="10"/>
  </r>
  <r>
    <x v="92"/>
    <x v="2"/>
    <x v="3"/>
    <n v="1.296"/>
    <x v="0"/>
    <n v="47"/>
    <x v="3"/>
    <x v="10"/>
  </r>
  <r>
    <x v="92"/>
    <x v="3"/>
    <x v="3"/>
    <n v="1.139"/>
    <x v="0"/>
    <n v="47"/>
    <x v="3"/>
    <x v="10"/>
  </r>
  <r>
    <x v="92"/>
    <x v="4"/>
    <x v="3"/>
    <n v="1.135"/>
    <x v="0"/>
    <n v="47"/>
    <x v="3"/>
    <x v="10"/>
  </r>
  <r>
    <x v="92"/>
    <x v="5"/>
    <x v="3"/>
    <n v="0.81799999999999995"/>
    <x v="0"/>
    <n v="47"/>
    <x v="3"/>
    <x v="10"/>
  </r>
  <r>
    <x v="92"/>
    <x v="6"/>
    <x v="3"/>
    <n v="0.88800000000000001"/>
    <x v="0"/>
    <n v="47"/>
    <x v="3"/>
    <x v="10"/>
  </r>
  <r>
    <x v="92"/>
    <x v="7"/>
    <x v="3"/>
    <n v="1.385"/>
    <x v="0"/>
    <n v="47"/>
    <x v="3"/>
    <x v="10"/>
  </r>
  <r>
    <x v="92"/>
    <x v="8"/>
    <x v="3"/>
    <n v="1.474"/>
    <x v="0"/>
    <n v="47"/>
    <x v="3"/>
    <x v="10"/>
  </r>
  <r>
    <x v="92"/>
    <x v="9"/>
    <x v="3"/>
    <n v="1.4490000000000001"/>
    <x v="0"/>
    <n v="47"/>
    <x v="3"/>
    <x v="10"/>
  </r>
  <r>
    <x v="92"/>
    <x v="10"/>
    <x v="3"/>
    <n v="1.5529999999999999"/>
    <x v="0"/>
    <n v="47"/>
    <x v="3"/>
    <x v="10"/>
  </r>
  <r>
    <x v="92"/>
    <x v="11"/>
    <x v="3"/>
    <n v="1.484"/>
    <x v="0"/>
    <n v="47"/>
    <x v="3"/>
    <x v="10"/>
  </r>
  <r>
    <x v="92"/>
    <x v="12"/>
    <x v="3"/>
    <n v="1.6679999999999999"/>
    <x v="0"/>
    <n v="47"/>
    <x v="3"/>
    <x v="10"/>
  </r>
  <r>
    <x v="93"/>
    <x v="13"/>
    <x v="0"/>
    <n v="1.5299999999999999E-2"/>
    <x v="0"/>
    <n v="47"/>
    <x v="3"/>
    <x v="10"/>
  </r>
  <r>
    <x v="93"/>
    <x v="13"/>
    <x v="1"/>
    <n v="6.9370000000000001E-2"/>
    <x v="0"/>
    <n v="47"/>
    <x v="3"/>
    <x v="10"/>
  </r>
  <r>
    <x v="93"/>
    <x v="13"/>
    <x v="2"/>
    <n v="0.51832999999999996"/>
    <x v="0"/>
    <n v="47"/>
    <x v="3"/>
    <x v="10"/>
  </r>
  <r>
    <x v="93"/>
    <x v="13"/>
    <x v="3"/>
    <n v="0.60299999999999998"/>
    <x v="0"/>
    <n v="47"/>
    <x v="3"/>
    <x v="10"/>
  </r>
  <r>
    <x v="94"/>
    <x v="0"/>
    <x v="0"/>
    <n v="5.5919999999999997E-2"/>
    <x v="0"/>
    <n v="48"/>
    <x v="3"/>
    <x v="10"/>
  </r>
  <r>
    <x v="94"/>
    <x v="1"/>
    <x v="0"/>
    <n v="0.36441000000000001"/>
    <x v="0"/>
    <n v="48"/>
    <x v="3"/>
    <x v="10"/>
  </r>
  <r>
    <x v="94"/>
    <x v="2"/>
    <x v="0"/>
    <n v="0.36441000000000001"/>
    <x v="0"/>
    <n v="48"/>
    <x v="3"/>
    <x v="10"/>
  </r>
  <r>
    <x v="94"/>
    <x v="3"/>
    <x v="0"/>
    <n v="0.36441000000000001"/>
    <x v="0"/>
    <n v="48"/>
    <x v="3"/>
    <x v="10"/>
  </r>
  <r>
    <x v="94"/>
    <x v="4"/>
    <x v="0"/>
    <n v="0.36441000000000001"/>
    <x v="0"/>
    <n v="48"/>
    <x v="3"/>
    <x v="10"/>
  </r>
  <r>
    <x v="94"/>
    <x v="5"/>
    <x v="0"/>
    <n v="7.7509999999999996E-2"/>
    <x v="0"/>
    <n v="48"/>
    <x v="3"/>
    <x v="10"/>
  </r>
  <r>
    <x v="94"/>
    <x v="6"/>
    <x v="0"/>
    <n v="0.21382999999999999"/>
    <x v="0"/>
    <n v="48"/>
    <x v="3"/>
    <x v="10"/>
  </r>
  <r>
    <x v="94"/>
    <x v="7"/>
    <x v="0"/>
    <n v="0.58294999999999997"/>
    <x v="0"/>
    <n v="48"/>
    <x v="3"/>
    <x v="10"/>
  </r>
  <r>
    <x v="94"/>
    <x v="8"/>
    <x v="0"/>
    <n v="0.58294999999999997"/>
    <x v="0"/>
    <n v="48"/>
    <x v="3"/>
    <x v="10"/>
  </r>
  <r>
    <x v="94"/>
    <x v="9"/>
    <x v="0"/>
    <n v="0.58294999999999997"/>
    <x v="0"/>
    <n v="48"/>
    <x v="3"/>
    <x v="10"/>
  </r>
  <r>
    <x v="94"/>
    <x v="10"/>
    <x v="0"/>
    <n v="0.58294999999999997"/>
    <x v="0"/>
    <n v="48"/>
    <x v="3"/>
    <x v="10"/>
  </r>
  <r>
    <x v="94"/>
    <x v="11"/>
    <x v="0"/>
    <n v="0.58294999999999997"/>
    <x v="0"/>
    <n v="48"/>
    <x v="3"/>
    <x v="10"/>
  </r>
  <r>
    <x v="94"/>
    <x v="12"/>
    <x v="0"/>
    <n v="0.58294999999999997"/>
    <x v="0"/>
    <n v="48"/>
    <x v="3"/>
    <x v="10"/>
  </r>
  <r>
    <x v="94"/>
    <x v="0"/>
    <x v="1"/>
    <n v="0.11992999999999999"/>
    <x v="0"/>
    <n v="48"/>
    <x v="3"/>
    <x v="10"/>
  </r>
  <r>
    <x v="94"/>
    <x v="1"/>
    <x v="1"/>
    <n v="0.20618"/>
    <x v="0"/>
    <n v="48"/>
    <x v="3"/>
    <x v="10"/>
  </r>
  <r>
    <x v="94"/>
    <x v="2"/>
    <x v="1"/>
    <n v="0.22439999999999999"/>
    <x v="0"/>
    <n v="48"/>
    <x v="3"/>
    <x v="10"/>
  </r>
  <r>
    <x v="94"/>
    <x v="3"/>
    <x v="1"/>
    <n v="0.19785"/>
    <x v="0"/>
    <n v="48"/>
    <x v="3"/>
    <x v="10"/>
  </r>
  <r>
    <x v="94"/>
    <x v="4"/>
    <x v="1"/>
    <n v="0.19697999999999999"/>
    <x v="0"/>
    <n v="48"/>
    <x v="3"/>
    <x v="10"/>
  </r>
  <r>
    <x v="94"/>
    <x v="5"/>
    <x v="1"/>
    <n v="9.4109999999999999E-2"/>
    <x v="0"/>
    <n v="48"/>
    <x v="3"/>
    <x v="10"/>
  </r>
  <r>
    <x v="94"/>
    <x v="6"/>
    <x v="1"/>
    <n v="0.10193000000000001"/>
    <x v="0"/>
    <n v="48"/>
    <x v="3"/>
    <x v="10"/>
  </r>
  <r>
    <x v="94"/>
    <x v="7"/>
    <x v="1"/>
    <n v="0.24159"/>
    <x v="0"/>
    <n v="48"/>
    <x v="3"/>
    <x v="10"/>
  </r>
  <r>
    <x v="94"/>
    <x v="8"/>
    <x v="1"/>
    <n v="0.25841999999999998"/>
    <x v="0"/>
    <n v="48"/>
    <x v="3"/>
    <x v="10"/>
  </r>
  <r>
    <x v="94"/>
    <x v="9"/>
    <x v="1"/>
    <n v="0.25286999999999998"/>
    <x v="0"/>
    <n v="48"/>
    <x v="3"/>
    <x v="10"/>
  </r>
  <r>
    <x v="94"/>
    <x v="10"/>
    <x v="1"/>
    <n v="0.27161000000000002"/>
    <x v="0"/>
    <n v="48"/>
    <x v="3"/>
    <x v="10"/>
  </r>
  <r>
    <x v="94"/>
    <x v="11"/>
    <x v="1"/>
    <n v="0.26050000000000001"/>
    <x v="0"/>
    <n v="48"/>
    <x v="3"/>
    <x v="10"/>
  </r>
  <r>
    <x v="94"/>
    <x v="12"/>
    <x v="1"/>
    <n v="0.28965999999999997"/>
    <x v="0"/>
    <n v="48"/>
    <x v="3"/>
    <x v="10"/>
  </r>
  <r>
    <x v="94"/>
    <x v="0"/>
    <x v="2"/>
    <n v="0.51515"/>
    <x v="0"/>
    <n v="48"/>
    <x v="3"/>
    <x v="10"/>
  </r>
  <r>
    <x v="94"/>
    <x v="1"/>
    <x v="2"/>
    <n v="0.61741000000000001"/>
    <x v="0"/>
    <n v="48"/>
    <x v="3"/>
    <x v="10"/>
  </r>
  <r>
    <x v="94"/>
    <x v="2"/>
    <x v="2"/>
    <n v="0.70418999999999998"/>
    <x v="0"/>
    <n v="48"/>
    <x v="3"/>
    <x v="10"/>
  </r>
  <r>
    <x v="94"/>
    <x v="3"/>
    <x v="2"/>
    <n v="0.57774000000000003"/>
    <x v="0"/>
    <n v="48"/>
    <x v="3"/>
    <x v="10"/>
  </r>
  <r>
    <x v="94"/>
    <x v="4"/>
    <x v="2"/>
    <n v="0.57360999999999995"/>
    <x v="0"/>
    <n v="48"/>
    <x v="3"/>
    <x v="10"/>
  </r>
  <r>
    <x v="94"/>
    <x v="5"/>
    <x v="2"/>
    <n v="0.64637999999999995"/>
    <x v="0"/>
    <n v="48"/>
    <x v="3"/>
    <x v="10"/>
  </r>
  <r>
    <x v="94"/>
    <x v="6"/>
    <x v="2"/>
    <n v="0.57023999999999997"/>
    <x v="0"/>
    <n v="48"/>
    <x v="3"/>
    <x v="10"/>
  </r>
  <r>
    <x v="94"/>
    <x v="7"/>
    <x v="2"/>
    <n v="0.56745999999999996"/>
    <x v="0"/>
    <n v="48"/>
    <x v="3"/>
    <x v="10"/>
  </r>
  <r>
    <x v="94"/>
    <x v="8"/>
    <x v="2"/>
    <n v="0.64763000000000004"/>
    <x v="0"/>
    <n v="48"/>
    <x v="3"/>
    <x v="10"/>
  </r>
  <r>
    <x v="94"/>
    <x v="9"/>
    <x v="2"/>
    <n v="0.62117999999999995"/>
    <x v="0"/>
    <n v="48"/>
    <x v="3"/>
    <x v="10"/>
  </r>
  <r>
    <x v="94"/>
    <x v="10"/>
    <x v="2"/>
    <n v="0.71043999999999996"/>
    <x v="0"/>
    <n v="48"/>
    <x v="3"/>
    <x v="10"/>
  </r>
  <r>
    <x v="94"/>
    <x v="11"/>
    <x v="2"/>
    <n v="0.65754999999999997"/>
    <x v="0"/>
    <n v="48"/>
    <x v="3"/>
    <x v="10"/>
  </r>
  <r>
    <x v="94"/>
    <x v="12"/>
    <x v="2"/>
    <n v="0.79639000000000004"/>
    <x v="0"/>
    <n v="48"/>
    <x v="3"/>
    <x v="10"/>
  </r>
  <r>
    <x v="94"/>
    <x v="0"/>
    <x v="3"/>
    <n v="0.69099999999999995"/>
    <x v="0"/>
    <n v="48"/>
    <x v="3"/>
    <x v="10"/>
  </r>
  <r>
    <x v="94"/>
    <x v="1"/>
    <x v="3"/>
    <n v="1.1879999999999999"/>
    <x v="0"/>
    <n v="48"/>
    <x v="3"/>
    <x v="10"/>
  </r>
  <r>
    <x v="94"/>
    <x v="2"/>
    <x v="3"/>
    <n v="1.2929999999999999"/>
    <x v="0"/>
    <n v="48"/>
    <x v="3"/>
    <x v="10"/>
  </r>
  <r>
    <x v="94"/>
    <x v="3"/>
    <x v="3"/>
    <n v="1.1399999999999999"/>
    <x v="0"/>
    <n v="48"/>
    <x v="3"/>
    <x v="10"/>
  </r>
  <r>
    <x v="94"/>
    <x v="4"/>
    <x v="3"/>
    <n v="1.135"/>
    <x v="0"/>
    <n v="48"/>
    <x v="3"/>
    <x v="10"/>
  </r>
  <r>
    <x v="94"/>
    <x v="5"/>
    <x v="3"/>
    <n v="0.81799999999999995"/>
    <x v="0"/>
    <n v="48"/>
    <x v="3"/>
    <x v="10"/>
  </r>
  <r>
    <x v="94"/>
    <x v="6"/>
    <x v="3"/>
    <n v="0.88600000000000001"/>
    <x v="0"/>
    <n v="48"/>
    <x v="3"/>
    <x v="10"/>
  </r>
  <r>
    <x v="94"/>
    <x v="7"/>
    <x v="3"/>
    <n v="1.3919999999999999"/>
    <x v="0"/>
    <n v="48"/>
    <x v="3"/>
    <x v="10"/>
  </r>
  <r>
    <x v="94"/>
    <x v="8"/>
    <x v="3"/>
    <n v="1.4890000000000001"/>
    <x v="0"/>
    <n v="48"/>
    <x v="3"/>
    <x v="10"/>
  </r>
  <r>
    <x v="94"/>
    <x v="9"/>
    <x v="3"/>
    <n v="1.4570000000000001"/>
    <x v="0"/>
    <n v="48"/>
    <x v="3"/>
    <x v="10"/>
  </r>
  <r>
    <x v="94"/>
    <x v="10"/>
    <x v="3"/>
    <n v="1.5649999999999999"/>
    <x v="0"/>
    <n v="48"/>
    <x v="3"/>
    <x v="10"/>
  </r>
  <r>
    <x v="94"/>
    <x v="11"/>
    <x v="3"/>
    <n v="1.5009999999999999"/>
    <x v="0"/>
    <n v="48"/>
    <x v="3"/>
    <x v="10"/>
  </r>
  <r>
    <x v="94"/>
    <x v="12"/>
    <x v="3"/>
    <n v="1.669"/>
    <x v="0"/>
    <n v="48"/>
    <x v="3"/>
    <x v="10"/>
  </r>
  <r>
    <x v="95"/>
    <x v="13"/>
    <x v="0"/>
    <n v="1.5299999999999999E-2"/>
    <x v="0"/>
    <n v="48"/>
    <x v="3"/>
    <x v="10"/>
  </r>
  <r>
    <x v="95"/>
    <x v="13"/>
    <x v="1"/>
    <n v="7.0059999999999997E-2"/>
    <x v="0"/>
    <n v="48"/>
    <x v="3"/>
    <x v="10"/>
  </r>
  <r>
    <x v="95"/>
    <x v="13"/>
    <x v="2"/>
    <n v="0.52363999999999999"/>
    <x v="0"/>
    <n v="48"/>
    <x v="3"/>
    <x v="10"/>
  </r>
  <r>
    <x v="95"/>
    <x v="13"/>
    <x v="3"/>
    <n v="0.60899999999999999"/>
    <x v="0"/>
    <n v="48"/>
    <x v="3"/>
    <x v="10"/>
  </r>
  <r>
    <x v="96"/>
    <x v="0"/>
    <x v="0"/>
    <n v="5.5919999999999997E-2"/>
    <x v="0"/>
    <n v="49"/>
    <x v="3"/>
    <x v="11"/>
  </r>
  <r>
    <x v="96"/>
    <x v="1"/>
    <x v="0"/>
    <n v="0.36441000000000001"/>
    <x v="0"/>
    <n v="49"/>
    <x v="3"/>
    <x v="11"/>
  </r>
  <r>
    <x v="96"/>
    <x v="2"/>
    <x v="0"/>
    <n v="0.36441000000000001"/>
    <x v="0"/>
    <n v="49"/>
    <x v="3"/>
    <x v="11"/>
  </r>
  <r>
    <x v="96"/>
    <x v="3"/>
    <x v="0"/>
    <n v="0.36441000000000001"/>
    <x v="0"/>
    <n v="49"/>
    <x v="3"/>
    <x v="11"/>
  </r>
  <r>
    <x v="96"/>
    <x v="4"/>
    <x v="0"/>
    <n v="0.36441000000000001"/>
    <x v="0"/>
    <n v="49"/>
    <x v="3"/>
    <x v="11"/>
  </r>
  <r>
    <x v="96"/>
    <x v="5"/>
    <x v="0"/>
    <n v="7.7509999999999996E-2"/>
    <x v="0"/>
    <n v="49"/>
    <x v="3"/>
    <x v="11"/>
  </r>
  <r>
    <x v="96"/>
    <x v="6"/>
    <x v="0"/>
    <n v="0.21382999999999999"/>
    <x v="0"/>
    <n v="49"/>
    <x v="3"/>
    <x v="11"/>
  </r>
  <r>
    <x v="96"/>
    <x v="7"/>
    <x v="0"/>
    <n v="0.58294999999999997"/>
    <x v="0"/>
    <n v="49"/>
    <x v="3"/>
    <x v="11"/>
  </r>
  <r>
    <x v="96"/>
    <x v="8"/>
    <x v="0"/>
    <n v="0.58294999999999997"/>
    <x v="0"/>
    <n v="49"/>
    <x v="3"/>
    <x v="11"/>
  </r>
  <r>
    <x v="96"/>
    <x v="9"/>
    <x v="0"/>
    <n v="0.58294999999999997"/>
    <x v="0"/>
    <n v="49"/>
    <x v="3"/>
    <x v="11"/>
  </r>
  <r>
    <x v="96"/>
    <x v="10"/>
    <x v="0"/>
    <n v="0.58294999999999997"/>
    <x v="0"/>
    <n v="49"/>
    <x v="3"/>
    <x v="11"/>
  </r>
  <r>
    <x v="96"/>
    <x v="11"/>
    <x v="0"/>
    <n v="0.58294999999999997"/>
    <x v="0"/>
    <n v="49"/>
    <x v="3"/>
    <x v="11"/>
  </r>
  <r>
    <x v="96"/>
    <x v="12"/>
    <x v="0"/>
    <n v="0.58294999999999997"/>
    <x v="0"/>
    <n v="49"/>
    <x v="3"/>
    <x v="11"/>
  </r>
  <r>
    <x v="96"/>
    <x v="0"/>
    <x v="1"/>
    <n v="0.12166"/>
    <x v="0"/>
    <n v="49"/>
    <x v="3"/>
    <x v="11"/>
  </r>
  <r>
    <x v="96"/>
    <x v="1"/>
    <x v="1"/>
    <n v="0.20965"/>
    <x v="0"/>
    <n v="49"/>
    <x v="3"/>
    <x v="11"/>
  </r>
  <r>
    <x v="96"/>
    <x v="2"/>
    <x v="1"/>
    <n v="0.22822000000000001"/>
    <x v="0"/>
    <n v="49"/>
    <x v="3"/>
    <x v="11"/>
  </r>
  <r>
    <x v="96"/>
    <x v="3"/>
    <x v="1"/>
    <n v="0.20236000000000001"/>
    <x v="0"/>
    <n v="49"/>
    <x v="3"/>
    <x v="11"/>
  </r>
  <r>
    <x v="96"/>
    <x v="4"/>
    <x v="1"/>
    <n v="0.19767999999999999"/>
    <x v="0"/>
    <n v="49"/>
    <x v="3"/>
    <x v="11"/>
  </r>
  <r>
    <x v="96"/>
    <x v="5"/>
    <x v="1"/>
    <n v="9.6060000000000006E-2"/>
    <x v="0"/>
    <n v="49"/>
    <x v="3"/>
    <x v="11"/>
  </r>
  <r>
    <x v="96"/>
    <x v="6"/>
    <x v="1"/>
    <n v="0.10331"/>
    <x v="0"/>
    <n v="49"/>
    <x v="3"/>
    <x v="11"/>
  </r>
  <r>
    <x v="96"/>
    <x v="7"/>
    <x v="1"/>
    <n v="0.24662000000000001"/>
    <x v="0"/>
    <n v="49"/>
    <x v="3"/>
    <x v="11"/>
  </r>
  <r>
    <x v="96"/>
    <x v="8"/>
    <x v="1"/>
    <n v="0.26450000000000001"/>
    <x v="0"/>
    <n v="49"/>
    <x v="3"/>
    <x v="11"/>
  </r>
  <r>
    <x v="96"/>
    <x v="9"/>
    <x v="1"/>
    <n v="0.25720999999999999"/>
    <x v="0"/>
    <n v="49"/>
    <x v="3"/>
    <x v="11"/>
  </r>
  <r>
    <x v="96"/>
    <x v="10"/>
    <x v="1"/>
    <n v="0.27682000000000001"/>
    <x v="0"/>
    <n v="49"/>
    <x v="3"/>
    <x v="11"/>
  </r>
  <r>
    <x v="96"/>
    <x v="11"/>
    <x v="1"/>
    <n v="0.26397999999999999"/>
    <x v="0"/>
    <n v="49"/>
    <x v="3"/>
    <x v="11"/>
  </r>
  <r>
    <x v="96"/>
    <x v="12"/>
    <x v="1"/>
    <n v="0.29296"/>
    <x v="0"/>
    <n v="49"/>
    <x v="3"/>
    <x v="11"/>
  </r>
  <r>
    <x v="96"/>
    <x v="0"/>
    <x v="2"/>
    <n v="0.52342"/>
    <x v="0"/>
    <n v="49"/>
    <x v="3"/>
    <x v="11"/>
  </r>
  <r>
    <x v="96"/>
    <x v="1"/>
    <x v="2"/>
    <n v="0.63393999999999995"/>
    <x v="0"/>
    <n v="49"/>
    <x v="3"/>
    <x v="11"/>
  </r>
  <r>
    <x v="96"/>
    <x v="2"/>
    <x v="2"/>
    <n v="0.72236999999999996"/>
    <x v="0"/>
    <n v="49"/>
    <x v="3"/>
    <x v="11"/>
  </r>
  <r>
    <x v="96"/>
    <x v="3"/>
    <x v="2"/>
    <n v="0.59923000000000004"/>
    <x v="0"/>
    <n v="49"/>
    <x v="3"/>
    <x v="11"/>
  </r>
  <r>
    <x v="96"/>
    <x v="4"/>
    <x v="2"/>
    <n v="0.57691000000000003"/>
    <x v="0"/>
    <n v="49"/>
    <x v="3"/>
    <x v="11"/>
  </r>
  <r>
    <x v="96"/>
    <x v="5"/>
    <x v="2"/>
    <n v="0.66142999999999996"/>
    <x v="0"/>
    <n v="49"/>
    <x v="3"/>
    <x v="11"/>
  </r>
  <r>
    <x v="96"/>
    <x v="6"/>
    <x v="2"/>
    <n v="0.58086000000000004"/>
    <x v="0"/>
    <n v="49"/>
    <x v="3"/>
    <x v="11"/>
  </r>
  <r>
    <x v="96"/>
    <x v="7"/>
    <x v="2"/>
    <n v="0.59143000000000001"/>
    <x v="0"/>
    <n v="49"/>
    <x v="3"/>
    <x v="11"/>
  </r>
  <r>
    <x v="96"/>
    <x v="8"/>
    <x v="2"/>
    <n v="0.67654999999999998"/>
    <x v="0"/>
    <n v="49"/>
    <x v="3"/>
    <x v="11"/>
  </r>
  <r>
    <x v="96"/>
    <x v="9"/>
    <x v="2"/>
    <n v="0.64183999999999997"/>
    <x v="0"/>
    <n v="49"/>
    <x v="3"/>
    <x v="11"/>
  </r>
  <r>
    <x v="96"/>
    <x v="10"/>
    <x v="2"/>
    <n v="0.73523000000000005"/>
    <x v="0"/>
    <n v="49"/>
    <x v="3"/>
    <x v="11"/>
  </r>
  <r>
    <x v="96"/>
    <x v="11"/>
    <x v="2"/>
    <n v="0.67406999999999995"/>
    <x v="0"/>
    <n v="49"/>
    <x v="3"/>
    <x v="11"/>
  </r>
  <r>
    <x v="96"/>
    <x v="12"/>
    <x v="2"/>
    <n v="0.81208999999999998"/>
    <x v="0"/>
    <n v="49"/>
    <x v="3"/>
    <x v="11"/>
  </r>
  <r>
    <x v="96"/>
    <x v="0"/>
    <x v="3"/>
    <n v="0.70099999999999996"/>
    <x v="0"/>
    <n v="49"/>
    <x v="3"/>
    <x v="11"/>
  </r>
  <r>
    <x v="96"/>
    <x v="1"/>
    <x v="3"/>
    <n v="1.208"/>
    <x v="0"/>
    <n v="49"/>
    <x v="3"/>
    <x v="11"/>
  </r>
  <r>
    <x v="96"/>
    <x v="2"/>
    <x v="3"/>
    <n v="1.3149999999999999"/>
    <x v="0"/>
    <n v="49"/>
    <x v="3"/>
    <x v="11"/>
  </r>
  <r>
    <x v="96"/>
    <x v="3"/>
    <x v="3"/>
    <n v="1.1659999999999999"/>
    <x v="0"/>
    <n v="49"/>
    <x v="3"/>
    <x v="11"/>
  </r>
  <r>
    <x v="96"/>
    <x v="4"/>
    <x v="3"/>
    <n v="1.139"/>
    <x v="0"/>
    <n v="49"/>
    <x v="3"/>
    <x v="11"/>
  </r>
  <r>
    <x v="96"/>
    <x v="5"/>
    <x v="3"/>
    <n v="0.83499999999999996"/>
    <x v="0"/>
    <n v="49"/>
    <x v="3"/>
    <x v="11"/>
  </r>
  <r>
    <x v="96"/>
    <x v="6"/>
    <x v="3"/>
    <n v="0.89800000000000002"/>
    <x v="0"/>
    <n v="49"/>
    <x v="3"/>
    <x v="11"/>
  </r>
  <r>
    <x v="96"/>
    <x v="7"/>
    <x v="3"/>
    <n v="1.421"/>
    <x v="0"/>
    <n v="49"/>
    <x v="3"/>
    <x v="11"/>
  </r>
  <r>
    <x v="96"/>
    <x v="8"/>
    <x v="3"/>
    <n v="1.524"/>
    <x v="0"/>
    <n v="49"/>
    <x v="3"/>
    <x v="11"/>
  </r>
  <r>
    <x v="96"/>
    <x v="9"/>
    <x v="3"/>
    <n v="1.482"/>
    <x v="0"/>
    <n v="49"/>
    <x v="3"/>
    <x v="11"/>
  </r>
  <r>
    <x v="96"/>
    <x v="10"/>
    <x v="3"/>
    <n v="1.595"/>
    <x v="0"/>
    <n v="49"/>
    <x v="3"/>
    <x v="11"/>
  </r>
  <r>
    <x v="96"/>
    <x v="11"/>
    <x v="3"/>
    <n v="1.5209999999999999"/>
    <x v="0"/>
    <n v="49"/>
    <x v="3"/>
    <x v="11"/>
  </r>
  <r>
    <x v="96"/>
    <x v="12"/>
    <x v="3"/>
    <n v="1.6879999999999999"/>
    <x v="0"/>
    <n v="49"/>
    <x v="3"/>
    <x v="11"/>
  </r>
  <r>
    <x v="97"/>
    <x v="13"/>
    <x v="0"/>
    <n v="1.5299999999999999E-2"/>
    <x v="0"/>
    <n v="49"/>
    <x v="3"/>
    <x v="11"/>
  </r>
  <r>
    <x v="97"/>
    <x v="13"/>
    <x v="1"/>
    <n v="7.2419999999999998E-2"/>
    <x v="0"/>
    <n v="49"/>
    <x v="3"/>
    <x v="11"/>
  </r>
  <r>
    <x v="97"/>
    <x v="13"/>
    <x v="2"/>
    <n v="0.54178000000000004"/>
    <x v="0"/>
    <n v="49"/>
    <x v="3"/>
    <x v="11"/>
  </r>
  <r>
    <x v="97"/>
    <x v="13"/>
    <x v="3"/>
    <n v="0.62949999999999995"/>
    <x v="0"/>
    <n v="49"/>
    <x v="3"/>
    <x v="11"/>
  </r>
  <r>
    <x v="98"/>
    <x v="0"/>
    <x v="0"/>
    <n v="5.5919999999999997E-2"/>
    <x v="0"/>
    <n v="50"/>
    <x v="3"/>
    <x v="11"/>
  </r>
  <r>
    <x v="98"/>
    <x v="1"/>
    <x v="0"/>
    <n v="0.36441000000000001"/>
    <x v="0"/>
    <n v="50"/>
    <x v="3"/>
    <x v="11"/>
  </r>
  <r>
    <x v="98"/>
    <x v="2"/>
    <x v="0"/>
    <n v="0.36441000000000001"/>
    <x v="0"/>
    <n v="50"/>
    <x v="3"/>
    <x v="11"/>
  </r>
  <r>
    <x v="98"/>
    <x v="3"/>
    <x v="0"/>
    <n v="0.36441000000000001"/>
    <x v="0"/>
    <n v="50"/>
    <x v="3"/>
    <x v="11"/>
  </r>
  <r>
    <x v="98"/>
    <x v="4"/>
    <x v="0"/>
    <n v="0.36441000000000001"/>
    <x v="0"/>
    <n v="50"/>
    <x v="3"/>
    <x v="11"/>
  </r>
  <r>
    <x v="98"/>
    <x v="5"/>
    <x v="0"/>
    <n v="7.7509999999999996E-2"/>
    <x v="0"/>
    <n v="50"/>
    <x v="3"/>
    <x v="11"/>
  </r>
  <r>
    <x v="98"/>
    <x v="6"/>
    <x v="0"/>
    <n v="0.21382999999999999"/>
    <x v="0"/>
    <n v="50"/>
    <x v="3"/>
    <x v="11"/>
  </r>
  <r>
    <x v="98"/>
    <x v="7"/>
    <x v="0"/>
    <n v="0.58294999999999997"/>
    <x v="0"/>
    <n v="50"/>
    <x v="3"/>
    <x v="11"/>
  </r>
  <r>
    <x v="98"/>
    <x v="8"/>
    <x v="0"/>
    <n v="0.58294999999999997"/>
    <x v="0"/>
    <n v="50"/>
    <x v="3"/>
    <x v="11"/>
  </r>
  <r>
    <x v="98"/>
    <x v="9"/>
    <x v="0"/>
    <n v="0.58294999999999997"/>
    <x v="0"/>
    <n v="50"/>
    <x v="3"/>
    <x v="11"/>
  </r>
  <r>
    <x v="98"/>
    <x v="10"/>
    <x v="0"/>
    <n v="0.58294999999999997"/>
    <x v="0"/>
    <n v="50"/>
    <x v="3"/>
    <x v="11"/>
  </r>
  <r>
    <x v="98"/>
    <x v="11"/>
    <x v="0"/>
    <n v="0.58294999999999997"/>
    <x v="0"/>
    <n v="50"/>
    <x v="3"/>
    <x v="11"/>
  </r>
  <r>
    <x v="98"/>
    <x v="12"/>
    <x v="0"/>
    <n v="0.58294999999999997"/>
    <x v="0"/>
    <n v="50"/>
    <x v="3"/>
    <x v="11"/>
  </r>
  <r>
    <x v="98"/>
    <x v="0"/>
    <x v="1"/>
    <n v="0.12253"/>
    <x v="0"/>
    <n v="50"/>
    <x v="3"/>
    <x v="11"/>
  </r>
  <r>
    <x v="98"/>
    <x v="1"/>
    <x v="1"/>
    <n v="0.21243000000000001"/>
    <x v="0"/>
    <n v="50"/>
    <x v="3"/>
    <x v="11"/>
  </r>
  <r>
    <x v="98"/>
    <x v="2"/>
    <x v="1"/>
    <n v="0.23083000000000001"/>
    <x v="0"/>
    <n v="50"/>
    <x v="3"/>
    <x v="11"/>
  </r>
  <r>
    <x v="98"/>
    <x v="3"/>
    <x v="1"/>
    <n v="0.20757"/>
    <x v="0"/>
    <n v="50"/>
    <x v="3"/>
    <x v="11"/>
  </r>
  <r>
    <x v="98"/>
    <x v="4"/>
    <x v="1"/>
    <n v="0.2034"/>
    <x v="0"/>
    <n v="50"/>
    <x v="3"/>
    <x v="11"/>
  </r>
  <r>
    <x v="98"/>
    <x v="5"/>
    <x v="1"/>
    <n v="9.8129999999999995E-2"/>
    <x v="0"/>
    <n v="50"/>
    <x v="3"/>
    <x v="11"/>
  </r>
  <r>
    <x v="98"/>
    <x v="6"/>
    <x v="1"/>
    <n v="0.10514999999999999"/>
    <x v="0"/>
    <n v="50"/>
    <x v="3"/>
    <x v="11"/>
  </r>
  <r>
    <x v="98"/>
    <x v="7"/>
    <x v="1"/>
    <n v="0.25008999999999998"/>
    <x v="0"/>
    <n v="50"/>
    <x v="3"/>
    <x v="11"/>
  </r>
  <r>
    <x v="98"/>
    <x v="8"/>
    <x v="1"/>
    <n v="0.26623000000000002"/>
    <x v="0"/>
    <n v="50"/>
    <x v="3"/>
    <x v="11"/>
  </r>
  <r>
    <x v="98"/>
    <x v="9"/>
    <x v="1"/>
    <n v="0.26068000000000002"/>
    <x v="0"/>
    <n v="50"/>
    <x v="3"/>
    <x v="11"/>
  </r>
  <r>
    <x v="98"/>
    <x v="10"/>
    <x v="1"/>
    <n v="0.27889999999999998"/>
    <x v="0"/>
    <n v="50"/>
    <x v="3"/>
    <x v="11"/>
  </r>
  <r>
    <x v="98"/>
    <x v="11"/>
    <x v="1"/>
    <n v="0.26657999999999998"/>
    <x v="0"/>
    <n v="50"/>
    <x v="3"/>
    <x v="11"/>
  </r>
  <r>
    <x v="98"/>
    <x v="12"/>
    <x v="1"/>
    <n v="0.29469000000000001"/>
    <x v="0"/>
    <n v="50"/>
    <x v="3"/>
    <x v="11"/>
  </r>
  <r>
    <x v="98"/>
    <x v="0"/>
    <x v="2"/>
    <n v="0.52798999999999996"/>
    <x v="0"/>
    <n v="50"/>
    <x v="3"/>
    <x v="11"/>
  </r>
  <r>
    <x v="98"/>
    <x v="1"/>
    <x v="2"/>
    <n v="0.64715999999999996"/>
    <x v="0"/>
    <n v="50"/>
    <x v="3"/>
    <x v="11"/>
  </r>
  <r>
    <x v="98"/>
    <x v="2"/>
    <x v="2"/>
    <n v="0.73475999999999997"/>
    <x v="0"/>
    <n v="50"/>
    <x v="3"/>
    <x v="11"/>
  </r>
  <r>
    <x v="98"/>
    <x v="3"/>
    <x v="2"/>
    <n v="0.62402000000000002"/>
    <x v="0"/>
    <n v="50"/>
    <x v="3"/>
    <x v="11"/>
  </r>
  <r>
    <x v="98"/>
    <x v="4"/>
    <x v="2"/>
    <n v="0.60419"/>
    <x v="0"/>
    <n v="50"/>
    <x v="3"/>
    <x v="11"/>
  </r>
  <r>
    <x v="98"/>
    <x v="5"/>
    <x v="2"/>
    <n v="0.67735999999999996"/>
    <x v="0"/>
    <n v="50"/>
    <x v="3"/>
    <x v="11"/>
  </r>
  <r>
    <x v="98"/>
    <x v="6"/>
    <x v="2"/>
    <n v="0.59501999999999999"/>
    <x v="0"/>
    <n v="50"/>
    <x v="3"/>
    <x v="11"/>
  </r>
  <r>
    <x v="98"/>
    <x v="7"/>
    <x v="2"/>
    <n v="0.60795999999999994"/>
    <x v="0"/>
    <n v="50"/>
    <x v="3"/>
    <x v="11"/>
  </r>
  <r>
    <x v="98"/>
    <x v="8"/>
    <x v="2"/>
    <n v="0.68481999999999998"/>
    <x v="0"/>
    <n v="50"/>
    <x v="3"/>
    <x v="11"/>
  </r>
  <r>
    <x v="98"/>
    <x v="9"/>
    <x v="2"/>
    <n v="0.65837000000000001"/>
    <x v="0"/>
    <n v="50"/>
    <x v="3"/>
    <x v="11"/>
  </r>
  <r>
    <x v="98"/>
    <x v="10"/>
    <x v="2"/>
    <n v="0.74514999999999998"/>
    <x v="0"/>
    <n v="50"/>
    <x v="3"/>
    <x v="11"/>
  </r>
  <r>
    <x v="98"/>
    <x v="11"/>
    <x v="2"/>
    <n v="0.68647000000000002"/>
    <x v="0"/>
    <n v="50"/>
    <x v="3"/>
    <x v="11"/>
  </r>
  <r>
    <x v="98"/>
    <x v="12"/>
    <x v="2"/>
    <n v="0.82035999999999998"/>
    <x v="0"/>
    <n v="50"/>
    <x v="3"/>
    <x v="11"/>
  </r>
  <r>
    <x v="98"/>
    <x v="0"/>
    <x v="3"/>
    <n v="0.70599999999999996"/>
    <x v="0"/>
    <n v="50"/>
    <x v="3"/>
    <x v="11"/>
  </r>
  <r>
    <x v="98"/>
    <x v="1"/>
    <x v="3"/>
    <n v="1.224"/>
    <x v="0"/>
    <n v="50"/>
    <x v="3"/>
    <x v="11"/>
  </r>
  <r>
    <x v="98"/>
    <x v="2"/>
    <x v="3"/>
    <n v="1.33"/>
    <x v="0"/>
    <n v="50"/>
    <x v="3"/>
    <x v="11"/>
  </r>
  <r>
    <x v="98"/>
    <x v="3"/>
    <x v="3"/>
    <n v="1.196"/>
    <x v="0"/>
    <n v="50"/>
    <x v="3"/>
    <x v="11"/>
  </r>
  <r>
    <x v="98"/>
    <x v="4"/>
    <x v="3"/>
    <n v="1.1719999999999999"/>
    <x v="0"/>
    <n v="50"/>
    <x v="3"/>
    <x v="11"/>
  </r>
  <r>
    <x v="98"/>
    <x v="5"/>
    <x v="3"/>
    <n v="0.85299999999999998"/>
    <x v="0"/>
    <n v="50"/>
    <x v="3"/>
    <x v="11"/>
  </r>
  <r>
    <x v="98"/>
    <x v="6"/>
    <x v="3"/>
    <n v="0.91400000000000003"/>
    <x v="0"/>
    <n v="50"/>
    <x v="3"/>
    <x v="11"/>
  </r>
  <r>
    <x v="98"/>
    <x v="7"/>
    <x v="3"/>
    <n v="1.4410000000000001"/>
    <x v="0"/>
    <n v="50"/>
    <x v="3"/>
    <x v="11"/>
  </r>
  <r>
    <x v="98"/>
    <x v="8"/>
    <x v="3"/>
    <n v="1.534"/>
    <x v="0"/>
    <n v="50"/>
    <x v="3"/>
    <x v="11"/>
  </r>
  <r>
    <x v="98"/>
    <x v="9"/>
    <x v="3"/>
    <n v="1.502"/>
    <x v="0"/>
    <n v="50"/>
    <x v="3"/>
    <x v="11"/>
  </r>
  <r>
    <x v="98"/>
    <x v="10"/>
    <x v="3"/>
    <n v="1.607"/>
    <x v="0"/>
    <n v="50"/>
    <x v="3"/>
    <x v="11"/>
  </r>
  <r>
    <x v="98"/>
    <x v="11"/>
    <x v="3"/>
    <n v="1.536"/>
    <x v="0"/>
    <n v="50"/>
    <x v="3"/>
    <x v="11"/>
  </r>
  <r>
    <x v="98"/>
    <x v="12"/>
    <x v="3"/>
    <n v="1.698"/>
    <x v="0"/>
    <n v="50"/>
    <x v="3"/>
    <x v="11"/>
  </r>
  <r>
    <x v="99"/>
    <x v="13"/>
    <x v="0"/>
    <n v="1.5299999999999999E-2"/>
    <x v="0"/>
    <n v="50"/>
    <x v="3"/>
    <x v="11"/>
  </r>
  <r>
    <x v="99"/>
    <x v="13"/>
    <x v="1"/>
    <n v="7.2419999999999998E-2"/>
    <x v="0"/>
    <n v="50"/>
    <x v="3"/>
    <x v="11"/>
  </r>
  <r>
    <x v="99"/>
    <x v="13"/>
    <x v="2"/>
    <n v="0.54178000000000004"/>
    <x v="0"/>
    <n v="50"/>
    <x v="3"/>
    <x v="11"/>
  </r>
  <r>
    <x v="99"/>
    <x v="13"/>
    <x v="3"/>
    <n v="0.62949999999999995"/>
    <x v="0"/>
    <n v="50"/>
    <x v="3"/>
    <x v="11"/>
  </r>
  <r>
    <x v="100"/>
    <x v="0"/>
    <x v="0"/>
    <n v="5.5919999999999997E-2"/>
    <x v="0"/>
    <n v="51"/>
    <x v="3"/>
    <x v="11"/>
  </r>
  <r>
    <x v="100"/>
    <x v="1"/>
    <x v="0"/>
    <n v="0.36441000000000001"/>
    <x v="0"/>
    <n v="51"/>
    <x v="3"/>
    <x v="11"/>
  </r>
  <r>
    <x v="100"/>
    <x v="2"/>
    <x v="0"/>
    <n v="0.36441000000000001"/>
    <x v="0"/>
    <n v="51"/>
    <x v="3"/>
    <x v="11"/>
  </r>
  <r>
    <x v="100"/>
    <x v="3"/>
    <x v="0"/>
    <n v="0.36441000000000001"/>
    <x v="0"/>
    <n v="51"/>
    <x v="3"/>
    <x v="11"/>
  </r>
  <r>
    <x v="100"/>
    <x v="4"/>
    <x v="0"/>
    <n v="0.36441000000000001"/>
    <x v="0"/>
    <n v="51"/>
    <x v="3"/>
    <x v="11"/>
  </r>
  <r>
    <x v="100"/>
    <x v="5"/>
    <x v="0"/>
    <n v="7.7509999999999996E-2"/>
    <x v="0"/>
    <n v="51"/>
    <x v="3"/>
    <x v="11"/>
  </r>
  <r>
    <x v="100"/>
    <x v="6"/>
    <x v="0"/>
    <n v="0.21382999999999999"/>
    <x v="0"/>
    <n v="51"/>
    <x v="3"/>
    <x v="11"/>
  </r>
  <r>
    <x v="100"/>
    <x v="7"/>
    <x v="0"/>
    <n v="0.58294999999999997"/>
    <x v="0"/>
    <n v="51"/>
    <x v="3"/>
    <x v="11"/>
  </r>
  <r>
    <x v="100"/>
    <x v="8"/>
    <x v="0"/>
    <n v="0.58294999999999997"/>
    <x v="0"/>
    <n v="51"/>
    <x v="3"/>
    <x v="11"/>
  </r>
  <r>
    <x v="100"/>
    <x v="9"/>
    <x v="0"/>
    <n v="0.58294999999999997"/>
    <x v="0"/>
    <n v="51"/>
    <x v="3"/>
    <x v="11"/>
  </r>
  <r>
    <x v="100"/>
    <x v="10"/>
    <x v="0"/>
    <n v="0.58294999999999997"/>
    <x v="0"/>
    <n v="51"/>
    <x v="3"/>
    <x v="11"/>
  </r>
  <r>
    <x v="100"/>
    <x v="11"/>
    <x v="0"/>
    <n v="0.58294999999999997"/>
    <x v="0"/>
    <n v="51"/>
    <x v="3"/>
    <x v="11"/>
  </r>
  <r>
    <x v="100"/>
    <x v="12"/>
    <x v="0"/>
    <n v="0.58294999999999997"/>
    <x v="0"/>
    <n v="51"/>
    <x v="3"/>
    <x v="11"/>
  </r>
  <r>
    <x v="100"/>
    <x v="0"/>
    <x v="1"/>
    <n v="0.12548000000000001"/>
    <x v="0"/>
    <n v="51"/>
    <x v="3"/>
    <x v="11"/>
  </r>
  <r>
    <x v="100"/>
    <x v="1"/>
    <x v="1"/>
    <n v="0.21295"/>
    <x v="0"/>
    <n v="51"/>
    <x v="3"/>
    <x v="11"/>
  </r>
  <r>
    <x v="100"/>
    <x v="2"/>
    <x v="1"/>
    <n v="0.23100000000000001"/>
    <x v="0"/>
    <n v="51"/>
    <x v="3"/>
    <x v="11"/>
  </r>
  <r>
    <x v="100"/>
    <x v="3"/>
    <x v="1"/>
    <n v="0.21138999999999999"/>
    <x v="0"/>
    <n v="51"/>
    <x v="3"/>
    <x v="11"/>
  </r>
  <r>
    <x v="100"/>
    <x v="4"/>
    <x v="1"/>
    <n v="0.2034"/>
    <x v="0"/>
    <n v="51"/>
    <x v="3"/>
    <x v="11"/>
  </r>
  <r>
    <x v="100"/>
    <x v="5"/>
    <x v="1"/>
    <n v="9.8360000000000003E-2"/>
    <x v="0"/>
    <n v="51"/>
    <x v="3"/>
    <x v="11"/>
  </r>
  <r>
    <x v="100"/>
    <x v="6"/>
    <x v="1"/>
    <n v="0.1055"/>
    <x v="0"/>
    <n v="51"/>
    <x v="3"/>
    <x v="11"/>
  </r>
  <r>
    <x v="100"/>
    <x v="7"/>
    <x v="1"/>
    <n v="0.25061"/>
    <x v="0"/>
    <n v="51"/>
    <x v="3"/>
    <x v="11"/>
  </r>
  <r>
    <x v="100"/>
    <x v="8"/>
    <x v="1"/>
    <n v="0.26693"/>
    <x v="0"/>
    <n v="51"/>
    <x v="3"/>
    <x v="11"/>
  </r>
  <r>
    <x v="100"/>
    <x v="9"/>
    <x v="1"/>
    <n v="0.26136999999999999"/>
    <x v="0"/>
    <n v="51"/>
    <x v="3"/>
    <x v="11"/>
  </r>
  <r>
    <x v="100"/>
    <x v="10"/>
    <x v="1"/>
    <n v="0.27925"/>
    <x v="0"/>
    <n v="51"/>
    <x v="3"/>
    <x v="11"/>
  </r>
  <r>
    <x v="100"/>
    <x v="11"/>
    <x v="1"/>
    <n v="0.26640000000000003"/>
    <x v="0"/>
    <n v="51"/>
    <x v="3"/>
    <x v="11"/>
  </r>
  <r>
    <x v="100"/>
    <x v="12"/>
    <x v="1"/>
    <n v="0.29487000000000002"/>
    <x v="0"/>
    <n v="51"/>
    <x v="3"/>
    <x v="11"/>
  </r>
  <r>
    <x v="100"/>
    <x v="0"/>
    <x v="2"/>
    <n v="0.54203999999999997"/>
    <x v="0"/>
    <n v="51"/>
    <x v="3"/>
    <x v="11"/>
  </r>
  <r>
    <x v="100"/>
    <x v="1"/>
    <x v="2"/>
    <n v="0.64964"/>
    <x v="0"/>
    <n v="51"/>
    <x v="3"/>
    <x v="11"/>
  </r>
  <r>
    <x v="100"/>
    <x v="2"/>
    <x v="2"/>
    <n v="0.73558999999999997"/>
    <x v="0"/>
    <n v="51"/>
    <x v="3"/>
    <x v="11"/>
  </r>
  <r>
    <x v="100"/>
    <x v="3"/>
    <x v="2"/>
    <n v="0.64219999999999999"/>
    <x v="0"/>
    <n v="51"/>
    <x v="3"/>
    <x v="11"/>
  </r>
  <r>
    <x v="100"/>
    <x v="4"/>
    <x v="2"/>
    <n v="0.60419"/>
    <x v="0"/>
    <n v="51"/>
    <x v="3"/>
    <x v="11"/>
  </r>
  <r>
    <x v="100"/>
    <x v="5"/>
    <x v="2"/>
    <n v="0.67913000000000001"/>
    <x v="0"/>
    <n v="51"/>
    <x v="3"/>
    <x v="11"/>
  </r>
  <r>
    <x v="100"/>
    <x v="6"/>
    <x v="2"/>
    <n v="0.59767000000000003"/>
    <x v="0"/>
    <n v="51"/>
    <x v="3"/>
    <x v="11"/>
  </r>
  <r>
    <x v="100"/>
    <x v="7"/>
    <x v="2"/>
    <n v="0.61043999999999998"/>
    <x v="0"/>
    <n v="51"/>
    <x v="3"/>
    <x v="11"/>
  </r>
  <r>
    <x v="100"/>
    <x v="8"/>
    <x v="2"/>
    <n v="0.68811999999999995"/>
    <x v="0"/>
    <n v="51"/>
    <x v="3"/>
    <x v="11"/>
  </r>
  <r>
    <x v="100"/>
    <x v="9"/>
    <x v="2"/>
    <n v="0.66168000000000005"/>
    <x v="0"/>
    <n v="51"/>
    <x v="3"/>
    <x v="11"/>
  </r>
  <r>
    <x v="100"/>
    <x v="10"/>
    <x v="2"/>
    <n v="0.74680000000000002"/>
    <x v="0"/>
    <n v="51"/>
    <x v="3"/>
    <x v="11"/>
  </r>
  <r>
    <x v="100"/>
    <x v="11"/>
    <x v="2"/>
    <n v="0.68564999999999998"/>
    <x v="0"/>
    <n v="51"/>
    <x v="3"/>
    <x v="11"/>
  </r>
  <r>
    <x v="100"/>
    <x v="12"/>
    <x v="2"/>
    <n v="0.82118000000000002"/>
    <x v="0"/>
    <n v="51"/>
    <x v="3"/>
    <x v="11"/>
  </r>
  <r>
    <x v="100"/>
    <x v="0"/>
    <x v="3"/>
    <n v="0.72299999999999998"/>
    <x v="0"/>
    <n v="51"/>
    <x v="3"/>
    <x v="11"/>
  </r>
  <r>
    <x v="100"/>
    <x v="1"/>
    <x v="3"/>
    <n v="1.2270000000000001"/>
    <x v="0"/>
    <n v="51"/>
    <x v="3"/>
    <x v="11"/>
  </r>
  <r>
    <x v="100"/>
    <x v="2"/>
    <x v="3"/>
    <n v="1.331"/>
    <x v="0"/>
    <n v="51"/>
    <x v="3"/>
    <x v="11"/>
  </r>
  <r>
    <x v="100"/>
    <x v="3"/>
    <x v="3"/>
    <n v="1.218"/>
    <x v="0"/>
    <n v="51"/>
    <x v="3"/>
    <x v="11"/>
  </r>
  <r>
    <x v="100"/>
    <x v="4"/>
    <x v="3"/>
    <n v="1.1719999999999999"/>
    <x v="0"/>
    <n v="51"/>
    <x v="3"/>
    <x v="11"/>
  </r>
  <r>
    <x v="100"/>
    <x v="5"/>
    <x v="3"/>
    <n v="0.85499999999999998"/>
    <x v="0"/>
    <n v="51"/>
    <x v="3"/>
    <x v="11"/>
  </r>
  <r>
    <x v="100"/>
    <x v="6"/>
    <x v="3"/>
    <n v="0.91700000000000004"/>
    <x v="0"/>
    <n v="51"/>
    <x v="3"/>
    <x v="11"/>
  </r>
  <r>
    <x v="100"/>
    <x v="7"/>
    <x v="3"/>
    <n v="1.444"/>
    <x v="0"/>
    <n v="51"/>
    <x v="3"/>
    <x v="11"/>
  </r>
  <r>
    <x v="100"/>
    <x v="8"/>
    <x v="3"/>
    <n v="1.538"/>
    <x v="0"/>
    <n v="51"/>
    <x v="3"/>
    <x v="11"/>
  </r>
  <r>
    <x v="100"/>
    <x v="9"/>
    <x v="3"/>
    <n v="1.506"/>
    <x v="0"/>
    <n v="51"/>
    <x v="3"/>
    <x v="11"/>
  </r>
  <r>
    <x v="100"/>
    <x v="10"/>
    <x v="3"/>
    <n v="1.609"/>
    <x v="0"/>
    <n v="51"/>
    <x v="3"/>
    <x v="11"/>
  </r>
  <r>
    <x v="100"/>
    <x v="11"/>
    <x v="3"/>
    <n v="1.5349999999999999"/>
    <x v="0"/>
    <n v="51"/>
    <x v="3"/>
    <x v="11"/>
  </r>
  <r>
    <x v="100"/>
    <x v="12"/>
    <x v="3"/>
    <n v="1.6990000000000001"/>
    <x v="0"/>
    <n v="51"/>
    <x v="3"/>
    <x v="11"/>
  </r>
  <r>
    <x v="101"/>
    <x v="13"/>
    <x v="0"/>
    <n v="1.5299999999999999E-2"/>
    <x v="0"/>
    <n v="51"/>
    <x v="3"/>
    <x v="11"/>
  </r>
  <r>
    <x v="101"/>
    <x v="13"/>
    <x v="1"/>
    <n v="7.3050000000000004E-2"/>
    <x v="0"/>
    <n v="51"/>
    <x v="3"/>
    <x v="11"/>
  </r>
  <r>
    <x v="101"/>
    <x v="13"/>
    <x v="2"/>
    <n v="0.54664999999999997"/>
    <x v="0"/>
    <n v="51"/>
    <x v="3"/>
    <x v="11"/>
  </r>
  <r>
    <x v="101"/>
    <x v="13"/>
    <x v="3"/>
    <n v="0.63500000000000001"/>
    <x v="0"/>
    <n v="51"/>
    <x v="3"/>
    <x v="11"/>
  </r>
  <r>
    <x v="102"/>
    <x v="0"/>
    <x v="0"/>
    <n v="5.5919999999999997E-2"/>
    <x v="0"/>
    <n v="52"/>
    <x v="3"/>
    <x v="11"/>
  </r>
  <r>
    <x v="102"/>
    <x v="1"/>
    <x v="0"/>
    <n v="0.36441000000000001"/>
    <x v="0"/>
    <n v="52"/>
    <x v="3"/>
    <x v="11"/>
  </r>
  <r>
    <x v="102"/>
    <x v="2"/>
    <x v="0"/>
    <n v="0.36441000000000001"/>
    <x v="0"/>
    <n v="52"/>
    <x v="3"/>
    <x v="11"/>
  </r>
  <r>
    <x v="102"/>
    <x v="3"/>
    <x v="0"/>
    <n v="0.36441000000000001"/>
    <x v="0"/>
    <n v="52"/>
    <x v="3"/>
    <x v="11"/>
  </r>
  <r>
    <x v="102"/>
    <x v="4"/>
    <x v="0"/>
    <n v="0.36441000000000001"/>
    <x v="0"/>
    <n v="52"/>
    <x v="3"/>
    <x v="11"/>
  </r>
  <r>
    <x v="102"/>
    <x v="5"/>
    <x v="0"/>
    <n v="7.7509999999999996E-2"/>
    <x v="0"/>
    <n v="52"/>
    <x v="3"/>
    <x v="11"/>
  </r>
  <r>
    <x v="102"/>
    <x v="6"/>
    <x v="0"/>
    <n v="0.21382999999999999"/>
    <x v="0"/>
    <n v="52"/>
    <x v="3"/>
    <x v="11"/>
  </r>
  <r>
    <x v="102"/>
    <x v="7"/>
    <x v="0"/>
    <n v="0.58294999999999997"/>
    <x v="0"/>
    <n v="52"/>
    <x v="3"/>
    <x v="11"/>
  </r>
  <r>
    <x v="102"/>
    <x v="8"/>
    <x v="0"/>
    <n v="0.58294999999999997"/>
    <x v="0"/>
    <n v="52"/>
    <x v="3"/>
    <x v="11"/>
  </r>
  <r>
    <x v="102"/>
    <x v="9"/>
    <x v="0"/>
    <n v="0.58294999999999997"/>
    <x v="0"/>
    <n v="52"/>
    <x v="3"/>
    <x v="11"/>
  </r>
  <r>
    <x v="102"/>
    <x v="10"/>
    <x v="0"/>
    <n v="0.58294999999999997"/>
    <x v="0"/>
    <n v="52"/>
    <x v="3"/>
    <x v="11"/>
  </r>
  <r>
    <x v="102"/>
    <x v="11"/>
    <x v="0"/>
    <n v="0.58294999999999997"/>
    <x v="0"/>
    <n v="52"/>
    <x v="3"/>
    <x v="11"/>
  </r>
  <r>
    <x v="102"/>
    <x v="12"/>
    <x v="0"/>
    <n v="0.58294999999999997"/>
    <x v="0"/>
    <n v="52"/>
    <x v="3"/>
    <x v="11"/>
  </r>
  <r>
    <x v="102"/>
    <x v="0"/>
    <x v="1"/>
    <n v="0.12565000000000001"/>
    <x v="0"/>
    <n v="52"/>
    <x v="3"/>
    <x v="11"/>
  </r>
  <r>
    <x v="102"/>
    <x v="1"/>
    <x v="1"/>
    <n v="0.21503"/>
    <x v="0"/>
    <n v="52"/>
    <x v="3"/>
    <x v="11"/>
  </r>
  <r>
    <x v="102"/>
    <x v="2"/>
    <x v="1"/>
    <n v="0.23326"/>
    <x v="0"/>
    <n v="52"/>
    <x v="3"/>
    <x v="11"/>
  </r>
  <r>
    <x v="102"/>
    <x v="3"/>
    <x v="1"/>
    <n v="0.21642"/>
    <x v="0"/>
    <n v="52"/>
    <x v="3"/>
    <x v="11"/>
  </r>
  <r>
    <x v="102"/>
    <x v="4"/>
    <x v="1"/>
    <n v="0.2034"/>
    <x v="0"/>
    <n v="52"/>
    <x v="3"/>
    <x v="11"/>
  </r>
  <r>
    <x v="102"/>
    <x v="5"/>
    <x v="1"/>
    <n v="9.9510000000000001E-2"/>
    <x v="0"/>
    <n v="52"/>
    <x v="3"/>
    <x v="11"/>
  </r>
  <r>
    <x v="102"/>
    <x v="6"/>
    <x v="1"/>
    <n v="0.10607"/>
    <x v="0"/>
    <n v="52"/>
    <x v="3"/>
    <x v="11"/>
  </r>
  <r>
    <x v="102"/>
    <x v="7"/>
    <x v="1"/>
    <n v="0.25217000000000001"/>
    <x v="0"/>
    <n v="52"/>
    <x v="3"/>
    <x v="11"/>
  </r>
  <r>
    <x v="102"/>
    <x v="8"/>
    <x v="1"/>
    <n v="0.2697"/>
    <x v="0"/>
    <n v="52"/>
    <x v="3"/>
    <x v="11"/>
  </r>
  <r>
    <x v="102"/>
    <x v="9"/>
    <x v="1"/>
    <n v="0.26293"/>
    <x v="0"/>
    <n v="52"/>
    <x v="3"/>
    <x v="11"/>
  </r>
  <r>
    <x v="102"/>
    <x v="10"/>
    <x v="1"/>
    <n v="0.28116000000000002"/>
    <x v="0"/>
    <n v="52"/>
    <x v="3"/>
    <x v="11"/>
  </r>
  <r>
    <x v="102"/>
    <x v="11"/>
    <x v="1"/>
    <n v="0.26778999999999997"/>
    <x v="0"/>
    <n v="52"/>
    <x v="3"/>
    <x v="11"/>
  </r>
  <r>
    <x v="102"/>
    <x v="12"/>
    <x v="1"/>
    <n v="0.29555999999999999"/>
    <x v="0"/>
    <n v="52"/>
    <x v="3"/>
    <x v="11"/>
  </r>
  <r>
    <x v="102"/>
    <x v="0"/>
    <x v="2"/>
    <n v="0.54242999999999997"/>
    <x v="0"/>
    <n v="52"/>
    <x v="3"/>
    <x v="11"/>
  </r>
  <r>
    <x v="102"/>
    <x v="1"/>
    <x v="2"/>
    <n v="0.65956000000000004"/>
    <x v="0"/>
    <n v="52"/>
    <x v="3"/>
    <x v="11"/>
  </r>
  <r>
    <x v="102"/>
    <x v="2"/>
    <x v="2"/>
    <n v="0.74633000000000005"/>
    <x v="0"/>
    <n v="52"/>
    <x v="3"/>
    <x v="11"/>
  </r>
  <r>
    <x v="102"/>
    <x v="3"/>
    <x v="2"/>
    <n v="0.66617000000000004"/>
    <x v="0"/>
    <n v="52"/>
    <x v="3"/>
    <x v="11"/>
  </r>
  <r>
    <x v="102"/>
    <x v="4"/>
    <x v="2"/>
    <n v="0.60419"/>
    <x v="0"/>
    <n v="52"/>
    <x v="3"/>
    <x v="11"/>
  </r>
  <r>
    <x v="102"/>
    <x v="5"/>
    <x v="2"/>
    <n v="0.68798000000000004"/>
    <x v="0"/>
    <n v="52"/>
    <x v="3"/>
    <x v="11"/>
  </r>
  <r>
    <x v="102"/>
    <x v="6"/>
    <x v="2"/>
    <n v="0.60209999999999997"/>
    <x v="0"/>
    <n v="52"/>
    <x v="3"/>
    <x v="11"/>
  </r>
  <r>
    <x v="102"/>
    <x v="7"/>
    <x v="2"/>
    <n v="0.61787999999999998"/>
    <x v="0"/>
    <n v="52"/>
    <x v="3"/>
    <x v="11"/>
  </r>
  <r>
    <x v="102"/>
    <x v="8"/>
    <x v="2"/>
    <n v="0.70135000000000003"/>
    <x v="0"/>
    <n v="52"/>
    <x v="3"/>
    <x v="11"/>
  </r>
  <r>
    <x v="102"/>
    <x v="9"/>
    <x v="2"/>
    <n v="0.66912000000000005"/>
    <x v="0"/>
    <n v="52"/>
    <x v="3"/>
    <x v="11"/>
  </r>
  <r>
    <x v="102"/>
    <x v="10"/>
    <x v="2"/>
    <n v="0.75588999999999995"/>
    <x v="0"/>
    <n v="52"/>
    <x v="3"/>
    <x v="11"/>
  </r>
  <r>
    <x v="102"/>
    <x v="11"/>
    <x v="2"/>
    <n v="0.69225999999999999"/>
    <x v="0"/>
    <n v="52"/>
    <x v="3"/>
    <x v="11"/>
  </r>
  <r>
    <x v="102"/>
    <x v="12"/>
    <x v="2"/>
    <n v="0.82448999999999995"/>
    <x v="0"/>
    <n v="52"/>
    <x v="3"/>
    <x v="11"/>
  </r>
  <r>
    <x v="102"/>
    <x v="0"/>
    <x v="3"/>
    <n v="0.72399999999999998"/>
    <x v="0"/>
    <n v="52"/>
    <x v="3"/>
    <x v="11"/>
  </r>
  <r>
    <x v="102"/>
    <x v="1"/>
    <x v="3"/>
    <n v="1.2390000000000001"/>
    <x v="0"/>
    <n v="52"/>
    <x v="3"/>
    <x v="11"/>
  </r>
  <r>
    <x v="102"/>
    <x v="2"/>
    <x v="3"/>
    <n v="1.3440000000000001"/>
    <x v="0"/>
    <n v="52"/>
    <x v="3"/>
    <x v="11"/>
  </r>
  <r>
    <x v="102"/>
    <x v="3"/>
    <x v="3"/>
    <n v="1.2470000000000001"/>
    <x v="0"/>
    <n v="52"/>
    <x v="3"/>
    <x v="11"/>
  </r>
  <r>
    <x v="102"/>
    <x v="4"/>
    <x v="3"/>
    <n v="1.1719999999999999"/>
    <x v="0"/>
    <n v="52"/>
    <x v="3"/>
    <x v="11"/>
  </r>
  <r>
    <x v="102"/>
    <x v="5"/>
    <x v="3"/>
    <n v="0.86499999999999999"/>
    <x v="0"/>
    <n v="52"/>
    <x v="3"/>
    <x v="11"/>
  </r>
  <r>
    <x v="102"/>
    <x v="6"/>
    <x v="3"/>
    <n v="0.92200000000000004"/>
    <x v="0"/>
    <n v="52"/>
    <x v="3"/>
    <x v="11"/>
  </r>
  <r>
    <x v="102"/>
    <x v="7"/>
    <x v="3"/>
    <n v="1.4530000000000001"/>
    <x v="0"/>
    <n v="52"/>
    <x v="3"/>
    <x v="11"/>
  </r>
  <r>
    <x v="102"/>
    <x v="8"/>
    <x v="3"/>
    <n v="1.554"/>
    <x v="0"/>
    <n v="52"/>
    <x v="3"/>
    <x v="11"/>
  </r>
  <r>
    <x v="102"/>
    <x v="9"/>
    <x v="3"/>
    <n v="1.5149999999999999"/>
    <x v="0"/>
    <n v="52"/>
    <x v="3"/>
    <x v="11"/>
  </r>
  <r>
    <x v="102"/>
    <x v="10"/>
    <x v="3"/>
    <n v="1.62"/>
    <x v="0"/>
    <n v="52"/>
    <x v="3"/>
    <x v="11"/>
  </r>
  <r>
    <x v="102"/>
    <x v="11"/>
    <x v="3"/>
    <n v="1.5429999999999999"/>
    <x v="0"/>
    <n v="52"/>
    <x v="3"/>
    <x v="11"/>
  </r>
  <r>
    <x v="102"/>
    <x v="12"/>
    <x v="3"/>
    <n v="1.7030000000000001"/>
    <x v="0"/>
    <n v="52"/>
    <x v="3"/>
    <x v="11"/>
  </r>
  <r>
    <x v="103"/>
    <x v="13"/>
    <x v="0"/>
    <n v="1.5299999999999999E-2"/>
    <x v="0"/>
    <n v="52"/>
    <x v="3"/>
    <x v="11"/>
  </r>
  <r>
    <x v="103"/>
    <x v="13"/>
    <x v="1"/>
    <n v="7.4490000000000001E-2"/>
    <x v="0"/>
    <n v="52"/>
    <x v="3"/>
    <x v="11"/>
  </r>
  <r>
    <x v="103"/>
    <x v="13"/>
    <x v="2"/>
    <n v="0.55771000000000004"/>
    <x v="0"/>
    <n v="52"/>
    <x v="3"/>
    <x v="11"/>
  </r>
  <r>
    <x v="103"/>
    <x v="13"/>
    <x v="3"/>
    <n v="0.64749999999999996"/>
    <x v="0"/>
    <n v="52"/>
    <x v="3"/>
    <x v="11"/>
  </r>
  <r>
    <x v="104"/>
    <x v="0"/>
    <x v="0"/>
    <n v="6.3750000000000001E-2"/>
    <x v="1"/>
    <n v="1"/>
    <x v="0"/>
    <x v="0"/>
  </r>
  <r>
    <x v="104"/>
    <x v="1"/>
    <x v="0"/>
    <n v="0.36441000000000001"/>
    <x v="1"/>
    <n v="1"/>
    <x v="0"/>
    <x v="0"/>
  </r>
  <r>
    <x v="104"/>
    <x v="2"/>
    <x v="0"/>
    <n v="0.36441000000000001"/>
    <x v="1"/>
    <n v="1"/>
    <x v="0"/>
    <x v="0"/>
  </r>
  <r>
    <x v="104"/>
    <x v="3"/>
    <x v="0"/>
    <n v="0.36441000000000001"/>
    <x v="1"/>
    <n v="1"/>
    <x v="0"/>
    <x v="0"/>
  </r>
  <r>
    <x v="104"/>
    <x v="4"/>
    <x v="0"/>
    <n v="0.36441000000000001"/>
    <x v="1"/>
    <n v="1"/>
    <x v="0"/>
    <x v="0"/>
  </r>
  <r>
    <x v="104"/>
    <x v="5"/>
    <x v="0"/>
    <n v="7.7509999999999996E-2"/>
    <x v="1"/>
    <n v="1"/>
    <x v="0"/>
    <x v="0"/>
  </r>
  <r>
    <x v="104"/>
    <x v="6"/>
    <x v="0"/>
    <n v="0.21382999999999999"/>
    <x v="1"/>
    <n v="1"/>
    <x v="0"/>
    <x v="0"/>
  </r>
  <r>
    <x v="104"/>
    <x v="7"/>
    <x v="0"/>
    <n v="0.58294999999999997"/>
    <x v="1"/>
    <n v="1"/>
    <x v="0"/>
    <x v="0"/>
  </r>
  <r>
    <x v="104"/>
    <x v="8"/>
    <x v="0"/>
    <n v="0.58294999999999997"/>
    <x v="1"/>
    <n v="1"/>
    <x v="0"/>
    <x v="0"/>
  </r>
  <r>
    <x v="104"/>
    <x v="9"/>
    <x v="0"/>
    <n v="0.58294999999999997"/>
    <x v="1"/>
    <n v="1"/>
    <x v="0"/>
    <x v="0"/>
  </r>
  <r>
    <x v="104"/>
    <x v="10"/>
    <x v="0"/>
    <n v="0.58294999999999997"/>
    <x v="1"/>
    <n v="1"/>
    <x v="0"/>
    <x v="0"/>
  </r>
  <r>
    <x v="104"/>
    <x v="11"/>
    <x v="0"/>
    <n v="0.58294999999999997"/>
    <x v="1"/>
    <n v="1"/>
    <x v="0"/>
    <x v="0"/>
  </r>
  <r>
    <x v="104"/>
    <x v="12"/>
    <x v="0"/>
    <n v="0.58294999999999997"/>
    <x v="1"/>
    <n v="1"/>
    <x v="0"/>
    <x v="0"/>
  </r>
  <r>
    <x v="104"/>
    <x v="0"/>
    <x v="1"/>
    <n v="0.13836999999999999"/>
    <x v="1"/>
    <n v="1"/>
    <x v="0"/>
    <x v="0"/>
  </r>
  <r>
    <x v="104"/>
    <x v="1"/>
    <x v="1"/>
    <n v="0.23879"/>
    <x v="1"/>
    <n v="1"/>
    <x v="0"/>
    <x v="0"/>
  </r>
  <r>
    <x v="104"/>
    <x v="2"/>
    <x v="1"/>
    <n v="0.25897999999999999"/>
    <x v="1"/>
    <n v="1"/>
    <x v="0"/>
    <x v="0"/>
  </r>
  <r>
    <x v="104"/>
    <x v="3"/>
    <x v="1"/>
    <n v="0.23318"/>
    <x v="1"/>
    <n v="1"/>
    <x v="0"/>
    <x v="0"/>
  </r>
  <r>
    <x v="104"/>
    <x v="4"/>
    <x v="1"/>
    <n v="0.22028"/>
    <x v="1"/>
    <n v="1"/>
    <x v="0"/>
    <x v="0"/>
  </r>
  <r>
    <x v="104"/>
    <x v="5"/>
    <x v="1"/>
    <n v="0.10124"/>
    <x v="1"/>
    <n v="1"/>
    <x v="0"/>
    <x v="0"/>
  </r>
  <r>
    <x v="104"/>
    <x v="6"/>
    <x v="1"/>
    <n v="0.10814"/>
    <x v="1"/>
    <n v="1"/>
    <x v="0"/>
    <x v="0"/>
  </r>
  <r>
    <x v="104"/>
    <x v="7"/>
    <x v="1"/>
    <n v="0.27675"/>
    <x v="1"/>
    <n v="1"/>
    <x v="0"/>
    <x v="0"/>
  </r>
  <r>
    <x v="104"/>
    <x v="8"/>
    <x v="1"/>
    <n v="0.29526000000000002"/>
    <x v="1"/>
    <n v="1"/>
    <x v="0"/>
    <x v="0"/>
  </r>
  <r>
    <x v="104"/>
    <x v="9"/>
    <x v="1"/>
    <n v="0.28833999999999999"/>
    <x v="1"/>
    <n v="1"/>
    <x v="0"/>
    <x v="0"/>
  </r>
  <r>
    <x v="104"/>
    <x v="10"/>
    <x v="1"/>
    <n v="0.30815999999999999"/>
    <x v="1"/>
    <n v="1"/>
    <x v="0"/>
    <x v="0"/>
  </r>
  <r>
    <x v="104"/>
    <x v="11"/>
    <x v="1"/>
    <n v="0.29432999999999998"/>
    <x v="1"/>
    <n v="1"/>
    <x v="0"/>
    <x v="0"/>
  </r>
  <r>
    <x v="104"/>
    <x v="12"/>
    <x v="1"/>
    <n v="0.32274999999999998"/>
    <x v="1"/>
    <n v="1"/>
    <x v="0"/>
    <x v="0"/>
  </r>
  <r>
    <x v="104"/>
    <x v="0"/>
    <x v="2"/>
    <n v="0.53788000000000002"/>
    <x v="1"/>
    <n v="1"/>
    <x v="0"/>
    <x v="0"/>
  </r>
  <r>
    <x v="104"/>
    <x v="1"/>
    <x v="2"/>
    <n v="0.67379999999999995"/>
    <x v="1"/>
    <n v="1"/>
    <x v="0"/>
    <x v="0"/>
  </r>
  <r>
    <x v="104"/>
    <x v="2"/>
    <x v="2"/>
    <n v="0.76161000000000001"/>
    <x v="1"/>
    <n v="1"/>
    <x v="0"/>
    <x v="0"/>
  </r>
  <r>
    <x v="104"/>
    <x v="3"/>
    <x v="2"/>
    <n v="0.64941000000000004"/>
    <x v="1"/>
    <n v="1"/>
    <x v="0"/>
    <x v="0"/>
  </r>
  <r>
    <x v="104"/>
    <x v="4"/>
    <x v="2"/>
    <n v="0.59331"/>
    <x v="1"/>
    <n v="1"/>
    <x v="0"/>
    <x v="0"/>
  </r>
  <r>
    <x v="104"/>
    <x v="5"/>
    <x v="2"/>
    <n v="0.70125000000000004"/>
    <x v="1"/>
    <n v="1"/>
    <x v="0"/>
    <x v="0"/>
  </r>
  <r>
    <x v="104"/>
    <x v="6"/>
    <x v="2"/>
    <n v="0.61802999999999997"/>
    <x v="1"/>
    <n v="1"/>
    <x v="0"/>
    <x v="0"/>
  </r>
  <r>
    <x v="104"/>
    <x v="7"/>
    <x v="2"/>
    <n v="0.62029999999999996"/>
    <x v="1"/>
    <n v="1"/>
    <x v="0"/>
    <x v="0"/>
  </r>
  <r>
    <x v="104"/>
    <x v="8"/>
    <x v="2"/>
    <n v="0.70079000000000002"/>
    <x v="1"/>
    <n v="1"/>
    <x v="0"/>
    <x v="0"/>
  </r>
  <r>
    <x v="104"/>
    <x v="9"/>
    <x v="2"/>
    <n v="0.67071000000000003"/>
    <x v="1"/>
    <n v="1"/>
    <x v="0"/>
    <x v="0"/>
  </r>
  <r>
    <x v="104"/>
    <x v="10"/>
    <x v="2"/>
    <n v="0.75688999999999995"/>
    <x v="1"/>
    <n v="1"/>
    <x v="0"/>
    <x v="0"/>
  </r>
  <r>
    <x v="104"/>
    <x v="11"/>
    <x v="2"/>
    <n v="0.69672000000000001"/>
    <x v="1"/>
    <n v="1"/>
    <x v="0"/>
    <x v="0"/>
  </r>
  <r>
    <x v="104"/>
    <x v="12"/>
    <x v="2"/>
    <n v="0.82030000000000003"/>
    <x v="1"/>
    <n v="1"/>
    <x v="0"/>
    <x v="0"/>
  </r>
  <r>
    <x v="104"/>
    <x v="0"/>
    <x v="3"/>
    <n v="0.74"/>
    <x v="1"/>
    <n v="1"/>
    <x v="0"/>
    <x v="0"/>
  </r>
  <r>
    <x v="104"/>
    <x v="1"/>
    <x v="3"/>
    <n v="1.2769999999999999"/>
    <x v="1"/>
    <n v="1"/>
    <x v="0"/>
    <x v="0"/>
  </r>
  <r>
    <x v="104"/>
    <x v="2"/>
    <x v="3"/>
    <n v="1.385"/>
    <x v="1"/>
    <n v="1"/>
    <x v="0"/>
    <x v="0"/>
  </r>
  <r>
    <x v="104"/>
    <x v="3"/>
    <x v="3"/>
    <n v="1.2470000000000001"/>
    <x v="1"/>
    <n v="1"/>
    <x v="0"/>
    <x v="0"/>
  </r>
  <r>
    <x v="104"/>
    <x v="4"/>
    <x v="3"/>
    <n v="1.1779999999999999"/>
    <x v="1"/>
    <n v="1"/>
    <x v="0"/>
    <x v="0"/>
  </r>
  <r>
    <x v="104"/>
    <x v="5"/>
    <x v="3"/>
    <n v="0.88"/>
    <x v="1"/>
    <n v="1"/>
    <x v="0"/>
    <x v="0"/>
  </r>
  <r>
    <x v="104"/>
    <x v="6"/>
    <x v="3"/>
    <n v="0.94"/>
    <x v="1"/>
    <n v="1"/>
    <x v="0"/>
    <x v="0"/>
  </r>
  <r>
    <x v="104"/>
    <x v="7"/>
    <x v="3"/>
    <n v="1.48"/>
    <x v="1"/>
    <n v="1"/>
    <x v="0"/>
    <x v="0"/>
  </r>
  <r>
    <x v="104"/>
    <x v="8"/>
    <x v="3"/>
    <n v="1.579"/>
    <x v="1"/>
    <n v="1"/>
    <x v="0"/>
    <x v="0"/>
  </r>
  <r>
    <x v="104"/>
    <x v="9"/>
    <x v="3"/>
    <n v="1.542"/>
    <x v="1"/>
    <n v="1"/>
    <x v="0"/>
    <x v="0"/>
  </r>
  <r>
    <x v="104"/>
    <x v="10"/>
    <x v="3"/>
    <n v="1.6479999999999999"/>
    <x v="1"/>
    <n v="1"/>
    <x v="0"/>
    <x v="0"/>
  </r>
  <r>
    <x v="104"/>
    <x v="11"/>
    <x v="3"/>
    <n v="1.5740000000000001"/>
    <x v="1"/>
    <n v="1"/>
    <x v="0"/>
    <x v="0"/>
  </r>
  <r>
    <x v="104"/>
    <x v="12"/>
    <x v="3"/>
    <n v="1.726"/>
    <x v="1"/>
    <n v="1"/>
    <x v="0"/>
    <x v="0"/>
  </r>
  <r>
    <x v="105"/>
    <x v="13"/>
    <x v="0"/>
    <n v="1.5299999999999999E-2"/>
    <x v="1"/>
    <n v="1"/>
    <x v="0"/>
    <x v="0"/>
  </r>
  <r>
    <x v="105"/>
    <x v="13"/>
    <x v="1"/>
    <n v="7.392E-2"/>
    <x v="1"/>
    <n v="1"/>
    <x v="0"/>
    <x v="0"/>
  </r>
  <r>
    <x v="105"/>
    <x v="13"/>
    <x v="2"/>
    <n v="0.55327999999999999"/>
    <x v="1"/>
    <n v="1"/>
    <x v="0"/>
    <x v="0"/>
  </r>
  <r>
    <x v="105"/>
    <x v="13"/>
    <x v="3"/>
    <n v="0.64249999999999996"/>
    <x v="1"/>
    <n v="1"/>
    <x v="0"/>
    <x v="0"/>
  </r>
  <r>
    <x v="106"/>
    <x v="0"/>
    <x v="0"/>
    <n v="6.3750000000000001E-2"/>
    <x v="1"/>
    <n v="2"/>
    <x v="0"/>
    <x v="0"/>
  </r>
  <r>
    <x v="106"/>
    <x v="1"/>
    <x v="0"/>
    <n v="0.36441000000000001"/>
    <x v="1"/>
    <n v="2"/>
    <x v="0"/>
    <x v="0"/>
  </r>
  <r>
    <x v="106"/>
    <x v="2"/>
    <x v="0"/>
    <n v="0.36441000000000001"/>
    <x v="1"/>
    <n v="2"/>
    <x v="0"/>
    <x v="0"/>
  </r>
  <r>
    <x v="106"/>
    <x v="3"/>
    <x v="0"/>
    <n v="0.36441000000000001"/>
    <x v="1"/>
    <n v="2"/>
    <x v="0"/>
    <x v="0"/>
  </r>
  <r>
    <x v="106"/>
    <x v="4"/>
    <x v="0"/>
    <n v="0.36441000000000001"/>
    <x v="1"/>
    <n v="2"/>
    <x v="0"/>
    <x v="0"/>
  </r>
  <r>
    <x v="106"/>
    <x v="5"/>
    <x v="0"/>
    <n v="7.7509999999999996E-2"/>
    <x v="1"/>
    <n v="2"/>
    <x v="0"/>
    <x v="0"/>
  </r>
  <r>
    <x v="106"/>
    <x v="6"/>
    <x v="0"/>
    <n v="0.21382999999999999"/>
    <x v="1"/>
    <n v="2"/>
    <x v="0"/>
    <x v="0"/>
  </r>
  <r>
    <x v="106"/>
    <x v="7"/>
    <x v="0"/>
    <n v="0.58294999999999997"/>
    <x v="1"/>
    <n v="2"/>
    <x v="0"/>
    <x v="0"/>
  </r>
  <r>
    <x v="106"/>
    <x v="8"/>
    <x v="0"/>
    <n v="0.58294999999999997"/>
    <x v="1"/>
    <n v="2"/>
    <x v="0"/>
    <x v="0"/>
  </r>
  <r>
    <x v="106"/>
    <x v="9"/>
    <x v="0"/>
    <n v="0.58294999999999997"/>
    <x v="1"/>
    <n v="2"/>
    <x v="0"/>
    <x v="0"/>
  </r>
  <r>
    <x v="106"/>
    <x v="10"/>
    <x v="0"/>
    <n v="0.58294999999999997"/>
    <x v="1"/>
    <n v="2"/>
    <x v="0"/>
    <x v="0"/>
  </r>
  <r>
    <x v="106"/>
    <x v="11"/>
    <x v="0"/>
    <n v="0.58294999999999997"/>
    <x v="1"/>
    <n v="2"/>
    <x v="0"/>
    <x v="0"/>
  </r>
  <r>
    <x v="106"/>
    <x v="12"/>
    <x v="0"/>
    <n v="0.58294999999999997"/>
    <x v="1"/>
    <n v="2"/>
    <x v="0"/>
    <x v="0"/>
  </r>
  <r>
    <x v="106"/>
    <x v="0"/>
    <x v="1"/>
    <n v="0.13930999999999999"/>
    <x v="1"/>
    <n v="2"/>
    <x v="0"/>
    <x v="0"/>
  </r>
  <r>
    <x v="106"/>
    <x v="1"/>
    <x v="1"/>
    <n v="0.24177999999999999"/>
    <x v="1"/>
    <n v="2"/>
    <x v="0"/>
    <x v="0"/>
  </r>
  <r>
    <x v="106"/>
    <x v="2"/>
    <x v="1"/>
    <n v="0.2616"/>
    <x v="1"/>
    <n v="2"/>
    <x v="0"/>
    <x v="0"/>
  </r>
  <r>
    <x v="106"/>
    <x v="3"/>
    <x v="1"/>
    <n v="0.23374"/>
    <x v="1"/>
    <n v="2"/>
    <x v="0"/>
    <x v="0"/>
  </r>
  <r>
    <x v="106"/>
    <x v="4"/>
    <x v="1"/>
    <n v="0.22084000000000001"/>
    <x v="1"/>
    <n v="2"/>
    <x v="0"/>
    <x v="0"/>
  </r>
  <r>
    <x v="106"/>
    <x v="5"/>
    <x v="1"/>
    <n v="0.10193000000000001"/>
    <x v="1"/>
    <n v="2"/>
    <x v="0"/>
    <x v="0"/>
  </r>
  <r>
    <x v="106"/>
    <x v="6"/>
    <x v="1"/>
    <n v="0.10849"/>
    <x v="1"/>
    <n v="2"/>
    <x v="0"/>
    <x v="0"/>
  </r>
  <r>
    <x v="106"/>
    <x v="7"/>
    <x v="1"/>
    <n v="0.27787000000000001"/>
    <x v="1"/>
    <n v="2"/>
    <x v="0"/>
    <x v="0"/>
  </r>
  <r>
    <x v="106"/>
    <x v="8"/>
    <x v="1"/>
    <n v="0.29526000000000002"/>
    <x v="1"/>
    <n v="2"/>
    <x v="0"/>
    <x v="0"/>
  </r>
  <r>
    <x v="106"/>
    <x v="9"/>
    <x v="1"/>
    <n v="0.28946"/>
    <x v="1"/>
    <n v="2"/>
    <x v="0"/>
    <x v="0"/>
  </r>
  <r>
    <x v="106"/>
    <x v="10"/>
    <x v="1"/>
    <n v="0.30985000000000001"/>
    <x v="1"/>
    <n v="2"/>
    <x v="0"/>
    <x v="0"/>
  </r>
  <r>
    <x v="106"/>
    <x v="11"/>
    <x v="1"/>
    <n v="0.29488999999999999"/>
    <x v="1"/>
    <n v="2"/>
    <x v="0"/>
    <x v="0"/>
  </r>
  <r>
    <x v="106"/>
    <x v="12"/>
    <x v="1"/>
    <n v="0.32386999999999999"/>
    <x v="1"/>
    <n v="2"/>
    <x v="0"/>
    <x v="0"/>
  </r>
  <r>
    <x v="106"/>
    <x v="0"/>
    <x v="2"/>
    <n v="0.54193999999999998"/>
    <x v="1"/>
    <n v="2"/>
    <x v="0"/>
    <x v="0"/>
  </r>
  <r>
    <x v="106"/>
    <x v="1"/>
    <x v="2"/>
    <n v="0.68681000000000003"/>
    <x v="1"/>
    <n v="2"/>
    <x v="0"/>
    <x v="0"/>
  </r>
  <r>
    <x v="106"/>
    <x v="2"/>
    <x v="2"/>
    <n v="0.77298999999999995"/>
    <x v="1"/>
    <n v="2"/>
    <x v="0"/>
    <x v="0"/>
  </r>
  <r>
    <x v="106"/>
    <x v="3"/>
    <x v="2"/>
    <n v="0.65185000000000004"/>
    <x v="1"/>
    <n v="2"/>
    <x v="0"/>
    <x v="0"/>
  </r>
  <r>
    <x v="106"/>
    <x v="4"/>
    <x v="2"/>
    <n v="0.59575"/>
    <x v="1"/>
    <n v="2"/>
    <x v="0"/>
    <x v="0"/>
  </r>
  <r>
    <x v="106"/>
    <x v="5"/>
    <x v="2"/>
    <n v="0.70655999999999997"/>
    <x v="1"/>
    <n v="2"/>
    <x v="0"/>
    <x v="0"/>
  </r>
  <r>
    <x v="106"/>
    <x v="6"/>
    <x v="2"/>
    <n v="0.62068000000000001"/>
    <x v="1"/>
    <n v="2"/>
    <x v="0"/>
    <x v="0"/>
  </r>
  <r>
    <x v="106"/>
    <x v="7"/>
    <x v="2"/>
    <n v="0.62517999999999996"/>
    <x v="1"/>
    <n v="2"/>
    <x v="0"/>
    <x v="0"/>
  </r>
  <r>
    <x v="106"/>
    <x v="8"/>
    <x v="2"/>
    <n v="0.70079000000000002"/>
    <x v="1"/>
    <n v="2"/>
    <x v="0"/>
    <x v="0"/>
  </r>
  <r>
    <x v="106"/>
    <x v="9"/>
    <x v="2"/>
    <n v="0.67559000000000002"/>
    <x v="1"/>
    <n v="2"/>
    <x v="0"/>
    <x v="0"/>
  </r>
  <r>
    <x v="106"/>
    <x v="10"/>
    <x v="2"/>
    <n v="0.76419999999999999"/>
    <x v="1"/>
    <n v="2"/>
    <x v="0"/>
    <x v="0"/>
  </r>
  <r>
    <x v="106"/>
    <x v="11"/>
    <x v="2"/>
    <n v="0.69916"/>
    <x v="1"/>
    <n v="2"/>
    <x v="0"/>
    <x v="0"/>
  </r>
  <r>
    <x v="106"/>
    <x v="12"/>
    <x v="2"/>
    <n v="0.82518000000000002"/>
    <x v="1"/>
    <n v="2"/>
    <x v="0"/>
    <x v="0"/>
  </r>
  <r>
    <x v="106"/>
    <x v="0"/>
    <x v="3"/>
    <n v="0.745"/>
    <x v="1"/>
    <n v="2"/>
    <x v="0"/>
    <x v="0"/>
  </r>
  <r>
    <x v="106"/>
    <x v="1"/>
    <x v="3"/>
    <n v="1.2929999999999999"/>
    <x v="1"/>
    <n v="2"/>
    <x v="0"/>
    <x v="0"/>
  </r>
  <r>
    <x v="106"/>
    <x v="2"/>
    <x v="3"/>
    <n v="1.399"/>
    <x v="1"/>
    <n v="2"/>
    <x v="0"/>
    <x v="0"/>
  </r>
  <r>
    <x v="106"/>
    <x v="3"/>
    <x v="3"/>
    <n v="1.25"/>
    <x v="1"/>
    <n v="2"/>
    <x v="0"/>
    <x v="0"/>
  </r>
  <r>
    <x v="106"/>
    <x v="4"/>
    <x v="3"/>
    <n v="1.181"/>
    <x v="1"/>
    <n v="2"/>
    <x v="0"/>
    <x v="0"/>
  </r>
  <r>
    <x v="106"/>
    <x v="5"/>
    <x v="3"/>
    <n v="0.88600000000000001"/>
    <x v="1"/>
    <n v="2"/>
    <x v="0"/>
    <x v="0"/>
  </r>
  <r>
    <x v="106"/>
    <x v="6"/>
    <x v="3"/>
    <n v="0.94299999999999995"/>
    <x v="1"/>
    <n v="2"/>
    <x v="0"/>
    <x v="0"/>
  </r>
  <r>
    <x v="106"/>
    <x v="7"/>
    <x v="3"/>
    <n v="1.486"/>
    <x v="1"/>
    <n v="2"/>
    <x v="0"/>
    <x v="0"/>
  </r>
  <r>
    <x v="106"/>
    <x v="8"/>
    <x v="3"/>
    <n v="1.579"/>
    <x v="1"/>
    <n v="2"/>
    <x v="0"/>
    <x v="0"/>
  </r>
  <r>
    <x v="106"/>
    <x v="9"/>
    <x v="3"/>
    <n v="1.548"/>
    <x v="1"/>
    <n v="2"/>
    <x v="0"/>
    <x v="0"/>
  </r>
  <r>
    <x v="106"/>
    <x v="10"/>
    <x v="3"/>
    <n v="1.657"/>
    <x v="1"/>
    <n v="2"/>
    <x v="0"/>
    <x v="0"/>
  </r>
  <r>
    <x v="106"/>
    <x v="11"/>
    <x v="3"/>
    <n v="1.577"/>
    <x v="1"/>
    <n v="2"/>
    <x v="0"/>
    <x v="0"/>
  </r>
  <r>
    <x v="106"/>
    <x v="12"/>
    <x v="3"/>
    <n v="1.732"/>
    <x v="1"/>
    <n v="2"/>
    <x v="0"/>
    <x v="0"/>
  </r>
  <r>
    <x v="107"/>
    <x v="13"/>
    <x v="0"/>
    <n v="1.5299999999999999E-2"/>
    <x v="1"/>
    <n v="2"/>
    <x v="0"/>
    <x v="0"/>
  </r>
  <r>
    <x v="107"/>
    <x v="13"/>
    <x v="1"/>
    <n v="7.4550000000000005E-2"/>
    <x v="1"/>
    <n v="2"/>
    <x v="0"/>
    <x v="0"/>
  </r>
  <r>
    <x v="107"/>
    <x v="13"/>
    <x v="2"/>
    <n v="0.55815000000000003"/>
    <x v="1"/>
    <n v="2"/>
    <x v="0"/>
    <x v="0"/>
  </r>
  <r>
    <x v="107"/>
    <x v="13"/>
    <x v="3"/>
    <n v="0.64800000000000002"/>
    <x v="1"/>
    <n v="2"/>
    <x v="0"/>
    <x v="0"/>
  </r>
  <r>
    <x v="108"/>
    <x v="0"/>
    <x v="0"/>
    <n v="6.3750000000000001E-2"/>
    <x v="1"/>
    <n v="3"/>
    <x v="0"/>
    <x v="0"/>
  </r>
  <r>
    <x v="108"/>
    <x v="1"/>
    <x v="0"/>
    <n v="0.36441000000000001"/>
    <x v="1"/>
    <n v="3"/>
    <x v="0"/>
    <x v="0"/>
  </r>
  <r>
    <x v="108"/>
    <x v="2"/>
    <x v="0"/>
    <n v="0.36441000000000001"/>
    <x v="1"/>
    <n v="3"/>
    <x v="0"/>
    <x v="0"/>
  </r>
  <r>
    <x v="108"/>
    <x v="3"/>
    <x v="0"/>
    <n v="0.36441000000000001"/>
    <x v="1"/>
    <n v="3"/>
    <x v="0"/>
    <x v="0"/>
  </r>
  <r>
    <x v="108"/>
    <x v="4"/>
    <x v="0"/>
    <n v="0.36441000000000001"/>
    <x v="1"/>
    <n v="3"/>
    <x v="0"/>
    <x v="0"/>
  </r>
  <r>
    <x v="108"/>
    <x v="5"/>
    <x v="0"/>
    <n v="7.7509999999999996E-2"/>
    <x v="1"/>
    <n v="3"/>
    <x v="0"/>
    <x v="0"/>
  </r>
  <r>
    <x v="108"/>
    <x v="6"/>
    <x v="0"/>
    <n v="0.21382999999999999"/>
    <x v="1"/>
    <n v="3"/>
    <x v="0"/>
    <x v="0"/>
  </r>
  <r>
    <x v="108"/>
    <x v="7"/>
    <x v="0"/>
    <n v="0.58294999999999997"/>
    <x v="1"/>
    <n v="3"/>
    <x v="0"/>
    <x v="0"/>
  </r>
  <r>
    <x v="108"/>
    <x v="8"/>
    <x v="0"/>
    <n v="0.58294999999999997"/>
    <x v="1"/>
    <n v="3"/>
    <x v="0"/>
    <x v="0"/>
  </r>
  <r>
    <x v="108"/>
    <x v="9"/>
    <x v="0"/>
    <n v="0.58294999999999997"/>
    <x v="1"/>
    <n v="3"/>
    <x v="0"/>
    <x v="0"/>
  </r>
  <r>
    <x v="108"/>
    <x v="10"/>
    <x v="0"/>
    <n v="0.58294999999999997"/>
    <x v="1"/>
    <n v="3"/>
    <x v="0"/>
    <x v="0"/>
  </r>
  <r>
    <x v="108"/>
    <x v="11"/>
    <x v="0"/>
    <n v="0.58294999999999997"/>
    <x v="1"/>
    <n v="3"/>
    <x v="0"/>
    <x v="0"/>
  </r>
  <r>
    <x v="108"/>
    <x v="12"/>
    <x v="0"/>
    <n v="0.58294999999999997"/>
    <x v="1"/>
    <n v="3"/>
    <x v="0"/>
    <x v="0"/>
  </r>
  <r>
    <x v="108"/>
    <x v="0"/>
    <x v="1"/>
    <n v="0.14266999999999999"/>
    <x v="1"/>
    <n v="3"/>
    <x v="0"/>
    <x v="0"/>
  </r>
  <r>
    <x v="108"/>
    <x v="1"/>
    <x v="1"/>
    <n v="0.24551999999999999"/>
    <x v="1"/>
    <n v="3"/>
    <x v="0"/>
    <x v="0"/>
  </r>
  <r>
    <x v="108"/>
    <x v="2"/>
    <x v="1"/>
    <n v="0.26440999999999998"/>
    <x v="1"/>
    <n v="3"/>
    <x v="0"/>
    <x v="0"/>
  </r>
  <r>
    <x v="108"/>
    <x v="3"/>
    <x v="1"/>
    <n v="0.23374"/>
    <x v="1"/>
    <n v="3"/>
    <x v="0"/>
    <x v="0"/>
  </r>
  <r>
    <x v="108"/>
    <x v="4"/>
    <x v="1"/>
    <n v="0.23916000000000001"/>
    <x v="1"/>
    <n v="3"/>
    <x v="0"/>
    <x v="0"/>
  </r>
  <r>
    <x v="108"/>
    <x v="5"/>
    <x v="1"/>
    <n v="0.10412"/>
    <x v="1"/>
    <n v="3"/>
    <x v="0"/>
    <x v="0"/>
  </r>
  <r>
    <x v="108"/>
    <x v="6"/>
    <x v="1"/>
    <n v="0.1101"/>
    <x v="1"/>
    <n v="3"/>
    <x v="0"/>
    <x v="0"/>
  </r>
  <r>
    <x v="108"/>
    <x v="7"/>
    <x v="1"/>
    <n v="0.28086"/>
    <x v="1"/>
    <n v="3"/>
    <x v="0"/>
    <x v="0"/>
  </r>
  <r>
    <x v="108"/>
    <x v="8"/>
    <x v="1"/>
    <n v="0.29863000000000001"/>
    <x v="1"/>
    <n v="3"/>
    <x v="0"/>
    <x v="0"/>
  </r>
  <r>
    <x v="108"/>
    <x v="9"/>
    <x v="1"/>
    <n v="0.29320000000000002"/>
    <x v="1"/>
    <n v="3"/>
    <x v="0"/>
    <x v="0"/>
  </r>
  <r>
    <x v="108"/>
    <x v="10"/>
    <x v="1"/>
    <n v="0.31284000000000001"/>
    <x v="1"/>
    <n v="3"/>
    <x v="0"/>
    <x v="0"/>
  </r>
  <r>
    <x v="108"/>
    <x v="11"/>
    <x v="1"/>
    <n v="0.29787999999999998"/>
    <x v="1"/>
    <n v="3"/>
    <x v="0"/>
    <x v="0"/>
  </r>
  <r>
    <x v="108"/>
    <x v="12"/>
    <x v="1"/>
    <n v="0.32479999999999998"/>
    <x v="1"/>
    <n v="3"/>
    <x v="0"/>
    <x v="0"/>
  </r>
  <r>
    <x v="108"/>
    <x v="0"/>
    <x v="2"/>
    <n v="0.55657999999999996"/>
    <x v="1"/>
    <n v="3"/>
    <x v="0"/>
    <x v="0"/>
  </r>
  <r>
    <x v="108"/>
    <x v="1"/>
    <x v="2"/>
    <n v="0.70306999999999997"/>
    <x v="1"/>
    <n v="3"/>
    <x v="0"/>
    <x v="0"/>
  </r>
  <r>
    <x v="108"/>
    <x v="2"/>
    <x v="2"/>
    <n v="0.78517999999999999"/>
    <x v="1"/>
    <n v="3"/>
    <x v="0"/>
    <x v="0"/>
  </r>
  <r>
    <x v="108"/>
    <x v="3"/>
    <x v="2"/>
    <n v="0.65185000000000004"/>
    <x v="1"/>
    <n v="3"/>
    <x v="0"/>
    <x v="0"/>
  </r>
  <r>
    <x v="108"/>
    <x v="4"/>
    <x v="2"/>
    <n v="0.67542999999999997"/>
    <x v="1"/>
    <n v="3"/>
    <x v="0"/>
    <x v="0"/>
  </r>
  <r>
    <x v="108"/>
    <x v="5"/>
    <x v="2"/>
    <n v="0.72336999999999996"/>
    <x v="1"/>
    <n v="3"/>
    <x v="0"/>
    <x v="0"/>
  </r>
  <r>
    <x v="108"/>
    <x v="6"/>
    <x v="2"/>
    <n v="0.63307000000000002"/>
    <x v="1"/>
    <n v="3"/>
    <x v="0"/>
    <x v="0"/>
  </r>
  <r>
    <x v="108"/>
    <x v="7"/>
    <x v="2"/>
    <n v="0.63819000000000004"/>
    <x v="1"/>
    <n v="3"/>
    <x v="0"/>
    <x v="0"/>
  </r>
  <r>
    <x v="108"/>
    <x v="8"/>
    <x v="2"/>
    <n v="0.71541999999999994"/>
    <x v="1"/>
    <n v="3"/>
    <x v="0"/>
    <x v="0"/>
  </r>
  <r>
    <x v="108"/>
    <x v="9"/>
    <x v="2"/>
    <n v="0.69184999999999997"/>
    <x v="1"/>
    <n v="3"/>
    <x v="0"/>
    <x v="0"/>
  </r>
  <r>
    <x v="108"/>
    <x v="10"/>
    <x v="2"/>
    <n v="0.77720999999999996"/>
    <x v="1"/>
    <n v="3"/>
    <x v="0"/>
    <x v="0"/>
  </r>
  <r>
    <x v="108"/>
    <x v="11"/>
    <x v="2"/>
    <n v="0.71216999999999997"/>
    <x v="1"/>
    <n v="3"/>
    <x v="0"/>
    <x v="0"/>
  </r>
  <r>
    <x v="108"/>
    <x v="12"/>
    <x v="2"/>
    <n v="0.82925000000000004"/>
    <x v="1"/>
    <n v="3"/>
    <x v="0"/>
    <x v="0"/>
  </r>
  <r>
    <x v="108"/>
    <x v="0"/>
    <x v="3"/>
    <n v="0.76300000000000001"/>
    <x v="1"/>
    <n v="3"/>
    <x v="0"/>
    <x v="0"/>
  </r>
  <r>
    <x v="108"/>
    <x v="1"/>
    <x v="3"/>
    <n v="1.3129999999999999"/>
    <x v="1"/>
    <n v="3"/>
    <x v="0"/>
    <x v="0"/>
  </r>
  <r>
    <x v="108"/>
    <x v="2"/>
    <x v="3"/>
    <n v="1.4139999999999999"/>
    <x v="1"/>
    <n v="3"/>
    <x v="0"/>
    <x v="0"/>
  </r>
  <r>
    <x v="108"/>
    <x v="3"/>
    <x v="3"/>
    <n v="1.25"/>
    <x v="1"/>
    <n v="3"/>
    <x v="0"/>
    <x v="0"/>
  </r>
  <r>
    <x v="108"/>
    <x v="4"/>
    <x v="3"/>
    <n v="1.2789999999999999"/>
    <x v="1"/>
    <n v="3"/>
    <x v="0"/>
    <x v="0"/>
  </r>
  <r>
    <x v="108"/>
    <x v="5"/>
    <x v="3"/>
    <n v="0.90500000000000003"/>
    <x v="1"/>
    <n v="3"/>
    <x v="0"/>
    <x v="0"/>
  </r>
  <r>
    <x v="108"/>
    <x v="6"/>
    <x v="3"/>
    <n v="0.95699999999999996"/>
    <x v="1"/>
    <n v="3"/>
    <x v="0"/>
    <x v="0"/>
  </r>
  <r>
    <x v="108"/>
    <x v="7"/>
    <x v="3"/>
    <n v="1.502"/>
    <x v="1"/>
    <n v="3"/>
    <x v="0"/>
    <x v="0"/>
  </r>
  <r>
    <x v="108"/>
    <x v="8"/>
    <x v="3"/>
    <n v="1.597"/>
    <x v="1"/>
    <n v="3"/>
    <x v="0"/>
    <x v="0"/>
  </r>
  <r>
    <x v="108"/>
    <x v="9"/>
    <x v="3"/>
    <n v="1.5680000000000001"/>
    <x v="1"/>
    <n v="3"/>
    <x v="0"/>
    <x v="0"/>
  </r>
  <r>
    <x v="108"/>
    <x v="10"/>
    <x v="3"/>
    <n v="1.673"/>
    <x v="1"/>
    <n v="3"/>
    <x v="0"/>
    <x v="0"/>
  </r>
  <r>
    <x v="108"/>
    <x v="11"/>
    <x v="3"/>
    <n v="1.593"/>
    <x v="1"/>
    <n v="3"/>
    <x v="0"/>
    <x v="0"/>
  </r>
  <r>
    <x v="108"/>
    <x v="12"/>
    <x v="3"/>
    <n v="1.7370000000000001"/>
    <x v="1"/>
    <n v="3"/>
    <x v="0"/>
    <x v="0"/>
  </r>
  <r>
    <x v="109"/>
    <x v="13"/>
    <x v="0"/>
    <n v="1.5299999999999999E-2"/>
    <x v="1"/>
    <n v="3"/>
    <x v="0"/>
    <x v="0"/>
  </r>
  <r>
    <x v="109"/>
    <x v="13"/>
    <x v="1"/>
    <n v="7.6270000000000004E-2"/>
    <x v="1"/>
    <n v="3"/>
    <x v="0"/>
    <x v="0"/>
  </r>
  <r>
    <x v="109"/>
    <x v="13"/>
    <x v="2"/>
    <n v="0.57142999999999999"/>
    <x v="1"/>
    <n v="3"/>
    <x v="0"/>
    <x v="0"/>
  </r>
  <r>
    <x v="109"/>
    <x v="13"/>
    <x v="3"/>
    <n v="0.66300000000000003"/>
    <x v="1"/>
    <n v="3"/>
    <x v="0"/>
    <x v="0"/>
  </r>
  <r>
    <x v="110"/>
    <x v="0"/>
    <x v="0"/>
    <n v="6.3750000000000001E-2"/>
    <x v="1"/>
    <n v="4"/>
    <x v="0"/>
    <x v="0"/>
  </r>
  <r>
    <x v="110"/>
    <x v="1"/>
    <x v="0"/>
    <n v="0.36441000000000001"/>
    <x v="1"/>
    <n v="4"/>
    <x v="0"/>
    <x v="0"/>
  </r>
  <r>
    <x v="110"/>
    <x v="2"/>
    <x v="0"/>
    <n v="0.36441000000000001"/>
    <x v="1"/>
    <n v="4"/>
    <x v="0"/>
    <x v="0"/>
  </r>
  <r>
    <x v="110"/>
    <x v="3"/>
    <x v="0"/>
    <n v="0.36441000000000001"/>
    <x v="1"/>
    <n v="4"/>
    <x v="0"/>
    <x v="0"/>
  </r>
  <r>
    <x v="110"/>
    <x v="4"/>
    <x v="0"/>
    <n v="0.36441000000000001"/>
    <x v="1"/>
    <n v="4"/>
    <x v="0"/>
    <x v="0"/>
  </r>
  <r>
    <x v="110"/>
    <x v="5"/>
    <x v="0"/>
    <n v="7.7509999999999996E-2"/>
    <x v="1"/>
    <n v="4"/>
    <x v="0"/>
    <x v="0"/>
  </r>
  <r>
    <x v="110"/>
    <x v="6"/>
    <x v="0"/>
    <n v="0.21382999999999999"/>
    <x v="1"/>
    <n v="4"/>
    <x v="0"/>
    <x v="0"/>
  </r>
  <r>
    <x v="110"/>
    <x v="7"/>
    <x v="0"/>
    <n v="0.58294999999999997"/>
    <x v="1"/>
    <n v="4"/>
    <x v="0"/>
    <x v="0"/>
  </r>
  <r>
    <x v="110"/>
    <x v="8"/>
    <x v="0"/>
    <n v="0.58294999999999997"/>
    <x v="1"/>
    <n v="4"/>
    <x v="0"/>
    <x v="0"/>
  </r>
  <r>
    <x v="110"/>
    <x v="9"/>
    <x v="0"/>
    <n v="0.58294999999999997"/>
    <x v="1"/>
    <n v="4"/>
    <x v="0"/>
    <x v="0"/>
  </r>
  <r>
    <x v="110"/>
    <x v="10"/>
    <x v="0"/>
    <n v="0.58294999999999997"/>
    <x v="1"/>
    <n v="4"/>
    <x v="0"/>
    <x v="0"/>
  </r>
  <r>
    <x v="110"/>
    <x v="11"/>
    <x v="0"/>
    <n v="0.58294999999999997"/>
    <x v="1"/>
    <n v="4"/>
    <x v="0"/>
    <x v="0"/>
  </r>
  <r>
    <x v="110"/>
    <x v="12"/>
    <x v="0"/>
    <n v="0.58294999999999997"/>
    <x v="1"/>
    <n v="4"/>
    <x v="0"/>
    <x v="0"/>
  </r>
  <r>
    <x v="110"/>
    <x v="0"/>
    <x v="1"/>
    <n v="0.14698"/>
    <x v="1"/>
    <n v="4"/>
    <x v="0"/>
    <x v="0"/>
  </r>
  <r>
    <x v="110"/>
    <x v="1"/>
    <x v="1"/>
    <n v="0.24607999999999999"/>
    <x v="1"/>
    <n v="4"/>
    <x v="0"/>
    <x v="0"/>
  </r>
  <r>
    <x v="110"/>
    <x v="2"/>
    <x v="1"/>
    <n v="0.26608999999999999"/>
    <x v="1"/>
    <n v="4"/>
    <x v="0"/>
    <x v="0"/>
  </r>
  <r>
    <x v="110"/>
    <x v="3"/>
    <x v="1"/>
    <n v="0.23374"/>
    <x v="1"/>
    <n v="4"/>
    <x v="0"/>
    <x v="0"/>
  </r>
  <r>
    <x v="110"/>
    <x v="4"/>
    <x v="1"/>
    <n v="0.24046999999999999"/>
    <x v="1"/>
    <n v="4"/>
    <x v="0"/>
    <x v="0"/>
  </r>
  <r>
    <x v="110"/>
    <x v="5"/>
    <x v="1"/>
    <n v="0.10469000000000001"/>
    <x v="1"/>
    <n v="4"/>
    <x v="0"/>
    <x v="0"/>
  </r>
  <r>
    <x v="110"/>
    <x v="6"/>
    <x v="1"/>
    <n v="0.1101"/>
    <x v="1"/>
    <n v="4"/>
    <x v="0"/>
    <x v="0"/>
  </r>
  <r>
    <x v="110"/>
    <x v="7"/>
    <x v="1"/>
    <n v="0.28105000000000002"/>
    <x v="1"/>
    <n v="4"/>
    <x v="0"/>
    <x v="0"/>
  </r>
  <r>
    <x v="110"/>
    <x v="8"/>
    <x v="1"/>
    <n v="0.29676000000000002"/>
    <x v="1"/>
    <n v="4"/>
    <x v="0"/>
    <x v="0"/>
  </r>
  <r>
    <x v="110"/>
    <x v="9"/>
    <x v="1"/>
    <n v="0.29264000000000001"/>
    <x v="1"/>
    <n v="4"/>
    <x v="0"/>
    <x v="0"/>
  </r>
  <r>
    <x v="110"/>
    <x v="10"/>
    <x v="1"/>
    <n v="0.31228"/>
    <x v="1"/>
    <n v="4"/>
    <x v="0"/>
    <x v="0"/>
  </r>
  <r>
    <x v="110"/>
    <x v="11"/>
    <x v="1"/>
    <n v="0.29787999999999998"/>
    <x v="1"/>
    <n v="4"/>
    <x v="0"/>
    <x v="0"/>
  </r>
  <r>
    <x v="110"/>
    <x v="12"/>
    <x v="1"/>
    <n v="0.32536999999999999"/>
    <x v="1"/>
    <n v="4"/>
    <x v="0"/>
    <x v="0"/>
  </r>
  <r>
    <x v="110"/>
    <x v="0"/>
    <x v="2"/>
    <n v="0.57526999999999995"/>
    <x v="1"/>
    <n v="4"/>
    <x v="0"/>
    <x v="0"/>
  </r>
  <r>
    <x v="110"/>
    <x v="1"/>
    <x v="2"/>
    <n v="0.70550999999999997"/>
    <x v="1"/>
    <n v="4"/>
    <x v="0"/>
    <x v="0"/>
  </r>
  <r>
    <x v="110"/>
    <x v="2"/>
    <x v="2"/>
    <n v="0.79249999999999998"/>
    <x v="1"/>
    <n v="4"/>
    <x v="0"/>
    <x v="0"/>
  </r>
  <r>
    <x v="110"/>
    <x v="3"/>
    <x v="2"/>
    <n v="0.65185000000000004"/>
    <x v="1"/>
    <n v="4"/>
    <x v="0"/>
    <x v="0"/>
  </r>
  <r>
    <x v="110"/>
    <x v="4"/>
    <x v="2"/>
    <n v="0.68111999999999995"/>
    <x v="1"/>
    <n v="4"/>
    <x v="0"/>
    <x v="0"/>
  </r>
  <r>
    <x v="110"/>
    <x v="5"/>
    <x v="2"/>
    <n v="0.7278"/>
    <x v="1"/>
    <n v="4"/>
    <x v="0"/>
    <x v="0"/>
  </r>
  <r>
    <x v="110"/>
    <x v="6"/>
    <x v="2"/>
    <n v="0.63307000000000002"/>
    <x v="1"/>
    <n v="4"/>
    <x v="0"/>
    <x v="0"/>
  </r>
  <r>
    <x v="110"/>
    <x v="7"/>
    <x v="2"/>
    <n v="0.63900000000000001"/>
    <x v="1"/>
    <n v="4"/>
    <x v="0"/>
    <x v="0"/>
  </r>
  <r>
    <x v="110"/>
    <x v="8"/>
    <x v="2"/>
    <n v="0.70728999999999997"/>
    <x v="1"/>
    <n v="4"/>
    <x v="0"/>
    <x v="0"/>
  </r>
  <r>
    <x v="110"/>
    <x v="9"/>
    <x v="2"/>
    <n v="0.68940999999999997"/>
    <x v="1"/>
    <n v="4"/>
    <x v="0"/>
    <x v="0"/>
  </r>
  <r>
    <x v="110"/>
    <x v="10"/>
    <x v="2"/>
    <n v="0.77476999999999996"/>
    <x v="1"/>
    <n v="4"/>
    <x v="0"/>
    <x v="0"/>
  </r>
  <r>
    <x v="110"/>
    <x v="11"/>
    <x v="2"/>
    <n v="0.71216999999999997"/>
    <x v="1"/>
    <n v="4"/>
    <x v="0"/>
    <x v="0"/>
  </r>
  <r>
    <x v="110"/>
    <x v="12"/>
    <x v="2"/>
    <n v="0.83167999999999997"/>
    <x v="1"/>
    <n v="4"/>
    <x v="0"/>
    <x v="0"/>
  </r>
  <r>
    <x v="110"/>
    <x v="0"/>
    <x v="3"/>
    <n v="0.78600000000000003"/>
    <x v="1"/>
    <n v="4"/>
    <x v="0"/>
    <x v="0"/>
  </r>
  <r>
    <x v="110"/>
    <x v="1"/>
    <x v="3"/>
    <n v="1.3160000000000001"/>
    <x v="1"/>
    <n v="4"/>
    <x v="0"/>
    <x v="0"/>
  </r>
  <r>
    <x v="110"/>
    <x v="2"/>
    <x v="3"/>
    <n v="1.423"/>
    <x v="1"/>
    <n v="4"/>
    <x v="0"/>
    <x v="0"/>
  </r>
  <r>
    <x v="110"/>
    <x v="3"/>
    <x v="3"/>
    <n v="1.25"/>
    <x v="1"/>
    <n v="4"/>
    <x v="0"/>
    <x v="0"/>
  </r>
  <r>
    <x v="110"/>
    <x v="4"/>
    <x v="3"/>
    <n v="1.286"/>
    <x v="1"/>
    <n v="4"/>
    <x v="0"/>
    <x v="0"/>
  </r>
  <r>
    <x v="110"/>
    <x v="5"/>
    <x v="3"/>
    <n v="0.91"/>
    <x v="1"/>
    <n v="4"/>
    <x v="0"/>
    <x v="0"/>
  </r>
  <r>
    <x v="110"/>
    <x v="6"/>
    <x v="3"/>
    <n v="0.95699999999999996"/>
    <x v="1"/>
    <n v="4"/>
    <x v="0"/>
    <x v="0"/>
  </r>
  <r>
    <x v="110"/>
    <x v="7"/>
    <x v="3"/>
    <n v="1.5029999999999999"/>
    <x v="1"/>
    <n v="4"/>
    <x v="0"/>
    <x v="0"/>
  </r>
  <r>
    <x v="110"/>
    <x v="8"/>
    <x v="3"/>
    <n v="1.587"/>
    <x v="1"/>
    <n v="4"/>
    <x v="0"/>
    <x v="0"/>
  </r>
  <r>
    <x v="110"/>
    <x v="9"/>
    <x v="3"/>
    <n v="1.5649999999999999"/>
    <x v="1"/>
    <n v="4"/>
    <x v="0"/>
    <x v="0"/>
  </r>
  <r>
    <x v="110"/>
    <x v="10"/>
    <x v="3"/>
    <n v="1.67"/>
    <x v="1"/>
    <n v="4"/>
    <x v="0"/>
    <x v="0"/>
  </r>
  <r>
    <x v="110"/>
    <x v="11"/>
    <x v="3"/>
    <n v="1.593"/>
    <x v="1"/>
    <n v="4"/>
    <x v="0"/>
    <x v="0"/>
  </r>
  <r>
    <x v="110"/>
    <x v="12"/>
    <x v="3"/>
    <n v="1.74"/>
    <x v="1"/>
    <n v="4"/>
    <x v="0"/>
    <x v="0"/>
  </r>
  <r>
    <x v="111"/>
    <x v="13"/>
    <x v="0"/>
    <n v="1.5299999999999999E-2"/>
    <x v="1"/>
    <n v="4"/>
    <x v="0"/>
    <x v="0"/>
  </r>
  <r>
    <x v="111"/>
    <x v="13"/>
    <x v="1"/>
    <n v="7.4490000000000001E-2"/>
    <x v="1"/>
    <n v="4"/>
    <x v="0"/>
    <x v="0"/>
  </r>
  <r>
    <x v="111"/>
    <x v="13"/>
    <x v="2"/>
    <n v="0.55771000000000004"/>
    <x v="1"/>
    <n v="4"/>
    <x v="0"/>
    <x v="0"/>
  </r>
  <r>
    <x v="111"/>
    <x v="13"/>
    <x v="3"/>
    <n v="0.64749999999999996"/>
    <x v="1"/>
    <n v="4"/>
    <x v="0"/>
    <x v="0"/>
  </r>
  <r>
    <x v="112"/>
    <x v="0"/>
    <x v="0"/>
    <n v="6.3750000000000001E-2"/>
    <x v="1"/>
    <n v="5"/>
    <x v="0"/>
    <x v="0"/>
  </r>
  <r>
    <x v="112"/>
    <x v="1"/>
    <x v="0"/>
    <n v="0.36441000000000001"/>
    <x v="1"/>
    <n v="5"/>
    <x v="0"/>
    <x v="0"/>
  </r>
  <r>
    <x v="112"/>
    <x v="2"/>
    <x v="0"/>
    <n v="0.36441000000000001"/>
    <x v="1"/>
    <n v="5"/>
    <x v="0"/>
    <x v="0"/>
  </r>
  <r>
    <x v="112"/>
    <x v="3"/>
    <x v="0"/>
    <n v="0.36441000000000001"/>
    <x v="1"/>
    <n v="5"/>
    <x v="0"/>
    <x v="0"/>
  </r>
  <r>
    <x v="112"/>
    <x v="4"/>
    <x v="0"/>
    <n v="0.36441000000000001"/>
    <x v="1"/>
    <n v="5"/>
    <x v="0"/>
    <x v="0"/>
  </r>
  <r>
    <x v="112"/>
    <x v="5"/>
    <x v="0"/>
    <n v="7.7509999999999996E-2"/>
    <x v="1"/>
    <n v="5"/>
    <x v="0"/>
    <x v="0"/>
  </r>
  <r>
    <x v="112"/>
    <x v="6"/>
    <x v="0"/>
    <n v="0.21382999999999999"/>
    <x v="1"/>
    <n v="5"/>
    <x v="0"/>
    <x v="0"/>
  </r>
  <r>
    <x v="112"/>
    <x v="7"/>
    <x v="0"/>
    <n v="0.58294999999999997"/>
    <x v="1"/>
    <n v="5"/>
    <x v="0"/>
    <x v="0"/>
  </r>
  <r>
    <x v="112"/>
    <x v="8"/>
    <x v="0"/>
    <n v="0.58294999999999997"/>
    <x v="1"/>
    <n v="5"/>
    <x v="0"/>
    <x v="0"/>
  </r>
  <r>
    <x v="112"/>
    <x v="9"/>
    <x v="0"/>
    <n v="0.58294999999999997"/>
    <x v="1"/>
    <n v="5"/>
    <x v="0"/>
    <x v="0"/>
  </r>
  <r>
    <x v="112"/>
    <x v="10"/>
    <x v="0"/>
    <n v="0.58294999999999997"/>
    <x v="1"/>
    <n v="5"/>
    <x v="0"/>
    <x v="0"/>
  </r>
  <r>
    <x v="112"/>
    <x v="11"/>
    <x v="0"/>
    <n v="0.58294999999999997"/>
    <x v="1"/>
    <n v="5"/>
    <x v="0"/>
    <x v="0"/>
  </r>
  <r>
    <x v="112"/>
    <x v="12"/>
    <x v="0"/>
    <n v="0.58294999999999997"/>
    <x v="1"/>
    <n v="5"/>
    <x v="0"/>
    <x v="0"/>
  </r>
  <r>
    <x v="112"/>
    <x v="0"/>
    <x v="1"/>
    <n v="0.14698"/>
    <x v="1"/>
    <n v="5"/>
    <x v="0"/>
    <x v="0"/>
  </r>
  <r>
    <x v="112"/>
    <x v="1"/>
    <x v="1"/>
    <n v="0.24459"/>
    <x v="1"/>
    <n v="5"/>
    <x v="0"/>
    <x v="0"/>
  </r>
  <r>
    <x v="112"/>
    <x v="2"/>
    <x v="1"/>
    <n v="0.26422000000000001"/>
    <x v="1"/>
    <n v="5"/>
    <x v="0"/>
    <x v="0"/>
  </r>
  <r>
    <x v="112"/>
    <x v="3"/>
    <x v="1"/>
    <n v="0.23935000000000001"/>
    <x v="1"/>
    <n v="5"/>
    <x v="0"/>
    <x v="0"/>
  </r>
  <r>
    <x v="112"/>
    <x v="4"/>
    <x v="1"/>
    <n v="0.23561000000000001"/>
    <x v="1"/>
    <n v="5"/>
    <x v="0"/>
    <x v="0"/>
  </r>
  <r>
    <x v="112"/>
    <x v="5"/>
    <x v="1"/>
    <n v="0.104"/>
    <x v="1"/>
    <n v="5"/>
    <x v="0"/>
    <x v="0"/>
  </r>
  <r>
    <x v="112"/>
    <x v="6"/>
    <x v="1"/>
    <n v="0.11033"/>
    <x v="1"/>
    <n v="5"/>
    <x v="0"/>
    <x v="0"/>
  </r>
  <r>
    <x v="112"/>
    <x v="7"/>
    <x v="1"/>
    <n v="0.27843000000000001"/>
    <x v="1"/>
    <n v="5"/>
    <x v="0"/>
    <x v="0"/>
  </r>
  <r>
    <x v="112"/>
    <x v="8"/>
    <x v="1"/>
    <n v="0.29320000000000002"/>
    <x v="1"/>
    <n v="5"/>
    <x v="0"/>
    <x v="0"/>
  </r>
  <r>
    <x v="112"/>
    <x v="9"/>
    <x v="1"/>
    <n v="0.29039999999999999"/>
    <x v="1"/>
    <n v="5"/>
    <x v="0"/>
    <x v="0"/>
  </r>
  <r>
    <x v="112"/>
    <x v="10"/>
    <x v="1"/>
    <n v="0.30947000000000002"/>
    <x v="1"/>
    <n v="5"/>
    <x v="0"/>
    <x v="0"/>
  </r>
  <r>
    <x v="112"/>
    <x v="11"/>
    <x v="1"/>
    <n v="0.29693999999999998"/>
    <x v="1"/>
    <n v="5"/>
    <x v="0"/>
    <x v="0"/>
  </r>
  <r>
    <x v="112"/>
    <x v="12"/>
    <x v="1"/>
    <n v="0.32649"/>
    <x v="1"/>
    <n v="5"/>
    <x v="0"/>
    <x v="0"/>
  </r>
  <r>
    <x v="112"/>
    <x v="0"/>
    <x v="2"/>
    <n v="0.57526999999999995"/>
    <x v="1"/>
    <n v="5"/>
    <x v="0"/>
    <x v="0"/>
  </r>
  <r>
    <x v="112"/>
    <x v="1"/>
    <x v="2"/>
    <n v="0.69899999999999995"/>
    <x v="1"/>
    <n v="5"/>
    <x v="0"/>
    <x v="0"/>
  </r>
  <r>
    <x v="112"/>
    <x v="2"/>
    <x v="2"/>
    <n v="0.78437000000000001"/>
    <x v="1"/>
    <n v="5"/>
    <x v="0"/>
    <x v="0"/>
  </r>
  <r>
    <x v="112"/>
    <x v="3"/>
    <x v="2"/>
    <n v="0.67623999999999995"/>
    <x v="1"/>
    <n v="5"/>
    <x v="0"/>
    <x v="0"/>
  </r>
  <r>
    <x v="112"/>
    <x v="4"/>
    <x v="2"/>
    <n v="0.65998000000000001"/>
    <x v="1"/>
    <n v="5"/>
    <x v="0"/>
    <x v="0"/>
  </r>
  <r>
    <x v="112"/>
    <x v="5"/>
    <x v="2"/>
    <n v="0.72248999999999997"/>
    <x v="1"/>
    <n v="5"/>
    <x v="0"/>
    <x v="0"/>
  </r>
  <r>
    <x v="112"/>
    <x v="6"/>
    <x v="2"/>
    <n v="0.63483999999999996"/>
    <x v="1"/>
    <n v="5"/>
    <x v="0"/>
    <x v="0"/>
  </r>
  <r>
    <x v="112"/>
    <x v="7"/>
    <x v="2"/>
    <n v="0.62761999999999996"/>
    <x v="1"/>
    <n v="5"/>
    <x v="0"/>
    <x v="0"/>
  </r>
  <r>
    <x v="112"/>
    <x v="8"/>
    <x v="2"/>
    <n v="0.69184999999999997"/>
    <x v="1"/>
    <n v="5"/>
    <x v="0"/>
    <x v="0"/>
  </r>
  <r>
    <x v="112"/>
    <x v="9"/>
    <x v="2"/>
    <n v="0.67964999999999998"/>
    <x v="1"/>
    <n v="5"/>
    <x v="0"/>
    <x v="0"/>
  </r>
  <r>
    <x v="112"/>
    <x v="10"/>
    <x v="2"/>
    <n v="0.76258000000000004"/>
    <x v="1"/>
    <n v="5"/>
    <x v="0"/>
    <x v="0"/>
  </r>
  <r>
    <x v="112"/>
    <x v="11"/>
    <x v="2"/>
    <n v="0.70811000000000002"/>
    <x v="1"/>
    <n v="5"/>
    <x v="0"/>
    <x v="0"/>
  </r>
  <r>
    <x v="112"/>
    <x v="12"/>
    <x v="2"/>
    <n v="0.83655999999999997"/>
    <x v="1"/>
    <n v="5"/>
    <x v="0"/>
    <x v="0"/>
  </r>
  <r>
    <x v="112"/>
    <x v="0"/>
    <x v="3"/>
    <n v="0.78600000000000003"/>
    <x v="1"/>
    <n v="5"/>
    <x v="0"/>
    <x v="0"/>
  </r>
  <r>
    <x v="112"/>
    <x v="1"/>
    <x v="3"/>
    <n v="1.3080000000000001"/>
    <x v="1"/>
    <n v="5"/>
    <x v="0"/>
    <x v="0"/>
  </r>
  <r>
    <x v="112"/>
    <x v="2"/>
    <x v="3"/>
    <n v="1.413"/>
    <x v="1"/>
    <n v="5"/>
    <x v="0"/>
    <x v="0"/>
  </r>
  <r>
    <x v="112"/>
    <x v="3"/>
    <x v="3"/>
    <n v="1.28"/>
    <x v="1"/>
    <n v="5"/>
    <x v="0"/>
    <x v="0"/>
  </r>
  <r>
    <x v="112"/>
    <x v="4"/>
    <x v="3"/>
    <n v="1.26"/>
    <x v="1"/>
    <n v="5"/>
    <x v="0"/>
    <x v="0"/>
  </r>
  <r>
    <x v="112"/>
    <x v="5"/>
    <x v="3"/>
    <n v="0.90400000000000003"/>
    <x v="1"/>
    <n v="5"/>
    <x v="0"/>
    <x v="0"/>
  </r>
  <r>
    <x v="112"/>
    <x v="6"/>
    <x v="3"/>
    <n v="0.95899999999999996"/>
    <x v="1"/>
    <n v="5"/>
    <x v="0"/>
    <x v="0"/>
  </r>
  <r>
    <x v="112"/>
    <x v="7"/>
    <x v="3"/>
    <n v="1.4890000000000001"/>
    <x v="1"/>
    <n v="5"/>
    <x v="0"/>
    <x v="0"/>
  </r>
  <r>
    <x v="112"/>
    <x v="8"/>
    <x v="3"/>
    <n v="1.5680000000000001"/>
    <x v="1"/>
    <n v="5"/>
    <x v="0"/>
    <x v="0"/>
  </r>
  <r>
    <x v="112"/>
    <x v="9"/>
    <x v="3"/>
    <n v="1.5529999999999999"/>
    <x v="1"/>
    <n v="5"/>
    <x v="0"/>
    <x v="0"/>
  </r>
  <r>
    <x v="112"/>
    <x v="10"/>
    <x v="3"/>
    <n v="1.655"/>
    <x v="1"/>
    <n v="5"/>
    <x v="0"/>
    <x v="0"/>
  </r>
  <r>
    <x v="112"/>
    <x v="11"/>
    <x v="3"/>
    <n v="1.5880000000000001"/>
    <x v="1"/>
    <n v="5"/>
    <x v="0"/>
    <x v="0"/>
  </r>
  <r>
    <x v="112"/>
    <x v="12"/>
    <x v="3"/>
    <n v="1.746"/>
    <x v="1"/>
    <n v="5"/>
    <x v="0"/>
    <x v="0"/>
  </r>
  <r>
    <x v="113"/>
    <x v="13"/>
    <x v="0"/>
    <n v="1.5299999999999999E-2"/>
    <x v="1"/>
    <n v="5"/>
    <x v="0"/>
    <x v="1"/>
  </r>
  <r>
    <x v="113"/>
    <x v="13"/>
    <x v="1"/>
    <n v="7.3969999999999994E-2"/>
    <x v="1"/>
    <n v="5"/>
    <x v="0"/>
    <x v="1"/>
  </r>
  <r>
    <x v="113"/>
    <x v="13"/>
    <x v="2"/>
    <n v="0.55373000000000006"/>
    <x v="1"/>
    <n v="5"/>
    <x v="0"/>
    <x v="1"/>
  </r>
  <r>
    <x v="113"/>
    <x v="13"/>
    <x v="3"/>
    <n v="0.64300000000000002"/>
    <x v="1"/>
    <n v="5"/>
    <x v="0"/>
    <x v="1"/>
  </r>
  <r>
    <x v="114"/>
    <x v="0"/>
    <x v="0"/>
    <n v="6.3750000000000001E-2"/>
    <x v="1"/>
    <n v="6"/>
    <x v="0"/>
    <x v="1"/>
  </r>
  <r>
    <x v="114"/>
    <x v="1"/>
    <x v="0"/>
    <n v="0.36441000000000001"/>
    <x v="1"/>
    <n v="6"/>
    <x v="0"/>
    <x v="1"/>
  </r>
  <r>
    <x v="114"/>
    <x v="2"/>
    <x v="0"/>
    <n v="0.36441000000000001"/>
    <x v="1"/>
    <n v="6"/>
    <x v="0"/>
    <x v="1"/>
  </r>
  <r>
    <x v="114"/>
    <x v="3"/>
    <x v="0"/>
    <n v="0.36441000000000001"/>
    <x v="1"/>
    <n v="6"/>
    <x v="0"/>
    <x v="1"/>
  </r>
  <r>
    <x v="114"/>
    <x v="4"/>
    <x v="0"/>
    <n v="0.36441000000000001"/>
    <x v="1"/>
    <n v="6"/>
    <x v="0"/>
    <x v="1"/>
  </r>
  <r>
    <x v="114"/>
    <x v="5"/>
    <x v="0"/>
    <n v="7.7509999999999996E-2"/>
    <x v="1"/>
    <n v="6"/>
    <x v="0"/>
    <x v="1"/>
  </r>
  <r>
    <x v="114"/>
    <x v="6"/>
    <x v="0"/>
    <n v="0.21382999999999999"/>
    <x v="1"/>
    <n v="6"/>
    <x v="0"/>
    <x v="1"/>
  </r>
  <r>
    <x v="114"/>
    <x v="7"/>
    <x v="0"/>
    <n v="0.58294999999999997"/>
    <x v="1"/>
    <n v="6"/>
    <x v="0"/>
    <x v="1"/>
  </r>
  <r>
    <x v="114"/>
    <x v="8"/>
    <x v="0"/>
    <n v="0.58294999999999997"/>
    <x v="1"/>
    <n v="6"/>
    <x v="0"/>
    <x v="1"/>
  </r>
  <r>
    <x v="114"/>
    <x v="9"/>
    <x v="0"/>
    <n v="0.58294999999999997"/>
    <x v="1"/>
    <n v="6"/>
    <x v="0"/>
    <x v="1"/>
  </r>
  <r>
    <x v="114"/>
    <x v="10"/>
    <x v="0"/>
    <n v="0.58294999999999997"/>
    <x v="1"/>
    <n v="6"/>
    <x v="0"/>
    <x v="1"/>
  </r>
  <r>
    <x v="114"/>
    <x v="11"/>
    <x v="0"/>
    <n v="0.58294999999999997"/>
    <x v="1"/>
    <n v="6"/>
    <x v="0"/>
    <x v="1"/>
  </r>
  <r>
    <x v="114"/>
    <x v="12"/>
    <x v="0"/>
    <n v="0.58294999999999997"/>
    <x v="1"/>
    <n v="6"/>
    <x v="0"/>
    <x v="1"/>
  </r>
  <r>
    <x v="114"/>
    <x v="0"/>
    <x v="1"/>
    <n v="0.14716000000000001"/>
    <x v="1"/>
    <n v="6"/>
    <x v="0"/>
    <x v="1"/>
  </r>
  <r>
    <x v="114"/>
    <x v="1"/>
    <x v="1"/>
    <n v="0.24945000000000001"/>
    <x v="1"/>
    <n v="6"/>
    <x v="0"/>
    <x v="1"/>
  </r>
  <r>
    <x v="114"/>
    <x v="2"/>
    <x v="1"/>
    <n v="0.26963999999999999"/>
    <x v="1"/>
    <n v="6"/>
    <x v="0"/>
    <x v="1"/>
  </r>
  <r>
    <x v="114"/>
    <x v="3"/>
    <x v="1"/>
    <n v="0.24196999999999999"/>
    <x v="1"/>
    <n v="6"/>
    <x v="0"/>
    <x v="1"/>
  </r>
  <r>
    <x v="114"/>
    <x v="4"/>
    <x v="1"/>
    <n v="0.23898"/>
    <x v="1"/>
    <n v="6"/>
    <x v="0"/>
    <x v="1"/>
  </r>
  <r>
    <x v="114"/>
    <x v="5"/>
    <x v="1"/>
    <n v="0.10688"/>
    <x v="1"/>
    <n v="6"/>
    <x v="0"/>
    <x v="1"/>
  </r>
  <r>
    <x v="114"/>
    <x v="6"/>
    <x v="1"/>
    <n v="0.11125"/>
    <x v="1"/>
    <n v="6"/>
    <x v="0"/>
    <x v="1"/>
  </r>
  <r>
    <x v="114"/>
    <x v="7"/>
    <x v="1"/>
    <n v="0.27787000000000001"/>
    <x v="1"/>
    <n v="6"/>
    <x v="0"/>
    <x v="1"/>
  </r>
  <r>
    <x v="114"/>
    <x v="8"/>
    <x v="1"/>
    <n v="0.29582000000000003"/>
    <x v="1"/>
    <n v="6"/>
    <x v="0"/>
    <x v="1"/>
  </r>
  <r>
    <x v="114"/>
    <x v="9"/>
    <x v="1"/>
    <n v="0.28983999999999999"/>
    <x v="1"/>
    <n v="6"/>
    <x v="0"/>
    <x v="1"/>
  </r>
  <r>
    <x v="114"/>
    <x v="10"/>
    <x v="1"/>
    <n v="0.30965999999999999"/>
    <x v="1"/>
    <n v="6"/>
    <x v="0"/>
    <x v="1"/>
  </r>
  <r>
    <x v="114"/>
    <x v="11"/>
    <x v="1"/>
    <n v="0.29731999999999997"/>
    <x v="1"/>
    <n v="6"/>
    <x v="0"/>
    <x v="1"/>
  </r>
  <r>
    <x v="114"/>
    <x v="12"/>
    <x v="1"/>
    <n v="0.32649"/>
    <x v="1"/>
    <n v="6"/>
    <x v="0"/>
    <x v="1"/>
  </r>
  <r>
    <x v="114"/>
    <x v="0"/>
    <x v="2"/>
    <n v="0.57608999999999999"/>
    <x v="1"/>
    <n v="6"/>
    <x v="0"/>
    <x v="1"/>
  </r>
  <r>
    <x v="114"/>
    <x v="1"/>
    <x v="2"/>
    <n v="0.72014"/>
    <x v="1"/>
    <n v="6"/>
    <x v="0"/>
    <x v="1"/>
  </r>
  <r>
    <x v="114"/>
    <x v="2"/>
    <x v="2"/>
    <n v="0.80794999999999995"/>
    <x v="1"/>
    <n v="6"/>
    <x v="0"/>
    <x v="1"/>
  </r>
  <r>
    <x v="114"/>
    <x v="3"/>
    <x v="2"/>
    <n v="0.68762000000000001"/>
    <x v="1"/>
    <n v="6"/>
    <x v="0"/>
    <x v="1"/>
  </r>
  <r>
    <x v="114"/>
    <x v="4"/>
    <x v="2"/>
    <n v="0.67461000000000004"/>
    <x v="1"/>
    <n v="6"/>
    <x v="0"/>
    <x v="1"/>
  </r>
  <r>
    <x v="114"/>
    <x v="5"/>
    <x v="2"/>
    <n v="0.74460999999999999"/>
    <x v="1"/>
    <n v="6"/>
    <x v="0"/>
    <x v="1"/>
  </r>
  <r>
    <x v="114"/>
    <x v="6"/>
    <x v="2"/>
    <n v="0.64192000000000005"/>
    <x v="1"/>
    <n v="6"/>
    <x v="0"/>
    <x v="1"/>
  </r>
  <r>
    <x v="114"/>
    <x v="7"/>
    <x v="2"/>
    <n v="0.62517999999999996"/>
    <x v="1"/>
    <n v="6"/>
    <x v="0"/>
    <x v="1"/>
  </r>
  <r>
    <x v="114"/>
    <x v="8"/>
    <x v="2"/>
    <n v="0.70323000000000002"/>
    <x v="1"/>
    <n v="6"/>
    <x v="0"/>
    <x v="1"/>
  </r>
  <r>
    <x v="114"/>
    <x v="9"/>
    <x v="2"/>
    <n v="0.67720999999999998"/>
    <x v="1"/>
    <n v="6"/>
    <x v="0"/>
    <x v="1"/>
  </r>
  <r>
    <x v="114"/>
    <x v="10"/>
    <x v="2"/>
    <n v="0.76339000000000001"/>
    <x v="1"/>
    <n v="6"/>
    <x v="0"/>
    <x v="1"/>
  </r>
  <r>
    <x v="114"/>
    <x v="11"/>
    <x v="2"/>
    <n v="0.70972999999999997"/>
    <x v="1"/>
    <n v="6"/>
    <x v="0"/>
    <x v="1"/>
  </r>
  <r>
    <x v="114"/>
    <x v="12"/>
    <x v="2"/>
    <n v="0.83655999999999997"/>
    <x v="1"/>
    <n v="6"/>
    <x v="0"/>
    <x v="1"/>
  </r>
  <r>
    <x v="114"/>
    <x v="0"/>
    <x v="3"/>
    <n v="0.78700000000000003"/>
    <x v="1"/>
    <n v="6"/>
    <x v="0"/>
    <x v="1"/>
  </r>
  <r>
    <x v="114"/>
    <x v="1"/>
    <x v="3"/>
    <n v="1.3340000000000001"/>
    <x v="1"/>
    <n v="6"/>
    <x v="0"/>
    <x v="1"/>
  </r>
  <r>
    <x v="114"/>
    <x v="2"/>
    <x v="3"/>
    <n v="1.4419999999999999"/>
    <x v="1"/>
    <n v="6"/>
    <x v="0"/>
    <x v="1"/>
  </r>
  <r>
    <x v="114"/>
    <x v="3"/>
    <x v="3"/>
    <n v="1.294"/>
    <x v="1"/>
    <n v="6"/>
    <x v="0"/>
    <x v="1"/>
  </r>
  <r>
    <x v="114"/>
    <x v="4"/>
    <x v="3"/>
    <n v="1.278"/>
    <x v="1"/>
    <n v="6"/>
    <x v="0"/>
    <x v="1"/>
  </r>
  <r>
    <x v="114"/>
    <x v="5"/>
    <x v="3"/>
    <n v="0.92900000000000005"/>
    <x v="1"/>
    <n v="6"/>
    <x v="0"/>
    <x v="1"/>
  </r>
  <r>
    <x v="114"/>
    <x v="6"/>
    <x v="3"/>
    <n v="0.96699999999999997"/>
    <x v="1"/>
    <n v="6"/>
    <x v="0"/>
    <x v="1"/>
  </r>
  <r>
    <x v="114"/>
    <x v="7"/>
    <x v="3"/>
    <n v="1.486"/>
    <x v="1"/>
    <n v="6"/>
    <x v="0"/>
    <x v="1"/>
  </r>
  <r>
    <x v="114"/>
    <x v="8"/>
    <x v="3"/>
    <n v="1.5820000000000001"/>
    <x v="1"/>
    <n v="6"/>
    <x v="0"/>
    <x v="1"/>
  </r>
  <r>
    <x v="114"/>
    <x v="9"/>
    <x v="3"/>
    <n v="1.55"/>
    <x v="1"/>
    <n v="6"/>
    <x v="0"/>
    <x v="1"/>
  </r>
  <r>
    <x v="114"/>
    <x v="10"/>
    <x v="3"/>
    <n v="1.6559999999999999"/>
    <x v="1"/>
    <n v="6"/>
    <x v="0"/>
    <x v="1"/>
  </r>
  <r>
    <x v="114"/>
    <x v="11"/>
    <x v="3"/>
    <n v="1.59"/>
    <x v="1"/>
    <n v="6"/>
    <x v="0"/>
    <x v="1"/>
  </r>
  <r>
    <x v="114"/>
    <x v="12"/>
    <x v="3"/>
    <n v="1.746"/>
    <x v="1"/>
    <n v="6"/>
    <x v="0"/>
    <x v="1"/>
  </r>
  <r>
    <x v="115"/>
    <x v="13"/>
    <x v="0"/>
    <n v="1.5299999999999999E-2"/>
    <x v="1"/>
    <n v="6"/>
    <x v="0"/>
    <x v="1"/>
  </r>
  <r>
    <x v="115"/>
    <x v="13"/>
    <x v="1"/>
    <n v="7.6619999999999994E-2"/>
    <x v="1"/>
    <n v="6"/>
    <x v="0"/>
    <x v="1"/>
  </r>
  <r>
    <x v="115"/>
    <x v="13"/>
    <x v="2"/>
    <n v="0.57408000000000003"/>
    <x v="1"/>
    <n v="6"/>
    <x v="0"/>
    <x v="1"/>
  </r>
  <r>
    <x v="115"/>
    <x v="13"/>
    <x v="3"/>
    <n v="0.66600000000000004"/>
    <x v="1"/>
    <n v="6"/>
    <x v="0"/>
    <x v="1"/>
  </r>
  <r>
    <x v="116"/>
    <x v="0"/>
    <x v="0"/>
    <n v="6.3750000000000001E-2"/>
    <x v="1"/>
    <n v="7"/>
    <x v="0"/>
    <x v="1"/>
  </r>
  <r>
    <x v="116"/>
    <x v="1"/>
    <x v="0"/>
    <n v="0.36441000000000001"/>
    <x v="1"/>
    <n v="7"/>
    <x v="0"/>
    <x v="1"/>
  </r>
  <r>
    <x v="116"/>
    <x v="2"/>
    <x v="0"/>
    <n v="0.36441000000000001"/>
    <x v="1"/>
    <n v="7"/>
    <x v="0"/>
    <x v="1"/>
  </r>
  <r>
    <x v="116"/>
    <x v="3"/>
    <x v="0"/>
    <n v="0.36441000000000001"/>
    <x v="1"/>
    <n v="7"/>
    <x v="0"/>
    <x v="1"/>
  </r>
  <r>
    <x v="116"/>
    <x v="4"/>
    <x v="0"/>
    <n v="0.36441000000000001"/>
    <x v="1"/>
    <n v="7"/>
    <x v="0"/>
    <x v="1"/>
  </r>
  <r>
    <x v="116"/>
    <x v="5"/>
    <x v="0"/>
    <n v="7.7509999999999996E-2"/>
    <x v="1"/>
    <n v="7"/>
    <x v="0"/>
    <x v="1"/>
  </r>
  <r>
    <x v="116"/>
    <x v="6"/>
    <x v="0"/>
    <n v="0.21382999999999999"/>
    <x v="1"/>
    <n v="7"/>
    <x v="0"/>
    <x v="1"/>
  </r>
  <r>
    <x v="116"/>
    <x v="7"/>
    <x v="0"/>
    <n v="0.58294999999999997"/>
    <x v="1"/>
    <n v="7"/>
    <x v="0"/>
    <x v="1"/>
  </r>
  <r>
    <x v="116"/>
    <x v="8"/>
    <x v="0"/>
    <n v="0.58294999999999997"/>
    <x v="1"/>
    <n v="7"/>
    <x v="0"/>
    <x v="1"/>
  </r>
  <r>
    <x v="116"/>
    <x v="9"/>
    <x v="0"/>
    <n v="0.58294999999999997"/>
    <x v="1"/>
    <n v="7"/>
    <x v="0"/>
    <x v="1"/>
  </r>
  <r>
    <x v="116"/>
    <x v="10"/>
    <x v="0"/>
    <n v="0.58294999999999997"/>
    <x v="1"/>
    <n v="7"/>
    <x v="0"/>
    <x v="1"/>
  </r>
  <r>
    <x v="116"/>
    <x v="11"/>
    <x v="0"/>
    <n v="0.58294999999999997"/>
    <x v="1"/>
    <n v="7"/>
    <x v="0"/>
    <x v="1"/>
  </r>
  <r>
    <x v="116"/>
    <x v="12"/>
    <x v="0"/>
    <n v="0.58294999999999997"/>
    <x v="1"/>
    <n v="7"/>
    <x v="0"/>
    <x v="1"/>
  </r>
  <r>
    <x v="116"/>
    <x v="0"/>
    <x v="1"/>
    <n v="0.14716000000000001"/>
    <x v="1"/>
    <n v="7"/>
    <x v="0"/>
    <x v="1"/>
  </r>
  <r>
    <x v="116"/>
    <x v="1"/>
    <x v="1"/>
    <n v="0.25131999999999999"/>
    <x v="1"/>
    <n v="7"/>
    <x v="0"/>
    <x v="1"/>
  </r>
  <r>
    <x v="116"/>
    <x v="2"/>
    <x v="1"/>
    <n v="0.27133000000000002"/>
    <x v="1"/>
    <n v="7"/>
    <x v="0"/>
    <x v="1"/>
  </r>
  <r>
    <x v="116"/>
    <x v="3"/>
    <x v="1"/>
    <n v="0.24215"/>
    <x v="1"/>
    <n v="7"/>
    <x v="0"/>
    <x v="1"/>
  </r>
  <r>
    <x v="116"/>
    <x v="4"/>
    <x v="1"/>
    <n v="0.23954"/>
    <x v="1"/>
    <n v="7"/>
    <x v="0"/>
    <x v="1"/>
  </r>
  <r>
    <x v="116"/>
    <x v="5"/>
    <x v="1"/>
    <n v="0.10826"/>
    <x v="1"/>
    <n v="7"/>
    <x v="0"/>
    <x v="1"/>
  </r>
  <r>
    <x v="116"/>
    <x v="6"/>
    <x v="1"/>
    <n v="0.11217000000000001"/>
    <x v="1"/>
    <n v="7"/>
    <x v="0"/>
    <x v="1"/>
  </r>
  <r>
    <x v="116"/>
    <x v="7"/>
    <x v="1"/>
    <n v="0.27823999999999999"/>
    <x v="1"/>
    <n v="7"/>
    <x v="0"/>
    <x v="1"/>
  </r>
  <r>
    <x v="116"/>
    <x v="8"/>
    <x v="1"/>
    <n v="0.29582000000000003"/>
    <x v="1"/>
    <n v="7"/>
    <x v="0"/>
    <x v="1"/>
  </r>
  <r>
    <x v="116"/>
    <x v="9"/>
    <x v="1"/>
    <n v="0.29039999999999999"/>
    <x v="1"/>
    <n v="7"/>
    <x v="0"/>
    <x v="1"/>
  </r>
  <r>
    <x v="116"/>
    <x v="10"/>
    <x v="1"/>
    <n v="0.30947000000000002"/>
    <x v="1"/>
    <n v="7"/>
    <x v="0"/>
    <x v="1"/>
  </r>
  <r>
    <x v="116"/>
    <x v="11"/>
    <x v="1"/>
    <n v="0.29787999999999998"/>
    <x v="1"/>
    <n v="7"/>
    <x v="0"/>
    <x v="1"/>
  </r>
  <r>
    <x v="116"/>
    <x v="12"/>
    <x v="1"/>
    <n v="0.32499"/>
    <x v="1"/>
    <n v="7"/>
    <x v="0"/>
    <x v="1"/>
  </r>
  <r>
    <x v="116"/>
    <x v="0"/>
    <x v="2"/>
    <n v="0.57608999999999999"/>
    <x v="1"/>
    <n v="7"/>
    <x v="0"/>
    <x v="1"/>
  </r>
  <r>
    <x v="116"/>
    <x v="1"/>
    <x v="2"/>
    <n v="0.72826999999999997"/>
    <x v="1"/>
    <n v="7"/>
    <x v="0"/>
    <x v="1"/>
  </r>
  <r>
    <x v="116"/>
    <x v="2"/>
    <x v="2"/>
    <n v="0.81525999999999998"/>
    <x v="1"/>
    <n v="7"/>
    <x v="0"/>
    <x v="1"/>
  </r>
  <r>
    <x v="116"/>
    <x v="3"/>
    <x v="2"/>
    <n v="0.68844000000000005"/>
    <x v="1"/>
    <n v="7"/>
    <x v="0"/>
    <x v="1"/>
  </r>
  <r>
    <x v="116"/>
    <x v="4"/>
    <x v="2"/>
    <n v="0.67705000000000004"/>
    <x v="1"/>
    <n v="7"/>
    <x v="0"/>
    <x v="1"/>
  </r>
  <r>
    <x v="116"/>
    <x v="5"/>
    <x v="2"/>
    <n v="0.75522999999999996"/>
    <x v="1"/>
    <n v="7"/>
    <x v="0"/>
    <x v="1"/>
  </r>
  <r>
    <x v="116"/>
    <x v="6"/>
    <x v="2"/>
    <n v="0.64900000000000002"/>
    <x v="1"/>
    <n v="7"/>
    <x v="0"/>
    <x v="1"/>
  </r>
  <r>
    <x v="116"/>
    <x v="7"/>
    <x v="2"/>
    <n v="0.62680999999999998"/>
    <x v="1"/>
    <n v="7"/>
    <x v="0"/>
    <x v="1"/>
  </r>
  <r>
    <x v="116"/>
    <x v="8"/>
    <x v="2"/>
    <n v="0.70323000000000002"/>
    <x v="1"/>
    <n v="7"/>
    <x v="0"/>
    <x v="1"/>
  </r>
  <r>
    <x v="116"/>
    <x v="9"/>
    <x v="2"/>
    <n v="0.67964999999999998"/>
    <x v="1"/>
    <n v="7"/>
    <x v="0"/>
    <x v="1"/>
  </r>
  <r>
    <x v="116"/>
    <x v="10"/>
    <x v="2"/>
    <n v="0.76258000000000004"/>
    <x v="1"/>
    <n v="7"/>
    <x v="0"/>
    <x v="1"/>
  </r>
  <r>
    <x v="116"/>
    <x v="11"/>
    <x v="2"/>
    <n v="0.71216999999999997"/>
    <x v="1"/>
    <n v="7"/>
    <x v="0"/>
    <x v="1"/>
  </r>
  <r>
    <x v="116"/>
    <x v="12"/>
    <x v="2"/>
    <n v="0.83006000000000002"/>
    <x v="1"/>
    <n v="7"/>
    <x v="0"/>
    <x v="1"/>
  </r>
  <r>
    <x v="116"/>
    <x v="0"/>
    <x v="3"/>
    <n v="0.78700000000000003"/>
    <x v="1"/>
    <n v="7"/>
    <x v="0"/>
    <x v="1"/>
  </r>
  <r>
    <x v="116"/>
    <x v="1"/>
    <x v="3"/>
    <n v="1.3440000000000001"/>
    <x v="1"/>
    <n v="7"/>
    <x v="0"/>
    <x v="1"/>
  </r>
  <r>
    <x v="116"/>
    <x v="2"/>
    <x v="3"/>
    <n v="1.4510000000000001"/>
    <x v="1"/>
    <n v="7"/>
    <x v="0"/>
    <x v="1"/>
  </r>
  <r>
    <x v="116"/>
    <x v="3"/>
    <x v="3"/>
    <n v="1.2949999999999999"/>
    <x v="1"/>
    <n v="7"/>
    <x v="0"/>
    <x v="1"/>
  </r>
  <r>
    <x v="116"/>
    <x v="4"/>
    <x v="3"/>
    <n v="1.2809999999999999"/>
    <x v="1"/>
    <n v="7"/>
    <x v="0"/>
    <x v="1"/>
  </r>
  <r>
    <x v="116"/>
    <x v="5"/>
    <x v="3"/>
    <n v="0.94099999999999995"/>
    <x v="1"/>
    <n v="7"/>
    <x v="0"/>
    <x v="1"/>
  </r>
  <r>
    <x v="116"/>
    <x v="6"/>
    <x v="3"/>
    <n v="0.97499999999999998"/>
    <x v="1"/>
    <n v="7"/>
    <x v="0"/>
    <x v="1"/>
  </r>
  <r>
    <x v="116"/>
    <x v="7"/>
    <x v="3"/>
    <n v="1.488"/>
    <x v="1"/>
    <n v="7"/>
    <x v="0"/>
    <x v="1"/>
  </r>
  <r>
    <x v="116"/>
    <x v="8"/>
    <x v="3"/>
    <n v="1.5820000000000001"/>
    <x v="1"/>
    <n v="7"/>
    <x v="0"/>
    <x v="1"/>
  </r>
  <r>
    <x v="116"/>
    <x v="9"/>
    <x v="3"/>
    <n v="1.5529999999999999"/>
    <x v="1"/>
    <n v="7"/>
    <x v="0"/>
    <x v="1"/>
  </r>
  <r>
    <x v="116"/>
    <x v="10"/>
    <x v="3"/>
    <n v="1.655"/>
    <x v="1"/>
    <n v="7"/>
    <x v="0"/>
    <x v="1"/>
  </r>
  <r>
    <x v="116"/>
    <x v="11"/>
    <x v="3"/>
    <n v="1.593"/>
    <x v="1"/>
    <n v="7"/>
    <x v="0"/>
    <x v="1"/>
  </r>
  <r>
    <x v="116"/>
    <x v="12"/>
    <x v="3"/>
    <n v="1.738"/>
    <x v="1"/>
    <n v="7"/>
    <x v="0"/>
    <x v="1"/>
  </r>
  <r>
    <x v="117"/>
    <x v="13"/>
    <x v="0"/>
    <n v="1.5299999999999999E-2"/>
    <x v="1"/>
    <n v="7"/>
    <x v="0"/>
    <x v="1"/>
  </r>
  <r>
    <x v="117"/>
    <x v="13"/>
    <x v="1"/>
    <n v="7.7420000000000003E-2"/>
    <x v="1"/>
    <n v="7"/>
    <x v="0"/>
    <x v="1"/>
  </r>
  <r>
    <x v="117"/>
    <x v="13"/>
    <x v="2"/>
    <n v="0.58028000000000002"/>
    <x v="1"/>
    <n v="7"/>
    <x v="0"/>
    <x v="1"/>
  </r>
  <r>
    <x v="117"/>
    <x v="13"/>
    <x v="3"/>
    <n v="0.67300000000000004"/>
    <x v="1"/>
    <n v="7"/>
    <x v="0"/>
    <x v="1"/>
  </r>
  <r>
    <x v="118"/>
    <x v="0"/>
    <x v="0"/>
    <n v="6.3750000000000001E-2"/>
    <x v="1"/>
    <n v="8"/>
    <x v="0"/>
    <x v="1"/>
  </r>
  <r>
    <x v="118"/>
    <x v="1"/>
    <x v="0"/>
    <n v="0.36441000000000001"/>
    <x v="1"/>
    <n v="8"/>
    <x v="0"/>
    <x v="1"/>
  </r>
  <r>
    <x v="118"/>
    <x v="2"/>
    <x v="0"/>
    <n v="0.36441000000000001"/>
    <x v="1"/>
    <n v="8"/>
    <x v="0"/>
    <x v="1"/>
  </r>
  <r>
    <x v="118"/>
    <x v="3"/>
    <x v="0"/>
    <n v="0.36441000000000001"/>
    <x v="1"/>
    <n v="8"/>
    <x v="0"/>
    <x v="1"/>
  </r>
  <r>
    <x v="118"/>
    <x v="4"/>
    <x v="0"/>
    <n v="0.36441000000000001"/>
    <x v="1"/>
    <n v="8"/>
    <x v="0"/>
    <x v="1"/>
  </r>
  <r>
    <x v="118"/>
    <x v="5"/>
    <x v="0"/>
    <n v="7.7509999999999996E-2"/>
    <x v="1"/>
    <n v="8"/>
    <x v="0"/>
    <x v="1"/>
  </r>
  <r>
    <x v="118"/>
    <x v="6"/>
    <x v="0"/>
    <n v="0.21382999999999999"/>
    <x v="1"/>
    <n v="8"/>
    <x v="0"/>
    <x v="1"/>
  </r>
  <r>
    <x v="118"/>
    <x v="7"/>
    <x v="0"/>
    <n v="0.58294999999999997"/>
    <x v="1"/>
    <n v="8"/>
    <x v="0"/>
    <x v="1"/>
  </r>
  <r>
    <x v="118"/>
    <x v="8"/>
    <x v="0"/>
    <n v="0.58294999999999997"/>
    <x v="1"/>
    <n v="8"/>
    <x v="0"/>
    <x v="1"/>
  </r>
  <r>
    <x v="118"/>
    <x v="9"/>
    <x v="0"/>
    <n v="0.58294999999999997"/>
    <x v="1"/>
    <n v="8"/>
    <x v="0"/>
    <x v="1"/>
  </r>
  <r>
    <x v="118"/>
    <x v="10"/>
    <x v="0"/>
    <n v="0.58294999999999997"/>
    <x v="1"/>
    <n v="8"/>
    <x v="0"/>
    <x v="1"/>
  </r>
  <r>
    <x v="118"/>
    <x v="11"/>
    <x v="0"/>
    <n v="0.58294999999999997"/>
    <x v="1"/>
    <n v="8"/>
    <x v="0"/>
    <x v="1"/>
  </r>
  <r>
    <x v="118"/>
    <x v="12"/>
    <x v="0"/>
    <n v="0.58294999999999997"/>
    <x v="1"/>
    <n v="8"/>
    <x v="0"/>
    <x v="1"/>
  </r>
  <r>
    <x v="118"/>
    <x v="0"/>
    <x v="1"/>
    <n v="0.14735000000000001"/>
    <x v="1"/>
    <n v="8"/>
    <x v="0"/>
    <x v="1"/>
  </r>
  <r>
    <x v="118"/>
    <x v="1"/>
    <x v="1"/>
    <n v="0.25336999999999998"/>
    <x v="1"/>
    <n v="8"/>
    <x v="0"/>
    <x v="1"/>
  </r>
  <r>
    <x v="118"/>
    <x v="2"/>
    <x v="1"/>
    <n v="0.2732"/>
    <x v="1"/>
    <n v="8"/>
    <x v="0"/>
    <x v="1"/>
  </r>
  <r>
    <x v="118"/>
    <x v="3"/>
    <x v="1"/>
    <n v="0.24795"/>
    <x v="1"/>
    <n v="8"/>
    <x v="0"/>
    <x v="1"/>
  </r>
  <r>
    <x v="118"/>
    <x v="4"/>
    <x v="1"/>
    <n v="0.24421000000000001"/>
    <x v="1"/>
    <n v="8"/>
    <x v="0"/>
    <x v="1"/>
  </r>
  <r>
    <x v="118"/>
    <x v="5"/>
    <x v="1"/>
    <n v="0.10929"/>
    <x v="1"/>
    <n v="8"/>
    <x v="0"/>
    <x v="1"/>
  </r>
  <r>
    <x v="118"/>
    <x v="6"/>
    <x v="1"/>
    <n v="0.11309"/>
    <x v="1"/>
    <n v="8"/>
    <x v="0"/>
    <x v="1"/>
  </r>
  <r>
    <x v="118"/>
    <x v="7"/>
    <x v="1"/>
    <n v="0.27993000000000001"/>
    <x v="1"/>
    <n v="8"/>
    <x v="0"/>
    <x v="1"/>
  </r>
  <r>
    <x v="118"/>
    <x v="8"/>
    <x v="1"/>
    <n v="0.29955999999999999"/>
    <x v="1"/>
    <n v="8"/>
    <x v="0"/>
    <x v="1"/>
  </r>
  <r>
    <x v="118"/>
    <x v="9"/>
    <x v="1"/>
    <n v="0.29208000000000001"/>
    <x v="1"/>
    <n v="8"/>
    <x v="0"/>
    <x v="1"/>
  </r>
  <r>
    <x v="118"/>
    <x v="10"/>
    <x v="1"/>
    <n v="0.31190000000000001"/>
    <x v="1"/>
    <n v="8"/>
    <x v="0"/>
    <x v="1"/>
  </r>
  <r>
    <x v="118"/>
    <x v="11"/>
    <x v="1"/>
    <n v="0.29919000000000001"/>
    <x v="1"/>
    <n v="8"/>
    <x v="0"/>
    <x v="1"/>
  </r>
  <r>
    <x v="118"/>
    <x v="12"/>
    <x v="1"/>
    <n v="0.32573999999999997"/>
    <x v="1"/>
    <n v="8"/>
    <x v="0"/>
    <x v="1"/>
  </r>
  <r>
    <x v="118"/>
    <x v="0"/>
    <x v="2"/>
    <n v="0.57689999999999997"/>
    <x v="1"/>
    <n v="8"/>
    <x v="0"/>
    <x v="1"/>
  </r>
  <r>
    <x v="118"/>
    <x v="1"/>
    <x v="2"/>
    <n v="0.73721999999999999"/>
    <x v="1"/>
    <n v="8"/>
    <x v="0"/>
    <x v="1"/>
  </r>
  <r>
    <x v="118"/>
    <x v="2"/>
    <x v="2"/>
    <n v="0.82338999999999996"/>
    <x v="1"/>
    <n v="8"/>
    <x v="0"/>
    <x v="1"/>
  </r>
  <r>
    <x v="118"/>
    <x v="3"/>
    <x v="2"/>
    <n v="0.71364000000000005"/>
    <x v="1"/>
    <n v="8"/>
    <x v="0"/>
    <x v="1"/>
  </r>
  <r>
    <x v="118"/>
    <x v="4"/>
    <x v="2"/>
    <n v="0.69738"/>
    <x v="1"/>
    <n v="8"/>
    <x v="0"/>
    <x v="1"/>
  </r>
  <r>
    <x v="118"/>
    <x v="5"/>
    <x v="2"/>
    <n v="0.76319999999999999"/>
    <x v="1"/>
    <n v="8"/>
    <x v="0"/>
    <x v="1"/>
  </r>
  <r>
    <x v="118"/>
    <x v="6"/>
    <x v="2"/>
    <n v="0.65600000000000003"/>
    <x v="1"/>
    <n v="8"/>
    <x v="0"/>
    <x v="1"/>
  </r>
  <r>
    <x v="118"/>
    <x v="7"/>
    <x v="2"/>
    <n v="0.63412000000000002"/>
    <x v="1"/>
    <n v="8"/>
    <x v="0"/>
    <x v="1"/>
  </r>
  <r>
    <x v="118"/>
    <x v="8"/>
    <x v="2"/>
    <n v="0.71948999999999996"/>
    <x v="1"/>
    <n v="8"/>
    <x v="0"/>
    <x v="1"/>
  </r>
  <r>
    <x v="118"/>
    <x v="9"/>
    <x v="2"/>
    <n v="0.68696999999999997"/>
    <x v="1"/>
    <n v="8"/>
    <x v="0"/>
    <x v="1"/>
  </r>
  <r>
    <x v="118"/>
    <x v="10"/>
    <x v="2"/>
    <n v="0.77315"/>
    <x v="1"/>
    <n v="8"/>
    <x v="0"/>
    <x v="1"/>
  </r>
  <r>
    <x v="118"/>
    <x v="11"/>
    <x v="2"/>
    <n v="0.71786000000000005"/>
    <x v="1"/>
    <n v="8"/>
    <x v="0"/>
    <x v="1"/>
  </r>
  <r>
    <x v="118"/>
    <x v="12"/>
    <x v="2"/>
    <n v="0.83331"/>
    <x v="1"/>
    <n v="8"/>
    <x v="0"/>
    <x v="1"/>
  </r>
  <r>
    <x v="118"/>
    <x v="0"/>
    <x v="3"/>
    <n v="0.78800000000000003"/>
    <x v="1"/>
    <n v="8"/>
    <x v="0"/>
    <x v="1"/>
  </r>
  <r>
    <x v="118"/>
    <x v="1"/>
    <x v="3"/>
    <n v="1.355"/>
    <x v="1"/>
    <n v="8"/>
    <x v="0"/>
    <x v="1"/>
  </r>
  <r>
    <x v="118"/>
    <x v="2"/>
    <x v="3"/>
    <n v="1.4610000000000001"/>
    <x v="1"/>
    <n v="8"/>
    <x v="0"/>
    <x v="1"/>
  </r>
  <r>
    <x v="118"/>
    <x v="3"/>
    <x v="3"/>
    <n v="1.3260000000000001"/>
    <x v="1"/>
    <n v="8"/>
    <x v="0"/>
    <x v="1"/>
  </r>
  <r>
    <x v="118"/>
    <x v="4"/>
    <x v="3"/>
    <n v="1.306"/>
    <x v="1"/>
    <n v="8"/>
    <x v="0"/>
    <x v="1"/>
  </r>
  <r>
    <x v="118"/>
    <x v="5"/>
    <x v="3"/>
    <n v="0.95"/>
    <x v="1"/>
    <n v="8"/>
    <x v="0"/>
    <x v="1"/>
  </r>
  <r>
    <x v="118"/>
    <x v="6"/>
    <x v="3"/>
    <n v="0.98299999999999998"/>
    <x v="1"/>
    <n v="8"/>
    <x v="0"/>
    <x v="1"/>
  </r>
  <r>
    <x v="118"/>
    <x v="7"/>
    <x v="3"/>
    <n v="1.4970000000000001"/>
    <x v="1"/>
    <n v="8"/>
    <x v="0"/>
    <x v="1"/>
  </r>
  <r>
    <x v="118"/>
    <x v="8"/>
    <x v="3"/>
    <n v="1.6020000000000001"/>
    <x v="1"/>
    <n v="8"/>
    <x v="0"/>
    <x v="1"/>
  </r>
  <r>
    <x v="118"/>
    <x v="9"/>
    <x v="3"/>
    <n v="1.5620000000000001"/>
    <x v="1"/>
    <n v="8"/>
    <x v="0"/>
    <x v="1"/>
  </r>
  <r>
    <x v="118"/>
    <x v="10"/>
    <x v="3"/>
    <n v="1.6679999999999999"/>
    <x v="1"/>
    <n v="8"/>
    <x v="0"/>
    <x v="1"/>
  </r>
  <r>
    <x v="118"/>
    <x v="11"/>
    <x v="3"/>
    <n v="1.6"/>
    <x v="1"/>
    <n v="8"/>
    <x v="0"/>
    <x v="1"/>
  </r>
  <r>
    <x v="118"/>
    <x v="12"/>
    <x v="3"/>
    <n v="1.742"/>
    <x v="1"/>
    <n v="8"/>
    <x v="0"/>
    <x v="1"/>
  </r>
  <r>
    <x v="119"/>
    <x v="13"/>
    <x v="0"/>
    <n v="1.5299999999999999E-2"/>
    <x v="1"/>
    <n v="8"/>
    <x v="0"/>
    <x v="1"/>
  </r>
  <r>
    <x v="119"/>
    <x v="13"/>
    <x v="1"/>
    <n v="7.9729999999999995E-2"/>
    <x v="1"/>
    <n v="8"/>
    <x v="0"/>
    <x v="1"/>
  </r>
  <r>
    <x v="119"/>
    <x v="13"/>
    <x v="2"/>
    <n v="0.59797"/>
    <x v="1"/>
    <n v="8"/>
    <x v="0"/>
    <x v="1"/>
  </r>
  <r>
    <x v="119"/>
    <x v="13"/>
    <x v="3"/>
    <n v="0.69299999999999995"/>
    <x v="1"/>
    <n v="8"/>
    <x v="0"/>
    <x v="1"/>
  </r>
  <r>
    <x v="120"/>
    <x v="0"/>
    <x v="0"/>
    <n v="6.3750000000000001E-2"/>
    <x v="1"/>
    <n v="9"/>
    <x v="0"/>
    <x v="1"/>
  </r>
  <r>
    <x v="120"/>
    <x v="1"/>
    <x v="0"/>
    <n v="0.36441000000000001"/>
    <x v="1"/>
    <n v="9"/>
    <x v="0"/>
    <x v="1"/>
  </r>
  <r>
    <x v="120"/>
    <x v="2"/>
    <x v="0"/>
    <n v="0.36441000000000001"/>
    <x v="1"/>
    <n v="9"/>
    <x v="0"/>
    <x v="1"/>
  </r>
  <r>
    <x v="120"/>
    <x v="3"/>
    <x v="0"/>
    <n v="0.36441000000000001"/>
    <x v="1"/>
    <n v="9"/>
    <x v="0"/>
    <x v="1"/>
  </r>
  <r>
    <x v="120"/>
    <x v="4"/>
    <x v="0"/>
    <n v="0.36441000000000001"/>
    <x v="1"/>
    <n v="9"/>
    <x v="0"/>
    <x v="1"/>
  </r>
  <r>
    <x v="120"/>
    <x v="5"/>
    <x v="0"/>
    <n v="7.7509999999999996E-2"/>
    <x v="1"/>
    <n v="9"/>
    <x v="0"/>
    <x v="1"/>
  </r>
  <r>
    <x v="120"/>
    <x v="6"/>
    <x v="0"/>
    <n v="0.21382999999999999"/>
    <x v="1"/>
    <n v="9"/>
    <x v="0"/>
    <x v="1"/>
  </r>
  <r>
    <x v="120"/>
    <x v="7"/>
    <x v="0"/>
    <n v="0.58294999999999997"/>
    <x v="1"/>
    <n v="9"/>
    <x v="0"/>
    <x v="1"/>
  </r>
  <r>
    <x v="120"/>
    <x v="8"/>
    <x v="0"/>
    <n v="0.58294999999999997"/>
    <x v="1"/>
    <n v="9"/>
    <x v="0"/>
    <x v="1"/>
  </r>
  <r>
    <x v="120"/>
    <x v="9"/>
    <x v="0"/>
    <n v="0.58294999999999997"/>
    <x v="1"/>
    <n v="9"/>
    <x v="0"/>
    <x v="1"/>
  </r>
  <r>
    <x v="120"/>
    <x v="10"/>
    <x v="0"/>
    <n v="0.58294999999999997"/>
    <x v="1"/>
    <n v="9"/>
    <x v="0"/>
    <x v="1"/>
  </r>
  <r>
    <x v="120"/>
    <x v="11"/>
    <x v="0"/>
    <n v="0.58294999999999997"/>
    <x v="1"/>
    <n v="9"/>
    <x v="0"/>
    <x v="1"/>
  </r>
  <r>
    <x v="120"/>
    <x v="12"/>
    <x v="0"/>
    <n v="0.58294999999999997"/>
    <x v="1"/>
    <n v="9"/>
    <x v="0"/>
    <x v="1"/>
  </r>
  <r>
    <x v="120"/>
    <x v="0"/>
    <x v="1"/>
    <n v="0.14716000000000001"/>
    <x v="1"/>
    <n v="9"/>
    <x v="0"/>
    <x v="1"/>
  </r>
  <r>
    <x v="120"/>
    <x v="1"/>
    <x v="1"/>
    <n v="0.25542999999999999"/>
    <x v="1"/>
    <n v="9"/>
    <x v="0"/>
    <x v="1"/>
  </r>
  <r>
    <x v="120"/>
    <x v="2"/>
    <x v="1"/>
    <n v="0.27600000000000002"/>
    <x v="1"/>
    <n v="9"/>
    <x v="0"/>
    <x v="1"/>
  </r>
  <r>
    <x v="120"/>
    <x v="3"/>
    <x v="1"/>
    <n v="0.2487"/>
    <x v="1"/>
    <n v="9"/>
    <x v="0"/>
    <x v="1"/>
  </r>
  <r>
    <x v="120"/>
    <x v="4"/>
    <x v="1"/>
    <n v="0.24459"/>
    <x v="1"/>
    <n v="9"/>
    <x v="0"/>
    <x v="1"/>
  </r>
  <r>
    <x v="120"/>
    <x v="5"/>
    <x v="1"/>
    <n v="0.11079"/>
    <x v="1"/>
    <n v="9"/>
    <x v="0"/>
    <x v="1"/>
  </r>
  <r>
    <x v="120"/>
    <x v="6"/>
    <x v="1"/>
    <n v="0.11434999999999999"/>
    <x v="1"/>
    <n v="9"/>
    <x v="0"/>
    <x v="1"/>
  </r>
  <r>
    <x v="120"/>
    <x v="7"/>
    <x v="1"/>
    <n v="0.28310999999999997"/>
    <x v="1"/>
    <n v="9"/>
    <x v="0"/>
    <x v="1"/>
  </r>
  <r>
    <x v="120"/>
    <x v="8"/>
    <x v="1"/>
    <n v="0.30480000000000002"/>
    <x v="1"/>
    <n v="9"/>
    <x v="0"/>
    <x v="1"/>
  </r>
  <r>
    <x v="120"/>
    <x v="9"/>
    <x v="1"/>
    <n v="0.29601"/>
    <x v="1"/>
    <n v="9"/>
    <x v="0"/>
    <x v="1"/>
  </r>
  <r>
    <x v="120"/>
    <x v="10"/>
    <x v="1"/>
    <n v="0.31675999999999999"/>
    <x v="1"/>
    <n v="9"/>
    <x v="0"/>
    <x v="1"/>
  </r>
  <r>
    <x v="120"/>
    <x v="11"/>
    <x v="1"/>
    <n v="0.30274000000000001"/>
    <x v="1"/>
    <n v="9"/>
    <x v="0"/>
    <x v="1"/>
  </r>
  <r>
    <x v="120"/>
    <x v="12"/>
    <x v="1"/>
    <n v="0.32779999999999998"/>
    <x v="1"/>
    <n v="9"/>
    <x v="0"/>
    <x v="1"/>
  </r>
  <r>
    <x v="120"/>
    <x v="0"/>
    <x v="2"/>
    <n v="0.57608999999999999"/>
    <x v="1"/>
    <n v="9"/>
    <x v="0"/>
    <x v="1"/>
  </r>
  <r>
    <x v="120"/>
    <x v="1"/>
    <x v="2"/>
    <n v="0.74616000000000005"/>
    <x v="1"/>
    <n v="9"/>
    <x v="0"/>
    <x v="1"/>
  </r>
  <r>
    <x v="120"/>
    <x v="2"/>
    <x v="2"/>
    <n v="0.83559000000000005"/>
    <x v="1"/>
    <n v="9"/>
    <x v="0"/>
    <x v="1"/>
  </r>
  <r>
    <x v="120"/>
    <x v="3"/>
    <x v="2"/>
    <n v="0.71689000000000003"/>
    <x v="1"/>
    <n v="9"/>
    <x v="0"/>
    <x v="1"/>
  </r>
  <r>
    <x v="120"/>
    <x v="4"/>
    <x v="2"/>
    <n v="0.69899999999999995"/>
    <x v="1"/>
    <n v="9"/>
    <x v="0"/>
    <x v="1"/>
  </r>
  <r>
    <x v="120"/>
    <x v="5"/>
    <x v="2"/>
    <n v="0.77470000000000006"/>
    <x v="1"/>
    <n v="9"/>
    <x v="0"/>
    <x v="1"/>
  </r>
  <r>
    <x v="120"/>
    <x v="6"/>
    <x v="2"/>
    <n v="0.66600000000000004"/>
    <x v="1"/>
    <n v="9"/>
    <x v="0"/>
    <x v="1"/>
  </r>
  <r>
    <x v="120"/>
    <x v="7"/>
    <x v="2"/>
    <n v="0.64793999999999996"/>
    <x v="1"/>
    <n v="9"/>
    <x v="0"/>
    <x v="1"/>
  </r>
  <r>
    <x v="120"/>
    <x v="8"/>
    <x v="2"/>
    <n v="0.74224999999999997"/>
    <x v="1"/>
    <n v="9"/>
    <x v="0"/>
    <x v="1"/>
  </r>
  <r>
    <x v="120"/>
    <x v="9"/>
    <x v="2"/>
    <n v="0.70404"/>
    <x v="1"/>
    <n v="9"/>
    <x v="0"/>
    <x v="1"/>
  </r>
  <r>
    <x v="120"/>
    <x v="10"/>
    <x v="2"/>
    <n v="0.79429000000000005"/>
    <x v="1"/>
    <n v="9"/>
    <x v="0"/>
    <x v="1"/>
  </r>
  <r>
    <x v="120"/>
    <x v="11"/>
    <x v="2"/>
    <n v="0.73331000000000002"/>
    <x v="1"/>
    <n v="9"/>
    <x v="0"/>
    <x v="1"/>
  </r>
  <r>
    <x v="120"/>
    <x v="12"/>
    <x v="2"/>
    <n v="0.84225000000000005"/>
    <x v="1"/>
    <n v="9"/>
    <x v="0"/>
    <x v="1"/>
  </r>
  <r>
    <x v="120"/>
    <x v="0"/>
    <x v="3"/>
    <n v="0.78700000000000003"/>
    <x v="1"/>
    <n v="9"/>
    <x v="0"/>
    <x v="1"/>
  </r>
  <r>
    <x v="120"/>
    <x v="1"/>
    <x v="3"/>
    <n v="1.3660000000000001"/>
    <x v="1"/>
    <n v="9"/>
    <x v="0"/>
    <x v="1"/>
  </r>
  <r>
    <x v="120"/>
    <x v="2"/>
    <x v="3"/>
    <n v="1.476"/>
    <x v="1"/>
    <n v="9"/>
    <x v="0"/>
    <x v="1"/>
  </r>
  <r>
    <x v="120"/>
    <x v="3"/>
    <x v="3"/>
    <n v="1.33"/>
    <x v="1"/>
    <n v="9"/>
    <x v="0"/>
    <x v="1"/>
  </r>
  <r>
    <x v="120"/>
    <x v="4"/>
    <x v="3"/>
    <n v="1.3080000000000001"/>
    <x v="1"/>
    <n v="9"/>
    <x v="0"/>
    <x v="1"/>
  </r>
  <r>
    <x v="120"/>
    <x v="5"/>
    <x v="3"/>
    <n v="0.96299999999999997"/>
    <x v="1"/>
    <n v="9"/>
    <x v="0"/>
    <x v="1"/>
  </r>
  <r>
    <x v="120"/>
    <x v="6"/>
    <x v="3"/>
    <n v="0.99399999999999999"/>
    <x v="1"/>
    <n v="9"/>
    <x v="0"/>
    <x v="1"/>
  </r>
  <r>
    <x v="120"/>
    <x v="7"/>
    <x v="3"/>
    <n v="1.514"/>
    <x v="1"/>
    <n v="9"/>
    <x v="0"/>
    <x v="1"/>
  </r>
  <r>
    <x v="120"/>
    <x v="8"/>
    <x v="3"/>
    <n v="1.63"/>
    <x v="1"/>
    <n v="9"/>
    <x v="0"/>
    <x v="1"/>
  </r>
  <r>
    <x v="120"/>
    <x v="9"/>
    <x v="3"/>
    <n v="1.583"/>
    <x v="1"/>
    <n v="9"/>
    <x v="0"/>
    <x v="1"/>
  </r>
  <r>
    <x v="120"/>
    <x v="10"/>
    <x v="3"/>
    <n v="1.694"/>
    <x v="1"/>
    <n v="9"/>
    <x v="0"/>
    <x v="1"/>
  </r>
  <r>
    <x v="120"/>
    <x v="11"/>
    <x v="3"/>
    <n v="1.619"/>
    <x v="1"/>
    <n v="9"/>
    <x v="0"/>
    <x v="1"/>
  </r>
  <r>
    <x v="120"/>
    <x v="12"/>
    <x v="3"/>
    <n v="1.7529999999999999"/>
    <x v="1"/>
    <n v="9"/>
    <x v="0"/>
    <x v="1"/>
  </r>
  <r>
    <x v="121"/>
    <x v="13"/>
    <x v="0"/>
    <n v="1.5299999999999999E-2"/>
    <x v="1"/>
    <n v="9"/>
    <x v="0"/>
    <x v="2"/>
  </r>
  <r>
    <x v="121"/>
    <x v="13"/>
    <x v="1"/>
    <n v="8.2489999999999994E-2"/>
    <x v="1"/>
    <n v="9"/>
    <x v="0"/>
    <x v="2"/>
  </r>
  <r>
    <x v="121"/>
    <x v="13"/>
    <x v="2"/>
    <n v="0.61921000000000004"/>
    <x v="1"/>
    <n v="9"/>
    <x v="0"/>
    <x v="2"/>
  </r>
  <r>
    <x v="121"/>
    <x v="13"/>
    <x v="3"/>
    <n v="0.71699999999999997"/>
    <x v="1"/>
    <n v="9"/>
    <x v="0"/>
    <x v="2"/>
  </r>
  <r>
    <x v="122"/>
    <x v="0"/>
    <x v="0"/>
    <n v="6.3750000000000001E-2"/>
    <x v="1"/>
    <n v="10"/>
    <x v="0"/>
    <x v="2"/>
  </r>
  <r>
    <x v="122"/>
    <x v="1"/>
    <x v="0"/>
    <n v="0.36441000000000001"/>
    <x v="1"/>
    <n v="10"/>
    <x v="0"/>
    <x v="2"/>
  </r>
  <r>
    <x v="122"/>
    <x v="2"/>
    <x v="0"/>
    <n v="0.36441000000000001"/>
    <x v="1"/>
    <n v="10"/>
    <x v="0"/>
    <x v="2"/>
  </r>
  <r>
    <x v="122"/>
    <x v="3"/>
    <x v="0"/>
    <n v="0.36441000000000001"/>
    <x v="1"/>
    <n v="10"/>
    <x v="0"/>
    <x v="2"/>
  </r>
  <r>
    <x v="122"/>
    <x v="4"/>
    <x v="0"/>
    <n v="0.36441000000000001"/>
    <x v="1"/>
    <n v="10"/>
    <x v="0"/>
    <x v="2"/>
  </r>
  <r>
    <x v="122"/>
    <x v="5"/>
    <x v="0"/>
    <n v="7.7509999999999996E-2"/>
    <x v="1"/>
    <n v="10"/>
    <x v="0"/>
    <x v="2"/>
  </r>
  <r>
    <x v="122"/>
    <x v="6"/>
    <x v="0"/>
    <n v="0.21382999999999999"/>
    <x v="1"/>
    <n v="10"/>
    <x v="0"/>
    <x v="2"/>
  </r>
  <r>
    <x v="122"/>
    <x v="7"/>
    <x v="0"/>
    <n v="0.58294999999999997"/>
    <x v="1"/>
    <n v="10"/>
    <x v="0"/>
    <x v="2"/>
  </r>
  <r>
    <x v="122"/>
    <x v="8"/>
    <x v="0"/>
    <n v="0.58294999999999997"/>
    <x v="1"/>
    <n v="10"/>
    <x v="0"/>
    <x v="2"/>
  </r>
  <r>
    <x v="122"/>
    <x v="9"/>
    <x v="0"/>
    <n v="0.58294999999999997"/>
    <x v="1"/>
    <n v="10"/>
    <x v="0"/>
    <x v="2"/>
  </r>
  <r>
    <x v="122"/>
    <x v="10"/>
    <x v="0"/>
    <n v="0.58294999999999997"/>
    <x v="1"/>
    <n v="10"/>
    <x v="0"/>
    <x v="2"/>
  </r>
  <r>
    <x v="122"/>
    <x v="11"/>
    <x v="0"/>
    <n v="0.58294999999999997"/>
    <x v="1"/>
    <n v="10"/>
    <x v="0"/>
    <x v="2"/>
  </r>
  <r>
    <x v="122"/>
    <x v="12"/>
    <x v="0"/>
    <n v="0.58294999999999997"/>
    <x v="1"/>
    <n v="10"/>
    <x v="0"/>
    <x v="2"/>
  </r>
  <r>
    <x v="122"/>
    <x v="0"/>
    <x v="1"/>
    <n v="0.14716000000000001"/>
    <x v="1"/>
    <n v="10"/>
    <x v="0"/>
    <x v="2"/>
  </r>
  <r>
    <x v="122"/>
    <x v="1"/>
    <x v="1"/>
    <n v="0.26067000000000001"/>
    <x v="1"/>
    <n v="10"/>
    <x v="0"/>
    <x v="2"/>
  </r>
  <r>
    <x v="122"/>
    <x v="2"/>
    <x v="1"/>
    <n v="0.28123999999999999"/>
    <x v="1"/>
    <n v="10"/>
    <x v="0"/>
    <x v="2"/>
  </r>
  <r>
    <x v="122"/>
    <x v="3"/>
    <x v="1"/>
    <n v="0.25057000000000001"/>
    <x v="1"/>
    <n v="10"/>
    <x v="0"/>
    <x v="2"/>
  </r>
  <r>
    <x v="122"/>
    <x v="4"/>
    <x v="1"/>
    <n v="0.25094"/>
    <x v="1"/>
    <n v="10"/>
    <x v="0"/>
    <x v="2"/>
  </r>
  <r>
    <x v="122"/>
    <x v="5"/>
    <x v="1"/>
    <n v="0.11332"/>
    <x v="1"/>
    <n v="10"/>
    <x v="0"/>
    <x v="2"/>
  </r>
  <r>
    <x v="122"/>
    <x v="6"/>
    <x v="1"/>
    <n v="0.11654"/>
    <x v="1"/>
    <n v="10"/>
    <x v="0"/>
    <x v="2"/>
  </r>
  <r>
    <x v="122"/>
    <x v="7"/>
    <x v="1"/>
    <n v="0.28965000000000002"/>
    <x v="1"/>
    <n v="10"/>
    <x v="0"/>
    <x v="2"/>
  </r>
  <r>
    <x v="122"/>
    <x v="8"/>
    <x v="1"/>
    <n v="0.30909999999999999"/>
    <x v="1"/>
    <n v="10"/>
    <x v="0"/>
    <x v="2"/>
  </r>
  <r>
    <x v="122"/>
    <x v="9"/>
    <x v="1"/>
    <n v="0.30068"/>
    <x v="1"/>
    <n v="10"/>
    <x v="0"/>
    <x v="2"/>
  </r>
  <r>
    <x v="122"/>
    <x v="10"/>
    <x v="1"/>
    <n v="0.32144"/>
    <x v="1"/>
    <n v="10"/>
    <x v="0"/>
    <x v="2"/>
  </r>
  <r>
    <x v="122"/>
    <x v="11"/>
    <x v="1"/>
    <n v="0.30759999999999998"/>
    <x v="1"/>
    <n v="10"/>
    <x v="0"/>
    <x v="2"/>
  </r>
  <r>
    <x v="122"/>
    <x v="12"/>
    <x v="1"/>
    <n v="0.33116000000000001"/>
    <x v="1"/>
    <n v="10"/>
    <x v="0"/>
    <x v="2"/>
  </r>
  <r>
    <x v="122"/>
    <x v="0"/>
    <x v="2"/>
    <n v="0.57608999999999999"/>
    <x v="1"/>
    <n v="10"/>
    <x v="0"/>
    <x v="2"/>
  </r>
  <r>
    <x v="122"/>
    <x v="1"/>
    <x v="2"/>
    <n v="0.76892000000000005"/>
    <x v="1"/>
    <n v="10"/>
    <x v="0"/>
    <x v="2"/>
  </r>
  <r>
    <x v="122"/>
    <x v="2"/>
    <x v="2"/>
    <n v="0.85834999999999995"/>
    <x v="1"/>
    <n v="10"/>
    <x v="0"/>
    <x v="2"/>
  </r>
  <r>
    <x v="122"/>
    <x v="3"/>
    <x v="2"/>
    <n v="0.72502"/>
    <x v="1"/>
    <n v="10"/>
    <x v="0"/>
    <x v="2"/>
  </r>
  <r>
    <x v="122"/>
    <x v="4"/>
    <x v="2"/>
    <n v="0.72665000000000002"/>
    <x v="1"/>
    <n v="10"/>
    <x v="0"/>
    <x v="2"/>
  </r>
  <r>
    <x v="122"/>
    <x v="5"/>
    <x v="2"/>
    <n v="0.79417000000000004"/>
    <x v="1"/>
    <n v="10"/>
    <x v="0"/>
    <x v="2"/>
  </r>
  <r>
    <x v="122"/>
    <x v="6"/>
    <x v="2"/>
    <n v="0.68300000000000005"/>
    <x v="1"/>
    <n v="10"/>
    <x v="0"/>
    <x v="2"/>
  </r>
  <r>
    <x v="122"/>
    <x v="7"/>
    <x v="2"/>
    <n v="0.6764"/>
    <x v="1"/>
    <n v="10"/>
    <x v="0"/>
    <x v="2"/>
  </r>
  <r>
    <x v="122"/>
    <x v="8"/>
    <x v="2"/>
    <n v="0.76095000000000002"/>
    <x v="1"/>
    <n v="10"/>
    <x v="0"/>
    <x v="2"/>
  </r>
  <r>
    <x v="122"/>
    <x v="9"/>
    <x v="2"/>
    <n v="0.72436999999999996"/>
    <x v="1"/>
    <n v="10"/>
    <x v="0"/>
    <x v="2"/>
  </r>
  <r>
    <x v="122"/>
    <x v="10"/>
    <x v="2"/>
    <n v="0.81460999999999995"/>
    <x v="1"/>
    <n v="10"/>
    <x v="0"/>
    <x v="2"/>
  </r>
  <r>
    <x v="122"/>
    <x v="11"/>
    <x v="2"/>
    <n v="0.75444999999999995"/>
    <x v="1"/>
    <n v="10"/>
    <x v="0"/>
    <x v="2"/>
  </r>
  <r>
    <x v="122"/>
    <x v="12"/>
    <x v="2"/>
    <n v="0.85689000000000004"/>
    <x v="1"/>
    <n v="10"/>
    <x v="0"/>
    <x v="2"/>
  </r>
  <r>
    <x v="122"/>
    <x v="0"/>
    <x v="3"/>
    <n v="0.78700000000000003"/>
    <x v="1"/>
    <n v="10"/>
    <x v="0"/>
    <x v="2"/>
  </r>
  <r>
    <x v="122"/>
    <x v="1"/>
    <x v="3"/>
    <n v="1.3939999999999999"/>
    <x v="1"/>
    <n v="10"/>
    <x v="0"/>
    <x v="2"/>
  </r>
  <r>
    <x v="122"/>
    <x v="2"/>
    <x v="3"/>
    <n v="1.504"/>
    <x v="1"/>
    <n v="10"/>
    <x v="0"/>
    <x v="2"/>
  </r>
  <r>
    <x v="122"/>
    <x v="3"/>
    <x v="3"/>
    <n v="1.34"/>
    <x v="1"/>
    <n v="10"/>
    <x v="0"/>
    <x v="2"/>
  </r>
  <r>
    <x v="122"/>
    <x v="4"/>
    <x v="3"/>
    <n v="1.3420000000000001"/>
    <x v="1"/>
    <n v="10"/>
    <x v="0"/>
    <x v="2"/>
  </r>
  <r>
    <x v="122"/>
    <x v="5"/>
    <x v="3"/>
    <n v="0.98499999999999999"/>
    <x v="1"/>
    <n v="10"/>
    <x v="0"/>
    <x v="2"/>
  </r>
  <r>
    <x v="122"/>
    <x v="6"/>
    <x v="3"/>
    <n v="1.0129999999999999"/>
    <x v="1"/>
    <n v="10"/>
    <x v="0"/>
    <x v="2"/>
  </r>
  <r>
    <x v="122"/>
    <x v="7"/>
    <x v="3"/>
    <n v="1.5489999999999999"/>
    <x v="1"/>
    <n v="10"/>
    <x v="0"/>
    <x v="2"/>
  </r>
  <r>
    <x v="122"/>
    <x v="8"/>
    <x v="3"/>
    <n v="1.653"/>
    <x v="1"/>
    <n v="10"/>
    <x v="0"/>
    <x v="2"/>
  </r>
  <r>
    <x v="122"/>
    <x v="9"/>
    <x v="3"/>
    <n v="1.6080000000000001"/>
    <x v="1"/>
    <n v="10"/>
    <x v="0"/>
    <x v="2"/>
  </r>
  <r>
    <x v="122"/>
    <x v="10"/>
    <x v="3"/>
    <n v="1.7190000000000001"/>
    <x v="1"/>
    <n v="10"/>
    <x v="0"/>
    <x v="2"/>
  </r>
  <r>
    <x v="122"/>
    <x v="11"/>
    <x v="3"/>
    <n v="1.645"/>
    <x v="1"/>
    <n v="10"/>
    <x v="0"/>
    <x v="2"/>
  </r>
  <r>
    <x v="122"/>
    <x v="12"/>
    <x v="3"/>
    <n v="1.7709999999999999"/>
    <x v="1"/>
    <n v="10"/>
    <x v="0"/>
    <x v="2"/>
  </r>
  <r>
    <x v="123"/>
    <x v="13"/>
    <x v="0"/>
    <n v="1.5299999999999999E-2"/>
    <x v="1"/>
    <n v="10"/>
    <x v="0"/>
    <x v="2"/>
  </r>
  <r>
    <x v="123"/>
    <x v="13"/>
    <x v="1"/>
    <n v="8.4099999999999994E-2"/>
    <x v="1"/>
    <n v="10"/>
    <x v="0"/>
    <x v="2"/>
  </r>
  <r>
    <x v="123"/>
    <x v="13"/>
    <x v="2"/>
    <n v="0.63160000000000005"/>
    <x v="1"/>
    <n v="10"/>
    <x v="0"/>
    <x v="2"/>
  </r>
  <r>
    <x v="123"/>
    <x v="13"/>
    <x v="3"/>
    <n v="0.73099999999999998"/>
    <x v="1"/>
    <n v="10"/>
    <x v="0"/>
    <x v="2"/>
  </r>
  <r>
    <x v="124"/>
    <x v="0"/>
    <x v="0"/>
    <n v="6.3750000000000001E-2"/>
    <x v="1"/>
    <n v="11"/>
    <x v="0"/>
    <x v="2"/>
  </r>
  <r>
    <x v="124"/>
    <x v="1"/>
    <x v="0"/>
    <n v="0.36441000000000001"/>
    <x v="1"/>
    <n v="11"/>
    <x v="0"/>
    <x v="2"/>
  </r>
  <r>
    <x v="124"/>
    <x v="2"/>
    <x v="0"/>
    <n v="0.36441000000000001"/>
    <x v="1"/>
    <n v="11"/>
    <x v="0"/>
    <x v="2"/>
  </r>
  <r>
    <x v="124"/>
    <x v="3"/>
    <x v="0"/>
    <n v="0.36441000000000001"/>
    <x v="1"/>
    <n v="11"/>
    <x v="0"/>
    <x v="2"/>
  </r>
  <r>
    <x v="124"/>
    <x v="4"/>
    <x v="0"/>
    <n v="0.36441000000000001"/>
    <x v="1"/>
    <n v="11"/>
    <x v="0"/>
    <x v="2"/>
  </r>
  <r>
    <x v="124"/>
    <x v="5"/>
    <x v="0"/>
    <n v="7.7509999999999996E-2"/>
    <x v="1"/>
    <n v="11"/>
    <x v="0"/>
    <x v="2"/>
  </r>
  <r>
    <x v="124"/>
    <x v="6"/>
    <x v="0"/>
    <n v="0.25147999999999998"/>
    <x v="1"/>
    <n v="11"/>
    <x v="0"/>
    <x v="2"/>
  </r>
  <r>
    <x v="124"/>
    <x v="7"/>
    <x v="0"/>
    <n v="0.58294999999999997"/>
    <x v="1"/>
    <n v="11"/>
    <x v="0"/>
    <x v="2"/>
  </r>
  <r>
    <x v="124"/>
    <x v="8"/>
    <x v="0"/>
    <n v="0.58294999999999997"/>
    <x v="1"/>
    <n v="11"/>
    <x v="0"/>
    <x v="2"/>
  </r>
  <r>
    <x v="124"/>
    <x v="9"/>
    <x v="0"/>
    <n v="0.58294999999999997"/>
    <x v="1"/>
    <n v="11"/>
    <x v="0"/>
    <x v="2"/>
  </r>
  <r>
    <x v="124"/>
    <x v="10"/>
    <x v="0"/>
    <n v="0.58294999999999997"/>
    <x v="1"/>
    <n v="11"/>
    <x v="0"/>
    <x v="2"/>
  </r>
  <r>
    <x v="124"/>
    <x v="11"/>
    <x v="0"/>
    <n v="0.58294999999999997"/>
    <x v="1"/>
    <n v="11"/>
    <x v="0"/>
    <x v="2"/>
  </r>
  <r>
    <x v="124"/>
    <x v="12"/>
    <x v="0"/>
    <n v="0.58294999999999997"/>
    <x v="1"/>
    <n v="11"/>
    <x v="0"/>
    <x v="2"/>
  </r>
  <r>
    <x v="124"/>
    <x v="0"/>
    <x v="1"/>
    <n v="0.14716000000000001"/>
    <x v="1"/>
    <n v="11"/>
    <x v="0"/>
    <x v="2"/>
  </r>
  <r>
    <x v="124"/>
    <x v="1"/>
    <x v="1"/>
    <n v="0.26290999999999998"/>
    <x v="1"/>
    <n v="11"/>
    <x v="0"/>
    <x v="2"/>
  </r>
  <r>
    <x v="124"/>
    <x v="2"/>
    <x v="1"/>
    <n v="0.28310999999999997"/>
    <x v="1"/>
    <n v="11"/>
    <x v="0"/>
    <x v="2"/>
  </r>
  <r>
    <x v="124"/>
    <x v="3"/>
    <x v="1"/>
    <n v="0.25412000000000001"/>
    <x v="1"/>
    <n v="11"/>
    <x v="0"/>
    <x v="2"/>
  </r>
  <r>
    <x v="124"/>
    <x v="4"/>
    <x v="1"/>
    <n v="0"/>
    <x v="1"/>
    <n v="11"/>
    <x v="0"/>
    <x v="2"/>
  </r>
  <r>
    <x v="124"/>
    <x v="5"/>
    <x v="1"/>
    <n v="0.11493"/>
    <x v="1"/>
    <n v="11"/>
    <x v="0"/>
    <x v="2"/>
  </r>
  <r>
    <x v="124"/>
    <x v="6"/>
    <x v="1"/>
    <n v="0.1193"/>
    <x v="1"/>
    <n v="11"/>
    <x v="0"/>
    <x v="2"/>
  </r>
  <r>
    <x v="124"/>
    <x v="7"/>
    <x v="1"/>
    <n v="0.29132999999999998"/>
    <x v="1"/>
    <n v="11"/>
    <x v="0"/>
    <x v="2"/>
  </r>
  <r>
    <x v="124"/>
    <x v="8"/>
    <x v="1"/>
    <n v="0.30947000000000002"/>
    <x v="1"/>
    <n v="11"/>
    <x v="0"/>
    <x v="2"/>
  </r>
  <r>
    <x v="124"/>
    <x v="9"/>
    <x v="1"/>
    <n v="0.30274000000000001"/>
    <x v="1"/>
    <n v="11"/>
    <x v="0"/>
    <x v="2"/>
  </r>
  <r>
    <x v="124"/>
    <x v="10"/>
    <x v="1"/>
    <n v="0.32312000000000002"/>
    <x v="1"/>
    <n v="11"/>
    <x v="0"/>
    <x v="2"/>
  </r>
  <r>
    <x v="124"/>
    <x v="11"/>
    <x v="1"/>
    <n v="0.30947000000000002"/>
    <x v="1"/>
    <n v="11"/>
    <x v="0"/>
    <x v="2"/>
  </r>
  <r>
    <x v="124"/>
    <x v="12"/>
    <x v="1"/>
    <n v="0.33266000000000001"/>
    <x v="1"/>
    <n v="11"/>
    <x v="0"/>
    <x v="2"/>
  </r>
  <r>
    <x v="124"/>
    <x v="0"/>
    <x v="2"/>
    <n v="0.57608999999999999"/>
    <x v="1"/>
    <n v="11"/>
    <x v="0"/>
    <x v="2"/>
  </r>
  <r>
    <x v="124"/>
    <x v="1"/>
    <x v="2"/>
    <n v="0.77868000000000004"/>
    <x v="1"/>
    <n v="11"/>
    <x v="0"/>
    <x v="2"/>
  </r>
  <r>
    <x v="124"/>
    <x v="2"/>
    <x v="2"/>
    <n v="0.86648000000000003"/>
    <x v="1"/>
    <n v="11"/>
    <x v="0"/>
    <x v="2"/>
  </r>
  <r>
    <x v="124"/>
    <x v="3"/>
    <x v="2"/>
    <n v="0.74046999999999996"/>
    <x v="1"/>
    <n v="11"/>
    <x v="0"/>
    <x v="2"/>
  </r>
  <r>
    <x v="124"/>
    <x v="4"/>
    <x v="2"/>
    <n v="0"/>
    <x v="1"/>
    <n v="11"/>
    <x v="0"/>
    <x v="2"/>
  </r>
  <r>
    <x v="124"/>
    <x v="5"/>
    <x v="2"/>
    <n v="0.80656000000000005"/>
    <x v="1"/>
    <n v="11"/>
    <x v="0"/>
    <x v="2"/>
  </r>
  <r>
    <x v="124"/>
    <x v="6"/>
    <x v="2"/>
    <n v="0.66622000000000003"/>
    <x v="1"/>
    <n v="11"/>
    <x v="0"/>
    <x v="2"/>
  </r>
  <r>
    <x v="124"/>
    <x v="7"/>
    <x v="2"/>
    <n v="0.68371999999999999"/>
    <x v="1"/>
    <n v="11"/>
    <x v="0"/>
    <x v="2"/>
  </r>
  <r>
    <x v="124"/>
    <x v="8"/>
    <x v="2"/>
    <n v="0.76258000000000004"/>
    <x v="1"/>
    <n v="11"/>
    <x v="0"/>
    <x v="2"/>
  </r>
  <r>
    <x v="124"/>
    <x v="9"/>
    <x v="2"/>
    <n v="0.73331000000000002"/>
    <x v="1"/>
    <n v="11"/>
    <x v="0"/>
    <x v="2"/>
  </r>
  <r>
    <x v="124"/>
    <x v="10"/>
    <x v="2"/>
    <n v="0.82193000000000005"/>
    <x v="1"/>
    <n v="11"/>
    <x v="0"/>
    <x v="2"/>
  </r>
  <r>
    <x v="124"/>
    <x v="11"/>
    <x v="2"/>
    <n v="0.76258000000000004"/>
    <x v="1"/>
    <n v="11"/>
    <x v="0"/>
    <x v="2"/>
  </r>
  <r>
    <x v="124"/>
    <x v="12"/>
    <x v="2"/>
    <n v="0.86338999999999999"/>
    <x v="1"/>
    <n v="11"/>
    <x v="0"/>
    <x v="2"/>
  </r>
  <r>
    <x v="124"/>
    <x v="0"/>
    <x v="3"/>
    <n v="0.78700000000000003"/>
    <x v="1"/>
    <n v="11"/>
    <x v="0"/>
    <x v="2"/>
  </r>
  <r>
    <x v="124"/>
    <x v="1"/>
    <x v="3"/>
    <n v="1.4059999999999999"/>
    <x v="1"/>
    <n v="11"/>
    <x v="0"/>
    <x v="2"/>
  </r>
  <r>
    <x v="124"/>
    <x v="2"/>
    <x v="3"/>
    <n v="1.514"/>
    <x v="1"/>
    <n v="11"/>
    <x v="0"/>
    <x v="2"/>
  </r>
  <r>
    <x v="124"/>
    <x v="3"/>
    <x v="3"/>
    <n v="1.359"/>
    <x v="1"/>
    <n v="11"/>
    <x v="0"/>
    <x v="2"/>
  </r>
  <r>
    <x v="124"/>
    <x v="4"/>
    <x v="3"/>
    <n v="0"/>
    <x v="1"/>
    <n v="11"/>
    <x v="0"/>
    <x v="2"/>
  </r>
  <r>
    <x v="124"/>
    <x v="5"/>
    <x v="3"/>
    <n v="0.999"/>
    <x v="1"/>
    <n v="11"/>
    <x v="0"/>
    <x v="2"/>
  </r>
  <r>
    <x v="124"/>
    <x v="6"/>
    <x v="3"/>
    <n v="1.0369999999999999"/>
    <x v="1"/>
    <n v="11"/>
    <x v="0"/>
    <x v="2"/>
  </r>
  <r>
    <x v="124"/>
    <x v="7"/>
    <x v="3"/>
    <n v="1.5580000000000001"/>
    <x v="1"/>
    <n v="11"/>
    <x v="0"/>
    <x v="2"/>
  </r>
  <r>
    <x v="124"/>
    <x v="8"/>
    <x v="3"/>
    <n v="1.655"/>
    <x v="1"/>
    <n v="11"/>
    <x v="0"/>
    <x v="2"/>
  </r>
  <r>
    <x v="124"/>
    <x v="9"/>
    <x v="3"/>
    <n v="1.619"/>
    <x v="1"/>
    <n v="11"/>
    <x v="0"/>
    <x v="2"/>
  </r>
  <r>
    <x v="124"/>
    <x v="10"/>
    <x v="3"/>
    <n v="1.728"/>
    <x v="1"/>
    <n v="11"/>
    <x v="0"/>
    <x v="2"/>
  </r>
  <r>
    <x v="124"/>
    <x v="11"/>
    <x v="3"/>
    <n v="1.655"/>
    <x v="1"/>
    <n v="11"/>
    <x v="0"/>
    <x v="2"/>
  </r>
  <r>
    <x v="124"/>
    <x v="12"/>
    <x v="3"/>
    <n v="1.7789999999999999"/>
    <x v="1"/>
    <n v="11"/>
    <x v="0"/>
    <x v="2"/>
  </r>
  <r>
    <x v="125"/>
    <x v="13"/>
    <x v="0"/>
    <n v="1.5299999999999999E-2"/>
    <x v="1"/>
    <n v="11"/>
    <x v="0"/>
    <x v="2"/>
  </r>
  <r>
    <x v="125"/>
    <x v="13"/>
    <x v="1"/>
    <n v="8.6050000000000001E-2"/>
    <x v="1"/>
    <n v="11"/>
    <x v="0"/>
    <x v="2"/>
  </r>
  <r>
    <x v="125"/>
    <x v="13"/>
    <x v="2"/>
    <n v="0.64664999999999995"/>
    <x v="1"/>
    <n v="11"/>
    <x v="0"/>
    <x v="2"/>
  </r>
  <r>
    <x v="125"/>
    <x v="13"/>
    <x v="3"/>
    <n v="0.748"/>
    <x v="1"/>
    <n v="11"/>
    <x v="0"/>
    <x v="2"/>
  </r>
  <r>
    <x v="126"/>
    <x v="0"/>
    <x v="0"/>
    <n v="6.3750000000000001E-2"/>
    <x v="1"/>
    <n v="12"/>
    <x v="0"/>
    <x v="2"/>
  </r>
  <r>
    <x v="126"/>
    <x v="1"/>
    <x v="0"/>
    <n v="0.36441000000000001"/>
    <x v="1"/>
    <n v="12"/>
    <x v="0"/>
    <x v="2"/>
  </r>
  <r>
    <x v="126"/>
    <x v="2"/>
    <x v="0"/>
    <n v="0.36441000000000001"/>
    <x v="1"/>
    <n v="12"/>
    <x v="0"/>
    <x v="2"/>
  </r>
  <r>
    <x v="126"/>
    <x v="3"/>
    <x v="0"/>
    <n v="0.36441000000000001"/>
    <x v="1"/>
    <n v="12"/>
    <x v="0"/>
    <x v="2"/>
  </r>
  <r>
    <x v="126"/>
    <x v="4"/>
    <x v="0"/>
    <n v="0.36441000000000001"/>
    <x v="1"/>
    <n v="12"/>
    <x v="0"/>
    <x v="2"/>
  </r>
  <r>
    <x v="126"/>
    <x v="5"/>
    <x v="0"/>
    <n v="7.7509999999999996E-2"/>
    <x v="1"/>
    <n v="12"/>
    <x v="0"/>
    <x v="2"/>
  </r>
  <r>
    <x v="126"/>
    <x v="6"/>
    <x v="0"/>
    <n v="0.25147999999999998"/>
    <x v="1"/>
    <n v="12"/>
    <x v="0"/>
    <x v="2"/>
  </r>
  <r>
    <x v="126"/>
    <x v="7"/>
    <x v="0"/>
    <n v="0.58294999999999997"/>
    <x v="1"/>
    <n v="12"/>
    <x v="0"/>
    <x v="2"/>
  </r>
  <r>
    <x v="126"/>
    <x v="8"/>
    <x v="0"/>
    <n v="0.58294999999999997"/>
    <x v="1"/>
    <n v="12"/>
    <x v="0"/>
    <x v="2"/>
  </r>
  <r>
    <x v="126"/>
    <x v="9"/>
    <x v="0"/>
    <n v="0.58294999999999997"/>
    <x v="1"/>
    <n v="12"/>
    <x v="0"/>
    <x v="2"/>
  </r>
  <r>
    <x v="126"/>
    <x v="10"/>
    <x v="0"/>
    <n v="0.58294999999999997"/>
    <x v="1"/>
    <n v="12"/>
    <x v="0"/>
    <x v="2"/>
  </r>
  <r>
    <x v="126"/>
    <x v="11"/>
    <x v="0"/>
    <n v="0.58294999999999997"/>
    <x v="1"/>
    <n v="12"/>
    <x v="0"/>
    <x v="2"/>
  </r>
  <r>
    <x v="126"/>
    <x v="12"/>
    <x v="0"/>
    <n v="0.58294999999999997"/>
    <x v="1"/>
    <n v="12"/>
    <x v="0"/>
    <x v="2"/>
  </r>
  <r>
    <x v="126"/>
    <x v="0"/>
    <x v="1"/>
    <n v="0.14754"/>
    <x v="1"/>
    <n v="12"/>
    <x v="0"/>
    <x v="2"/>
  </r>
  <r>
    <x v="126"/>
    <x v="1"/>
    <x v="1"/>
    <n v="0.26346999999999998"/>
    <x v="1"/>
    <n v="12"/>
    <x v="0"/>
    <x v="2"/>
  </r>
  <r>
    <x v="126"/>
    <x v="2"/>
    <x v="1"/>
    <n v="0.28328999999999999"/>
    <x v="1"/>
    <n v="12"/>
    <x v="0"/>
    <x v="2"/>
  </r>
  <r>
    <x v="126"/>
    <x v="3"/>
    <x v="1"/>
    <n v="0.2545"/>
    <x v="1"/>
    <n v="12"/>
    <x v="0"/>
    <x v="2"/>
  </r>
  <r>
    <x v="126"/>
    <x v="4"/>
    <x v="1"/>
    <n v="0"/>
    <x v="1"/>
    <n v="12"/>
    <x v="0"/>
    <x v="2"/>
  </r>
  <r>
    <x v="126"/>
    <x v="5"/>
    <x v="1"/>
    <n v="0.11516"/>
    <x v="1"/>
    <n v="12"/>
    <x v="0"/>
    <x v="2"/>
  </r>
  <r>
    <x v="126"/>
    <x v="6"/>
    <x v="1"/>
    <n v="0.12206"/>
    <x v="1"/>
    <n v="12"/>
    <x v="0"/>
    <x v="2"/>
  </r>
  <r>
    <x v="126"/>
    <x v="7"/>
    <x v="1"/>
    <n v="0.28927999999999998"/>
    <x v="1"/>
    <n v="12"/>
    <x v="0"/>
    <x v="2"/>
  </r>
  <r>
    <x v="126"/>
    <x v="8"/>
    <x v="1"/>
    <n v="0.30497999999999997"/>
    <x v="1"/>
    <n v="12"/>
    <x v="0"/>
    <x v="2"/>
  </r>
  <r>
    <x v="126"/>
    <x v="9"/>
    <x v="1"/>
    <n v="0.30124000000000001"/>
    <x v="1"/>
    <n v="12"/>
    <x v="0"/>
    <x v="2"/>
  </r>
  <r>
    <x v="126"/>
    <x v="10"/>
    <x v="1"/>
    <n v="0.31994"/>
    <x v="1"/>
    <n v="12"/>
    <x v="0"/>
    <x v="2"/>
  </r>
  <r>
    <x v="126"/>
    <x v="11"/>
    <x v="1"/>
    <n v="0.30703999999999998"/>
    <x v="1"/>
    <n v="12"/>
    <x v="0"/>
    <x v="2"/>
  </r>
  <r>
    <x v="126"/>
    <x v="12"/>
    <x v="1"/>
    <n v="0.33359"/>
    <x v="1"/>
    <n v="12"/>
    <x v="0"/>
    <x v="2"/>
  </r>
  <r>
    <x v="126"/>
    <x v="0"/>
    <x v="2"/>
    <n v="0.57770999999999995"/>
    <x v="1"/>
    <n v="12"/>
    <x v="0"/>
    <x v="2"/>
  </r>
  <r>
    <x v="126"/>
    <x v="1"/>
    <x v="2"/>
    <n v="0.78112000000000004"/>
    <x v="1"/>
    <n v="12"/>
    <x v="0"/>
    <x v="2"/>
  </r>
  <r>
    <x v="126"/>
    <x v="2"/>
    <x v="2"/>
    <n v="0.86729999999999996"/>
    <x v="1"/>
    <n v="12"/>
    <x v="0"/>
    <x v="2"/>
  </r>
  <r>
    <x v="126"/>
    <x v="3"/>
    <x v="2"/>
    <n v="0.74209000000000003"/>
    <x v="1"/>
    <n v="12"/>
    <x v="0"/>
    <x v="2"/>
  </r>
  <r>
    <x v="126"/>
    <x v="4"/>
    <x v="2"/>
    <n v="0"/>
    <x v="1"/>
    <n v="12"/>
    <x v="0"/>
    <x v="2"/>
  </r>
  <r>
    <x v="126"/>
    <x v="5"/>
    <x v="2"/>
    <n v="0.80832999999999999"/>
    <x v="1"/>
    <n v="12"/>
    <x v="0"/>
    <x v="2"/>
  </r>
  <r>
    <x v="126"/>
    <x v="6"/>
    <x v="2"/>
    <n v="0.68745999999999996"/>
    <x v="1"/>
    <n v="12"/>
    <x v="0"/>
    <x v="2"/>
  </r>
  <r>
    <x v="126"/>
    <x v="7"/>
    <x v="2"/>
    <n v="0.67476999999999998"/>
    <x v="1"/>
    <n v="12"/>
    <x v="0"/>
    <x v="2"/>
  </r>
  <r>
    <x v="126"/>
    <x v="8"/>
    <x v="2"/>
    <n v="0.74307000000000001"/>
    <x v="1"/>
    <n v="12"/>
    <x v="0"/>
    <x v="2"/>
  </r>
  <r>
    <x v="126"/>
    <x v="9"/>
    <x v="2"/>
    <n v="0.72680999999999996"/>
    <x v="1"/>
    <n v="12"/>
    <x v="0"/>
    <x v="2"/>
  </r>
  <r>
    <x v="126"/>
    <x v="10"/>
    <x v="2"/>
    <n v="0.80810999999999999"/>
    <x v="1"/>
    <n v="12"/>
    <x v="0"/>
    <x v="2"/>
  </r>
  <r>
    <x v="126"/>
    <x v="11"/>
    <x v="2"/>
    <n v="0.75200999999999996"/>
    <x v="1"/>
    <n v="12"/>
    <x v="0"/>
    <x v="2"/>
  </r>
  <r>
    <x v="126"/>
    <x v="12"/>
    <x v="2"/>
    <n v="0.86746000000000001"/>
    <x v="1"/>
    <n v="12"/>
    <x v="0"/>
    <x v="2"/>
  </r>
  <r>
    <x v="126"/>
    <x v="0"/>
    <x v="3"/>
    <n v="0.78900000000000003"/>
    <x v="1"/>
    <n v="12"/>
    <x v="0"/>
    <x v="2"/>
  </r>
  <r>
    <x v="126"/>
    <x v="1"/>
    <x v="3"/>
    <n v="1.409"/>
    <x v="1"/>
    <n v="12"/>
    <x v="0"/>
    <x v="2"/>
  </r>
  <r>
    <x v="126"/>
    <x v="2"/>
    <x v="3"/>
    <n v="1.5149999999999999"/>
    <x v="1"/>
    <n v="12"/>
    <x v="0"/>
    <x v="2"/>
  </r>
  <r>
    <x v="126"/>
    <x v="3"/>
    <x v="3"/>
    <n v="1.361"/>
    <x v="1"/>
    <n v="12"/>
    <x v="0"/>
    <x v="2"/>
  </r>
  <r>
    <x v="126"/>
    <x v="4"/>
    <x v="3"/>
    <n v="0"/>
    <x v="1"/>
    <n v="12"/>
    <x v="0"/>
    <x v="2"/>
  </r>
  <r>
    <x v="126"/>
    <x v="5"/>
    <x v="3"/>
    <n v="1.0009999999999999"/>
    <x v="1"/>
    <n v="12"/>
    <x v="0"/>
    <x v="2"/>
  </r>
  <r>
    <x v="126"/>
    <x v="6"/>
    <x v="3"/>
    <n v="1.0609999999999999"/>
    <x v="1"/>
    <n v="12"/>
    <x v="0"/>
    <x v="2"/>
  </r>
  <r>
    <x v="126"/>
    <x v="7"/>
    <x v="3"/>
    <n v="1.5469999999999999"/>
    <x v="1"/>
    <n v="12"/>
    <x v="0"/>
    <x v="2"/>
  </r>
  <r>
    <x v="126"/>
    <x v="8"/>
    <x v="3"/>
    <n v="1.631"/>
    <x v="1"/>
    <n v="12"/>
    <x v="0"/>
    <x v="2"/>
  </r>
  <r>
    <x v="126"/>
    <x v="9"/>
    <x v="3"/>
    <n v="1.611"/>
    <x v="1"/>
    <n v="12"/>
    <x v="0"/>
    <x v="2"/>
  </r>
  <r>
    <x v="126"/>
    <x v="10"/>
    <x v="3"/>
    <n v="1.7110000000000001"/>
    <x v="1"/>
    <n v="12"/>
    <x v="0"/>
    <x v="2"/>
  </r>
  <r>
    <x v="126"/>
    <x v="11"/>
    <x v="3"/>
    <n v="1.6419999999999999"/>
    <x v="1"/>
    <n v="12"/>
    <x v="0"/>
    <x v="2"/>
  </r>
  <r>
    <x v="126"/>
    <x v="12"/>
    <x v="3"/>
    <n v="1.784"/>
    <x v="1"/>
    <n v="12"/>
    <x v="0"/>
    <x v="2"/>
  </r>
  <r>
    <x v="127"/>
    <x v="13"/>
    <x v="0"/>
    <n v="1.5299999999999999E-2"/>
    <x v="1"/>
    <n v="12"/>
    <x v="0"/>
    <x v="2"/>
  </r>
  <r>
    <x v="127"/>
    <x v="13"/>
    <x v="1"/>
    <n v="8.6739999999999998E-2"/>
    <x v="1"/>
    <n v="12"/>
    <x v="0"/>
    <x v="2"/>
  </r>
  <r>
    <x v="127"/>
    <x v="13"/>
    <x v="2"/>
    <n v="0.65195999999999998"/>
    <x v="1"/>
    <n v="12"/>
    <x v="0"/>
    <x v="2"/>
  </r>
  <r>
    <x v="127"/>
    <x v="13"/>
    <x v="3"/>
    <n v="0.754"/>
    <x v="1"/>
    <n v="12"/>
    <x v="0"/>
    <x v="2"/>
  </r>
  <r>
    <x v="128"/>
    <x v="0"/>
    <x v="0"/>
    <n v="6.3750000000000001E-2"/>
    <x v="1"/>
    <n v="13"/>
    <x v="0"/>
    <x v="2"/>
  </r>
  <r>
    <x v="128"/>
    <x v="1"/>
    <x v="0"/>
    <n v="0.36441000000000001"/>
    <x v="1"/>
    <n v="13"/>
    <x v="0"/>
    <x v="2"/>
  </r>
  <r>
    <x v="128"/>
    <x v="2"/>
    <x v="0"/>
    <n v="0.36441000000000001"/>
    <x v="1"/>
    <n v="13"/>
    <x v="0"/>
    <x v="2"/>
  </r>
  <r>
    <x v="128"/>
    <x v="3"/>
    <x v="0"/>
    <n v="0.36441000000000001"/>
    <x v="1"/>
    <n v="13"/>
    <x v="0"/>
    <x v="2"/>
  </r>
  <r>
    <x v="128"/>
    <x v="4"/>
    <x v="0"/>
    <n v="0.36441000000000001"/>
    <x v="1"/>
    <n v="13"/>
    <x v="0"/>
    <x v="2"/>
  </r>
  <r>
    <x v="128"/>
    <x v="5"/>
    <x v="0"/>
    <n v="7.7509999999999996E-2"/>
    <x v="1"/>
    <n v="13"/>
    <x v="0"/>
    <x v="2"/>
  </r>
  <r>
    <x v="128"/>
    <x v="6"/>
    <x v="0"/>
    <n v="0.25147999999999998"/>
    <x v="1"/>
    <n v="13"/>
    <x v="0"/>
    <x v="2"/>
  </r>
  <r>
    <x v="128"/>
    <x v="7"/>
    <x v="0"/>
    <n v="0.58294999999999997"/>
    <x v="1"/>
    <n v="13"/>
    <x v="0"/>
    <x v="2"/>
  </r>
  <r>
    <x v="128"/>
    <x v="8"/>
    <x v="0"/>
    <n v="0.58294999999999997"/>
    <x v="1"/>
    <n v="13"/>
    <x v="0"/>
    <x v="2"/>
  </r>
  <r>
    <x v="128"/>
    <x v="9"/>
    <x v="0"/>
    <n v="0.58294999999999997"/>
    <x v="1"/>
    <n v="13"/>
    <x v="0"/>
    <x v="2"/>
  </r>
  <r>
    <x v="128"/>
    <x v="10"/>
    <x v="0"/>
    <n v="0.58294999999999997"/>
    <x v="1"/>
    <n v="13"/>
    <x v="0"/>
    <x v="2"/>
  </r>
  <r>
    <x v="128"/>
    <x v="11"/>
    <x v="0"/>
    <n v="0.58294999999999997"/>
    <x v="1"/>
    <n v="13"/>
    <x v="0"/>
    <x v="2"/>
  </r>
  <r>
    <x v="128"/>
    <x v="12"/>
    <x v="0"/>
    <n v="0.58294999999999997"/>
    <x v="1"/>
    <n v="13"/>
    <x v="0"/>
    <x v="2"/>
  </r>
  <r>
    <x v="128"/>
    <x v="0"/>
    <x v="1"/>
    <n v="0.14754"/>
    <x v="1"/>
    <n v="13"/>
    <x v="0"/>
    <x v="2"/>
  </r>
  <r>
    <x v="128"/>
    <x v="1"/>
    <x v="1"/>
    <n v="0.26328000000000001"/>
    <x v="1"/>
    <n v="13"/>
    <x v="0"/>
    <x v="2"/>
  </r>
  <r>
    <x v="128"/>
    <x v="2"/>
    <x v="1"/>
    <n v="0.28328999999999999"/>
    <x v="1"/>
    <n v="13"/>
    <x v="0"/>
    <x v="2"/>
  </r>
  <r>
    <x v="128"/>
    <x v="3"/>
    <x v="1"/>
    <n v="0.25542999999999999"/>
    <x v="1"/>
    <n v="13"/>
    <x v="0"/>
    <x v="2"/>
  </r>
  <r>
    <x v="128"/>
    <x v="4"/>
    <x v="1"/>
    <n v="0.25767000000000001"/>
    <x v="1"/>
    <n v="13"/>
    <x v="0"/>
    <x v="2"/>
  </r>
  <r>
    <x v="128"/>
    <x v="5"/>
    <x v="1"/>
    <n v="0.11504"/>
    <x v="1"/>
    <n v="13"/>
    <x v="0"/>
    <x v="2"/>
  </r>
  <r>
    <x v="128"/>
    <x v="6"/>
    <x v="1"/>
    <n v="0.12321"/>
    <x v="1"/>
    <n v="13"/>
    <x v="0"/>
    <x v="2"/>
  </r>
  <r>
    <x v="128"/>
    <x v="7"/>
    <x v="1"/>
    <n v="0.28927999999999998"/>
    <x v="1"/>
    <n v="13"/>
    <x v="0"/>
    <x v="2"/>
  </r>
  <r>
    <x v="128"/>
    <x v="8"/>
    <x v="1"/>
    <n v="0.30909999999999999"/>
    <x v="1"/>
    <n v="13"/>
    <x v="0"/>
    <x v="2"/>
  </r>
  <r>
    <x v="128"/>
    <x v="9"/>
    <x v="1"/>
    <n v="0.30142999999999998"/>
    <x v="1"/>
    <n v="13"/>
    <x v="0"/>
    <x v="2"/>
  </r>
  <r>
    <x v="128"/>
    <x v="10"/>
    <x v="1"/>
    <n v="0.32163000000000003"/>
    <x v="1"/>
    <n v="13"/>
    <x v="0"/>
    <x v="2"/>
  </r>
  <r>
    <x v="128"/>
    <x v="11"/>
    <x v="1"/>
    <n v="0.30928"/>
    <x v="1"/>
    <n v="13"/>
    <x v="0"/>
    <x v="2"/>
  </r>
  <r>
    <x v="128"/>
    <x v="12"/>
    <x v="1"/>
    <n v="0.33434000000000003"/>
    <x v="1"/>
    <n v="13"/>
    <x v="0"/>
    <x v="2"/>
  </r>
  <r>
    <x v="128"/>
    <x v="0"/>
    <x v="2"/>
    <n v="0.57770999999999995"/>
    <x v="1"/>
    <n v="13"/>
    <x v="0"/>
    <x v="2"/>
  </r>
  <r>
    <x v="128"/>
    <x v="1"/>
    <x v="2"/>
    <n v="0.78030999999999995"/>
    <x v="1"/>
    <n v="13"/>
    <x v="0"/>
    <x v="2"/>
  </r>
  <r>
    <x v="128"/>
    <x v="2"/>
    <x v="2"/>
    <n v="0.86729999999999996"/>
    <x v="1"/>
    <n v="13"/>
    <x v="0"/>
    <x v="2"/>
  </r>
  <r>
    <x v="128"/>
    <x v="3"/>
    <x v="2"/>
    <n v="0.74616000000000005"/>
    <x v="1"/>
    <n v="13"/>
    <x v="0"/>
    <x v="2"/>
  </r>
  <r>
    <x v="128"/>
    <x v="4"/>
    <x v="2"/>
    <n v="0.75592000000000004"/>
    <x v="1"/>
    <n v="13"/>
    <x v="0"/>
    <x v="2"/>
  </r>
  <r>
    <x v="128"/>
    <x v="5"/>
    <x v="2"/>
    <n v="0.80745"/>
    <x v="1"/>
    <n v="13"/>
    <x v="0"/>
    <x v="2"/>
  </r>
  <r>
    <x v="128"/>
    <x v="6"/>
    <x v="2"/>
    <n v="0.69630999999999998"/>
    <x v="1"/>
    <n v="13"/>
    <x v="0"/>
    <x v="2"/>
  </r>
  <r>
    <x v="128"/>
    <x v="7"/>
    <x v="2"/>
    <n v="0.67476999999999998"/>
    <x v="1"/>
    <n v="13"/>
    <x v="0"/>
    <x v="2"/>
  </r>
  <r>
    <x v="128"/>
    <x v="8"/>
    <x v="2"/>
    <n v="0.76095000000000002"/>
    <x v="1"/>
    <n v="13"/>
    <x v="0"/>
    <x v="2"/>
  </r>
  <r>
    <x v="128"/>
    <x v="9"/>
    <x v="2"/>
    <n v="0.72762000000000004"/>
    <x v="1"/>
    <n v="13"/>
    <x v="0"/>
    <x v="2"/>
  </r>
  <r>
    <x v="128"/>
    <x v="10"/>
    <x v="2"/>
    <n v="0.81542000000000003"/>
    <x v="1"/>
    <n v="13"/>
    <x v="0"/>
    <x v="2"/>
  </r>
  <r>
    <x v="128"/>
    <x v="11"/>
    <x v="2"/>
    <n v="0.76176999999999995"/>
    <x v="1"/>
    <n v="13"/>
    <x v="0"/>
    <x v="2"/>
  </r>
  <r>
    <x v="128"/>
    <x v="12"/>
    <x v="2"/>
    <n v="0.87070999999999998"/>
    <x v="1"/>
    <n v="13"/>
    <x v="0"/>
    <x v="2"/>
  </r>
  <r>
    <x v="128"/>
    <x v="0"/>
    <x v="3"/>
    <n v="0.78900000000000003"/>
    <x v="1"/>
    <n v="13"/>
    <x v="0"/>
    <x v="2"/>
  </r>
  <r>
    <x v="128"/>
    <x v="1"/>
    <x v="3"/>
    <n v="1.4079999999999999"/>
    <x v="1"/>
    <n v="13"/>
    <x v="0"/>
    <x v="2"/>
  </r>
  <r>
    <x v="128"/>
    <x v="2"/>
    <x v="3"/>
    <n v="1.5149999999999999"/>
    <x v="1"/>
    <n v="13"/>
    <x v="0"/>
    <x v="2"/>
  </r>
  <r>
    <x v="128"/>
    <x v="3"/>
    <x v="3"/>
    <n v="1.3660000000000001"/>
    <x v="1"/>
    <n v="13"/>
    <x v="0"/>
    <x v="2"/>
  </r>
  <r>
    <x v="128"/>
    <x v="4"/>
    <x v="3"/>
    <n v="1.3779999999999999"/>
    <x v="1"/>
    <n v="13"/>
    <x v="0"/>
    <x v="2"/>
  </r>
  <r>
    <x v="128"/>
    <x v="5"/>
    <x v="3"/>
    <n v="1"/>
    <x v="1"/>
    <n v="13"/>
    <x v="0"/>
    <x v="2"/>
  </r>
  <r>
    <x v="128"/>
    <x v="6"/>
    <x v="3"/>
    <n v="1.071"/>
    <x v="1"/>
    <n v="13"/>
    <x v="0"/>
    <x v="2"/>
  </r>
  <r>
    <x v="128"/>
    <x v="7"/>
    <x v="3"/>
    <n v="1.5469999999999999"/>
    <x v="1"/>
    <n v="13"/>
    <x v="0"/>
    <x v="2"/>
  </r>
  <r>
    <x v="128"/>
    <x v="8"/>
    <x v="3"/>
    <n v="1.653"/>
    <x v="1"/>
    <n v="13"/>
    <x v="0"/>
    <x v="2"/>
  </r>
  <r>
    <x v="128"/>
    <x v="9"/>
    <x v="3"/>
    <n v="1.6120000000000001"/>
    <x v="1"/>
    <n v="13"/>
    <x v="0"/>
    <x v="2"/>
  </r>
  <r>
    <x v="128"/>
    <x v="10"/>
    <x v="3"/>
    <n v="1.72"/>
    <x v="1"/>
    <n v="13"/>
    <x v="0"/>
    <x v="2"/>
  </r>
  <r>
    <x v="128"/>
    <x v="11"/>
    <x v="3"/>
    <n v="1.6539999999999999"/>
    <x v="1"/>
    <n v="13"/>
    <x v="0"/>
    <x v="2"/>
  </r>
  <r>
    <x v="128"/>
    <x v="12"/>
    <x v="3"/>
    <n v="1.788"/>
    <x v="1"/>
    <n v="13"/>
    <x v="0"/>
    <x v="2"/>
  </r>
  <r>
    <x v="129"/>
    <x v="13"/>
    <x v="0"/>
    <n v="1.5299999999999999E-2"/>
    <x v="1"/>
    <n v="13"/>
    <x v="0"/>
    <x v="2"/>
  </r>
  <r>
    <x v="129"/>
    <x v="13"/>
    <x v="1"/>
    <n v="8.6970000000000006E-2"/>
    <x v="1"/>
    <n v="13"/>
    <x v="0"/>
    <x v="2"/>
  </r>
  <r>
    <x v="129"/>
    <x v="13"/>
    <x v="2"/>
    <n v="0.65373000000000003"/>
    <x v="1"/>
    <n v="13"/>
    <x v="0"/>
    <x v="2"/>
  </r>
  <r>
    <x v="129"/>
    <x v="13"/>
    <x v="3"/>
    <n v="0.75600000000000001"/>
    <x v="1"/>
    <n v="13"/>
    <x v="0"/>
    <x v="2"/>
  </r>
  <r>
    <x v="130"/>
    <x v="0"/>
    <x v="0"/>
    <n v="6.3750000000000001E-2"/>
    <x v="1"/>
    <n v="14"/>
    <x v="1"/>
    <x v="3"/>
  </r>
  <r>
    <x v="130"/>
    <x v="1"/>
    <x v="0"/>
    <n v="0.36441000000000001"/>
    <x v="1"/>
    <n v="14"/>
    <x v="1"/>
    <x v="3"/>
  </r>
  <r>
    <x v="130"/>
    <x v="2"/>
    <x v="0"/>
    <n v="0.36441000000000001"/>
    <x v="1"/>
    <n v="14"/>
    <x v="1"/>
    <x v="3"/>
  </r>
  <r>
    <x v="130"/>
    <x v="3"/>
    <x v="0"/>
    <n v="0.36441000000000001"/>
    <x v="1"/>
    <n v="14"/>
    <x v="1"/>
    <x v="3"/>
  </r>
  <r>
    <x v="130"/>
    <x v="4"/>
    <x v="0"/>
    <n v="0.36441000000000001"/>
    <x v="1"/>
    <n v="14"/>
    <x v="1"/>
    <x v="3"/>
  </r>
  <r>
    <x v="130"/>
    <x v="5"/>
    <x v="0"/>
    <n v="7.7509999999999996E-2"/>
    <x v="1"/>
    <n v="14"/>
    <x v="1"/>
    <x v="3"/>
  </r>
  <r>
    <x v="130"/>
    <x v="6"/>
    <x v="0"/>
    <n v="0.25147999999999998"/>
    <x v="1"/>
    <n v="14"/>
    <x v="1"/>
    <x v="3"/>
  </r>
  <r>
    <x v="130"/>
    <x v="7"/>
    <x v="0"/>
    <n v="0.58294999999999997"/>
    <x v="1"/>
    <n v="14"/>
    <x v="1"/>
    <x v="3"/>
  </r>
  <r>
    <x v="130"/>
    <x v="8"/>
    <x v="0"/>
    <n v="0.58294999999999997"/>
    <x v="1"/>
    <n v="14"/>
    <x v="1"/>
    <x v="3"/>
  </r>
  <r>
    <x v="130"/>
    <x v="9"/>
    <x v="0"/>
    <n v="0.58294999999999997"/>
    <x v="1"/>
    <n v="14"/>
    <x v="1"/>
    <x v="3"/>
  </r>
  <r>
    <x v="130"/>
    <x v="10"/>
    <x v="0"/>
    <n v="0.58294999999999997"/>
    <x v="1"/>
    <n v="14"/>
    <x v="1"/>
    <x v="3"/>
  </r>
  <r>
    <x v="130"/>
    <x v="11"/>
    <x v="0"/>
    <n v="0.58294999999999997"/>
    <x v="1"/>
    <n v="14"/>
    <x v="1"/>
    <x v="3"/>
  </r>
  <r>
    <x v="130"/>
    <x v="12"/>
    <x v="0"/>
    <n v="0.58294999999999997"/>
    <x v="1"/>
    <n v="14"/>
    <x v="1"/>
    <x v="3"/>
  </r>
  <r>
    <x v="130"/>
    <x v="0"/>
    <x v="1"/>
    <n v="0.14754"/>
    <x v="1"/>
    <n v="14"/>
    <x v="1"/>
    <x v="3"/>
  </r>
  <r>
    <x v="130"/>
    <x v="1"/>
    <x v="1"/>
    <n v="0.2631"/>
    <x v="1"/>
    <n v="14"/>
    <x v="1"/>
    <x v="3"/>
  </r>
  <r>
    <x v="130"/>
    <x v="2"/>
    <x v="1"/>
    <n v="0.28328999999999999"/>
    <x v="1"/>
    <n v="14"/>
    <x v="1"/>
    <x v="3"/>
  </r>
  <r>
    <x v="130"/>
    <x v="3"/>
    <x v="1"/>
    <n v="0.25542999999999999"/>
    <x v="1"/>
    <n v="14"/>
    <x v="1"/>
    <x v="3"/>
  </r>
  <r>
    <x v="130"/>
    <x v="4"/>
    <x v="1"/>
    <n v="0.25767000000000001"/>
    <x v="1"/>
    <n v="14"/>
    <x v="1"/>
    <x v="3"/>
  </r>
  <r>
    <x v="130"/>
    <x v="5"/>
    <x v="1"/>
    <n v="0.11504"/>
    <x v="1"/>
    <n v="14"/>
    <x v="1"/>
    <x v="3"/>
  </r>
  <r>
    <x v="130"/>
    <x v="6"/>
    <x v="1"/>
    <n v="0.12356"/>
    <x v="1"/>
    <n v="14"/>
    <x v="1"/>
    <x v="3"/>
  </r>
  <r>
    <x v="130"/>
    <x v="7"/>
    <x v="1"/>
    <n v="0.29226999999999997"/>
    <x v="1"/>
    <n v="14"/>
    <x v="1"/>
    <x v="3"/>
  </r>
  <r>
    <x v="130"/>
    <x v="8"/>
    <x v="1"/>
    <n v="0.31078"/>
    <x v="1"/>
    <n v="14"/>
    <x v="1"/>
    <x v="3"/>
  </r>
  <r>
    <x v="130"/>
    <x v="9"/>
    <x v="1"/>
    <n v="0.30424000000000001"/>
    <x v="1"/>
    <n v="14"/>
    <x v="1"/>
    <x v="3"/>
  </r>
  <r>
    <x v="130"/>
    <x v="10"/>
    <x v="1"/>
    <n v="0.32479999999999998"/>
    <x v="1"/>
    <n v="14"/>
    <x v="1"/>
    <x v="3"/>
  </r>
  <r>
    <x v="130"/>
    <x v="11"/>
    <x v="1"/>
    <n v="0.31172"/>
    <x v="1"/>
    <n v="14"/>
    <x v="1"/>
    <x v="3"/>
  </r>
  <r>
    <x v="130"/>
    <x v="12"/>
    <x v="1"/>
    <n v="0.33565"/>
    <x v="1"/>
    <n v="14"/>
    <x v="1"/>
    <x v="3"/>
  </r>
  <r>
    <x v="130"/>
    <x v="0"/>
    <x v="2"/>
    <n v="0.57770999999999995"/>
    <x v="1"/>
    <n v="14"/>
    <x v="1"/>
    <x v="3"/>
  </r>
  <r>
    <x v="130"/>
    <x v="1"/>
    <x v="2"/>
    <n v="0.77949000000000002"/>
    <x v="1"/>
    <n v="14"/>
    <x v="1"/>
    <x v="3"/>
  </r>
  <r>
    <x v="130"/>
    <x v="2"/>
    <x v="2"/>
    <n v="0.86729999999999996"/>
    <x v="1"/>
    <n v="14"/>
    <x v="1"/>
    <x v="3"/>
  </r>
  <r>
    <x v="130"/>
    <x v="3"/>
    <x v="2"/>
    <n v="0.74616000000000005"/>
    <x v="1"/>
    <n v="14"/>
    <x v="1"/>
    <x v="3"/>
  </r>
  <r>
    <x v="130"/>
    <x v="4"/>
    <x v="2"/>
    <n v="0.75592000000000004"/>
    <x v="1"/>
    <n v="14"/>
    <x v="1"/>
    <x v="3"/>
  </r>
  <r>
    <x v="130"/>
    <x v="5"/>
    <x v="2"/>
    <n v="0.80745"/>
    <x v="1"/>
    <n v="14"/>
    <x v="1"/>
    <x v="3"/>
  </r>
  <r>
    <x v="130"/>
    <x v="6"/>
    <x v="2"/>
    <n v="0.69896000000000003"/>
    <x v="1"/>
    <n v="14"/>
    <x v="1"/>
    <x v="3"/>
  </r>
  <r>
    <x v="130"/>
    <x v="7"/>
    <x v="2"/>
    <n v="0.68777999999999995"/>
    <x v="1"/>
    <n v="14"/>
    <x v="1"/>
    <x v="3"/>
  </r>
  <r>
    <x v="130"/>
    <x v="8"/>
    <x v="2"/>
    <n v="0.76827000000000001"/>
    <x v="1"/>
    <n v="14"/>
    <x v="1"/>
    <x v="3"/>
  </r>
  <r>
    <x v="130"/>
    <x v="9"/>
    <x v="2"/>
    <n v="0.73980999999999997"/>
    <x v="1"/>
    <n v="14"/>
    <x v="1"/>
    <x v="3"/>
  </r>
  <r>
    <x v="130"/>
    <x v="10"/>
    <x v="2"/>
    <n v="0.82925000000000004"/>
    <x v="1"/>
    <n v="14"/>
    <x v="1"/>
    <x v="3"/>
  </r>
  <r>
    <x v="130"/>
    <x v="11"/>
    <x v="2"/>
    <n v="0.77232999999999996"/>
    <x v="1"/>
    <n v="14"/>
    <x v="1"/>
    <x v="3"/>
  </r>
  <r>
    <x v="130"/>
    <x v="12"/>
    <x v="2"/>
    <n v="0.87639999999999996"/>
    <x v="1"/>
    <n v="14"/>
    <x v="1"/>
    <x v="3"/>
  </r>
  <r>
    <x v="130"/>
    <x v="0"/>
    <x v="3"/>
    <n v="0.78900000000000003"/>
    <x v="1"/>
    <n v="14"/>
    <x v="1"/>
    <x v="3"/>
  </r>
  <r>
    <x v="130"/>
    <x v="1"/>
    <x v="3"/>
    <n v="1.407"/>
    <x v="1"/>
    <n v="14"/>
    <x v="1"/>
    <x v="3"/>
  </r>
  <r>
    <x v="130"/>
    <x v="2"/>
    <x v="3"/>
    <n v="1.5149999999999999"/>
    <x v="1"/>
    <n v="14"/>
    <x v="1"/>
    <x v="3"/>
  </r>
  <r>
    <x v="130"/>
    <x v="3"/>
    <x v="3"/>
    <n v="1.3660000000000001"/>
    <x v="1"/>
    <n v="14"/>
    <x v="1"/>
    <x v="3"/>
  </r>
  <r>
    <x v="130"/>
    <x v="4"/>
    <x v="3"/>
    <n v="1.3779999999999999"/>
    <x v="1"/>
    <n v="14"/>
    <x v="1"/>
    <x v="3"/>
  </r>
  <r>
    <x v="130"/>
    <x v="5"/>
    <x v="3"/>
    <n v="1"/>
    <x v="1"/>
    <n v="14"/>
    <x v="1"/>
    <x v="3"/>
  </r>
  <r>
    <x v="130"/>
    <x v="6"/>
    <x v="3"/>
    <n v="1.0740000000000001"/>
    <x v="1"/>
    <n v="14"/>
    <x v="1"/>
    <x v="3"/>
  </r>
  <r>
    <x v="130"/>
    <x v="7"/>
    <x v="3"/>
    <n v="1.5629999999999999"/>
    <x v="1"/>
    <n v="14"/>
    <x v="1"/>
    <x v="3"/>
  </r>
  <r>
    <x v="130"/>
    <x v="8"/>
    <x v="3"/>
    <n v="1.6619999999999999"/>
    <x v="1"/>
    <n v="14"/>
    <x v="1"/>
    <x v="3"/>
  </r>
  <r>
    <x v="130"/>
    <x v="9"/>
    <x v="3"/>
    <n v="1.627"/>
    <x v="1"/>
    <n v="14"/>
    <x v="1"/>
    <x v="3"/>
  </r>
  <r>
    <x v="130"/>
    <x v="10"/>
    <x v="3"/>
    <n v="1.7370000000000001"/>
    <x v="1"/>
    <n v="14"/>
    <x v="1"/>
    <x v="3"/>
  </r>
  <r>
    <x v="130"/>
    <x v="11"/>
    <x v="3"/>
    <n v="1.667"/>
    <x v="1"/>
    <n v="14"/>
    <x v="1"/>
    <x v="3"/>
  </r>
  <r>
    <x v="130"/>
    <x v="12"/>
    <x v="3"/>
    <n v="1.7949999999999999"/>
    <x v="1"/>
    <n v="14"/>
    <x v="1"/>
    <x v="3"/>
  </r>
  <r>
    <x v="131"/>
    <x v="13"/>
    <x v="0"/>
    <n v="1.5299999999999999E-2"/>
    <x v="1"/>
    <n v="14"/>
    <x v="1"/>
    <x v="3"/>
  </r>
  <r>
    <x v="131"/>
    <x v="13"/>
    <x v="1"/>
    <n v="8.72E-2"/>
    <x v="1"/>
    <n v="14"/>
    <x v="1"/>
    <x v="3"/>
  </r>
  <r>
    <x v="131"/>
    <x v="13"/>
    <x v="2"/>
    <n v="0.65549999999999997"/>
    <x v="1"/>
    <n v="14"/>
    <x v="1"/>
    <x v="3"/>
  </r>
  <r>
    <x v="131"/>
    <x v="13"/>
    <x v="3"/>
    <n v="0.75800000000000001"/>
    <x v="1"/>
    <n v="14"/>
    <x v="1"/>
    <x v="3"/>
  </r>
  <r>
    <x v="132"/>
    <x v="0"/>
    <x v="0"/>
    <n v="6.3750000000000001E-2"/>
    <x v="1"/>
    <n v="15"/>
    <x v="1"/>
    <x v="3"/>
  </r>
  <r>
    <x v="132"/>
    <x v="1"/>
    <x v="0"/>
    <n v="0.36441000000000001"/>
    <x v="1"/>
    <n v="15"/>
    <x v="1"/>
    <x v="3"/>
  </r>
  <r>
    <x v="132"/>
    <x v="2"/>
    <x v="0"/>
    <n v="0.36441000000000001"/>
    <x v="1"/>
    <n v="15"/>
    <x v="1"/>
    <x v="3"/>
  </r>
  <r>
    <x v="132"/>
    <x v="3"/>
    <x v="0"/>
    <n v="0.36441000000000001"/>
    <x v="1"/>
    <n v="15"/>
    <x v="1"/>
    <x v="3"/>
  </r>
  <r>
    <x v="132"/>
    <x v="4"/>
    <x v="0"/>
    <n v="0.36441000000000001"/>
    <x v="1"/>
    <n v="15"/>
    <x v="1"/>
    <x v="3"/>
  </r>
  <r>
    <x v="132"/>
    <x v="5"/>
    <x v="0"/>
    <n v="7.7509999999999996E-2"/>
    <x v="1"/>
    <n v="15"/>
    <x v="1"/>
    <x v="3"/>
  </r>
  <r>
    <x v="132"/>
    <x v="6"/>
    <x v="0"/>
    <n v="0.25147999999999998"/>
    <x v="1"/>
    <n v="15"/>
    <x v="1"/>
    <x v="3"/>
  </r>
  <r>
    <x v="132"/>
    <x v="7"/>
    <x v="0"/>
    <n v="0.58294999999999997"/>
    <x v="1"/>
    <n v="15"/>
    <x v="1"/>
    <x v="3"/>
  </r>
  <r>
    <x v="132"/>
    <x v="8"/>
    <x v="0"/>
    <n v="0.58294999999999997"/>
    <x v="1"/>
    <n v="15"/>
    <x v="1"/>
    <x v="3"/>
  </r>
  <r>
    <x v="132"/>
    <x v="9"/>
    <x v="0"/>
    <n v="0.58294999999999997"/>
    <x v="1"/>
    <n v="15"/>
    <x v="1"/>
    <x v="3"/>
  </r>
  <r>
    <x v="132"/>
    <x v="10"/>
    <x v="0"/>
    <n v="0.58294999999999997"/>
    <x v="1"/>
    <n v="15"/>
    <x v="1"/>
    <x v="3"/>
  </r>
  <r>
    <x v="132"/>
    <x v="11"/>
    <x v="0"/>
    <n v="0.58294999999999997"/>
    <x v="1"/>
    <n v="15"/>
    <x v="1"/>
    <x v="3"/>
  </r>
  <r>
    <x v="132"/>
    <x v="12"/>
    <x v="0"/>
    <n v="0.58294999999999997"/>
    <x v="1"/>
    <n v="15"/>
    <x v="1"/>
    <x v="3"/>
  </r>
  <r>
    <x v="132"/>
    <x v="0"/>
    <x v="1"/>
    <n v="0.14754"/>
    <x v="1"/>
    <n v="15"/>
    <x v="1"/>
    <x v="3"/>
  </r>
  <r>
    <x v="132"/>
    <x v="1"/>
    <x v="1"/>
    <n v="0.26422000000000001"/>
    <x v="1"/>
    <n v="15"/>
    <x v="1"/>
    <x v="3"/>
  </r>
  <r>
    <x v="132"/>
    <x v="2"/>
    <x v="1"/>
    <n v="0.28422999999999998"/>
    <x v="1"/>
    <n v="15"/>
    <x v="1"/>
    <x v="3"/>
  </r>
  <r>
    <x v="132"/>
    <x v="3"/>
    <x v="1"/>
    <n v="0.25618000000000002"/>
    <x v="1"/>
    <n v="15"/>
    <x v="1"/>
    <x v="3"/>
  </r>
  <r>
    <x v="132"/>
    <x v="4"/>
    <x v="1"/>
    <n v="0.25749"/>
    <x v="1"/>
    <n v="15"/>
    <x v="1"/>
    <x v="3"/>
  </r>
  <r>
    <x v="132"/>
    <x v="5"/>
    <x v="1"/>
    <n v="0.11573"/>
    <x v="1"/>
    <n v="15"/>
    <x v="1"/>
    <x v="3"/>
  </r>
  <r>
    <x v="132"/>
    <x v="6"/>
    <x v="1"/>
    <n v="0.12482"/>
    <x v="1"/>
    <n v="15"/>
    <x v="1"/>
    <x v="3"/>
  </r>
  <r>
    <x v="132"/>
    <x v="7"/>
    <x v="1"/>
    <n v="0.29488999999999999"/>
    <x v="1"/>
    <n v="15"/>
    <x v="1"/>
    <x v="3"/>
  </r>
  <r>
    <x v="132"/>
    <x v="8"/>
    <x v="1"/>
    <n v="0.31526999999999999"/>
    <x v="1"/>
    <n v="15"/>
    <x v="1"/>
    <x v="3"/>
  </r>
  <r>
    <x v="132"/>
    <x v="9"/>
    <x v="1"/>
    <n v="0.30685000000000001"/>
    <x v="1"/>
    <n v="15"/>
    <x v="1"/>
    <x v="3"/>
  </r>
  <r>
    <x v="132"/>
    <x v="10"/>
    <x v="1"/>
    <n v="0.32741999999999999"/>
    <x v="1"/>
    <n v="15"/>
    <x v="1"/>
    <x v="3"/>
  </r>
  <r>
    <x v="132"/>
    <x v="11"/>
    <x v="1"/>
    <n v="0.31340000000000001"/>
    <x v="1"/>
    <n v="15"/>
    <x v="1"/>
    <x v="3"/>
  </r>
  <r>
    <x v="132"/>
    <x v="12"/>
    <x v="1"/>
    <n v="0.33733000000000002"/>
    <x v="1"/>
    <n v="15"/>
    <x v="1"/>
    <x v="3"/>
  </r>
  <r>
    <x v="132"/>
    <x v="0"/>
    <x v="2"/>
    <n v="0.57770999999999995"/>
    <x v="1"/>
    <n v="15"/>
    <x v="1"/>
    <x v="3"/>
  </r>
  <r>
    <x v="132"/>
    <x v="1"/>
    <x v="2"/>
    <n v="0.78437000000000001"/>
    <x v="1"/>
    <n v="15"/>
    <x v="1"/>
    <x v="3"/>
  </r>
  <r>
    <x v="132"/>
    <x v="2"/>
    <x v="2"/>
    <n v="0.87136000000000002"/>
    <x v="1"/>
    <n v="15"/>
    <x v="1"/>
    <x v="3"/>
  </r>
  <r>
    <x v="132"/>
    <x v="3"/>
    <x v="2"/>
    <n v="0.74941000000000002"/>
    <x v="1"/>
    <n v="15"/>
    <x v="1"/>
    <x v="3"/>
  </r>
  <r>
    <x v="132"/>
    <x v="4"/>
    <x v="2"/>
    <n v="0.75509999999999999"/>
    <x v="1"/>
    <n v="15"/>
    <x v="1"/>
    <x v="3"/>
  </r>
  <r>
    <x v="132"/>
    <x v="5"/>
    <x v="2"/>
    <n v="0.81276000000000004"/>
    <x v="1"/>
    <n v="15"/>
    <x v="1"/>
    <x v="3"/>
  </r>
  <r>
    <x v="132"/>
    <x v="6"/>
    <x v="2"/>
    <n v="0.7087"/>
    <x v="1"/>
    <n v="15"/>
    <x v="1"/>
    <x v="3"/>
  </r>
  <r>
    <x v="132"/>
    <x v="7"/>
    <x v="2"/>
    <n v="0.69916"/>
    <x v="1"/>
    <n v="15"/>
    <x v="1"/>
    <x v="3"/>
  </r>
  <r>
    <x v="132"/>
    <x v="8"/>
    <x v="2"/>
    <n v="0.78778000000000004"/>
    <x v="1"/>
    <n v="15"/>
    <x v="1"/>
    <x v="3"/>
  </r>
  <r>
    <x v="132"/>
    <x v="9"/>
    <x v="2"/>
    <n v="0.75119999999999998"/>
    <x v="1"/>
    <n v="15"/>
    <x v="1"/>
    <x v="3"/>
  </r>
  <r>
    <x v="132"/>
    <x v="10"/>
    <x v="2"/>
    <n v="0.84062999999999999"/>
    <x v="1"/>
    <n v="15"/>
    <x v="1"/>
    <x v="3"/>
  </r>
  <r>
    <x v="132"/>
    <x v="11"/>
    <x v="2"/>
    <n v="0.77964999999999995"/>
    <x v="1"/>
    <n v="15"/>
    <x v="1"/>
    <x v="3"/>
  </r>
  <r>
    <x v="132"/>
    <x v="12"/>
    <x v="2"/>
    <n v="0.88371999999999995"/>
    <x v="1"/>
    <n v="15"/>
    <x v="1"/>
    <x v="3"/>
  </r>
  <r>
    <x v="132"/>
    <x v="0"/>
    <x v="3"/>
    <n v="0.78900000000000003"/>
    <x v="1"/>
    <n v="15"/>
    <x v="1"/>
    <x v="3"/>
  </r>
  <r>
    <x v="132"/>
    <x v="1"/>
    <x v="3"/>
    <n v="1.413"/>
    <x v="1"/>
    <n v="15"/>
    <x v="1"/>
    <x v="3"/>
  </r>
  <r>
    <x v="132"/>
    <x v="2"/>
    <x v="3"/>
    <n v="1.52"/>
    <x v="1"/>
    <n v="15"/>
    <x v="1"/>
    <x v="3"/>
  </r>
  <r>
    <x v="132"/>
    <x v="3"/>
    <x v="3"/>
    <n v="1.37"/>
    <x v="1"/>
    <n v="15"/>
    <x v="1"/>
    <x v="3"/>
  </r>
  <r>
    <x v="132"/>
    <x v="4"/>
    <x v="3"/>
    <n v="1.377"/>
    <x v="1"/>
    <n v="15"/>
    <x v="1"/>
    <x v="3"/>
  </r>
  <r>
    <x v="132"/>
    <x v="5"/>
    <x v="3"/>
    <n v="1.006"/>
    <x v="1"/>
    <n v="15"/>
    <x v="1"/>
    <x v="3"/>
  </r>
  <r>
    <x v="132"/>
    <x v="6"/>
    <x v="3"/>
    <n v="1.085"/>
    <x v="1"/>
    <n v="15"/>
    <x v="1"/>
    <x v="3"/>
  </r>
  <r>
    <x v="132"/>
    <x v="7"/>
    <x v="3"/>
    <n v="1.577"/>
    <x v="1"/>
    <n v="15"/>
    <x v="1"/>
    <x v="3"/>
  </r>
  <r>
    <x v="132"/>
    <x v="8"/>
    <x v="3"/>
    <n v="1.6859999999999999"/>
    <x v="1"/>
    <n v="15"/>
    <x v="1"/>
    <x v="3"/>
  </r>
  <r>
    <x v="132"/>
    <x v="9"/>
    <x v="3"/>
    <n v="1.641"/>
    <x v="1"/>
    <n v="15"/>
    <x v="1"/>
    <x v="3"/>
  </r>
  <r>
    <x v="132"/>
    <x v="10"/>
    <x v="3"/>
    <n v="1.7509999999999999"/>
    <x v="1"/>
    <n v="15"/>
    <x v="1"/>
    <x v="3"/>
  </r>
  <r>
    <x v="132"/>
    <x v="11"/>
    <x v="3"/>
    <n v="1.6759999999999999"/>
    <x v="1"/>
    <n v="15"/>
    <x v="1"/>
    <x v="3"/>
  </r>
  <r>
    <x v="132"/>
    <x v="12"/>
    <x v="3"/>
    <n v="1.804"/>
    <x v="1"/>
    <n v="15"/>
    <x v="1"/>
    <x v="3"/>
  </r>
  <r>
    <x v="133"/>
    <x v="13"/>
    <x v="0"/>
    <n v="1.5299999999999999E-2"/>
    <x v="1"/>
    <n v="15"/>
    <x v="1"/>
    <x v="3"/>
  </r>
  <r>
    <x v="133"/>
    <x v="13"/>
    <x v="1"/>
    <n v="9.0649999999999994E-2"/>
    <x v="1"/>
    <n v="15"/>
    <x v="1"/>
    <x v="3"/>
  </r>
  <r>
    <x v="133"/>
    <x v="13"/>
    <x v="2"/>
    <n v="0.68205000000000005"/>
    <x v="1"/>
    <n v="15"/>
    <x v="1"/>
    <x v="3"/>
  </r>
  <r>
    <x v="133"/>
    <x v="13"/>
    <x v="3"/>
    <n v="0.78800000000000003"/>
    <x v="1"/>
    <n v="15"/>
    <x v="1"/>
    <x v="3"/>
  </r>
  <r>
    <x v="134"/>
    <x v="0"/>
    <x v="0"/>
    <n v="6.3750000000000001E-2"/>
    <x v="1"/>
    <n v="16"/>
    <x v="1"/>
    <x v="3"/>
  </r>
  <r>
    <x v="134"/>
    <x v="1"/>
    <x v="0"/>
    <n v="0.36441000000000001"/>
    <x v="1"/>
    <n v="16"/>
    <x v="1"/>
    <x v="3"/>
  </r>
  <r>
    <x v="134"/>
    <x v="2"/>
    <x v="0"/>
    <n v="0.36441000000000001"/>
    <x v="1"/>
    <n v="16"/>
    <x v="1"/>
    <x v="3"/>
  </r>
  <r>
    <x v="134"/>
    <x v="3"/>
    <x v="0"/>
    <n v="0.36441000000000001"/>
    <x v="1"/>
    <n v="16"/>
    <x v="1"/>
    <x v="3"/>
  </r>
  <r>
    <x v="134"/>
    <x v="4"/>
    <x v="0"/>
    <n v="0.36441000000000001"/>
    <x v="1"/>
    <n v="16"/>
    <x v="1"/>
    <x v="3"/>
  </r>
  <r>
    <x v="134"/>
    <x v="5"/>
    <x v="0"/>
    <n v="7.7509999999999996E-2"/>
    <x v="1"/>
    <n v="16"/>
    <x v="1"/>
    <x v="3"/>
  </r>
  <r>
    <x v="134"/>
    <x v="6"/>
    <x v="0"/>
    <n v="0.25147999999999998"/>
    <x v="1"/>
    <n v="16"/>
    <x v="1"/>
    <x v="3"/>
  </r>
  <r>
    <x v="134"/>
    <x v="7"/>
    <x v="0"/>
    <n v="0.58294999999999997"/>
    <x v="1"/>
    <n v="16"/>
    <x v="1"/>
    <x v="3"/>
  </r>
  <r>
    <x v="134"/>
    <x v="8"/>
    <x v="0"/>
    <n v="0.58294999999999997"/>
    <x v="1"/>
    <n v="16"/>
    <x v="1"/>
    <x v="3"/>
  </r>
  <r>
    <x v="134"/>
    <x v="9"/>
    <x v="0"/>
    <n v="0.58294999999999997"/>
    <x v="1"/>
    <n v="16"/>
    <x v="1"/>
    <x v="3"/>
  </r>
  <r>
    <x v="134"/>
    <x v="10"/>
    <x v="0"/>
    <n v="0.58294999999999997"/>
    <x v="1"/>
    <n v="16"/>
    <x v="1"/>
    <x v="3"/>
  </r>
  <r>
    <x v="134"/>
    <x v="11"/>
    <x v="0"/>
    <n v="0.58294999999999997"/>
    <x v="1"/>
    <n v="16"/>
    <x v="1"/>
    <x v="3"/>
  </r>
  <r>
    <x v="134"/>
    <x v="12"/>
    <x v="0"/>
    <n v="0.58294999999999997"/>
    <x v="1"/>
    <n v="16"/>
    <x v="1"/>
    <x v="3"/>
  </r>
  <r>
    <x v="134"/>
    <x v="0"/>
    <x v="1"/>
    <n v="0.14754"/>
    <x v="1"/>
    <n v="16"/>
    <x v="1"/>
    <x v="3"/>
  </r>
  <r>
    <x v="134"/>
    <x v="1"/>
    <x v="1"/>
    <n v="0.26496999999999998"/>
    <x v="1"/>
    <n v="16"/>
    <x v="1"/>
    <x v="3"/>
  </r>
  <r>
    <x v="134"/>
    <x v="2"/>
    <x v="1"/>
    <n v="0.28478999999999999"/>
    <x v="1"/>
    <n v="16"/>
    <x v="1"/>
    <x v="3"/>
  </r>
  <r>
    <x v="134"/>
    <x v="3"/>
    <x v="1"/>
    <n v="0.25580000000000003"/>
    <x v="1"/>
    <n v="16"/>
    <x v="1"/>
    <x v="3"/>
  </r>
  <r>
    <x v="134"/>
    <x v="4"/>
    <x v="1"/>
    <n v="0.25749"/>
    <x v="1"/>
    <n v="16"/>
    <x v="1"/>
    <x v="3"/>
  </r>
  <r>
    <x v="134"/>
    <x v="5"/>
    <x v="1"/>
    <n v="0.11595999999999999"/>
    <x v="1"/>
    <n v="16"/>
    <x v="1"/>
    <x v="3"/>
  </r>
  <r>
    <x v="134"/>
    <x v="6"/>
    <x v="1"/>
    <n v="0.12517"/>
    <x v="1"/>
    <n v="16"/>
    <x v="1"/>
    <x v="3"/>
  </r>
  <r>
    <x v="134"/>
    <x v="7"/>
    <x v="1"/>
    <n v="0.29787999999999998"/>
    <x v="1"/>
    <n v="16"/>
    <x v="1"/>
    <x v="3"/>
  </r>
  <r>
    <x v="134"/>
    <x v="8"/>
    <x v="1"/>
    <n v="0.31619999999999998"/>
    <x v="1"/>
    <n v="16"/>
    <x v="1"/>
    <x v="3"/>
  </r>
  <r>
    <x v="134"/>
    <x v="9"/>
    <x v="1"/>
    <n v="0.30965999999999999"/>
    <x v="1"/>
    <n v="16"/>
    <x v="1"/>
    <x v="3"/>
  </r>
  <r>
    <x v="134"/>
    <x v="10"/>
    <x v="1"/>
    <n v="0.33004"/>
    <x v="1"/>
    <n v="16"/>
    <x v="1"/>
    <x v="3"/>
  </r>
  <r>
    <x v="134"/>
    <x v="11"/>
    <x v="1"/>
    <n v="0.31563999999999998"/>
    <x v="1"/>
    <n v="16"/>
    <x v="1"/>
    <x v="3"/>
  </r>
  <r>
    <x v="134"/>
    <x v="12"/>
    <x v="1"/>
    <n v="0.33864"/>
    <x v="1"/>
    <n v="16"/>
    <x v="1"/>
    <x v="3"/>
  </r>
  <r>
    <x v="134"/>
    <x v="0"/>
    <x v="2"/>
    <n v="0.57770999999999995"/>
    <x v="1"/>
    <n v="16"/>
    <x v="1"/>
    <x v="3"/>
  </r>
  <r>
    <x v="134"/>
    <x v="1"/>
    <x v="2"/>
    <n v="0.78761999999999999"/>
    <x v="1"/>
    <n v="16"/>
    <x v="1"/>
    <x v="3"/>
  </r>
  <r>
    <x v="134"/>
    <x v="2"/>
    <x v="2"/>
    <n v="0.87380000000000002"/>
    <x v="1"/>
    <n v="16"/>
    <x v="1"/>
    <x v="3"/>
  </r>
  <r>
    <x v="134"/>
    <x v="3"/>
    <x v="2"/>
    <n v="0.74778999999999995"/>
    <x v="1"/>
    <n v="16"/>
    <x v="1"/>
    <x v="3"/>
  </r>
  <r>
    <x v="134"/>
    <x v="4"/>
    <x v="2"/>
    <n v="0.75509999999999999"/>
    <x v="1"/>
    <n v="16"/>
    <x v="1"/>
    <x v="3"/>
  </r>
  <r>
    <x v="134"/>
    <x v="5"/>
    <x v="2"/>
    <n v="0.81452999999999998"/>
    <x v="1"/>
    <n v="16"/>
    <x v="1"/>
    <x v="3"/>
  </r>
  <r>
    <x v="134"/>
    <x v="6"/>
    <x v="2"/>
    <n v="0.71135000000000004"/>
    <x v="1"/>
    <n v="16"/>
    <x v="1"/>
    <x v="3"/>
  </r>
  <r>
    <x v="134"/>
    <x v="7"/>
    <x v="2"/>
    <n v="0.71216999999999997"/>
    <x v="1"/>
    <n v="16"/>
    <x v="1"/>
    <x v="3"/>
  </r>
  <r>
    <x v="134"/>
    <x v="8"/>
    <x v="2"/>
    <n v="0.79185000000000005"/>
    <x v="1"/>
    <n v="16"/>
    <x v="1"/>
    <x v="3"/>
  </r>
  <r>
    <x v="134"/>
    <x v="9"/>
    <x v="2"/>
    <n v="0.76339000000000001"/>
    <x v="1"/>
    <n v="16"/>
    <x v="1"/>
    <x v="3"/>
  </r>
  <r>
    <x v="134"/>
    <x v="10"/>
    <x v="2"/>
    <n v="0.85201000000000005"/>
    <x v="1"/>
    <n v="16"/>
    <x v="1"/>
    <x v="3"/>
  </r>
  <r>
    <x v="134"/>
    <x v="11"/>
    <x v="2"/>
    <n v="0.78940999999999995"/>
    <x v="1"/>
    <n v="16"/>
    <x v="1"/>
    <x v="3"/>
  </r>
  <r>
    <x v="134"/>
    <x v="12"/>
    <x v="2"/>
    <n v="0.88941000000000003"/>
    <x v="1"/>
    <n v="16"/>
    <x v="1"/>
    <x v="3"/>
  </r>
  <r>
    <x v="134"/>
    <x v="0"/>
    <x v="3"/>
    <n v="0.78900000000000003"/>
    <x v="1"/>
    <n v="16"/>
    <x v="1"/>
    <x v="3"/>
  </r>
  <r>
    <x v="134"/>
    <x v="1"/>
    <x v="3"/>
    <n v="1.417"/>
    <x v="1"/>
    <n v="16"/>
    <x v="1"/>
    <x v="3"/>
  </r>
  <r>
    <x v="134"/>
    <x v="2"/>
    <x v="3"/>
    <n v="1.5229999999999999"/>
    <x v="1"/>
    <n v="16"/>
    <x v="1"/>
    <x v="3"/>
  </r>
  <r>
    <x v="134"/>
    <x v="3"/>
    <x v="3"/>
    <n v="1.3680000000000001"/>
    <x v="1"/>
    <n v="16"/>
    <x v="1"/>
    <x v="3"/>
  </r>
  <r>
    <x v="134"/>
    <x v="4"/>
    <x v="3"/>
    <n v="1.377"/>
    <x v="1"/>
    <n v="16"/>
    <x v="1"/>
    <x v="3"/>
  </r>
  <r>
    <x v="134"/>
    <x v="5"/>
    <x v="3"/>
    <n v="1.008"/>
    <x v="1"/>
    <n v="16"/>
    <x v="1"/>
    <x v="3"/>
  </r>
  <r>
    <x v="134"/>
    <x v="6"/>
    <x v="3"/>
    <n v="1.0880000000000001"/>
    <x v="1"/>
    <n v="16"/>
    <x v="1"/>
    <x v="3"/>
  </r>
  <r>
    <x v="134"/>
    <x v="7"/>
    <x v="3"/>
    <n v="1.593"/>
    <x v="1"/>
    <n v="16"/>
    <x v="1"/>
    <x v="3"/>
  </r>
  <r>
    <x v="134"/>
    <x v="8"/>
    <x v="3"/>
    <n v="1.6910000000000001"/>
    <x v="1"/>
    <n v="16"/>
    <x v="1"/>
    <x v="3"/>
  </r>
  <r>
    <x v="134"/>
    <x v="9"/>
    <x v="3"/>
    <n v="1.6559999999999999"/>
    <x v="1"/>
    <n v="16"/>
    <x v="1"/>
    <x v="3"/>
  </r>
  <r>
    <x v="134"/>
    <x v="10"/>
    <x v="3"/>
    <n v="1.7649999999999999"/>
    <x v="1"/>
    <n v="16"/>
    <x v="1"/>
    <x v="3"/>
  </r>
  <r>
    <x v="134"/>
    <x v="11"/>
    <x v="3"/>
    <n v="1.6879999999999999"/>
    <x v="1"/>
    <n v="16"/>
    <x v="1"/>
    <x v="3"/>
  </r>
  <r>
    <x v="134"/>
    <x v="12"/>
    <x v="3"/>
    <n v="1.8109999999999999"/>
    <x v="1"/>
    <n v="16"/>
    <x v="1"/>
    <x v="3"/>
  </r>
  <r>
    <x v="135"/>
    <x v="13"/>
    <x v="0"/>
    <n v="1.5299999999999999E-2"/>
    <x v="1"/>
    <n v="16"/>
    <x v="1"/>
    <x v="3"/>
  </r>
  <r>
    <x v="135"/>
    <x v="13"/>
    <x v="1"/>
    <n v="8.9620000000000005E-2"/>
    <x v="1"/>
    <n v="16"/>
    <x v="1"/>
    <x v="3"/>
  </r>
  <r>
    <x v="135"/>
    <x v="13"/>
    <x v="2"/>
    <n v="0.67408000000000001"/>
    <x v="1"/>
    <n v="16"/>
    <x v="1"/>
    <x v="3"/>
  </r>
  <r>
    <x v="135"/>
    <x v="13"/>
    <x v="3"/>
    <n v="0.77900000000000003"/>
    <x v="1"/>
    <n v="16"/>
    <x v="1"/>
    <x v="3"/>
  </r>
  <r>
    <x v="136"/>
    <x v="0"/>
    <x v="0"/>
    <n v="6.3750000000000001E-2"/>
    <x v="1"/>
    <n v="17"/>
    <x v="1"/>
    <x v="3"/>
  </r>
  <r>
    <x v="136"/>
    <x v="1"/>
    <x v="0"/>
    <n v="0.36441000000000001"/>
    <x v="1"/>
    <n v="17"/>
    <x v="1"/>
    <x v="3"/>
  </r>
  <r>
    <x v="136"/>
    <x v="2"/>
    <x v="0"/>
    <n v="0.36441000000000001"/>
    <x v="1"/>
    <n v="17"/>
    <x v="1"/>
    <x v="3"/>
  </r>
  <r>
    <x v="136"/>
    <x v="3"/>
    <x v="0"/>
    <n v="0.36441000000000001"/>
    <x v="1"/>
    <n v="17"/>
    <x v="1"/>
    <x v="3"/>
  </r>
  <r>
    <x v="136"/>
    <x v="4"/>
    <x v="0"/>
    <n v="0.36441000000000001"/>
    <x v="1"/>
    <n v="17"/>
    <x v="1"/>
    <x v="3"/>
  </r>
  <r>
    <x v="136"/>
    <x v="5"/>
    <x v="0"/>
    <n v="7.7509999999999996E-2"/>
    <x v="1"/>
    <n v="17"/>
    <x v="1"/>
    <x v="3"/>
  </r>
  <r>
    <x v="136"/>
    <x v="6"/>
    <x v="0"/>
    <n v="0.25147999999999998"/>
    <x v="1"/>
    <n v="17"/>
    <x v="1"/>
    <x v="3"/>
  </r>
  <r>
    <x v="136"/>
    <x v="7"/>
    <x v="0"/>
    <n v="0.58294999999999997"/>
    <x v="1"/>
    <n v="17"/>
    <x v="1"/>
    <x v="3"/>
  </r>
  <r>
    <x v="136"/>
    <x v="8"/>
    <x v="0"/>
    <n v="0.58294999999999997"/>
    <x v="1"/>
    <n v="17"/>
    <x v="1"/>
    <x v="3"/>
  </r>
  <r>
    <x v="136"/>
    <x v="9"/>
    <x v="0"/>
    <n v="0.58294999999999997"/>
    <x v="1"/>
    <n v="17"/>
    <x v="1"/>
    <x v="3"/>
  </r>
  <r>
    <x v="136"/>
    <x v="10"/>
    <x v="0"/>
    <n v="0.58294999999999997"/>
    <x v="1"/>
    <n v="17"/>
    <x v="1"/>
    <x v="3"/>
  </r>
  <r>
    <x v="136"/>
    <x v="11"/>
    <x v="0"/>
    <n v="0.58294999999999997"/>
    <x v="1"/>
    <n v="17"/>
    <x v="1"/>
    <x v="3"/>
  </r>
  <r>
    <x v="136"/>
    <x v="12"/>
    <x v="0"/>
    <n v="0.58294999999999997"/>
    <x v="1"/>
    <n v="17"/>
    <x v="1"/>
    <x v="3"/>
  </r>
  <r>
    <x v="136"/>
    <x v="0"/>
    <x v="1"/>
    <n v="0.14754"/>
    <x v="1"/>
    <n v="17"/>
    <x v="1"/>
    <x v="3"/>
  </r>
  <r>
    <x v="136"/>
    <x v="1"/>
    <x v="1"/>
    <n v="0.26458999999999999"/>
    <x v="1"/>
    <n v="17"/>
    <x v="1"/>
    <x v="3"/>
  </r>
  <r>
    <x v="136"/>
    <x v="2"/>
    <x v="1"/>
    <n v="0.28460000000000002"/>
    <x v="1"/>
    <n v="17"/>
    <x v="1"/>
    <x v="3"/>
  </r>
  <r>
    <x v="136"/>
    <x v="3"/>
    <x v="1"/>
    <n v="0.25580000000000003"/>
    <x v="1"/>
    <n v="17"/>
    <x v="1"/>
    <x v="3"/>
  </r>
  <r>
    <x v="136"/>
    <x v="4"/>
    <x v="1"/>
    <n v="0.25897999999999999"/>
    <x v="1"/>
    <n v="17"/>
    <x v="1"/>
    <x v="3"/>
  </r>
  <r>
    <x v="136"/>
    <x v="5"/>
    <x v="1"/>
    <n v="0.11573"/>
    <x v="1"/>
    <n v="17"/>
    <x v="1"/>
    <x v="3"/>
  </r>
  <r>
    <x v="136"/>
    <x v="6"/>
    <x v="1"/>
    <n v="0.12528"/>
    <x v="1"/>
    <n v="17"/>
    <x v="1"/>
    <x v="3"/>
  </r>
  <r>
    <x v="136"/>
    <x v="7"/>
    <x v="1"/>
    <n v="0.29881000000000002"/>
    <x v="1"/>
    <n v="17"/>
    <x v="1"/>
    <x v="3"/>
  </r>
  <r>
    <x v="136"/>
    <x v="8"/>
    <x v="1"/>
    <n v="0.31639"/>
    <x v="1"/>
    <n v="17"/>
    <x v="1"/>
    <x v="3"/>
  </r>
  <r>
    <x v="136"/>
    <x v="9"/>
    <x v="1"/>
    <n v="0.31058999999999998"/>
    <x v="1"/>
    <n v="17"/>
    <x v="1"/>
    <x v="3"/>
  </r>
  <r>
    <x v="136"/>
    <x v="10"/>
    <x v="1"/>
    <n v="0.33078999999999997"/>
    <x v="1"/>
    <n v="17"/>
    <x v="1"/>
    <x v="3"/>
  </r>
  <r>
    <x v="136"/>
    <x v="11"/>
    <x v="1"/>
    <n v="0.31639"/>
    <x v="1"/>
    <n v="17"/>
    <x v="1"/>
    <x v="3"/>
  </r>
  <r>
    <x v="136"/>
    <x v="12"/>
    <x v="1"/>
    <n v="0.34050999999999998"/>
    <x v="1"/>
    <n v="17"/>
    <x v="1"/>
    <x v="3"/>
  </r>
  <r>
    <x v="136"/>
    <x v="0"/>
    <x v="2"/>
    <n v="0.57770999999999995"/>
    <x v="1"/>
    <n v="17"/>
    <x v="1"/>
    <x v="3"/>
  </r>
  <r>
    <x v="136"/>
    <x v="1"/>
    <x v="2"/>
    <n v="0.78600000000000003"/>
    <x v="1"/>
    <n v="17"/>
    <x v="1"/>
    <x v="3"/>
  </r>
  <r>
    <x v="136"/>
    <x v="2"/>
    <x v="2"/>
    <n v="0.87299000000000004"/>
    <x v="1"/>
    <n v="17"/>
    <x v="1"/>
    <x v="3"/>
  </r>
  <r>
    <x v="136"/>
    <x v="3"/>
    <x v="2"/>
    <n v="0.74778999999999995"/>
    <x v="1"/>
    <n v="17"/>
    <x v="1"/>
    <x v="3"/>
  </r>
  <r>
    <x v="136"/>
    <x v="4"/>
    <x v="2"/>
    <n v="0.76161000000000001"/>
    <x v="1"/>
    <n v="17"/>
    <x v="1"/>
    <x v="3"/>
  </r>
  <r>
    <x v="136"/>
    <x v="5"/>
    <x v="2"/>
    <n v="0.81276000000000004"/>
    <x v="1"/>
    <n v="17"/>
    <x v="1"/>
    <x v="3"/>
  </r>
  <r>
    <x v="136"/>
    <x v="6"/>
    <x v="2"/>
    <n v="0.71223999999999998"/>
    <x v="1"/>
    <n v="17"/>
    <x v="1"/>
    <x v="3"/>
  </r>
  <r>
    <x v="136"/>
    <x v="7"/>
    <x v="2"/>
    <n v="0.71623999999999999"/>
    <x v="1"/>
    <n v="17"/>
    <x v="1"/>
    <x v="3"/>
  </r>
  <r>
    <x v="136"/>
    <x v="8"/>
    <x v="2"/>
    <n v="0.79266000000000003"/>
    <x v="1"/>
    <n v="17"/>
    <x v="1"/>
    <x v="3"/>
  </r>
  <r>
    <x v="136"/>
    <x v="9"/>
    <x v="2"/>
    <n v="0.76746000000000003"/>
    <x v="1"/>
    <n v="17"/>
    <x v="1"/>
    <x v="3"/>
  </r>
  <r>
    <x v="136"/>
    <x v="10"/>
    <x v="2"/>
    <n v="0.85526000000000002"/>
    <x v="1"/>
    <n v="17"/>
    <x v="1"/>
    <x v="3"/>
  </r>
  <r>
    <x v="136"/>
    <x v="11"/>
    <x v="2"/>
    <n v="0.79266000000000003"/>
    <x v="1"/>
    <n v="17"/>
    <x v="1"/>
    <x v="3"/>
  </r>
  <r>
    <x v="136"/>
    <x v="12"/>
    <x v="2"/>
    <n v="0.89754"/>
    <x v="1"/>
    <n v="17"/>
    <x v="1"/>
    <x v="3"/>
  </r>
  <r>
    <x v="136"/>
    <x v="0"/>
    <x v="3"/>
    <n v="0.78900000000000003"/>
    <x v="1"/>
    <n v="17"/>
    <x v="1"/>
    <x v="3"/>
  </r>
  <r>
    <x v="136"/>
    <x v="1"/>
    <x v="3"/>
    <n v="1.415"/>
    <x v="1"/>
    <n v="17"/>
    <x v="1"/>
    <x v="3"/>
  </r>
  <r>
    <x v="136"/>
    <x v="2"/>
    <x v="3"/>
    <n v="1.522"/>
    <x v="1"/>
    <n v="17"/>
    <x v="1"/>
    <x v="3"/>
  </r>
  <r>
    <x v="136"/>
    <x v="3"/>
    <x v="3"/>
    <n v="1.3680000000000001"/>
    <x v="1"/>
    <n v="17"/>
    <x v="1"/>
    <x v="3"/>
  </r>
  <r>
    <x v="136"/>
    <x v="4"/>
    <x v="3"/>
    <n v="1.385"/>
    <x v="1"/>
    <n v="17"/>
    <x v="1"/>
    <x v="3"/>
  </r>
  <r>
    <x v="136"/>
    <x v="5"/>
    <x v="3"/>
    <n v="1.006"/>
    <x v="1"/>
    <n v="17"/>
    <x v="1"/>
    <x v="3"/>
  </r>
  <r>
    <x v="136"/>
    <x v="6"/>
    <x v="3"/>
    <n v="1.089"/>
    <x v="1"/>
    <n v="17"/>
    <x v="1"/>
    <x v="3"/>
  </r>
  <r>
    <x v="136"/>
    <x v="7"/>
    <x v="3"/>
    <n v="1.5980000000000001"/>
    <x v="1"/>
    <n v="17"/>
    <x v="1"/>
    <x v="3"/>
  </r>
  <r>
    <x v="136"/>
    <x v="8"/>
    <x v="3"/>
    <n v="1.6919999999999999"/>
    <x v="1"/>
    <n v="17"/>
    <x v="1"/>
    <x v="3"/>
  </r>
  <r>
    <x v="136"/>
    <x v="9"/>
    <x v="3"/>
    <n v="1.661"/>
    <x v="1"/>
    <n v="17"/>
    <x v="1"/>
    <x v="3"/>
  </r>
  <r>
    <x v="136"/>
    <x v="10"/>
    <x v="3"/>
    <n v="1.7689999999999999"/>
    <x v="1"/>
    <n v="17"/>
    <x v="1"/>
    <x v="3"/>
  </r>
  <r>
    <x v="136"/>
    <x v="11"/>
    <x v="3"/>
    <n v="1.6919999999999999"/>
    <x v="1"/>
    <n v="17"/>
    <x v="1"/>
    <x v="3"/>
  </r>
  <r>
    <x v="136"/>
    <x v="12"/>
    <x v="3"/>
    <n v="1.821"/>
    <x v="1"/>
    <n v="17"/>
    <x v="1"/>
    <x v="3"/>
  </r>
  <r>
    <x v="137"/>
    <x v="13"/>
    <x v="0"/>
    <n v="1.5299999999999999E-2"/>
    <x v="1"/>
    <n v="17"/>
    <x v="1"/>
    <x v="3"/>
  </r>
  <r>
    <x v="137"/>
    <x v="13"/>
    <x v="1"/>
    <n v="8.8469999999999993E-2"/>
    <x v="1"/>
    <n v="17"/>
    <x v="1"/>
    <x v="3"/>
  </r>
  <r>
    <x v="137"/>
    <x v="13"/>
    <x v="2"/>
    <n v="0.66522999999999999"/>
    <x v="1"/>
    <n v="17"/>
    <x v="1"/>
    <x v="3"/>
  </r>
  <r>
    <x v="137"/>
    <x v="13"/>
    <x v="3"/>
    <n v="0.76900000000000002"/>
    <x v="1"/>
    <n v="17"/>
    <x v="1"/>
    <x v="3"/>
  </r>
  <r>
    <x v="138"/>
    <x v="0"/>
    <x v="0"/>
    <n v="6.3750000000000001E-2"/>
    <x v="1"/>
    <n v="18"/>
    <x v="1"/>
    <x v="4"/>
  </r>
  <r>
    <x v="138"/>
    <x v="1"/>
    <x v="0"/>
    <n v="0.36441000000000001"/>
    <x v="1"/>
    <n v="18"/>
    <x v="1"/>
    <x v="4"/>
  </r>
  <r>
    <x v="138"/>
    <x v="2"/>
    <x v="0"/>
    <n v="0.36441000000000001"/>
    <x v="1"/>
    <n v="18"/>
    <x v="1"/>
    <x v="4"/>
  </r>
  <r>
    <x v="138"/>
    <x v="3"/>
    <x v="0"/>
    <n v="0.36441000000000001"/>
    <x v="1"/>
    <n v="18"/>
    <x v="1"/>
    <x v="4"/>
  </r>
  <r>
    <x v="138"/>
    <x v="4"/>
    <x v="0"/>
    <n v="0.36441000000000001"/>
    <x v="1"/>
    <n v="18"/>
    <x v="1"/>
    <x v="4"/>
  </r>
  <r>
    <x v="138"/>
    <x v="5"/>
    <x v="0"/>
    <n v="7.7509999999999996E-2"/>
    <x v="1"/>
    <n v="18"/>
    <x v="1"/>
    <x v="4"/>
  </r>
  <r>
    <x v="138"/>
    <x v="6"/>
    <x v="0"/>
    <n v="0.25147999999999998"/>
    <x v="1"/>
    <n v="18"/>
    <x v="1"/>
    <x v="4"/>
  </r>
  <r>
    <x v="138"/>
    <x v="7"/>
    <x v="0"/>
    <n v="0.58294999999999997"/>
    <x v="1"/>
    <n v="18"/>
    <x v="1"/>
    <x v="4"/>
  </r>
  <r>
    <x v="138"/>
    <x v="8"/>
    <x v="0"/>
    <n v="0.58294999999999997"/>
    <x v="1"/>
    <n v="18"/>
    <x v="1"/>
    <x v="4"/>
  </r>
  <r>
    <x v="138"/>
    <x v="9"/>
    <x v="0"/>
    <n v="0.58294999999999997"/>
    <x v="1"/>
    <n v="18"/>
    <x v="1"/>
    <x v="4"/>
  </r>
  <r>
    <x v="138"/>
    <x v="10"/>
    <x v="0"/>
    <n v="0.58294999999999997"/>
    <x v="1"/>
    <n v="18"/>
    <x v="1"/>
    <x v="4"/>
  </r>
  <r>
    <x v="138"/>
    <x v="11"/>
    <x v="0"/>
    <n v="0.58294999999999997"/>
    <x v="1"/>
    <n v="18"/>
    <x v="1"/>
    <x v="4"/>
  </r>
  <r>
    <x v="138"/>
    <x v="12"/>
    <x v="0"/>
    <n v="0.58294999999999997"/>
    <x v="1"/>
    <n v="18"/>
    <x v="1"/>
    <x v="4"/>
  </r>
  <r>
    <x v="138"/>
    <x v="0"/>
    <x v="1"/>
    <n v="0.14754"/>
    <x v="1"/>
    <n v="18"/>
    <x v="1"/>
    <x v="4"/>
  </r>
  <r>
    <x v="138"/>
    <x v="1"/>
    <x v="1"/>
    <n v="0.26384999999999997"/>
    <x v="1"/>
    <n v="18"/>
    <x v="1"/>
    <x v="4"/>
  </r>
  <r>
    <x v="138"/>
    <x v="2"/>
    <x v="1"/>
    <n v="0.28366999999999998"/>
    <x v="1"/>
    <n v="18"/>
    <x v="1"/>
    <x v="4"/>
  </r>
  <r>
    <x v="138"/>
    <x v="3"/>
    <x v="1"/>
    <n v="0.25580000000000003"/>
    <x v="1"/>
    <n v="18"/>
    <x v="1"/>
    <x v="4"/>
  </r>
  <r>
    <x v="138"/>
    <x v="4"/>
    <x v="1"/>
    <n v="0.25935999999999998"/>
    <x v="1"/>
    <n v="18"/>
    <x v="1"/>
    <x v="4"/>
  </r>
  <r>
    <x v="138"/>
    <x v="5"/>
    <x v="1"/>
    <n v="0.11539000000000001"/>
    <x v="1"/>
    <n v="18"/>
    <x v="1"/>
    <x v="4"/>
  </r>
  <r>
    <x v="138"/>
    <x v="6"/>
    <x v="1"/>
    <n v="0.12504999999999999"/>
    <x v="1"/>
    <n v="18"/>
    <x v="1"/>
    <x v="4"/>
  </r>
  <r>
    <x v="138"/>
    <x v="7"/>
    <x v="1"/>
    <n v="0.30031000000000002"/>
    <x v="1"/>
    <n v="18"/>
    <x v="1"/>
    <x v="4"/>
  </r>
  <r>
    <x v="138"/>
    <x v="8"/>
    <x v="1"/>
    <n v="0.32088"/>
    <x v="1"/>
    <n v="18"/>
    <x v="1"/>
    <x v="4"/>
  </r>
  <r>
    <x v="138"/>
    <x v="9"/>
    <x v="1"/>
    <n v="0.31228"/>
    <x v="1"/>
    <n v="18"/>
    <x v="1"/>
    <x v="4"/>
  </r>
  <r>
    <x v="138"/>
    <x v="10"/>
    <x v="1"/>
    <n v="0.33302999999999999"/>
    <x v="1"/>
    <n v="18"/>
    <x v="1"/>
    <x v="4"/>
  </r>
  <r>
    <x v="138"/>
    <x v="11"/>
    <x v="1"/>
    <n v="0.32088"/>
    <x v="1"/>
    <n v="18"/>
    <x v="1"/>
    <x v="4"/>
  </r>
  <r>
    <x v="138"/>
    <x v="12"/>
    <x v="1"/>
    <n v="0.34144999999999998"/>
    <x v="1"/>
    <n v="18"/>
    <x v="1"/>
    <x v="4"/>
  </r>
  <r>
    <x v="138"/>
    <x v="0"/>
    <x v="2"/>
    <n v="0.57770999999999995"/>
    <x v="1"/>
    <n v="18"/>
    <x v="1"/>
    <x v="4"/>
  </r>
  <r>
    <x v="138"/>
    <x v="1"/>
    <x v="2"/>
    <n v="0.78273999999999999"/>
    <x v="1"/>
    <n v="18"/>
    <x v="1"/>
    <x v="4"/>
  </r>
  <r>
    <x v="138"/>
    <x v="2"/>
    <x v="2"/>
    <n v="0.86892000000000003"/>
    <x v="1"/>
    <n v="18"/>
    <x v="1"/>
    <x v="4"/>
  </r>
  <r>
    <x v="138"/>
    <x v="3"/>
    <x v="2"/>
    <n v="0.74778999999999995"/>
    <x v="1"/>
    <n v="18"/>
    <x v="1"/>
    <x v="4"/>
  </r>
  <r>
    <x v="138"/>
    <x v="4"/>
    <x v="2"/>
    <n v="0.76322999999999996"/>
    <x v="1"/>
    <n v="18"/>
    <x v="1"/>
    <x v="4"/>
  </r>
  <r>
    <x v="138"/>
    <x v="5"/>
    <x v="2"/>
    <n v="0.81010000000000004"/>
    <x v="1"/>
    <n v="18"/>
    <x v="1"/>
    <x v="4"/>
  </r>
  <r>
    <x v="138"/>
    <x v="6"/>
    <x v="2"/>
    <n v="0.71047000000000005"/>
    <x v="1"/>
    <n v="18"/>
    <x v="1"/>
    <x v="4"/>
  </r>
  <r>
    <x v="138"/>
    <x v="7"/>
    <x v="2"/>
    <n v="0.72274000000000005"/>
    <x v="1"/>
    <n v="18"/>
    <x v="1"/>
    <x v="4"/>
  </r>
  <r>
    <x v="138"/>
    <x v="8"/>
    <x v="2"/>
    <n v="0.81216999999999995"/>
    <x v="1"/>
    <n v="18"/>
    <x v="1"/>
    <x v="4"/>
  </r>
  <r>
    <x v="138"/>
    <x v="9"/>
    <x v="2"/>
    <n v="0.77476999999999996"/>
    <x v="1"/>
    <n v="18"/>
    <x v="1"/>
    <x v="4"/>
  </r>
  <r>
    <x v="138"/>
    <x v="10"/>
    <x v="2"/>
    <n v="0.86502000000000001"/>
    <x v="1"/>
    <n v="18"/>
    <x v="1"/>
    <x v="4"/>
  </r>
  <r>
    <x v="138"/>
    <x v="11"/>
    <x v="2"/>
    <n v="0.81216999999999995"/>
    <x v="1"/>
    <n v="18"/>
    <x v="1"/>
    <x v="4"/>
  </r>
  <r>
    <x v="138"/>
    <x v="12"/>
    <x v="2"/>
    <n v="0.90159999999999996"/>
    <x v="1"/>
    <n v="18"/>
    <x v="1"/>
    <x v="4"/>
  </r>
  <r>
    <x v="138"/>
    <x v="0"/>
    <x v="3"/>
    <n v="0.78900000000000003"/>
    <x v="1"/>
    <n v="18"/>
    <x v="1"/>
    <x v="4"/>
  </r>
  <r>
    <x v="138"/>
    <x v="1"/>
    <x v="3"/>
    <n v="1.411"/>
    <x v="1"/>
    <n v="18"/>
    <x v="1"/>
    <x v="4"/>
  </r>
  <r>
    <x v="138"/>
    <x v="2"/>
    <x v="3"/>
    <n v="1.5169999999999999"/>
    <x v="1"/>
    <n v="18"/>
    <x v="1"/>
    <x v="4"/>
  </r>
  <r>
    <x v="138"/>
    <x v="3"/>
    <x v="3"/>
    <n v="1.3680000000000001"/>
    <x v="1"/>
    <n v="18"/>
    <x v="1"/>
    <x v="4"/>
  </r>
  <r>
    <x v="138"/>
    <x v="4"/>
    <x v="3"/>
    <n v="1.387"/>
    <x v="1"/>
    <n v="18"/>
    <x v="1"/>
    <x v="4"/>
  </r>
  <r>
    <x v="138"/>
    <x v="5"/>
    <x v="3"/>
    <n v="1.0029999999999999"/>
    <x v="1"/>
    <n v="18"/>
    <x v="1"/>
    <x v="4"/>
  </r>
  <r>
    <x v="138"/>
    <x v="6"/>
    <x v="3"/>
    <n v="1.087"/>
    <x v="1"/>
    <n v="18"/>
    <x v="1"/>
    <x v="4"/>
  </r>
  <r>
    <x v="138"/>
    <x v="7"/>
    <x v="3"/>
    <n v="1.6060000000000001"/>
    <x v="1"/>
    <n v="18"/>
    <x v="1"/>
    <x v="4"/>
  </r>
  <r>
    <x v="138"/>
    <x v="8"/>
    <x v="3"/>
    <n v="1.716"/>
    <x v="1"/>
    <n v="18"/>
    <x v="1"/>
    <x v="4"/>
  </r>
  <r>
    <x v="138"/>
    <x v="9"/>
    <x v="3"/>
    <n v="1.67"/>
    <x v="1"/>
    <n v="18"/>
    <x v="1"/>
    <x v="4"/>
  </r>
  <r>
    <x v="138"/>
    <x v="10"/>
    <x v="3"/>
    <n v="1.7809999999999999"/>
    <x v="1"/>
    <n v="18"/>
    <x v="1"/>
    <x v="4"/>
  </r>
  <r>
    <x v="138"/>
    <x v="11"/>
    <x v="3"/>
    <n v="1.716"/>
    <x v="1"/>
    <n v="18"/>
    <x v="1"/>
    <x v="4"/>
  </r>
  <r>
    <x v="138"/>
    <x v="12"/>
    <x v="3"/>
    <n v="1.8260000000000001"/>
    <x v="1"/>
    <n v="18"/>
    <x v="1"/>
    <x v="4"/>
  </r>
  <r>
    <x v="139"/>
    <x v="13"/>
    <x v="0"/>
    <n v="1.5299999999999999E-2"/>
    <x v="1"/>
    <n v="18"/>
    <x v="1"/>
    <x v="4"/>
  </r>
  <r>
    <x v="139"/>
    <x v="13"/>
    <x v="1"/>
    <n v="8.7319999999999995E-2"/>
    <x v="1"/>
    <n v="18"/>
    <x v="1"/>
    <x v="4"/>
  </r>
  <r>
    <x v="139"/>
    <x v="13"/>
    <x v="2"/>
    <n v="0.65637999999999996"/>
    <x v="1"/>
    <n v="18"/>
    <x v="1"/>
    <x v="4"/>
  </r>
  <r>
    <x v="139"/>
    <x v="13"/>
    <x v="3"/>
    <n v="0.75900000000000001"/>
    <x v="1"/>
    <n v="18"/>
    <x v="1"/>
    <x v="4"/>
  </r>
  <r>
    <x v="140"/>
    <x v="0"/>
    <x v="0"/>
    <n v="6.3750000000000001E-2"/>
    <x v="1"/>
    <n v="19"/>
    <x v="1"/>
    <x v="4"/>
  </r>
  <r>
    <x v="140"/>
    <x v="1"/>
    <x v="0"/>
    <n v="0.36441000000000001"/>
    <x v="1"/>
    <n v="19"/>
    <x v="1"/>
    <x v="4"/>
  </r>
  <r>
    <x v="140"/>
    <x v="2"/>
    <x v="0"/>
    <n v="0.36441000000000001"/>
    <x v="1"/>
    <n v="19"/>
    <x v="1"/>
    <x v="4"/>
  </r>
  <r>
    <x v="140"/>
    <x v="3"/>
    <x v="0"/>
    <n v="0.36441000000000001"/>
    <x v="1"/>
    <n v="19"/>
    <x v="1"/>
    <x v="4"/>
  </r>
  <r>
    <x v="140"/>
    <x v="4"/>
    <x v="0"/>
    <n v="0.36441000000000001"/>
    <x v="1"/>
    <n v="19"/>
    <x v="1"/>
    <x v="4"/>
  </r>
  <r>
    <x v="140"/>
    <x v="5"/>
    <x v="0"/>
    <n v="7.7509999999999996E-2"/>
    <x v="1"/>
    <n v="19"/>
    <x v="1"/>
    <x v="4"/>
  </r>
  <r>
    <x v="140"/>
    <x v="6"/>
    <x v="0"/>
    <n v="0.25147999999999998"/>
    <x v="1"/>
    <n v="19"/>
    <x v="1"/>
    <x v="4"/>
  </r>
  <r>
    <x v="140"/>
    <x v="7"/>
    <x v="0"/>
    <n v="0.58294999999999997"/>
    <x v="1"/>
    <n v="19"/>
    <x v="1"/>
    <x v="4"/>
  </r>
  <r>
    <x v="140"/>
    <x v="8"/>
    <x v="0"/>
    <n v="0.58294999999999997"/>
    <x v="1"/>
    <n v="19"/>
    <x v="1"/>
    <x v="4"/>
  </r>
  <r>
    <x v="140"/>
    <x v="9"/>
    <x v="0"/>
    <n v="0.58294999999999997"/>
    <x v="1"/>
    <n v="19"/>
    <x v="1"/>
    <x v="4"/>
  </r>
  <r>
    <x v="140"/>
    <x v="10"/>
    <x v="0"/>
    <n v="0.58294999999999997"/>
    <x v="1"/>
    <n v="19"/>
    <x v="1"/>
    <x v="4"/>
  </r>
  <r>
    <x v="140"/>
    <x v="11"/>
    <x v="0"/>
    <n v="0.58294999999999997"/>
    <x v="1"/>
    <n v="19"/>
    <x v="1"/>
    <x v="4"/>
  </r>
  <r>
    <x v="140"/>
    <x v="12"/>
    <x v="0"/>
    <n v="0.58294999999999997"/>
    <x v="1"/>
    <n v="19"/>
    <x v="1"/>
    <x v="4"/>
  </r>
  <r>
    <x v="140"/>
    <x v="0"/>
    <x v="1"/>
    <n v="0.14735000000000001"/>
    <x v="1"/>
    <n v="19"/>
    <x v="1"/>
    <x v="4"/>
  </r>
  <r>
    <x v="140"/>
    <x v="1"/>
    <x v="1"/>
    <n v="0.25917000000000001"/>
    <x v="1"/>
    <n v="19"/>
    <x v="1"/>
    <x v="4"/>
  </r>
  <r>
    <x v="140"/>
    <x v="2"/>
    <x v="1"/>
    <n v="0.27937000000000001"/>
    <x v="1"/>
    <n v="19"/>
    <x v="1"/>
    <x v="4"/>
  </r>
  <r>
    <x v="140"/>
    <x v="3"/>
    <x v="1"/>
    <n v="0.25244"/>
    <x v="1"/>
    <n v="19"/>
    <x v="1"/>
    <x v="4"/>
  </r>
  <r>
    <x v="140"/>
    <x v="4"/>
    <x v="1"/>
    <n v="0.25749"/>
    <x v="1"/>
    <n v="19"/>
    <x v="1"/>
    <x v="4"/>
  </r>
  <r>
    <x v="140"/>
    <x v="5"/>
    <x v="1"/>
    <n v="0.1132"/>
    <x v="1"/>
    <n v="19"/>
    <x v="1"/>
    <x v="4"/>
  </r>
  <r>
    <x v="140"/>
    <x v="6"/>
    <x v="1"/>
    <n v="0.12436"/>
    <x v="1"/>
    <n v="19"/>
    <x v="1"/>
    <x v="4"/>
  </r>
  <r>
    <x v="140"/>
    <x v="7"/>
    <x v="1"/>
    <n v="0.30031000000000002"/>
    <x v="1"/>
    <n v="19"/>
    <x v="1"/>
    <x v="4"/>
  </r>
  <r>
    <x v="140"/>
    <x v="8"/>
    <x v="1"/>
    <n v="0.31602000000000002"/>
    <x v="1"/>
    <n v="19"/>
    <x v="1"/>
    <x v="4"/>
  </r>
  <r>
    <x v="140"/>
    <x v="9"/>
    <x v="1"/>
    <n v="0.31228"/>
    <x v="1"/>
    <n v="19"/>
    <x v="1"/>
    <x v="4"/>
  </r>
  <r>
    <x v="140"/>
    <x v="10"/>
    <x v="1"/>
    <n v="0.33172000000000001"/>
    <x v="1"/>
    <n v="19"/>
    <x v="1"/>
    <x v="4"/>
  </r>
  <r>
    <x v="140"/>
    <x v="11"/>
    <x v="1"/>
    <n v="0.32330999999999999"/>
    <x v="1"/>
    <n v="19"/>
    <x v="1"/>
    <x v="4"/>
  </r>
  <r>
    <x v="140"/>
    <x v="12"/>
    <x v="1"/>
    <n v="0.34162999999999999"/>
    <x v="1"/>
    <n v="19"/>
    <x v="1"/>
    <x v="4"/>
  </r>
  <r>
    <x v="140"/>
    <x v="0"/>
    <x v="2"/>
    <n v="0.57689999999999997"/>
    <x v="1"/>
    <n v="19"/>
    <x v="1"/>
    <x v="4"/>
  </r>
  <r>
    <x v="140"/>
    <x v="1"/>
    <x v="2"/>
    <n v="0.76241999999999999"/>
    <x v="1"/>
    <n v="19"/>
    <x v="1"/>
    <x v="4"/>
  </r>
  <r>
    <x v="140"/>
    <x v="2"/>
    <x v="2"/>
    <n v="0.85021999999999998"/>
    <x v="1"/>
    <n v="19"/>
    <x v="1"/>
    <x v="4"/>
  </r>
  <r>
    <x v="140"/>
    <x v="3"/>
    <x v="2"/>
    <n v="0.73314999999999997"/>
    <x v="1"/>
    <n v="19"/>
    <x v="1"/>
    <x v="4"/>
  </r>
  <r>
    <x v="140"/>
    <x v="4"/>
    <x v="2"/>
    <n v="0.75509999999999999"/>
    <x v="1"/>
    <n v="19"/>
    <x v="1"/>
    <x v="4"/>
  </r>
  <r>
    <x v="140"/>
    <x v="5"/>
    <x v="2"/>
    <n v="0.79329000000000005"/>
    <x v="1"/>
    <n v="19"/>
    <x v="1"/>
    <x v="4"/>
  </r>
  <r>
    <x v="140"/>
    <x v="6"/>
    <x v="2"/>
    <n v="0.70516000000000001"/>
    <x v="1"/>
    <n v="19"/>
    <x v="1"/>
    <x v="4"/>
  </r>
  <r>
    <x v="140"/>
    <x v="7"/>
    <x v="2"/>
    <n v="0.72274000000000005"/>
    <x v="1"/>
    <n v="19"/>
    <x v="1"/>
    <x v="4"/>
  </r>
  <r>
    <x v="140"/>
    <x v="8"/>
    <x v="2"/>
    <n v="0.79103000000000001"/>
    <x v="1"/>
    <n v="19"/>
    <x v="1"/>
    <x v="4"/>
  </r>
  <r>
    <x v="140"/>
    <x v="9"/>
    <x v="2"/>
    <n v="0.77476999999999996"/>
    <x v="1"/>
    <n v="19"/>
    <x v="1"/>
    <x v="4"/>
  </r>
  <r>
    <x v="140"/>
    <x v="10"/>
    <x v="2"/>
    <n v="0.85933000000000004"/>
    <x v="1"/>
    <n v="19"/>
    <x v="1"/>
    <x v="4"/>
  </r>
  <r>
    <x v="140"/>
    <x v="11"/>
    <x v="2"/>
    <n v="0.82274000000000003"/>
    <x v="1"/>
    <n v="19"/>
    <x v="1"/>
    <x v="4"/>
  </r>
  <r>
    <x v="140"/>
    <x v="12"/>
    <x v="2"/>
    <n v="0.90242"/>
    <x v="1"/>
    <n v="19"/>
    <x v="1"/>
    <x v="4"/>
  </r>
  <r>
    <x v="140"/>
    <x v="0"/>
    <x v="3"/>
    <n v="0.78800000000000003"/>
    <x v="1"/>
    <n v="19"/>
    <x v="1"/>
    <x v="4"/>
  </r>
  <r>
    <x v="140"/>
    <x v="1"/>
    <x v="3"/>
    <n v="1.3859999999999999"/>
    <x v="1"/>
    <n v="19"/>
    <x v="1"/>
    <x v="4"/>
  </r>
  <r>
    <x v="140"/>
    <x v="2"/>
    <x v="3"/>
    <n v="1.494"/>
    <x v="1"/>
    <n v="19"/>
    <x v="1"/>
    <x v="4"/>
  </r>
  <r>
    <x v="140"/>
    <x v="3"/>
    <x v="3"/>
    <n v="1.35"/>
    <x v="1"/>
    <n v="19"/>
    <x v="1"/>
    <x v="4"/>
  </r>
  <r>
    <x v="140"/>
    <x v="4"/>
    <x v="3"/>
    <n v="1.377"/>
    <x v="1"/>
    <n v="19"/>
    <x v="1"/>
    <x v="4"/>
  </r>
  <r>
    <x v="140"/>
    <x v="5"/>
    <x v="3"/>
    <n v="0.98399999999999999"/>
    <x v="1"/>
    <n v="19"/>
    <x v="1"/>
    <x v="4"/>
  </r>
  <r>
    <x v="140"/>
    <x v="6"/>
    <x v="3"/>
    <n v="1.081"/>
    <x v="1"/>
    <n v="19"/>
    <x v="1"/>
    <x v="4"/>
  </r>
  <r>
    <x v="140"/>
    <x v="7"/>
    <x v="3"/>
    <n v="1.6060000000000001"/>
    <x v="1"/>
    <n v="19"/>
    <x v="1"/>
    <x v="4"/>
  </r>
  <r>
    <x v="140"/>
    <x v="8"/>
    <x v="3"/>
    <n v="1.69"/>
    <x v="1"/>
    <n v="19"/>
    <x v="1"/>
    <x v="4"/>
  </r>
  <r>
    <x v="140"/>
    <x v="9"/>
    <x v="3"/>
    <n v="1.67"/>
    <x v="1"/>
    <n v="19"/>
    <x v="1"/>
    <x v="4"/>
  </r>
  <r>
    <x v="140"/>
    <x v="10"/>
    <x v="3"/>
    <n v="1.774"/>
    <x v="1"/>
    <n v="19"/>
    <x v="1"/>
    <x v="4"/>
  </r>
  <r>
    <x v="140"/>
    <x v="11"/>
    <x v="3"/>
    <n v="1.7290000000000001"/>
    <x v="1"/>
    <n v="19"/>
    <x v="1"/>
    <x v="4"/>
  </r>
  <r>
    <x v="140"/>
    <x v="12"/>
    <x v="3"/>
    <n v="1.827"/>
    <x v="1"/>
    <n v="19"/>
    <x v="1"/>
    <x v="4"/>
  </r>
  <r>
    <x v="141"/>
    <x v="13"/>
    <x v="0"/>
    <n v="1.5299999999999999E-2"/>
    <x v="1"/>
    <n v="19"/>
    <x v="1"/>
    <x v="4"/>
  </r>
  <r>
    <x v="141"/>
    <x v="13"/>
    <x v="1"/>
    <n v="8.5589999999999999E-2"/>
    <x v="1"/>
    <n v="19"/>
    <x v="1"/>
    <x v="4"/>
  </r>
  <r>
    <x v="141"/>
    <x v="13"/>
    <x v="2"/>
    <n v="0.64310999999999996"/>
    <x v="1"/>
    <n v="19"/>
    <x v="1"/>
    <x v="4"/>
  </r>
  <r>
    <x v="141"/>
    <x v="13"/>
    <x v="3"/>
    <n v="0.74399999999999999"/>
    <x v="1"/>
    <n v="19"/>
    <x v="1"/>
    <x v="4"/>
  </r>
  <r>
    <x v="142"/>
    <x v="0"/>
    <x v="0"/>
    <n v="6.3750000000000001E-2"/>
    <x v="1"/>
    <n v="20"/>
    <x v="1"/>
    <x v="4"/>
  </r>
  <r>
    <x v="142"/>
    <x v="1"/>
    <x v="0"/>
    <n v="0.36441000000000001"/>
    <x v="1"/>
    <n v="20"/>
    <x v="1"/>
    <x v="4"/>
  </r>
  <r>
    <x v="142"/>
    <x v="2"/>
    <x v="0"/>
    <n v="0.36441000000000001"/>
    <x v="1"/>
    <n v="20"/>
    <x v="1"/>
    <x v="4"/>
  </r>
  <r>
    <x v="142"/>
    <x v="3"/>
    <x v="0"/>
    <n v="0.36441000000000001"/>
    <x v="1"/>
    <n v="20"/>
    <x v="1"/>
    <x v="4"/>
  </r>
  <r>
    <x v="142"/>
    <x v="4"/>
    <x v="0"/>
    <n v="0.36441000000000001"/>
    <x v="1"/>
    <n v="20"/>
    <x v="1"/>
    <x v="4"/>
  </r>
  <r>
    <x v="142"/>
    <x v="5"/>
    <x v="0"/>
    <n v="7.7509999999999996E-2"/>
    <x v="1"/>
    <n v="20"/>
    <x v="1"/>
    <x v="4"/>
  </r>
  <r>
    <x v="142"/>
    <x v="6"/>
    <x v="0"/>
    <n v="0.25147999999999998"/>
    <x v="1"/>
    <n v="20"/>
    <x v="1"/>
    <x v="4"/>
  </r>
  <r>
    <x v="142"/>
    <x v="7"/>
    <x v="0"/>
    <n v="0.58294999999999997"/>
    <x v="1"/>
    <n v="20"/>
    <x v="1"/>
    <x v="4"/>
  </r>
  <r>
    <x v="142"/>
    <x v="8"/>
    <x v="0"/>
    <n v="0.58294999999999997"/>
    <x v="1"/>
    <n v="20"/>
    <x v="1"/>
    <x v="4"/>
  </r>
  <r>
    <x v="142"/>
    <x v="9"/>
    <x v="0"/>
    <n v="0.58294999999999997"/>
    <x v="1"/>
    <n v="20"/>
    <x v="1"/>
    <x v="4"/>
  </r>
  <r>
    <x v="142"/>
    <x v="10"/>
    <x v="0"/>
    <n v="0.58294999999999997"/>
    <x v="1"/>
    <n v="20"/>
    <x v="1"/>
    <x v="4"/>
  </r>
  <r>
    <x v="142"/>
    <x v="11"/>
    <x v="0"/>
    <n v="0.58294999999999997"/>
    <x v="1"/>
    <n v="20"/>
    <x v="1"/>
    <x v="4"/>
  </r>
  <r>
    <x v="142"/>
    <x v="12"/>
    <x v="0"/>
    <n v="0.58294999999999997"/>
    <x v="1"/>
    <n v="20"/>
    <x v="1"/>
    <x v="4"/>
  </r>
  <r>
    <x v="142"/>
    <x v="0"/>
    <x v="1"/>
    <n v="0.14754"/>
    <x v="1"/>
    <n v="20"/>
    <x v="1"/>
    <x v="4"/>
  </r>
  <r>
    <x v="142"/>
    <x v="1"/>
    <x v="1"/>
    <n v="0.25599"/>
    <x v="1"/>
    <n v="20"/>
    <x v="1"/>
    <x v="4"/>
  </r>
  <r>
    <x v="142"/>
    <x v="2"/>
    <x v="1"/>
    <n v="0.27581"/>
    <x v="1"/>
    <n v="20"/>
    <x v="1"/>
    <x v="4"/>
  </r>
  <r>
    <x v="142"/>
    <x v="3"/>
    <x v="1"/>
    <n v="0.25244"/>
    <x v="1"/>
    <n v="20"/>
    <x v="1"/>
    <x v="4"/>
  </r>
  <r>
    <x v="142"/>
    <x v="4"/>
    <x v="1"/>
    <n v="0.25599"/>
    <x v="1"/>
    <n v="20"/>
    <x v="1"/>
    <x v="4"/>
  </r>
  <r>
    <x v="142"/>
    <x v="5"/>
    <x v="1"/>
    <n v="0.11125"/>
    <x v="1"/>
    <n v="20"/>
    <x v="1"/>
    <x v="4"/>
  </r>
  <r>
    <x v="142"/>
    <x v="6"/>
    <x v="1"/>
    <n v="0.12275"/>
    <x v="1"/>
    <n v="20"/>
    <x v="1"/>
    <x v="4"/>
  </r>
  <r>
    <x v="142"/>
    <x v="7"/>
    <x v="1"/>
    <n v="0.29919000000000001"/>
    <x v="1"/>
    <n v="20"/>
    <x v="1"/>
    <x v="4"/>
  </r>
  <r>
    <x v="142"/>
    <x v="8"/>
    <x v="1"/>
    <n v="0.31563999999999998"/>
    <x v="1"/>
    <n v="20"/>
    <x v="1"/>
    <x v="4"/>
  </r>
  <r>
    <x v="142"/>
    <x v="9"/>
    <x v="1"/>
    <n v="0.31078"/>
    <x v="1"/>
    <n v="20"/>
    <x v="1"/>
    <x v="4"/>
  </r>
  <r>
    <x v="142"/>
    <x v="10"/>
    <x v="1"/>
    <n v="0.33040999999999998"/>
    <x v="1"/>
    <n v="20"/>
    <x v="1"/>
    <x v="4"/>
  </r>
  <r>
    <x v="142"/>
    <x v="11"/>
    <x v="1"/>
    <n v="0.31938"/>
    <x v="1"/>
    <n v="20"/>
    <x v="1"/>
    <x v="4"/>
  </r>
  <r>
    <x v="142"/>
    <x v="12"/>
    <x v="1"/>
    <n v="0.34126000000000001"/>
    <x v="1"/>
    <n v="20"/>
    <x v="1"/>
    <x v="4"/>
  </r>
  <r>
    <x v="142"/>
    <x v="0"/>
    <x v="2"/>
    <n v="0.57770999999999995"/>
    <x v="1"/>
    <n v="20"/>
    <x v="1"/>
    <x v="4"/>
  </r>
  <r>
    <x v="142"/>
    <x v="1"/>
    <x v="2"/>
    <n v="0.74860000000000004"/>
    <x v="1"/>
    <n v="20"/>
    <x v="1"/>
    <x v="4"/>
  </r>
  <r>
    <x v="142"/>
    <x v="2"/>
    <x v="2"/>
    <n v="0.83477999999999997"/>
    <x v="1"/>
    <n v="20"/>
    <x v="1"/>
    <x v="4"/>
  </r>
  <r>
    <x v="142"/>
    <x v="3"/>
    <x v="2"/>
    <n v="0.73314999999999997"/>
    <x v="1"/>
    <n v="20"/>
    <x v="1"/>
    <x v="4"/>
  </r>
  <r>
    <x v="142"/>
    <x v="4"/>
    <x v="2"/>
    <n v="0.74860000000000004"/>
    <x v="1"/>
    <n v="20"/>
    <x v="1"/>
    <x v="4"/>
  </r>
  <r>
    <x v="142"/>
    <x v="5"/>
    <x v="2"/>
    <n v="0.77824000000000004"/>
    <x v="1"/>
    <n v="20"/>
    <x v="1"/>
    <x v="4"/>
  </r>
  <r>
    <x v="142"/>
    <x v="6"/>
    <x v="2"/>
    <n v="0.69277"/>
    <x v="1"/>
    <n v="20"/>
    <x v="1"/>
    <x v="4"/>
  </r>
  <r>
    <x v="142"/>
    <x v="7"/>
    <x v="2"/>
    <n v="0.71786000000000005"/>
    <x v="1"/>
    <n v="20"/>
    <x v="1"/>
    <x v="4"/>
  </r>
  <r>
    <x v="142"/>
    <x v="8"/>
    <x v="2"/>
    <n v="0.78940999999999995"/>
    <x v="1"/>
    <n v="20"/>
    <x v="1"/>
    <x v="4"/>
  </r>
  <r>
    <x v="142"/>
    <x v="9"/>
    <x v="2"/>
    <n v="0.76827000000000001"/>
    <x v="1"/>
    <n v="20"/>
    <x v="1"/>
    <x v="4"/>
  </r>
  <r>
    <x v="142"/>
    <x v="10"/>
    <x v="2"/>
    <n v="0.85363999999999995"/>
    <x v="1"/>
    <n v="20"/>
    <x v="1"/>
    <x v="4"/>
  </r>
  <r>
    <x v="142"/>
    <x v="11"/>
    <x v="2"/>
    <n v="0.80567"/>
    <x v="1"/>
    <n v="20"/>
    <x v="1"/>
    <x v="4"/>
  </r>
  <r>
    <x v="142"/>
    <x v="12"/>
    <x v="2"/>
    <n v="0.90078999999999998"/>
    <x v="1"/>
    <n v="20"/>
    <x v="1"/>
    <x v="4"/>
  </r>
  <r>
    <x v="142"/>
    <x v="0"/>
    <x v="3"/>
    <n v="0.78900000000000003"/>
    <x v="1"/>
    <n v="20"/>
    <x v="1"/>
    <x v="4"/>
  </r>
  <r>
    <x v="142"/>
    <x v="1"/>
    <x v="3"/>
    <n v="1.369"/>
    <x v="1"/>
    <n v="20"/>
    <x v="1"/>
    <x v="4"/>
  </r>
  <r>
    <x v="142"/>
    <x v="2"/>
    <x v="3"/>
    <n v="1.4750000000000001"/>
    <x v="1"/>
    <n v="20"/>
    <x v="1"/>
    <x v="4"/>
  </r>
  <r>
    <x v="142"/>
    <x v="3"/>
    <x v="3"/>
    <n v="1.35"/>
    <x v="1"/>
    <n v="20"/>
    <x v="1"/>
    <x v="4"/>
  </r>
  <r>
    <x v="142"/>
    <x v="4"/>
    <x v="3"/>
    <n v="1.369"/>
    <x v="1"/>
    <n v="20"/>
    <x v="1"/>
    <x v="4"/>
  </r>
  <r>
    <x v="142"/>
    <x v="5"/>
    <x v="3"/>
    <n v="0.96699999999999997"/>
    <x v="1"/>
    <n v="20"/>
    <x v="1"/>
    <x v="4"/>
  </r>
  <r>
    <x v="142"/>
    <x v="6"/>
    <x v="3"/>
    <n v="1.0669999999999999"/>
    <x v="1"/>
    <n v="20"/>
    <x v="1"/>
    <x v="4"/>
  </r>
  <r>
    <x v="142"/>
    <x v="7"/>
    <x v="3"/>
    <n v="1.6"/>
    <x v="1"/>
    <n v="20"/>
    <x v="1"/>
    <x v="4"/>
  </r>
  <r>
    <x v="142"/>
    <x v="8"/>
    <x v="3"/>
    <n v="1.6879999999999999"/>
    <x v="1"/>
    <n v="20"/>
    <x v="1"/>
    <x v="4"/>
  </r>
  <r>
    <x v="142"/>
    <x v="9"/>
    <x v="3"/>
    <n v="1.6619999999999999"/>
    <x v="1"/>
    <n v="20"/>
    <x v="1"/>
    <x v="4"/>
  </r>
  <r>
    <x v="142"/>
    <x v="10"/>
    <x v="3"/>
    <n v="1.7669999999999999"/>
    <x v="1"/>
    <n v="20"/>
    <x v="1"/>
    <x v="4"/>
  </r>
  <r>
    <x v="142"/>
    <x v="11"/>
    <x v="3"/>
    <n v="1.708"/>
    <x v="1"/>
    <n v="20"/>
    <x v="1"/>
    <x v="4"/>
  </r>
  <r>
    <x v="142"/>
    <x v="12"/>
    <x v="3"/>
    <n v="1.825"/>
    <x v="1"/>
    <n v="20"/>
    <x v="1"/>
    <x v="4"/>
  </r>
  <r>
    <x v="143"/>
    <x v="13"/>
    <x v="0"/>
    <n v="1.5299999999999999E-2"/>
    <x v="1"/>
    <n v="20"/>
    <x v="1"/>
    <x v="4"/>
  </r>
  <r>
    <x v="143"/>
    <x v="13"/>
    <x v="1"/>
    <n v="8.4669999999999995E-2"/>
    <x v="1"/>
    <n v="20"/>
    <x v="1"/>
    <x v="4"/>
  </r>
  <r>
    <x v="143"/>
    <x v="13"/>
    <x v="2"/>
    <n v="0.63602999999999998"/>
    <x v="1"/>
    <n v="20"/>
    <x v="1"/>
    <x v="4"/>
  </r>
  <r>
    <x v="143"/>
    <x v="13"/>
    <x v="3"/>
    <n v="0.73599999999999999"/>
    <x v="1"/>
    <n v="20"/>
    <x v="1"/>
    <x v="4"/>
  </r>
  <r>
    <x v="144"/>
    <x v="0"/>
    <x v="0"/>
    <n v="6.3750000000000001E-2"/>
    <x v="1"/>
    <n v="21"/>
    <x v="1"/>
    <x v="4"/>
  </r>
  <r>
    <x v="144"/>
    <x v="1"/>
    <x v="0"/>
    <n v="0.36441000000000001"/>
    <x v="1"/>
    <n v="21"/>
    <x v="1"/>
    <x v="4"/>
  </r>
  <r>
    <x v="144"/>
    <x v="2"/>
    <x v="0"/>
    <n v="0.36441000000000001"/>
    <x v="1"/>
    <n v="21"/>
    <x v="1"/>
    <x v="4"/>
  </r>
  <r>
    <x v="144"/>
    <x v="3"/>
    <x v="0"/>
    <n v="0.36441000000000001"/>
    <x v="1"/>
    <n v="21"/>
    <x v="1"/>
    <x v="4"/>
  </r>
  <r>
    <x v="144"/>
    <x v="4"/>
    <x v="0"/>
    <n v="0.36441000000000001"/>
    <x v="1"/>
    <n v="21"/>
    <x v="1"/>
    <x v="4"/>
  </r>
  <r>
    <x v="144"/>
    <x v="5"/>
    <x v="0"/>
    <n v="7.7509999999999996E-2"/>
    <x v="1"/>
    <n v="21"/>
    <x v="1"/>
    <x v="4"/>
  </r>
  <r>
    <x v="144"/>
    <x v="6"/>
    <x v="0"/>
    <n v="0.25147999999999998"/>
    <x v="1"/>
    <n v="21"/>
    <x v="1"/>
    <x v="4"/>
  </r>
  <r>
    <x v="144"/>
    <x v="7"/>
    <x v="0"/>
    <n v="0.58294999999999997"/>
    <x v="1"/>
    <n v="21"/>
    <x v="1"/>
    <x v="4"/>
  </r>
  <r>
    <x v="144"/>
    <x v="8"/>
    <x v="0"/>
    <n v="0.58294999999999997"/>
    <x v="1"/>
    <n v="21"/>
    <x v="1"/>
    <x v="4"/>
  </r>
  <r>
    <x v="144"/>
    <x v="9"/>
    <x v="0"/>
    <n v="0.58294999999999997"/>
    <x v="1"/>
    <n v="21"/>
    <x v="1"/>
    <x v="4"/>
  </r>
  <r>
    <x v="144"/>
    <x v="10"/>
    <x v="0"/>
    <n v="0.58294999999999997"/>
    <x v="1"/>
    <n v="21"/>
    <x v="1"/>
    <x v="4"/>
  </r>
  <r>
    <x v="144"/>
    <x v="11"/>
    <x v="0"/>
    <n v="0.58294999999999997"/>
    <x v="1"/>
    <n v="21"/>
    <x v="1"/>
    <x v="4"/>
  </r>
  <r>
    <x v="144"/>
    <x v="12"/>
    <x v="0"/>
    <n v="0.58294999999999997"/>
    <x v="1"/>
    <n v="21"/>
    <x v="1"/>
    <x v="4"/>
  </r>
  <r>
    <x v="144"/>
    <x v="0"/>
    <x v="1"/>
    <n v="0.14754"/>
    <x v="1"/>
    <n v="21"/>
    <x v="1"/>
    <x v="4"/>
  </r>
  <r>
    <x v="144"/>
    <x v="1"/>
    <x v="1"/>
    <n v="0.25468000000000002"/>
    <x v="1"/>
    <n v="21"/>
    <x v="1"/>
    <x v="4"/>
  </r>
  <r>
    <x v="144"/>
    <x v="2"/>
    <x v="1"/>
    <n v="0.27450000000000002"/>
    <x v="1"/>
    <n v="21"/>
    <x v="1"/>
    <x v="4"/>
  </r>
  <r>
    <x v="144"/>
    <x v="3"/>
    <x v="1"/>
    <n v="0.2515"/>
    <x v="1"/>
    <n v="21"/>
    <x v="1"/>
    <x v="4"/>
  </r>
  <r>
    <x v="144"/>
    <x v="4"/>
    <x v="1"/>
    <n v="0.24851000000000001"/>
    <x v="1"/>
    <n v="21"/>
    <x v="1"/>
    <x v="4"/>
  </r>
  <r>
    <x v="144"/>
    <x v="5"/>
    <x v="1"/>
    <n v="0.11044"/>
    <x v="1"/>
    <n v="21"/>
    <x v="1"/>
    <x v="4"/>
  </r>
  <r>
    <x v="144"/>
    <x v="6"/>
    <x v="1"/>
    <n v="0.12195"/>
    <x v="1"/>
    <n v="21"/>
    <x v="1"/>
    <x v="4"/>
  </r>
  <r>
    <x v="144"/>
    <x v="7"/>
    <x v="1"/>
    <n v="0.29450999999999999"/>
    <x v="1"/>
    <n v="21"/>
    <x v="1"/>
    <x v="4"/>
  </r>
  <r>
    <x v="144"/>
    <x v="8"/>
    <x v="1"/>
    <n v="0.31022"/>
    <x v="1"/>
    <n v="21"/>
    <x v="1"/>
    <x v="4"/>
  </r>
  <r>
    <x v="144"/>
    <x v="9"/>
    <x v="1"/>
    <n v="0.30815999999999999"/>
    <x v="1"/>
    <n v="21"/>
    <x v="1"/>
    <x v="4"/>
  </r>
  <r>
    <x v="144"/>
    <x v="10"/>
    <x v="1"/>
    <n v="0.32611000000000001"/>
    <x v="1"/>
    <n v="21"/>
    <x v="1"/>
    <x v="4"/>
  </r>
  <r>
    <x v="144"/>
    <x v="11"/>
    <x v="1"/>
    <n v="0.31470999999999999"/>
    <x v="1"/>
    <n v="21"/>
    <x v="1"/>
    <x v="4"/>
  </r>
  <r>
    <x v="144"/>
    <x v="12"/>
    <x v="1"/>
    <n v="0.34014"/>
    <x v="1"/>
    <n v="21"/>
    <x v="1"/>
    <x v="4"/>
  </r>
  <r>
    <x v="144"/>
    <x v="0"/>
    <x v="2"/>
    <n v="0.57770999999999995"/>
    <x v="1"/>
    <n v="21"/>
    <x v="1"/>
    <x v="4"/>
  </r>
  <r>
    <x v="144"/>
    <x v="1"/>
    <x v="2"/>
    <n v="0.74290999999999996"/>
    <x v="1"/>
    <n v="21"/>
    <x v="1"/>
    <x v="4"/>
  </r>
  <r>
    <x v="144"/>
    <x v="2"/>
    <x v="2"/>
    <n v="0.82908999999999999"/>
    <x v="1"/>
    <n v="21"/>
    <x v="1"/>
    <x v="4"/>
  </r>
  <r>
    <x v="144"/>
    <x v="3"/>
    <x v="2"/>
    <n v="0.72909000000000002"/>
    <x v="1"/>
    <n v="21"/>
    <x v="1"/>
    <x v="4"/>
  </r>
  <r>
    <x v="144"/>
    <x v="4"/>
    <x v="2"/>
    <n v="0.71608000000000005"/>
    <x v="1"/>
    <n v="21"/>
    <x v="1"/>
    <x v="4"/>
  </r>
  <r>
    <x v="144"/>
    <x v="5"/>
    <x v="2"/>
    <n v="0.77205000000000001"/>
    <x v="1"/>
    <n v="21"/>
    <x v="1"/>
    <x v="4"/>
  </r>
  <r>
    <x v="144"/>
    <x v="6"/>
    <x v="2"/>
    <n v="0.68657000000000001"/>
    <x v="1"/>
    <n v="21"/>
    <x v="1"/>
    <x v="4"/>
  </r>
  <r>
    <x v="144"/>
    <x v="7"/>
    <x v="2"/>
    <n v="0.69754000000000005"/>
    <x v="1"/>
    <n v="21"/>
    <x v="1"/>
    <x v="4"/>
  </r>
  <r>
    <x v="144"/>
    <x v="8"/>
    <x v="2"/>
    <n v="0.76583000000000001"/>
    <x v="1"/>
    <n v="21"/>
    <x v="1"/>
    <x v="4"/>
  </r>
  <r>
    <x v="144"/>
    <x v="9"/>
    <x v="2"/>
    <n v="0.75688999999999995"/>
    <x v="1"/>
    <n v="21"/>
    <x v="1"/>
    <x v="4"/>
  </r>
  <r>
    <x v="144"/>
    <x v="10"/>
    <x v="2"/>
    <n v="0.83494000000000002"/>
    <x v="1"/>
    <n v="21"/>
    <x v="1"/>
    <x v="4"/>
  </r>
  <r>
    <x v="144"/>
    <x v="11"/>
    <x v="2"/>
    <n v="0.78534000000000004"/>
    <x v="1"/>
    <n v="21"/>
    <x v="1"/>
    <x v="4"/>
  </r>
  <r>
    <x v="144"/>
    <x v="12"/>
    <x v="2"/>
    <n v="0.89590999999999998"/>
    <x v="1"/>
    <n v="21"/>
    <x v="1"/>
    <x v="4"/>
  </r>
  <r>
    <x v="144"/>
    <x v="0"/>
    <x v="3"/>
    <n v="0.78900000000000003"/>
    <x v="1"/>
    <n v="21"/>
    <x v="1"/>
    <x v="4"/>
  </r>
  <r>
    <x v="144"/>
    <x v="1"/>
    <x v="3"/>
    <n v="1.3620000000000001"/>
    <x v="1"/>
    <n v="21"/>
    <x v="1"/>
    <x v="4"/>
  </r>
  <r>
    <x v="144"/>
    <x v="2"/>
    <x v="3"/>
    <n v="1.468"/>
    <x v="1"/>
    <n v="21"/>
    <x v="1"/>
    <x v="4"/>
  </r>
  <r>
    <x v="144"/>
    <x v="3"/>
    <x v="3"/>
    <n v="1.345"/>
    <x v="1"/>
    <n v="21"/>
    <x v="1"/>
    <x v="4"/>
  </r>
  <r>
    <x v="144"/>
    <x v="4"/>
    <x v="3"/>
    <n v="1.329"/>
    <x v="1"/>
    <n v="21"/>
    <x v="1"/>
    <x v="4"/>
  </r>
  <r>
    <x v="144"/>
    <x v="5"/>
    <x v="3"/>
    <n v="0.96"/>
    <x v="1"/>
    <n v="21"/>
    <x v="1"/>
    <x v="4"/>
  </r>
  <r>
    <x v="144"/>
    <x v="6"/>
    <x v="3"/>
    <n v="1.06"/>
    <x v="1"/>
    <n v="21"/>
    <x v="1"/>
    <x v="4"/>
  </r>
  <r>
    <x v="144"/>
    <x v="7"/>
    <x v="3"/>
    <n v="1.575"/>
    <x v="1"/>
    <n v="21"/>
    <x v="1"/>
    <x v="4"/>
  </r>
  <r>
    <x v="144"/>
    <x v="8"/>
    <x v="3"/>
    <n v="1.659"/>
    <x v="1"/>
    <n v="21"/>
    <x v="1"/>
    <x v="4"/>
  </r>
  <r>
    <x v="144"/>
    <x v="9"/>
    <x v="3"/>
    <n v="1.6479999999999999"/>
    <x v="1"/>
    <n v="21"/>
    <x v="1"/>
    <x v="4"/>
  </r>
  <r>
    <x v="144"/>
    <x v="10"/>
    <x v="3"/>
    <n v="1.744"/>
    <x v="1"/>
    <n v="21"/>
    <x v="1"/>
    <x v="4"/>
  </r>
  <r>
    <x v="144"/>
    <x v="11"/>
    <x v="3"/>
    <n v="1.6830000000000001"/>
    <x v="1"/>
    <n v="21"/>
    <x v="1"/>
    <x v="4"/>
  </r>
  <r>
    <x v="144"/>
    <x v="12"/>
    <x v="3"/>
    <n v="1.819"/>
    <x v="1"/>
    <n v="21"/>
    <x v="1"/>
    <x v="4"/>
  </r>
  <r>
    <x v="145"/>
    <x v="13"/>
    <x v="0"/>
    <n v="1.5299999999999999E-2"/>
    <x v="1"/>
    <n v="21"/>
    <x v="1"/>
    <x v="4"/>
  </r>
  <r>
    <x v="145"/>
    <x v="13"/>
    <x v="1"/>
    <n v="8.4150000000000003E-2"/>
    <x v="1"/>
    <n v="21"/>
    <x v="1"/>
    <x v="4"/>
  </r>
  <r>
    <x v="145"/>
    <x v="13"/>
    <x v="2"/>
    <n v="0.63205"/>
    <x v="1"/>
    <n v="21"/>
    <x v="1"/>
    <x v="4"/>
  </r>
  <r>
    <x v="145"/>
    <x v="13"/>
    <x v="3"/>
    <n v="0.73150000000000004"/>
    <x v="1"/>
    <n v="21"/>
    <x v="1"/>
    <x v="4"/>
  </r>
  <r>
    <x v="146"/>
    <x v="0"/>
    <x v="0"/>
    <n v="6.3750000000000001E-2"/>
    <x v="1"/>
    <n v="22"/>
    <x v="1"/>
    <x v="4"/>
  </r>
  <r>
    <x v="146"/>
    <x v="1"/>
    <x v="0"/>
    <n v="0.36441000000000001"/>
    <x v="1"/>
    <n v="22"/>
    <x v="1"/>
    <x v="4"/>
  </r>
  <r>
    <x v="146"/>
    <x v="2"/>
    <x v="0"/>
    <n v="0.36441000000000001"/>
    <x v="1"/>
    <n v="22"/>
    <x v="1"/>
    <x v="4"/>
  </r>
  <r>
    <x v="146"/>
    <x v="3"/>
    <x v="0"/>
    <n v="0.36441000000000001"/>
    <x v="1"/>
    <n v="22"/>
    <x v="1"/>
    <x v="4"/>
  </r>
  <r>
    <x v="146"/>
    <x v="4"/>
    <x v="0"/>
    <n v="0.36441000000000001"/>
    <x v="1"/>
    <n v="22"/>
    <x v="1"/>
    <x v="4"/>
  </r>
  <r>
    <x v="146"/>
    <x v="5"/>
    <x v="0"/>
    <n v="7.7509999999999996E-2"/>
    <x v="1"/>
    <n v="22"/>
    <x v="1"/>
    <x v="4"/>
  </r>
  <r>
    <x v="146"/>
    <x v="6"/>
    <x v="0"/>
    <n v="0.25147999999999998"/>
    <x v="1"/>
    <n v="22"/>
    <x v="1"/>
    <x v="4"/>
  </r>
  <r>
    <x v="146"/>
    <x v="7"/>
    <x v="0"/>
    <n v="0.58294999999999997"/>
    <x v="1"/>
    <n v="22"/>
    <x v="1"/>
    <x v="4"/>
  </r>
  <r>
    <x v="146"/>
    <x v="8"/>
    <x v="0"/>
    <n v="0.58294999999999997"/>
    <x v="1"/>
    <n v="22"/>
    <x v="1"/>
    <x v="4"/>
  </r>
  <r>
    <x v="146"/>
    <x v="9"/>
    <x v="0"/>
    <n v="0.58294999999999997"/>
    <x v="1"/>
    <n v="22"/>
    <x v="1"/>
    <x v="4"/>
  </r>
  <r>
    <x v="146"/>
    <x v="10"/>
    <x v="0"/>
    <n v="0.58294999999999997"/>
    <x v="1"/>
    <n v="22"/>
    <x v="1"/>
    <x v="4"/>
  </r>
  <r>
    <x v="146"/>
    <x v="11"/>
    <x v="0"/>
    <n v="0.58294999999999997"/>
    <x v="1"/>
    <n v="22"/>
    <x v="1"/>
    <x v="4"/>
  </r>
  <r>
    <x v="146"/>
    <x v="12"/>
    <x v="0"/>
    <n v="0.58294999999999997"/>
    <x v="1"/>
    <n v="22"/>
    <x v="1"/>
    <x v="4"/>
  </r>
  <r>
    <x v="146"/>
    <x v="0"/>
    <x v="1"/>
    <n v="0.14735000000000001"/>
    <x v="1"/>
    <n v="22"/>
    <x v="1"/>
    <x v="4"/>
  </r>
  <r>
    <x v="146"/>
    <x v="1"/>
    <x v="1"/>
    <n v="0.2515"/>
    <x v="1"/>
    <n v="22"/>
    <x v="1"/>
    <x v="4"/>
  </r>
  <r>
    <x v="146"/>
    <x v="2"/>
    <x v="1"/>
    <n v="0.27226"/>
    <x v="1"/>
    <n v="22"/>
    <x v="1"/>
    <x v="4"/>
  </r>
  <r>
    <x v="146"/>
    <x v="3"/>
    <x v="1"/>
    <n v="0.2515"/>
    <x v="1"/>
    <n v="22"/>
    <x v="1"/>
    <x v="4"/>
  </r>
  <r>
    <x v="146"/>
    <x v="4"/>
    <x v="1"/>
    <n v="0.25001000000000001"/>
    <x v="1"/>
    <n v="22"/>
    <x v="1"/>
    <x v="4"/>
  </r>
  <r>
    <x v="146"/>
    <x v="5"/>
    <x v="1"/>
    <n v="0.11056000000000001"/>
    <x v="1"/>
    <n v="22"/>
    <x v="1"/>
    <x v="4"/>
  </r>
  <r>
    <x v="146"/>
    <x v="6"/>
    <x v="1"/>
    <n v="0.12068"/>
    <x v="1"/>
    <n v="22"/>
    <x v="1"/>
    <x v="4"/>
  </r>
  <r>
    <x v="146"/>
    <x v="7"/>
    <x v="1"/>
    <n v="0.29171000000000002"/>
    <x v="1"/>
    <n v="22"/>
    <x v="1"/>
    <x v="4"/>
  </r>
  <r>
    <x v="146"/>
    <x v="8"/>
    <x v="1"/>
    <n v="0.30965999999999999"/>
    <x v="1"/>
    <n v="22"/>
    <x v="1"/>
    <x v="4"/>
  </r>
  <r>
    <x v="146"/>
    <x v="9"/>
    <x v="1"/>
    <n v="0.30386000000000002"/>
    <x v="1"/>
    <n v="22"/>
    <x v="1"/>
    <x v="4"/>
  </r>
  <r>
    <x v="146"/>
    <x v="10"/>
    <x v="1"/>
    <n v="0.32406000000000001"/>
    <x v="1"/>
    <n v="22"/>
    <x v="1"/>
    <x v="4"/>
  </r>
  <r>
    <x v="146"/>
    <x v="11"/>
    <x v="1"/>
    <n v="0.31583"/>
    <x v="1"/>
    <n v="22"/>
    <x v="1"/>
    <x v="4"/>
  </r>
  <r>
    <x v="146"/>
    <x v="12"/>
    <x v="1"/>
    <n v="0.33976000000000001"/>
    <x v="1"/>
    <n v="22"/>
    <x v="1"/>
    <x v="4"/>
  </r>
  <r>
    <x v="146"/>
    <x v="0"/>
    <x v="2"/>
    <n v="0.57689999999999997"/>
    <x v="1"/>
    <n v="22"/>
    <x v="1"/>
    <x v="4"/>
  </r>
  <r>
    <x v="146"/>
    <x v="1"/>
    <x v="2"/>
    <n v="0.72909000000000002"/>
    <x v="1"/>
    <n v="22"/>
    <x v="1"/>
    <x v="4"/>
  </r>
  <r>
    <x v="146"/>
    <x v="2"/>
    <x v="2"/>
    <n v="0.81933"/>
    <x v="1"/>
    <n v="22"/>
    <x v="1"/>
    <x v="4"/>
  </r>
  <r>
    <x v="146"/>
    <x v="3"/>
    <x v="2"/>
    <n v="0.72909000000000002"/>
    <x v="1"/>
    <n v="22"/>
    <x v="1"/>
    <x v="4"/>
  </r>
  <r>
    <x v="146"/>
    <x v="4"/>
    <x v="2"/>
    <n v="0.72258"/>
    <x v="1"/>
    <n v="22"/>
    <x v="1"/>
    <x v="4"/>
  </r>
  <r>
    <x v="146"/>
    <x v="5"/>
    <x v="2"/>
    <n v="0.77293000000000001"/>
    <x v="1"/>
    <n v="22"/>
    <x v="1"/>
    <x v="4"/>
  </r>
  <r>
    <x v="146"/>
    <x v="6"/>
    <x v="2"/>
    <n v="0.67684"/>
    <x v="1"/>
    <n v="22"/>
    <x v="1"/>
    <x v="4"/>
  </r>
  <r>
    <x v="146"/>
    <x v="7"/>
    <x v="2"/>
    <n v="0.68533999999999995"/>
    <x v="1"/>
    <n v="22"/>
    <x v="1"/>
    <x v="4"/>
  </r>
  <r>
    <x v="146"/>
    <x v="8"/>
    <x v="2"/>
    <n v="0.76339000000000001"/>
    <x v="1"/>
    <n v="22"/>
    <x v="1"/>
    <x v="4"/>
  </r>
  <r>
    <x v="146"/>
    <x v="9"/>
    <x v="2"/>
    <n v="0.73819000000000001"/>
    <x v="1"/>
    <n v="22"/>
    <x v="1"/>
    <x v="4"/>
  </r>
  <r>
    <x v="146"/>
    <x v="10"/>
    <x v="2"/>
    <n v="0.82599"/>
    <x v="1"/>
    <n v="22"/>
    <x v="1"/>
    <x v="4"/>
  </r>
  <r>
    <x v="146"/>
    <x v="11"/>
    <x v="2"/>
    <n v="0.79022000000000003"/>
    <x v="1"/>
    <n v="22"/>
    <x v="1"/>
    <x v="4"/>
  </r>
  <r>
    <x v="146"/>
    <x v="12"/>
    <x v="2"/>
    <n v="0.89429000000000003"/>
    <x v="1"/>
    <n v="22"/>
    <x v="1"/>
    <x v="4"/>
  </r>
  <r>
    <x v="146"/>
    <x v="0"/>
    <x v="3"/>
    <n v="0.78800000000000003"/>
    <x v="1"/>
    <n v="22"/>
    <x v="1"/>
    <x v="4"/>
  </r>
  <r>
    <x v="146"/>
    <x v="1"/>
    <x v="3"/>
    <n v="1.345"/>
    <x v="1"/>
    <n v="22"/>
    <x v="1"/>
    <x v="4"/>
  </r>
  <r>
    <x v="146"/>
    <x v="2"/>
    <x v="3"/>
    <n v="1.456"/>
    <x v="1"/>
    <n v="22"/>
    <x v="1"/>
    <x v="4"/>
  </r>
  <r>
    <x v="146"/>
    <x v="3"/>
    <x v="3"/>
    <n v="1.345"/>
    <x v="1"/>
    <n v="22"/>
    <x v="1"/>
    <x v="4"/>
  </r>
  <r>
    <x v="146"/>
    <x v="4"/>
    <x v="3"/>
    <n v="1.337"/>
    <x v="1"/>
    <n v="22"/>
    <x v="1"/>
    <x v="4"/>
  </r>
  <r>
    <x v="146"/>
    <x v="5"/>
    <x v="3"/>
    <n v="0.96099999999999997"/>
    <x v="1"/>
    <n v="22"/>
    <x v="1"/>
    <x v="4"/>
  </r>
  <r>
    <x v="146"/>
    <x v="6"/>
    <x v="3"/>
    <n v="1.0489999999999999"/>
    <x v="1"/>
    <n v="22"/>
    <x v="1"/>
    <x v="4"/>
  </r>
  <r>
    <x v="146"/>
    <x v="7"/>
    <x v="3"/>
    <n v="1.56"/>
    <x v="1"/>
    <n v="22"/>
    <x v="1"/>
    <x v="4"/>
  </r>
  <r>
    <x v="146"/>
    <x v="8"/>
    <x v="3"/>
    <n v="1.6559999999999999"/>
    <x v="1"/>
    <n v="22"/>
    <x v="1"/>
    <x v="4"/>
  </r>
  <r>
    <x v="146"/>
    <x v="9"/>
    <x v="3"/>
    <n v="1.625"/>
    <x v="1"/>
    <n v="22"/>
    <x v="1"/>
    <x v="4"/>
  </r>
  <r>
    <x v="146"/>
    <x v="10"/>
    <x v="3"/>
    <n v="1.7330000000000001"/>
    <x v="1"/>
    <n v="22"/>
    <x v="1"/>
    <x v="4"/>
  </r>
  <r>
    <x v="146"/>
    <x v="11"/>
    <x v="3"/>
    <n v="1.6890000000000001"/>
    <x v="1"/>
    <n v="22"/>
    <x v="1"/>
    <x v="4"/>
  </r>
  <r>
    <x v="146"/>
    <x v="12"/>
    <x v="3"/>
    <n v="1.8169999999999999"/>
    <x v="1"/>
    <n v="22"/>
    <x v="1"/>
    <x v="4"/>
  </r>
  <r>
    <x v="147"/>
    <x v="13"/>
    <x v="0"/>
    <n v="1.5299999999999999E-2"/>
    <x v="1"/>
    <n v="22"/>
    <x v="1"/>
    <x v="4"/>
  </r>
  <r>
    <x v="147"/>
    <x v="13"/>
    <x v="1"/>
    <n v="8.5250000000000006E-2"/>
    <x v="1"/>
    <n v="22"/>
    <x v="1"/>
    <x v="4"/>
  </r>
  <r>
    <x v="147"/>
    <x v="13"/>
    <x v="2"/>
    <n v="0.64044999999999996"/>
    <x v="1"/>
    <n v="22"/>
    <x v="1"/>
    <x v="4"/>
  </r>
  <r>
    <x v="147"/>
    <x v="13"/>
    <x v="3"/>
    <n v="0.74099999999999999"/>
    <x v="1"/>
    <n v="22"/>
    <x v="1"/>
    <x v="4"/>
  </r>
  <r>
    <x v="148"/>
    <x v="0"/>
    <x v="0"/>
    <n v="6.3750000000000001E-2"/>
    <x v="1"/>
    <n v="23"/>
    <x v="1"/>
    <x v="5"/>
  </r>
  <r>
    <x v="148"/>
    <x v="1"/>
    <x v="0"/>
    <n v="0.36441000000000001"/>
    <x v="1"/>
    <n v="23"/>
    <x v="1"/>
    <x v="5"/>
  </r>
  <r>
    <x v="148"/>
    <x v="2"/>
    <x v="0"/>
    <n v="0.36441000000000001"/>
    <x v="1"/>
    <n v="23"/>
    <x v="1"/>
    <x v="5"/>
  </r>
  <r>
    <x v="148"/>
    <x v="3"/>
    <x v="0"/>
    <n v="0.36441000000000001"/>
    <x v="1"/>
    <n v="23"/>
    <x v="1"/>
    <x v="5"/>
  </r>
  <r>
    <x v="148"/>
    <x v="4"/>
    <x v="0"/>
    <n v="0.36441000000000001"/>
    <x v="1"/>
    <n v="23"/>
    <x v="1"/>
    <x v="5"/>
  </r>
  <r>
    <x v="148"/>
    <x v="5"/>
    <x v="0"/>
    <n v="7.7509999999999996E-2"/>
    <x v="1"/>
    <n v="23"/>
    <x v="1"/>
    <x v="5"/>
  </r>
  <r>
    <x v="148"/>
    <x v="6"/>
    <x v="0"/>
    <n v="0.25147999999999998"/>
    <x v="1"/>
    <n v="23"/>
    <x v="1"/>
    <x v="5"/>
  </r>
  <r>
    <x v="148"/>
    <x v="7"/>
    <x v="0"/>
    <n v="0.58294999999999997"/>
    <x v="1"/>
    <n v="23"/>
    <x v="1"/>
    <x v="5"/>
  </r>
  <r>
    <x v="148"/>
    <x v="8"/>
    <x v="0"/>
    <n v="0.58294999999999997"/>
    <x v="1"/>
    <n v="23"/>
    <x v="1"/>
    <x v="5"/>
  </r>
  <r>
    <x v="148"/>
    <x v="9"/>
    <x v="0"/>
    <n v="0.58294999999999997"/>
    <x v="1"/>
    <n v="23"/>
    <x v="1"/>
    <x v="5"/>
  </r>
  <r>
    <x v="148"/>
    <x v="10"/>
    <x v="0"/>
    <n v="0.58294999999999997"/>
    <x v="1"/>
    <n v="23"/>
    <x v="1"/>
    <x v="5"/>
  </r>
  <r>
    <x v="148"/>
    <x v="11"/>
    <x v="0"/>
    <n v="0.58294999999999997"/>
    <x v="1"/>
    <n v="23"/>
    <x v="1"/>
    <x v="5"/>
  </r>
  <r>
    <x v="148"/>
    <x v="12"/>
    <x v="0"/>
    <n v="0.58294999999999997"/>
    <x v="1"/>
    <n v="23"/>
    <x v="1"/>
    <x v="5"/>
  </r>
  <r>
    <x v="148"/>
    <x v="0"/>
    <x v="1"/>
    <n v="0.14566999999999999"/>
    <x v="1"/>
    <n v="23"/>
    <x v="1"/>
    <x v="5"/>
  </r>
  <r>
    <x v="148"/>
    <x v="1"/>
    <x v="1"/>
    <n v="0.25280999999999998"/>
    <x v="1"/>
    <n v="23"/>
    <x v="1"/>
    <x v="5"/>
  </r>
  <r>
    <x v="148"/>
    <x v="2"/>
    <x v="1"/>
    <n v="0.27300999999999997"/>
    <x v="1"/>
    <n v="23"/>
    <x v="1"/>
    <x v="5"/>
  </r>
  <r>
    <x v="148"/>
    <x v="3"/>
    <x v="1"/>
    <n v="0.2515"/>
    <x v="1"/>
    <n v="23"/>
    <x v="1"/>
    <x v="5"/>
  </r>
  <r>
    <x v="148"/>
    <x v="4"/>
    <x v="1"/>
    <n v="0.24851000000000001"/>
    <x v="1"/>
    <n v="23"/>
    <x v="1"/>
    <x v="5"/>
  </r>
  <r>
    <x v="148"/>
    <x v="5"/>
    <x v="1"/>
    <n v="0.11125"/>
    <x v="1"/>
    <n v="23"/>
    <x v="1"/>
    <x v="5"/>
  </r>
  <r>
    <x v="148"/>
    <x v="6"/>
    <x v="1"/>
    <n v="0.12229"/>
    <x v="1"/>
    <n v="23"/>
    <x v="1"/>
    <x v="5"/>
  </r>
  <r>
    <x v="148"/>
    <x v="7"/>
    <x v="1"/>
    <n v="0.29208000000000001"/>
    <x v="1"/>
    <n v="23"/>
    <x v="1"/>
    <x v="5"/>
  </r>
  <r>
    <x v="148"/>
    <x v="8"/>
    <x v="1"/>
    <n v="0.30909999999999999"/>
    <x v="1"/>
    <n v="23"/>
    <x v="1"/>
    <x v="5"/>
  </r>
  <r>
    <x v="148"/>
    <x v="9"/>
    <x v="1"/>
    <n v="0.30536000000000002"/>
    <x v="1"/>
    <n v="23"/>
    <x v="1"/>
    <x v="5"/>
  </r>
  <r>
    <x v="148"/>
    <x v="10"/>
    <x v="1"/>
    <n v="0.32443"/>
    <x v="1"/>
    <n v="23"/>
    <x v="1"/>
    <x v="5"/>
  </r>
  <r>
    <x v="148"/>
    <x v="11"/>
    <x v="1"/>
    <n v="0.31320999999999999"/>
    <x v="1"/>
    <n v="23"/>
    <x v="1"/>
    <x v="5"/>
  </r>
  <r>
    <x v="148"/>
    <x v="12"/>
    <x v="1"/>
    <n v="0.33994999999999997"/>
    <x v="1"/>
    <n v="23"/>
    <x v="1"/>
    <x v="5"/>
  </r>
  <r>
    <x v="148"/>
    <x v="0"/>
    <x v="2"/>
    <n v="0.56957999999999998"/>
    <x v="1"/>
    <n v="23"/>
    <x v="1"/>
    <x v="5"/>
  </r>
  <r>
    <x v="148"/>
    <x v="1"/>
    <x v="2"/>
    <n v="0.73477999999999999"/>
    <x v="1"/>
    <n v="23"/>
    <x v="1"/>
    <x v="5"/>
  </r>
  <r>
    <x v="148"/>
    <x v="2"/>
    <x v="2"/>
    <n v="0.82257999999999998"/>
    <x v="1"/>
    <n v="23"/>
    <x v="1"/>
    <x v="5"/>
  </r>
  <r>
    <x v="148"/>
    <x v="3"/>
    <x v="2"/>
    <n v="0.72909000000000002"/>
    <x v="1"/>
    <n v="23"/>
    <x v="1"/>
    <x v="5"/>
  </r>
  <r>
    <x v="148"/>
    <x v="4"/>
    <x v="2"/>
    <n v="0.71608000000000005"/>
    <x v="1"/>
    <n v="23"/>
    <x v="1"/>
    <x v="5"/>
  </r>
  <r>
    <x v="148"/>
    <x v="5"/>
    <x v="2"/>
    <n v="0.77824000000000004"/>
    <x v="1"/>
    <n v="23"/>
    <x v="1"/>
    <x v="5"/>
  </r>
  <r>
    <x v="148"/>
    <x v="6"/>
    <x v="2"/>
    <n v="0.68923000000000001"/>
    <x v="1"/>
    <n v="23"/>
    <x v="1"/>
    <x v="5"/>
  </r>
  <r>
    <x v="148"/>
    <x v="7"/>
    <x v="2"/>
    <n v="0.68696999999999997"/>
    <x v="1"/>
    <n v="23"/>
    <x v="1"/>
    <x v="5"/>
  </r>
  <r>
    <x v="148"/>
    <x v="8"/>
    <x v="2"/>
    <n v="0.76095000000000002"/>
    <x v="1"/>
    <n v="23"/>
    <x v="1"/>
    <x v="5"/>
  </r>
  <r>
    <x v="148"/>
    <x v="9"/>
    <x v="2"/>
    <n v="0.74468999999999996"/>
    <x v="1"/>
    <n v="23"/>
    <x v="1"/>
    <x v="5"/>
  </r>
  <r>
    <x v="148"/>
    <x v="10"/>
    <x v="2"/>
    <n v="0.82762000000000002"/>
    <x v="1"/>
    <n v="23"/>
    <x v="1"/>
    <x v="5"/>
  </r>
  <r>
    <x v="148"/>
    <x v="11"/>
    <x v="2"/>
    <n v="0.77883999999999998"/>
    <x v="1"/>
    <n v="23"/>
    <x v="1"/>
    <x v="5"/>
  </r>
  <r>
    <x v="148"/>
    <x v="12"/>
    <x v="2"/>
    <n v="0.89510000000000001"/>
    <x v="1"/>
    <n v="23"/>
    <x v="1"/>
    <x v="5"/>
  </r>
  <r>
    <x v="148"/>
    <x v="0"/>
    <x v="3"/>
    <n v="0.77900000000000003"/>
    <x v="1"/>
    <n v="23"/>
    <x v="1"/>
    <x v="5"/>
  </r>
  <r>
    <x v="148"/>
    <x v="1"/>
    <x v="3"/>
    <n v="1.3520000000000001"/>
    <x v="1"/>
    <n v="23"/>
    <x v="1"/>
    <x v="5"/>
  </r>
  <r>
    <x v="148"/>
    <x v="2"/>
    <x v="3"/>
    <n v="1.46"/>
    <x v="1"/>
    <n v="23"/>
    <x v="1"/>
    <x v="5"/>
  </r>
  <r>
    <x v="148"/>
    <x v="3"/>
    <x v="3"/>
    <n v="1.345"/>
    <x v="1"/>
    <n v="23"/>
    <x v="1"/>
    <x v="5"/>
  </r>
  <r>
    <x v="148"/>
    <x v="4"/>
    <x v="3"/>
    <n v="1.329"/>
    <x v="1"/>
    <n v="23"/>
    <x v="1"/>
    <x v="5"/>
  </r>
  <r>
    <x v="148"/>
    <x v="5"/>
    <x v="3"/>
    <n v="0.96699999999999997"/>
    <x v="1"/>
    <n v="23"/>
    <x v="1"/>
    <x v="5"/>
  </r>
  <r>
    <x v="148"/>
    <x v="6"/>
    <x v="3"/>
    <n v="1.0629999999999999"/>
    <x v="1"/>
    <n v="23"/>
    <x v="1"/>
    <x v="5"/>
  </r>
  <r>
    <x v="148"/>
    <x v="7"/>
    <x v="3"/>
    <n v="1.5620000000000001"/>
    <x v="1"/>
    <n v="23"/>
    <x v="1"/>
    <x v="5"/>
  </r>
  <r>
    <x v="148"/>
    <x v="8"/>
    <x v="3"/>
    <n v="1.653"/>
    <x v="1"/>
    <n v="23"/>
    <x v="1"/>
    <x v="5"/>
  </r>
  <r>
    <x v="148"/>
    <x v="9"/>
    <x v="3"/>
    <n v="1.633"/>
    <x v="1"/>
    <n v="23"/>
    <x v="1"/>
    <x v="5"/>
  </r>
  <r>
    <x v="148"/>
    <x v="10"/>
    <x v="3"/>
    <n v="1.7350000000000001"/>
    <x v="1"/>
    <n v="23"/>
    <x v="1"/>
    <x v="5"/>
  </r>
  <r>
    <x v="148"/>
    <x v="11"/>
    <x v="3"/>
    <n v="1.675"/>
    <x v="1"/>
    <n v="23"/>
    <x v="1"/>
    <x v="5"/>
  </r>
  <r>
    <x v="148"/>
    <x v="12"/>
    <x v="3"/>
    <n v="1.8180000000000001"/>
    <x v="1"/>
    <n v="23"/>
    <x v="1"/>
    <x v="5"/>
  </r>
  <r>
    <x v="149"/>
    <x v="13"/>
    <x v="0"/>
    <n v="1.5299999999999999E-2"/>
    <x v="1"/>
    <n v="23"/>
    <x v="1"/>
    <x v="5"/>
  </r>
  <r>
    <x v="149"/>
    <x v="13"/>
    <x v="1"/>
    <n v="8.5819999999999994E-2"/>
    <x v="1"/>
    <n v="23"/>
    <x v="1"/>
    <x v="5"/>
  </r>
  <r>
    <x v="149"/>
    <x v="13"/>
    <x v="2"/>
    <n v="0.64488000000000001"/>
    <x v="1"/>
    <n v="23"/>
    <x v="1"/>
    <x v="5"/>
  </r>
  <r>
    <x v="149"/>
    <x v="13"/>
    <x v="3"/>
    <n v="0.746"/>
    <x v="1"/>
    <n v="23"/>
    <x v="1"/>
    <x v="5"/>
  </r>
  <r>
    <x v="150"/>
    <x v="0"/>
    <x v="0"/>
    <n v="6.3750000000000001E-2"/>
    <x v="1"/>
    <n v="24"/>
    <x v="1"/>
    <x v="5"/>
  </r>
  <r>
    <x v="150"/>
    <x v="1"/>
    <x v="0"/>
    <n v="0.36441000000000001"/>
    <x v="1"/>
    <n v="24"/>
    <x v="1"/>
    <x v="5"/>
  </r>
  <r>
    <x v="150"/>
    <x v="2"/>
    <x v="0"/>
    <n v="0.36441000000000001"/>
    <x v="1"/>
    <n v="24"/>
    <x v="1"/>
    <x v="5"/>
  </r>
  <r>
    <x v="150"/>
    <x v="3"/>
    <x v="0"/>
    <n v="0.36441000000000001"/>
    <x v="1"/>
    <n v="24"/>
    <x v="1"/>
    <x v="5"/>
  </r>
  <r>
    <x v="150"/>
    <x v="4"/>
    <x v="0"/>
    <n v="0.36441000000000001"/>
    <x v="1"/>
    <n v="24"/>
    <x v="1"/>
    <x v="5"/>
  </r>
  <r>
    <x v="150"/>
    <x v="5"/>
    <x v="0"/>
    <n v="7.7509999999999996E-2"/>
    <x v="1"/>
    <n v="24"/>
    <x v="1"/>
    <x v="5"/>
  </r>
  <r>
    <x v="150"/>
    <x v="6"/>
    <x v="0"/>
    <n v="0.25147999999999998"/>
    <x v="1"/>
    <n v="24"/>
    <x v="1"/>
    <x v="5"/>
  </r>
  <r>
    <x v="150"/>
    <x v="7"/>
    <x v="0"/>
    <n v="0.58294999999999997"/>
    <x v="1"/>
    <n v="24"/>
    <x v="1"/>
    <x v="5"/>
  </r>
  <r>
    <x v="150"/>
    <x v="8"/>
    <x v="0"/>
    <n v="0.58294999999999997"/>
    <x v="1"/>
    <n v="24"/>
    <x v="1"/>
    <x v="5"/>
  </r>
  <r>
    <x v="150"/>
    <x v="9"/>
    <x v="0"/>
    <n v="0.58294999999999997"/>
    <x v="1"/>
    <n v="24"/>
    <x v="1"/>
    <x v="5"/>
  </r>
  <r>
    <x v="150"/>
    <x v="10"/>
    <x v="0"/>
    <n v="0.58294999999999997"/>
    <x v="1"/>
    <n v="24"/>
    <x v="1"/>
    <x v="5"/>
  </r>
  <r>
    <x v="150"/>
    <x v="11"/>
    <x v="0"/>
    <n v="0.58294999999999997"/>
    <x v="1"/>
    <n v="24"/>
    <x v="1"/>
    <x v="5"/>
  </r>
  <r>
    <x v="150"/>
    <x v="12"/>
    <x v="0"/>
    <n v="0.58294999999999997"/>
    <x v="1"/>
    <n v="24"/>
    <x v="1"/>
    <x v="5"/>
  </r>
  <r>
    <x v="150"/>
    <x v="0"/>
    <x v="1"/>
    <n v="0.14510999999999999"/>
    <x v="1"/>
    <n v="24"/>
    <x v="1"/>
    <x v="5"/>
  </r>
  <r>
    <x v="150"/>
    <x v="1"/>
    <x v="1"/>
    <n v="0.25336999999999998"/>
    <x v="1"/>
    <n v="24"/>
    <x v="1"/>
    <x v="5"/>
  </r>
  <r>
    <x v="150"/>
    <x v="2"/>
    <x v="1"/>
    <n v="0.27356999999999998"/>
    <x v="1"/>
    <n v="24"/>
    <x v="1"/>
    <x v="5"/>
  </r>
  <r>
    <x v="150"/>
    <x v="3"/>
    <x v="1"/>
    <n v="0.24776000000000001"/>
    <x v="1"/>
    <n v="24"/>
    <x v="1"/>
    <x v="5"/>
  </r>
  <r>
    <x v="150"/>
    <x v="4"/>
    <x v="1"/>
    <n v="0.25001000000000001"/>
    <x v="1"/>
    <n v="24"/>
    <x v="1"/>
    <x v="5"/>
  </r>
  <r>
    <x v="150"/>
    <x v="5"/>
    <x v="1"/>
    <n v="0.11136"/>
    <x v="1"/>
    <n v="24"/>
    <x v="1"/>
    <x v="5"/>
  </r>
  <r>
    <x v="150"/>
    <x v="6"/>
    <x v="1"/>
    <n v="0.12229"/>
    <x v="1"/>
    <n v="24"/>
    <x v="1"/>
    <x v="5"/>
  </r>
  <r>
    <x v="150"/>
    <x v="7"/>
    <x v="1"/>
    <n v="0.29188999999999998"/>
    <x v="1"/>
    <n v="24"/>
    <x v="1"/>
    <x v="5"/>
  </r>
  <r>
    <x v="150"/>
    <x v="8"/>
    <x v="1"/>
    <n v="0.30759999999999998"/>
    <x v="1"/>
    <n v="24"/>
    <x v="1"/>
    <x v="5"/>
  </r>
  <r>
    <x v="150"/>
    <x v="9"/>
    <x v="1"/>
    <n v="0.30536000000000002"/>
    <x v="1"/>
    <n v="24"/>
    <x v="1"/>
    <x v="5"/>
  </r>
  <r>
    <x v="150"/>
    <x v="10"/>
    <x v="1"/>
    <n v="0.32330999999999999"/>
    <x v="1"/>
    <n v="24"/>
    <x v="1"/>
    <x v="5"/>
  </r>
  <r>
    <x v="150"/>
    <x v="11"/>
    <x v="1"/>
    <n v="0.31340000000000001"/>
    <x v="1"/>
    <n v="24"/>
    <x v="1"/>
    <x v="5"/>
  </r>
  <r>
    <x v="150"/>
    <x v="12"/>
    <x v="1"/>
    <n v="0.34014"/>
    <x v="1"/>
    <n v="24"/>
    <x v="1"/>
    <x v="5"/>
  </r>
  <r>
    <x v="150"/>
    <x v="0"/>
    <x v="2"/>
    <n v="0.56713999999999998"/>
    <x v="1"/>
    <n v="24"/>
    <x v="1"/>
    <x v="5"/>
  </r>
  <r>
    <x v="150"/>
    <x v="1"/>
    <x v="2"/>
    <n v="0.73721999999999999"/>
    <x v="1"/>
    <n v="24"/>
    <x v="1"/>
    <x v="5"/>
  </r>
  <r>
    <x v="150"/>
    <x v="2"/>
    <x v="2"/>
    <n v="0.82501999999999998"/>
    <x v="1"/>
    <n v="24"/>
    <x v="1"/>
    <x v="5"/>
  </r>
  <r>
    <x v="150"/>
    <x v="3"/>
    <x v="2"/>
    <n v="0.71282999999999996"/>
    <x v="1"/>
    <n v="24"/>
    <x v="1"/>
    <x v="5"/>
  </r>
  <r>
    <x v="150"/>
    <x v="4"/>
    <x v="2"/>
    <n v="0.72258"/>
    <x v="1"/>
    <n v="24"/>
    <x v="1"/>
    <x v="5"/>
  </r>
  <r>
    <x v="150"/>
    <x v="5"/>
    <x v="2"/>
    <n v="0.77912999999999999"/>
    <x v="1"/>
    <n v="24"/>
    <x v="1"/>
    <x v="5"/>
  </r>
  <r>
    <x v="150"/>
    <x v="6"/>
    <x v="2"/>
    <n v="0.68923000000000001"/>
    <x v="1"/>
    <n v="24"/>
    <x v="1"/>
    <x v="5"/>
  </r>
  <r>
    <x v="150"/>
    <x v="7"/>
    <x v="2"/>
    <n v="0.68615999999999999"/>
    <x v="1"/>
    <n v="24"/>
    <x v="1"/>
    <x v="5"/>
  </r>
  <r>
    <x v="150"/>
    <x v="8"/>
    <x v="2"/>
    <n v="0.75444999999999995"/>
    <x v="1"/>
    <n v="24"/>
    <x v="1"/>
    <x v="5"/>
  </r>
  <r>
    <x v="150"/>
    <x v="9"/>
    <x v="2"/>
    <n v="0.74468999999999996"/>
    <x v="1"/>
    <n v="24"/>
    <x v="1"/>
    <x v="5"/>
  </r>
  <r>
    <x v="150"/>
    <x v="10"/>
    <x v="2"/>
    <n v="0.82274000000000003"/>
    <x v="1"/>
    <n v="24"/>
    <x v="1"/>
    <x v="5"/>
  </r>
  <r>
    <x v="150"/>
    <x v="11"/>
    <x v="2"/>
    <n v="0.77964999999999995"/>
    <x v="1"/>
    <n v="24"/>
    <x v="1"/>
    <x v="5"/>
  </r>
  <r>
    <x v="150"/>
    <x v="12"/>
    <x v="2"/>
    <n v="0.89590999999999998"/>
    <x v="1"/>
    <n v="24"/>
    <x v="1"/>
    <x v="5"/>
  </r>
  <r>
    <x v="150"/>
    <x v="0"/>
    <x v="3"/>
    <n v="0.77600000000000002"/>
    <x v="1"/>
    <n v="24"/>
    <x v="1"/>
    <x v="5"/>
  </r>
  <r>
    <x v="150"/>
    <x v="1"/>
    <x v="3"/>
    <n v="1.355"/>
    <x v="1"/>
    <n v="24"/>
    <x v="1"/>
    <x v="5"/>
  </r>
  <r>
    <x v="150"/>
    <x v="2"/>
    <x v="3"/>
    <n v="1.4630000000000001"/>
    <x v="1"/>
    <n v="24"/>
    <x v="1"/>
    <x v="5"/>
  </r>
  <r>
    <x v="150"/>
    <x v="3"/>
    <x v="3"/>
    <n v="1.325"/>
    <x v="1"/>
    <n v="24"/>
    <x v="1"/>
    <x v="5"/>
  </r>
  <r>
    <x v="150"/>
    <x v="4"/>
    <x v="3"/>
    <n v="1.337"/>
    <x v="1"/>
    <n v="24"/>
    <x v="1"/>
    <x v="5"/>
  </r>
  <r>
    <x v="150"/>
    <x v="5"/>
    <x v="3"/>
    <n v="0.96799999999999997"/>
    <x v="1"/>
    <n v="24"/>
    <x v="1"/>
    <x v="5"/>
  </r>
  <r>
    <x v="150"/>
    <x v="6"/>
    <x v="3"/>
    <n v="1.0629999999999999"/>
    <x v="1"/>
    <n v="24"/>
    <x v="1"/>
    <x v="5"/>
  </r>
  <r>
    <x v="150"/>
    <x v="7"/>
    <x v="3"/>
    <n v="1.5609999999999999"/>
    <x v="1"/>
    <n v="24"/>
    <x v="1"/>
    <x v="5"/>
  </r>
  <r>
    <x v="150"/>
    <x v="8"/>
    <x v="3"/>
    <n v="1.645"/>
    <x v="1"/>
    <n v="24"/>
    <x v="1"/>
    <x v="5"/>
  </r>
  <r>
    <x v="150"/>
    <x v="9"/>
    <x v="3"/>
    <n v="1.633"/>
    <x v="1"/>
    <n v="24"/>
    <x v="1"/>
    <x v="5"/>
  </r>
  <r>
    <x v="150"/>
    <x v="10"/>
    <x v="3"/>
    <n v="1.7290000000000001"/>
    <x v="1"/>
    <n v="24"/>
    <x v="1"/>
    <x v="5"/>
  </r>
  <r>
    <x v="150"/>
    <x v="11"/>
    <x v="3"/>
    <n v="1.6759999999999999"/>
    <x v="1"/>
    <n v="24"/>
    <x v="1"/>
    <x v="5"/>
  </r>
  <r>
    <x v="150"/>
    <x v="12"/>
    <x v="3"/>
    <n v="1.819"/>
    <x v="1"/>
    <n v="24"/>
    <x v="1"/>
    <x v="5"/>
  </r>
  <r>
    <x v="151"/>
    <x v="13"/>
    <x v="0"/>
    <n v="1.5299999999999999E-2"/>
    <x v="1"/>
    <n v="24"/>
    <x v="1"/>
    <x v="5"/>
  </r>
  <r>
    <x v="151"/>
    <x v="13"/>
    <x v="1"/>
    <n v="8.6860000000000007E-2"/>
    <x v="1"/>
    <n v="24"/>
    <x v="1"/>
    <x v="5"/>
  </r>
  <r>
    <x v="151"/>
    <x v="13"/>
    <x v="2"/>
    <n v="0.65283999999999998"/>
    <x v="1"/>
    <n v="24"/>
    <x v="1"/>
    <x v="5"/>
  </r>
  <r>
    <x v="151"/>
    <x v="13"/>
    <x v="3"/>
    <n v="0.755"/>
    <x v="1"/>
    <n v="24"/>
    <x v="1"/>
    <x v="5"/>
  </r>
  <r>
    <x v="152"/>
    <x v="0"/>
    <x v="0"/>
    <n v="6.3750000000000001E-2"/>
    <x v="1"/>
    <n v="25"/>
    <x v="1"/>
    <x v="5"/>
  </r>
  <r>
    <x v="152"/>
    <x v="1"/>
    <x v="0"/>
    <n v="0.36441000000000001"/>
    <x v="1"/>
    <n v="25"/>
    <x v="1"/>
    <x v="5"/>
  </r>
  <r>
    <x v="152"/>
    <x v="2"/>
    <x v="0"/>
    <n v="0.36441000000000001"/>
    <x v="1"/>
    <n v="25"/>
    <x v="1"/>
    <x v="5"/>
  </r>
  <r>
    <x v="152"/>
    <x v="3"/>
    <x v="0"/>
    <n v="0.36441000000000001"/>
    <x v="1"/>
    <n v="25"/>
    <x v="1"/>
    <x v="5"/>
  </r>
  <r>
    <x v="152"/>
    <x v="4"/>
    <x v="0"/>
    <n v="0.36441000000000001"/>
    <x v="1"/>
    <n v="25"/>
    <x v="1"/>
    <x v="5"/>
  </r>
  <r>
    <x v="152"/>
    <x v="5"/>
    <x v="0"/>
    <n v="7.7509999999999996E-2"/>
    <x v="1"/>
    <n v="25"/>
    <x v="1"/>
    <x v="5"/>
  </r>
  <r>
    <x v="152"/>
    <x v="6"/>
    <x v="0"/>
    <n v="0.25147999999999998"/>
    <x v="1"/>
    <n v="25"/>
    <x v="1"/>
    <x v="5"/>
  </r>
  <r>
    <x v="152"/>
    <x v="7"/>
    <x v="0"/>
    <n v="0.58294999999999997"/>
    <x v="1"/>
    <n v="25"/>
    <x v="1"/>
    <x v="5"/>
  </r>
  <r>
    <x v="152"/>
    <x v="8"/>
    <x v="0"/>
    <n v="0.58294999999999997"/>
    <x v="1"/>
    <n v="25"/>
    <x v="1"/>
    <x v="5"/>
  </r>
  <r>
    <x v="152"/>
    <x v="9"/>
    <x v="0"/>
    <n v="0.58294999999999997"/>
    <x v="1"/>
    <n v="25"/>
    <x v="1"/>
    <x v="5"/>
  </r>
  <r>
    <x v="152"/>
    <x v="10"/>
    <x v="0"/>
    <n v="0.58294999999999997"/>
    <x v="1"/>
    <n v="25"/>
    <x v="1"/>
    <x v="5"/>
  </r>
  <r>
    <x v="152"/>
    <x v="11"/>
    <x v="0"/>
    <n v="0.58294999999999997"/>
    <x v="1"/>
    <n v="25"/>
    <x v="1"/>
    <x v="5"/>
  </r>
  <r>
    <x v="152"/>
    <x v="12"/>
    <x v="0"/>
    <n v="0.58294999999999997"/>
    <x v="1"/>
    <n v="25"/>
    <x v="1"/>
    <x v="5"/>
  </r>
  <r>
    <x v="152"/>
    <x v="0"/>
    <x v="1"/>
    <n v="0.14491999999999999"/>
    <x v="1"/>
    <n v="25"/>
    <x v="1"/>
    <x v="5"/>
  </r>
  <r>
    <x v="152"/>
    <x v="1"/>
    <x v="1"/>
    <n v="0.25468000000000002"/>
    <x v="1"/>
    <n v="25"/>
    <x v="1"/>
    <x v="5"/>
  </r>
  <r>
    <x v="152"/>
    <x v="2"/>
    <x v="1"/>
    <n v="0.27506999999999998"/>
    <x v="1"/>
    <n v="25"/>
    <x v="1"/>
    <x v="5"/>
  </r>
  <r>
    <x v="152"/>
    <x v="3"/>
    <x v="1"/>
    <n v="0.24776000000000001"/>
    <x v="1"/>
    <n v="25"/>
    <x v="1"/>
    <x v="5"/>
  </r>
  <r>
    <x v="152"/>
    <x v="4"/>
    <x v="1"/>
    <n v="0.25001000000000001"/>
    <x v="1"/>
    <n v="25"/>
    <x v="1"/>
    <x v="5"/>
  </r>
  <r>
    <x v="152"/>
    <x v="5"/>
    <x v="1"/>
    <n v="0.11158999999999999"/>
    <x v="1"/>
    <n v="25"/>
    <x v="1"/>
    <x v="5"/>
  </r>
  <r>
    <x v="152"/>
    <x v="6"/>
    <x v="1"/>
    <n v="0.12252"/>
    <x v="1"/>
    <n v="25"/>
    <x v="1"/>
    <x v="5"/>
  </r>
  <r>
    <x v="152"/>
    <x v="7"/>
    <x v="1"/>
    <n v="0.29059000000000001"/>
    <x v="1"/>
    <n v="25"/>
    <x v="1"/>
    <x v="5"/>
  </r>
  <r>
    <x v="152"/>
    <x v="8"/>
    <x v="1"/>
    <n v="0.30759999999999998"/>
    <x v="1"/>
    <n v="25"/>
    <x v="1"/>
    <x v="5"/>
  </r>
  <r>
    <x v="152"/>
    <x v="9"/>
    <x v="1"/>
    <n v="0.30404999999999999"/>
    <x v="1"/>
    <n v="25"/>
    <x v="1"/>
    <x v="5"/>
  </r>
  <r>
    <x v="152"/>
    <x v="10"/>
    <x v="1"/>
    <n v="0.32256000000000001"/>
    <x v="1"/>
    <n v="25"/>
    <x v="1"/>
    <x v="5"/>
  </r>
  <r>
    <x v="152"/>
    <x v="11"/>
    <x v="1"/>
    <n v="0.31228"/>
    <x v="1"/>
    <n v="25"/>
    <x v="1"/>
    <x v="5"/>
  </r>
  <r>
    <x v="152"/>
    <x v="12"/>
    <x v="1"/>
    <n v="0.33733000000000002"/>
    <x v="1"/>
    <n v="25"/>
    <x v="1"/>
    <x v="5"/>
  </r>
  <r>
    <x v="152"/>
    <x v="0"/>
    <x v="2"/>
    <n v="0.56633"/>
    <x v="1"/>
    <n v="25"/>
    <x v="1"/>
    <x v="5"/>
  </r>
  <r>
    <x v="152"/>
    <x v="1"/>
    <x v="2"/>
    <n v="0.74290999999999996"/>
    <x v="1"/>
    <n v="25"/>
    <x v="1"/>
    <x v="5"/>
  </r>
  <r>
    <x v="152"/>
    <x v="2"/>
    <x v="2"/>
    <n v="0.83152000000000004"/>
    <x v="1"/>
    <n v="25"/>
    <x v="1"/>
    <x v="5"/>
  </r>
  <r>
    <x v="152"/>
    <x v="3"/>
    <x v="2"/>
    <n v="0.71282999999999996"/>
    <x v="1"/>
    <n v="25"/>
    <x v="1"/>
    <x v="5"/>
  </r>
  <r>
    <x v="152"/>
    <x v="4"/>
    <x v="2"/>
    <n v="0.72258"/>
    <x v="1"/>
    <n v="25"/>
    <x v="1"/>
    <x v="5"/>
  </r>
  <r>
    <x v="152"/>
    <x v="5"/>
    <x v="2"/>
    <n v="0.78090000000000004"/>
    <x v="1"/>
    <n v="25"/>
    <x v="1"/>
    <x v="5"/>
  </r>
  <r>
    <x v="152"/>
    <x v="6"/>
    <x v="2"/>
    <n v="0.69099999999999995"/>
    <x v="1"/>
    <n v="25"/>
    <x v="1"/>
    <x v="5"/>
  </r>
  <r>
    <x v="152"/>
    <x v="7"/>
    <x v="2"/>
    <n v="0.68045999999999995"/>
    <x v="1"/>
    <n v="25"/>
    <x v="1"/>
    <x v="5"/>
  </r>
  <r>
    <x v="152"/>
    <x v="8"/>
    <x v="2"/>
    <n v="0.75444999999999995"/>
    <x v="1"/>
    <n v="25"/>
    <x v="1"/>
    <x v="5"/>
  </r>
  <r>
    <x v="152"/>
    <x v="9"/>
    <x v="2"/>
    <n v="0.73899999999999999"/>
    <x v="1"/>
    <n v="25"/>
    <x v="1"/>
    <x v="5"/>
  </r>
  <r>
    <x v="152"/>
    <x v="10"/>
    <x v="2"/>
    <n v="0.81949000000000005"/>
    <x v="1"/>
    <n v="25"/>
    <x v="1"/>
    <x v="5"/>
  </r>
  <r>
    <x v="152"/>
    <x v="11"/>
    <x v="2"/>
    <n v="0.77476999999999996"/>
    <x v="1"/>
    <n v="25"/>
    <x v="1"/>
    <x v="5"/>
  </r>
  <r>
    <x v="152"/>
    <x v="12"/>
    <x v="2"/>
    <n v="0.88371999999999995"/>
    <x v="1"/>
    <n v="25"/>
    <x v="1"/>
    <x v="5"/>
  </r>
  <r>
    <x v="152"/>
    <x v="0"/>
    <x v="3"/>
    <n v="0.77500000000000002"/>
    <x v="1"/>
    <n v="25"/>
    <x v="1"/>
    <x v="5"/>
  </r>
  <r>
    <x v="152"/>
    <x v="1"/>
    <x v="3"/>
    <n v="1.3620000000000001"/>
    <x v="1"/>
    <n v="25"/>
    <x v="1"/>
    <x v="5"/>
  </r>
  <r>
    <x v="152"/>
    <x v="2"/>
    <x v="3"/>
    <n v="1.4710000000000001"/>
    <x v="1"/>
    <n v="25"/>
    <x v="1"/>
    <x v="5"/>
  </r>
  <r>
    <x v="152"/>
    <x v="3"/>
    <x v="3"/>
    <n v="1.325"/>
    <x v="1"/>
    <n v="25"/>
    <x v="1"/>
    <x v="5"/>
  </r>
  <r>
    <x v="152"/>
    <x v="4"/>
    <x v="3"/>
    <n v="1.337"/>
    <x v="1"/>
    <n v="25"/>
    <x v="1"/>
    <x v="5"/>
  </r>
  <r>
    <x v="152"/>
    <x v="5"/>
    <x v="3"/>
    <n v="0.97"/>
    <x v="1"/>
    <n v="25"/>
    <x v="1"/>
    <x v="5"/>
  </r>
  <r>
    <x v="152"/>
    <x v="6"/>
    <x v="3"/>
    <n v="1.0649999999999999"/>
    <x v="1"/>
    <n v="25"/>
    <x v="1"/>
    <x v="5"/>
  </r>
  <r>
    <x v="152"/>
    <x v="7"/>
    <x v="3"/>
    <n v="1.554"/>
    <x v="1"/>
    <n v="25"/>
    <x v="1"/>
    <x v="5"/>
  </r>
  <r>
    <x v="152"/>
    <x v="8"/>
    <x v="3"/>
    <n v="1.645"/>
    <x v="1"/>
    <n v="25"/>
    <x v="1"/>
    <x v="5"/>
  </r>
  <r>
    <x v="152"/>
    <x v="9"/>
    <x v="3"/>
    <n v="1.6259999999999999"/>
    <x v="1"/>
    <n v="25"/>
    <x v="1"/>
    <x v="5"/>
  </r>
  <r>
    <x v="152"/>
    <x v="10"/>
    <x v="3"/>
    <n v="1.7250000000000001"/>
    <x v="1"/>
    <n v="25"/>
    <x v="1"/>
    <x v="5"/>
  </r>
  <r>
    <x v="152"/>
    <x v="11"/>
    <x v="3"/>
    <n v="1.67"/>
    <x v="1"/>
    <n v="25"/>
    <x v="1"/>
    <x v="5"/>
  </r>
  <r>
    <x v="152"/>
    <x v="12"/>
    <x v="3"/>
    <n v="1.804"/>
    <x v="1"/>
    <n v="25"/>
    <x v="1"/>
    <x v="5"/>
  </r>
  <r>
    <x v="153"/>
    <x v="13"/>
    <x v="0"/>
    <n v="1.5299999999999999E-2"/>
    <x v="1"/>
    <n v="25"/>
    <x v="1"/>
    <x v="5"/>
  </r>
  <r>
    <x v="153"/>
    <x v="13"/>
    <x v="1"/>
    <n v="8.8469999999999993E-2"/>
    <x v="1"/>
    <n v="25"/>
    <x v="1"/>
    <x v="5"/>
  </r>
  <r>
    <x v="153"/>
    <x v="13"/>
    <x v="2"/>
    <n v="0.66522999999999999"/>
    <x v="1"/>
    <n v="25"/>
    <x v="1"/>
    <x v="5"/>
  </r>
  <r>
    <x v="153"/>
    <x v="13"/>
    <x v="3"/>
    <n v="0.76900000000000002"/>
    <x v="1"/>
    <n v="25"/>
    <x v="1"/>
    <x v="5"/>
  </r>
  <r>
    <x v="154"/>
    <x v="0"/>
    <x v="0"/>
    <n v="6.3750000000000001E-2"/>
    <x v="1"/>
    <n v="26"/>
    <x v="1"/>
    <x v="5"/>
  </r>
  <r>
    <x v="154"/>
    <x v="1"/>
    <x v="0"/>
    <n v="0.36441000000000001"/>
    <x v="1"/>
    <n v="26"/>
    <x v="1"/>
    <x v="5"/>
  </r>
  <r>
    <x v="154"/>
    <x v="2"/>
    <x v="0"/>
    <n v="0.36441000000000001"/>
    <x v="1"/>
    <n v="26"/>
    <x v="1"/>
    <x v="5"/>
  </r>
  <r>
    <x v="154"/>
    <x v="3"/>
    <x v="0"/>
    <n v="0.36441000000000001"/>
    <x v="1"/>
    <n v="26"/>
    <x v="1"/>
    <x v="5"/>
  </r>
  <r>
    <x v="154"/>
    <x v="4"/>
    <x v="0"/>
    <n v="0.36441000000000001"/>
    <x v="1"/>
    <n v="26"/>
    <x v="1"/>
    <x v="5"/>
  </r>
  <r>
    <x v="154"/>
    <x v="5"/>
    <x v="0"/>
    <n v="7.7509999999999996E-2"/>
    <x v="1"/>
    <n v="26"/>
    <x v="1"/>
    <x v="5"/>
  </r>
  <r>
    <x v="154"/>
    <x v="6"/>
    <x v="0"/>
    <n v="0.25147999999999998"/>
    <x v="1"/>
    <n v="26"/>
    <x v="1"/>
    <x v="5"/>
  </r>
  <r>
    <x v="154"/>
    <x v="7"/>
    <x v="0"/>
    <n v="0.58294999999999997"/>
    <x v="1"/>
    <n v="26"/>
    <x v="1"/>
    <x v="5"/>
  </r>
  <r>
    <x v="154"/>
    <x v="8"/>
    <x v="0"/>
    <n v="0.58294999999999997"/>
    <x v="1"/>
    <n v="26"/>
    <x v="1"/>
    <x v="5"/>
  </r>
  <r>
    <x v="154"/>
    <x v="9"/>
    <x v="0"/>
    <n v="0.58294999999999997"/>
    <x v="1"/>
    <n v="26"/>
    <x v="1"/>
    <x v="5"/>
  </r>
  <r>
    <x v="154"/>
    <x v="10"/>
    <x v="0"/>
    <n v="0.58294999999999997"/>
    <x v="1"/>
    <n v="26"/>
    <x v="1"/>
    <x v="5"/>
  </r>
  <r>
    <x v="154"/>
    <x v="11"/>
    <x v="0"/>
    <n v="0.58294999999999997"/>
    <x v="1"/>
    <n v="26"/>
    <x v="1"/>
    <x v="5"/>
  </r>
  <r>
    <x v="154"/>
    <x v="12"/>
    <x v="0"/>
    <n v="0.58294999999999997"/>
    <x v="1"/>
    <n v="26"/>
    <x v="1"/>
    <x v="5"/>
  </r>
  <r>
    <x v="154"/>
    <x v="0"/>
    <x v="1"/>
    <n v="0.14491999999999999"/>
    <x v="1"/>
    <n v="26"/>
    <x v="1"/>
    <x v="5"/>
  </r>
  <r>
    <x v="154"/>
    <x v="1"/>
    <x v="1"/>
    <n v="0.25319000000000003"/>
    <x v="1"/>
    <n v="26"/>
    <x v="1"/>
    <x v="5"/>
  </r>
  <r>
    <x v="154"/>
    <x v="2"/>
    <x v="1"/>
    <n v="0.27262999999999998"/>
    <x v="1"/>
    <n v="26"/>
    <x v="1"/>
    <x v="5"/>
  </r>
  <r>
    <x v="154"/>
    <x v="3"/>
    <x v="1"/>
    <n v="0.24776000000000001"/>
    <x v="1"/>
    <n v="26"/>
    <x v="1"/>
    <x v="5"/>
  </r>
  <r>
    <x v="154"/>
    <x v="4"/>
    <x v="1"/>
    <n v="0.25001000000000001"/>
    <x v="1"/>
    <n v="26"/>
    <x v="1"/>
    <x v="5"/>
  </r>
  <r>
    <x v="154"/>
    <x v="5"/>
    <x v="1"/>
    <n v="0.11067"/>
    <x v="1"/>
    <n v="26"/>
    <x v="1"/>
    <x v="5"/>
  </r>
  <r>
    <x v="154"/>
    <x v="6"/>
    <x v="1"/>
    <n v="0.12241"/>
    <x v="1"/>
    <n v="26"/>
    <x v="1"/>
    <x v="5"/>
  </r>
  <r>
    <x v="154"/>
    <x v="7"/>
    <x v="1"/>
    <n v="0.28833999999999999"/>
    <x v="1"/>
    <n v="26"/>
    <x v="1"/>
    <x v="5"/>
  </r>
  <r>
    <x v="154"/>
    <x v="8"/>
    <x v="1"/>
    <n v="0.30218"/>
    <x v="1"/>
    <n v="26"/>
    <x v="1"/>
    <x v="5"/>
  </r>
  <r>
    <x v="154"/>
    <x v="9"/>
    <x v="1"/>
    <n v="0.30218"/>
    <x v="1"/>
    <n v="26"/>
    <x v="1"/>
    <x v="5"/>
  </r>
  <r>
    <x v="154"/>
    <x v="10"/>
    <x v="1"/>
    <n v="0.31901000000000002"/>
    <x v="1"/>
    <n v="26"/>
    <x v="1"/>
    <x v="5"/>
  </r>
  <r>
    <x v="154"/>
    <x v="11"/>
    <x v="1"/>
    <n v="0.31228"/>
    <x v="1"/>
    <n v="26"/>
    <x v="1"/>
    <x v="5"/>
  </r>
  <r>
    <x v="154"/>
    <x v="12"/>
    <x v="1"/>
    <n v="0.33715000000000001"/>
    <x v="1"/>
    <n v="26"/>
    <x v="1"/>
    <x v="5"/>
  </r>
  <r>
    <x v="154"/>
    <x v="0"/>
    <x v="2"/>
    <n v="0.56633"/>
    <x v="1"/>
    <n v="26"/>
    <x v="1"/>
    <x v="5"/>
  </r>
  <r>
    <x v="154"/>
    <x v="1"/>
    <x v="2"/>
    <n v="0.73640000000000005"/>
    <x v="1"/>
    <n v="26"/>
    <x v="1"/>
    <x v="5"/>
  </r>
  <r>
    <x v="154"/>
    <x v="2"/>
    <x v="2"/>
    <n v="0.82096000000000002"/>
    <x v="1"/>
    <n v="26"/>
    <x v="1"/>
    <x v="5"/>
  </r>
  <r>
    <x v="154"/>
    <x v="3"/>
    <x v="2"/>
    <n v="0.71282999999999996"/>
    <x v="1"/>
    <n v="26"/>
    <x v="1"/>
    <x v="5"/>
  </r>
  <r>
    <x v="154"/>
    <x v="4"/>
    <x v="2"/>
    <n v="0.72258"/>
    <x v="1"/>
    <n v="26"/>
    <x v="1"/>
    <x v="5"/>
  </r>
  <r>
    <x v="154"/>
    <x v="5"/>
    <x v="2"/>
    <n v="0.77381999999999995"/>
    <x v="1"/>
    <n v="26"/>
    <x v="1"/>
    <x v="5"/>
  </r>
  <r>
    <x v="154"/>
    <x v="6"/>
    <x v="2"/>
    <n v="0.69011"/>
    <x v="1"/>
    <n v="26"/>
    <x v="1"/>
    <x v="5"/>
  </r>
  <r>
    <x v="154"/>
    <x v="7"/>
    <x v="2"/>
    <n v="0.67071000000000003"/>
    <x v="1"/>
    <n v="26"/>
    <x v="1"/>
    <x v="5"/>
  </r>
  <r>
    <x v="154"/>
    <x v="8"/>
    <x v="2"/>
    <n v="0.73087000000000002"/>
    <x v="1"/>
    <n v="26"/>
    <x v="1"/>
    <x v="5"/>
  </r>
  <r>
    <x v="154"/>
    <x v="9"/>
    <x v="2"/>
    <n v="0.73087000000000002"/>
    <x v="1"/>
    <n v="26"/>
    <x v="1"/>
    <x v="5"/>
  </r>
  <r>
    <x v="154"/>
    <x v="10"/>
    <x v="2"/>
    <n v="0.80403999999999998"/>
    <x v="1"/>
    <n v="26"/>
    <x v="1"/>
    <x v="5"/>
  </r>
  <r>
    <x v="154"/>
    <x v="11"/>
    <x v="2"/>
    <n v="0.77476999999999996"/>
    <x v="1"/>
    <n v="26"/>
    <x v="1"/>
    <x v="5"/>
  </r>
  <r>
    <x v="154"/>
    <x v="12"/>
    <x v="2"/>
    <n v="0.88290000000000002"/>
    <x v="1"/>
    <n v="26"/>
    <x v="1"/>
    <x v="5"/>
  </r>
  <r>
    <x v="154"/>
    <x v="0"/>
    <x v="3"/>
    <n v="0.77500000000000002"/>
    <x v="1"/>
    <n v="26"/>
    <x v="1"/>
    <x v="5"/>
  </r>
  <r>
    <x v="154"/>
    <x v="1"/>
    <x v="3"/>
    <n v="1.3540000000000001"/>
    <x v="1"/>
    <n v="26"/>
    <x v="1"/>
    <x v="5"/>
  </r>
  <r>
    <x v="154"/>
    <x v="2"/>
    <x v="3"/>
    <n v="1.458"/>
    <x v="1"/>
    <n v="26"/>
    <x v="1"/>
    <x v="5"/>
  </r>
  <r>
    <x v="154"/>
    <x v="3"/>
    <x v="3"/>
    <n v="1.325"/>
    <x v="1"/>
    <n v="26"/>
    <x v="1"/>
    <x v="5"/>
  </r>
  <r>
    <x v="154"/>
    <x v="4"/>
    <x v="3"/>
    <n v="1.337"/>
    <x v="1"/>
    <n v="26"/>
    <x v="1"/>
    <x v="5"/>
  </r>
  <r>
    <x v="154"/>
    <x v="5"/>
    <x v="3"/>
    <n v="0.96199999999999997"/>
    <x v="1"/>
    <n v="26"/>
    <x v="1"/>
    <x v="5"/>
  </r>
  <r>
    <x v="154"/>
    <x v="6"/>
    <x v="3"/>
    <n v="1.0640000000000001"/>
    <x v="1"/>
    <n v="26"/>
    <x v="1"/>
    <x v="5"/>
  </r>
  <r>
    <x v="154"/>
    <x v="7"/>
    <x v="3"/>
    <n v="1.542"/>
    <x v="1"/>
    <n v="26"/>
    <x v="1"/>
    <x v="5"/>
  </r>
  <r>
    <x v="154"/>
    <x v="8"/>
    <x v="3"/>
    <n v="1.6160000000000001"/>
    <x v="1"/>
    <n v="26"/>
    <x v="1"/>
    <x v="5"/>
  </r>
  <r>
    <x v="154"/>
    <x v="9"/>
    <x v="3"/>
    <n v="1.6160000000000001"/>
    <x v="1"/>
    <n v="26"/>
    <x v="1"/>
    <x v="5"/>
  </r>
  <r>
    <x v="154"/>
    <x v="10"/>
    <x v="3"/>
    <n v="1.706"/>
    <x v="1"/>
    <n v="26"/>
    <x v="1"/>
    <x v="5"/>
  </r>
  <r>
    <x v="154"/>
    <x v="11"/>
    <x v="3"/>
    <n v="1.67"/>
    <x v="1"/>
    <n v="26"/>
    <x v="1"/>
    <x v="5"/>
  </r>
  <r>
    <x v="154"/>
    <x v="12"/>
    <x v="3"/>
    <n v="1.8029999999999999"/>
    <x v="1"/>
    <n v="26"/>
    <x v="1"/>
    <x v="5"/>
  </r>
  <r>
    <x v="155"/>
    <x v="13"/>
    <x v="0"/>
    <n v="1.5299999999999999E-2"/>
    <x v="1"/>
    <n v="26"/>
    <x v="1"/>
    <x v="5"/>
  </r>
  <r>
    <x v="155"/>
    <x v="13"/>
    <x v="1"/>
    <n v="8.6400000000000005E-2"/>
    <x v="1"/>
    <n v="26"/>
    <x v="1"/>
    <x v="5"/>
  </r>
  <r>
    <x v="155"/>
    <x v="13"/>
    <x v="2"/>
    <n v="0.64929999999999999"/>
    <x v="1"/>
    <n v="26"/>
    <x v="1"/>
    <x v="5"/>
  </r>
  <r>
    <x v="155"/>
    <x v="13"/>
    <x v="3"/>
    <n v="0.751"/>
    <x v="1"/>
    <n v="26"/>
    <x v="1"/>
    <x v="5"/>
  </r>
  <r>
    <x v="156"/>
    <x v="0"/>
    <x v="0"/>
    <n v="6.3750000000000001E-2"/>
    <x v="1"/>
    <n v="27"/>
    <x v="2"/>
    <x v="6"/>
  </r>
  <r>
    <x v="156"/>
    <x v="1"/>
    <x v="0"/>
    <n v="0.36441000000000001"/>
    <x v="1"/>
    <n v="27"/>
    <x v="2"/>
    <x v="6"/>
  </r>
  <r>
    <x v="156"/>
    <x v="2"/>
    <x v="0"/>
    <n v="0.36441000000000001"/>
    <x v="1"/>
    <n v="27"/>
    <x v="2"/>
    <x v="6"/>
  </r>
  <r>
    <x v="156"/>
    <x v="3"/>
    <x v="0"/>
    <n v="0.36441000000000001"/>
    <x v="1"/>
    <n v="27"/>
    <x v="2"/>
    <x v="6"/>
  </r>
  <r>
    <x v="156"/>
    <x v="4"/>
    <x v="0"/>
    <n v="0.36441000000000001"/>
    <x v="1"/>
    <n v="27"/>
    <x v="2"/>
    <x v="6"/>
  </r>
  <r>
    <x v="156"/>
    <x v="5"/>
    <x v="0"/>
    <n v="7.7509999999999996E-2"/>
    <x v="1"/>
    <n v="27"/>
    <x v="2"/>
    <x v="6"/>
  </r>
  <r>
    <x v="156"/>
    <x v="6"/>
    <x v="0"/>
    <n v="0.25147999999999998"/>
    <x v="1"/>
    <n v="27"/>
    <x v="2"/>
    <x v="6"/>
  </r>
  <r>
    <x v="156"/>
    <x v="7"/>
    <x v="0"/>
    <n v="0.58294999999999997"/>
    <x v="1"/>
    <n v="27"/>
    <x v="2"/>
    <x v="6"/>
  </r>
  <r>
    <x v="156"/>
    <x v="8"/>
    <x v="0"/>
    <n v="0.58294999999999997"/>
    <x v="1"/>
    <n v="27"/>
    <x v="2"/>
    <x v="6"/>
  </r>
  <r>
    <x v="156"/>
    <x v="9"/>
    <x v="0"/>
    <n v="0.58294999999999997"/>
    <x v="1"/>
    <n v="27"/>
    <x v="2"/>
    <x v="6"/>
  </r>
  <r>
    <x v="156"/>
    <x v="10"/>
    <x v="0"/>
    <n v="0.58294999999999997"/>
    <x v="1"/>
    <n v="27"/>
    <x v="2"/>
    <x v="6"/>
  </r>
  <r>
    <x v="156"/>
    <x v="11"/>
    <x v="0"/>
    <n v="0.58294999999999997"/>
    <x v="1"/>
    <n v="27"/>
    <x v="2"/>
    <x v="6"/>
  </r>
  <r>
    <x v="156"/>
    <x v="12"/>
    <x v="0"/>
    <n v="0.58294999999999997"/>
    <x v="1"/>
    <n v="27"/>
    <x v="2"/>
    <x v="6"/>
  </r>
  <r>
    <x v="156"/>
    <x v="0"/>
    <x v="1"/>
    <n v="0.14491999999999999"/>
    <x v="1"/>
    <n v="27"/>
    <x v="2"/>
    <x v="6"/>
  </r>
  <r>
    <x v="156"/>
    <x v="1"/>
    <x v="1"/>
    <n v="0.25057000000000001"/>
    <x v="1"/>
    <n v="27"/>
    <x v="2"/>
    <x v="6"/>
  </r>
  <r>
    <x v="156"/>
    <x v="2"/>
    <x v="1"/>
    <n v="0.27039000000000002"/>
    <x v="1"/>
    <n v="27"/>
    <x v="2"/>
    <x v="6"/>
  </r>
  <r>
    <x v="156"/>
    <x v="3"/>
    <x v="1"/>
    <n v="0.25169000000000002"/>
    <x v="1"/>
    <n v="27"/>
    <x v="2"/>
    <x v="6"/>
  </r>
  <r>
    <x v="156"/>
    <x v="4"/>
    <x v="1"/>
    <n v="0.24739"/>
    <x v="1"/>
    <n v="27"/>
    <x v="2"/>
    <x v="6"/>
  </r>
  <r>
    <x v="156"/>
    <x v="5"/>
    <x v="1"/>
    <n v="0.10952000000000001"/>
    <x v="1"/>
    <n v="27"/>
    <x v="2"/>
    <x v="6"/>
  </r>
  <r>
    <x v="156"/>
    <x v="6"/>
    <x v="1"/>
    <n v="0.12103"/>
    <x v="1"/>
    <n v="27"/>
    <x v="2"/>
    <x v="6"/>
  </r>
  <r>
    <x v="156"/>
    <x v="7"/>
    <x v="1"/>
    <n v="0.28571999999999997"/>
    <x v="1"/>
    <n v="27"/>
    <x v="2"/>
    <x v="6"/>
  </r>
  <r>
    <x v="156"/>
    <x v="8"/>
    <x v="1"/>
    <n v="0.30292999999999998"/>
    <x v="1"/>
    <n v="27"/>
    <x v="2"/>
    <x v="6"/>
  </r>
  <r>
    <x v="156"/>
    <x v="9"/>
    <x v="1"/>
    <n v="0.29863000000000001"/>
    <x v="1"/>
    <n v="27"/>
    <x v="2"/>
    <x v="6"/>
  </r>
  <r>
    <x v="156"/>
    <x v="10"/>
    <x v="1"/>
    <n v="0.31713999999999998"/>
    <x v="1"/>
    <n v="27"/>
    <x v="2"/>
    <x v="6"/>
  </r>
  <r>
    <x v="156"/>
    <x v="11"/>
    <x v="1"/>
    <n v="0.30779000000000001"/>
    <x v="1"/>
    <n v="27"/>
    <x v="2"/>
    <x v="6"/>
  </r>
  <r>
    <x v="156"/>
    <x v="12"/>
    <x v="1"/>
    <n v="0.33601999999999999"/>
    <x v="1"/>
    <n v="27"/>
    <x v="2"/>
    <x v="6"/>
  </r>
  <r>
    <x v="156"/>
    <x v="0"/>
    <x v="2"/>
    <n v="0.56633"/>
    <x v="1"/>
    <n v="27"/>
    <x v="2"/>
    <x v="6"/>
  </r>
  <r>
    <x v="156"/>
    <x v="1"/>
    <x v="2"/>
    <n v="0.72502"/>
    <x v="1"/>
    <n v="27"/>
    <x v="2"/>
    <x v="6"/>
  </r>
  <r>
    <x v="156"/>
    <x v="2"/>
    <x v="2"/>
    <n v="0.81120000000000003"/>
    <x v="1"/>
    <n v="27"/>
    <x v="2"/>
    <x v="6"/>
  </r>
  <r>
    <x v="156"/>
    <x v="3"/>
    <x v="2"/>
    <n v="0.72989999999999999"/>
    <x v="1"/>
    <n v="27"/>
    <x v="2"/>
    <x v="6"/>
  </r>
  <r>
    <x v="156"/>
    <x v="4"/>
    <x v="2"/>
    <n v="0.71120000000000005"/>
    <x v="1"/>
    <n v="27"/>
    <x v="2"/>
    <x v="6"/>
  </r>
  <r>
    <x v="156"/>
    <x v="5"/>
    <x v="2"/>
    <n v="0.76497000000000004"/>
    <x v="1"/>
    <n v="27"/>
    <x v="2"/>
    <x v="6"/>
  </r>
  <r>
    <x v="156"/>
    <x v="6"/>
    <x v="2"/>
    <n v="0.67949000000000004"/>
    <x v="1"/>
    <n v="27"/>
    <x v="2"/>
    <x v="6"/>
  </r>
  <r>
    <x v="156"/>
    <x v="7"/>
    <x v="2"/>
    <n v="0.65932999999999997"/>
    <x v="1"/>
    <n v="27"/>
    <x v="2"/>
    <x v="6"/>
  </r>
  <r>
    <x v="156"/>
    <x v="8"/>
    <x v="2"/>
    <n v="0.73411999999999999"/>
    <x v="1"/>
    <n v="27"/>
    <x v="2"/>
    <x v="6"/>
  </r>
  <r>
    <x v="156"/>
    <x v="9"/>
    <x v="2"/>
    <n v="0.71541999999999994"/>
    <x v="1"/>
    <n v="27"/>
    <x v="2"/>
    <x v="6"/>
  </r>
  <r>
    <x v="156"/>
    <x v="10"/>
    <x v="2"/>
    <n v="0.79591000000000001"/>
    <x v="1"/>
    <n v="27"/>
    <x v="2"/>
    <x v="6"/>
  </r>
  <r>
    <x v="156"/>
    <x v="11"/>
    <x v="2"/>
    <n v="0.75526000000000004"/>
    <x v="1"/>
    <n v="27"/>
    <x v="2"/>
    <x v="6"/>
  </r>
  <r>
    <x v="156"/>
    <x v="12"/>
    <x v="2"/>
    <n v="0.87802999999999998"/>
    <x v="1"/>
    <n v="27"/>
    <x v="2"/>
    <x v="6"/>
  </r>
  <r>
    <x v="156"/>
    <x v="0"/>
    <x v="3"/>
    <n v="0.77500000000000002"/>
    <x v="1"/>
    <n v="27"/>
    <x v="2"/>
    <x v="6"/>
  </r>
  <r>
    <x v="156"/>
    <x v="1"/>
    <x v="3"/>
    <n v="1.34"/>
    <x v="1"/>
    <n v="27"/>
    <x v="2"/>
    <x v="6"/>
  </r>
  <r>
    <x v="156"/>
    <x v="2"/>
    <x v="3"/>
    <n v="1.446"/>
    <x v="1"/>
    <n v="27"/>
    <x v="2"/>
    <x v="6"/>
  </r>
  <r>
    <x v="156"/>
    <x v="3"/>
    <x v="3"/>
    <n v="1.3460000000000001"/>
    <x v="1"/>
    <n v="27"/>
    <x v="2"/>
    <x v="6"/>
  </r>
  <r>
    <x v="156"/>
    <x v="4"/>
    <x v="3"/>
    <n v="1.323"/>
    <x v="1"/>
    <n v="27"/>
    <x v="2"/>
    <x v="6"/>
  </r>
  <r>
    <x v="156"/>
    <x v="5"/>
    <x v="3"/>
    <n v="0.95199999999999996"/>
    <x v="1"/>
    <n v="27"/>
    <x v="2"/>
    <x v="6"/>
  </r>
  <r>
    <x v="156"/>
    <x v="6"/>
    <x v="3"/>
    <n v="1.052"/>
    <x v="1"/>
    <n v="27"/>
    <x v="2"/>
    <x v="6"/>
  </r>
  <r>
    <x v="156"/>
    <x v="7"/>
    <x v="3"/>
    <n v="1.528"/>
    <x v="1"/>
    <n v="27"/>
    <x v="2"/>
    <x v="6"/>
  </r>
  <r>
    <x v="156"/>
    <x v="8"/>
    <x v="3"/>
    <n v="1.62"/>
    <x v="1"/>
    <n v="27"/>
    <x v="2"/>
    <x v="6"/>
  </r>
  <r>
    <x v="156"/>
    <x v="9"/>
    <x v="3"/>
    <n v="1.597"/>
    <x v="1"/>
    <n v="27"/>
    <x v="2"/>
    <x v="6"/>
  </r>
  <r>
    <x v="156"/>
    <x v="10"/>
    <x v="3"/>
    <n v="1.696"/>
    <x v="1"/>
    <n v="27"/>
    <x v="2"/>
    <x v="6"/>
  </r>
  <r>
    <x v="156"/>
    <x v="11"/>
    <x v="3"/>
    <n v="1.6459999999999999"/>
    <x v="1"/>
    <n v="27"/>
    <x v="2"/>
    <x v="6"/>
  </r>
  <r>
    <x v="156"/>
    <x v="12"/>
    <x v="3"/>
    <n v="1.7969999999999999"/>
    <x v="1"/>
    <n v="27"/>
    <x v="2"/>
    <x v="6"/>
  </r>
  <r>
    <x v="157"/>
    <x v="13"/>
    <x v="0"/>
    <n v="1.5299999999999999E-2"/>
    <x v="1"/>
    <n v="27"/>
    <x v="2"/>
    <x v="6"/>
  </r>
  <r>
    <x v="157"/>
    <x v="13"/>
    <x v="1"/>
    <n v="8.6629999999999999E-2"/>
    <x v="1"/>
    <n v="27"/>
    <x v="2"/>
    <x v="6"/>
  </r>
  <r>
    <x v="157"/>
    <x v="13"/>
    <x v="2"/>
    <n v="0.65107000000000004"/>
    <x v="1"/>
    <n v="27"/>
    <x v="2"/>
    <x v="6"/>
  </r>
  <r>
    <x v="157"/>
    <x v="13"/>
    <x v="3"/>
    <n v="0.753"/>
    <x v="1"/>
    <n v="27"/>
    <x v="2"/>
    <x v="6"/>
  </r>
  <r>
    <x v="158"/>
    <x v="0"/>
    <x v="0"/>
    <n v="6.3750000000000001E-2"/>
    <x v="1"/>
    <n v="28"/>
    <x v="2"/>
    <x v="6"/>
  </r>
  <r>
    <x v="158"/>
    <x v="1"/>
    <x v="0"/>
    <n v="0.36441000000000001"/>
    <x v="1"/>
    <n v="28"/>
    <x v="2"/>
    <x v="6"/>
  </r>
  <r>
    <x v="158"/>
    <x v="2"/>
    <x v="0"/>
    <n v="0.36441000000000001"/>
    <x v="1"/>
    <n v="28"/>
    <x v="2"/>
    <x v="6"/>
  </r>
  <r>
    <x v="158"/>
    <x v="3"/>
    <x v="0"/>
    <n v="0.36441000000000001"/>
    <x v="1"/>
    <n v="28"/>
    <x v="2"/>
    <x v="6"/>
  </r>
  <r>
    <x v="158"/>
    <x v="4"/>
    <x v="0"/>
    <n v="0.36441000000000001"/>
    <x v="1"/>
    <n v="28"/>
    <x v="2"/>
    <x v="6"/>
  </r>
  <r>
    <x v="158"/>
    <x v="5"/>
    <x v="0"/>
    <n v="7.7509999999999996E-2"/>
    <x v="1"/>
    <n v="28"/>
    <x v="2"/>
    <x v="6"/>
  </r>
  <r>
    <x v="158"/>
    <x v="6"/>
    <x v="0"/>
    <n v="0.25147999999999998"/>
    <x v="1"/>
    <n v="28"/>
    <x v="2"/>
    <x v="6"/>
  </r>
  <r>
    <x v="158"/>
    <x v="7"/>
    <x v="0"/>
    <n v="0.58294999999999997"/>
    <x v="1"/>
    <n v="28"/>
    <x v="2"/>
    <x v="6"/>
  </r>
  <r>
    <x v="158"/>
    <x v="8"/>
    <x v="0"/>
    <n v="0.58294999999999997"/>
    <x v="1"/>
    <n v="28"/>
    <x v="2"/>
    <x v="6"/>
  </r>
  <r>
    <x v="158"/>
    <x v="9"/>
    <x v="0"/>
    <n v="0.58294999999999997"/>
    <x v="1"/>
    <n v="28"/>
    <x v="2"/>
    <x v="6"/>
  </r>
  <r>
    <x v="158"/>
    <x v="10"/>
    <x v="0"/>
    <n v="0.58294999999999997"/>
    <x v="1"/>
    <n v="28"/>
    <x v="2"/>
    <x v="6"/>
  </r>
  <r>
    <x v="158"/>
    <x v="11"/>
    <x v="0"/>
    <n v="0.58294999999999997"/>
    <x v="1"/>
    <n v="28"/>
    <x v="2"/>
    <x v="6"/>
  </r>
  <r>
    <x v="158"/>
    <x v="12"/>
    <x v="0"/>
    <n v="0.58294999999999997"/>
    <x v="1"/>
    <n v="28"/>
    <x v="2"/>
    <x v="6"/>
  </r>
  <r>
    <x v="158"/>
    <x v="0"/>
    <x v="1"/>
    <n v="0.14473"/>
    <x v="1"/>
    <n v="28"/>
    <x v="2"/>
    <x v="6"/>
  </r>
  <r>
    <x v="158"/>
    <x v="1"/>
    <x v="1"/>
    <n v="0.25207000000000002"/>
    <x v="1"/>
    <n v="28"/>
    <x v="2"/>
    <x v="6"/>
  </r>
  <r>
    <x v="158"/>
    <x v="2"/>
    <x v="1"/>
    <n v="0.27262999999999998"/>
    <x v="1"/>
    <n v="28"/>
    <x v="2"/>
    <x v="6"/>
  </r>
  <r>
    <x v="158"/>
    <x v="3"/>
    <x v="1"/>
    <n v="0.25169000000000002"/>
    <x v="1"/>
    <n v="28"/>
    <x v="2"/>
    <x v="6"/>
  </r>
  <r>
    <x v="158"/>
    <x v="4"/>
    <x v="1"/>
    <n v="0.24814"/>
    <x v="1"/>
    <n v="28"/>
    <x v="2"/>
    <x v="6"/>
  </r>
  <r>
    <x v="158"/>
    <x v="5"/>
    <x v="1"/>
    <n v="0.11044"/>
    <x v="1"/>
    <n v="28"/>
    <x v="2"/>
    <x v="6"/>
  </r>
  <r>
    <x v="158"/>
    <x v="6"/>
    <x v="1"/>
    <n v="0.1216"/>
    <x v="1"/>
    <n v="28"/>
    <x v="2"/>
    <x v="6"/>
  </r>
  <r>
    <x v="158"/>
    <x v="7"/>
    <x v="1"/>
    <n v="0.28871999999999998"/>
    <x v="1"/>
    <n v="28"/>
    <x v="2"/>
    <x v="6"/>
  </r>
  <r>
    <x v="158"/>
    <x v="8"/>
    <x v="1"/>
    <n v="0.30703999999999998"/>
    <x v="1"/>
    <n v="28"/>
    <x v="2"/>
    <x v="6"/>
  </r>
  <r>
    <x v="158"/>
    <x v="9"/>
    <x v="1"/>
    <n v="0.30105999999999999"/>
    <x v="1"/>
    <n v="28"/>
    <x v="2"/>
    <x v="6"/>
  </r>
  <r>
    <x v="158"/>
    <x v="10"/>
    <x v="1"/>
    <n v="0.32124999999999998"/>
    <x v="1"/>
    <n v="28"/>
    <x v="2"/>
    <x v="6"/>
  </r>
  <r>
    <x v="158"/>
    <x v="11"/>
    <x v="1"/>
    <n v="0.31097000000000002"/>
    <x v="1"/>
    <n v="28"/>
    <x v="2"/>
    <x v="6"/>
  </r>
  <r>
    <x v="158"/>
    <x v="12"/>
    <x v="1"/>
    <n v="0.33639999999999998"/>
    <x v="1"/>
    <n v="28"/>
    <x v="2"/>
    <x v="6"/>
  </r>
  <r>
    <x v="158"/>
    <x v="0"/>
    <x v="2"/>
    <n v="0.56552000000000002"/>
    <x v="1"/>
    <n v="28"/>
    <x v="2"/>
    <x v="6"/>
  </r>
  <r>
    <x v="158"/>
    <x v="1"/>
    <x v="2"/>
    <n v="0.73151999999999995"/>
    <x v="1"/>
    <n v="28"/>
    <x v="2"/>
    <x v="6"/>
  </r>
  <r>
    <x v="158"/>
    <x v="2"/>
    <x v="2"/>
    <n v="0.82096000000000002"/>
    <x v="1"/>
    <n v="28"/>
    <x v="2"/>
    <x v="6"/>
  </r>
  <r>
    <x v="158"/>
    <x v="3"/>
    <x v="2"/>
    <n v="0.72989999999999999"/>
    <x v="1"/>
    <n v="28"/>
    <x v="2"/>
    <x v="6"/>
  </r>
  <r>
    <x v="158"/>
    <x v="4"/>
    <x v="2"/>
    <n v="0.71445000000000003"/>
    <x v="1"/>
    <n v="28"/>
    <x v="2"/>
    <x v="6"/>
  </r>
  <r>
    <x v="158"/>
    <x v="5"/>
    <x v="2"/>
    <n v="0.77205000000000001"/>
    <x v="1"/>
    <n v="28"/>
    <x v="2"/>
    <x v="6"/>
  </r>
  <r>
    <x v="158"/>
    <x v="6"/>
    <x v="2"/>
    <n v="0.68391999999999997"/>
    <x v="1"/>
    <n v="28"/>
    <x v="2"/>
    <x v="6"/>
  </r>
  <r>
    <x v="158"/>
    <x v="7"/>
    <x v="2"/>
    <n v="0.67232999999999998"/>
    <x v="1"/>
    <n v="28"/>
    <x v="2"/>
    <x v="6"/>
  </r>
  <r>
    <x v="158"/>
    <x v="8"/>
    <x v="2"/>
    <n v="0.75200999999999996"/>
    <x v="1"/>
    <n v="28"/>
    <x v="2"/>
    <x v="6"/>
  </r>
  <r>
    <x v="158"/>
    <x v="9"/>
    <x v="2"/>
    <n v="0.72599000000000002"/>
    <x v="1"/>
    <n v="28"/>
    <x v="2"/>
    <x v="6"/>
  </r>
  <r>
    <x v="158"/>
    <x v="10"/>
    <x v="2"/>
    <n v="0.81379999999999997"/>
    <x v="1"/>
    <n v="28"/>
    <x v="2"/>
    <x v="6"/>
  </r>
  <r>
    <x v="158"/>
    <x v="11"/>
    <x v="2"/>
    <n v="0.76907999999999999"/>
    <x v="1"/>
    <n v="28"/>
    <x v="2"/>
    <x v="6"/>
  </r>
  <r>
    <x v="158"/>
    <x v="12"/>
    <x v="2"/>
    <n v="0.87965000000000004"/>
    <x v="1"/>
    <n v="28"/>
    <x v="2"/>
    <x v="6"/>
  </r>
  <r>
    <x v="158"/>
    <x v="0"/>
    <x v="3"/>
    <n v="0.77400000000000002"/>
    <x v="1"/>
    <n v="28"/>
    <x v="2"/>
    <x v="6"/>
  </r>
  <r>
    <x v="158"/>
    <x v="1"/>
    <x v="3"/>
    <n v="1.3480000000000001"/>
    <x v="1"/>
    <n v="28"/>
    <x v="2"/>
    <x v="6"/>
  </r>
  <r>
    <x v="158"/>
    <x v="2"/>
    <x v="3"/>
    <n v="1.458"/>
    <x v="1"/>
    <n v="28"/>
    <x v="2"/>
    <x v="6"/>
  </r>
  <r>
    <x v="158"/>
    <x v="3"/>
    <x v="3"/>
    <n v="1.3460000000000001"/>
    <x v="1"/>
    <n v="28"/>
    <x v="2"/>
    <x v="6"/>
  </r>
  <r>
    <x v="158"/>
    <x v="4"/>
    <x v="3"/>
    <n v="1.327"/>
    <x v="1"/>
    <n v="28"/>
    <x v="2"/>
    <x v="6"/>
  </r>
  <r>
    <x v="158"/>
    <x v="5"/>
    <x v="3"/>
    <n v="0.96"/>
    <x v="1"/>
    <n v="28"/>
    <x v="2"/>
    <x v="6"/>
  </r>
  <r>
    <x v="158"/>
    <x v="6"/>
    <x v="3"/>
    <n v="1.0569999999999999"/>
    <x v="1"/>
    <n v="28"/>
    <x v="2"/>
    <x v="6"/>
  </r>
  <r>
    <x v="158"/>
    <x v="7"/>
    <x v="3"/>
    <n v="1.544"/>
    <x v="1"/>
    <n v="28"/>
    <x v="2"/>
    <x v="6"/>
  </r>
  <r>
    <x v="158"/>
    <x v="8"/>
    <x v="3"/>
    <n v="1.6419999999999999"/>
    <x v="1"/>
    <n v="28"/>
    <x v="2"/>
    <x v="6"/>
  </r>
  <r>
    <x v="158"/>
    <x v="9"/>
    <x v="3"/>
    <n v="1.61"/>
    <x v="1"/>
    <n v="28"/>
    <x v="2"/>
    <x v="6"/>
  </r>
  <r>
    <x v="158"/>
    <x v="10"/>
    <x v="3"/>
    <n v="1.718"/>
    <x v="1"/>
    <n v="28"/>
    <x v="2"/>
    <x v="6"/>
  </r>
  <r>
    <x v="158"/>
    <x v="11"/>
    <x v="3"/>
    <n v="1.663"/>
    <x v="1"/>
    <n v="28"/>
    <x v="2"/>
    <x v="6"/>
  </r>
  <r>
    <x v="158"/>
    <x v="12"/>
    <x v="3"/>
    <n v="1.7989999999999999"/>
    <x v="1"/>
    <n v="28"/>
    <x v="2"/>
    <x v="6"/>
  </r>
  <r>
    <x v="159"/>
    <x v="13"/>
    <x v="0"/>
    <n v="1.5299999999999999E-2"/>
    <x v="1"/>
    <n v="28"/>
    <x v="2"/>
    <x v="6"/>
  </r>
  <r>
    <x v="159"/>
    <x v="13"/>
    <x v="1"/>
    <n v="8.8179999999999994E-2"/>
    <x v="1"/>
    <n v="28"/>
    <x v="2"/>
    <x v="6"/>
  </r>
  <r>
    <x v="159"/>
    <x v="13"/>
    <x v="2"/>
    <n v="0.66302000000000005"/>
    <x v="1"/>
    <n v="28"/>
    <x v="2"/>
    <x v="6"/>
  </r>
  <r>
    <x v="159"/>
    <x v="13"/>
    <x v="3"/>
    <n v="0.76649999999999996"/>
    <x v="1"/>
    <n v="28"/>
    <x v="2"/>
    <x v="6"/>
  </r>
  <r>
    <x v="160"/>
    <x v="0"/>
    <x v="0"/>
    <n v="6.3750000000000001E-2"/>
    <x v="1"/>
    <n v="29"/>
    <x v="2"/>
    <x v="6"/>
  </r>
  <r>
    <x v="160"/>
    <x v="1"/>
    <x v="0"/>
    <n v="0.36441000000000001"/>
    <x v="1"/>
    <n v="29"/>
    <x v="2"/>
    <x v="6"/>
  </r>
  <r>
    <x v="160"/>
    <x v="2"/>
    <x v="0"/>
    <n v="0.36441000000000001"/>
    <x v="1"/>
    <n v="29"/>
    <x v="2"/>
    <x v="6"/>
  </r>
  <r>
    <x v="160"/>
    <x v="3"/>
    <x v="0"/>
    <n v="0.36441000000000001"/>
    <x v="1"/>
    <n v="29"/>
    <x v="2"/>
    <x v="6"/>
  </r>
  <r>
    <x v="160"/>
    <x v="4"/>
    <x v="0"/>
    <n v="0.36441000000000001"/>
    <x v="1"/>
    <n v="29"/>
    <x v="2"/>
    <x v="6"/>
  </r>
  <r>
    <x v="160"/>
    <x v="5"/>
    <x v="0"/>
    <n v="7.7509999999999996E-2"/>
    <x v="1"/>
    <n v="29"/>
    <x v="2"/>
    <x v="6"/>
  </r>
  <r>
    <x v="160"/>
    <x v="6"/>
    <x v="0"/>
    <n v="0.25147999999999998"/>
    <x v="1"/>
    <n v="29"/>
    <x v="2"/>
    <x v="6"/>
  </r>
  <r>
    <x v="160"/>
    <x v="7"/>
    <x v="0"/>
    <n v="0.58294999999999997"/>
    <x v="1"/>
    <n v="29"/>
    <x v="2"/>
    <x v="6"/>
  </r>
  <r>
    <x v="160"/>
    <x v="8"/>
    <x v="0"/>
    <n v="0.58294999999999997"/>
    <x v="1"/>
    <n v="29"/>
    <x v="2"/>
    <x v="6"/>
  </r>
  <r>
    <x v="160"/>
    <x v="9"/>
    <x v="0"/>
    <n v="0.58294999999999997"/>
    <x v="1"/>
    <n v="29"/>
    <x v="2"/>
    <x v="6"/>
  </r>
  <r>
    <x v="160"/>
    <x v="10"/>
    <x v="0"/>
    <n v="0.58294999999999997"/>
    <x v="1"/>
    <n v="29"/>
    <x v="2"/>
    <x v="6"/>
  </r>
  <r>
    <x v="160"/>
    <x v="11"/>
    <x v="0"/>
    <n v="0.58294999999999997"/>
    <x v="1"/>
    <n v="29"/>
    <x v="2"/>
    <x v="6"/>
  </r>
  <r>
    <x v="160"/>
    <x v="12"/>
    <x v="0"/>
    <n v="0.58294999999999997"/>
    <x v="1"/>
    <n v="29"/>
    <x v="2"/>
    <x v="6"/>
  </r>
  <r>
    <x v="160"/>
    <x v="0"/>
    <x v="1"/>
    <n v="0.14435999999999999"/>
    <x v="1"/>
    <n v="29"/>
    <x v="2"/>
    <x v="6"/>
  </r>
  <r>
    <x v="160"/>
    <x v="1"/>
    <x v="1"/>
    <n v="0.25655"/>
    <x v="1"/>
    <n v="29"/>
    <x v="2"/>
    <x v="6"/>
  </r>
  <r>
    <x v="160"/>
    <x v="2"/>
    <x v="1"/>
    <n v="0.27693000000000001"/>
    <x v="1"/>
    <n v="29"/>
    <x v="2"/>
    <x v="6"/>
  </r>
  <r>
    <x v="160"/>
    <x v="3"/>
    <x v="1"/>
    <n v="0.25542999999999999"/>
    <x v="1"/>
    <n v="29"/>
    <x v="2"/>
    <x v="6"/>
  </r>
  <r>
    <x v="160"/>
    <x v="4"/>
    <x v="1"/>
    <n v="0.25001000000000001"/>
    <x v="1"/>
    <n v="29"/>
    <x v="2"/>
    <x v="6"/>
  </r>
  <r>
    <x v="160"/>
    <x v="5"/>
    <x v="1"/>
    <n v="0.11286"/>
    <x v="1"/>
    <n v="29"/>
    <x v="2"/>
    <x v="6"/>
  </r>
  <r>
    <x v="160"/>
    <x v="6"/>
    <x v="1"/>
    <n v="0.12321"/>
    <x v="1"/>
    <n v="29"/>
    <x v="2"/>
    <x v="6"/>
  </r>
  <r>
    <x v="160"/>
    <x v="7"/>
    <x v="1"/>
    <n v="0.29450999999999999"/>
    <x v="1"/>
    <n v="29"/>
    <x v="2"/>
    <x v="6"/>
  </r>
  <r>
    <x v="160"/>
    <x v="8"/>
    <x v="1"/>
    <n v="0.31284000000000001"/>
    <x v="1"/>
    <n v="29"/>
    <x v="2"/>
    <x v="6"/>
  </r>
  <r>
    <x v="160"/>
    <x v="9"/>
    <x v="1"/>
    <n v="0.30610999999999999"/>
    <x v="1"/>
    <n v="29"/>
    <x v="2"/>
    <x v="6"/>
  </r>
  <r>
    <x v="160"/>
    <x v="10"/>
    <x v="1"/>
    <n v="0.32667000000000002"/>
    <x v="1"/>
    <n v="29"/>
    <x v="2"/>
    <x v="6"/>
  </r>
  <r>
    <x v="160"/>
    <x v="11"/>
    <x v="1"/>
    <n v="0.31414999999999998"/>
    <x v="1"/>
    <n v="29"/>
    <x v="2"/>
    <x v="6"/>
  </r>
  <r>
    <x v="160"/>
    <x v="12"/>
    <x v="1"/>
    <n v="0.33845999999999998"/>
    <x v="1"/>
    <n v="29"/>
    <x v="2"/>
    <x v="6"/>
  </r>
  <r>
    <x v="160"/>
    <x v="0"/>
    <x v="2"/>
    <n v="0.56389"/>
    <x v="1"/>
    <n v="29"/>
    <x v="2"/>
    <x v="6"/>
  </r>
  <r>
    <x v="160"/>
    <x v="1"/>
    <x v="2"/>
    <n v="0.75104000000000004"/>
    <x v="1"/>
    <n v="29"/>
    <x v="2"/>
    <x v="6"/>
  </r>
  <r>
    <x v="160"/>
    <x v="2"/>
    <x v="2"/>
    <n v="0.83965999999999996"/>
    <x v="1"/>
    <n v="29"/>
    <x v="2"/>
    <x v="6"/>
  </r>
  <r>
    <x v="160"/>
    <x v="3"/>
    <x v="2"/>
    <n v="0.74616000000000005"/>
    <x v="1"/>
    <n v="29"/>
    <x v="2"/>
    <x v="6"/>
  </r>
  <r>
    <x v="160"/>
    <x v="4"/>
    <x v="2"/>
    <n v="0.72258"/>
    <x v="1"/>
    <n v="29"/>
    <x v="2"/>
    <x v="6"/>
  </r>
  <r>
    <x v="160"/>
    <x v="5"/>
    <x v="2"/>
    <n v="0.79063000000000005"/>
    <x v="1"/>
    <n v="29"/>
    <x v="2"/>
    <x v="6"/>
  </r>
  <r>
    <x v="160"/>
    <x v="6"/>
    <x v="2"/>
    <n v="0.69630999999999998"/>
    <x v="1"/>
    <n v="29"/>
    <x v="2"/>
    <x v="6"/>
  </r>
  <r>
    <x v="160"/>
    <x v="7"/>
    <x v="2"/>
    <n v="0.69754000000000005"/>
    <x v="1"/>
    <n v="29"/>
    <x v="2"/>
    <x v="6"/>
  </r>
  <r>
    <x v="160"/>
    <x v="8"/>
    <x v="2"/>
    <n v="0.77720999999999996"/>
    <x v="1"/>
    <n v="29"/>
    <x v="2"/>
    <x v="6"/>
  </r>
  <r>
    <x v="160"/>
    <x v="9"/>
    <x v="2"/>
    <n v="0.74794000000000005"/>
    <x v="1"/>
    <n v="29"/>
    <x v="2"/>
    <x v="6"/>
  </r>
  <r>
    <x v="160"/>
    <x v="10"/>
    <x v="2"/>
    <n v="0.83738000000000001"/>
    <x v="1"/>
    <n v="29"/>
    <x v="2"/>
    <x v="6"/>
  </r>
  <r>
    <x v="160"/>
    <x v="11"/>
    <x v="2"/>
    <n v="0.78290000000000004"/>
    <x v="1"/>
    <n v="29"/>
    <x v="2"/>
    <x v="6"/>
  </r>
  <r>
    <x v="160"/>
    <x v="12"/>
    <x v="2"/>
    <n v="0.88858999999999999"/>
    <x v="1"/>
    <n v="29"/>
    <x v="2"/>
    <x v="6"/>
  </r>
  <r>
    <x v="160"/>
    <x v="0"/>
    <x v="3"/>
    <n v="0.77200000000000002"/>
    <x v="1"/>
    <n v="29"/>
    <x v="2"/>
    <x v="6"/>
  </r>
  <r>
    <x v="160"/>
    <x v="1"/>
    <x v="3"/>
    <n v="1.3720000000000001"/>
    <x v="1"/>
    <n v="29"/>
    <x v="2"/>
    <x v="6"/>
  </r>
  <r>
    <x v="160"/>
    <x v="2"/>
    <x v="3"/>
    <n v="1.4810000000000001"/>
    <x v="1"/>
    <n v="29"/>
    <x v="2"/>
    <x v="6"/>
  </r>
  <r>
    <x v="160"/>
    <x v="3"/>
    <x v="3"/>
    <n v="1.3660000000000001"/>
    <x v="1"/>
    <n v="29"/>
    <x v="2"/>
    <x v="6"/>
  </r>
  <r>
    <x v="160"/>
    <x v="4"/>
    <x v="3"/>
    <n v="1.337"/>
    <x v="1"/>
    <n v="29"/>
    <x v="2"/>
    <x v="6"/>
  </r>
  <r>
    <x v="160"/>
    <x v="5"/>
    <x v="3"/>
    <n v="0.98099999999999998"/>
    <x v="1"/>
    <n v="29"/>
    <x v="2"/>
    <x v="6"/>
  </r>
  <r>
    <x v="160"/>
    <x v="6"/>
    <x v="3"/>
    <n v="1.071"/>
    <x v="1"/>
    <n v="29"/>
    <x v="2"/>
    <x v="6"/>
  </r>
  <r>
    <x v="160"/>
    <x v="7"/>
    <x v="3"/>
    <n v="1.575"/>
    <x v="1"/>
    <n v="29"/>
    <x v="2"/>
    <x v="6"/>
  </r>
  <r>
    <x v="160"/>
    <x v="8"/>
    <x v="3"/>
    <n v="1.673"/>
    <x v="1"/>
    <n v="29"/>
    <x v="2"/>
    <x v="6"/>
  </r>
  <r>
    <x v="160"/>
    <x v="9"/>
    <x v="3"/>
    <n v="1.637"/>
    <x v="1"/>
    <n v="29"/>
    <x v="2"/>
    <x v="6"/>
  </r>
  <r>
    <x v="160"/>
    <x v="10"/>
    <x v="3"/>
    <n v="1.7470000000000001"/>
    <x v="1"/>
    <n v="29"/>
    <x v="2"/>
    <x v="6"/>
  </r>
  <r>
    <x v="160"/>
    <x v="11"/>
    <x v="3"/>
    <n v="1.68"/>
    <x v="1"/>
    <n v="29"/>
    <x v="2"/>
    <x v="6"/>
  </r>
  <r>
    <x v="160"/>
    <x v="12"/>
    <x v="3"/>
    <n v="1.81"/>
    <x v="1"/>
    <n v="29"/>
    <x v="2"/>
    <x v="6"/>
  </r>
  <r>
    <x v="161"/>
    <x v="13"/>
    <x v="0"/>
    <n v="1.5299999999999999E-2"/>
    <x v="1"/>
    <n v="29"/>
    <x v="2"/>
    <x v="6"/>
  </r>
  <r>
    <x v="161"/>
    <x v="13"/>
    <x v="1"/>
    <n v="9.0370000000000006E-2"/>
    <x v="1"/>
    <n v="29"/>
    <x v="2"/>
    <x v="6"/>
  </r>
  <r>
    <x v="161"/>
    <x v="13"/>
    <x v="2"/>
    <n v="0.67983000000000005"/>
    <x v="1"/>
    <n v="29"/>
    <x v="2"/>
    <x v="6"/>
  </r>
  <r>
    <x v="161"/>
    <x v="13"/>
    <x v="3"/>
    <n v="0.78549999999999998"/>
    <x v="1"/>
    <n v="29"/>
    <x v="2"/>
    <x v="6"/>
  </r>
  <r>
    <x v="162"/>
    <x v="0"/>
    <x v="0"/>
    <n v="6.3750000000000001E-2"/>
    <x v="1"/>
    <n v="30"/>
    <x v="2"/>
    <x v="6"/>
  </r>
  <r>
    <x v="162"/>
    <x v="1"/>
    <x v="0"/>
    <n v="0.36441000000000001"/>
    <x v="1"/>
    <n v="30"/>
    <x v="2"/>
    <x v="6"/>
  </r>
  <r>
    <x v="162"/>
    <x v="2"/>
    <x v="0"/>
    <n v="0.36441000000000001"/>
    <x v="1"/>
    <n v="30"/>
    <x v="2"/>
    <x v="6"/>
  </r>
  <r>
    <x v="162"/>
    <x v="3"/>
    <x v="0"/>
    <n v="0.36441000000000001"/>
    <x v="1"/>
    <n v="30"/>
    <x v="2"/>
    <x v="6"/>
  </r>
  <r>
    <x v="162"/>
    <x v="4"/>
    <x v="0"/>
    <n v="0.36441000000000001"/>
    <x v="1"/>
    <n v="30"/>
    <x v="2"/>
    <x v="6"/>
  </r>
  <r>
    <x v="162"/>
    <x v="5"/>
    <x v="0"/>
    <n v="7.7509999999999996E-2"/>
    <x v="1"/>
    <n v="30"/>
    <x v="2"/>
    <x v="6"/>
  </r>
  <r>
    <x v="162"/>
    <x v="6"/>
    <x v="0"/>
    <n v="0.25147999999999998"/>
    <x v="1"/>
    <n v="30"/>
    <x v="2"/>
    <x v="6"/>
  </r>
  <r>
    <x v="162"/>
    <x v="7"/>
    <x v="0"/>
    <n v="0.58294999999999997"/>
    <x v="1"/>
    <n v="30"/>
    <x v="2"/>
    <x v="6"/>
  </r>
  <r>
    <x v="162"/>
    <x v="8"/>
    <x v="0"/>
    <n v="0.58294999999999997"/>
    <x v="1"/>
    <n v="30"/>
    <x v="2"/>
    <x v="6"/>
  </r>
  <r>
    <x v="162"/>
    <x v="9"/>
    <x v="0"/>
    <n v="0.58294999999999997"/>
    <x v="1"/>
    <n v="30"/>
    <x v="2"/>
    <x v="6"/>
  </r>
  <r>
    <x v="162"/>
    <x v="10"/>
    <x v="0"/>
    <n v="0.58294999999999997"/>
    <x v="1"/>
    <n v="30"/>
    <x v="2"/>
    <x v="6"/>
  </r>
  <r>
    <x v="162"/>
    <x v="11"/>
    <x v="0"/>
    <n v="0.58294999999999997"/>
    <x v="1"/>
    <n v="30"/>
    <x v="2"/>
    <x v="6"/>
  </r>
  <r>
    <x v="162"/>
    <x v="12"/>
    <x v="0"/>
    <n v="0.58294999999999997"/>
    <x v="1"/>
    <n v="30"/>
    <x v="2"/>
    <x v="6"/>
  </r>
  <r>
    <x v="162"/>
    <x v="0"/>
    <x v="1"/>
    <n v="0.14416999999999999"/>
    <x v="1"/>
    <n v="30"/>
    <x v="2"/>
    <x v="6"/>
  </r>
  <r>
    <x v="162"/>
    <x v="1"/>
    <x v="1"/>
    <n v="0.25861000000000001"/>
    <x v="1"/>
    <n v="30"/>
    <x v="2"/>
    <x v="6"/>
  </r>
  <r>
    <x v="162"/>
    <x v="2"/>
    <x v="1"/>
    <n v="0.27843000000000001"/>
    <x v="1"/>
    <n v="30"/>
    <x v="2"/>
    <x v="6"/>
  </r>
  <r>
    <x v="162"/>
    <x v="3"/>
    <x v="1"/>
    <n v="0.25692999999999999"/>
    <x v="1"/>
    <n v="30"/>
    <x v="2"/>
    <x v="6"/>
  </r>
  <r>
    <x v="162"/>
    <x v="4"/>
    <x v="1"/>
    <n v="0.25580000000000003"/>
    <x v="1"/>
    <n v="30"/>
    <x v="2"/>
    <x v="6"/>
  </r>
  <r>
    <x v="162"/>
    <x v="5"/>
    <x v="1"/>
    <n v="0.11412"/>
    <x v="1"/>
    <n v="30"/>
    <x v="2"/>
    <x v="6"/>
  </r>
  <r>
    <x v="162"/>
    <x v="6"/>
    <x v="1"/>
    <n v="0.12425"/>
    <x v="1"/>
    <n v="30"/>
    <x v="2"/>
    <x v="6"/>
  </r>
  <r>
    <x v="162"/>
    <x v="7"/>
    <x v="1"/>
    <n v="0.29676000000000002"/>
    <x v="1"/>
    <n v="30"/>
    <x v="2"/>
    <x v="6"/>
  </r>
  <r>
    <x v="162"/>
    <x v="8"/>
    <x v="1"/>
    <n v="0.31376999999999999"/>
    <x v="1"/>
    <n v="30"/>
    <x v="2"/>
    <x v="6"/>
  </r>
  <r>
    <x v="162"/>
    <x v="9"/>
    <x v="1"/>
    <n v="0.30871999999999999"/>
    <x v="1"/>
    <n v="30"/>
    <x v="2"/>
    <x v="6"/>
  </r>
  <r>
    <x v="162"/>
    <x v="10"/>
    <x v="1"/>
    <n v="0.32835999999999999"/>
    <x v="1"/>
    <n v="30"/>
    <x v="2"/>
    <x v="6"/>
  </r>
  <r>
    <x v="162"/>
    <x v="11"/>
    <x v="1"/>
    <n v="0.31563999999999998"/>
    <x v="1"/>
    <n v="30"/>
    <x v="2"/>
    <x v="6"/>
  </r>
  <r>
    <x v="162"/>
    <x v="12"/>
    <x v="1"/>
    <n v="0.33939000000000002"/>
    <x v="1"/>
    <n v="30"/>
    <x v="2"/>
    <x v="6"/>
  </r>
  <r>
    <x v="162"/>
    <x v="0"/>
    <x v="2"/>
    <n v="0.56308000000000002"/>
    <x v="1"/>
    <n v="30"/>
    <x v="2"/>
    <x v="6"/>
  </r>
  <r>
    <x v="162"/>
    <x v="1"/>
    <x v="2"/>
    <n v="0.75997999999999999"/>
    <x v="1"/>
    <n v="30"/>
    <x v="2"/>
    <x v="6"/>
  </r>
  <r>
    <x v="162"/>
    <x v="2"/>
    <x v="2"/>
    <n v="0.84616000000000002"/>
    <x v="1"/>
    <n v="30"/>
    <x v="2"/>
    <x v="6"/>
  </r>
  <r>
    <x v="162"/>
    <x v="3"/>
    <x v="2"/>
    <n v="0.75266"/>
    <x v="1"/>
    <n v="30"/>
    <x v="2"/>
    <x v="6"/>
  </r>
  <r>
    <x v="162"/>
    <x v="4"/>
    <x v="2"/>
    <n v="0.74778999999999995"/>
    <x v="1"/>
    <n v="30"/>
    <x v="2"/>
    <x v="6"/>
  </r>
  <r>
    <x v="162"/>
    <x v="5"/>
    <x v="2"/>
    <n v="0.80037000000000003"/>
    <x v="1"/>
    <n v="30"/>
    <x v="2"/>
    <x v="6"/>
  </r>
  <r>
    <x v="162"/>
    <x v="6"/>
    <x v="2"/>
    <n v="0.70426999999999995"/>
    <x v="1"/>
    <n v="30"/>
    <x v="2"/>
    <x v="6"/>
  </r>
  <r>
    <x v="162"/>
    <x v="7"/>
    <x v="2"/>
    <n v="0.70728999999999997"/>
    <x v="1"/>
    <n v="30"/>
    <x v="2"/>
    <x v="6"/>
  </r>
  <r>
    <x v="162"/>
    <x v="8"/>
    <x v="2"/>
    <n v="0.78127999999999997"/>
    <x v="1"/>
    <n v="30"/>
    <x v="2"/>
    <x v="6"/>
  </r>
  <r>
    <x v="162"/>
    <x v="9"/>
    <x v="2"/>
    <n v="0.75932999999999995"/>
    <x v="1"/>
    <n v="30"/>
    <x v="2"/>
    <x v="6"/>
  </r>
  <r>
    <x v="162"/>
    <x v="10"/>
    <x v="2"/>
    <n v="0.84469000000000005"/>
    <x v="1"/>
    <n v="30"/>
    <x v="2"/>
    <x v="6"/>
  </r>
  <r>
    <x v="162"/>
    <x v="11"/>
    <x v="2"/>
    <n v="0.78940999999999995"/>
    <x v="1"/>
    <n v="30"/>
    <x v="2"/>
    <x v="6"/>
  </r>
  <r>
    <x v="162"/>
    <x v="12"/>
    <x v="2"/>
    <n v="0.89266000000000001"/>
    <x v="1"/>
    <n v="30"/>
    <x v="2"/>
    <x v="6"/>
  </r>
  <r>
    <x v="162"/>
    <x v="0"/>
    <x v="3"/>
    <n v="0.77100000000000002"/>
    <x v="1"/>
    <n v="30"/>
    <x v="2"/>
    <x v="6"/>
  </r>
  <r>
    <x v="162"/>
    <x v="1"/>
    <x v="3"/>
    <n v="1.383"/>
    <x v="1"/>
    <n v="30"/>
    <x v="2"/>
    <x v="6"/>
  </r>
  <r>
    <x v="162"/>
    <x v="2"/>
    <x v="3"/>
    <n v="1.4890000000000001"/>
    <x v="1"/>
    <n v="30"/>
    <x v="2"/>
    <x v="6"/>
  </r>
  <r>
    <x v="162"/>
    <x v="3"/>
    <x v="3"/>
    <n v="1.3740000000000001"/>
    <x v="1"/>
    <n v="30"/>
    <x v="2"/>
    <x v="6"/>
  </r>
  <r>
    <x v="162"/>
    <x v="4"/>
    <x v="3"/>
    <n v="1.3680000000000001"/>
    <x v="1"/>
    <n v="30"/>
    <x v="2"/>
    <x v="6"/>
  </r>
  <r>
    <x v="162"/>
    <x v="5"/>
    <x v="3"/>
    <n v="0.99199999999999999"/>
    <x v="1"/>
    <n v="30"/>
    <x v="2"/>
    <x v="6"/>
  </r>
  <r>
    <x v="162"/>
    <x v="6"/>
    <x v="3"/>
    <n v="1.08"/>
    <x v="1"/>
    <n v="30"/>
    <x v="2"/>
    <x v="6"/>
  </r>
  <r>
    <x v="162"/>
    <x v="7"/>
    <x v="3"/>
    <n v="1.587"/>
    <x v="1"/>
    <n v="30"/>
    <x v="2"/>
    <x v="6"/>
  </r>
  <r>
    <x v="162"/>
    <x v="8"/>
    <x v="3"/>
    <n v="1.6779999999999999"/>
    <x v="1"/>
    <n v="30"/>
    <x v="2"/>
    <x v="6"/>
  </r>
  <r>
    <x v="162"/>
    <x v="9"/>
    <x v="3"/>
    <n v="1.651"/>
    <x v="1"/>
    <n v="30"/>
    <x v="2"/>
    <x v="6"/>
  </r>
  <r>
    <x v="162"/>
    <x v="10"/>
    <x v="3"/>
    <n v="1.756"/>
    <x v="1"/>
    <n v="30"/>
    <x v="2"/>
    <x v="6"/>
  </r>
  <r>
    <x v="162"/>
    <x v="11"/>
    <x v="3"/>
    <n v="1.6879999999999999"/>
    <x v="1"/>
    <n v="30"/>
    <x v="2"/>
    <x v="6"/>
  </r>
  <r>
    <x v="162"/>
    <x v="12"/>
    <x v="3"/>
    <n v="1.8149999999999999"/>
    <x v="1"/>
    <n v="30"/>
    <x v="2"/>
    <x v="6"/>
  </r>
  <r>
    <x v="163"/>
    <x v="13"/>
    <x v="0"/>
    <n v="1.5299999999999999E-2"/>
    <x v="1"/>
    <n v="30"/>
    <x v="2"/>
    <x v="6"/>
  </r>
  <r>
    <x v="163"/>
    <x v="13"/>
    <x v="1"/>
    <n v="8.9959999999999998E-2"/>
    <x v="1"/>
    <n v="30"/>
    <x v="2"/>
    <x v="6"/>
  </r>
  <r>
    <x v="163"/>
    <x v="13"/>
    <x v="2"/>
    <n v="0.67674000000000001"/>
    <x v="1"/>
    <n v="30"/>
    <x v="2"/>
    <x v="6"/>
  </r>
  <r>
    <x v="163"/>
    <x v="13"/>
    <x v="3"/>
    <n v="0.78200000000000003"/>
    <x v="1"/>
    <n v="30"/>
    <x v="2"/>
    <x v="6"/>
  </r>
  <r>
    <x v="164"/>
    <x v="0"/>
    <x v="0"/>
    <n v="6.3750000000000001E-2"/>
    <x v="1"/>
    <n v="31"/>
    <x v="2"/>
    <x v="7"/>
  </r>
  <r>
    <x v="164"/>
    <x v="1"/>
    <x v="0"/>
    <n v="0.36441000000000001"/>
    <x v="1"/>
    <n v="31"/>
    <x v="2"/>
    <x v="7"/>
  </r>
  <r>
    <x v="164"/>
    <x v="2"/>
    <x v="0"/>
    <n v="0.36441000000000001"/>
    <x v="1"/>
    <n v="31"/>
    <x v="2"/>
    <x v="7"/>
  </r>
  <r>
    <x v="164"/>
    <x v="3"/>
    <x v="0"/>
    <n v="0.36441000000000001"/>
    <x v="1"/>
    <n v="31"/>
    <x v="2"/>
    <x v="7"/>
  </r>
  <r>
    <x v="164"/>
    <x v="4"/>
    <x v="0"/>
    <n v="0.36441000000000001"/>
    <x v="1"/>
    <n v="31"/>
    <x v="2"/>
    <x v="7"/>
  </r>
  <r>
    <x v="164"/>
    <x v="5"/>
    <x v="0"/>
    <n v="7.7509999999999996E-2"/>
    <x v="1"/>
    <n v="31"/>
    <x v="2"/>
    <x v="7"/>
  </r>
  <r>
    <x v="164"/>
    <x v="6"/>
    <x v="0"/>
    <n v="0.25147999999999998"/>
    <x v="1"/>
    <n v="31"/>
    <x v="2"/>
    <x v="7"/>
  </r>
  <r>
    <x v="164"/>
    <x v="7"/>
    <x v="0"/>
    <n v="0.58294999999999997"/>
    <x v="1"/>
    <n v="31"/>
    <x v="2"/>
    <x v="7"/>
  </r>
  <r>
    <x v="164"/>
    <x v="8"/>
    <x v="0"/>
    <n v="0.58294999999999997"/>
    <x v="1"/>
    <n v="31"/>
    <x v="2"/>
    <x v="7"/>
  </r>
  <r>
    <x v="164"/>
    <x v="9"/>
    <x v="0"/>
    <n v="0.58294999999999997"/>
    <x v="1"/>
    <n v="31"/>
    <x v="2"/>
    <x v="7"/>
  </r>
  <r>
    <x v="164"/>
    <x v="10"/>
    <x v="0"/>
    <n v="0.58294999999999997"/>
    <x v="1"/>
    <n v="31"/>
    <x v="2"/>
    <x v="7"/>
  </r>
  <r>
    <x v="164"/>
    <x v="11"/>
    <x v="0"/>
    <n v="0.58294999999999997"/>
    <x v="1"/>
    <n v="31"/>
    <x v="2"/>
    <x v="7"/>
  </r>
  <r>
    <x v="164"/>
    <x v="12"/>
    <x v="0"/>
    <n v="0.58294999999999997"/>
    <x v="1"/>
    <n v="31"/>
    <x v="2"/>
    <x v="7"/>
  </r>
  <r>
    <x v="164"/>
    <x v="0"/>
    <x v="1"/>
    <n v="0.14360999999999999"/>
    <x v="1"/>
    <n v="31"/>
    <x v="2"/>
    <x v="7"/>
  </r>
  <r>
    <x v="164"/>
    <x v="1"/>
    <x v="1"/>
    <n v="0.25785999999999998"/>
    <x v="1"/>
    <n v="31"/>
    <x v="2"/>
    <x v="7"/>
  </r>
  <r>
    <x v="164"/>
    <x v="2"/>
    <x v="1"/>
    <n v="0.27805999999999997"/>
    <x v="1"/>
    <n v="31"/>
    <x v="2"/>
    <x v="7"/>
  </r>
  <r>
    <x v="164"/>
    <x v="3"/>
    <x v="1"/>
    <n v="0.25861000000000001"/>
    <x v="1"/>
    <n v="31"/>
    <x v="2"/>
    <x v="7"/>
  </r>
  <r>
    <x v="164"/>
    <x v="4"/>
    <x v="1"/>
    <n v="0.25580000000000003"/>
    <x v="1"/>
    <n v="31"/>
    <x v="2"/>
    <x v="7"/>
  </r>
  <r>
    <x v="164"/>
    <x v="5"/>
    <x v="1"/>
    <n v="0.11378000000000001"/>
    <x v="1"/>
    <n v="31"/>
    <x v="2"/>
    <x v="7"/>
  </r>
  <r>
    <x v="164"/>
    <x v="6"/>
    <x v="1"/>
    <n v="0.12425"/>
    <x v="1"/>
    <n v="31"/>
    <x v="2"/>
    <x v="7"/>
  </r>
  <r>
    <x v="164"/>
    <x v="7"/>
    <x v="1"/>
    <n v="0.29563"/>
    <x v="1"/>
    <n v="31"/>
    <x v="2"/>
    <x v="7"/>
  </r>
  <r>
    <x v="164"/>
    <x v="8"/>
    <x v="1"/>
    <n v="0.31284000000000001"/>
    <x v="1"/>
    <n v="31"/>
    <x v="2"/>
    <x v="7"/>
  </r>
  <r>
    <x v="164"/>
    <x v="9"/>
    <x v="1"/>
    <n v="0.30853999999999998"/>
    <x v="1"/>
    <n v="31"/>
    <x v="2"/>
    <x v="7"/>
  </r>
  <r>
    <x v="164"/>
    <x v="10"/>
    <x v="1"/>
    <n v="0.32779999999999998"/>
    <x v="1"/>
    <n v="31"/>
    <x v="2"/>
    <x v="7"/>
  </r>
  <r>
    <x v="164"/>
    <x v="11"/>
    <x v="1"/>
    <n v="0.31470999999999999"/>
    <x v="1"/>
    <n v="31"/>
    <x v="2"/>
    <x v="7"/>
  </r>
  <r>
    <x v="164"/>
    <x v="12"/>
    <x v="1"/>
    <n v="0.33976000000000001"/>
    <x v="1"/>
    <n v="31"/>
    <x v="2"/>
    <x v="7"/>
  </r>
  <r>
    <x v="164"/>
    <x v="0"/>
    <x v="2"/>
    <n v="0.56064000000000003"/>
    <x v="1"/>
    <n v="31"/>
    <x v="2"/>
    <x v="7"/>
  </r>
  <r>
    <x v="164"/>
    <x v="1"/>
    <x v="2"/>
    <n v="0.75673000000000001"/>
    <x v="1"/>
    <n v="31"/>
    <x v="2"/>
    <x v="7"/>
  </r>
  <r>
    <x v="164"/>
    <x v="2"/>
    <x v="2"/>
    <n v="0.84453"/>
    <x v="1"/>
    <n v="31"/>
    <x v="2"/>
    <x v="7"/>
  </r>
  <r>
    <x v="164"/>
    <x v="3"/>
    <x v="2"/>
    <n v="0.75997999999999999"/>
    <x v="1"/>
    <n v="31"/>
    <x v="2"/>
    <x v="7"/>
  </r>
  <r>
    <x v="164"/>
    <x v="4"/>
    <x v="2"/>
    <n v="0.74778999999999995"/>
    <x v="1"/>
    <n v="31"/>
    <x v="2"/>
    <x v="7"/>
  </r>
  <r>
    <x v="164"/>
    <x v="5"/>
    <x v="2"/>
    <n v="0.79771000000000003"/>
    <x v="1"/>
    <n v="31"/>
    <x v="2"/>
    <x v="7"/>
  </r>
  <r>
    <x v="164"/>
    <x v="6"/>
    <x v="2"/>
    <n v="0.70426999999999995"/>
    <x v="1"/>
    <n v="31"/>
    <x v="2"/>
    <x v="7"/>
  </r>
  <r>
    <x v="164"/>
    <x v="7"/>
    <x v="2"/>
    <n v="0.70242000000000004"/>
    <x v="1"/>
    <n v="31"/>
    <x v="2"/>
    <x v="7"/>
  </r>
  <r>
    <x v="164"/>
    <x v="8"/>
    <x v="2"/>
    <n v="0.77720999999999996"/>
    <x v="1"/>
    <n v="31"/>
    <x v="2"/>
    <x v="7"/>
  </r>
  <r>
    <x v="164"/>
    <x v="9"/>
    <x v="2"/>
    <n v="0.75851000000000002"/>
    <x v="1"/>
    <n v="31"/>
    <x v="2"/>
    <x v="7"/>
  </r>
  <r>
    <x v="164"/>
    <x v="10"/>
    <x v="2"/>
    <n v="0.84225000000000005"/>
    <x v="1"/>
    <n v="31"/>
    <x v="2"/>
    <x v="7"/>
  </r>
  <r>
    <x v="164"/>
    <x v="11"/>
    <x v="2"/>
    <n v="0.78534000000000004"/>
    <x v="1"/>
    <n v="31"/>
    <x v="2"/>
    <x v="7"/>
  </r>
  <r>
    <x v="164"/>
    <x v="12"/>
    <x v="2"/>
    <n v="0.89429000000000003"/>
    <x v="1"/>
    <n v="31"/>
    <x v="2"/>
    <x v="7"/>
  </r>
  <r>
    <x v="164"/>
    <x v="0"/>
    <x v="3"/>
    <n v="0.76800000000000002"/>
    <x v="1"/>
    <n v="31"/>
    <x v="2"/>
    <x v="7"/>
  </r>
  <r>
    <x v="164"/>
    <x v="1"/>
    <x v="3"/>
    <n v="1.379"/>
    <x v="1"/>
    <n v="31"/>
    <x v="2"/>
    <x v="7"/>
  </r>
  <r>
    <x v="164"/>
    <x v="2"/>
    <x v="3"/>
    <n v="1.4870000000000001"/>
    <x v="1"/>
    <n v="31"/>
    <x v="2"/>
    <x v="7"/>
  </r>
  <r>
    <x v="164"/>
    <x v="3"/>
    <x v="3"/>
    <n v="1.383"/>
    <x v="1"/>
    <n v="31"/>
    <x v="2"/>
    <x v="7"/>
  </r>
  <r>
    <x v="164"/>
    <x v="4"/>
    <x v="3"/>
    <n v="1.3680000000000001"/>
    <x v="1"/>
    <n v="31"/>
    <x v="2"/>
    <x v="7"/>
  </r>
  <r>
    <x v="164"/>
    <x v="5"/>
    <x v="3"/>
    <n v="0.98899999999999999"/>
    <x v="1"/>
    <n v="31"/>
    <x v="2"/>
    <x v="7"/>
  </r>
  <r>
    <x v="164"/>
    <x v="6"/>
    <x v="3"/>
    <n v="1.08"/>
    <x v="1"/>
    <n v="31"/>
    <x v="2"/>
    <x v="7"/>
  </r>
  <r>
    <x v="164"/>
    <x v="7"/>
    <x v="3"/>
    <n v="1.581"/>
    <x v="1"/>
    <n v="31"/>
    <x v="2"/>
    <x v="7"/>
  </r>
  <r>
    <x v="164"/>
    <x v="8"/>
    <x v="3"/>
    <n v="1.673"/>
    <x v="1"/>
    <n v="31"/>
    <x v="2"/>
    <x v="7"/>
  </r>
  <r>
    <x v="164"/>
    <x v="9"/>
    <x v="3"/>
    <n v="1.65"/>
    <x v="1"/>
    <n v="31"/>
    <x v="2"/>
    <x v="7"/>
  </r>
  <r>
    <x v="164"/>
    <x v="10"/>
    <x v="3"/>
    <n v="1.7529999999999999"/>
    <x v="1"/>
    <n v="31"/>
    <x v="2"/>
    <x v="7"/>
  </r>
  <r>
    <x v="164"/>
    <x v="11"/>
    <x v="3"/>
    <n v="1.6830000000000001"/>
    <x v="1"/>
    <n v="31"/>
    <x v="2"/>
    <x v="7"/>
  </r>
  <r>
    <x v="164"/>
    <x v="12"/>
    <x v="3"/>
    <n v="1.8169999999999999"/>
    <x v="1"/>
    <n v="31"/>
    <x v="2"/>
    <x v="7"/>
  </r>
  <r>
    <x v="165"/>
    <x v="13"/>
    <x v="0"/>
    <n v="1.5299999999999999E-2"/>
    <x v="1"/>
    <n v="31"/>
    <x v="2"/>
    <x v="7"/>
  </r>
  <r>
    <x v="165"/>
    <x v="13"/>
    <x v="1"/>
    <n v="8.9389999999999997E-2"/>
    <x v="1"/>
    <n v="31"/>
    <x v="2"/>
    <x v="7"/>
  </r>
  <r>
    <x v="165"/>
    <x v="13"/>
    <x v="2"/>
    <n v="0.67230999999999996"/>
    <x v="1"/>
    <n v="31"/>
    <x v="2"/>
    <x v="7"/>
  </r>
  <r>
    <x v="165"/>
    <x v="13"/>
    <x v="3"/>
    <n v="0.77700000000000002"/>
    <x v="1"/>
    <n v="31"/>
    <x v="2"/>
    <x v="7"/>
  </r>
  <r>
    <x v="166"/>
    <x v="0"/>
    <x v="0"/>
    <n v="6.3750000000000001E-2"/>
    <x v="1"/>
    <n v="32"/>
    <x v="2"/>
    <x v="7"/>
  </r>
  <r>
    <x v="166"/>
    <x v="1"/>
    <x v="0"/>
    <n v="0.36441000000000001"/>
    <x v="1"/>
    <n v="32"/>
    <x v="2"/>
    <x v="7"/>
  </r>
  <r>
    <x v="166"/>
    <x v="2"/>
    <x v="0"/>
    <n v="0.36441000000000001"/>
    <x v="1"/>
    <n v="32"/>
    <x v="2"/>
    <x v="7"/>
  </r>
  <r>
    <x v="166"/>
    <x v="3"/>
    <x v="0"/>
    <n v="0.36441000000000001"/>
    <x v="1"/>
    <n v="32"/>
    <x v="2"/>
    <x v="7"/>
  </r>
  <r>
    <x v="166"/>
    <x v="4"/>
    <x v="0"/>
    <n v="0.36441000000000001"/>
    <x v="1"/>
    <n v="32"/>
    <x v="2"/>
    <x v="7"/>
  </r>
  <r>
    <x v="166"/>
    <x v="5"/>
    <x v="0"/>
    <n v="7.7509999999999996E-2"/>
    <x v="1"/>
    <n v="32"/>
    <x v="2"/>
    <x v="7"/>
  </r>
  <r>
    <x v="166"/>
    <x v="6"/>
    <x v="0"/>
    <n v="0.25147999999999998"/>
    <x v="1"/>
    <n v="32"/>
    <x v="2"/>
    <x v="7"/>
  </r>
  <r>
    <x v="166"/>
    <x v="7"/>
    <x v="0"/>
    <n v="0.58294999999999997"/>
    <x v="1"/>
    <n v="32"/>
    <x v="2"/>
    <x v="7"/>
  </r>
  <r>
    <x v="166"/>
    <x v="8"/>
    <x v="0"/>
    <n v="0.58294999999999997"/>
    <x v="1"/>
    <n v="32"/>
    <x v="2"/>
    <x v="7"/>
  </r>
  <r>
    <x v="166"/>
    <x v="9"/>
    <x v="0"/>
    <n v="0.58294999999999997"/>
    <x v="1"/>
    <n v="32"/>
    <x v="2"/>
    <x v="7"/>
  </r>
  <r>
    <x v="166"/>
    <x v="10"/>
    <x v="0"/>
    <n v="0.58294999999999997"/>
    <x v="1"/>
    <n v="32"/>
    <x v="2"/>
    <x v="7"/>
  </r>
  <r>
    <x v="166"/>
    <x v="11"/>
    <x v="0"/>
    <n v="0.58294999999999997"/>
    <x v="1"/>
    <n v="32"/>
    <x v="2"/>
    <x v="7"/>
  </r>
  <r>
    <x v="166"/>
    <x v="12"/>
    <x v="0"/>
    <n v="0.58294999999999997"/>
    <x v="1"/>
    <n v="32"/>
    <x v="2"/>
    <x v="7"/>
  </r>
  <r>
    <x v="166"/>
    <x v="0"/>
    <x v="1"/>
    <n v="0.14360999999999999"/>
    <x v="1"/>
    <n v="32"/>
    <x v="2"/>
    <x v="7"/>
  </r>
  <r>
    <x v="166"/>
    <x v="1"/>
    <x v="1"/>
    <n v="0.25674000000000002"/>
    <x v="1"/>
    <n v="32"/>
    <x v="2"/>
    <x v="7"/>
  </r>
  <r>
    <x v="166"/>
    <x v="2"/>
    <x v="1"/>
    <n v="0.27637"/>
    <x v="1"/>
    <n v="32"/>
    <x v="2"/>
    <x v="7"/>
  </r>
  <r>
    <x v="166"/>
    <x v="3"/>
    <x v="1"/>
    <n v="0.25861000000000001"/>
    <x v="1"/>
    <n v="32"/>
    <x v="2"/>
    <x v="7"/>
  </r>
  <r>
    <x v="166"/>
    <x v="4"/>
    <x v="1"/>
    <n v="0.25430999999999998"/>
    <x v="1"/>
    <n v="32"/>
    <x v="2"/>
    <x v="7"/>
  </r>
  <r>
    <x v="166"/>
    <x v="5"/>
    <x v="1"/>
    <n v="0.11297"/>
    <x v="1"/>
    <n v="32"/>
    <x v="2"/>
    <x v="7"/>
  </r>
  <r>
    <x v="166"/>
    <x v="6"/>
    <x v="1"/>
    <n v="0.12436"/>
    <x v="1"/>
    <n v="32"/>
    <x v="2"/>
    <x v="7"/>
  </r>
  <r>
    <x v="166"/>
    <x v="7"/>
    <x v="1"/>
    <n v="0.29488999999999999"/>
    <x v="1"/>
    <n v="32"/>
    <x v="2"/>
    <x v="7"/>
  </r>
  <r>
    <x v="166"/>
    <x v="8"/>
    <x v="1"/>
    <n v="0.31022"/>
    <x v="1"/>
    <n v="32"/>
    <x v="2"/>
    <x v="7"/>
  </r>
  <r>
    <x v="166"/>
    <x v="9"/>
    <x v="1"/>
    <n v="0.30723"/>
    <x v="1"/>
    <n v="32"/>
    <x v="2"/>
    <x v="7"/>
  </r>
  <r>
    <x v="166"/>
    <x v="10"/>
    <x v="1"/>
    <n v="0.32573999999999997"/>
    <x v="1"/>
    <n v="32"/>
    <x v="2"/>
    <x v="7"/>
  </r>
  <r>
    <x v="166"/>
    <x v="11"/>
    <x v="1"/>
    <n v="0.31376999999999999"/>
    <x v="1"/>
    <n v="32"/>
    <x v="2"/>
    <x v="7"/>
  </r>
  <r>
    <x v="166"/>
    <x v="12"/>
    <x v="1"/>
    <n v="0.33976000000000001"/>
    <x v="1"/>
    <n v="32"/>
    <x v="2"/>
    <x v="7"/>
  </r>
  <r>
    <x v="166"/>
    <x v="0"/>
    <x v="2"/>
    <n v="0.56064000000000003"/>
    <x v="1"/>
    <n v="32"/>
    <x v="2"/>
    <x v="7"/>
  </r>
  <r>
    <x v="166"/>
    <x v="1"/>
    <x v="2"/>
    <n v="0.75185000000000002"/>
    <x v="1"/>
    <n v="32"/>
    <x v="2"/>
    <x v="7"/>
  </r>
  <r>
    <x v="166"/>
    <x v="2"/>
    <x v="2"/>
    <n v="0.83721999999999996"/>
    <x v="1"/>
    <n v="32"/>
    <x v="2"/>
    <x v="7"/>
  </r>
  <r>
    <x v="166"/>
    <x v="3"/>
    <x v="2"/>
    <n v="0.75997999999999999"/>
    <x v="1"/>
    <n v="32"/>
    <x v="2"/>
    <x v="7"/>
  </r>
  <r>
    <x v="166"/>
    <x v="4"/>
    <x v="2"/>
    <n v="0.74128000000000005"/>
    <x v="1"/>
    <n v="32"/>
    <x v="2"/>
    <x v="7"/>
  </r>
  <r>
    <x v="166"/>
    <x v="5"/>
    <x v="2"/>
    <n v="0.79152"/>
    <x v="1"/>
    <n v="32"/>
    <x v="2"/>
    <x v="7"/>
  </r>
  <r>
    <x v="166"/>
    <x v="6"/>
    <x v="2"/>
    <n v="0.70516000000000001"/>
    <x v="1"/>
    <n v="32"/>
    <x v="2"/>
    <x v="7"/>
  </r>
  <r>
    <x v="166"/>
    <x v="7"/>
    <x v="2"/>
    <n v="0.69916"/>
    <x v="1"/>
    <n v="32"/>
    <x v="2"/>
    <x v="7"/>
  </r>
  <r>
    <x v="166"/>
    <x v="8"/>
    <x v="2"/>
    <n v="0.76583000000000001"/>
    <x v="1"/>
    <n v="32"/>
    <x v="2"/>
    <x v="7"/>
  </r>
  <r>
    <x v="166"/>
    <x v="9"/>
    <x v="2"/>
    <n v="0.75282000000000004"/>
    <x v="1"/>
    <n v="32"/>
    <x v="2"/>
    <x v="7"/>
  </r>
  <r>
    <x v="166"/>
    <x v="10"/>
    <x v="2"/>
    <n v="0.83331"/>
    <x v="1"/>
    <n v="32"/>
    <x v="2"/>
    <x v="7"/>
  </r>
  <r>
    <x v="166"/>
    <x v="11"/>
    <x v="2"/>
    <n v="0.78127999999999997"/>
    <x v="1"/>
    <n v="32"/>
    <x v="2"/>
    <x v="7"/>
  </r>
  <r>
    <x v="166"/>
    <x v="12"/>
    <x v="2"/>
    <n v="0.89429000000000003"/>
    <x v="1"/>
    <n v="32"/>
    <x v="2"/>
    <x v="7"/>
  </r>
  <r>
    <x v="166"/>
    <x v="0"/>
    <x v="3"/>
    <n v="0.76800000000000002"/>
    <x v="1"/>
    <n v="32"/>
    <x v="2"/>
    <x v="7"/>
  </r>
  <r>
    <x v="166"/>
    <x v="1"/>
    <x v="3"/>
    <n v="1.373"/>
    <x v="1"/>
    <n v="32"/>
    <x v="2"/>
    <x v="7"/>
  </r>
  <r>
    <x v="166"/>
    <x v="2"/>
    <x v="3"/>
    <n v="1.478"/>
    <x v="1"/>
    <n v="32"/>
    <x v="2"/>
    <x v="7"/>
  </r>
  <r>
    <x v="166"/>
    <x v="3"/>
    <x v="3"/>
    <n v="1.383"/>
    <x v="1"/>
    <n v="32"/>
    <x v="2"/>
    <x v="7"/>
  </r>
  <r>
    <x v="166"/>
    <x v="4"/>
    <x v="3"/>
    <n v="1.36"/>
    <x v="1"/>
    <n v="32"/>
    <x v="2"/>
    <x v="7"/>
  </r>
  <r>
    <x v="166"/>
    <x v="5"/>
    <x v="3"/>
    <n v="0.98199999999999998"/>
    <x v="1"/>
    <n v="32"/>
    <x v="2"/>
    <x v="7"/>
  </r>
  <r>
    <x v="166"/>
    <x v="6"/>
    <x v="3"/>
    <n v="1.081"/>
    <x v="1"/>
    <n v="32"/>
    <x v="2"/>
    <x v="7"/>
  </r>
  <r>
    <x v="166"/>
    <x v="7"/>
    <x v="3"/>
    <n v="1.577"/>
    <x v="1"/>
    <n v="32"/>
    <x v="2"/>
    <x v="7"/>
  </r>
  <r>
    <x v="166"/>
    <x v="8"/>
    <x v="3"/>
    <n v="1.659"/>
    <x v="1"/>
    <n v="32"/>
    <x v="2"/>
    <x v="7"/>
  </r>
  <r>
    <x v="166"/>
    <x v="9"/>
    <x v="3"/>
    <n v="1.643"/>
    <x v="1"/>
    <n v="32"/>
    <x v="2"/>
    <x v="7"/>
  </r>
  <r>
    <x v="166"/>
    <x v="10"/>
    <x v="3"/>
    <n v="1.742"/>
    <x v="1"/>
    <n v="32"/>
    <x v="2"/>
    <x v="7"/>
  </r>
  <r>
    <x v="166"/>
    <x v="11"/>
    <x v="3"/>
    <n v="1.6779999999999999"/>
    <x v="1"/>
    <n v="32"/>
    <x v="2"/>
    <x v="7"/>
  </r>
  <r>
    <x v="166"/>
    <x v="12"/>
    <x v="3"/>
    <n v="1.8169999999999999"/>
    <x v="1"/>
    <n v="32"/>
    <x v="2"/>
    <x v="7"/>
  </r>
  <r>
    <x v="167"/>
    <x v="13"/>
    <x v="0"/>
    <n v="1.5299999999999999E-2"/>
    <x v="1"/>
    <n v="32"/>
    <x v="2"/>
    <x v="7"/>
  </r>
  <r>
    <x v="167"/>
    <x v="13"/>
    <x v="1"/>
    <n v="8.7660000000000002E-2"/>
    <x v="1"/>
    <n v="32"/>
    <x v="2"/>
    <x v="7"/>
  </r>
  <r>
    <x v="167"/>
    <x v="13"/>
    <x v="2"/>
    <n v="0.65903999999999996"/>
    <x v="1"/>
    <n v="32"/>
    <x v="2"/>
    <x v="7"/>
  </r>
  <r>
    <x v="167"/>
    <x v="13"/>
    <x v="3"/>
    <n v="0.76200000000000001"/>
    <x v="1"/>
    <n v="32"/>
    <x v="2"/>
    <x v="7"/>
  </r>
  <r>
    <x v="168"/>
    <x v="0"/>
    <x v="0"/>
    <n v="6.3750000000000001E-2"/>
    <x v="1"/>
    <n v="33"/>
    <x v="2"/>
    <x v="7"/>
  </r>
  <r>
    <x v="168"/>
    <x v="1"/>
    <x v="0"/>
    <n v="0.36441000000000001"/>
    <x v="1"/>
    <n v="33"/>
    <x v="2"/>
    <x v="7"/>
  </r>
  <r>
    <x v="168"/>
    <x v="2"/>
    <x v="0"/>
    <n v="0.36441000000000001"/>
    <x v="1"/>
    <n v="33"/>
    <x v="2"/>
    <x v="7"/>
  </r>
  <r>
    <x v="168"/>
    <x v="3"/>
    <x v="0"/>
    <n v="0.36441000000000001"/>
    <x v="1"/>
    <n v="33"/>
    <x v="2"/>
    <x v="7"/>
  </r>
  <r>
    <x v="168"/>
    <x v="4"/>
    <x v="0"/>
    <n v="0.36441000000000001"/>
    <x v="1"/>
    <n v="33"/>
    <x v="2"/>
    <x v="7"/>
  </r>
  <r>
    <x v="168"/>
    <x v="5"/>
    <x v="0"/>
    <n v="7.7509999999999996E-2"/>
    <x v="1"/>
    <n v="33"/>
    <x v="2"/>
    <x v="7"/>
  </r>
  <r>
    <x v="168"/>
    <x v="6"/>
    <x v="0"/>
    <n v="0.25147999999999998"/>
    <x v="1"/>
    <n v="33"/>
    <x v="2"/>
    <x v="7"/>
  </r>
  <r>
    <x v="168"/>
    <x v="7"/>
    <x v="0"/>
    <n v="0.58294999999999997"/>
    <x v="1"/>
    <n v="33"/>
    <x v="2"/>
    <x v="7"/>
  </r>
  <r>
    <x v="168"/>
    <x v="8"/>
    <x v="0"/>
    <n v="0.58294999999999997"/>
    <x v="1"/>
    <n v="33"/>
    <x v="2"/>
    <x v="7"/>
  </r>
  <r>
    <x v="168"/>
    <x v="9"/>
    <x v="0"/>
    <n v="0.58294999999999997"/>
    <x v="1"/>
    <n v="33"/>
    <x v="2"/>
    <x v="7"/>
  </r>
  <r>
    <x v="168"/>
    <x v="10"/>
    <x v="0"/>
    <n v="0.58294999999999997"/>
    <x v="1"/>
    <n v="33"/>
    <x v="2"/>
    <x v="7"/>
  </r>
  <r>
    <x v="168"/>
    <x v="11"/>
    <x v="0"/>
    <n v="0.58294999999999997"/>
    <x v="1"/>
    <n v="33"/>
    <x v="2"/>
    <x v="7"/>
  </r>
  <r>
    <x v="168"/>
    <x v="12"/>
    <x v="0"/>
    <n v="0.58294999999999997"/>
    <x v="1"/>
    <n v="33"/>
    <x v="2"/>
    <x v="7"/>
  </r>
  <r>
    <x v="168"/>
    <x v="0"/>
    <x v="1"/>
    <n v="0.14324000000000001"/>
    <x v="1"/>
    <n v="33"/>
    <x v="2"/>
    <x v="7"/>
  </r>
  <r>
    <x v="168"/>
    <x v="1"/>
    <x v="1"/>
    <n v="0.25263000000000002"/>
    <x v="1"/>
    <n v="33"/>
    <x v="2"/>
    <x v="7"/>
  </r>
  <r>
    <x v="168"/>
    <x v="2"/>
    <x v="1"/>
    <n v="0.27150999999999997"/>
    <x v="1"/>
    <n v="33"/>
    <x v="2"/>
    <x v="7"/>
  </r>
  <r>
    <x v="168"/>
    <x v="3"/>
    <x v="1"/>
    <n v="0.25861000000000001"/>
    <x v="1"/>
    <n v="33"/>
    <x v="2"/>
    <x v="7"/>
  </r>
  <r>
    <x v="168"/>
    <x v="4"/>
    <x v="1"/>
    <n v="0.25280999999999998"/>
    <x v="1"/>
    <n v="33"/>
    <x v="2"/>
    <x v="7"/>
  </r>
  <r>
    <x v="168"/>
    <x v="5"/>
    <x v="1"/>
    <n v="0.11158999999999999"/>
    <x v="1"/>
    <n v="33"/>
    <x v="2"/>
    <x v="7"/>
  </r>
  <r>
    <x v="168"/>
    <x v="6"/>
    <x v="1"/>
    <n v="0.12343999999999999"/>
    <x v="1"/>
    <n v="33"/>
    <x v="2"/>
    <x v="7"/>
  </r>
  <r>
    <x v="168"/>
    <x v="7"/>
    <x v="1"/>
    <n v="0.29002"/>
    <x v="1"/>
    <n v="33"/>
    <x v="2"/>
    <x v="7"/>
  </r>
  <r>
    <x v="168"/>
    <x v="8"/>
    <x v="1"/>
    <n v="0.30310999999999999"/>
    <x v="1"/>
    <n v="33"/>
    <x v="2"/>
    <x v="7"/>
  </r>
  <r>
    <x v="168"/>
    <x v="9"/>
    <x v="1"/>
    <n v="0.30424000000000001"/>
    <x v="1"/>
    <n v="33"/>
    <x v="2"/>
    <x v="7"/>
  </r>
  <r>
    <x v="168"/>
    <x v="10"/>
    <x v="1"/>
    <n v="0.32031999999999999"/>
    <x v="1"/>
    <n v="33"/>
    <x v="2"/>
    <x v="7"/>
  </r>
  <r>
    <x v="168"/>
    <x v="11"/>
    <x v="1"/>
    <n v="0.30965999999999999"/>
    <x v="1"/>
    <n v="33"/>
    <x v="2"/>
    <x v="7"/>
  </r>
  <r>
    <x v="168"/>
    <x v="12"/>
    <x v="1"/>
    <n v="0.34144999999999998"/>
    <x v="1"/>
    <n v="33"/>
    <x v="2"/>
    <x v="7"/>
  </r>
  <r>
    <x v="168"/>
    <x v="0"/>
    <x v="2"/>
    <n v="0.55901000000000001"/>
    <x v="1"/>
    <n v="33"/>
    <x v="2"/>
    <x v="7"/>
  </r>
  <r>
    <x v="168"/>
    <x v="1"/>
    <x v="2"/>
    <n v="0.73395999999999995"/>
    <x v="1"/>
    <n v="33"/>
    <x v="2"/>
    <x v="7"/>
  </r>
  <r>
    <x v="168"/>
    <x v="2"/>
    <x v="2"/>
    <n v="0.81608000000000003"/>
    <x v="1"/>
    <n v="33"/>
    <x v="2"/>
    <x v="7"/>
  </r>
  <r>
    <x v="168"/>
    <x v="3"/>
    <x v="2"/>
    <n v="0.75997999999999999"/>
    <x v="1"/>
    <n v="33"/>
    <x v="2"/>
    <x v="7"/>
  </r>
  <r>
    <x v="168"/>
    <x v="4"/>
    <x v="2"/>
    <n v="0.73477999999999999"/>
    <x v="1"/>
    <n v="33"/>
    <x v="2"/>
    <x v="7"/>
  </r>
  <r>
    <x v="168"/>
    <x v="5"/>
    <x v="2"/>
    <n v="0.78090000000000004"/>
    <x v="1"/>
    <n v="33"/>
    <x v="2"/>
    <x v="7"/>
  </r>
  <r>
    <x v="168"/>
    <x v="6"/>
    <x v="2"/>
    <n v="0.69808000000000003"/>
    <x v="1"/>
    <n v="33"/>
    <x v="2"/>
    <x v="7"/>
  </r>
  <r>
    <x v="168"/>
    <x v="7"/>
    <x v="2"/>
    <n v="0.67803000000000002"/>
    <x v="1"/>
    <n v="33"/>
    <x v="2"/>
    <x v="7"/>
  </r>
  <r>
    <x v="168"/>
    <x v="8"/>
    <x v="2"/>
    <n v="0.73494000000000004"/>
    <x v="1"/>
    <n v="33"/>
    <x v="2"/>
    <x v="7"/>
  </r>
  <r>
    <x v="168"/>
    <x v="9"/>
    <x v="2"/>
    <n v="0.73980999999999997"/>
    <x v="1"/>
    <n v="33"/>
    <x v="2"/>
    <x v="7"/>
  </r>
  <r>
    <x v="168"/>
    <x v="10"/>
    <x v="2"/>
    <n v="0.80972999999999995"/>
    <x v="1"/>
    <n v="33"/>
    <x v="2"/>
    <x v="7"/>
  </r>
  <r>
    <x v="168"/>
    <x v="11"/>
    <x v="2"/>
    <n v="0.76339000000000001"/>
    <x v="1"/>
    <n v="33"/>
    <x v="2"/>
    <x v="7"/>
  </r>
  <r>
    <x v="168"/>
    <x v="12"/>
    <x v="2"/>
    <n v="0.90159999999999996"/>
    <x v="1"/>
    <n v="33"/>
    <x v="2"/>
    <x v="7"/>
  </r>
  <r>
    <x v="168"/>
    <x v="0"/>
    <x v="3"/>
    <n v="0.76600000000000001"/>
    <x v="1"/>
    <n v="33"/>
    <x v="2"/>
    <x v="7"/>
  </r>
  <r>
    <x v="168"/>
    <x v="1"/>
    <x v="3"/>
    <n v="1.351"/>
    <x v="1"/>
    <n v="33"/>
    <x v="2"/>
    <x v="7"/>
  </r>
  <r>
    <x v="168"/>
    <x v="2"/>
    <x v="3"/>
    <n v="1.452"/>
    <x v="1"/>
    <n v="33"/>
    <x v="2"/>
    <x v="7"/>
  </r>
  <r>
    <x v="168"/>
    <x v="3"/>
    <x v="3"/>
    <n v="1.383"/>
    <x v="1"/>
    <n v="33"/>
    <x v="2"/>
    <x v="7"/>
  </r>
  <r>
    <x v="168"/>
    <x v="4"/>
    <x v="3"/>
    <n v="1.3520000000000001"/>
    <x v="1"/>
    <n v="33"/>
    <x v="2"/>
    <x v="7"/>
  </r>
  <r>
    <x v="168"/>
    <x v="5"/>
    <x v="3"/>
    <n v="0.97"/>
    <x v="1"/>
    <n v="33"/>
    <x v="2"/>
    <x v="7"/>
  </r>
  <r>
    <x v="168"/>
    <x v="6"/>
    <x v="3"/>
    <n v="1.073"/>
    <x v="1"/>
    <n v="33"/>
    <x v="2"/>
    <x v="7"/>
  </r>
  <r>
    <x v="168"/>
    <x v="7"/>
    <x v="3"/>
    <n v="1.5509999999999999"/>
    <x v="1"/>
    <n v="33"/>
    <x v="2"/>
    <x v="7"/>
  </r>
  <r>
    <x v="168"/>
    <x v="8"/>
    <x v="3"/>
    <n v="1.621"/>
    <x v="1"/>
    <n v="33"/>
    <x v="2"/>
    <x v="7"/>
  </r>
  <r>
    <x v="168"/>
    <x v="9"/>
    <x v="3"/>
    <n v="1.627"/>
    <x v="1"/>
    <n v="33"/>
    <x v="2"/>
    <x v="7"/>
  </r>
  <r>
    <x v="168"/>
    <x v="10"/>
    <x v="3"/>
    <n v="1.7130000000000001"/>
    <x v="1"/>
    <n v="33"/>
    <x v="2"/>
    <x v="7"/>
  </r>
  <r>
    <x v="168"/>
    <x v="11"/>
    <x v="3"/>
    <n v="1.6559999999999999"/>
    <x v="1"/>
    <n v="33"/>
    <x v="2"/>
    <x v="7"/>
  </r>
  <r>
    <x v="168"/>
    <x v="12"/>
    <x v="3"/>
    <n v="1.8260000000000001"/>
    <x v="1"/>
    <n v="33"/>
    <x v="2"/>
    <x v="7"/>
  </r>
  <r>
    <x v="169"/>
    <x v="13"/>
    <x v="0"/>
    <n v="1.5299999999999999E-2"/>
    <x v="1"/>
    <n v="33"/>
    <x v="2"/>
    <x v="7"/>
  </r>
  <r>
    <x v="169"/>
    <x v="13"/>
    <x v="1"/>
    <n v="8.4209999999999993E-2"/>
    <x v="1"/>
    <n v="33"/>
    <x v="2"/>
    <x v="7"/>
  </r>
  <r>
    <x v="169"/>
    <x v="13"/>
    <x v="2"/>
    <n v="0.63249"/>
    <x v="1"/>
    <n v="33"/>
    <x v="2"/>
    <x v="7"/>
  </r>
  <r>
    <x v="169"/>
    <x v="13"/>
    <x v="3"/>
    <n v="0.73199999999999998"/>
    <x v="1"/>
    <n v="33"/>
    <x v="2"/>
    <x v="7"/>
  </r>
  <r>
    <x v="170"/>
    <x v="0"/>
    <x v="0"/>
    <n v="6.3750000000000001E-2"/>
    <x v="1"/>
    <n v="34"/>
    <x v="2"/>
    <x v="7"/>
  </r>
  <r>
    <x v="170"/>
    <x v="1"/>
    <x v="0"/>
    <n v="0.36441000000000001"/>
    <x v="1"/>
    <n v="34"/>
    <x v="2"/>
    <x v="7"/>
  </r>
  <r>
    <x v="170"/>
    <x v="2"/>
    <x v="0"/>
    <n v="0.36441000000000001"/>
    <x v="1"/>
    <n v="34"/>
    <x v="2"/>
    <x v="7"/>
  </r>
  <r>
    <x v="170"/>
    <x v="3"/>
    <x v="0"/>
    <n v="0.36441000000000001"/>
    <x v="1"/>
    <n v="34"/>
    <x v="2"/>
    <x v="7"/>
  </r>
  <r>
    <x v="170"/>
    <x v="4"/>
    <x v="0"/>
    <n v="0.36441000000000001"/>
    <x v="1"/>
    <n v="34"/>
    <x v="2"/>
    <x v="7"/>
  </r>
  <r>
    <x v="170"/>
    <x v="5"/>
    <x v="0"/>
    <n v="7.7509999999999996E-2"/>
    <x v="1"/>
    <n v="34"/>
    <x v="2"/>
    <x v="7"/>
  </r>
  <r>
    <x v="170"/>
    <x v="6"/>
    <x v="0"/>
    <n v="0.25147999999999998"/>
    <x v="1"/>
    <n v="34"/>
    <x v="2"/>
    <x v="7"/>
  </r>
  <r>
    <x v="170"/>
    <x v="7"/>
    <x v="0"/>
    <n v="0.58294999999999997"/>
    <x v="1"/>
    <n v="34"/>
    <x v="2"/>
    <x v="7"/>
  </r>
  <r>
    <x v="170"/>
    <x v="8"/>
    <x v="0"/>
    <n v="0.58294999999999997"/>
    <x v="1"/>
    <n v="34"/>
    <x v="2"/>
    <x v="7"/>
  </r>
  <r>
    <x v="170"/>
    <x v="9"/>
    <x v="0"/>
    <n v="0.58294999999999997"/>
    <x v="1"/>
    <n v="34"/>
    <x v="2"/>
    <x v="7"/>
  </r>
  <r>
    <x v="170"/>
    <x v="10"/>
    <x v="0"/>
    <n v="0.58294999999999997"/>
    <x v="1"/>
    <n v="34"/>
    <x v="2"/>
    <x v="7"/>
  </r>
  <r>
    <x v="170"/>
    <x v="11"/>
    <x v="0"/>
    <n v="0.58294999999999997"/>
    <x v="1"/>
    <n v="34"/>
    <x v="2"/>
    <x v="7"/>
  </r>
  <r>
    <x v="170"/>
    <x v="12"/>
    <x v="0"/>
    <n v="0.58294999999999997"/>
    <x v="1"/>
    <n v="34"/>
    <x v="2"/>
    <x v="7"/>
  </r>
  <r>
    <x v="170"/>
    <x v="0"/>
    <x v="1"/>
    <n v="0.14324000000000001"/>
    <x v="1"/>
    <n v="34"/>
    <x v="2"/>
    <x v="7"/>
  </r>
  <r>
    <x v="170"/>
    <x v="1"/>
    <x v="1"/>
    <n v="0.25057000000000001"/>
    <x v="1"/>
    <n v="34"/>
    <x v="2"/>
    <x v="7"/>
  </r>
  <r>
    <x v="170"/>
    <x v="2"/>
    <x v="1"/>
    <n v="0.2702"/>
    <x v="1"/>
    <n v="34"/>
    <x v="2"/>
    <x v="7"/>
  </r>
  <r>
    <x v="170"/>
    <x v="3"/>
    <x v="1"/>
    <n v="0.25861000000000001"/>
    <x v="1"/>
    <n v="34"/>
    <x v="2"/>
    <x v="7"/>
  </r>
  <r>
    <x v="170"/>
    <x v="4"/>
    <x v="1"/>
    <n v="0.24664"/>
    <x v="1"/>
    <n v="34"/>
    <x v="2"/>
    <x v="7"/>
  </r>
  <r>
    <x v="170"/>
    <x v="5"/>
    <x v="1"/>
    <n v="0.1101"/>
    <x v="1"/>
    <n v="34"/>
    <x v="2"/>
    <x v="7"/>
  </r>
  <r>
    <x v="170"/>
    <x v="6"/>
    <x v="1"/>
    <n v="0.12126000000000001"/>
    <x v="1"/>
    <n v="34"/>
    <x v="2"/>
    <x v="7"/>
  </r>
  <r>
    <x v="170"/>
    <x v="7"/>
    <x v="1"/>
    <n v="0.28703000000000001"/>
    <x v="1"/>
    <n v="34"/>
    <x v="2"/>
    <x v="7"/>
  </r>
  <r>
    <x v="170"/>
    <x v="8"/>
    <x v="1"/>
    <n v="0.30274000000000001"/>
    <x v="1"/>
    <n v="34"/>
    <x v="2"/>
    <x v="7"/>
  </r>
  <r>
    <x v="170"/>
    <x v="9"/>
    <x v="1"/>
    <n v="0.30049999999999999"/>
    <x v="1"/>
    <n v="34"/>
    <x v="2"/>
    <x v="7"/>
  </r>
  <r>
    <x v="170"/>
    <x v="10"/>
    <x v="1"/>
    <n v="0.31845000000000001"/>
    <x v="1"/>
    <n v="34"/>
    <x v="2"/>
    <x v="7"/>
  </r>
  <r>
    <x v="170"/>
    <x v="11"/>
    <x v="1"/>
    <n v="0.30909999999999999"/>
    <x v="1"/>
    <n v="34"/>
    <x v="2"/>
    <x v="7"/>
  </r>
  <r>
    <x v="170"/>
    <x v="12"/>
    <x v="1"/>
    <n v="0.33976000000000001"/>
    <x v="1"/>
    <n v="34"/>
    <x v="2"/>
    <x v="7"/>
  </r>
  <r>
    <x v="170"/>
    <x v="0"/>
    <x v="2"/>
    <n v="0.55901000000000001"/>
    <x v="1"/>
    <n v="34"/>
    <x v="2"/>
    <x v="7"/>
  </r>
  <r>
    <x v="170"/>
    <x v="1"/>
    <x v="2"/>
    <n v="0.72502"/>
    <x v="1"/>
    <n v="34"/>
    <x v="2"/>
    <x v="7"/>
  </r>
  <r>
    <x v="170"/>
    <x v="2"/>
    <x v="2"/>
    <n v="0.81039000000000005"/>
    <x v="1"/>
    <n v="34"/>
    <x v="2"/>
    <x v="7"/>
  </r>
  <r>
    <x v="170"/>
    <x v="3"/>
    <x v="2"/>
    <n v="0.75997999999999999"/>
    <x v="1"/>
    <n v="34"/>
    <x v="2"/>
    <x v="7"/>
  </r>
  <r>
    <x v="170"/>
    <x v="4"/>
    <x v="2"/>
    <n v="0.70794999999999997"/>
    <x v="1"/>
    <n v="34"/>
    <x v="2"/>
    <x v="7"/>
  </r>
  <r>
    <x v="170"/>
    <x v="5"/>
    <x v="2"/>
    <n v="0.76939000000000002"/>
    <x v="1"/>
    <n v="34"/>
    <x v="2"/>
    <x v="7"/>
  </r>
  <r>
    <x v="170"/>
    <x v="6"/>
    <x v="2"/>
    <n v="0.68125999999999998"/>
    <x v="1"/>
    <n v="34"/>
    <x v="2"/>
    <x v="7"/>
  </r>
  <r>
    <x v="170"/>
    <x v="7"/>
    <x v="2"/>
    <n v="0.66501999999999994"/>
    <x v="1"/>
    <n v="34"/>
    <x v="2"/>
    <x v="7"/>
  </r>
  <r>
    <x v="170"/>
    <x v="8"/>
    <x v="2"/>
    <n v="0.73331000000000002"/>
    <x v="1"/>
    <n v="34"/>
    <x v="2"/>
    <x v="7"/>
  </r>
  <r>
    <x v="170"/>
    <x v="9"/>
    <x v="2"/>
    <n v="0.72355000000000003"/>
    <x v="1"/>
    <n v="34"/>
    <x v="2"/>
    <x v="7"/>
  </r>
  <r>
    <x v="170"/>
    <x v="10"/>
    <x v="2"/>
    <n v="0.80159999999999998"/>
    <x v="1"/>
    <n v="34"/>
    <x v="2"/>
    <x v="7"/>
  </r>
  <r>
    <x v="170"/>
    <x v="11"/>
    <x v="2"/>
    <n v="0.76095000000000002"/>
    <x v="1"/>
    <n v="34"/>
    <x v="2"/>
    <x v="7"/>
  </r>
  <r>
    <x v="170"/>
    <x v="12"/>
    <x v="2"/>
    <n v="0.89429000000000003"/>
    <x v="1"/>
    <n v="34"/>
    <x v="2"/>
    <x v="7"/>
  </r>
  <r>
    <x v="170"/>
    <x v="0"/>
    <x v="3"/>
    <n v="0.76600000000000001"/>
    <x v="1"/>
    <n v="34"/>
    <x v="2"/>
    <x v="7"/>
  </r>
  <r>
    <x v="170"/>
    <x v="1"/>
    <x v="3"/>
    <n v="1.34"/>
    <x v="1"/>
    <n v="34"/>
    <x v="2"/>
    <x v="7"/>
  </r>
  <r>
    <x v="170"/>
    <x v="2"/>
    <x v="3"/>
    <n v="1.4450000000000001"/>
    <x v="1"/>
    <n v="34"/>
    <x v="2"/>
    <x v="7"/>
  </r>
  <r>
    <x v="170"/>
    <x v="3"/>
    <x v="3"/>
    <n v="1.383"/>
    <x v="1"/>
    <n v="34"/>
    <x v="2"/>
    <x v="7"/>
  </r>
  <r>
    <x v="170"/>
    <x v="4"/>
    <x v="3"/>
    <n v="1.319"/>
    <x v="1"/>
    <n v="34"/>
    <x v="2"/>
    <x v="7"/>
  </r>
  <r>
    <x v="170"/>
    <x v="5"/>
    <x v="3"/>
    <n v="0.95699999999999996"/>
    <x v="1"/>
    <n v="34"/>
    <x v="2"/>
    <x v="7"/>
  </r>
  <r>
    <x v="170"/>
    <x v="6"/>
    <x v="3"/>
    <n v="1.054"/>
    <x v="1"/>
    <n v="34"/>
    <x v="2"/>
    <x v="7"/>
  </r>
  <r>
    <x v="170"/>
    <x v="7"/>
    <x v="3"/>
    <n v="1.5349999999999999"/>
    <x v="1"/>
    <n v="34"/>
    <x v="2"/>
    <x v="7"/>
  </r>
  <r>
    <x v="170"/>
    <x v="8"/>
    <x v="3"/>
    <n v="1.619"/>
    <x v="1"/>
    <n v="34"/>
    <x v="2"/>
    <x v="7"/>
  </r>
  <r>
    <x v="170"/>
    <x v="9"/>
    <x v="3"/>
    <n v="1.607"/>
    <x v="1"/>
    <n v="34"/>
    <x v="2"/>
    <x v="7"/>
  </r>
  <r>
    <x v="170"/>
    <x v="10"/>
    <x v="3"/>
    <n v="1.7030000000000001"/>
    <x v="1"/>
    <n v="34"/>
    <x v="2"/>
    <x v="7"/>
  </r>
  <r>
    <x v="170"/>
    <x v="11"/>
    <x v="3"/>
    <n v="1.653"/>
    <x v="1"/>
    <n v="34"/>
    <x v="2"/>
    <x v="7"/>
  </r>
  <r>
    <x v="170"/>
    <x v="12"/>
    <x v="3"/>
    <n v="1.8169999999999999"/>
    <x v="1"/>
    <n v="34"/>
    <x v="2"/>
    <x v="7"/>
  </r>
  <r>
    <x v="171"/>
    <x v="13"/>
    <x v="0"/>
    <n v="1.5299999999999999E-2"/>
    <x v="1"/>
    <n v="34"/>
    <x v="2"/>
    <x v="7"/>
  </r>
  <r>
    <x v="171"/>
    <x v="13"/>
    <x v="1"/>
    <n v="8.5360000000000005E-2"/>
    <x v="1"/>
    <n v="34"/>
    <x v="2"/>
    <x v="7"/>
  </r>
  <r>
    <x v="171"/>
    <x v="13"/>
    <x v="2"/>
    <n v="0.64134000000000002"/>
    <x v="1"/>
    <n v="34"/>
    <x v="2"/>
    <x v="7"/>
  </r>
  <r>
    <x v="171"/>
    <x v="13"/>
    <x v="3"/>
    <n v="0.74199999999999999"/>
    <x v="1"/>
    <n v="34"/>
    <x v="2"/>
    <x v="7"/>
  </r>
  <r>
    <x v="172"/>
    <x v="0"/>
    <x v="0"/>
    <n v="6.3750000000000001E-2"/>
    <x v="1"/>
    <n v="35"/>
    <x v="2"/>
    <x v="7"/>
  </r>
  <r>
    <x v="172"/>
    <x v="1"/>
    <x v="0"/>
    <n v="0.36441000000000001"/>
    <x v="1"/>
    <n v="35"/>
    <x v="2"/>
    <x v="7"/>
  </r>
  <r>
    <x v="172"/>
    <x v="2"/>
    <x v="0"/>
    <n v="0.36441000000000001"/>
    <x v="1"/>
    <n v="35"/>
    <x v="2"/>
    <x v="7"/>
  </r>
  <r>
    <x v="172"/>
    <x v="3"/>
    <x v="0"/>
    <n v="0.36441000000000001"/>
    <x v="1"/>
    <n v="35"/>
    <x v="2"/>
    <x v="7"/>
  </r>
  <r>
    <x v="172"/>
    <x v="4"/>
    <x v="0"/>
    <n v="0.36441000000000001"/>
    <x v="1"/>
    <n v="35"/>
    <x v="2"/>
    <x v="7"/>
  </r>
  <r>
    <x v="172"/>
    <x v="5"/>
    <x v="0"/>
    <n v="7.7509999999999996E-2"/>
    <x v="1"/>
    <n v="35"/>
    <x v="2"/>
    <x v="7"/>
  </r>
  <r>
    <x v="172"/>
    <x v="6"/>
    <x v="0"/>
    <n v="0.25147999999999998"/>
    <x v="1"/>
    <n v="35"/>
    <x v="2"/>
    <x v="7"/>
  </r>
  <r>
    <x v="172"/>
    <x v="7"/>
    <x v="0"/>
    <n v="0.58294999999999997"/>
    <x v="1"/>
    <n v="35"/>
    <x v="2"/>
    <x v="7"/>
  </r>
  <r>
    <x v="172"/>
    <x v="8"/>
    <x v="0"/>
    <n v="0.58294999999999997"/>
    <x v="1"/>
    <n v="35"/>
    <x v="2"/>
    <x v="7"/>
  </r>
  <r>
    <x v="172"/>
    <x v="9"/>
    <x v="0"/>
    <n v="0.58294999999999997"/>
    <x v="1"/>
    <n v="35"/>
    <x v="2"/>
    <x v="7"/>
  </r>
  <r>
    <x v="172"/>
    <x v="10"/>
    <x v="0"/>
    <n v="0.58294999999999997"/>
    <x v="1"/>
    <n v="35"/>
    <x v="2"/>
    <x v="7"/>
  </r>
  <r>
    <x v="172"/>
    <x v="11"/>
    <x v="0"/>
    <n v="0.58294999999999997"/>
    <x v="1"/>
    <n v="35"/>
    <x v="2"/>
    <x v="7"/>
  </r>
  <r>
    <x v="172"/>
    <x v="12"/>
    <x v="0"/>
    <n v="0.58294999999999997"/>
    <x v="1"/>
    <n v="35"/>
    <x v="2"/>
    <x v="7"/>
  </r>
  <r>
    <x v="172"/>
    <x v="0"/>
    <x v="1"/>
    <n v="0.14324000000000001"/>
    <x v="1"/>
    <n v="35"/>
    <x v="2"/>
    <x v="7"/>
  </r>
  <r>
    <x v="172"/>
    <x v="1"/>
    <x v="1"/>
    <n v="0.25075999999999998"/>
    <x v="1"/>
    <n v="35"/>
    <x v="2"/>
    <x v="7"/>
  </r>
  <r>
    <x v="172"/>
    <x v="2"/>
    <x v="1"/>
    <n v="0.27057999999999999"/>
    <x v="1"/>
    <n v="35"/>
    <x v="2"/>
    <x v="7"/>
  </r>
  <r>
    <x v="172"/>
    <x v="3"/>
    <x v="1"/>
    <n v="0.25468000000000002"/>
    <x v="1"/>
    <n v="35"/>
    <x v="2"/>
    <x v="7"/>
  </r>
  <r>
    <x v="172"/>
    <x v="4"/>
    <x v="1"/>
    <n v="0.24664"/>
    <x v="1"/>
    <n v="35"/>
    <x v="2"/>
    <x v="7"/>
  </r>
  <r>
    <x v="172"/>
    <x v="5"/>
    <x v="1"/>
    <n v="0.11021"/>
    <x v="1"/>
    <n v="35"/>
    <x v="2"/>
    <x v="7"/>
  </r>
  <r>
    <x v="172"/>
    <x v="6"/>
    <x v="1"/>
    <n v="0.12137000000000001"/>
    <x v="1"/>
    <n v="35"/>
    <x v="2"/>
    <x v="7"/>
  </r>
  <r>
    <x v="172"/>
    <x v="7"/>
    <x v="1"/>
    <n v="0.28741"/>
    <x v="1"/>
    <n v="35"/>
    <x v="2"/>
    <x v="7"/>
  </r>
  <r>
    <x v="172"/>
    <x v="8"/>
    <x v="1"/>
    <n v="0.30442000000000002"/>
    <x v="1"/>
    <n v="35"/>
    <x v="2"/>
    <x v="7"/>
  </r>
  <r>
    <x v="172"/>
    <x v="9"/>
    <x v="1"/>
    <n v="0.30087000000000003"/>
    <x v="1"/>
    <n v="35"/>
    <x v="2"/>
    <x v="7"/>
  </r>
  <r>
    <x v="172"/>
    <x v="10"/>
    <x v="1"/>
    <n v="0.31938"/>
    <x v="1"/>
    <n v="35"/>
    <x v="2"/>
    <x v="7"/>
  </r>
  <r>
    <x v="172"/>
    <x v="11"/>
    <x v="1"/>
    <n v="0.30909999999999999"/>
    <x v="1"/>
    <n v="35"/>
    <x v="2"/>
    <x v="7"/>
  </r>
  <r>
    <x v="172"/>
    <x v="12"/>
    <x v="1"/>
    <n v="0.33976000000000001"/>
    <x v="1"/>
    <n v="35"/>
    <x v="2"/>
    <x v="7"/>
  </r>
  <r>
    <x v="172"/>
    <x v="0"/>
    <x v="2"/>
    <n v="0.55901000000000001"/>
    <x v="1"/>
    <n v="35"/>
    <x v="2"/>
    <x v="7"/>
  </r>
  <r>
    <x v="172"/>
    <x v="1"/>
    <x v="2"/>
    <n v="0.72582999999999998"/>
    <x v="1"/>
    <n v="35"/>
    <x v="2"/>
    <x v="7"/>
  </r>
  <r>
    <x v="172"/>
    <x v="2"/>
    <x v="2"/>
    <n v="0.81201000000000001"/>
    <x v="1"/>
    <n v="35"/>
    <x v="2"/>
    <x v="7"/>
  </r>
  <r>
    <x v="172"/>
    <x v="3"/>
    <x v="2"/>
    <n v="0.74290999999999996"/>
    <x v="1"/>
    <n v="35"/>
    <x v="2"/>
    <x v="7"/>
  </r>
  <r>
    <x v="172"/>
    <x v="4"/>
    <x v="2"/>
    <n v="0.70794999999999997"/>
    <x v="1"/>
    <n v="35"/>
    <x v="2"/>
    <x v="7"/>
  </r>
  <r>
    <x v="172"/>
    <x v="5"/>
    <x v="2"/>
    <n v="0.77027999999999996"/>
    <x v="1"/>
    <n v="35"/>
    <x v="2"/>
    <x v="7"/>
  </r>
  <r>
    <x v="172"/>
    <x v="6"/>
    <x v="2"/>
    <n v="0.68215000000000003"/>
    <x v="1"/>
    <n v="35"/>
    <x v="2"/>
    <x v="7"/>
  </r>
  <r>
    <x v="172"/>
    <x v="7"/>
    <x v="2"/>
    <n v="0.66664000000000001"/>
    <x v="1"/>
    <n v="35"/>
    <x v="2"/>
    <x v="7"/>
  </r>
  <r>
    <x v="172"/>
    <x v="8"/>
    <x v="2"/>
    <n v="0.74063000000000001"/>
    <x v="1"/>
    <n v="35"/>
    <x v="2"/>
    <x v="7"/>
  </r>
  <r>
    <x v="172"/>
    <x v="9"/>
    <x v="2"/>
    <n v="0.72518000000000005"/>
    <x v="1"/>
    <n v="35"/>
    <x v="2"/>
    <x v="7"/>
  </r>
  <r>
    <x v="172"/>
    <x v="10"/>
    <x v="2"/>
    <n v="0.80567"/>
    <x v="1"/>
    <n v="35"/>
    <x v="2"/>
    <x v="7"/>
  </r>
  <r>
    <x v="172"/>
    <x v="11"/>
    <x v="2"/>
    <n v="0.76095000000000002"/>
    <x v="1"/>
    <n v="35"/>
    <x v="2"/>
    <x v="7"/>
  </r>
  <r>
    <x v="172"/>
    <x v="12"/>
    <x v="2"/>
    <n v="0.89429000000000003"/>
    <x v="1"/>
    <n v="35"/>
    <x v="2"/>
    <x v="7"/>
  </r>
  <r>
    <x v="172"/>
    <x v="0"/>
    <x v="3"/>
    <n v="0.76600000000000001"/>
    <x v="1"/>
    <n v="35"/>
    <x v="2"/>
    <x v="7"/>
  </r>
  <r>
    <x v="172"/>
    <x v="1"/>
    <x v="3"/>
    <n v="1.341"/>
    <x v="1"/>
    <n v="35"/>
    <x v="2"/>
    <x v="7"/>
  </r>
  <r>
    <x v="172"/>
    <x v="2"/>
    <x v="3"/>
    <n v="1.4470000000000001"/>
    <x v="1"/>
    <n v="35"/>
    <x v="2"/>
    <x v="7"/>
  </r>
  <r>
    <x v="172"/>
    <x v="3"/>
    <x v="3"/>
    <n v="1.3620000000000001"/>
    <x v="1"/>
    <n v="35"/>
    <x v="2"/>
    <x v="7"/>
  </r>
  <r>
    <x v="172"/>
    <x v="4"/>
    <x v="3"/>
    <n v="1.319"/>
    <x v="1"/>
    <n v="35"/>
    <x v="2"/>
    <x v="7"/>
  </r>
  <r>
    <x v="172"/>
    <x v="5"/>
    <x v="3"/>
    <n v="0.95799999999999996"/>
    <x v="1"/>
    <n v="35"/>
    <x v="2"/>
    <x v="7"/>
  </r>
  <r>
    <x v="172"/>
    <x v="6"/>
    <x v="3"/>
    <n v="1.0549999999999999"/>
    <x v="1"/>
    <n v="35"/>
    <x v="2"/>
    <x v="7"/>
  </r>
  <r>
    <x v="172"/>
    <x v="7"/>
    <x v="3"/>
    <n v="1.5369999999999999"/>
    <x v="1"/>
    <n v="35"/>
    <x v="2"/>
    <x v="7"/>
  </r>
  <r>
    <x v="172"/>
    <x v="8"/>
    <x v="3"/>
    <n v="1.6279999999999999"/>
    <x v="1"/>
    <n v="35"/>
    <x v="2"/>
    <x v="7"/>
  </r>
  <r>
    <x v="172"/>
    <x v="9"/>
    <x v="3"/>
    <n v="1.609"/>
    <x v="1"/>
    <n v="35"/>
    <x v="2"/>
    <x v="7"/>
  </r>
  <r>
    <x v="172"/>
    <x v="10"/>
    <x v="3"/>
    <n v="1.708"/>
    <x v="1"/>
    <n v="35"/>
    <x v="2"/>
    <x v="7"/>
  </r>
  <r>
    <x v="172"/>
    <x v="11"/>
    <x v="3"/>
    <n v="1.653"/>
    <x v="1"/>
    <n v="35"/>
    <x v="2"/>
    <x v="7"/>
  </r>
  <r>
    <x v="172"/>
    <x v="12"/>
    <x v="3"/>
    <n v="1.8169999999999999"/>
    <x v="1"/>
    <n v="35"/>
    <x v="2"/>
    <x v="7"/>
  </r>
  <r>
    <x v="173"/>
    <x v="13"/>
    <x v="0"/>
    <n v="1.5299999999999999E-2"/>
    <x v="1"/>
    <n v="35"/>
    <x v="2"/>
    <x v="7"/>
  </r>
  <r>
    <x v="173"/>
    <x v="13"/>
    <x v="1"/>
    <n v="8.5709999999999995E-2"/>
    <x v="1"/>
    <n v="35"/>
    <x v="2"/>
    <x v="7"/>
  </r>
  <r>
    <x v="173"/>
    <x v="13"/>
    <x v="2"/>
    <n v="0.64398999999999995"/>
    <x v="1"/>
    <n v="35"/>
    <x v="2"/>
    <x v="7"/>
  </r>
  <r>
    <x v="173"/>
    <x v="13"/>
    <x v="3"/>
    <n v="0.745"/>
    <x v="1"/>
    <n v="35"/>
    <x v="2"/>
    <x v="7"/>
  </r>
  <r>
    <x v="174"/>
    <x v="0"/>
    <x v="0"/>
    <n v="6.3750000000000001E-2"/>
    <x v="1"/>
    <n v="36"/>
    <x v="2"/>
    <x v="8"/>
  </r>
  <r>
    <x v="174"/>
    <x v="1"/>
    <x v="0"/>
    <n v="0.36441000000000001"/>
    <x v="1"/>
    <n v="36"/>
    <x v="2"/>
    <x v="8"/>
  </r>
  <r>
    <x v="174"/>
    <x v="2"/>
    <x v="0"/>
    <n v="0.36441000000000001"/>
    <x v="1"/>
    <n v="36"/>
    <x v="2"/>
    <x v="8"/>
  </r>
  <r>
    <x v="174"/>
    <x v="3"/>
    <x v="0"/>
    <n v="0.36441000000000001"/>
    <x v="1"/>
    <n v="36"/>
    <x v="2"/>
    <x v="8"/>
  </r>
  <r>
    <x v="174"/>
    <x v="4"/>
    <x v="0"/>
    <n v="0.36441000000000001"/>
    <x v="1"/>
    <n v="36"/>
    <x v="2"/>
    <x v="8"/>
  </r>
  <r>
    <x v="174"/>
    <x v="5"/>
    <x v="0"/>
    <n v="7.7509999999999996E-2"/>
    <x v="1"/>
    <n v="36"/>
    <x v="2"/>
    <x v="8"/>
  </r>
  <r>
    <x v="174"/>
    <x v="6"/>
    <x v="0"/>
    <n v="0.25147999999999998"/>
    <x v="1"/>
    <n v="36"/>
    <x v="2"/>
    <x v="8"/>
  </r>
  <r>
    <x v="174"/>
    <x v="7"/>
    <x v="0"/>
    <n v="0.58294999999999997"/>
    <x v="1"/>
    <n v="36"/>
    <x v="2"/>
    <x v="8"/>
  </r>
  <r>
    <x v="174"/>
    <x v="8"/>
    <x v="0"/>
    <n v="0.58294999999999997"/>
    <x v="1"/>
    <n v="36"/>
    <x v="2"/>
    <x v="8"/>
  </r>
  <r>
    <x v="174"/>
    <x v="9"/>
    <x v="0"/>
    <n v="0.58294999999999997"/>
    <x v="1"/>
    <n v="36"/>
    <x v="2"/>
    <x v="8"/>
  </r>
  <r>
    <x v="174"/>
    <x v="10"/>
    <x v="0"/>
    <n v="0.58294999999999997"/>
    <x v="1"/>
    <n v="36"/>
    <x v="2"/>
    <x v="8"/>
  </r>
  <r>
    <x v="174"/>
    <x v="11"/>
    <x v="0"/>
    <n v="0.58294999999999997"/>
    <x v="1"/>
    <n v="36"/>
    <x v="2"/>
    <x v="8"/>
  </r>
  <r>
    <x v="174"/>
    <x v="12"/>
    <x v="0"/>
    <n v="0.58294999999999997"/>
    <x v="1"/>
    <n v="36"/>
    <x v="2"/>
    <x v="8"/>
  </r>
  <r>
    <x v="174"/>
    <x v="0"/>
    <x v="1"/>
    <n v="0.14324000000000001"/>
    <x v="1"/>
    <n v="36"/>
    <x v="2"/>
    <x v="8"/>
  </r>
  <r>
    <x v="174"/>
    <x v="1"/>
    <x v="1"/>
    <n v="0.25392999999999999"/>
    <x v="1"/>
    <n v="36"/>
    <x v="2"/>
    <x v="8"/>
  </r>
  <r>
    <x v="174"/>
    <x v="2"/>
    <x v="1"/>
    <n v="0.27412999999999998"/>
    <x v="1"/>
    <n v="36"/>
    <x v="2"/>
    <x v="8"/>
  </r>
  <r>
    <x v="174"/>
    <x v="3"/>
    <x v="1"/>
    <n v="0.25711000000000001"/>
    <x v="1"/>
    <n v="36"/>
    <x v="2"/>
    <x v="8"/>
  </r>
  <r>
    <x v="174"/>
    <x v="4"/>
    <x v="1"/>
    <n v="0.24814"/>
    <x v="1"/>
    <n v="36"/>
    <x v="2"/>
    <x v="8"/>
  </r>
  <r>
    <x v="174"/>
    <x v="5"/>
    <x v="1"/>
    <n v="0.11171"/>
    <x v="1"/>
    <n v="36"/>
    <x v="2"/>
    <x v="8"/>
  </r>
  <r>
    <x v="174"/>
    <x v="6"/>
    <x v="1"/>
    <n v="0.12241"/>
    <x v="1"/>
    <n v="36"/>
    <x v="2"/>
    <x v="8"/>
  </r>
  <r>
    <x v="174"/>
    <x v="7"/>
    <x v="1"/>
    <n v="0.29208000000000001"/>
    <x v="1"/>
    <n v="36"/>
    <x v="2"/>
    <x v="8"/>
  </r>
  <r>
    <x v="174"/>
    <x v="8"/>
    <x v="1"/>
    <n v="0.31058999999999998"/>
    <x v="1"/>
    <n v="36"/>
    <x v="2"/>
    <x v="8"/>
  </r>
  <r>
    <x v="174"/>
    <x v="9"/>
    <x v="1"/>
    <n v="0.30480000000000002"/>
    <x v="1"/>
    <n v="36"/>
    <x v="2"/>
    <x v="8"/>
  </r>
  <r>
    <x v="174"/>
    <x v="10"/>
    <x v="1"/>
    <n v="0.32462000000000002"/>
    <x v="1"/>
    <n v="36"/>
    <x v="2"/>
    <x v="8"/>
  </r>
  <r>
    <x v="174"/>
    <x v="11"/>
    <x v="1"/>
    <n v="0.31208999999999998"/>
    <x v="1"/>
    <n v="36"/>
    <x v="2"/>
    <x v="8"/>
  </r>
  <r>
    <x v="174"/>
    <x v="12"/>
    <x v="1"/>
    <n v="0.34050999999999998"/>
    <x v="1"/>
    <n v="36"/>
    <x v="2"/>
    <x v="8"/>
  </r>
  <r>
    <x v="174"/>
    <x v="0"/>
    <x v="2"/>
    <n v="0.55901000000000001"/>
    <x v="1"/>
    <n v="36"/>
    <x v="2"/>
    <x v="8"/>
  </r>
  <r>
    <x v="174"/>
    <x v="1"/>
    <x v="2"/>
    <n v="0.73965999999999998"/>
    <x v="1"/>
    <n v="36"/>
    <x v="2"/>
    <x v="8"/>
  </r>
  <r>
    <x v="174"/>
    <x v="2"/>
    <x v="2"/>
    <n v="0.82745999999999997"/>
    <x v="1"/>
    <n v="36"/>
    <x v="2"/>
    <x v="8"/>
  </r>
  <r>
    <x v="174"/>
    <x v="3"/>
    <x v="2"/>
    <n v="0.75348000000000004"/>
    <x v="1"/>
    <n v="36"/>
    <x v="2"/>
    <x v="8"/>
  </r>
  <r>
    <x v="174"/>
    <x v="4"/>
    <x v="2"/>
    <n v="0.71445000000000003"/>
    <x v="1"/>
    <n v="36"/>
    <x v="2"/>
    <x v="8"/>
  </r>
  <r>
    <x v="174"/>
    <x v="5"/>
    <x v="2"/>
    <n v="0.78178000000000003"/>
    <x v="1"/>
    <n v="36"/>
    <x v="2"/>
    <x v="8"/>
  </r>
  <r>
    <x v="174"/>
    <x v="6"/>
    <x v="2"/>
    <n v="0.69011"/>
    <x v="1"/>
    <n v="36"/>
    <x v="2"/>
    <x v="8"/>
  </r>
  <r>
    <x v="174"/>
    <x v="7"/>
    <x v="2"/>
    <n v="0.68696999999999997"/>
    <x v="1"/>
    <n v="36"/>
    <x v="2"/>
    <x v="8"/>
  </r>
  <r>
    <x v="174"/>
    <x v="8"/>
    <x v="2"/>
    <n v="0.76746000000000003"/>
    <x v="1"/>
    <n v="36"/>
    <x v="2"/>
    <x v="8"/>
  </r>
  <r>
    <x v="174"/>
    <x v="9"/>
    <x v="2"/>
    <n v="0.74224999999999997"/>
    <x v="1"/>
    <n v="36"/>
    <x v="2"/>
    <x v="8"/>
  </r>
  <r>
    <x v="174"/>
    <x v="10"/>
    <x v="2"/>
    <n v="0.82843"/>
    <x v="1"/>
    <n v="36"/>
    <x v="2"/>
    <x v="8"/>
  </r>
  <r>
    <x v="174"/>
    <x v="11"/>
    <x v="2"/>
    <n v="0.77395999999999998"/>
    <x v="1"/>
    <n v="36"/>
    <x v="2"/>
    <x v="8"/>
  </r>
  <r>
    <x v="174"/>
    <x v="12"/>
    <x v="2"/>
    <n v="0.89754"/>
    <x v="1"/>
    <n v="36"/>
    <x v="2"/>
    <x v="8"/>
  </r>
  <r>
    <x v="174"/>
    <x v="0"/>
    <x v="3"/>
    <n v="0.76600000000000001"/>
    <x v="1"/>
    <n v="36"/>
    <x v="2"/>
    <x v="8"/>
  </r>
  <r>
    <x v="174"/>
    <x v="1"/>
    <x v="3"/>
    <n v="1.3580000000000001"/>
    <x v="1"/>
    <n v="36"/>
    <x v="2"/>
    <x v="8"/>
  </r>
  <r>
    <x v="174"/>
    <x v="2"/>
    <x v="3"/>
    <n v="1.466"/>
    <x v="1"/>
    <n v="36"/>
    <x v="2"/>
    <x v="8"/>
  </r>
  <r>
    <x v="174"/>
    <x v="3"/>
    <x v="3"/>
    <n v="1.375"/>
    <x v="1"/>
    <n v="36"/>
    <x v="2"/>
    <x v="8"/>
  </r>
  <r>
    <x v="174"/>
    <x v="4"/>
    <x v="3"/>
    <n v="1.327"/>
    <x v="1"/>
    <n v="36"/>
    <x v="2"/>
    <x v="8"/>
  </r>
  <r>
    <x v="174"/>
    <x v="5"/>
    <x v="3"/>
    <n v="0.97099999999999997"/>
    <x v="1"/>
    <n v="36"/>
    <x v="2"/>
    <x v="8"/>
  </r>
  <r>
    <x v="174"/>
    <x v="6"/>
    <x v="3"/>
    <n v="1.0640000000000001"/>
    <x v="1"/>
    <n v="36"/>
    <x v="2"/>
    <x v="8"/>
  </r>
  <r>
    <x v="174"/>
    <x v="7"/>
    <x v="3"/>
    <n v="1.5620000000000001"/>
    <x v="1"/>
    <n v="36"/>
    <x v="2"/>
    <x v="8"/>
  </r>
  <r>
    <x v="174"/>
    <x v="8"/>
    <x v="3"/>
    <n v="1.661"/>
    <x v="1"/>
    <n v="36"/>
    <x v="2"/>
    <x v="8"/>
  </r>
  <r>
    <x v="174"/>
    <x v="9"/>
    <x v="3"/>
    <n v="1.63"/>
    <x v="1"/>
    <n v="36"/>
    <x v="2"/>
    <x v="8"/>
  </r>
  <r>
    <x v="174"/>
    <x v="10"/>
    <x v="3"/>
    <n v="1.736"/>
    <x v="1"/>
    <n v="36"/>
    <x v="2"/>
    <x v="8"/>
  </r>
  <r>
    <x v="174"/>
    <x v="11"/>
    <x v="3"/>
    <n v="1.669"/>
    <x v="1"/>
    <n v="36"/>
    <x v="2"/>
    <x v="8"/>
  </r>
  <r>
    <x v="174"/>
    <x v="12"/>
    <x v="3"/>
    <n v="1.821"/>
    <x v="1"/>
    <n v="36"/>
    <x v="2"/>
    <x v="8"/>
  </r>
  <r>
    <x v="175"/>
    <x v="13"/>
    <x v="0"/>
    <n v="1.5299999999999999E-2"/>
    <x v="1"/>
    <n v="36"/>
    <x v="2"/>
    <x v="8"/>
  </r>
  <r>
    <x v="175"/>
    <x v="13"/>
    <x v="1"/>
    <n v="8.7660000000000002E-2"/>
    <x v="1"/>
    <n v="36"/>
    <x v="2"/>
    <x v="8"/>
  </r>
  <r>
    <x v="175"/>
    <x v="13"/>
    <x v="2"/>
    <n v="0.65903999999999996"/>
    <x v="1"/>
    <n v="36"/>
    <x v="2"/>
    <x v="8"/>
  </r>
  <r>
    <x v="175"/>
    <x v="13"/>
    <x v="3"/>
    <n v="0.76200000000000001"/>
    <x v="1"/>
    <n v="36"/>
    <x v="2"/>
    <x v="8"/>
  </r>
  <r>
    <x v="176"/>
    <x v="0"/>
    <x v="0"/>
    <n v="6.3750000000000001E-2"/>
    <x v="1"/>
    <n v="37"/>
    <x v="2"/>
    <x v="8"/>
  </r>
  <r>
    <x v="176"/>
    <x v="1"/>
    <x v="0"/>
    <n v="0.36441000000000001"/>
    <x v="1"/>
    <n v="37"/>
    <x v="2"/>
    <x v="8"/>
  </r>
  <r>
    <x v="176"/>
    <x v="2"/>
    <x v="0"/>
    <n v="0.36441000000000001"/>
    <x v="1"/>
    <n v="37"/>
    <x v="2"/>
    <x v="8"/>
  </r>
  <r>
    <x v="176"/>
    <x v="3"/>
    <x v="0"/>
    <n v="0.36441000000000001"/>
    <x v="1"/>
    <n v="37"/>
    <x v="2"/>
    <x v="8"/>
  </r>
  <r>
    <x v="176"/>
    <x v="4"/>
    <x v="0"/>
    <n v="0.36441000000000001"/>
    <x v="1"/>
    <n v="37"/>
    <x v="2"/>
    <x v="8"/>
  </r>
  <r>
    <x v="176"/>
    <x v="5"/>
    <x v="0"/>
    <n v="7.7509999999999996E-2"/>
    <x v="1"/>
    <n v="37"/>
    <x v="2"/>
    <x v="8"/>
  </r>
  <r>
    <x v="176"/>
    <x v="6"/>
    <x v="0"/>
    <n v="0.25147999999999998"/>
    <x v="1"/>
    <n v="37"/>
    <x v="2"/>
    <x v="8"/>
  </r>
  <r>
    <x v="176"/>
    <x v="7"/>
    <x v="0"/>
    <n v="0.58294999999999997"/>
    <x v="1"/>
    <n v="37"/>
    <x v="2"/>
    <x v="8"/>
  </r>
  <r>
    <x v="176"/>
    <x v="8"/>
    <x v="0"/>
    <n v="0.58294999999999997"/>
    <x v="1"/>
    <n v="37"/>
    <x v="2"/>
    <x v="8"/>
  </r>
  <r>
    <x v="176"/>
    <x v="9"/>
    <x v="0"/>
    <n v="0.58294999999999997"/>
    <x v="1"/>
    <n v="37"/>
    <x v="2"/>
    <x v="8"/>
  </r>
  <r>
    <x v="176"/>
    <x v="10"/>
    <x v="0"/>
    <n v="0.58294999999999997"/>
    <x v="1"/>
    <n v="37"/>
    <x v="2"/>
    <x v="8"/>
  </r>
  <r>
    <x v="176"/>
    <x v="11"/>
    <x v="0"/>
    <n v="0.58294999999999997"/>
    <x v="1"/>
    <n v="37"/>
    <x v="2"/>
    <x v="8"/>
  </r>
  <r>
    <x v="176"/>
    <x v="12"/>
    <x v="0"/>
    <n v="0.58294999999999997"/>
    <x v="1"/>
    <n v="37"/>
    <x v="2"/>
    <x v="8"/>
  </r>
  <r>
    <x v="176"/>
    <x v="0"/>
    <x v="1"/>
    <n v="0.14099"/>
    <x v="1"/>
    <n v="37"/>
    <x v="2"/>
    <x v="8"/>
  </r>
  <r>
    <x v="176"/>
    <x v="1"/>
    <x v="1"/>
    <n v="0.25618000000000002"/>
    <x v="1"/>
    <n v="37"/>
    <x v="2"/>
    <x v="8"/>
  </r>
  <r>
    <x v="176"/>
    <x v="2"/>
    <x v="1"/>
    <n v="0.27637"/>
    <x v="1"/>
    <n v="37"/>
    <x v="2"/>
    <x v="8"/>
  </r>
  <r>
    <x v="176"/>
    <x v="3"/>
    <x v="1"/>
    <n v="0.25711000000000001"/>
    <x v="1"/>
    <n v="37"/>
    <x v="2"/>
    <x v="8"/>
  </r>
  <r>
    <x v="176"/>
    <x v="4"/>
    <x v="1"/>
    <n v="0.25187999999999999"/>
    <x v="1"/>
    <n v="37"/>
    <x v="2"/>
    <x v="8"/>
  </r>
  <r>
    <x v="176"/>
    <x v="5"/>
    <x v="1"/>
    <n v="0.11309"/>
    <x v="1"/>
    <n v="37"/>
    <x v="2"/>
    <x v="8"/>
  </r>
  <r>
    <x v="176"/>
    <x v="6"/>
    <x v="1"/>
    <n v="0.12333"/>
    <x v="1"/>
    <n v="37"/>
    <x v="2"/>
    <x v="8"/>
  </r>
  <r>
    <x v="176"/>
    <x v="7"/>
    <x v="1"/>
    <n v="0.29563"/>
    <x v="1"/>
    <n v="37"/>
    <x v="2"/>
    <x v="8"/>
  </r>
  <r>
    <x v="176"/>
    <x v="8"/>
    <x v="1"/>
    <n v="0.31376999999999999"/>
    <x v="1"/>
    <n v="37"/>
    <x v="2"/>
    <x v="8"/>
  </r>
  <r>
    <x v="176"/>
    <x v="9"/>
    <x v="1"/>
    <n v="0.30815999999999999"/>
    <x v="1"/>
    <n v="37"/>
    <x v="2"/>
    <x v="8"/>
  </r>
  <r>
    <x v="176"/>
    <x v="10"/>
    <x v="1"/>
    <n v="0.32797999999999999"/>
    <x v="1"/>
    <n v="37"/>
    <x v="2"/>
    <x v="8"/>
  </r>
  <r>
    <x v="176"/>
    <x v="11"/>
    <x v="1"/>
    <n v="0.31452000000000002"/>
    <x v="1"/>
    <n v="37"/>
    <x v="2"/>
    <x v="8"/>
  </r>
  <r>
    <x v="176"/>
    <x v="12"/>
    <x v="1"/>
    <n v="0.34182000000000001"/>
    <x v="1"/>
    <n v="37"/>
    <x v="2"/>
    <x v="8"/>
  </r>
  <r>
    <x v="176"/>
    <x v="0"/>
    <x v="2"/>
    <n v="0.54925999999999997"/>
    <x v="1"/>
    <n v="37"/>
    <x v="2"/>
    <x v="8"/>
  </r>
  <r>
    <x v="176"/>
    <x v="1"/>
    <x v="2"/>
    <n v="0.74941000000000002"/>
    <x v="1"/>
    <n v="37"/>
    <x v="2"/>
    <x v="8"/>
  </r>
  <r>
    <x v="176"/>
    <x v="2"/>
    <x v="2"/>
    <n v="0.83721999999999996"/>
    <x v="1"/>
    <n v="37"/>
    <x v="2"/>
    <x v="8"/>
  </r>
  <r>
    <x v="176"/>
    <x v="3"/>
    <x v="2"/>
    <n v="0.75348000000000004"/>
    <x v="1"/>
    <n v="37"/>
    <x v="2"/>
    <x v="8"/>
  </r>
  <r>
    <x v="176"/>
    <x v="4"/>
    <x v="2"/>
    <n v="0.73070999999999997"/>
    <x v="1"/>
    <n v="37"/>
    <x v="2"/>
    <x v="8"/>
  </r>
  <r>
    <x v="176"/>
    <x v="5"/>
    <x v="2"/>
    <n v="0.79239999999999999"/>
    <x v="1"/>
    <n v="37"/>
    <x v="2"/>
    <x v="8"/>
  </r>
  <r>
    <x v="176"/>
    <x v="6"/>
    <x v="2"/>
    <n v="0.69718999999999998"/>
    <x v="1"/>
    <n v="37"/>
    <x v="2"/>
    <x v="8"/>
  </r>
  <r>
    <x v="176"/>
    <x v="7"/>
    <x v="2"/>
    <n v="0.70242000000000004"/>
    <x v="1"/>
    <n v="37"/>
    <x v="2"/>
    <x v="8"/>
  </r>
  <r>
    <x v="176"/>
    <x v="8"/>
    <x v="2"/>
    <n v="0.78127999999999997"/>
    <x v="1"/>
    <n v="37"/>
    <x v="2"/>
    <x v="8"/>
  </r>
  <r>
    <x v="176"/>
    <x v="9"/>
    <x v="2"/>
    <n v="0.75688999999999995"/>
    <x v="1"/>
    <n v="37"/>
    <x v="2"/>
    <x v="8"/>
  </r>
  <r>
    <x v="176"/>
    <x v="10"/>
    <x v="2"/>
    <n v="0.84306999999999999"/>
    <x v="1"/>
    <n v="37"/>
    <x v="2"/>
    <x v="8"/>
  </r>
  <r>
    <x v="176"/>
    <x v="11"/>
    <x v="2"/>
    <n v="0.78452999999999995"/>
    <x v="1"/>
    <n v="37"/>
    <x v="2"/>
    <x v="8"/>
  </r>
  <r>
    <x v="176"/>
    <x v="12"/>
    <x v="2"/>
    <n v="0.90322999999999998"/>
    <x v="1"/>
    <n v="37"/>
    <x v="2"/>
    <x v="8"/>
  </r>
  <r>
    <x v="176"/>
    <x v="0"/>
    <x v="3"/>
    <n v="0.754"/>
    <x v="1"/>
    <n v="37"/>
    <x v="2"/>
    <x v="8"/>
  </r>
  <r>
    <x v="176"/>
    <x v="1"/>
    <x v="3"/>
    <n v="1.37"/>
    <x v="1"/>
    <n v="37"/>
    <x v="2"/>
    <x v="8"/>
  </r>
  <r>
    <x v="176"/>
    <x v="2"/>
    <x v="3"/>
    <n v="1.478"/>
    <x v="1"/>
    <n v="37"/>
    <x v="2"/>
    <x v="8"/>
  </r>
  <r>
    <x v="176"/>
    <x v="3"/>
    <x v="3"/>
    <n v="1.375"/>
    <x v="1"/>
    <n v="37"/>
    <x v="2"/>
    <x v="8"/>
  </r>
  <r>
    <x v="176"/>
    <x v="4"/>
    <x v="3"/>
    <n v="1.347"/>
    <x v="1"/>
    <n v="37"/>
    <x v="2"/>
    <x v="8"/>
  </r>
  <r>
    <x v="176"/>
    <x v="5"/>
    <x v="3"/>
    <n v="0.98299999999999998"/>
    <x v="1"/>
    <n v="37"/>
    <x v="2"/>
    <x v="8"/>
  </r>
  <r>
    <x v="176"/>
    <x v="6"/>
    <x v="3"/>
    <n v="1.0720000000000001"/>
    <x v="1"/>
    <n v="37"/>
    <x v="2"/>
    <x v="8"/>
  </r>
  <r>
    <x v="176"/>
    <x v="7"/>
    <x v="3"/>
    <n v="1.581"/>
    <x v="1"/>
    <n v="37"/>
    <x v="2"/>
    <x v="8"/>
  </r>
  <r>
    <x v="176"/>
    <x v="8"/>
    <x v="3"/>
    <n v="1.6779999999999999"/>
    <x v="1"/>
    <n v="37"/>
    <x v="2"/>
    <x v="8"/>
  </r>
  <r>
    <x v="176"/>
    <x v="9"/>
    <x v="3"/>
    <n v="1.6479999999999999"/>
    <x v="1"/>
    <n v="37"/>
    <x v="2"/>
    <x v="8"/>
  </r>
  <r>
    <x v="176"/>
    <x v="10"/>
    <x v="3"/>
    <n v="1.754"/>
    <x v="1"/>
    <n v="37"/>
    <x v="2"/>
    <x v="8"/>
  </r>
  <r>
    <x v="176"/>
    <x v="11"/>
    <x v="3"/>
    <n v="1.6819999999999999"/>
    <x v="1"/>
    <n v="37"/>
    <x v="2"/>
    <x v="8"/>
  </r>
  <r>
    <x v="176"/>
    <x v="12"/>
    <x v="3"/>
    <n v="1.8280000000000001"/>
    <x v="1"/>
    <n v="37"/>
    <x v="2"/>
    <x v="8"/>
  </r>
  <r>
    <x v="177"/>
    <x v="13"/>
    <x v="0"/>
    <n v="1.5299999999999999E-2"/>
    <x v="1"/>
    <n v="37"/>
    <x v="2"/>
    <x v="8"/>
  </r>
  <r>
    <x v="177"/>
    <x v="13"/>
    <x v="1"/>
    <n v="8.8469999999999993E-2"/>
    <x v="1"/>
    <n v="37"/>
    <x v="2"/>
    <x v="8"/>
  </r>
  <r>
    <x v="177"/>
    <x v="13"/>
    <x v="2"/>
    <n v="0.66522999999999999"/>
    <x v="1"/>
    <n v="37"/>
    <x v="2"/>
    <x v="8"/>
  </r>
  <r>
    <x v="177"/>
    <x v="13"/>
    <x v="3"/>
    <n v="0.76900000000000002"/>
    <x v="1"/>
    <n v="37"/>
    <x v="2"/>
    <x v="8"/>
  </r>
  <r>
    <x v="178"/>
    <x v="0"/>
    <x v="0"/>
    <n v="6.3750000000000001E-2"/>
    <x v="1"/>
    <n v="38"/>
    <x v="2"/>
    <x v="8"/>
  </r>
  <r>
    <x v="178"/>
    <x v="1"/>
    <x v="0"/>
    <n v="0.36441000000000001"/>
    <x v="1"/>
    <n v="38"/>
    <x v="2"/>
    <x v="8"/>
  </r>
  <r>
    <x v="178"/>
    <x v="2"/>
    <x v="0"/>
    <n v="0.36441000000000001"/>
    <x v="1"/>
    <n v="38"/>
    <x v="2"/>
    <x v="8"/>
  </r>
  <r>
    <x v="178"/>
    <x v="3"/>
    <x v="0"/>
    <n v="0.36441000000000001"/>
    <x v="1"/>
    <n v="38"/>
    <x v="2"/>
    <x v="8"/>
  </r>
  <r>
    <x v="178"/>
    <x v="4"/>
    <x v="0"/>
    <n v="0.36441000000000001"/>
    <x v="1"/>
    <n v="38"/>
    <x v="2"/>
    <x v="8"/>
  </r>
  <r>
    <x v="178"/>
    <x v="5"/>
    <x v="0"/>
    <n v="7.7509999999999996E-2"/>
    <x v="1"/>
    <n v="38"/>
    <x v="2"/>
    <x v="8"/>
  </r>
  <r>
    <x v="178"/>
    <x v="6"/>
    <x v="0"/>
    <n v="0.25147999999999998"/>
    <x v="1"/>
    <n v="38"/>
    <x v="2"/>
    <x v="8"/>
  </r>
  <r>
    <x v="178"/>
    <x v="7"/>
    <x v="0"/>
    <n v="0.58294999999999997"/>
    <x v="1"/>
    <n v="38"/>
    <x v="2"/>
    <x v="8"/>
  </r>
  <r>
    <x v="178"/>
    <x v="8"/>
    <x v="0"/>
    <n v="0.58294999999999997"/>
    <x v="1"/>
    <n v="38"/>
    <x v="2"/>
    <x v="8"/>
  </r>
  <r>
    <x v="178"/>
    <x v="9"/>
    <x v="0"/>
    <n v="0.58294999999999997"/>
    <x v="1"/>
    <n v="38"/>
    <x v="2"/>
    <x v="8"/>
  </r>
  <r>
    <x v="178"/>
    <x v="10"/>
    <x v="0"/>
    <n v="0.58294999999999997"/>
    <x v="1"/>
    <n v="38"/>
    <x v="2"/>
    <x v="8"/>
  </r>
  <r>
    <x v="178"/>
    <x v="11"/>
    <x v="0"/>
    <n v="0.58294999999999997"/>
    <x v="1"/>
    <n v="38"/>
    <x v="2"/>
    <x v="8"/>
  </r>
  <r>
    <x v="178"/>
    <x v="12"/>
    <x v="0"/>
    <n v="0.58294999999999997"/>
    <x v="1"/>
    <n v="38"/>
    <x v="2"/>
    <x v="8"/>
  </r>
  <r>
    <x v="178"/>
    <x v="0"/>
    <x v="1"/>
    <n v="0.14099"/>
    <x v="1"/>
    <n v="38"/>
    <x v="2"/>
    <x v="8"/>
  </r>
  <r>
    <x v="178"/>
    <x v="1"/>
    <x v="1"/>
    <n v="0.25692999999999999"/>
    <x v="1"/>
    <n v="38"/>
    <x v="2"/>
    <x v="8"/>
  </r>
  <r>
    <x v="178"/>
    <x v="2"/>
    <x v="1"/>
    <n v="0.27693000000000001"/>
    <x v="1"/>
    <n v="38"/>
    <x v="2"/>
    <x v="8"/>
  </r>
  <r>
    <x v="178"/>
    <x v="3"/>
    <x v="1"/>
    <n v="0.25879999999999997"/>
    <x v="1"/>
    <n v="38"/>
    <x v="2"/>
    <x v="8"/>
  </r>
  <r>
    <x v="178"/>
    <x v="4"/>
    <x v="1"/>
    <n v="0.25336999999999998"/>
    <x v="1"/>
    <n v="38"/>
    <x v="2"/>
    <x v="8"/>
  </r>
  <r>
    <x v="178"/>
    <x v="5"/>
    <x v="1"/>
    <n v="0.11366"/>
    <x v="1"/>
    <n v="38"/>
    <x v="2"/>
    <x v="8"/>
  </r>
  <r>
    <x v="178"/>
    <x v="6"/>
    <x v="1"/>
    <n v="0.12356"/>
    <x v="1"/>
    <n v="38"/>
    <x v="2"/>
    <x v="8"/>
  </r>
  <r>
    <x v="178"/>
    <x v="7"/>
    <x v="1"/>
    <n v="0.29563"/>
    <x v="1"/>
    <n v="38"/>
    <x v="2"/>
    <x v="8"/>
  </r>
  <r>
    <x v="178"/>
    <x v="8"/>
    <x v="1"/>
    <n v="0.31114999999999998"/>
    <x v="1"/>
    <n v="38"/>
    <x v="2"/>
    <x v="8"/>
  </r>
  <r>
    <x v="178"/>
    <x v="9"/>
    <x v="1"/>
    <n v="0.30815999999999999"/>
    <x v="1"/>
    <n v="38"/>
    <x v="2"/>
    <x v="8"/>
  </r>
  <r>
    <x v="178"/>
    <x v="10"/>
    <x v="1"/>
    <n v="0.32667000000000002"/>
    <x v="1"/>
    <n v="38"/>
    <x v="2"/>
    <x v="8"/>
  </r>
  <r>
    <x v="178"/>
    <x v="11"/>
    <x v="1"/>
    <n v="0.31284000000000001"/>
    <x v="1"/>
    <n v="38"/>
    <x v="2"/>
    <x v="8"/>
  </r>
  <r>
    <x v="178"/>
    <x v="12"/>
    <x v="1"/>
    <n v="0.34182000000000001"/>
    <x v="1"/>
    <n v="38"/>
    <x v="2"/>
    <x v="8"/>
  </r>
  <r>
    <x v="178"/>
    <x v="0"/>
    <x v="2"/>
    <n v="0.54925999999999997"/>
    <x v="1"/>
    <n v="38"/>
    <x v="2"/>
    <x v="8"/>
  </r>
  <r>
    <x v="178"/>
    <x v="1"/>
    <x v="2"/>
    <n v="0.75266"/>
    <x v="1"/>
    <n v="38"/>
    <x v="2"/>
    <x v="8"/>
  </r>
  <r>
    <x v="178"/>
    <x v="2"/>
    <x v="2"/>
    <n v="0.83965999999999996"/>
    <x v="1"/>
    <n v="38"/>
    <x v="2"/>
    <x v="8"/>
  </r>
  <r>
    <x v="178"/>
    <x v="3"/>
    <x v="2"/>
    <n v="0.76078999999999997"/>
    <x v="1"/>
    <n v="38"/>
    <x v="2"/>
    <x v="8"/>
  </r>
  <r>
    <x v="178"/>
    <x v="4"/>
    <x v="2"/>
    <n v="0.73721999999999999"/>
    <x v="1"/>
    <n v="38"/>
    <x v="2"/>
    <x v="8"/>
  </r>
  <r>
    <x v="178"/>
    <x v="5"/>
    <x v="2"/>
    <n v="0.79683000000000004"/>
    <x v="1"/>
    <n v="38"/>
    <x v="2"/>
    <x v="8"/>
  </r>
  <r>
    <x v="178"/>
    <x v="6"/>
    <x v="2"/>
    <n v="0.69896000000000003"/>
    <x v="1"/>
    <n v="38"/>
    <x v="2"/>
    <x v="8"/>
  </r>
  <r>
    <x v="178"/>
    <x v="7"/>
    <x v="2"/>
    <n v="0.70242000000000004"/>
    <x v="1"/>
    <n v="38"/>
    <x v="2"/>
    <x v="8"/>
  </r>
  <r>
    <x v="178"/>
    <x v="8"/>
    <x v="2"/>
    <n v="0.76990000000000003"/>
    <x v="1"/>
    <n v="38"/>
    <x v="2"/>
    <x v="8"/>
  </r>
  <r>
    <x v="178"/>
    <x v="9"/>
    <x v="2"/>
    <n v="0.75688999999999995"/>
    <x v="1"/>
    <n v="38"/>
    <x v="2"/>
    <x v="8"/>
  </r>
  <r>
    <x v="178"/>
    <x v="10"/>
    <x v="2"/>
    <n v="0.83738000000000001"/>
    <x v="1"/>
    <n v="38"/>
    <x v="2"/>
    <x v="8"/>
  </r>
  <r>
    <x v="178"/>
    <x v="11"/>
    <x v="2"/>
    <n v="0.77720999999999996"/>
    <x v="1"/>
    <n v="38"/>
    <x v="2"/>
    <x v="8"/>
  </r>
  <r>
    <x v="178"/>
    <x v="12"/>
    <x v="2"/>
    <n v="0.90322999999999998"/>
    <x v="1"/>
    <n v="38"/>
    <x v="2"/>
    <x v="8"/>
  </r>
  <r>
    <x v="178"/>
    <x v="0"/>
    <x v="3"/>
    <n v="0.754"/>
    <x v="1"/>
    <n v="38"/>
    <x v="2"/>
    <x v="8"/>
  </r>
  <r>
    <x v="178"/>
    <x v="1"/>
    <x v="3"/>
    <n v="1.3740000000000001"/>
    <x v="1"/>
    <n v="38"/>
    <x v="2"/>
    <x v="8"/>
  </r>
  <r>
    <x v="178"/>
    <x v="2"/>
    <x v="3"/>
    <n v="1.4810000000000001"/>
    <x v="1"/>
    <n v="38"/>
    <x v="2"/>
    <x v="8"/>
  </r>
  <r>
    <x v="178"/>
    <x v="3"/>
    <x v="3"/>
    <n v="1.3839999999999999"/>
    <x v="1"/>
    <n v="38"/>
    <x v="2"/>
    <x v="8"/>
  </r>
  <r>
    <x v="178"/>
    <x v="4"/>
    <x v="3"/>
    <n v="1.355"/>
    <x v="1"/>
    <n v="38"/>
    <x v="2"/>
    <x v="8"/>
  </r>
  <r>
    <x v="178"/>
    <x v="5"/>
    <x v="3"/>
    <n v="0.98799999999999999"/>
    <x v="1"/>
    <n v="38"/>
    <x v="2"/>
    <x v="8"/>
  </r>
  <r>
    <x v="178"/>
    <x v="6"/>
    <x v="3"/>
    <n v="1.0740000000000001"/>
    <x v="1"/>
    <n v="38"/>
    <x v="2"/>
    <x v="8"/>
  </r>
  <r>
    <x v="178"/>
    <x v="7"/>
    <x v="3"/>
    <n v="1.581"/>
    <x v="1"/>
    <n v="38"/>
    <x v="2"/>
    <x v="8"/>
  </r>
  <r>
    <x v="178"/>
    <x v="8"/>
    <x v="3"/>
    <n v="1.6639999999999999"/>
    <x v="1"/>
    <n v="38"/>
    <x v="2"/>
    <x v="8"/>
  </r>
  <r>
    <x v="178"/>
    <x v="9"/>
    <x v="3"/>
    <n v="1.6479999999999999"/>
    <x v="1"/>
    <n v="38"/>
    <x v="2"/>
    <x v="8"/>
  </r>
  <r>
    <x v="178"/>
    <x v="10"/>
    <x v="3"/>
    <n v="1.7470000000000001"/>
    <x v="1"/>
    <n v="38"/>
    <x v="2"/>
    <x v="8"/>
  </r>
  <r>
    <x v="178"/>
    <x v="11"/>
    <x v="3"/>
    <n v="1.673"/>
    <x v="1"/>
    <n v="38"/>
    <x v="2"/>
    <x v="8"/>
  </r>
  <r>
    <x v="178"/>
    <x v="12"/>
    <x v="3"/>
    <n v="1.8280000000000001"/>
    <x v="1"/>
    <n v="38"/>
    <x v="2"/>
    <x v="8"/>
  </r>
  <r>
    <x v="179"/>
    <x v="13"/>
    <x v="0"/>
    <n v="1.5299999999999999E-2"/>
    <x v="1"/>
    <n v="38"/>
    <x v="2"/>
    <x v="8"/>
  </r>
  <r>
    <x v="179"/>
    <x v="13"/>
    <x v="1"/>
    <n v="8.9270000000000002E-2"/>
    <x v="1"/>
    <n v="38"/>
    <x v="2"/>
    <x v="8"/>
  </r>
  <r>
    <x v="179"/>
    <x v="13"/>
    <x v="2"/>
    <n v="0.67142999999999997"/>
    <x v="1"/>
    <n v="38"/>
    <x v="2"/>
    <x v="8"/>
  </r>
  <r>
    <x v="179"/>
    <x v="13"/>
    <x v="3"/>
    <n v="0.77600000000000002"/>
    <x v="1"/>
    <n v="38"/>
    <x v="2"/>
    <x v="8"/>
  </r>
  <r>
    <x v="180"/>
    <x v="0"/>
    <x v="0"/>
    <n v="6.3750000000000001E-2"/>
    <x v="1"/>
    <n v="39"/>
    <x v="2"/>
    <x v="8"/>
  </r>
  <r>
    <x v="180"/>
    <x v="1"/>
    <x v="0"/>
    <n v="0.36441000000000001"/>
    <x v="1"/>
    <n v="39"/>
    <x v="2"/>
    <x v="8"/>
  </r>
  <r>
    <x v="180"/>
    <x v="2"/>
    <x v="0"/>
    <n v="0.36441000000000001"/>
    <x v="1"/>
    <n v="39"/>
    <x v="2"/>
    <x v="8"/>
  </r>
  <r>
    <x v="180"/>
    <x v="3"/>
    <x v="0"/>
    <n v="0.36441000000000001"/>
    <x v="1"/>
    <n v="39"/>
    <x v="2"/>
    <x v="8"/>
  </r>
  <r>
    <x v="180"/>
    <x v="4"/>
    <x v="0"/>
    <n v="0.36441000000000001"/>
    <x v="1"/>
    <n v="39"/>
    <x v="2"/>
    <x v="8"/>
  </r>
  <r>
    <x v="180"/>
    <x v="5"/>
    <x v="0"/>
    <n v="7.7509999999999996E-2"/>
    <x v="1"/>
    <n v="39"/>
    <x v="2"/>
    <x v="8"/>
  </r>
  <r>
    <x v="180"/>
    <x v="6"/>
    <x v="0"/>
    <n v="0.25147999999999998"/>
    <x v="1"/>
    <n v="39"/>
    <x v="2"/>
    <x v="8"/>
  </r>
  <r>
    <x v="180"/>
    <x v="7"/>
    <x v="0"/>
    <n v="0.58294999999999997"/>
    <x v="1"/>
    <n v="39"/>
    <x v="2"/>
    <x v="8"/>
  </r>
  <r>
    <x v="180"/>
    <x v="8"/>
    <x v="0"/>
    <n v="0.58294999999999997"/>
    <x v="1"/>
    <n v="39"/>
    <x v="2"/>
    <x v="8"/>
  </r>
  <r>
    <x v="180"/>
    <x v="9"/>
    <x v="0"/>
    <n v="0.58294999999999997"/>
    <x v="1"/>
    <n v="39"/>
    <x v="2"/>
    <x v="8"/>
  </r>
  <r>
    <x v="180"/>
    <x v="10"/>
    <x v="0"/>
    <n v="0.58294999999999997"/>
    <x v="1"/>
    <n v="39"/>
    <x v="2"/>
    <x v="8"/>
  </r>
  <r>
    <x v="180"/>
    <x v="11"/>
    <x v="0"/>
    <n v="0.58294999999999997"/>
    <x v="1"/>
    <n v="39"/>
    <x v="2"/>
    <x v="8"/>
  </r>
  <r>
    <x v="180"/>
    <x v="12"/>
    <x v="0"/>
    <n v="0.58294999999999997"/>
    <x v="1"/>
    <n v="39"/>
    <x v="2"/>
    <x v="8"/>
  </r>
  <r>
    <x v="180"/>
    <x v="0"/>
    <x v="1"/>
    <n v="0.14061999999999999"/>
    <x v="1"/>
    <n v="39"/>
    <x v="2"/>
    <x v="8"/>
  </r>
  <r>
    <x v="180"/>
    <x v="1"/>
    <x v="1"/>
    <n v="0.25729999999999997"/>
    <x v="1"/>
    <n v="39"/>
    <x v="2"/>
    <x v="8"/>
  </r>
  <r>
    <x v="180"/>
    <x v="2"/>
    <x v="1"/>
    <n v="0.27731"/>
    <x v="1"/>
    <n v="39"/>
    <x v="2"/>
    <x v="8"/>
  </r>
  <r>
    <x v="180"/>
    <x v="3"/>
    <x v="1"/>
    <n v="0.25879999999999997"/>
    <x v="1"/>
    <n v="39"/>
    <x v="2"/>
    <x v="8"/>
  </r>
  <r>
    <x v="180"/>
    <x v="4"/>
    <x v="1"/>
    <n v="0.25336999999999998"/>
    <x v="1"/>
    <n v="39"/>
    <x v="2"/>
    <x v="8"/>
  </r>
  <r>
    <x v="180"/>
    <x v="5"/>
    <x v="1"/>
    <n v="0.11412"/>
    <x v="1"/>
    <n v="39"/>
    <x v="2"/>
    <x v="8"/>
  </r>
  <r>
    <x v="180"/>
    <x v="6"/>
    <x v="1"/>
    <n v="0.12367"/>
    <x v="1"/>
    <n v="39"/>
    <x v="2"/>
    <x v="8"/>
  </r>
  <r>
    <x v="180"/>
    <x v="7"/>
    <x v="1"/>
    <n v="0.29320000000000002"/>
    <x v="1"/>
    <n v="39"/>
    <x v="2"/>
    <x v="8"/>
  </r>
  <r>
    <x v="180"/>
    <x v="8"/>
    <x v="1"/>
    <n v="0.30853999999999998"/>
    <x v="1"/>
    <n v="39"/>
    <x v="2"/>
    <x v="8"/>
  </r>
  <r>
    <x v="180"/>
    <x v="9"/>
    <x v="1"/>
    <n v="0.30629000000000001"/>
    <x v="1"/>
    <n v="39"/>
    <x v="2"/>
    <x v="8"/>
  </r>
  <r>
    <x v="180"/>
    <x v="10"/>
    <x v="1"/>
    <n v="0.32423999999999997"/>
    <x v="1"/>
    <n v="39"/>
    <x v="2"/>
    <x v="8"/>
  </r>
  <r>
    <x v="180"/>
    <x v="11"/>
    <x v="1"/>
    <n v="0.31320999999999999"/>
    <x v="1"/>
    <n v="39"/>
    <x v="2"/>
    <x v="8"/>
  </r>
  <r>
    <x v="180"/>
    <x v="12"/>
    <x v="1"/>
    <n v="0.34182000000000001"/>
    <x v="1"/>
    <n v="39"/>
    <x v="2"/>
    <x v="8"/>
  </r>
  <r>
    <x v="180"/>
    <x v="0"/>
    <x v="2"/>
    <n v="0.54762999999999995"/>
    <x v="1"/>
    <n v="39"/>
    <x v="2"/>
    <x v="8"/>
  </r>
  <r>
    <x v="180"/>
    <x v="1"/>
    <x v="2"/>
    <n v="0.75429000000000002"/>
    <x v="1"/>
    <n v="39"/>
    <x v="2"/>
    <x v="8"/>
  </r>
  <r>
    <x v="180"/>
    <x v="2"/>
    <x v="2"/>
    <n v="0.84128000000000003"/>
    <x v="1"/>
    <n v="39"/>
    <x v="2"/>
    <x v="8"/>
  </r>
  <r>
    <x v="180"/>
    <x v="3"/>
    <x v="2"/>
    <n v="0.76078999999999997"/>
    <x v="1"/>
    <n v="39"/>
    <x v="2"/>
    <x v="8"/>
  </r>
  <r>
    <x v="180"/>
    <x v="4"/>
    <x v="2"/>
    <n v="0.73721999999999999"/>
    <x v="1"/>
    <n v="39"/>
    <x v="2"/>
    <x v="8"/>
  </r>
  <r>
    <x v="180"/>
    <x v="5"/>
    <x v="2"/>
    <n v="0.80037000000000003"/>
    <x v="1"/>
    <n v="39"/>
    <x v="2"/>
    <x v="8"/>
  </r>
  <r>
    <x v="180"/>
    <x v="6"/>
    <x v="2"/>
    <n v="0.69984999999999997"/>
    <x v="1"/>
    <n v="39"/>
    <x v="2"/>
    <x v="8"/>
  </r>
  <r>
    <x v="180"/>
    <x v="7"/>
    <x v="2"/>
    <n v="0.69184999999999997"/>
    <x v="1"/>
    <n v="39"/>
    <x v="2"/>
    <x v="8"/>
  </r>
  <r>
    <x v="180"/>
    <x v="8"/>
    <x v="2"/>
    <n v="0.75851000000000002"/>
    <x v="1"/>
    <n v="39"/>
    <x v="2"/>
    <x v="8"/>
  </r>
  <r>
    <x v="180"/>
    <x v="9"/>
    <x v="2"/>
    <n v="0.74875999999999998"/>
    <x v="1"/>
    <n v="39"/>
    <x v="2"/>
    <x v="8"/>
  </r>
  <r>
    <x v="180"/>
    <x v="10"/>
    <x v="2"/>
    <n v="0.82681000000000004"/>
    <x v="1"/>
    <n v="39"/>
    <x v="2"/>
    <x v="8"/>
  </r>
  <r>
    <x v="180"/>
    <x v="11"/>
    <x v="2"/>
    <n v="0.77883999999999998"/>
    <x v="1"/>
    <n v="39"/>
    <x v="2"/>
    <x v="8"/>
  </r>
  <r>
    <x v="180"/>
    <x v="12"/>
    <x v="2"/>
    <n v="0.90322999999999998"/>
    <x v="1"/>
    <n v="39"/>
    <x v="2"/>
    <x v="8"/>
  </r>
  <r>
    <x v="180"/>
    <x v="0"/>
    <x v="3"/>
    <n v="0.752"/>
    <x v="1"/>
    <n v="39"/>
    <x v="2"/>
    <x v="8"/>
  </r>
  <r>
    <x v="180"/>
    <x v="1"/>
    <x v="3"/>
    <n v="1.3759999999999999"/>
    <x v="1"/>
    <n v="39"/>
    <x v="2"/>
    <x v="8"/>
  </r>
  <r>
    <x v="180"/>
    <x v="2"/>
    <x v="3"/>
    <n v="1.4830000000000001"/>
    <x v="1"/>
    <n v="39"/>
    <x v="2"/>
    <x v="8"/>
  </r>
  <r>
    <x v="180"/>
    <x v="3"/>
    <x v="3"/>
    <n v="1.3839999999999999"/>
    <x v="1"/>
    <n v="39"/>
    <x v="2"/>
    <x v="8"/>
  </r>
  <r>
    <x v="180"/>
    <x v="4"/>
    <x v="3"/>
    <n v="1.355"/>
    <x v="1"/>
    <n v="39"/>
    <x v="2"/>
    <x v="8"/>
  </r>
  <r>
    <x v="180"/>
    <x v="5"/>
    <x v="3"/>
    <n v="0.99199999999999999"/>
    <x v="1"/>
    <n v="39"/>
    <x v="2"/>
    <x v="8"/>
  </r>
  <r>
    <x v="180"/>
    <x v="6"/>
    <x v="3"/>
    <n v="1.075"/>
    <x v="1"/>
    <n v="39"/>
    <x v="2"/>
    <x v="8"/>
  </r>
  <r>
    <x v="180"/>
    <x v="7"/>
    <x v="3"/>
    <n v="1.5680000000000001"/>
    <x v="1"/>
    <n v="39"/>
    <x v="2"/>
    <x v="8"/>
  </r>
  <r>
    <x v="180"/>
    <x v="8"/>
    <x v="3"/>
    <n v="1.65"/>
    <x v="1"/>
    <n v="39"/>
    <x v="2"/>
    <x v="8"/>
  </r>
  <r>
    <x v="180"/>
    <x v="9"/>
    <x v="3"/>
    <n v="1.6379999999999999"/>
    <x v="1"/>
    <n v="39"/>
    <x v="2"/>
    <x v="8"/>
  </r>
  <r>
    <x v="180"/>
    <x v="10"/>
    <x v="3"/>
    <n v="1.734"/>
    <x v="1"/>
    <n v="39"/>
    <x v="2"/>
    <x v="8"/>
  </r>
  <r>
    <x v="180"/>
    <x v="11"/>
    <x v="3"/>
    <n v="1.675"/>
    <x v="1"/>
    <n v="39"/>
    <x v="2"/>
    <x v="8"/>
  </r>
  <r>
    <x v="180"/>
    <x v="12"/>
    <x v="3"/>
    <n v="1.8280000000000001"/>
    <x v="1"/>
    <n v="39"/>
    <x v="2"/>
    <x v="8"/>
  </r>
  <r>
    <x v="181"/>
    <x v="13"/>
    <x v="0"/>
    <n v="1.5299999999999999E-2"/>
    <x v="1"/>
    <n v="39"/>
    <x v="2"/>
    <x v="8"/>
  </r>
  <r>
    <x v="181"/>
    <x v="13"/>
    <x v="1"/>
    <n v="8.9389999999999997E-2"/>
    <x v="1"/>
    <n v="39"/>
    <x v="2"/>
    <x v="8"/>
  </r>
  <r>
    <x v="181"/>
    <x v="13"/>
    <x v="2"/>
    <n v="0.67230999999999996"/>
    <x v="1"/>
    <n v="39"/>
    <x v="2"/>
    <x v="8"/>
  </r>
  <r>
    <x v="181"/>
    <x v="13"/>
    <x v="3"/>
    <n v="0.77700000000000002"/>
    <x v="1"/>
    <n v="39"/>
    <x v="2"/>
    <x v="8"/>
  </r>
  <r>
    <x v="182"/>
    <x v="0"/>
    <x v="0"/>
    <n v="6.3750000000000001E-2"/>
    <x v="1"/>
    <n v="40"/>
    <x v="3"/>
    <x v="9"/>
  </r>
  <r>
    <x v="182"/>
    <x v="1"/>
    <x v="0"/>
    <n v="0.36441000000000001"/>
    <x v="1"/>
    <n v="40"/>
    <x v="3"/>
    <x v="9"/>
  </r>
  <r>
    <x v="182"/>
    <x v="2"/>
    <x v="0"/>
    <n v="0.36441000000000001"/>
    <x v="1"/>
    <n v="40"/>
    <x v="3"/>
    <x v="9"/>
  </r>
  <r>
    <x v="182"/>
    <x v="3"/>
    <x v="0"/>
    <n v="0.36441000000000001"/>
    <x v="1"/>
    <n v="40"/>
    <x v="3"/>
    <x v="9"/>
  </r>
  <r>
    <x v="182"/>
    <x v="4"/>
    <x v="0"/>
    <n v="0.36441000000000001"/>
    <x v="1"/>
    <n v="40"/>
    <x v="3"/>
    <x v="9"/>
  </r>
  <r>
    <x v="182"/>
    <x v="5"/>
    <x v="0"/>
    <n v="7.7509999999999996E-2"/>
    <x v="1"/>
    <n v="40"/>
    <x v="3"/>
    <x v="9"/>
  </r>
  <r>
    <x v="182"/>
    <x v="6"/>
    <x v="0"/>
    <n v="0.25147999999999998"/>
    <x v="1"/>
    <n v="40"/>
    <x v="3"/>
    <x v="9"/>
  </r>
  <r>
    <x v="182"/>
    <x v="7"/>
    <x v="0"/>
    <n v="0.58294999999999997"/>
    <x v="1"/>
    <n v="40"/>
    <x v="3"/>
    <x v="9"/>
  </r>
  <r>
    <x v="182"/>
    <x v="8"/>
    <x v="0"/>
    <n v="0.58294999999999997"/>
    <x v="1"/>
    <n v="40"/>
    <x v="3"/>
    <x v="9"/>
  </r>
  <r>
    <x v="182"/>
    <x v="9"/>
    <x v="0"/>
    <n v="0.58294999999999997"/>
    <x v="1"/>
    <n v="40"/>
    <x v="3"/>
    <x v="9"/>
  </r>
  <r>
    <x v="182"/>
    <x v="10"/>
    <x v="0"/>
    <n v="0.58294999999999997"/>
    <x v="1"/>
    <n v="40"/>
    <x v="3"/>
    <x v="9"/>
  </r>
  <r>
    <x v="182"/>
    <x v="11"/>
    <x v="0"/>
    <n v="0.58294999999999997"/>
    <x v="1"/>
    <n v="40"/>
    <x v="3"/>
    <x v="9"/>
  </r>
  <r>
    <x v="182"/>
    <x v="12"/>
    <x v="0"/>
    <n v="0.58294999999999997"/>
    <x v="1"/>
    <n v="40"/>
    <x v="3"/>
    <x v="9"/>
  </r>
  <r>
    <x v="182"/>
    <x v="0"/>
    <x v="1"/>
    <n v="0.14024"/>
    <x v="1"/>
    <n v="40"/>
    <x v="3"/>
    <x v="9"/>
  </r>
  <r>
    <x v="182"/>
    <x v="1"/>
    <x v="1"/>
    <n v="0.25692999999999999"/>
    <x v="1"/>
    <n v="40"/>
    <x v="3"/>
    <x v="9"/>
  </r>
  <r>
    <x v="182"/>
    <x v="2"/>
    <x v="1"/>
    <n v="0.27675"/>
    <x v="1"/>
    <n v="40"/>
    <x v="3"/>
    <x v="9"/>
  </r>
  <r>
    <x v="182"/>
    <x v="3"/>
    <x v="1"/>
    <n v="0.25879999999999997"/>
    <x v="1"/>
    <n v="40"/>
    <x v="3"/>
    <x v="9"/>
  </r>
  <r>
    <x v="182"/>
    <x v="4"/>
    <x v="1"/>
    <n v="0.25392999999999999"/>
    <x v="1"/>
    <n v="40"/>
    <x v="3"/>
    <x v="9"/>
  </r>
  <r>
    <x v="182"/>
    <x v="5"/>
    <x v="1"/>
    <n v="0.11401"/>
    <x v="1"/>
    <n v="40"/>
    <x v="3"/>
    <x v="9"/>
  </r>
  <r>
    <x v="182"/>
    <x v="6"/>
    <x v="1"/>
    <n v="0.12356"/>
    <x v="1"/>
    <n v="40"/>
    <x v="3"/>
    <x v="9"/>
  </r>
  <r>
    <x v="182"/>
    <x v="7"/>
    <x v="1"/>
    <n v="0.29002"/>
    <x v="1"/>
    <n v="40"/>
    <x v="3"/>
    <x v="9"/>
  </r>
  <r>
    <x v="182"/>
    <x v="8"/>
    <x v="1"/>
    <n v="0.30386000000000002"/>
    <x v="1"/>
    <n v="40"/>
    <x v="3"/>
    <x v="9"/>
  </r>
  <r>
    <x v="182"/>
    <x v="9"/>
    <x v="1"/>
    <n v="0.30348999999999998"/>
    <x v="1"/>
    <n v="40"/>
    <x v="3"/>
    <x v="9"/>
  </r>
  <r>
    <x v="182"/>
    <x v="10"/>
    <x v="1"/>
    <n v="0.32068999999999998"/>
    <x v="1"/>
    <n v="40"/>
    <x v="3"/>
    <x v="9"/>
  </r>
  <r>
    <x v="182"/>
    <x v="11"/>
    <x v="1"/>
    <n v="0.30965999999999999"/>
    <x v="1"/>
    <n v="40"/>
    <x v="3"/>
    <x v="9"/>
  </r>
  <r>
    <x v="182"/>
    <x v="12"/>
    <x v="1"/>
    <n v="0.34014"/>
    <x v="1"/>
    <n v="40"/>
    <x v="3"/>
    <x v="9"/>
  </r>
  <r>
    <x v="182"/>
    <x v="0"/>
    <x v="2"/>
    <n v="0.54601"/>
    <x v="1"/>
    <n v="40"/>
    <x v="3"/>
    <x v="9"/>
  </r>
  <r>
    <x v="182"/>
    <x v="1"/>
    <x v="2"/>
    <n v="0.75266"/>
    <x v="1"/>
    <n v="40"/>
    <x v="3"/>
    <x v="9"/>
  </r>
  <r>
    <x v="182"/>
    <x v="2"/>
    <x v="2"/>
    <n v="0.83884000000000003"/>
    <x v="1"/>
    <n v="40"/>
    <x v="3"/>
    <x v="9"/>
  </r>
  <r>
    <x v="182"/>
    <x v="3"/>
    <x v="2"/>
    <n v="0.76078999999999997"/>
    <x v="1"/>
    <n v="40"/>
    <x v="3"/>
    <x v="9"/>
  </r>
  <r>
    <x v="182"/>
    <x v="4"/>
    <x v="2"/>
    <n v="0.73965999999999998"/>
    <x v="1"/>
    <n v="40"/>
    <x v="3"/>
    <x v="9"/>
  </r>
  <r>
    <x v="182"/>
    <x v="5"/>
    <x v="2"/>
    <n v="0.79947999999999997"/>
    <x v="1"/>
    <n v="40"/>
    <x v="3"/>
    <x v="9"/>
  </r>
  <r>
    <x v="182"/>
    <x v="6"/>
    <x v="2"/>
    <n v="0.69896000000000003"/>
    <x v="1"/>
    <n v="40"/>
    <x v="3"/>
    <x v="9"/>
  </r>
  <r>
    <x v="182"/>
    <x v="7"/>
    <x v="2"/>
    <n v="0.67803000000000002"/>
    <x v="1"/>
    <n v="40"/>
    <x v="3"/>
    <x v="9"/>
  </r>
  <r>
    <x v="182"/>
    <x v="8"/>
    <x v="2"/>
    <n v="0.73819000000000001"/>
    <x v="1"/>
    <n v="40"/>
    <x v="3"/>
    <x v="9"/>
  </r>
  <r>
    <x v="182"/>
    <x v="9"/>
    <x v="2"/>
    <n v="0.73655999999999999"/>
    <x v="1"/>
    <n v="40"/>
    <x v="3"/>
    <x v="9"/>
  </r>
  <r>
    <x v="182"/>
    <x v="10"/>
    <x v="2"/>
    <n v="0.81135999999999997"/>
    <x v="1"/>
    <n v="40"/>
    <x v="3"/>
    <x v="9"/>
  </r>
  <r>
    <x v="182"/>
    <x v="11"/>
    <x v="2"/>
    <n v="0.76339000000000001"/>
    <x v="1"/>
    <n v="40"/>
    <x v="3"/>
    <x v="9"/>
  </r>
  <r>
    <x v="182"/>
    <x v="12"/>
    <x v="2"/>
    <n v="0.89590999999999998"/>
    <x v="1"/>
    <n v="40"/>
    <x v="3"/>
    <x v="9"/>
  </r>
  <r>
    <x v="182"/>
    <x v="0"/>
    <x v="3"/>
    <n v="0.75"/>
    <x v="1"/>
    <n v="40"/>
    <x v="3"/>
    <x v="9"/>
  </r>
  <r>
    <x v="182"/>
    <x v="1"/>
    <x v="3"/>
    <n v="1.3740000000000001"/>
    <x v="1"/>
    <n v="40"/>
    <x v="3"/>
    <x v="9"/>
  </r>
  <r>
    <x v="182"/>
    <x v="2"/>
    <x v="3"/>
    <n v="1.48"/>
    <x v="1"/>
    <n v="40"/>
    <x v="3"/>
    <x v="9"/>
  </r>
  <r>
    <x v="182"/>
    <x v="3"/>
    <x v="3"/>
    <n v="1.3839999999999999"/>
    <x v="1"/>
    <n v="40"/>
    <x v="3"/>
    <x v="9"/>
  </r>
  <r>
    <x v="182"/>
    <x v="4"/>
    <x v="3"/>
    <n v="1.3580000000000001"/>
    <x v="1"/>
    <n v="40"/>
    <x v="3"/>
    <x v="9"/>
  </r>
  <r>
    <x v="182"/>
    <x v="5"/>
    <x v="3"/>
    <n v="0.99099999999999999"/>
    <x v="1"/>
    <n v="40"/>
    <x v="3"/>
    <x v="9"/>
  </r>
  <r>
    <x v="182"/>
    <x v="6"/>
    <x v="3"/>
    <n v="1.0740000000000001"/>
    <x v="1"/>
    <n v="40"/>
    <x v="3"/>
    <x v="9"/>
  </r>
  <r>
    <x v="182"/>
    <x v="7"/>
    <x v="3"/>
    <n v="1.5509999999999999"/>
    <x v="1"/>
    <n v="40"/>
    <x v="3"/>
    <x v="9"/>
  </r>
  <r>
    <x v="182"/>
    <x v="8"/>
    <x v="3"/>
    <n v="1.625"/>
    <x v="1"/>
    <n v="40"/>
    <x v="3"/>
    <x v="9"/>
  </r>
  <r>
    <x v="182"/>
    <x v="9"/>
    <x v="3"/>
    <n v="1.623"/>
    <x v="1"/>
    <n v="40"/>
    <x v="3"/>
    <x v="9"/>
  </r>
  <r>
    <x v="182"/>
    <x v="10"/>
    <x v="3"/>
    <n v="1.7150000000000001"/>
    <x v="1"/>
    <n v="40"/>
    <x v="3"/>
    <x v="9"/>
  </r>
  <r>
    <x v="182"/>
    <x v="11"/>
    <x v="3"/>
    <n v="1.6559999999999999"/>
    <x v="1"/>
    <n v="40"/>
    <x v="3"/>
    <x v="9"/>
  </r>
  <r>
    <x v="182"/>
    <x v="12"/>
    <x v="3"/>
    <n v="1.819"/>
    <x v="1"/>
    <n v="40"/>
    <x v="3"/>
    <x v="9"/>
  </r>
  <r>
    <x v="183"/>
    <x v="13"/>
    <x v="0"/>
    <n v="1.5299999999999999E-2"/>
    <x v="1"/>
    <n v="40"/>
    <x v="3"/>
    <x v="9"/>
  </r>
  <r>
    <x v="183"/>
    <x v="13"/>
    <x v="1"/>
    <n v="8.7550000000000003E-2"/>
    <x v="1"/>
    <n v="40"/>
    <x v="3"/>
    <x v="9"/>
  </r>
  <r>
    <x v="183"/>
    <x v="13"/>
    <x v="2"/>
    <n v="0.65815000000000001"/>
    <x v="1"/>
    <n v="40"/>
    <x v="3"/>
    <x v="9"/>
  </r>
  <r>
    <x v="183"/>
    <x v="13"/>
    <x v="3"/>
    <n v="0.76100000000000001"/>
    <x v="1"/>
    <n v="40"/>
    <x v="3"/>
    <x v="9"/>
  </r>
  <r>
    <x v="184"/>
    <x v="0"/>
    <x v="0"/>
    <n v="6.3750000000000001E-2"/>
    <x v="1"/>
    <n v="41"/>
    <x v="3"/>
    <x v="9"/>
  </r>
  <r>
    <x v="184"/>
    <x v="1"/>
    <x v="0"/>
    <n v="0.36441000000000001"/>
    <x v="1"/>
    <n v="41"/>
    <x v="3"/>
    <x v="9"/>
  </r>
  <r>
    <x v="184"/>
    <x v="2"/>
    <x v="0"/>
    <n v="0.36441000000000001"/>
    <x v="1"/>
    <n v="41"/>
    <x v="3"/>
    <x v="9"/>
  </r>
  <r>
    <x v="184"/>
    <x v="3"/>
    <x v="0"/>
    <n v="0.36441000000000001"/>
    <x v="1"/>
    <n v="41"/>
    <x v="3"/>
    <x v="9"/>
  </r>
  <r>
    <x v="184"/>
    <x v="4"/>
    <x v="0"/>
    <n v="0.36441000000000001"/>
    <x v="1"/>
    <n v="41"/>
    <x v="3"/>
    <x v="9"/>
  </r>
  <r>
    <x v="184"/>
    <x v="5"/>
    <x v="0"/>
    <n v="7.7509999999999996E-2"/>
    <x v="1"/>
    <n v="41"/>
    <x v="3"/>
    <x v="9"/>
  </r>
  <r>
    <x v="184"/>
    <x v="6"/>
    <x v="0"/>
    <n v="0.25147999999999998"/>
    <x v="1"/>
    <n v="41"/>
    <x v="3"/>
    <x v="9"/>
  </r>
  <r>
    <x v="184"/>
    <x v="7"/>
    <x v="0"/>
    <n v="0.58294999999999997"/>
    <x v="1"/>
    <n v="41"/>
    <x v="3"/>
    <x v="9"/>
  </r>
  <r>
    <x v="184"/>
    <x v="8"/>
    <x v="0"/>
    <n v="0.58294999999999997"/>
    <x v="1"/>
    <n v="41"/>
    <x v="3"/>
    <x v="9"/>
  </r>
  <r>
    <x v="184"/>
    <x v="9"/>
    <x v="0"/>
    <n v="0.58294999999999997"/>
    <x v="1"/>
    <n v="41"/>
    <x v="3"/>
    <x v="9"/>
  </r>
  <r>
    <x v="184"/>
    <x v="10"/>
    <x v="0"/>
    <n v="0.58294999999999997"/>
    <x v="1"/>
    <n v="41"/>
    <x v="3"/>
    <x v="9"/>
  </r>
  <r>
    <x v="184"/>
    <x v="11"/>
    <x v="0"/>
    <n v="0.58294999999999997"/>
    <x v="1"/>
    <n v="41"/>
    <x v="3"/>
    <x v="9"/>
  </r>
  <r>
    <x v="184"/>
    <x v="12"/>
    <x v="0"/>
    <n v="0.58294999999999997"/>
    <x v="1"/>
    <n v="41"/>
    <x v="3"/>
    <x v="9"/>
  </r>
  <r>
    <x v="184"/>
    <x v="0"/>
    <x v="1"/>
    <n v="0.14024"/>
    <x v="1"/>
    <n v="41"/>
    <x v="3"/>
    <x v="9"/>
  </r>
  <r>
    <x v="184"/>
    <x v="1"/>
    <x v="1"/>
    <n v="0.25674000000000002"/>
    <x v="1"/>
    <n v="41"/>
    <x v="3"/>
    <x v="9"/>
  </r>
  <r>
    <x v="184"/>
    <x v="2"/>
    <x v="1"/>
    <n v="0.27675"/>
    <x v="1"/>
    <n v="41"/>
    <x v="3"/>
    <x v="9"/>
  </r>
  <r>
    <x v="184"/>
    <x v="3"/>
    <x v="1"/>
    <n v="0.25841999999999998"/>
    <x v="1"/>
    <n v="41"/>
    <x v="3"/>
    <x v="9"/>
  </r>
  <r>
    <x v="184"/>
    <x v="4"/>
    <x v="1"/>
    <n v="0.25392999999999999"/>
    <x v="1"/>
    <n v="41"/>
    <x v="3"/>
    <x v="9"/>
  </r>
  <r>
    <x v="184"/>
    <x v="5"/>
    <x v="1"/>
    <n v="0.11401"/>
    <x v="1"/>
    <n v="41"/>
    <x v="3"/>
    <x v="9"/>
  </r>
  <r>
    <x v="184"/>
    <x v="6"/>
    <x v="1"/>
    <n v="0.1231"/>
    <x v="1"/>
    <n v="41"/>
    <x v="3"/>
    <x v="9"/>
  </r>
  <r>
    <x v="184"/>
    <x v="7"/>
    <x v="1"/>
    <n v="0.28721999999999998"/>
    <x v="1"/>
    <n v="41"/>
    <x v="3"/>
    <x v="9"/>
  </r>
  <r>
    <x v="184"/>
    <x v="8"/>
    <x v="1"/>
    <n v="0.30442000000000002"/>
    <x v="1"/>
    <n v="41"/>
    <x v="3"/>
    <x v="9"/>
  </r>
  <r>
    <x v="184"/>
    <x v="9"/>
    <x v="1"/>
    <n v="0.30105999999999999"/>
    <x v="1"/>
    <n v="41"/>
    <x v="3"/>
    <x v="9"/>
  </r>
  <r>
    <x v="184"/>
    <x v="10"/>
    <x v="1"/>
    <n v="0.31919999999999998"/>
    <x v="1"/>
    <n v="41"/>
    <x v="3"/>
    <x v="9"/>
  </r>
  <r>
    <x v="184"/>
    <x v="11"/>
    <x v="1"/>
    <n v="0.30723"/>
    <x v="1"/>
    <n v="41"/>
    <x v="3"/>
    <x v="9"/>
  </r>
  <r>
    <x v="184"/>
    <x v="12"/>
    <x v="1"/>
    <n v="0.33957999999999999"/>
    <x v="1"/>
    <n v="41"/>
    <x v="3"/>
    <x v="9"/>
  </r>
  <r>
    <x v="184"/>
    <x v="0"/>
    <x v="2"/>
    <n v="0.54601"/>
    <x v="1"/>
    <n v="41"/>
    <x v="3"/>
    <x v="9"/>
  </r>
  <r>
    <x v="184"/>
    <x v="1"/>
    <x v="2"/>
    <n v="0.75185000000000002"/>
    <x v="1"/>
    <n v="41"/>
    <x v="3"/>
    <x v="9"/>
  </r>
  <r>
    <x v="184"/>
    <x v="2"/>
    <x v="2"/>
    <n v="0.83884000000000003"/>
    <x v="1"/>
    <n v="41"/>
    <x v="3"/>
    <x v="9"/>
  </r>
  <r>
    <x v="184"/>
    <x v="3"/>
    <x v="2"/>
    <n v="0.75917000000000001"/>
    <x v="1"/>
    <n v="41"/>
    <x v="3"/>
    <x v="9"/>
  </r>
  <r>
    <x v="184"/>
    <x v="4"/>
    <x v="2"/>
    <n v="0.73965999999999998"/>
    <x v="1"/>
    <n v="41"/>
    <x v="3"/>
    <x v="9"/>
  </r>
  <r>
    <x v="184"/>
    <x v="5"/>
    <x v="2"/>
    <n v="0.79947999999999997"/>
    <x v="1"/>
    <n v="41"/>
    <x v="3"/>
    <x v="9"/>
  </r>
  <r>
    <x v="184"/>
    <x v="6"/>
    <x v="2"/>
    <n v="0.69542000000000004"/>
    <x v="1"/>
    <n v="41"/>
    <x v="3"/>
    <x v="9"/>
  </r>
  <r>
    <x v="184"/>
    <x v="7"/>
    <x v="2"/>
    <n v="0.66583000000000003"/>
    <x v="1"/>
    <n v="41"/>
    <x v="3"/>
    <x v="9"/>
  </r>
  <r>
    <x v="184"/>
    <x v="8"/>
    <x v="2"/>
    <n v="0.74063000000000001"/>
    <x v="1"/>
    <n v="41"/>
    <x v="3"/>
    <x v="9"/>
  </r>
  <r>
    <x v="184"/>
    <x v="9"/>
    <x v="2"/>
    <n v="0.72599000000000002"/>
    <x v="1"/>
    <n v="41"/>
    <x v="3"/>
    <x v="9"/>
  </r>
  <r>
    <x v="184"/>
    <x v="10"/>
    <x v="2"/>
    <n v="0.80484999999999995"/>
    <x v="1"/>
    <n v="41"/>
    <x v="3"/>
    <x v="9"/>
  </r>
  <r>
    <x v="184"/>
    <x v="11"/>
    <x v="2"/>
    <n v="0.75282000000000004"/>
    <x v="1"/>
    <n v="41"/>
    <x v="3"/>
    <x v="9"/>
  </r>
  <r>
    <x v="184"/>
    <x v="12"/>
    <x v="2"/>
    <n v="0.89346999999999999"/>
    <x v="1"/>
    <n v="41"/>
    <x v="3"/>
    <x v="9"/>
  </r>
  <r>
    <x v="184"/>
    <x v="0"/>
    <x v="3"/>
    <n v="0.75"/>
    <x v="1"/>
    <n v="41"/>
    <x v="3"/>
    <x v="9"/>
  </r>
  <r>
    <x v="184"/>
    <x v="1"/>
    <x v="3"/>
    <n v="1.373"/>
    <x v="1"/>
    <n v="41"/>
    <x v="3"/>
    <x v="9"/>
  </r>
  <r>
    <x v="184"/>
    <x v="2"/>
    <x v="3"/>
    <n v="1.48"/>
    <x v="1"/>
    <n v="41"/>
    <x v="3"/>
    <x v="9"/>
  </r>
  <r>
    <x v="184"/>
    <x v="3"/>
    <x v="3"/>
    <n v="1.3819999999999999"/>
    <x v="1"/>
    <n v="41"/>
    <x v="3"/>
    <x v="9"/>
  </r>
  <r>
    <x v="184"/>
    <x v="4"/>
    <x v="3"/>
    <n v="1.3580000000000001"/>
    <x v="1"/>
    <n v="41"/>
    <x v="3"/>
    <x v="9"/>
  </r>
  <r>
    <x v="184"/>
    <x v="5"/>
    <x v="3"/>
    <n v="0.99099999999999999"/>
    <x v="1"/>
    <n v="41"/>
    <x v="3"/>
    <x v="9"/>
  </r>
  <r>
    <x v="184"/>
    <x v="6"/>
    <x v="3"/>
    <n v="1.07"/>
    <x v="1"/>
    <n v="41"/>
    <x v="3"/>
    <x v="9"/>
  </r>
  <r>
    <x v="184"/>
    <x v="7"/>
    <x v="3"/>
    <n v="1.536"/>
    <x v="1"/>
    <n v="41"/>
    <x v="3"/>
    <x v="9"/>
  </r>
  <r>
    <x v="184"/>
    <x v="8"/>
    <x v="3"/>
    <n v="1.6279999999999999"/>
    <x v="1"/>
    <n v="41"/>
    <x v="3"/>
    <x v="9"/>
  </r>
  <r>
    <x v="184"/>
    <x v="9"/>
    <x v="3"/>
    <n v="1.61"/>
    <x v="1"/>
    <n v="41"/>
    <x v="3"/>
    <x v="9"/>
  </r>
  <r>
    <x v="184"/>
    <x v="10"/>
    <x v="3"/>
    <n v="1.7070000000000001"/>
    <x v="1"/>
    <n v="41"/>
    <x v="3"/>
    <x v="9"/>
  </r>
  <r>
    <x v="184"/>
    <x v="11"/>
    <x v="3"/>
    <n v="1.643"/>
    <x v="1"/>
    <n v="41"/>
    <x v="3"/>
    <x v="9"/>
  </r>
  <r>
    <x v="184"/>
    <x v="12"/>
    <x v="3"/>
    <n v="1.8160000000000001"/>
    <x v="1"/>
    <n v="41"/>
    <x v="3"/>
    <x v="9"/>
  </r>
  <r>
    <x v="185"/>
    <x v="13"/>
    <x v="0"/>
    <n v="1.5299999999999999E-2"/>
    <x v="1"/>
    <n v="41"/>
    <x v="3"/>
    <x v="9"/>
  </r>
  <r>
    <x v="185"/>
    <x v="13"/>
    <x v="1"/>
    <n v="8.7660000000000002E-2"/>
    <x v="1"/>
    <n v="41"/>
    <x v="3"/>
    <x v="9"/>
  </r>
  <r>
    <x v="185"/>
    <x v="13"/>
    <x v="2"/>
    <n v="0.65903999999999996"/>
    <x v="1"/>
    <n v="41"/>
    <x v="3"/>
    <x v="9"/>
  </r>
  <r>
    <x v="185"/>
    <x v="13"/>
    <x v="3"/>
    <n v="0.76200000000000001"/>
    <x v="1"/>
    <n v="41"/>
    <x v="3"/>
    <x v="9"/>
  </r>
  <r>
    <x v="186"/>
    <x v="0"/>
    <x v="0"/>
    <n v="6.3750000000000001E-2"/>
    <x v="1"/>
    <n v="42"/>
    <x v="3"/>
    <x v="9"/>
  </r>
  <r>
    <x v="186"/>
    <x v="1"/>
    <x v="0"/>
    <n v="0.36441000000000001"/>
    <x v="1"/>
    <n v="42"/>
    <x v="3"/>
    <x v="9"/>
  </r>
  <r>
    <x v="186"/>
    <x v="2"/>
    <x v="0"/>
    <n v="0.36441000000000001"/>
    <x v="1"/>
    <n v="42"/>
    <x v="3"/>
    <x v="9"/>
  </r>
  <r>
    <x v="186"/>
    <x v="3"/>
    <x v="0"/>
    <n v="0.36441000000000001"/>
    <x v="1"/>
    <n v="42"/>
    <x v="3"/>
    <x v="9"/>
  </r>
  <r>
    <x v="186"/>
    <x v="4"/>
    <x v="0"/>
    <n v="0.36441000000000001"/>
    <x v="1"/>
    <n v="42"/>
    <x v="3"/>
    <x v="9"/>
  </r>
  <r>
    <x v="186"/>
    <x v="5"/>
    <x v="0"/>
    <n v="7.7509999999999996E-2"/>
    <x v="1"/>
    <n v="42"/>
    <x v="3"/>
    <x v="9"/>
  </r>
  <r>
    <x v="186"/>
    <x v="6"/>
    <x v="0"/>
    <n v="0.25147999999999998"/>
    <x v="1"/>
    <n v="42"/>
    <x v="3"/>
    <x v="9"/>
  </r>
  <r>
    <x v="186"/>
    <x v="7"/>
    <x v="0"/>
    <n v="0.58294999999999997"/>
    <x v="1"/>
    <n v="42"/>
    <x v="3"/>
    <x v="9"/>
  </r>
  <r>
    <x v="186"/>
    <x v="8"/>
    <x v="0"/>
    <n v="0.58294999999999997"/>
    <x v="1"/>
    <n v="42"/>
    <x v="3"/>
    <x v="9"/>
  </r>
  <r>
    <x v="186"/>
    <x v="9"/>
    <x v="0"/>
    <n v="0.58294999999999997"/>
    <x v="1"/>
    <n v="42"/>
    <x v="3"/>
    <x v="9"/>
  </r>
  <r>
    <x v="186"/>
    <x v="10"/>
    <x v="0"/>
    <n v="0.58294999999999997"/>
    <x v="1"/>
    <n v="42"/>
    <x v="3"/>
    <x v="9"/>
  </r>
  <r>
    <x v="186"/>
    <x v="11"/>
    <x v="0"/>
    <n v="0.58294999999999997"/>
    <x v="1"/>
    <n v="42"/>
    <x v="3"/>
    <x v="9"/>
  </r>
  <r>
    <x v="186"/>
    <x v="12"/>
    <x v="0"/>
    <n v="0.58294999999999997"/>
    <x v="1"/>
    <n v="42"/>
    <x v="3"/>
    <x v="9"/>
  </r>
  <r>
    <x v="186"/>
    <x v="0"/>
    <x v="1"/>
    <n v="0.14024"/>
    <x v="1"/>
    <n v="42"/>
    <x v="3"/>
    <x v="9"/>
  </r>
  <r>
    <x v="186"/>
    <x v="1"/>
    <x v="1"/>
    <n v="0.25729999999999997"/>
    <x v="1"/>
    <n v="42"/>
    <x v="3"/>
    <x v="9"/>
  </r>
  <r>
    <x v="186"/>
    <x v="2"/>
    <x v="1"/>
    <n v="0.27787000000000001"/>
    <x v="1"/>
    <n v="42"/>
    <x v="3"/>
    <x v="9"/>
  </r>
  <r>
    <x v="186"/>
    <x v="3"/>
    <x v="1"/>
    <n v="0.25991999999999998"/>
    <x v="1"/>
    <n v="42"/>
    <x v="3"/>
    <x v="9"/>
  </r>
  <r>
    <x v="186"/>
    <x v="4"/>
    <x v="1"/>
    <n v="0.25392999999999999"/>
    <x v="1"/>
    <n v="42"/>
    <x v="3"/>
    <x v="9"/>
  </r>
  <r>
    <x v="186"/>
    <x v="5"/>
    <x v="1"/>
    <n v="0.11447"/>
    <x v="1"/>
    <n v="42"/>
    <x v="3"/>
    <x v="9"/>
  </r>
  <r>
    <x v="186"/>
    <x v="6"/>
    <x v="1"/>
    <n v="0.12333"/>
    <x v="1"/>
    <n v="42"/>
    <x v="3"/>
    <x v="9"/>
  </r>
  <r>
    <x v="186"/>
    <x v="7"/>
    <x v="1"/>
    <n v="0.28853000000000001"/>
    <x v="1"/>
    <n v="42"/>
    <x v="3"/>
    <x v="9"/>
  </r>
  <r>
    <x v="186"/>
    <x v="8"/>
    <x v="1"/>
    <n v="0.30815999999999999"/>
    <x v="1"/>
    <n v="42"/>
    <x v="3"/>
    <x v="9"/>
  </r>
  <r>
    <x v="186"/>
    <x v="9"/>
    <x v="1"/>
    <n v="0.30292999999999998"/>
    <x v="1"/>
    <n v="42"/>
    <x v="3"/>
    <x v="9"/>
  </r>
  <r>
    <x v="186"/>
    <x v="10"/>
    <x v="1"/>
    <n v="0.32218999999999998"/>
    <x v="1"/>
    <n v="42"/>
    <x v="3"/>
    <x v="9"/>
  </r>
  <r>
    <x v="186"/>
    <x v="11"/>
    <x v="1"/>
    <n v="0.30965999999999999"/>
    <x v="1"/>
    <n v="42"/>
    <x v="3"/>
    <x v="9"/>
  </r>
  <r>
    <x v="186"/>
    <x v="12"/>
    <x v="1"/>
    <n v="0.3407"/>
    <x v="1"/>
    <n v="42"/>
    <x v="3"/>
    <x v="9"/>
  </r>
  <r>
    <x v="186"/>
    <x v="0"/>
    <x v="2"/>
    <n v="0.54601"/>
    <x v="1"/>
    <n v="42"/>
    <x v="3"/>
    <x v="9"/>
  </r>
  <r>
    <x v="186"/>
    <x v="1"/>
    <x v="2"/>
    <n v="0.75429000000000002"/>
    <x v="1"/>
    <n v="42"/>
    <x v="3"/>
    <x v="9"/>
  </r>
  <r>
    <x v="186"/>
    <x v="2"/>
    <x v="2"/>
    <n v="0.84372000000000003"/>
    <x v="1"/>
    <n v="42"/>
    <x v="3"/>
    <x v="9"/>
  </r>
  <r>
    <x v="186"/>
    <x v="3"/>
    <x v="2"/>
    <n v="0.76566999999999996"/>
    <x v="1"/>
    <n v="42"/>
    <x v="3"/>
    <x v="9"/>
  </r>
  <r>
    <x v="186"/>
    <x v="4"/>
    <x v="2"/>
    <n v="0.73965999999999998"/>
    <x v="1"/>
    <n v="42"/>
    <x v="3"/>
    <x v="9"/>
  </r>
  <r>
    <x v="186"/>
    <x v="5"/>
    <x v="2"/>
    <n v="0.80301999999999996"/>
    <x v="1"/>
    <n v="42"/>
    <x v="3"/>
    <x v="9"/>
  </r>
  <r>
    <x v="186"/>
    <x v="6"/>
    <x v="2"/>
    <n v="0.69718999999999998"/>
    <x v="1"/>
    <n v="42"/>
    <x v="3"/>
    <x v="9"/>
  </r>
  <r>
    <x v="186"/>
    <x v="7"/>
    <x v="2"/>
    <n v="0.67152000000000001"/>
    <x v="1"/>
    <n v="42"/>
    <x v="3"/>
    <x v="9"/>
  </r>
  <r>
    <x v="186"/>
    <x v="8"/>
    <x v="2"/>
    <n v="0.75688999999999995"/>
    <x v="1"/>
    <n v="42"/>
    <x v="3"/>
    <x v="9"/>
  </r>
  <r>
    <x v="186"/>
    <x v="9"/>
    <x v="2"/>
    <n v="0.73411999999999999"/>
    <x v="1"/>
    <n v="42"/>
    <x v="3"/>
    <x v="9"/>
  </r>
  <r>
    <x v="186"/>
    <x v="10"/>
    <x v="2"/>
    <n v="0.81786000000000003"/>
    <x v="1"/>
    <n v="42"/>
    <x v="3"/>
    <x v="9"/>
  </r>
  <r>
    <x v="186"/>
    <x v="11"/>
    <x v="2"/>
    <n v="0.76339000000000001"/>
    <x v="1"/>
    <n v="42"/>
    <x v="3"/>
    <x v="9"/>
  </r>
  <r>
    <x v="186"/>
    <x v="12"/>
    <x v="2"/>
    <n v="0.89834999999999998"/>
    <x v="1"/>
    <n v="42"/>
    <x v="3"/>
    <x v="9"/>
  </r>
  <r>
    <x v="186"/>
    <x v="0"/>
    <x v="3"/>
    <n v="0.75"/>
    <x v="1"/>
    <n v="42"/>
    <x v="3"/>
    <x v="9"/>
  </r>
  <r>
    <x v="186"/>
    <x v="1"/>
    <x v="3"/>
    <n v="1.3759999999999999"/>
    <x v="1"/>
    <n v="42"/>
    <x v="3"/>
    <x v="9"/>
  </r>
  <r>
    <x v="186"/>
    <x v="2"/>
    <x v="3"/>
    <n v="1.486"/>
    <x v="1"/>
    <n v="42"/>
    <x v="3"/>
    <x v="9"/>
  </r>
  <r>
    <x v="186"/>
    <x v="3"/>
    <x v="3"/>
    <n v="1.39"/>
    <x v="1"/>
    <n v="42"/>
    <x v="3"/>
    <x v="9"/>
  </r>
  <r>
    <x v="186"/>
    <x v="4"/>
    <x v="3"/>
    <n v="1.3580000000000001"/>
    <x v="1"/>
    <n v="42"/>
    <x v="3"/>
    <x v="9"/>
  </r>
  <r>
    <x v="186"/>
    <x v="5"/>
    <x v="3"/>
    <n v="0.995"/>
    <x v="1"/>
    <n v="42"/>
    <x v="3"/>
    <x v="9"/>
  </r>
  <r>
    <x v="186"/>
    <x v="6"/>
    <x v="3"/>
    <n v="1.0720000000000001"/>
    <x v="1"/>
    <n v="42"/>
    <x v="3"/>
    <x v="9"/>
  </r>
  <r>
    <x v="186"/>
    <x v="7"/>
    <x v="3"/>
    <n v="1.5429999999999999"/>
    <x v="1"/>
    <n v="42"/>
    <x v="3"/>
    <x v="9"/>
  </r>
  <r>
    <x v="186"/>
    <x v="8"/>
    <x v="3"/>
    <n v="1.6479999999999999"/>
    <x v="1"/>
    <n v="42"/>
    <x v="3"/>
    <x v="9"/>
  </r>
  <r>
    <x v="186"/>
    <x v="9"/>
    <x v="3"/>
    <n v="1.62"/>
    <x v="1"/>
    <n v="42"/>
    <x v="3"/>
    <x v="9"/>
  </r>
  <r>
    <x v="186"/>
    <x v="10"/>
    <x v="3"/>
    <n v="1.7230000000000001"/>
    <x v="1"/>
    <n v="42"/>
    <x v="3"/>
    <x v="9"/>
  </r>
  <r>
    <x v="186"/>
    <x v="11"/>
    <x v="3"/>
    <n v="1.6559999999999999"/>
    <x v="1"/>
    <n v="42"/>
    <x v="3"/>
    <x v="9"/>
  </r>
  <r>
    <x v="186"/>
    <x v="12"/>
    <x v="3"/>
    <n v="1.8220000000000001"/>
    <x v="1"/>
    <n v="42"/>
    <x v="3"/>
    <x v="9"/>
  </r>
  <r>
    <x v="187"/>
    <x v="13"/>
    <x v="0"/>
    <n v="1.5299999999999999E-2"/>
    <x v="1"/>
    <n v="42"/>
    <x v="3"/>
    <x v="9"/>
  </r>
  <r>
    <x v="187"/>
    <x v="13"/>
    <x v="1"/>
    <n v="8.9730000000000004E-2"/>
    <x v="1"/>
    <n v="42"/>
    <x v="3"/>
    <x v="9"/>
  </r>
  <r>
    <x v="187"/>
    <x v="13"/>
    <x v="2"/>
    <n v="0.67496999999999996"/>
    <x v="1"/>
    <n v="42"/>
    <x v="3"/>
    <x v="9"/>
  </r>
  <r>
    <x v="187"/>
    <x v="13"/>
    <x v="3"/>
    <n v="0.78"/>
    <x v="1"/>
    <n v="42"/>
    <x v="3"/>
    <x v="9"/>
  </r>
  <r>
    <x v="188"/>
    <x v="0"/>
    <x v="0"/>
    <n v="6.3750000000000001E-2"/>
    <x v="1"/>
    <n v="43"/>
    <x v="3"/>
    <x v="9"/>
  </r>
  <r>
    <x v="188"/>
    <x v="1"/>
    <x v="0"/>
    <n v="0.36441000000000001"/>
    <x v="1"/>
    <n v="43"/>
    <x v="3"/>
    <x v="9"/>
  </r>
  <r>
    <x v="188"/>
    <x v="2"/>
    <x v="0"/>
    <n v="0.36441000000000001"/>
    <x v="1"/>
    <n v="43"/>
    <x v="3"/>
    <x v="9"/>
  </r>
  <r>
    <x v="188"/>
    <x v="3"/>
    <x v="0"/>
    <n v="0.36441000000000001"/>
    <x v="1"/>
    <n v="43"/>
    <x v="3"/>
    <x v="9"/>
  </r>
  <r>
    <x v="188"/>
    <x v="4"/>
    <x v="0"/>
    <n v="0.36441000000000001"/>
    <x v="1"/>
    <n v="43"/>
    <x v="3"/>
    <x v="9"/>
  </r>
  <r>
    <x v="188"/>
    <x v="5"/>
    <x v="0"/>
    <n v="7.7509999999999996E-2"/>
    <x v="1"/>
    <n v="43"/>
    <x v="3"/>
    <x v="9"/>
  </r>
  <r>
    <x v="188"/>
    <x v="6"/>
    <x v="0"/>
    <n v="0.25147999999999998"/>
    <x v="1"/>
    <n v="43"/>
    <x v="3"/>
    <x v="9"/>
  </r>
  <r>
    <x v="188"/>
    <x v="7"/>
    <x v="0"/>
    <n v="0.58294999999999997"/>
    <x v="1"/>
    <n v="43"/>
    <x v="3"/>
    <x v="9"/>
  </r>
  <r>
    <x v="188"/>
    <x v="8"/>
    <x v="0"/>
    <n v="0.58294999999999997"/>
    <x v="1"/>
    <n v="43"/>
    <x v="3"/>
    <x v="9"/>
  </r>
  <r>
    <x v="188"/>
    <x v="9"/>
    <x v="0"/>
    <n v="0.58294999999999997"/>
    <x v="1"/>
    <n v="43"/>
    <x v="3"/>
    <x v="9"/>
  </r>
  <r>
    <x v="188"/>
    <x v="10"/>
    <x v="0"/>
    <n v="0.58294999999999997"/>
    <x v="1"/>
    <n v="43"/>
    <x v="3"/>
    <x v="9"/>
  </r>
  <r>
    <x v="188"/>
    <x v="11"/>
    <x v="0"/>
    <n v="0.58294999999999997"/>
    <x v="1"/>
    <n v="43"/>
    <x v="3"/>
    <x v="9"/>
  </r>
  <r>
    <x v="188"/>
    <x v="12"/>
    <x v="0"/>
    <n v="0.58294999999999997"/>
    <x v="1"/>
    <n v="43"/>
    <x v="3"/>
    <x v="9"/>
  </r>
  <r>
    <x v="188"/>
    <x v="0"/>
    <x v="1"/>
    <n v="0.14024"/>
    <x v="1"/>
    <n v="43"/>
    <x v="3"/>
    <x v="9"/>
  </r>
  <r>
    <x v="188"/>
    <x v="1"/>
    <x v="1"/>
    <n v="0.26067000000000001"/>
    <x v="1"/>
    <n v="43"/>
    <x v="3"/>
    <x v="9"/>
  </r>
  <r>
    <x v="188"/>
    <x v="2"/>
    <x v="1"/>
    <n v="0.28086"/>
    <x v="1"/>
    <n v="43"/>
    <x v="3"/>
    <x v="9"/>
  </r>
  <r>
    <x v="188"/>
    <x v="3"/>
    <x v="1"/>
    <n v="0.26123000000000002"/>
    <x v="1"/>
    <n v="43"/>
    <x v="3"/>
    <x v="9"/>
  </r>
  <r>
    <x v="188"/>
    <x v="4"/>
    <x v="1"/>
    <n v="0.25580000000000003"/>
    <x v="1"/>
    <n v="43"/>
    <x v="3"/>
    <x v="9"/>
  </r>
  <r>
    <x v="188"/>
    <x v="5"/>
    <x v="1"/>
    <n v="0.11595999999999999"/>
    <x v="1"/>
    <n v="43"/>
    <x v="3"/>
    <x v="9"/>
  </r>
  <r>
    <x v="188"/>
    <x v="6"/>
    <x v="1"/>
    <n v="0.12436"/>
    <x v="1"/>
    <n v="43"/>
    <x v="3"/>
    <x v="9"/>
  </r>
  <r>
    <x v="188"/>
    <x v="7"/>
    <x v="1"/>
    <n v="0.28946"/>
    <x v="1"/>
    <n v="43"/>
    <x v="3"/>
    <x v="9"/>
  </r>
  <r>
    <x v="188"/>
    <x v="8"/>
    <x v="1"/>
    <n v="0.30480000000000002"/>
    <x v="1"/>
    <n v="43"/>
    <x v="3"/>
    <x v="9"/>
  </r>
  <r>
    <x v="188"/>
    <x v="9"/>
    <x v="1"/>
    <n v="0.30274000000000001"/>
    <x v="1"/>
    <n v="43"/>
    <x v="3"/>
    <x v="9"/>
  </r>
  <r>
    <x v="188"/>
    <x v="10"/>
    <x v="1"/>
    <n v="0.32031999999999999"/>
    <x v="1"/>
    <n v="43"/>
    <x v="3"/>
    <x v="9"/>
  </r>
  <r>
    <x v="188"/>
    <x v="11"/>
    <x v="1"/>
    <n v="0.30815999999999999"/>
    <x v="1"/>
    <n v="43"/>
    <x v="3"/>
    <x v="9"/>
  </r>
  <r>
    <x v="188"/>
    <x v="12"/>
    <x v="1"/>
    <n v="0.34089000000000003"/>
    <x v="1"/>
    <n v="43"/>
    <x v="3"/>
    <x v="9"/>
  </r>
  <r>
    <x v="188"/>
    <x v="0"/>
    <x v="2"/>
    <n v="0.54601"/>
    <x v="1"/>
    <n v="43"/>
    <x v="3"/>
    <x v="9"/>
  </r>
  <r>
    <x v="188"/>
    <x v="1"/>
    <x v="2"/>
    <n v="0.76892000000000005"/>
    <x v="1"/>
    <n v="43"/>
    <x v="3"/>
    <x v="9"/>
  </r>
  <r>
    <x v="188"/>
    <x v="2"/>
    <x v="2"/>
    <n v="0.85672999999999999"/>
    <x v="1"/>
    <n v="43"/>
    <x v="3"/>
    <x v="9"/>
  </r>
  <r>
    <x v="188"/>
    <x v="3"/>
    <x v="2"/>
    <n v="0.77136000000000005"/>
    <x v="1"/>
    <n v="43"/>
    <x v="3"/>
    <x v="9"/>
  </r>
  <r>
    <x v="188"/>
    <x v="4"/>
    <x v="2"/>
    <n v="0.74778999999999995"/>
    <x v="1"/>
    <n v="43"/>
    <x v="3"/>
    <x v="9"/>
  </r>
  <r>
    <x v="188"/>
    <x v="5"/>
    <x v="2"/>
    <n v="0.81452999999999998"/>
    <x v="1"/>
    <n v="43"/>
    <x v="3"/>
    <x v="9"/>
  </r>
  <r>
    <x v="188"/>
    <x v="6"/>
    <x v="2"/>
    <n v="0.70516000000000001"/>
    <x v="1"/>
    <n v="43"/>
    <x v="3"/>
    <x v="9"/>
  </r>
  <r>
    <x v="188"/>
    <x v="7"/>
    <x v="2"/>
    <n v="0.67559000000000002"/>
    <x v="1"/>
    <n v="43"/>
    <x v="3"/>
    <x v="9"/>
  </r>
  <r>
    <x v="188"/>
    <x v="8"/>
    <x v="2"/>
    <n v="0.74224999999999997"/>
    <x v="1"/>
    <n v="43"/>
    <x v="3"/>
    <x v="9"/>
  </r>
  <r>
    <x v="188"/>
    <x v="9"/>
    <x v="2"/>
    <n v="0.73331000000000002"/>
    <x v="1"/>
    <n v="43"/>
    <x v="3"/>
    <x v="9"/>
  </r>
  <r>
    <x v="188"/>
    <x v="10"/>
    <x v="2"/>
    <n v="0.80972999999999995"/>
    <x v="1"/>
    <n v="43"/>
    <x v="3"/>
    <x v="9"/>
  </r>
  <r>
    <x v="188"/>
    <x v="11"/>
    <x v="2"/>
    <n v="0.75688999999999995"/>
    <x v="1"/>
    <n v="43"/>
    <x v="3"/>
    <x v="9"/>
  </r>
  <r>
    <x v="188"/>
    <x v="12"/>
    <x v="2"/>
    <n v="0.89915999999999996"/>
    <x v="1"/>
    <n v="43"/>
    <x v="3"/>
    <x v="9"/>
  </r>
  <r>
    <x v="188"/>
    <x v="0"/>
    <x v="3"/>
    <n v="0.75"/>
    <x v="1"/>
    <n v="43"/>
    <x v="3"/>
    <x v="9"/>
  </r>
  <r>
    <x v="188"/>
    <x v="1"/>
    <x v="3"/>
    <n v="1.3939999999999999"/>
    <x v="1"/>
    <n v="43"/>
    <x v="3"/>
    <x v="9"/>
  </r>
  <r>
    <x v="188"/>
    <x v="2"/>
    <x v="3"/>
    <n v="1.502"/>
    <x v="1"/>
    <n v="43"/>
    <x v="3"/>
    <x v="9"/>
  </r>
  <r>
    <x v="188"/>
    <x v="3"/>
    <x v="3"/>
    <n v="1.397"/>
    <x v="1"/>
    <n v="43"/>
    <x v="3"/>
    <x v="9"/>
  </r>
  <r>
    <x v="188"/>
    <x v="4"/>
    <x v="3"/>
    <n v="1.3680000000000001"/>
    <x v="1"/>
    <n v="43"/>
    <x v="3"/>
    <x v="9"/>
  </r>
  <r>
    <x v="188"/>
    <x v="5"/>
    <x v="3"/>
    <n v="1.008"/>
    <x v="1"/>
    <n v="43"/>
    <x v="3"/>
    <x v="9"/>
  </r>
  <r>
    <x v="188"/>
    <x v="6"/>
    <x v="3"/>
    <n v="1.081"/>
    <x v="1"/>
    <n v="43"/>
    <x v="3"/>
    <x v="9"/>
  </r>
  <r>
    <x v="188"/>
    <x v="7"/>
    <x v="3"/>
    <n v="1.548"/>
    <x v="1"/>
    <n v="43"/>
    <x v="3"/>
    <x v="9"/>
  </r>
  <r>
    <x v="188"/>
    <x v="8"/>
    <x v="3"/>
    <n v="1.63"/>
    <x v="1"/>
    <n v="43"/>
    <x v="3"/>
    <x v="9"/>
  </r>
  <r>
    <x v="188"/>
    <x v="9"/>
    <x v="3"/>
    <n v="1.619"/>
    <x v="1"/>
    <n v="43"/>
    <x v="3"/>
    <x v="9"/>
  </r>
  <r>
    <x v="188"/>
    <x v="10"/>
    <x v="3"/>
    <n v="1.7130000000000001"/>
    <x v="1"/>
    <n v="43"/>
    <x v="3"/>
    <x v="9"/>
  </r>
  <r>
    <x v="188"/>
    <x v="11"/>
    <x v="3"/>
    <n v="1.6479999999999999"/>
    <x v="1"/>
    <n v="43"/>
    <x v="3"/>
    <x v="9"/>
  </r>
  <r>
    <x v="188"/>
    <x v="12"/>
    <x v="3"/>
    <n v="1.823"/>
    <x v="1"/>
    <n v="43"/>
    <x v="3"/>
    <x v="9"/>
  </r>
  <r>
    <x v="189"/>
    <x v="13"/>
    <x v="0"/>
    <n v="1.5299999999999999E-2"/>
    <x v="1"/>
    <n v="43"/>
    <x v="3"/>
    <x v="9"/>
  </r>
  <r>
    <x v="189"/>
    <x v="13"/>
    <x v="1"/>
    <n v="8.9730000000000004E-2"/>
    <x v="1"/>
    <n v="43"/>
    <x v="3"/>
    <x v="9"/>
  </r>
  <r>
    <x v="189"/>
    <x v="13"/>
    <x v="2"/>
    <n v="0.67496999999999996"/>
    <x v="1"/>
    <n v="43"/>
    <x v="3"/>
    <x v="9"/>
  </r>
  <r>
    <x v="189"/>
    <x v="13"/>
    <x v="3"/>
    <n v="0.78"/>
    <x v="1"/>
    <n v="43"/>
    <x v="3"/>
    <x v="9"/>
  </r>
  <r>
    <x v="190"/>
    <x v="0"/>
    <x v="0"/>
    <n v="6.3750000000000001E-2"/>
    <x v="1"/>
    <n v="44"/>
    <x v="3"/>
    <x v="9"/>
  </r>
  <r>
    <x v="190"/>
    <x v="1"/>
    <x v="0"/>
    <n v="0.36441000000000001"/>
    <x v="1"/>
    <n v="44"/>
    <x v="3"/>
    <x v="9"/>
  </r>
  <r>
    <x v="190"/>
    <x v="2"/>
    <x v="0"/>
    <n v="0.36441000000000001"/>
    <x v="1"/>
    <n v="44"/>
    <x v="3"/>
    <x v="9"/>
  </r>
  <r>
    <x v="190"/>
    <x v="3"/>
    <x v="0"/>
    <n v="0.36441000000000001"/>
    <x v="1"/>
    <n v="44"/>
    <x v="3"/>
    <x v="9"/>
  </r>
  <r>
    <x v="190"/>
    <x v="4"/>
    <x v="0"/>
    <n v="0.36441000000000001"/>
    <x v="1"/>
    <n v="44"/>
    <x v="3"/>
    <x v="9"/>
  </r>
  <r>
    <x v="190"/>
    <x v="5"/>
    <x v="0"/>
    <n v="7.7509999999999996E-2"/>
    <x v="1"/>
    <n v="44"/>
    <x v="3"/>
    <x v="9"/>
  </r>
  <r>
    <x v="190"/>
    <x v="6"/>
    <x v="0"/>
    <n v="0.25147999999999998"/>
    <x v="1"/>
    <n v="44"/>
    <x v="3"/>
    <x v="9"/>
  </r>
  <r>
    <x v="190"/>
    <x v="7"/>
    <x v="0"/>
    <n v="0.58294999999999997"/>
    <x v="1"/>
    <n v="44"/>
    <x v="3"/>
    <x v="9"/>
  </r>
  <r>
    <x v="190"/>
    <x v="8"/>
    <x v="0"/>
    <n v="0.58294999999999997"/>
    <x v="1"/>
    <n v="44"/>
    <x v="3"/>
    <x v="9"/>
  </r>
  <r>
    <x v="190"/>
    <x v="9"/>
    <x v="0"/>
    <n v="0.58294999999999997"/>
    <x v="1"/>
    <n v="44"/>
    <x v="3"/>
    <x v="9"/>
  </r>
  <r>
    <x v="190"/>
    <x v="10"/>
    <x v="0"/>
    <n v="0.58294999999999997"/>
    <x v="1"/>
    <n v="44"/>
    <x v="3"/>
    <x v="9"/>
  </r>
  <r>
    <x v="190"/>
    <x v="11"/>
    <x v="0"/>
    <n v="0.58294999999999997"/>
    <x v="1"/>
    <n v="44"/>
    <x v="3"/>
    <x v="9"/>
  </r>
  <r>
    <x v="190"/>
    <x v="12"/>
    <x v="0"/>
    <n v="0.58294999999999997"/>
    <x v="1"/>
    <n v="44"/>
    <x v="3"/>
    <x v="9"/>
  </r>
  <r>
    <x v="190"/>
    <x v="0"/>
    <x v="1"/>
    <n v="0.14005999999999999"/>
    <x v="1"/>
    <n v="44"/>
    <x v="3"/>
    <x v="9"/>
  </r>
  <r>
    <x v="190"/>
    <x v="1"/>
    <x v="1"/>
    <n v="0.26197999999999999"/>
    <x v="1"/>
    <n v="44"/>
    <x v="3"/>
    <x v="9"/>
  </r>
  <r>
    <x v="190"/>
    <x v="2"/>
    <x v="1"/>
    <n v="0.28198000000000001"/>
    <x v="1"/>
    <n v="44"/>
    <x v="3"/>
    <x v="9"/>
  </r>
  <r>
    <x v="190"/>
    <x v="3"/>
    <x v="1"/>
    <n v="0.26123000000000002"/>
    <x v="1"/>
    <n v="44"/>
    <x v="3"/>
    <x v="9"/>
  </r>
  <r>
    <x v="190"/>
    <x v="4"/>
    <x v="1"/>
    <n v="0.25861000000000001"/>
    <x v="1"/>
    <n v="44"/>
    <x v="3"/>
    <x v="9"/>
  </r>
  <r>
    <x v="190"/>
    <x v="5"/>
    <x v="1"/>
    <n v="0.11665"/>
    <x v="1"/>
    <n v="44"/>
    <x v="3"/>
    <x v="9"/>
  </r>
  <r>
    <x v="190"/>
    <x v="6"/>
    <x v="1"/>
    <n v="0.12528"/>
    <x v="1"/>
    <n v="44"/>
    <x v="3"/>
    <x v="9"/>
  </r>
  <r>
    <x v="190"/>
    <x v="7"/>
    <x v="1"/>
    <n v="0.28797"/>
    <x v="1"/>
    <n v="44"/>
    <x v="3"/>
    <x v="9"/>
  </r>
  <r>
    <x v="190"/>
    <x v="8"/>
    <x v="1"/>
    <n v="0.30553999999999998"/>
    <x v="1"/>
    <n v="44"/>
    <x v="3"/>
    <x v="9"/>
  </r>
  <r>
    <x v="190"/>
    <x v="9"/>
    <x v="1"/>
    <n v="0.30142999999999998"/>
    <x v="1"/>
    <n v="44"/>
    <x v="3"/>
    <x v="9"/>
  </r>
  <r>
    <x v="190"/>
    <x v="10"/>
    <x v="1"/>
    <n v="0.31994"/>
    <x v="1"/>
    <n v="44"/>
    <x v="3"/>
    <x v="9"/>
  </r>
  <r>
    <x v="190"/>
    <x v="11"/>
    <x v="1"/>
    <n v="0.30741000000000002"/>
    <x v="1"/>
    <n v="44"/>
    <x v="3"/>
    <x v="9"/>
  </r>
  <r>
    <x v="190"/>
    <x v="12"/>
    <x v="1"/>
    <n v="0.3407"/>
    <x v="1"/>
    <n v="44"/>
    <x v="3"/>
    <x v="9"/>
  </r>
  <r>
    <x v="190"/>
    <x v="0"/>
    <x v="2"/>
    <n v="0.54518999999999995"/>
    <x v="1"/>
    <n v="44"/>
    <x v="3"/>
    <x v="9"/>
  </r>
  <r>
    <x v="190"/>
    <x v="1"/>
    <x v="2"/>
    <n v="0.77461000000000002"/>
    <x v="1"/>
    <n v="44"/>
    <x v="3"/>
    <x v="9"/>
  </r>
  <r>
    <x v="190"/>
    <x v="2"/>
    <x v="2"/>
    <n v="0.86160999999999999"/>
    <x v="1"/>
    <n v="44"/>
    <x v="3"/>
    <x v="9"/>
  </r>
  <r>
    <x v="190"/>
    <x v="3"/>
    <x v="2"/>
    <n v="0.77136000000000005"/>
    <x v="1"/>
    <n v="44"/>
    <x v="3"/>
    <x v="9"/>
  </r>
  <r>
    <x v="190"/>
    <x v="4"/>
    <x v="2"/>
    <n v="0.75997999999999999"/>
    <x v="1"/>
    <n v="44"/>
    <x v="3"/>
    <x v="9"/>
  </r>
  <r>
    <x v="190"/>
    <x v="5"/>
    <x v="2"/>
    <n v="0.81984000000000001"/>
    <x v="1"/>
    <n v="44"/>
    <x v="3"/>
    <x v="9"/>
  </r>
  <r>
    <x v="190"/>
    <x v="6"/>
    <x v="2"/>
    <n v="0.71223999999999998"/>
    <x v="1"/>
    <n v="44"/>
    <x v="3"/>
    <x v="9"/>
  </r>
  <r>
    <x v="190"/>
    <x v="7"/>
    <x v="2"/>
    <n v="0.66908000000000001"/>
    <x v="1"/>
    <n v="44"/>
    <x v="3"/>
    <x v="9"/>
  </r>
  <r>
    <x v="190"/>
    <x v="8"/>
    <x v="2"/>
    <n v="0.74551000000000001"/>
    <x v="1"/>
    <n v="44"/>
    <x v="3"/>
    <x v="9"/>
  </r>
  <r>
    <x v="190"/>
    <x v="9"/>
    <x v="2"/>
    <n v="0.72762000000000004"/>
    <x v="1"/>
    <n v="44"/>
    <x v="3"/>
    <x v="9"/>
  </r>
  <r>
    <x v="190"/>
    <x v="10"/>
    <x v="2"/>
    <n v="0.80810999999999999"/>
    <x v="1"/>
    <n v="44"/>
    <x v="3"/>
    <x v="9"/>
  </r>
  <r>
    <x v="190"/>
    <x v="11"/>
    <x v="2"/>
    <n v="0.75363999999999998"/>
    <x v="1"/>
    <n v="44"/>
    <x v="3"/>
    <x v="9"/>
  </r>
  <r>
    <x v="190"/>
    <x v="12"/>
    <x v="2"/>
    <n v="0.89834999999999998"/>
    <x v="1"/>
    <n v="44"/>
    <x v="3"/>
    <x v="9"/>
  </r>
  <r>
    <x v="190"/>
    <x v="0"/>
    <x v="3"/>
    <n v="0.749"/>
    <x v="1"/>
    <n v="44"/>
    <x v="3"/>
    <x v="9"/>
  </r>
  <r>
    <x v="190"/>
    <x v="1"/>
    <x v="3"/>
    <n v="1.401"/>
    <x v="1"/>
    <n v="44"/>
    <x v="3"/>
    <x v="9"/>
  </r>
  <r>
    <x v="190"/>
    <x v="2"/>
    <x v="3"/>
    <n v="1.508"/>
    <x v="1"/>
    <n v="44"/>
    <x v="3"/>
    <x v="9"/>
  </r>
  <r>
    <x v="190"/>
    <x v="3"/>
    <x v="3"/>
    <n v="1.397"/>
    <x v="1"/>
    <n v="44"/>
    <x v="3"/>
    <x v="9"/>
  </r>
  <r>
    <x v="190"/>
    <x v="4"/>
    <x v="3"/>
    <n v="1.383"/>
    <x v="1"/>
    <n v="44"/>
    <x v="3"/>
    <x v="9"/>
  </r>
  <r>
    <x v="190"/>
    <x v="5"/>
    <x v="3"/>
    <n v="1.014"/>
    <x v="1"/>
    <n v="44"/>
    <x v="3"/>
    <x v="9"/>
  </r>
  <r>
    <x v="190"/>
    <x v="6"/>
    <x v="3"/>
    <n v="1.089"/>
    <x v="1"/>
    <n v="44"/>
    <x v="3"/>
    <x v="9"/>
  </r>
  <r>
    <x v="190"/>
    <x v="7"/>
    <x v="3"/>
    <n v="1.54"/>
    <x v="1"/>
    <n v="44"/>
    <x v="3"/>
    <x v="9"/>
  </r>
  <r>
    <x v="190"/>
    <x v="8"/>
    <x v="3"/>
    <n v="1.6339999999999999"/>
    <x v="1"/>
    <n v="44"/>
    <x v="3"/>
    <x v="9"/>
  </r>
  <r>
    <x v="190"/>
    <x v="9"/>
    <x v="3"/>
    <n v="1.6120000000000001"/>
    <x v="1"/>
    <n v="44"/>
    <x v="3"/>
    <x v="9"/>
  </r>
  <r>
    <x v="190"/>
    <x v="10"/>
    <x v="3"/>
    <n v="1.7110000000000001"/>
    <x v="1"/>
    <n v="44"/>
    <x v="3"/>
    <x v="9"/>
  </r>
  <r>
    <x v="190"/>
    <x v="11"/>
    <x v="3"/>
    <n v="1.6439999999999999"/>
    <x v="1"/>
    <n v="44"/>
    <x v="3"/>
    <x v="9"/>
  </r>
  <r>
    <x v="190"/>
    <x v="12"/>
    <x v="3"/>
    <n v="1.8220000000000001"/>
    <x v="1"/>
    <n v="44"/>
    <x v="3"/>
    <x v="9"/>
  </r>
  <r>
    <x v="191"/>
    <x v="13"/>
    <x v="0"/>
    <n v="1.5299999999999999E-2"/>
    <x v="1"/>
    <n v="44"/>
    <x v="3"/>
    <x v="10"/>
  </r>
  <r>
    <x v="191"/>
    <x v="13"/>
    <x v="1"/>
    <n v="8.9160000000000003E-2"/>
    <x v="1"/>
    <n v="44"/>
    <x v="3"/>
    <x v="10"/>
  </r>
  <r>
    <x v="191"/>
    <x v="13"/>
    <x v="2"/>
    <n v="0.67054000000000002"/>
    <x v="1"/>
    <n v="44"/>
    <x v="3"/>
    <x v="10"/>
  </r>
  <r>
    <x v="191"/>
    <x v="13"/>
    <x v="3"/>
    <n v="0.77500000000000002"/>
    <x v="1"/>
    <n v="44"/>
    <x v="3"/>
    <x v="10"/>
  </r>
  <r>
    <x v="192"/>
    <x v="0"/>
    <x v="0"/>
    <n v="6.3750000000000001E-2"/>
    <x v="1"/>
    <n v="45"/>
    <x v="3"/>
    <x v="10"/>
  </r>
  <r>
    <x v="192"/>
    <x v="1"/>
    <x v="0"/>
    <n v="0.36441000000000001"/>
    <x v="1"/>
    <n v="45"/>
    <x v="3"/>
    <x v="10"/>
  </r>
  <r>
    <x v="192"/>
    <x v="2"/>
    <x v="0"/>
    <n v="0.36441000000000001"/>
    <x v="1"/>
    <n v="45"/>
    <x v="3"/>
    <x v="10"/>
  </r>
  <r>
    <x v="192"/>
    <x v="3"/>
    <x v="0"/>
    <n v="0.36441000000000001"/>
    <x v="1"/>
    <n v="45"/>
    <x v="3"/>
    <x v="10"/>
  </r>
  <r>
    <x v="192"/>
    <x v="4"/>
    <x v="0"/>
    <n v="0.36441000000000001"/>
    <x v="1"/>
    <n v="45"/>
    <x v="3"/>
    <x v="10"/>
  </r>
  <r>
    <x v="192"/>
    <x v="5"/>
    <x v="0"/>
    <n v="7.7509999999999996E-2"/>
    <x v="1"/>
    <n v="45"/>
    <x v="3"/>
    <x v="10"/>
  </r>
  <r>
    <x v="192"/>
    <x v="6"/>
    <x v="0"/>
    <n v="0.25147999999999998"/>
    <x v="1"/>
    <n v="45"/>
    <x v="3"/>
    <x v="10"/>
  </r>
  <r>
    <x v="192"/>
    <x v="7"/>
    <x v="0"/>
    <n v="0.58294999999999997"/>
    <x v="1"/>
    <n v="45"/>
    <x v="3"/>
    <x v="10"/>
  </r>
  <r>
    <x v="192"/>
    <x v="8"/>
    <x v="0"/>
    <n v="0.58294999999999997"/>
    <x v="1"/>
    <n v="45"/>
    <x v="3"/>
    <x v="10"/>
  </r>
  <r>
    <x v="192"/>
    <x v="9"/>
    <x v="0"/>
    <n v="0.58294999999999997"/>
    <x v="1"/>
    <n v="45"/>
    <x v="3"/>
    <x v="10"/>
  </r>
  <r>
    <x v="192"/>
    <x v="10"/>
    <x v="0"/>
    <n v="0.58294999999999997"/>
    <x v="1"/>
    <n v="45"/>
    <x v="3"/>
    <x v="10"/>
  </r>
  <r>
    <x v="192"/>
    <x v="11"/>
    <x v="0"/>
    <n v="0.58294999999999997"/>
    <x v="1"/>
    <n v="45"/>
    <x v="3"/>
    <x v="10"/>
  </r>
  <r>
    <x v="192"/>
    <x v="12"/>
    <x v="0"/>
    <n v="0.58294999999999997"/>
    <x v="1"/>
    <n v="45"/>
    <x v="3"/>
    <x v="10"/>
  </r>
  <r>
    <x v="192"/>
    <x v="0"/>
    <x v="1"/>
    <n v="0.14005999999999999"/>
    <x v="1"/>
    <n v="45"/>
    <x v="3"/>
    <x v="10"/>
  </r>
  <r>
    <x v="192"/>
    <x v="1"/>
    <x v="1"/>
    <n v="0.26216"/>
    <x v="1"/>
    <n v="45"/>
    <x v="3"/>
    <x v="10"/>
  </r>
  <r>
    <x v="192"/>
    <x v="2"/>
    <x v="1"/>
    <n v="0.28216999999999998"/>
    <x v="1"/>
    <n v="45"/>
    <x v="3"/>
    <x v="10"/>
  </r>
  <r>
    <x v="192"/>
    <x v="3"/>
    <x v="1"/>
    <n v="0.26123000000000002"/>
    <x v="1"/>
    <n v="45"/>
    <x v="3"/>
    <x v="10"/>
  </r>
  <r>
    <x v="192"/>
    <x v="4"/>
    <x v="1"/>
    <n v="0.25935999999999998"/>
    <x v="1"/>
    <n v="45"/>
    <x v="3"/>
    <x v="10"/>
  </r>
  <r>
    <x v="192"/>
    <x v="5"/>
    <x v="1"/>
    <n v="0.11665"/>
    <x v="1"/>
    <n v="45"/>
    <x v="3"/>
    <x v="10"/>
  </r>
  <r>
    <x v="192"/>
    <x v="6"/>
    <x v="1"/>
    <n v="0.12528"/>
    <x v="1"/>
    <n v="45"/>
    <x v="3"/>
    <x v="10"/>
  </r>
  <r>
    <x v="192"/>
    <x v="7"/>
    <x v="1"/>
    <n v="0.28721999999999998"/>
    <x v="1"/>
    <n v="45"/>
    <x v="3"/>
    <x v="10"/>
  </r>
  <r>
    <x v="192"/>
    <x v="8"/>
    <x v="1"/>
    <n v="0.30292999999999998"/>
    <x v="1"/>
    <n v="45"/>
    <x v="3"/>
    <x v="10"/>
  </r>
  <r>
    <x v="192"/>
    <x v="9"/>
    <x v="1"/>
    <n v="0.30068"/>
    <x v="1"/>
    <n v="45"/>
    <x v="3"/>
    <x v="10"/>
  </r>
  <r>
    <x v="192"/>
    <x v="10"/>
    <x v="1"/>
    <n v="0.31881999999999999"/>
    <x v="1"/>
    <n v="45"/>
    <x v="3"/>
    <x v="10"/>
  </r>
  <r>
    <x v="192"/>
    <x v="11"/>
    <x v="1"/>
    <n v="0.30723"/>
    <x v="1"/>
    <n v="45"/>
    <x v="3"/>
    <x v="10"/>
  </r>
  <r>
    <x v="192"/>
    <x v="12"/>
    <x v="1"/>
    <n v="0.3407"/>
    <x v="1"/>
    <n v="45"/>
    <x v="3"/>
    <x v="10"/>
  </r>
  <r>
    <x v="192"/>
    <x v="0"/>
    <x v="2"/>
    <n v="0.54518999999999995"/>
    <x v="1"/>
    <n v="45"/>
    <x v="3"/>
    <x v="10"/>
  </r>
  <r>
    <x v="192"/>
    <x v="1"/>
    <x v="2"/>
    <n v="0.77542999999999995"/>
    <x v="1"/>
    <n v="45"/>
    <x v="3"/>
    <x v="10"/>
  </r>
  <r>
    <x v="192"/>
    <x v="2"/>
    <x v="2"/>
    <n v="0.86241999999999996"/>
    <x v="1"/>
    <n v="45"/>
    <x v="3"/>
    <x v="10"/>
  </r>
  <r>
    <x v="192"/>
    <x v="3"/>
    <x v="2"/>
    <n v="0.77136000000000005"/>
    <x v="1"/>
    <n v="45"/>
    <x v="3"/>
    <x v="10"/>
  </r>
  <r>
    <x v="192"/>
    <x v="4"/>
    <x v="2"/>
    <n v="0.76322999999999996"/>
    <x v="1"/>
    <n v="45"/>
    <x v="3"/>
    <x v="10"/>
  </r>
  <r>
    <x v="192"/>
    <x v="5"/>
    <x v="2"/>
    <n v="0.81984000000000001"/>
    <x v="1"/>
    <n v="45"/>
    <x v="3"/>
    <x v="10"/>
  </r>
  <r>
    <x v="192"/>
    <x v="6"/>
    <x v="2"/>
    <n v="0.71223999999999998"/>
    <x v="1"/>
    <n v="45"/>
    <x v="3"/>
    <x v="10"/>
  </r>
  <r>
    <x v="192"/>
    <x v="7"/>
    <x v="2"/>
    <n v="0.66583000000000003"/>
    <x v="1"/>
    <n v="45"/>
    <x v="3"/>
    <x v="10"/>
  </r>
  <r>
    <x v="192"/>
    <x v="8"/>
    <x v="2"/>
    <n v="0.73411999999999999"/>
    <x v="1"/>
    <n v="45"/>
    <x v="3"/>
    <x v="10"/>
  </r>
  <r>
    <x v="192"/>
    <x v="9"/>
    <x v="2"/>
    <n v="0.72436999999999996"/>
    <x v="1"/>
    <n v="45"/>
    <x v="3"/>
    <x v="10"/>
  </r>
  <r>
    <x v="192"/>
    <x v="10"/>
    <x v="2"/>
    <n v="0.80323"/>
    <x v="1"/>
    <n v="45"/>
    <x v="3"/>
    <x v="10"/>
  </r>
  <r>
    <x v="192"/>
    <x v="11"/>
    <x v="2"/>
    <n v="0.75282000000000004"/>
    <x v="1"/>
    <n v="45"/>
    <x v="3"/>
    <x v="10"/>
  </r>
  <r>
    <x v="192"/>
    <x v="12"/>
    <x v="2"/>
    <n v="0.89834999999999998"/>
    <x v="1"/>
    <n v="45"/>
    <x v="3"/>
    <x v="10"/>
  </r>
  <r>
    <x v="192"/>
    <x v="0"/>
    <x v="3"/>
    <n v="0.749"/>
    <x v="1"/>
    <n v="45"/>
    <x v="3"/>
    <x v="10"/>
  </r>
  <r>
    <x v="192"/>
    <x v="1"/>
    <x v="3"/>
    <n v="1.4019999999999999"/>
    <x v="1"/>
    <n v="45"/>
    <x v="3"/>
    <x v="10"/>
  </r>
  <r>
    <x v="192"/>
    <x v="2"/>
    <x v="3"/>
    <n v="1.5089999999999999"/>
    <x v="1"/>
    <n v="45"/>
    <x v="3"/>
    <x v="10"/>
  </r>
  <r>
    <x v="192"/>
    <x v="3"/>
    <x v="3"/>
    <n v="1.397"/>
    <x v="1"/>
    <n v="45"/>
    <x v="3"/>
    <x v="10"/>
  </r>
  <r>
    <x v="192"/>
    <x v="4"/>
    <x v="3"/>
    <n v="1.387"/>
    <x v="1"/>
    <n v="45"/>
    <x v="3"/>
    <x v="10"/>
  </r>
  <r>
    <x v="192"/>
    <x v="5"/>
    <x v="3"/>
    <n v="1.014"/>
    <x v="1"/>
    <n v="45"/>
    <x v="3"/>
    <x v="10"/>
  </r>
  <r>
    <x v="192"/>
    <x v="6"/>
    <x v="3"/>
    <n v="1.089"/>
    <x v="1"/>
    <n v="45"/>
    <x v="3"/>
    <x v="10"/>
  </r>
  <r>
    <x v="192"/>
    <x v="7"/>
    <x v="3"/>
    <n v="1.536"/>
    <x v="1"/>
    <n v="45"/>
    <x v="3"/>
    <x v="10"/>
  </r>
  <r>
    <x v="192"/>
    <x v="8"/>
    <x v="3"/>
    <n v="1.62"/>
    <x v="1"/>
    <n v="45"/>
    <x v="3"/>
    <x v="10"/>
  </r>
  <r>
    <x v="192"/>
    <x v="9"/>
    <x v="3"/>
    <n v="1.6080000000000001"/>
    <x v="1"/>
    <n v="45"/>
    <x v="3"/>
    <x v="10"/>
  </r>
  <r>
    <x v="192"/>
    <x v="10"/>
    <x v="3"/>
    <n v="1.7050000000000001"/>
    <x v="1"/>
    <n v="45"/>
    <x v="3"/>
    <x v="10"/>
  </r>
  <r>
    <x v="192"/>
    <x v="11"/>
    <x v="3"/>
    <n v="1.643"/>
    <x v="1"/>
    <n v="45"/>
    <x v="3"/>
    <x v="10"/>
  </r>
  <r>
    <x v="192"/>
    <x v="12"/>
    <x v="3"/>
    <n v="1.8220000000000001"/>
    <x v="1"/>
    <n v="45"/>
    <x v="3"/>
    <x v="10"/>
  </r>
  <r>
    <x v="193"/>
    <x v="13"/>
    <x v="0"/>
    <n v="1.5299999999999999E-2"/>
    <x v="1"/>
    <n v="45"/>
    <x v="3"/>
    <x v="10"/>
  </r>
  <r>
    <x v="193"/>
    <x v="13"/>
    <x v="1"/>
    <n v="8.9849999999999999E-2"/>
    <x v="1"/>
    <n v="45"/>
    <x v="3"/>
    <x v="10"/>
  </r>
  <r>
    <x v="193"/>
    <x v="13"/>
    <x v="2"/>
    <n v="0.67584999999999995"/>
    <x v="1"/>
    <n v="45"/>
    <x v="3"/>
    <x v="10"/>
  </r>
  <r>
    <x v="193"/>
    <x v="13"/>
    <x v="3"/>
    <n v="0.78100000000000003"/>
    <x v="1"/>
    <n v="45"/>
    <x v="3"/>
    <x v="10"/>
  </r>
  <r>
    <x v="194"/>
    <x v="0"/>
    <x v="0"/>
    <n v="6.3750000000000001E-2"/>
    <x v="1"/>
    <n v="46"/>
    <x v="3"/>
    <x v="10"/>
  </r>
  <r>
    <x v="194"/>
    <x v="1"/>
    <x v="0"/>
    <n v="0.36441000000000001"/>
    <x v="1"/>
    <n v="46"/>
    <x v="3"/>
    <x v="10"/>
  </r>
  <r>
    <x v="194"/>
    <x v="2"/>
    <x v="0"/>
    <n v="0.36441000000000001"/>
    <x v="1"/>
    <n v="46"/>
    <x v="3"/>
    <x v="10"/>
  </r>
  <r>
    <x v="194"/>
    <x v="3"/>
    <x v="0"/>
    <n v="0.36441000000000001"/>
    <x v="1"/>
    <n v="46"/>
    <x v="3"/>
    <x v="10"/>
  </r>
  <r>
    <x v="194"/>
    <x v="4"/>
    <x v="0"/>
    <n v="0.36441000000000001"/>
    <x v="1"/>
    <n v="46"/>
    <x v="3"/>
    <x v="10"/>
  </r>
  <r>
    <x v="194"/>
    <x v="5"/>
    <x v="0"/>
    <n v="7.7509999999999996E-2"/>
    <x v="1"/>
    <n v="46"/>
    <x v="3"/>
    <x v="10"/>
  </r>
  <r>
    <x v="194"/>
    <x v="6"/>
    <x v="0"/>
    <n v="0.25147999999999998"/>
    <x v="1"/>
    <n v="46"/>
    <x v="3"/>
    <x v="10"/>
  </r>
  <r>
    <x v="194"/>
    <x v="7"/>
    <x v="0"/>
    <n v="0.58294999999999997"/>
    <x v="1"/>
    <n v="46"/>
    <x v="3"/>
    <x v="10"/>
  </r>
  <r>
    <x v="194"/>
    <x v="8"/>
    <x v="0"/>
    <n v="0.58294999999999997"/>
    <x v="1"/>
    <n v="46"/>
    <x v="3"/>
    <x v="10"/>
  </r>
  <r>
    <x v="194"/>
    <x v="9"/>
    <x v="0"/>
    <n v="0.58294999999999997"/>
    <x v="1"/>
    <n v="46"/>
    <x v="3"/>
    <x v="10"/>
  </r>
  <r>
    <x v="194"/>
    <x v="10"/>
    <x v="0"/>
    <n v="0.58294999999999997"/>
    <x v="1"/>
    <n v="46"/>
    <x v="3"/>
    <x v="10"/>
  </r>
  <r>
    <x v="194"/>
    <x v="11"/>
    <x v="0"/>
    <n v="0.58294999999999997"/>
    <x v="1"/>
    <n v="46"/>
    <x v="3"/>
    <x v="10"/>
  </r>
  <r>
    <x v="194"/>
    <x v="12"/>
    <x v="0"/>
    <n v="0.58294999999999997"/>
    <x v="1"/>
    <n v="46"/>
    <x v="3"/>
    <x v="10"/>
  </r>
  <r>
    <x v="194"/>
    <x v="0"/>
    <x v="1"/>
    <n v="0.13986999999999999"/>
    <x v="1"/>
    <n v="46"/>
    <x v="3"/>
    <x v="10"/>
  </r>
  <r>
    <x v="194"/>
    <x v="1"/>
    <x v="1"/>
    <n v="0.26478000000000002"/>
    <x v="1"/>
    <n v="46"/>
    <x v="3"/>
    <x v="10"/>
  </r>
  <r>
    <x v="194"/>
    <x v="2"/>
    <x v="1"/>
    <n v="0.28478999999999999"/>
    <x v="1"/>
    <n v="46"/>
    <x v="3"/>
    <x v="10"/>
  </r>
  <r>
    <x v="194"/>
    <x v="3"/>
    <x v="1"/>
    <n v="0.26346999999999998"/>
    <x v="1"/>
    <n v="46"/>
    <x v="3"/>
    <x v="10"/>
  </r>
  <r>
    <x v="194"/>
    <x v="4"/>
    <x v="1"/>
    <n v="0.25935999999999998"/>
    <x v="1"/>
    <n v="46"/>
    <x v="3"/>
    <x v="10"/>
  </r>
  <r>
    <x v="194"/>
    <x v="5"/>
    <x v="1"/>
    <n v="0.11815000000000001"/>
    <x v="1"/>
    <n v="46"/>
    <x v="3"/>
    <x v="10"/>
  </r>
  <r>
    <x v="194"/>
    <x v="6"/>
    <x v="1"/>
    <n v="0.12642999999999999"/>
    <x v="1"/>
    <n v="46"/>
    <x v="3"/>
    <x v="10"/>
  </r>
  <r>
    <x v="194"/>
    <x v="7"/>
    <x v="1"/>
    <n v="0.28797"/>
    <x v="1"/>
    <n v="46"/>
    <x v="3"/>
    <x v="10"/>
  </r>
  <r>
    <x v="194"/>
    <x v="8"/>
    <x v="1"/>
    <n v="0.30442000000000002"/>
    <x v="1"/>
    <n v="46"/>
    <x v="3"/>
    <x v="10"/>
  </r>
  <r>
    <x v="194"/>
    <x v="9"/>
    <x v="1"/>
    <n v="0.30124000000000001"/>
    <x v="1"/>
    <n v="46"/>
    <x v="3"/>
    <x v="10"/>
  </r>
  <r>
    <x v="194"/>
    <x v="10"/>
    <x v="1"/>
    <n v="0.31975999999999999"/>
    <x v="1"/>
    <n v="46"/>
    <x v="3"/>
    <x v="10"/>
  </r>
  <r>
    <x v="194"/>
    <x v="11"/>
    <x v="1"/>
    <n v="0.30928"/>
    <x v="1"/>
    <n v="46"/>
    <x v="3"/>
    <x v="10"/>
  </r>
  <r>
    <x v="194"/>
    <x v="12"/>
    <x v="1"/>
    <n v="0.34106999999999998"/>
    <x v="1"/>
    <n v="46"/>
    <x v="3"/>
    <x v="10"/>
  </r>
  <r>
    <x v="194"/>
    <x v="0"/>
    <x v="2"/>
    <n v="0.54437999999999998"/>
    <x v="1"/>
    <n v="46"/>
    <x v="3"/>
    <x v="10"/>
  </r>
  <r>
    <x v="194"/>
    <x v="1"/>
    <x v="2"/>
    <n v="0.78681000000000001"/>
    <x v="1"/>
    <n v="46"/>
    <x v="3"/>
    <x v="10"/>
  </r>
  <r>
    <x v="194"/>
    <x v="2"/>
    <x v="2"/>
    <n v="0.87380000000000002"/>
    <x v="1"/>
    <n v="46"/>
    <x v="3"/>
    <x v="10"/>
  </r>
  <r>
    <x v="194"/>
    <x v="3"/>
    <x v="2"/>
    <n v="0.78112000000000004"/>
    <x v="1"/>
    <n v="46"/>
    <x v="3"/>
    <x v="10"/>
  </r>
  <r>
    <x v="194"/>
    <x v="4"/>
    <x v="2"/>
    <n v="0.76322999999999996"/>
    <x v="1"/>
    <n v="46"/>
    <x v="3"/>
    <x v="10"/>
  </r>
  <r>
    <x v="194"/>
    <x v="5"/>
    <x v="2"/>
    <n v="0.83133999999999997"/>
    <x v="1"/>
    <n v="46"/>
    <x v="3"/>
    <x v="10"/>
  </r>
  <r>
    <x v="194"/>
    <x v="6"/>
    <x v="2"/>
    <n v="0.72109000000000001"/>
    <x v="1"/>
    <n v="46"/>
    <x v="3"/>
    <x v="10"/>
  </r>
  <r>
    <x v="194"/>
    <x v="7"/>
    <x v="2"/>
    <n v="0.66908000000000001"/>
    <x v="1"/>
    <n v="46"/>
    <x v="3"/>
    <x v="10"/>
  </r>
  <r>
    <x v="194"/>
    <x v="8"/>
    <x v="2"/>
    <n v="0.74063000000000001"/>
    <x v="1"/>
    <n v="46"/>
    <x v="3"/>
    <x v="10"/>
  </r>
  <r>
    <x v="194"/>
    <x v="9"/>
    <x v="2"/>
    <n v="0.72680999999999996"/>
    <x v="1"/>
    <n v="46"/>
    <x v="3"/>
    <x v="10"/>
  </r>
  <r>
    <x v="194"/>
    <x v="10"/>
    <x v="2"/>
    <n v="0.80728999999999995"/>
    <x v="1"/>
    <n v="46"/>
    <x v="3"/>
    <x v="10"/>
  </r>
  <r>
    <x v="194"/>
    <x v="11"/>
    <x v="2"/>
    <n v="0.76176999999999995"/>
    <x v="1"/>
    <n v="46"/>
    <x v="3"/>
    <x v="10"/>
  </r>
  <r>
    <x v="194"/>
    <x v="12"/>
    <x v="2"/>
    <n v="0.89998"/>
    <x v="1"/>
    <n v="46"/>
    <x v="3"/>
    <x v="10"/>
  </r>
  <r>
    <x v="194"/>
    <x v="0"/>
    <x v="3"/>
    <n v="0.748"/>
    <x v="1"/>
    <n v="46"/>
    <x v="3"/>
    <x v="10"/>
  </r>
  <r>
    <x v="194"/>
    <x v="1"/>
    <x v="3"/>
    <n v="1.4159999999999999"/>
    <x v="1"/>
    <n v="46"/>
    <x v="3"/>
    <x v="10"/>
  </r>
  <r>
    <x v="194"/>
    <x v="2"/>
    <x v="3"/>
    <n v="1.5229999999999999"/>
    <x v="1"/>
    <n v="46"/>
    <x v="3"/>
    <x v="10"/>
  </r>
  <r>
    <x v="194"/>
    <x v="3"/>
    <x v="3"/>
    <n v="1.409"/>
    <x v="1"/>
    <n v="46"/>
    <x v="3"/>
    <x v="10"/>
  </r>
  <r>
    <x v="194"/>
    <x v="4"/>
    <x v="3"/>
    <n v="1.387"/>
    <x v="1"/>
    <n v="46"/>
    <x v="3"/>
    <x v="10"/>
  </r>
  <r>
    <x v="194"/>
    <x v="5"/>
    <x v="3"/>
    <n v="1.0269999999999999"/>
    <x v="1"/>
    <n v="46"/>
    <x v="3"/>
    <x v="10"/>
  </r>
  <r>
    <x v="194"/>
    <x v="6"/>
    <x v="3"/>
    <n v="1.099"/>
    <x v="1"/>
    <n v="46"/>
    <x v="3"/>
    <x v="10"/>
  </r>
  <r>
    <x v="194"/>
    <x v="7"/>
    <x v="3"/>
    <n v="1.54"/>
    <x v="1"/>
    <n v="46"/>
    <x v="3"/>
    <x v="10"/>
  </r>
  <r>
    <x v="194"/>
    <x v="8"/>
    <x v="3"/>
    <n v="1.6279999999999999"/>
    <x v="1"/>
    <n v="46"/>
    <x v="3"/>
    <x v="10"/>
  </r>
  <r>
    <x v="194"/>
    <x v="9"/>
    <x v="3"/>
    <n v="1.611"/>
    <x v="1"/>
    <n v="46"/>
    <x v="3"/>
    <x v="10"/>
  </r>
  <r>
    <x v="194"/>
    <x v="10"/>
    <x v="3"/>
    <n v="1.71"/>
    <x v="1"/>
    <n v="46"/>
    <x v="3"/>
    <x v="10"/>
  </r>
  <r>
    <x v="194"/>
    <x v="11"/>
    <x v="3"/>
    <n v="1.6539999999999999"/>
    <x v="1"/>
    <n v="46"/>
    <x v="3"/>
    <x v="10"/>
  </r>
  <r>
    <x v="194"/>
    <x v="12"/>
    <x v="3"/>
    <n v="1.8240000000000001"/>
    <x v="1"/>
    <n v="46"/>
    <x v="3"/>
    <x v="10"/>
  </r>
  <r>
    <x v="195"/>
    <x v="13"/>
    <x v="0"/>
    <n v="1.5299999999999999E-2"/>
    <x v="1"/>
    <n v="46"/>
    <x v="3"/>
    <x v="10"/>
  </r>
  <r>
    <x v="195"/>
    <x v="13"/>
    <x v="1"/>
    <n v="9.3420000000000003E-2"/>
    <x v="1"/>
    <n v="46"/>
    <x v="3"/>
    <x v="10"/>
  </r>
  <r>
    <x v="195"/>
    <x v="13"/>
    <x v="2"/>
    <n v="0.70328000000000002"/>
    <x v="1"/>
    <n v="46"/>
    <x v="3"/>
    <x v="10"/>
  </r>
  <r>
    <x v="195"/>
    <x v="13"/>
    <x v="3"/>
    <n v="0.81200000000000006"/>
    <x v="1"/>
    <n v="46"/>
    <x v="3"/>
    <x v="10"/>
  </r>
  <r>
    <x v="196"/>
    <x v="0"/>
    <x v="0"/>
    <n v="6.3750000000000001E-2"/>
    <x v="1"/>
    <n v="47"/>
    <x v="3"/>
    <x v="10"/>
  </r>
  <r>
    <x v="196"/>
    <x v="1"/>
    <x v="0"/>
    <n v="0.36441000000000001"/>
    <x v="1"/>
    <n v="47"/>
    <x v="3"/>
    <x v="10"/>
  </r>
  <r>
    <x v="196"/>
    <x v="2"/>
    <x v="0"/>
    <n v="0.36441000000000001"/>
    <x v="1"/>
    <n v="47"/>
    <x v="3"/>
    <x v="10"/>
  </r>
  <r>
    <x v="196"/>
    <x v="3"/>
    <x v="0"/>
    <n v="0.36441000000000001"/>
    <x v="1"/>
    <n v="47"/>
    <x v="3"/>
    <x v="10"/>
  </r>
  <r>
    <x v="196"/>
    <x v="4"/>
    <x v="0"/>
    <n v="0.36441000000000001"/>
    <x v="1"/>
    <n v="47"/>
    <x v="3"/>
    <x v="10"/>
  </r>
  <r>
    <x v="196"/>
    <x v="5"/>
    <x v="0"/>
    <n v="7.7509999999999996E-2"/>
    <x v="1"/>
    <n v="47"/>
    <x v="3"/>
    <x v="10"/>
  </r>
  <r>
    <x v="196"/>
    <x v="6"/>
    <x v="0"/>
    <n v="0.25147999999999998"/>
    <x v="1"/>
    <n v="47"/>
    <x v="3"/>
    <x v="10"/>
  </r>
  <r>
    <x v="196"/>
    <x v="7"/>
    <x v="0"/>
    <n v="0.58294999999999997"/>
    <x v="1"/>
    <n v="47"/>
    <x v="3"/>
    <x v="10"/>
  </r>
  <r>
    <x v="196"/>
    <x v="8"/>
    <x v="0"/>
    <n v="0.58294999999999997"/>
    <x v="1"/>
    <n v="47"/>
    <x v="3"/>
    <x v="10"/>
  </r>
  <r>
    <x v="196"/>
    <x v="9"/>
    <x v="0"/>
    <n v="0.58294999999999997"/>
    <x v="1"/>
    <n v="47"/>
    <x v="3"/>
    <x v="10"/>
  </r>
  <r>
    <x v="196"/>
    <x v="10"/>
    <x v="0"/>
    <n v="0.58294999999999997"/>
    <x v="1"/>
    <n v="47"/>
    <x v="3"/>
    <x v="10"/>
  </r>
  <r>
    <x v="196"/>
    <x v="11"/>
    <x v="0"/>
    <n v="0.58294999999999997"/>
    <x v="1"/>
    <n v="47"/>
    <x v="3"/>
    <x v="10"/>
  </r>
  <r>
    <x v="196"/>
    <x v="12"/>
    <x v="0"/>
    <n v="0.58294999999999997"/>
    <x v="1"/>
    <n v="47"/>
    <x v="3"/>
    <x v="10"/>
  </r>
  <r>
    <x v="196"/>
    <x v="0"/>
    <x v="1"/>
    <n v="0.13968"/>
    <x v="1"/>
    <n v="47"/>
    <x v="3"/>
    <x v="10"/>
  </r>
  <r>
    <x v="196"/>
    <x v="1"/>
    <x v="1"/>
    <n v="0.26645999999999997"/>
    <x v="1"/>
    <n v="47"/>
    <x v="3"/>
    <x v="10"/>
  </r>
  <r>
    <x v="196"/>
    <x v="2"/>
    <x v="1"/>
    <n v="0.28666000000000003"/>
    <x v="1"/>
    <n v="47"/>
    <x v="3"/>
    <x v="10"/>
  </r>
  <r>
    <x v="196"/>
    <x v="3"/>
    <x v="1"/>
    <n v="0.26684000000000002"/>
    <x v="1"/>
    <n v="47"/>
    <x v="3"/>
    <x v="10"/>
  </r>
  <r>
    <x v="196"/>
    <x v="4"/>
    <x v="1"/>
    <n v="0.2631"/>
    <x v="1"/>
    <n v="47"/>
    <x v="3"/>
    <x v="10"/>
  </r>
  <r>
    <x v="196"/>
    <x v="5"/>
    <x v="1"/>
    <n v="0.11942"/>
    <x v="1"/>
    <n v="47"/>
    <x v="3"/>
    <x v="10"/>
  </r>
  <r>
    <x v="196"/>
    <x v="6"/>
    <x v="1"/>
    <n v="0.12816"/>
    <x v="1"/>
    <n v="47"/>
    <x v="3"/>
    <x v="10"/>
  </r>
  <r>
    <x v="196"/>
    <x v="7"/>
    <x v="1"/>
    <n v="0.28591"/>
    <x v="1"/>
    <n v="47"/>
    <x v="3"/>
    <x v="10"/>
  </r>
  <r>
    <x v="196"/>
    <x v="8"/>
    <x v="1"/>
    <n v="0.29975000000000002"/>
    <x v="1"/>
    <n v="47"/>
    <x v="3"/>
    <x v="10"/>
  </r>
  <r>
    <x v="196"/>
    <x v="9"/>
    <x v="1"/>
    <n v="0.29937000000000002"/>
    <x v="1"/>
    <n v="47"/>
    <x v="3"/>
    <x v="10"/>
  </r>
  <r>
    <x v="196"/>
    <x v="10"/>
    <x v="1"/>
    <n v="0.31657999999999997"/>
    <x v="1"/>
    <n v="47"/>
    <x v="3"/>
    <x v="10"/>
  </r>
  <r>
    <x v="196"/>
    <x v="11"/>
    <x v="1"/>
    <n v="0.30629000000000001"/>
    <x v="1"/>
    <n v="47"/>
    <x v="3"/>
    <x v="10"/>
  </r>
  <r>
    <x v="196"/>
    <x v="12"/>
    <x v="1"/>
    <n v="0.34126000000000001"/>
    <x v="1"/>
    <n v="47"/>
    <x v="3"/>
    <x v="10"/>
  </r>
  <r>
    <x v="196"/>
    <x v="0"/>
    <x v="2"/>
    <n v="0.54357"/>
    <x v="1"/>
    <n v="47"/>
    <x v="3"/>
    <x v="10"/>
  </r>
  <r>
    <x v="196"/>
    <x v="1"/>
    <x v="2"/>
    <n v="0.79413"/>
    <x v="1"/>
    <n v="47"/>
    <x v="3"/>
    <x v="10"/>
  </r>
  <r>
    <x v="196"/>
    <x v="2"/>
    <x v="2"/>
    <n v="0.88192999999999999"/>
    <x v="1"/>
    <n v="47"/>
    <x v="3"/>
    <x v="10"/>
  </r>
  <r>
    <x v="196"/>
    <x v="3"/>
    <x v="2"/>
    <n v="0.79574999999999996"/>
    <x v="1"/>
    <n v="47"/>
    <x v="3"/>
    <x v="10"/>
  </r>
  <r>
    <x v="196"/>
    <x v="4"/>
    <x v="2"/>
    <n v="0.77949000000000002"/>
    <x v="1"/>
    <n v="47"/>
    <x v="3"/>
    <x v="10"/>
  </r>
  <r>
    <x v="196"/>
    <x v="5"/>
    <x v="2"/>
    <n v="0.84106999999999998"/>
    <x v="1"/>
    <n v="47"/>
    <x v="3"/>
    <x v="10"/>
  </r>
  <r>
    <x v="196"/>
    <x v="6"/>
    <x v="2"/>
    <n v="0.73436000000000001"/>
    <x v="1"/>
    <n v="47"/>
    <x v="3"/>
    <x v="10"/>
  </r>
  <r>
    <x v="196"/>
    <x v="7"/>
    <x v="2"/>
    <n v="0.66013999999999995"/>
    <x v="1"/>
    <n v="47"/>
    <x v="3"/>
    <x v="10"/>
  </r>
  <r>
    <x v="196"/>
    <x v="8"/>
    <x v="2"/>
    <n v="0.72030000000000005"/>
    <x v="1"/>
    <n v="47"/>
    <x v="3"/>
    <x v="10"/>
  </r>
  <r>
    <x v="196"/>
    <x v="9"/>
    <x v="2"/>
    <n v="0.71867999999999999"/>
    <x v="1"/>
    <n v="47"/>
    <x v="3"/>
    <x v="10"/>
  </r>
  <r>
    <x v="196"/>
    <x v="10"/>
    <x v="2"/>
    <n v="0.79347000000000001"/>
    <x v="1"/>
    <n v="47"/>
    <x v="3"/>
    <x v="10"/>
  </r>
  <r>
    <x v="196"/>
    <x v="11"/>
    <x v="2"/>
    <n v="0.74875999999999998"/>
    <x v="1"/>
    <n v="47"/>
    <x v="3"/>
    <x v="10"/>
  </r>
  <r>
    <x v="196"/>
    <x v="12"/>
    <x v="2"/>
    <n v="0.90078999999999998"/>
    <x v="1"/>
    <n v="47"/>
    <x v="3"/>
    <x v="10"/>
  </r>
  <r>
    <x v="196"/>
    <x v="0"/>
    <x v="3"/>
    <n v="0.747"/>
    <x v="1"/>
    <n v="47"/>
    <x v="3"/>
    <x v="10"/>
  </r>
  <r>
    <x v="196"/>
    <x v="1"/>
    <x v="3"/>
    <n v="1.425"/>
    <x v="1"/>
    <n v="47"/>
    <x v="3"/>
    <x v="10"/>
  </r>
  <r>
    <x v="196"/>
    <x v="2"/>
    <x v="3"/>
    <n v="1.5329999999999999"/>
    <x v="1"/>
    <n v="47"/>
    <x v="3"/>
    <x v="10"/>
  </r>
  <r>
    <x v="196"/>
    <x v="3"/>
    <x v="3"/>
    <n v="1.427"/>
    <x v="1"/>
    <n v="47"/>
    <x v="3"/>
    <x v="10"/>
  </r>
  <r>
    <x v="196"/>
    <x v="4"/>
    <x v="3"/>
    <n v="1.407"/>
    <x v="1"/>
    <n v="47"/>
    <x v="3"/>
    <x v="10"/>
  </r>
  <r>
    <x v="196"/>
    <x v="5"/>
    <x v="3"/>
    <n v="1.038"/>
    <x v="1"/>
    <n v="47"/>
    <x v="3"/>
    <x v="10"/>
  </r>
  <r>
    <x v="196"/>
    <x v="6"/>
    <x v="3"/>
    <n v="1.1140000000000001"/>
    <x v="1"/>
    <n v="47"/>
    <x v="3"/>
    <x v="10"/>
  </r>
  <r>
    <x v="196"/>
    <x v="7"/>
    <x v="3"/>
    <n v="1.5289999999999999"/>
    <x v="1"/>
    <n v="47"/>
    <x v="3"/>
    <x v="10"/>
  </r>
  <r>
    <x v="196"/>
    <x v="8"/>
    <x v="3"/>
    <n v="1.603"/>
    <x v="1"/>
    <n v="47"/>
    <x v="3"/>
    <x v="10"/>
  </r>
  <r>
    <x v="196"/>
    <x v="9"/>
    <x v="3"/>
    <n v="1.601"/>
    <x v="1"/>
    <n v="47"/>
    <x v="3"/>
    <x v="10"/>
  </r>
  <r>
    <x v="196"/>
    <x v="10"/>
    <x v="3"/>
    <n v="1.6930000000000001"/>
    <x v="1"/>
    <n v="47"/>
    <x v="3"/>
    <x v="10"/>
  </r>
  <r>
    <x v="196"/>
    <x v="11"/>
    <x v="3"/>
    <n v="1.6379999999999999"/>
    <x v="1"/>
    <n v="47"/>
    <x v="3"/>
    <x v="10"/>
  </r>
  <r>
    <x v="196"/>
    <x v="12"/>
    <x v="3"/>
    <n v="1.825"/>
    <x v="1"/>
    <n v="47"/>
    <x v="3"/>
    <x v="10"/>
  </r>
  <r>
    <x v="197"/>
    <x v="13"/>
    <x v="0"/>
    <n v="1.5299999999999999E-2"/>
    <x v="1"/>
    <n v="47"/>
    <x v="3"/>
    <x v="10"/>
  </r>
  <r>
    <x v="197"/>
    <x v="13"/>
    <x v="1"/>
    <n v="9.2380000000000004E-2"/>
    <x v="1"/>
    <n v="47"/>
    <x v="3"/>
    <x v="10"/>
  </r>
  <r>
    <x v="197"/>
    <x v="13"/>
    <x v="2"/>
    <n v="0.69532000000000005"/>
    <x v="1"/>
    <n v="47"/>
    <x v="3"/>
    <x v="10"/>
  </r>
  <r>
    <x v="197"/>
    <x v="13"/>
    <x v="3"/>
    <n v="0.80300000000000005"/>
    <x v="1"/>
    <n v="47"/>
    <x v="3"/>
    <x v="10"/>
  </r>
  <r>
    <x v="198"/>
    <x v="0"/>
    <x v="0"/>
    <n v="6.3750000000000001E-2"/>
    <x v="1"/>
    <n v="48"/>
    <x v="3"/>
    <x v="10"/>
  </r>
  <r>
    <x v="198"/>
    <x v="1"/>
    <x v="0"/>
    <n v="0.36441000000000001"/>
    <x v="1"/>
    <n v="48"/>
    <x v="3"/>
    <x v="10"/>
  </r>
  <r>
    <x v="198"/>
    <x v="2"/>
    <x v="0"/>
    <n v="0.36441000000000001"/>
    <x v="1"/>
    <n v="48"/>
    <x v="3"/>
    <x v="10"/>
  </r>
  <r>
    <x v="198"/>
    <x v="3"/>
    <x v="0"/>
    <n v="0.36441000000000001"/>
    <x v="1"/>
    <n v="48"/>
    <x v="3"/>
    <x v="10"/>
  </r>
  <r>
    <x v="198"/>
    <x v="4"/>
    <x v="0"/>
    <n v="0.36441000000000001"/>
    <x v="1"/>
    <n v="48"/>
    <x v="3"/>
    <x v="10"/>
  </r>
  <r>
    <x v="198"/>
    <x v="5"/>
    <x v="0"/>
    <n v="7.7509999999999996E-2"/>
    <x v="1"/>
    <n v="48"/>
    <x v="3"/>
    <x v="10"/>
  </r>
  <r>
    <x v="198"/>
    <x v="6"/>
    <x v="0"/>
    <n v="0.25147999999999998"/>
    <x v="1"/>
    <n v="48"/>
    <x v="3"/>
    <x v="10"/>
  </r>
  <r>
    <x v="198"/>
    <x v="7"/>
    <x v="0"/>
    <n v="0.58294999999999997"/>
    <x v="1"/>
    <n v="48"/>
    <x v="3"/>
    <x v="10"/>
  </r>
  <r>
    <x v="198"/>
    <x v="8"/>
    <x v="0"/>
    <n v="0.58294999999999997"/>
    <x v="1"/>
    <n v="48"/>
    <x v="3"/>
    <x v="10"/>
  </r>
  <r>
    <x v="198"/>
    <x v="9"/>
    <x v="0"/>
    <n v="0.58294999999999997"/>
    <x v="1"/>
    <n v="48"/>
    <x v="3"/>
    <x v="10"/>
  </r>
  <r>
    <x v="198"/>
    <x v="10"/>
    <x v="0"/>
    <n v="0.58294999999999997"/>
    <x v="1"/>
    <n v="48"/>
    <x v="3"/>
    <x v="10"/>
  </r>
  <r>
    <x v="198"/>
    <x v="11"/>
    <x v="0"/>
    <n v="0.58294999999999997"/>
    <x v="1"/>
    <n v="48"/>
    <x v="3"/>
    <x v="10"/>
  </r>
  <r>
    <x v="198"/>
    <x v="12"/>
    <x v="0"/>
    <n v="0.58294999999999997"/>
    <x v="1"/>
    <n v="48"/>
    <x v="3"/>
    <x v="10"/>
  </r>
  <r>
    <x v="198"/>
    <x v="0"/>
    <x v="1"/>
    <n v="0.13968"/>
    <x v="1"/>
    <n v="48"/>
    <x v="3"/>
    <x v="10"/>
  </r>
  <r>
    <x v="198"/>
    <x v="1"/>
    <x v="1"/>
    <n v="0.26422000000000001"/>
    <x v="1"/>
    <n v="48"/>
    <x v="3"/>
    <x v="10"/>
  </r>
  <r>
    <x v="198"/>
    <x v="2"/>
    <x v="1"/>
    <n v="0.28384999999999999"/>
    <x v="1"/>
    <n v="48"/>
    <x v="3"/>
    <x v="10"/>
  </r>
  <r>
    <x v="198"/>
    <x v="3"/>
    <x v="1"/>
    <n v="0.26833000000000001"/>
    <x v="1"/>
    <n v="48"/>
    <x v="3"/>
    <x v="10"/>
  </r>
  <r>
    <x v="198"/>
    <x v="4"/>
    <x v="1"/>
    <n v="0.26478000000000002"/>
    <x v="1"/>
    <n v="48"/>
    <x v="3"/>
    <x v="10"/>
  </r>
  <r>
    <x v="198"/>
    <x v="5"/>
    <x v="1"/>
    <n v="0.11815000000000001"/>
    <x v="1"/>
    <n v="48"/>
    <x v="3"/>
    <x v="10"/>
  </r>
  <r>
    <x v="198"/>
    <x v="6"/>
    <x v="1"/>
    <n v="0.12792999999999999"/>
    <x v="1"/>
    <n v="48"/>
    <x v="3"/>
    <x v="10"/>
  </r>
  <r>
    <x v="198"/>
    <x v="7"/>
    <x v="1"/>
    <n v="0.28310999999999997"/>
    <x v="1"/>
    <n v="48"/>
    <x v="3"/>
    <x v="10"/>
  </r>
  <r>
    <x v="198"/>
    <x v="8"/>
    <x v="1"/>
    <n v="0.29899999999999999"/>
    <x v="1"/>
    <n v="48"/>
    <x v="3"/>
    <x v="10"/>
  </r>
  <r>
    <x v="198"/>
    <x v="9"/>
    <x v="1"/>
    <n v="0.29693999999999998"/>
    <x v="1"/>
    <n v="48"/>
    <x v="3"/>
    <x v="10"/>
  </r>
  <r>
    <x v="198"/>
    <x v="10"/>
    <x v="1"/>
    <n v="0.31452000000000002"/>
    <x v="1"/>
    <n v="48"/>
    <x v="3"/>
    <x v="10"/>
  </r>
  <r>
    <x v="198"/>
    <x v="11"/>
    <x v="1"/>
    <n v="0.30497999999999997"/>
    <x v="1"/>
    <n v="48"/>
    <x v="3"/>
    <x v="10"/>
  </r>
  <r>
    <x v="198"/>
    <x v="12"/>
    <x v="1"/>
    <n v="0.33976000000000001"/>
    <x v="1"/>
    <n v="48"/>
    <x v="3"/>
    <x v="10"/>
  </r>
  <r>
    <x v="198"/>
    <x v="0"/>
    <x v="2"/>
    <n v="0.54357"/>
    <x v="1"/>
    <n v="48"/>
    <x v="3"/>
    <x v="10"/>
  </r>
  <r>
    <x v="198"/>
    <x v="1"/>
    <x v="2"/>
    <n v="0.78437000000000001"/>
    <x v="1"/>
    <n v="48"/>
    <x v="3"/>
    <x v="10"/>
  </r>
  <r>
    <x v="198"/>
    <x v="2"/>
    <x v="2"/>
    <n v="0.86973999999999996"/>
    <x v="1"/>
    <n v="48"/>
    <x v="3"/>
    <x v="10"/>
  </r>
  <r>
    <x v="198"/>
    <x v="3"/>
    <x v="2"/>
    <n v="0.80225999999999997"/>
    <x v="1"/>
    <n v="48"/>
    <x v="3"/>
    <x v="10"/>
  </r>
  <r>
    <x v="198"/>
    <x v="4"/>
    <x v="2"/>
    <n v="0.78681000000000001"/>
    <x v="1"/>
    <n v="48"/>
    <x v="3"/>
    <x v="10"/>
  </r>
  <r>
    <x v="198"/>
    <x v="5"/>
    <x v="2"/>
    <n v="0.83133999999999997"/>
    <x v="1"/>
    <n v="48"/>
    <x v="3"/>
    <x v="10"/>
  </r>
  <r>
    <x v="198"/>
    <x v="6"/>
    <x v="2"/>
    <n v="0.73258999999999996"/>
    <x v="1"/>
    <n v="48"/>
    <x v="3"/>
    <x v="10"/>
  </r>
  <r>
    <x v="198"/>
    <x v="7"/>
    <x v="2"/>
    <n v="0.64793999999999996"/>
    <x v="1"/>
    <n v="48"/>
    <x v="3"/>
    <x v="10"/>
  </r>
  <r>
    <x v="198"/>
    <x v="8"/>
    <x v="2"/>
    <n v="0.71704999999999997"/>
    <x v="1"/>
    <n v="48"/>
    <x v="3"/>
    <x v="10"/>
  </r>
  <r>
    <x v="198"/>
    <x v="9"/>
    <x v="2"/>
    <n v="0.70811000000000002"/>
    <x v="1"/>
    <n v="48"/>
    <x v="3"/>
    <x v="10"/>
  </r>
  <r>
    <x v="198"/>
    <x v="10"/>
    <x v="2"/>
    <n v="0.78452999999999995"/>
    <x v="1"/>
    <n v="48"/>
    <x v="3"/>
    <x v="10"/>
  </r>
  <r>
    <x v="198"/>
    <x v="11"/>
    <x v="2"/>
    <n v="0.74307000000000001"/>
    <x v="1"/>
    <n v="48"/>
    <x v="3"/>
    <x v="10"/>
  </r>
  <r>
    <x v="198"/>
    <x v="12"/>
    <x v="2"/>
    <n v="0.89429000000000003"/>
    <x v="1"/>
    <n v="48"/>
    <x v="3"/>
    <x v="10"/>
  </r>
  <r>
    <x v="198"/>
    <x v="0"/>
    <x v="3"/>
    <n v="0.747"/>
    <x v="1"/>
    <n v="48"/>
    <x v="3"/>
    <x v="10"/>
  </r>
  <r>
    <x v="198"/>
    <x v="1"/>
    <x v="3"/>
    <n v="1.413"/>
    <x v="1"/>
    <n v="48"/>
    <x v="3"/>
    <x v="10"/>
  </r>
  <r>
    <x v="198"/>
    <x v="2"/>
    <x v="3"/>
    <n v="1.518"/>
    <x v="1"/>
    <n v="48"/>
    <x v="3"/>
    <x v="10"/>
  </r>
  <r>
    <x v="198"/>
    <x v="3"/>
    <x v="3"/>
    <n v="1.4350000000000001"/>
    <x v="1"/>
    <n v="48"/>
    <x v="3"/>
    <x v="10"/>
  </r>
  <r>
    <x v="198"/>
    <x v="4"/>
    <x v="3"/>
    <n v="1.4159999999999999"/>
    <x v="1"/>
    <n v="48"/>
    <x v="3"/>
    <x v="10"/>
  </r>
  <r>
    <x v="198"/>
    <x v="5"/>
    <x v="3"/>
    <n v="1.0269999999999999"/>
    <x v="1"/>
    <n v="48"/>
    <x v="3"/>
    <x v="10"/>
  </r>
  <r>
    <x v="198"/>
    <x v="6"/>
    <x v="3"/>
    <n v="1.1120000000000001"/>
    <x v="1"/>
    <n v="48"/>
    <x v="3"/>
    <x v="10"/>
  </r>
  <r>
    <x v="198"/>
    <x v="7"/>
    <x v="3"/>
    <n v="1.514"/>
    <x v="1"/>
    <n v="48"/>
    <x v="3"/>
    <x v="10"/>
  </r>
  <r>
    <x v="198"/>
    <x v="8"/>
    <x v="3"/>
    <n v="1.599"/>
    <x v="1"/>
    <n v="48"/>
    <x v="3"/>
    <x v="10"/>
  </r>
  <r>
    <x v="198"/>
    <x v="9"/>
    <x v="3"/>
    <n v="1.5880000000000001"/>
    <x v="1"/>
    <n v="48"/>
    <x v="3"/>
    <x v="10"/>
  </r>
  <r>
    <x v="198"/>
    <x v="10"/>
    <x v="3"/>
    <n v="1.6819999999999999"/>
    <x v="1"/>
    <n v="48"/>
    <x v="3"/>
    <x v="10"/>
  </r>
  <r>
    <x v="198"/>
    <x v="11"/>
    <x v="3"/>
    <n v="1.631"/>
    <x v="1"/>
    <n v="48"/>
    <x v="3"/>
    <x v="10"/>
  </r>
  <r>
    <x v="198"/>
    <x v="12"/>
    <x v="3"/>
    <n v="1.8169999999999999"/>
    <x v="1"/>
    <n v="48"/>
    <x v="3"/>
    <x v="10"/>
  </r>
  <r>
    <x v="199"/>
    <x v="13"/>
    <x v="0"/>
    <n v="1.5299999999999999E-2"/>
    <x v="1"/>
    <n v="48"/>
    <x v="3"/>
    <x v="10"/>
  </r>
  <r>
    <x v="199"/>
    <x v="13"/>
    <x v="1"/>
    <n v="9.0310000000000001E-2"/>
    <x v="1"/>
    <n v="48"/>
    <x v="3"/>
    <x v="10"/>
  </r>
  <r>
    <x v="199"/>
    <x v="13"/>
    <x v="2"/>
    <n v="0.67939000000000005"/>
    <x v="1"/>
    <n v="48"/>
    <x v="3"/>
    <x v="10"/>
  </r>
  <r>
    <x v="199"/>
    <x v="13"/>
    <x v="3"/>
    <n v="0.78500000000000003"/>
    <x v="1"/>
    <n v="48"/>
    <x v="3"/>
    <x v="10"/>
  </r>
  <r>
    <x v="200"/>
    <x v="0"/>
    <x v="0"/>
    <n v="6.3750000000000001E-2"/>
    <x v="1"/>
    <n v="49"/>
    <x v="3"/>
    <x v="11"/>
  </r>
  <r>
    <x v="200"/>
    <x v="1"/>
    <x v="0"/>
    <n v="0.36441000000000001"/>
    <x v="1"/>
    <n v="49"/>
    <x v="3"/>
    <x v="11"/>
  </r>
  <r>
    <x v="200"/>
    <x v="2"/>
    <x v="0"/>
    <n v="0.36441000000000001"/>
    <x v="1"/>
    <n v="49"/>
    <x v="3"/>
    <x v="11"/>
  </r>
  <r>
    <x v="200"/>
    <x v="3"/>
    <x v="0"/>
    <n v="0.36441000000000001"/>
    <x v="1"/>
    <n v="49"/>
    <x v="3"/>
    <x v="11"/>
  </r>
  <r>
    <x v="200"/>
    <x v="4"/>
    <x v="0"/>
    <n v="0.36441000000000001"/>
    <x v="1"/>
    <n v="49"/>
    <x v="3"/>
    <x v="11"/>
  </r>
  <r>
    <x v="200"/>
    <x v="5"/>
    <x v="0"/>
    <n v="7.7509999999999996E-2"/>
    <x v="1"/>
    <n v="49"/>
    <x v="3"/>
    <x v="11"/>
  </r>
  <r>
    <x v="200"/>
    <x v="6"/>
    <x v="0"/>
    <n v="0.25147999999999998"/>
    <x v="1"/>
    <n v="49"/>
    <x v="3"/>
    <x v="11"/>
  </r>
  <r>
    <x v="200"/>
    <x v="7"/>
    <x v="0"/>
    <n v="0.58294999999999997"/>
    <x v="1"/>
    <n v="49"/>
    <x v="3"/>
    <x v="11"/>
  </r>
  <r>
    <x v="200"/>
    <x v="8"/>
    <x v="0"/>
    <n v="0.58294999999999997"/>
    <x v="1"/>
    <n v="49"/>
    <x v="3"/>
    <x v="11"/>
  </r>
  <r>
    <x v="200"/>
    <x v="9"/>
    <x v="0"/>
    <n v="0.58294999999999997"/>
    <x v="1"/>
    <n v="49"/>
    <x v="3"/>
    <x v="11"/>
  </r>
  <r>
    <x v="200"/>
    <x v="10"/>
    <x v="0"/>
    <n v="0.58294999999999997"/>
    <x v="1"/>
    <n v="49"/>
    <x v="3"/>
    <x v="11"/>
  </r>
  <r>
    <x v="200"/>
    <x v="11"/>
    <x v="0"/>
    <n v="0.58294999999999997"/>
    <x v="1"/>
    <n v="49"/>
    <x v="3"/>
    <x v="11"/>
  </r>
  <r>
    <x v="200"/>
    <x v="12"/>
    <x v="0"/>
    <n v="0.58294999999999997"/>
    <x v="1"/>
    <n v="49"/>
    <x v="3"/>
    <x v="11"/>
  </r>
  <r>
    <x v="200"/>
    <x v="0"/>
    <x v="1"/>
    <n v="0.13968"/>
    <x v="1"/>
    <n v="49"/>
    <x v="3"/>
    <x v="11"/>
  </r>
  <r>
    <x v="200"/>
    <x v="1"/>
    <x v="1"/>
    <n v="0.26235000000000003"/>
    <x v="1"/>
    <n v="49"/>
    <x v="3"/>
    <x v="11"/>
  </r>
  <r>
    <x v="200"/>
    <x v="2"/>
    <x v="1"/>
    <n v="0.28216999999999998"/>
    <x v="1"/>
    <n v="49"/>
    <x v="3"/>
    <x v="11"/>
  </r>
  <r>
    <x v="200"/>
    <x v="3"/>
    <x v="1"/>
    <n v="0.26590000000000003"/>
    <x v="1"/>
    <n v="49"/>
    <x v="3"/>
    <x v="11"/>
  </r>
  <r>
    <x v="200"/>
    <x v="4"/>
    <x v="1"/>
    <n v="0.26047999999999999"/>
    <x v="1"/>
    <n v="49"/>
    <x v="3"/>
    <x v="11"/>
  </r>
  <r>
    <x v="200"/>
    <x v="5"/>
    <x v="1"/>
    <n v="0.11735"/>
    <x v="1"/>
    <n v="49"/>
    <x v="3"/>
    <x v="11"/>
  </r>
  <r>
    <x v="200"/>
    <x v="6"/>
    <x v="1"/>
    <n v="0.12781000000000001"/>
    <x v="1"/>
    <n v="49"/>
    <x v="3"/>
    <x v="11"/>
  </r>
  <r>
    <x v="200"/>
    <x v="7"/>
    <x v="1"/>
    <n v="0.28348000000000001"/>
    <x v="1"/>
    <n v="49"/>
    <x v="3"/>
    <x v="11"/>
  </r>
  <r>
    <x v="200"/>
    <x v="8"/>
    <x v="1"/>
    <n v="0.30087000000000003"/>
    <x v="1"/>
    <n v="49"/>
    <x v="3"/>
    <x v="11"/>
  </r>
  <r>
    <x v="200"/>
    <x v="9"/>
    <x v="1"/>
    <n v="0.29731999999999997"/>
    <x v="1"/>
    <n v="49"/>
    <x v="3"/>
    <x v="11"/>
  </r>
  <r>
    <x v="200"/>
    <x v="10"/>
    <x v="1"/>
    <n v="0.31546000000000002"/>
    <x v="1"/>
    <n v="49"/>
    <x v="3"/>
    <x v="11"/>
  </r>
  <r>
    <x v="200"/>
    <x v="11"/>
    <x v="1"/>
    <n v="0.30460999999999999"/>
    <x v="1"/>
    <n v="49"/>
    <x v="3"/>
    <x v="11"/>
  </r>
  <r>
    <x v="200"/>
    <x v="12"/>
    <x v="1"/>
    <n v="0.33939000000000002"/>
    <x v="1"/>
    <n v="49"/>
    <x v="3"/>
    <x v="11"/>
  </r>
  <r>
    <x v="200"/>
    <x v="0"/>
    <x v="2"/>
    <n v="0.54357"/>
    <x v="1"/>
    <n v="49"/>
    <x v="3"/>
    <x v="11"/>
  </r>
  <r>
    <x v="200"/>
    <x v="1"/>
    <x v="2"/>
    <n v="0.77624000000000004"/>
    <x v="1"/>
    <n v="49"/>
    <x v="3"/>
    <x v="11"/>
  </r>
  <r>
    <x v="200"/>
    <x v="2"/>
    <x v="2"/>
    <n v="0.86241999999999996"/>
    <x v="1"/>
    <n v="49"/>
    <x v="3"/>
    <x v="11"/>
  </r>
  <r>
    <x v="200"/>
    <x v="3"/>
    <x v="2"/>
    <n v="0.79169"/>
    <x v="1"/>
    <n v="49"/>
    <x v="3"/>
    <x v="11"/>
  </r>
  <r>
    <x v="200"/>
    <x v="4"/>
    <x v="2"/>
    <n v="0.76810999999999996"/>
    <x v="1"/>
    <n v="49"/>
    <x v="3"/>
    <x v="11"/>
  </r>
  <r>
    <x v="200"/>
    <x v="5"/>
    <x v="2"/>
    <n v="0.82513999999999998"/>
    <x v="1"/>
    <n v="49"/>
    <x v="3"/>
    <x v="11"/>
  </r>
  <r>
    <x v="200"/>
    <x v="6"/>
    <x v="2"/>
    <n v="0.73170999999999997"/>
    <x v="1"/>
    <n v="49"/>
    <x v="3"/>
    <x v="11"/>
  </r>
  <r>
    <x v="200"/>
    <x v="7"/>
    <x v="2"/>
    <n v="0.64956999999999998"/>
    <x v="1"/>
    <n v="49"/>
    <x v="3"/>
    <x v="11"/>
  </r>
  <r>
    <x v="200"/>
    <x v="8"/>
    <x v="2"/>
    <n v="0.72518000000000005"/>
    <x v="1"/>
    <n v="49"/>
    <x v="3"/>
    <x v="11"/>
  </r>
  <r>
    <x v="200"/>
    <x v="9"/>
    <x v="2"/>
    <n v="0.70972999999999997"/>
    <x v="1"/>
    <n v="49"/>
    <x v="3"/>
    <x v="11"/>
  </r>
  <r>
    <x v="200"/>
    <x v="10"/>
    <x v="2"/>
    <n v="0.78859000000000001"/>
    <x v="1"/>
    <n v="49"/>
    <x v="3"/>
    <x v="11"/>
  </r>
  <r>
    <x v="200"/>
    <x v="11"/>
    <x v="2"/>
    <n v="0.74143999999999999"/>
    <x v="1"/>
    <n v="49"/>
    <x v="3"/>
    <x v="11"/>
  </r>
  <r>
    <x v="200"/>
    <x v="12"/>
    <x v="2"/>
    <n v="0.89266000000000001"/>
    <x v="1"/>
    <n v="49"/>
    <x v="3"/>
    <x v="11"/>
  </r>
  <r>
    <x v="200"/>
    <x v="0"/>
    <x v="3"/>
    <n v="0.747"/>
    <x v="1"/>
    <n v="49"/>
    <x v="3"/>
    <x v="11"/>
  </r>
  <r>
    <x v="200"/>
    <x v="1"/>
    <x v="3"/>
    <n v="1.403"/>
    <x v="1"/>
    <n v="49"/>
    <x v="3"/>
    <x v="11"/>
  </r>
  <r>
    <x v="200"/>
    <x v="2"/>
    <x v="3"/>
    <n v="1.5089999999999999"/>
    <x v="1"/>
    <n v="49"/>
    <x v="3"/>
    <x v="11"/>
  </r>
  <r>
    <x v="200"/>
    <x v="3"/>
    <x v="3"/>
    <n v="1.4219999999999999"/>
    <x v="1"/>
    <n v="49"/>
    <x v="3"/>
    <x v="11"/>
  </r>
  <r>
    <x v="200"/>
    <x v="4"/>
    <x v="3"/>
    <n v="1.393"/>
    <x v="1"/>
    <n v="49"/>
    <x v="3"/>
    <x v="11"/>
  </r>
  <r>
    <x v="200"/>
    <x v="5"/>
    <x v="3"/>
    <n v="1.02"/>
    <x v="1"/>
    <n v="49"/>
    <x v="3"/>
    <x v="11"/>
  </r>
  <r>
    <x v="200"/>
    <x v="6"/>
    <x v="3"/>
    <n v="1.111"/>
    <x v="1"/>
    <n v="49"/>
    <x v="3"/>
    <x v="11"/>
  </r>
  <r>
    <x v="200"/>
    <x v="7"/>
    <x v="3"/>
    <n v="1.516"/>
    <x v="1"/>
    <n v="49"/>
    <x v="3"/>
    <x v="11"/>
  </r>
  <r>
    <x v="200"/>
    <x v="8"/>
    <x v="3"/>
    <n v="1.609"/>
    <x v="1"/>
    <n v="49"/>
    <x v="3"/>
    <x v="11"/>
  </r>
  <r>
    <x v="200"/>
    <x v="9"/>
    <x v="3"/>
    <n v="1.59"/>
    <x v="1"/>
    <n v="49"/>
    <x v="3"/>
    <x v="11"/>
  </r>
  <r>
    <x v="200"/>
    <x v="10"/>
    <x v="3"/>
    <n v="1.6870000000000001"/>
    <x v="1"/>
    <n v="49"/>
    <x v="3"/>
    <x v="11"/>
  </r>
  <r>
    <x v="200"/>
    <x v="11"/>
    <x v="3"/>
    <n v="1.629"/>
    <x v="1"/>
    <n v="49"/>
    <x v="3"/>
    <x v="11"/>
  </r>
  <r>
    <x v="200"/>
    <x v="12"/>
    <x v="3"/>
    <n v="1.8149999999999999"/>
    <x v="1"/>
    <n v="49"/>
    <x v="3"/>
    <x v="11"/>
  </r>
  <r>
    <x v="201"/>
    <x v="13"/>
    <x v="0"/>
    <n v="1.5299999999999999E-2"/>
    <x v="1"/>
    <n v="49"/>
    <x v="3"/>
    <x v="11"/>
  </r>
  <r>
    <x v="201"/>
    <x v="13"/>
    <x v="1"/>
    <n v="9.2149999999999996E-2"/>
    <x v="1"/>
    <n v="49"/>
    <x v="3"/>
    <x v="11"/>
  </r>
  <r>
    <x v="201"/>
    <x v="13"/>
    <x v="2"/>
    <n v="0.69355"/>
    <x v="1"/>
    <n v="49"/>
    <x v="3"/>
    <x v="11"/>
  </r>
  <r>
    <x v="201"/>
    <x v="13"/>
    <x v="3"/>
    <n v="0.80100000000000005"/>
    <x v="1"/>
    <n v="49"/>
    <x v="3"/>
    <x v="11"/>
  </r>
  <r>
    <x v="202"/>
    <x v="0"/>
    <x v="0"/>
    <n v="6.3750000000000001E-2"/>
    <x v="1"/>
    <n v="50"/>
    <x v="3"/>
    <x v="11"/>
  </r>
  <r>
    <x v="202"/>
    <x v="1"/>
    <x v="0"/>
    <n v="0.36441000000000001"/>
    <x v="1"/>
    <n v="50"/>
    <x v="3"/>
    <x v="11"/>
  </r>
  <r>
    <x v="202"/>
    <x v="2"/>
    <x v="0"/>
    <n v="0.36441000000000001"/>
    <x v="1"/>
    <n v="50"/>
    <x v="3"/>
    <x v="11"/>
  </r>
  <r>
    <x v="202"/>
    <x v="3"/>
    <x v="0"/>
    <n v="0.36441000000000001"/>
    <x v="1"/>
    <n v="50"/>
    <x v="3"/>
    <x v="11"/>
  </r>
  <r>
    <x v="202"/>
    <x v="4"/>
    <x v="0"/>
    <n v="0.36441000000000001"/>
    <x v="1"/>
    <n v="50"/>
    <x v="3"/>
    <x v="11"/>
  </r>
  <r>
    <x v="202"/>
    <x v="5"/>
    <x v="0"/>
    <n v="7.7509999999999996E-2"/>
    <x v="1"/>
    <n v="50"/>
    <x v="3"/>
    <x v="11"/>
  </r>
  <r>
    <x v="202"/>
    <x v="6"/>
    <x v="0"/>
    <n v="0.25147999999999998"/>
    <x v="1"/>
    <n v="50"/>
    <x v="3"/>
    <x v="11"/>
  </r>
  <r>
    <x v="202"/>
    <x v="7"/>
    <x v="0"/>
    <n v="0.58294999999999997"/>
    <x v="1"/>
    <n v="50"/>
    <x v="3"/>
    <x v="11"/>
  </r>
  <r>
    <x v="202"/>
    <x v="8"/>
    <x v="0"/>
    <n v="0.58294999999999997"/>
    <x v="1"/>
    <n v="50"/>
    <x v="3"/>
    <x v="11"/>
  </r>
  <r>
    <x v="202"/>
    <x v="9"/>
    <x v="0"/>
    <n v="0.58294999999999997"/>
    <x v="1"/>
    <n v="50"/>
    <x v="3"/>
    <x v="11"/>
  </r>
  <r>
    <x v="202"/>
    <x v="10"/>
    <x v="0"/>
    <n v="0.58294999999999997"/>
    <x v="1"/>
    <n v="50"/>
    <x v="3"/>
    <x v="11"/>
  </r>
  <r>
    <x v="202"/>
    <x v="11"/>
    <x v="0"/>
    <n v="0.58294999999999997"/>
    <x v="1"/>
    <n v="50"/>
    <x v="3"/>
    <x v="11"/>
  </r>
  <r>
    <x v="202"/>
    <x v="12"/>
    <x v="0"/>
    <n v="0.58294999999999997"/>
    <x v="1"/>
    <n v="50"/>
    <x v="3"/>
    <x v="11"/>
  </r>
  <r>
    <x v="202"/>
    <x v="0"/>
    <x v="1"/>
    <n v="0.13968"/>
    <x v="1"/>
    <n v="50"/>
    <x v="3"/>
    <x v="11"/>
  </r>
  <r>
    <x v="202"/>
    <x v="1"/>
    <x v="1"/>
    <n v="0.26235000000000003"/>
    <x v="1"/>
    <n v="50"/>
    <x v="3"/>
    <x v="11"/>
  </r>
  <r>
    <x v="202"/>
    <x v="2"/>
    <x v="1"/>
    <n v="0.28236"/>
    <x v="1"/>
    <n v="50"/>
    <x v="3"/>
    <x v="11"/>
  </r>
  <r>
    <x v="202"/>
    <x v="3"/>
    <x v="1"/>
    <n v="0.26590000000000003"/>
    <x v="1"/>
    <n v="50"/>
    <x v="3"/>
    <x v="11"/>
  </r>
  <r>
    <x v="202"/>
    <x v="4"/>
    <x v="1"/>
    <n v="0.25935999999999998"/>
    <x v="1"/>
    <n v="50"/>
    <x v="3"/>
    <x v="11"/>
  </r>
  <r>
    <x v="202"/>
    <x v="5"/>
    <x v="1"/>
    <n v="0.11735"/>
    <x v="1"/>
    <n v="50"/>
    <x v="3"/>
    <x v="11"/>
  </r>
  <r>
    <x v="202"/>
    <x v="6"/>
    <x v="1"/>
    <n v="0.12770000000000001"/>
    <x v="1"/>
    <n v="50"/>
    <x v="3"/>
    <x v="11"/>
  </r>
  <r>
    <x v="202"/>
    <x v="7"/>
    <x v="1"/>
    <n v="0.28441"/>
    <x v="1"/>
    <n v="50"/>
    <x v="3"/>
    <x v="11"/>
  </r>
  <r>
    <x v="202"/>
    <x v="8"/>
    <x v="1"/>
    <n v="0.30162"/>
    <x v="1"/>
    <n v="50"/>
    <x v="3"/>
    <x v="11"/>
  </r>
  <r>
    <x v="202"/>
    <x v="9"/>
    <x v="1"/>
    <n v="0.29807"/>
    <x v="1"/>
    <n v="50"/>
    <x v="3"/>
    <x v="11"/>
  </r>
  <r>
    <x v="202"/>
    <x v="10"/>
    <x v="1"/>
    <n v="0.31657999999999997"/>
    <x v="1"/>
    <n v="50"/>
    <x v="3"/>
    <x v="11"/>
  </r>
  <r>
    <x v="202"/>
    <x v="11"/>
    <x v="1"/>
    <n v="0.30497999999999997"/>
    <x v="1"/>
    <n v="50"/>
    <x v="3"/>
    <x v="11"/>
  </r>
  <r>
    <x v="202"/>
    <x v="12"/>
    <x v="1"/>
    <n v="0.33883000000000002"/>
    <x v="1"/>
    <n v="50"/>
    <x v="3"/>
    <x v="11"/>
  </r>
  <r>
    <x v="202"/>
    <x v="0"/>
    <x v="2"/>
    <n v="0.54357"/>
    <x v="1"/>
    <n v="50"/>
    <x v="3"/>
    <x v="11"/>
  </r>
  <r>
    <x v="202"/>
    <x v="1"/>
    <x v="2"/>
    <n v="0.77624000000000004"/>
    <x v="1"/>
    <n v="50"/>
    <x v="3"/>
    <x v="11"/>
  </r>
  <r>
    <x v="202"/>
    <x v="2"/>
    <x v="2"/>
    <n v="0.86323000000000005"/>
    <x v="1"/>
    <n v="50"/>
    <x v="3"/>
    <x v="11"/>
  </r>
  <r>
    <x v="202"/>
    <x v="3"/>
    <x v="2"/>
    <n v="0.79169"/>
    <x v="1"/>
    <n v="50"/>
    <x v="3"/>
    <x v="11"/>
  </r>
  <r>
    <x v="202"/>
    <x v="4"/>
    <x v="2"/>
    <n v="0.76322999999999996"/>
    <x v="1"/>
    <n v="50"/>
    <x v="3"/>
    <x v="11"/>
  </r>
  <r>
    <x v="202"/>
    <x v="5"/>
    <x v="2"/>
    <n v="0.82513999999999998"/>
    <x v="1"/>
    <n v="50"/>
    <x v="3"/>
    <x v="11"/>
  </r>
  <r>
    <x v="202"/>
    <x v="6"/>
    <x v="2"/>
    <n v="0.73082000000000003"/>
    <x v="1"/>
    <n v="50"/>
    <x v="3"/>
    <x v="11"/>
  </r>
  <r>
    <x v="202"/>
    <x v="7"/>
    <x v="2"/>
    <n v="0.65364"/>
    <x v="1"/>
    <n v="50"/>
    <x v="3"/>
    <x v="11"/>
  </r>
  <r>
    <x v="202"/>
    <x v="8"/>
    <x v="2"/>
    <n v="0.72843000000000002"/>
    <x v="1"/>
    <n v="50"/>
    <x v="3"/>
    <x v="11"/>
  </r>
  <r>
    <x v="202"/>
    <x v="9"/>
    <x v="2"/>
    <n v="0.71297999999999995"/>
    <x v="1"/>
    <n v="50"/>
    <x v="3"/>
    <x v="11"/>
  </r>
  <r>
    <x v="202"/>
    <x v="10"/>
    <x v="2"/>
    <n v="0.79347000000000001"/>
    <x v="1"/>
    <n v="50"/>
    <x v="3"/>
    <x v="11"/>
  </r>
  <r>
    <x v="202"/>
    <x v="11"/>
    <x v="2"/>
    <n v="0.74307000000000001"/>
    <x v="1"/>
    <n v="50"/>
    <x v="3"/>
    <x v="11"/>
  </r>
  <r>
    <x v="202"/>
    <x v="12"/>
    <x v="2"/>
    <n v="0.89022000000000001"/>
    <x v="1"/>
    <n v="50"/>
    <x v="3"/>
    <x v="11"/>
  </r>
  <r>
    <x v="202"/>
    <x v="0"/>
    <x v="3"/>
    <n v="0.747"/>
    <x v="1"/>
    <n v="50"/>
    <x v="3"/>
    <x v="11"/>
  </r>
  <r>
    <x v="202"/>
    <x v="1"/>
    <x v="3"/>
    <n v="1.403"/>
    <x v="1"/>
    <n v="50"/>
    <x v="3"/>
    <x v="11"/>
  </r>
  <r>
    <x v="202"/>
    <x v="2"/>
    <x v="3"/>
    <n v="1.51"/>
    <x v="1"/>
    <n v="50"/>
    <x v="3"/>
    <x v="11"/>
  </r>
  <r>
    <x v="202"/>
    <x v="3"/>
    <x v="3"/>
    <n v="1.4219999999999999"/>
    <x v="1"/>
    <n v="50"/>
    <x v="3"/>
    <x v="11"/>
  </r>
  <r>
    <x v="202"/>
    <x v="4"/>
    <x v="3"/>
    <n v="1.387"/>
    <x v="1"/>
    <n v="50"/>
    <x v="3"/>
    <x v="11"/>
  </r>
  <r>
    <x v="202"/>
    <x v="5"/>
    <x v="3"/>
    <n v="1.02"/>
    <x v="1"/>
    <n v="50"/>
    <x v="3"/>
    <x v="11"/>
  </r>
  <r>
    <x v="202"/>
    <x v="6"/>
    <x v="3"/>
    <n v="1.1100000000000001"/>
    <x v="1"/>
    <n v="50"/>
    <x v="3"/>
    <x v="11"/>
  </r>
  <r>
    <x v="202"/>
    <x v="7"/>
    <x v="3"/>
    <n v="1.5209999999999999"/>
    <x v="1"/>
    <n v="50"/>
    <x v="3"/>
    <x v="11"/>
  </r>
  <r>
    <x v="202"/>
    <x v="8"/>
    <x v="3"/>
    <n v="1.613"/>
    <x v="1"/>
    <n v="50"/>
    <x v="3"/>
    <x v="11"/>
  </r>
  <r>
    <x v="202"/>
    <x v="9"/>
    <x v="3"/>
    <n v="1.5940000000000001"/>
    <x v="1"/>
    <n v="50"/>
    <x v="3"/>
    <x v="11"/>
  </r>
  <r>
    <x v="202"/>
    <x v="10"/>
    <x v="3"/>
    <n v="1.6930000000000001"/>
    <x v="1"/>
    <n v="50"/>
    <x v="3"/>
    <x v="11"/>
  </r>
  <r>
    <x v="202"/>
    <x v="11"/>
    <x v="3"/>
    <n v="1.631"/>
    <x v="1"/>
    <n v="50"/>
    <x v="3"/>
    <x v="11"/>
  </r>
  <r>
    <x v="202"/>
    <x v="12"/>
    <x v="3"/>
    <n v="1.8120000000000001"/>
    <x v="1"/>
    <n v="50"/>
    <x v="3"/>
    <x v="11"/>
  </r>
  <r>
    <x v="203"/>
    <x v="13"/>
    <x v="0"/>
    <n v="1.5299999999999999E-2"/>
    <x v="1"/>
    <n v="50"/>
    <x v="3"/>
    <x v="11"/>
  </r>
  <r>
    <x v="203"/>
    <x v="13"/>
    <x v="1"/>
    <n v="9.2499999999999999E-2"/>
    <x v="1"/>
    <n v="50"/>
    <x v="3"/>
    <x v="11"/>
  </r>
  <r>
    <x v="203"/>
    <x v="13"/>
    <x v="2"/>
    <n v="0.69620000000000004"/>
    <x v="1"/>
    <n v="50"/>
    <x v="3"/>
    <x v="11"/>
  </r>
  <r>
    <x v="203"/>
    <x v="13"/>
    <x v="3"/>
    <n v="0.80400000000000005"/>
    <x v="1"/>
    <n v="50"/>
    <x v="3"/>
    <x v="11"/>
  </r>
  <r>
    <x v="204"/>
    <x v="0"/>
    <x v="0"/>
    <n v="6.3750000000000001E-2"/>
    <x v="1"/>
    <n v="51"/>
    <x v="3"/>
    <x v="11"/>
  </r>
  <r>
    <x v="204"/>
    <x v="1"/>
    <x v="0"/>
    <n v="0.36441000000000001"/>
    <x v="1"/>
    <n v="51"/>
    <x v="3"/>
    <x v="11"/>
  </r>
  <r>
    <x v="204"/>
    <x v="2"/>
    <x v="0"/>
    <n v="0.36441000000000001"/>
    <x v="1"/>
    <n v="51"/>
    <x v="3"/>
    <x v="11"/>
  </r>
  <r>
    <x v="204"/>
    <x v="3"/>
    <x v="0"/>
    <n v="0.36441000000000001"/>
    <x v="1"/>
    <n v="51"/>
    <x v="3"/>
    <x v="11"/>
  </r>
  <r>
    <x v="204"/>
    <x v="4"/>
    <x v="0"/>
    <n v="0.36441000000000001"/>
    <x v="1"/>
    <n v="51"/>
    <x v="3"/>
    <x v="11"/>
  </r>
  <r>
    <x v="204"/>
    <x v="5"/>
    <x v="0"/>
    <n v="7.7509999999999996E-2"/>
    <x v="1"/>
    <n v="51"/>
    <x v="3"/>
    <x v="11"/>
  </r>
  <r>
    <x v="204"/>
    <x v="6"/>
    <x v="0"/>
    <n v="0.25147999999999998"/>
    <x v="1"/>
    <n v="51"/>
    <x v="3"/>
    <x v="11"/>
  </r>
  <r>
    <x v="204"/>
    <x v="7"/>
    <x v="0"/>
    <n v="0.58294999999999997"/>
    <x v="1"/>
    <n v="51"/>
    <x v="3"/>
    <x v="11"/>
  </r>
  <r>
    <x v="204"/>
    <x v="8"/>
    <x v="0"/>
    <n v="0.58294999999999997"/>
    <x v="1"/>
    <n v="51"/>
    <x v="3"/>
    <x v="11"/>
  </r>
  <r>
    <x v="204"/>
    <x v="9"/>
    <x v="0"/>
    <n v="0.58294999999999997"/>
    <x v="1"/>
    <n v="51"/>
    <x v="3"/>
    <x v="11"/>
  </r>
  <r>
    <x v="204"/>
    <x v="10"/>
    <x v="0"/>
    <n v="0.58294999999999997"/>
    <x v="1"/>
    <n v="51"/>
    <x v="3"/>
    <x v="11"/>
  </r>
  <r>
    <x v="204"/>
    <x v="11"/>
    <x v="0"/>
    <n v="0.58294999999999997"/>
    <x v="1"/>
    <n v="51"/>
    <x v="3"/>
    <x v="11"/>
  </r>
  <r>
    <x v="204"/>
    <x v="12"/>
    <x v="0"/>
    <n v="0.58294999999999997"/>
    <x v="1"/>
    <n v="51"/>
    <x v="3"/>
    <x v="11"/>
  </r>
  <r>
    <x v="204"/>
    <x v="0"/>
    <x v="1"/>
    <n v="0.13968"/>
    <x v="1"/>
    <n v="51"/>
    <x v="3"/>
    <x v="11"/>
  </r>
  <r>
    <x v="204"/>
    <x v="1"/>
    <x v="1"/>
    <n v="0.26140999999999998"/>
    <x v="1"/>
    <n v="51"/>
    <x v="3"/>
    <x v="11"/>
  </r>
  <r>
    <x v="204"/>
    <x v="2"/>
    <x v="1"/>
    <n v="0.28142"/>
    <x v="1"/>
    <n v="51"/>
    <x v="3"/>
    <x v="11"/>
  </r>
  <r>
    <x v="204"/>
    <x v="3"/>
    <x v="1"/>
    <n v="0.26590000000000003"/>
    <x v="1"/>
    <n v="51"/>
    <x v="3"/>
    <x v="11"/>
  </r>
  <r>
    <x v="204"/>
    <x v="4"/>
    <x v="1"/>
    <n v="0.25935999999999998"/>
    <x v="1"/>
    <n v="51"/>
    <x v="3"/>
    <x v="11"/>
  </r>
  <r>
    <x v="204"/>
    <x v="5"/>
    <x v="1"/>
    <n v="0.11688"/>
    <x v="1"/>
    <n v="51"/>
    <x v="3"/>
    <x v="11"/>
  </r>
  <r>
    <x v="204"/>
    <x v="6"/>
    <x v="1"/>
    <n v="0.12734999999999999"/>
    <x v="1"/>
    <n v="51"/>
    <x v="3"/>
    <x v="11"/>
  </r>
  <r>
    <x v="204"/>
    <x v="7"/>
    <x v="1"/>
    <n v="0.28554000000000002"/>
    <x v="1"/>
    <n v="51"/>
    <x v="3"/>
    <x v="11"/>
  </r>
  <r>
    <x v="204"/>
    <x v="8"/>
    <x v="1"/>
    <n v="0.30330000000000001"/>
    <x v="1"/>
    <n v="51"/>
    <x v="3"/>
    <x v="11"/>
  </r>
  <r>
    <x v="204"/>
    <x v="9"/>
    <x v="1"/>
    <n v="0.29919000000000001"/>
    <x v="1"/>
    <n v="51"/>
    <x v="3"/>
    <x v="11"/>
  </r>
  <r>
    <x v="204"/>
    <x v="10"/>
    <x v="1"/>
    <n v="0.31769999999999998"/>
    <x v="1"/>
    <n v="51"/>
    <x v="3"/>
    <x v="11"/>
  </r>
  <r>
    <x v="204"/>
    <x v="11"/>
    <x v="1"/>
    <n v="0.30610999999999999"/>
    <x v="1"/>
    <n v="51"/>
    <x v="3"/>
    <x v="11"/>
  </r>
  <r>
    <x v="204"/>
    <x v="12"/>
    <x v="1"/>
    <n v="0.33883000000000002"/>
    <x v="1"/>
    <n v="51"/>
    <x v="3"/>
    <x v="11"/>
  </r>
  <r>
    <x v="204"/>
    <x v="0"/>
    <x v="2"/>
    <n v="0.54357"/>
    <x v="1"/>
    <n v="51"/>
    <x v="3"/>
    <x v="11"/>
  </r>
  <r>
    <x v="204"/>
    <x v="1"/>
    <x v="2"/>
    <n v="0.77217999999999998"/>
    <x v="1"/>
    <n v="51"/>
    <x v="3"/>
    <x v="11"/>
  </r>
  <r>
    <x v="204"/>
    <x v="2"/>
    <x v="2"/>
    <n v="0.85916999999999999"/>
    <x v="1"/>
    <n v="51"/>
    <x v="3"/>
    <x v="11"/>
  </r>
  <r>
    <x v="204"/>
    <x v="3"/>
    <x v="2"/>
    <n v="0.79169"/>
    <x v="1"/>
    <n v="51"/>
    <x v="3"/>
    <x v="11"/>
  </r>
  <r>
    <x v="204"/>
    <x v="4"/>
    <x v="2"/>
    <n v="0.76322999999999996"/>
    <x v="1"/>
    <n v="51"/>
    <x v="3"/>
    <x v="11"/>
  </r>
  <r>
    <x v="204"/>
    <x v="5"/>
    <x v="2"/>
    <n v="0.82160999999999995"/>
    <x v="1"/>
    <n v="51"/>
    <x v="3"/>
    <x v="11"/>
  </r>
  <r>
    <x v="204"/>
    <x v="6"/>
    <x v="2"/>
    <n v="0.72816999999999998"/>
    <x v="1"/>
    <n v="51"/>
    <x v="3"/>
    <x v="11"/>
  </r>
  <r>
    <x v="204"/>
    <x v="7"/>
    <x v="2"/>
    <n v="0.65851000000000004"/>
    <x v="1"/>
    <n v="51"/>
    <x v="3"/>
    <x v="11"/>
  </r>
  <r>
    <x v="204"/>
    <x v="8"/>
    <x v="2"/>
    <n v="0.73575000000000002"/>
    <x v="1"/>
    <n v="51"/>
    <x v="3"/>
    <x v="11"/>
  </r>
  <r>
    <x v="204"/>
    <x v="9"/>
    <x v="2"/>
    <n v="0.71786000000000005"/>
    <x v="1"/>
    <n v="51"/>
    <x v="3"/>
    <x v="11"/>
  </r>
  <r>
    <x v="204"/>
    <x v="10"/>
    <x v="2"/>
    <n v="0.79835"/>
    <x v="1"/>
    <n v="51"/>
    <x v="3"/>
    <x v="11"/>
  </r>
  <r>
    <x v="204"/>
    <x v="11"/>
    <x v="2"/>
    <n v="0.74794000000000005"/>
    <x v="1"/>
    <n v="51"/>
    <x v="3"/>
    <x v="11"/>
  </r>
  <r>
    <x v="204"/>
    <x v="12"/>
    <x v="2"/>
    <n v="0.89022000000000001"/>
    <x v="1"/>
    <n v="51"/>
    <x v="3"/>
    <x v="11"/>
  </r>
  <r>
    <x v="204"/>
    <x v="0"/>
    <x v="3"/>
    <n v="0.747"/>
    <x v="1"/>
    <n v="51"/>
    <x v="3"/>
    <x v="11"/>
  </r>
  <r>
    <x v="204"/>
    <x v="1"/>
    <x v="3"/>
    <n v="1.3979999999999999"/>
    <x v="1"/>
    <n v="51"/>
    <x v="3"/>
    <x v="11"/>
  </r>
  <r>
    <x v="204"/>
    <x v="2"/>
    <x v="3"/>
    <n v="1.5049999999999999"/>
    <x v="1"/>
    <n v="51"/>
    <x v="3"/>
    <x v="11"/>
  </r>
  <r>
    <x v="204"/>
    <x v="3"/>
    <x v="3"/>
    <n v="1.4219999999999999"/>
    <x v="1"/>
    <n v="51"/>
    <x v="3"/>
    <x v="11"/>
  </r>
  <r>
    <x v="204"/>
    <x v="4"/>
    <x v="3"/>
    <n v="1.387"/>
    <x v="1"/>
    <n v="51"/>
    <x v="3"/>
    <x v="11"/>
  </r>
  <r>
    <x v="204"/>
    <x v="5"/>
    <x v="3"/>
    <n v="1.016"/>
    <x v="1"/>
    <n v="51"/>
    <x v="3"/>
    <x v="11"/>
  </r>
  <r>
    <x v="204"/>
    <x v="6"/>
    <x v="3"/>
    <n v="1.107"/>
    <x v="1"/>
    <n v="51"/>
    <x v="3"/>
    <x v="11"/>
  </r>
  <r>
    <x v="204"/>
    <x v="7"/>
    <x v="3"/>
    <n v="1.5269999999999999"/>
    <x v="1"/>
    <n v="51"/>
    <x v="3"/>
    <x v="11"/>
  </r>
  <r>
    <x v="204"/>
    <x v="8"/>
    <x v="3"/>
    <n v="1.6220000000000001"/>
    <x v="1"/>
    <n v="51"/>
    <x v="3"/>
    <x v="11"/>
  </r>
  <r>
    <x v="204"/>
    <x v="9"/>
    <x v="3"/>
    <n v="1.6"/>
    <x v="1"/>
    <n v="51"/>
    <x v="3"/>
    <x v="11"/>
  </r>
  <r>
    <x v="204"/>
    <x v="10"/>
    <x v="3"/>
    <n v="1.6990000000000001"/>
    <x v="1"/>
    <n v="51"/>
    <x v="3"/>
    <x v="11"/>
  </r>
  <r>
    <x v="204"/>
    <x v="11"/>
    <x v="3"/>
    <n v="1.637"/>
    <x v="1"/>
    <n v="51"/>
    <x v="3"/>
    <x v="11"/>
  </r>
  <r>
    <x v="204"/>
    <x v="12"/>
    <x v="3"/>
    <n v="1.8120000000000001"/>
    <x v="1"/>
    <n v="51"/>
    <x v="3"/>
    <x v="11"/>
  </r>
  <r>
    <x v="205"/>
    <x v="13"/>
    <x v="0"/>
    <n v="1.5299999999999999E-2"/>
    <x v="1"/>
    <n v="51"/>
    <x v="3"/>
    <x v="11"/>
  </r>
  <r>
    <x v="205"/>
    <x v="13"/>
    <x v="1"/>
    <n v="9.2499999999999999E-2"/>
    <x v="1"/>
    <n v="51"/>
    <x v="3"/>
    <x v="11"/>
  </r>
  <r>
    <x v="205"/>
    <x v="13"/>
    <x v="2"/>
    <n v="0.69620000000000004"/>
    <x v="1"/>
    <n v="51"/>
    <x v="3"/>
    <x v="11"/>
  </r>
  <r>
    <x v="205"/>
    <x v="13"/>
    <x v="3"/>
    <n v="0.80400000000000005"/>
    <x v="1"/>
    <n v="51"/>
    <x v="3"/>
    <x v="11"/>
  </r>
  <r>
    <x v="206"/>
    <x v="0"/>
    <x v="0"/>
    <n v="6.3750000000000001E-2"/>
    <x v="1"/>
    <n v="52"/>
    <x v="3"/>
    <x v="11"/>
  </r>
  <r>
    <x v="206"/>
    <x v="1"/>
    <x v="0"/>
    <n v="0.36441000000000001"/>
    <x v="1"/>
    <n v="52"/>
    <x v="3"/>
    <x v="11"/>
  </r>
  <r>
    <x v="206"/>
    <x v="2"/>
    <x v="0"/>
    <n v="0.36441000000000001"/>
    <x v="1"/>
    <n v="52"/>
    <x v="3"/>
    <x v="11"/>
  </r>
  <r>
    <x v="206"/>
    <x v="3"/>
    <x v="0"/>
    <n v="0.36441000000000001"/>
    <x v="1"/>
    <n v="52"/>
    <x v="3"/>
    <x v="11"/>
  </r>
  <r>
    <x v="206"/>
    <x v="4"/>
    <x v="0"/>
    <n v="0.36441000000000001"/>
    <x v="1"/>
    <n v="52"/>
    <x v="3"/>
    <x v="11"/>
  </r>
  <r>
    <x v="206"/>
    <x v="5"/>
    <x v="0"/>
    <n v="7.7509999999999996E-2"/>
    <x v="1"/>
    <n v="52"/>
    <x v="3"/>
    <x v="11"/>
  </r>
  <r>
    <x v="206"/>
    <x v="6"/>
    <x v="0"/>
    <n v="0.25147999999999998"/>
    <x v="1"/>
    <n v="52"/>
    <x v="3"/>
    <x v="11"/>
  </r>
  <r>
    <x v="206"/>
    <x v="7"/>
    <x v="0"/>
    <n v="0.58294999999999997"/>
    <x v="1"/>
    <n v="52"/>
    <x v="3"/>
    <x v="11"/>
  </r>
  <r>
    <x v="206"/>
    <x v="8"/>
    <x v="0"/>
    <n v="0.58294999999999997"/>
    <x v="1"/>
    <n v="52"/>
    <x v="3"/>
    <x v="11"/>
  </r>
  <r>
    <x v="206"/>
    <x v="9"/>
    <x v="0"/>
    <n v="0.58294999999999997"/>
    <x v="1"/>
    <n v="52"/>
    <x v="3"/>
    <x v="11"/>
  </r>
  <r>
    <x v="206"/>
    <x v="10"/>
    <x v="0"/>
    <n v="0.58294999999999997"/>
    <x v="1"/>
    <n v="52"/>
    <x v="3"/>
    <x v="11"/>
  </r>
  <r>
    <x v="206"/>
    <x v="11"/>
    <x v="0"/>
    <n v="0.58294999999999997"/>
    <x v="1"/>
    <n v="52"/>
    <x v="3"/>
    <x v="11"/>
  </r>
  <r>
    <x v="206"/>
    <x v="12"/>
    <x v="0"/>
    <n v="0.58294999999999997"/>
    <x v="1"/>
    <n v="52"/>
    <x v="3"/>
    <x v="11"/>
  </r>
  <r>
    <x v="206"/>
    <x v="0"/>
    <x v="1"/>
    <n v="0.13950000000000001"/>
    <x v="1"/>
    <n v="52"/>
    <x v="3"/>
    <x v="11"/>
  </r>
  <r>
    <x v="206"/>
    <x v="1"/>
    <x v="1"/>
    <n v="0.26085000000000003"/>
    <x v="1"/>
    <n v="52"/>
    <x v="3"/>
    <x v="11"/>
  </r>
  <r>
    <x v="206"/>
    <x v="2"/>
    <x v="1"/>
    <n v="0.28086"/>
    <x v="1"/>
    <n v="52"/>
    <x v="3"/>
    <x v="11"/>
  </r>
  <r>
    <x v="206"/>
    <x v="3"/>
    <x v="1"/>
    <n v="0.26590000000000003"/>
    <x v="1"/>
    <n v="52"/>
    <x v="3"/>
    <x v="11"/>
  </r>
  <r>
    <x v="206"/>
    <x v="4"/>
    <x v="1"/>
    <n v="0.25897999999999999"/>
    <x v="1"/>
    <n v="52"/>
    <x v="3"/>
    <x v="11"/>
  </r>
  <r>
    <x v="206"/>
    <x v="5"/>
    <x v="1"/>
    <n v="0.11619"/>
    <x v="1"/>
    <n v="52"/>
    <x v="3"/>
    <x v="11"/>
  </r>
  <r>
    <x v="206"/>
    <x v="6"/>
    <x v="1"/>
    <n v="0.12689"/>
    <x v="1"/>
    <n v="52"/>
    <x v="3"/>
    <x v="11"/>
  </r>
  <r>
    <x v="206"/>
    <x v="7"/>
    <x v="1"/>
    <n v="0.28666000000000003"/>
    <x v="1"/>
    <n v="52"/>
    <x v="3"/>
    <x v="11"/>
  </r>
  <r>
    <x v="206"/>
    <x v="8"/>
    <x v="1"/>
    <n v="0.30460999999999999"/>
    <x v="1"/>
    <n v="52"/>
    <x v="3"/>
    <x v="11"/>
  </r>
  <r>
    <x v="206"/>
    <x v="9"/>
    <x v="1"/>
    <n v="0.30012"/>
    <x v="1"/>
    <n v="52"/>
    <x v="3"/>
    <x v="11"/>
  </r>
  <r>
    <x v="206"/>
    <x v="10"/>
    <x v="1"/>
    <n v="0.31881999999999999"/>
    <x v="1"/>
    <n v="52"/>
    <x v="3"/>
    <x v="11"/>
  </r>
  <r>
    <x v="206"/>
    <x v="11"/>
    <x v="1"/>
    <n v="0.30779000000000001"/>
    <x v="1"/>
    <n v="52"/>
    <x v="3"/>
    <x v="11"/>
  </r>
  <r>
    <x v="206"/>
    <x v="12"/>
    <x v="1"/>
    <n v="0.33976000000000001"/>
    <x v="1"/>
    <n v="52"/>
    <x v="3"/>
    <x v="11"/>
  </r>
  <r>
    <x v="206"/>
    <x v="0"/>
    <x v="2"/>
    <n v="0.54274999999999995"/>
    <x v="1"/>
    <n v="52"/>
    <x v="3"/>
    <x v="11"/>
  </r>
  <r>
    <x v="206"/>
    <x v="1"/>
    <x v="2"/>
    <n v="0.76973999999999998"/>
    <x v="1"/>
    <n v="52"/>
    <x v="3"/>
    <x v="11"/>
  </r>
  <r>
    <x v="206"/>
    <x v="2"/>
    <x v="2"/>
    <n v="0.85672999999999999"/>
    <x v="1"/>
    <n v="52"/>
    <x v="3"/>
    <x v="11"/>
  </r>
  <r>
    <x v="206"/>
    <x v="3"/>
    <x v="2"/>
    <n v="0.79169"/>
    <x v="1"/>
    <n v="52"/>
    <x v="3"/>
    <x v="11"/>
  </r>
  <r>
    <x v="206"/>
    <x v="4"/>
    <x v="2"/>
    <n v="0.76161000000000001"/>
    <x v="1"/>
    <n v="52"/>
    <x v="3"/>
    <x v="11"/>
  </r>
  <r>
    <x v="206"/>
    <x v="5"/>
    <x v="2"/>
    <n v="0.81630000000000003"/>
    <x v="1"/>
    <n v="52"/>
    <x v="3"/>
    <x v="11"/>
  </r>
  <r>
    <x v="206"/>
    <x v="6"/>
    <x v="2"/>
    <n v="0.72463"/>
    <x v="1"/>
    <n v="52"/>
    <x v="3"/>
    <x v="11"/>
  </r>
  <r>
    <x v="206"/>
    <x v="7"/>
    <x v="2"/>
    <n v="0.66339000000000004"/>
    <x v="1"/>
    <n v="52"/>
    <x v="3"/>
    <x v="11"/>
  </r>
  <r>
    <x v="206"/>
    <x v="8"/>
    <x v="2"/>
    <n v="0.74143999999999999"/>
    <x v="1"/>
    <n v="52"/>
    <x v="3"/>
    <x v="11"/>
  </r>
  <r>
    <x v="206"/>
    <x v="9"/>
    <x v="2"/>
    <n v="0.72192999999999996"/>
    <x v="1"/>
    <n v="52"/>
    <x v="3"/>
    <x v="11"/>
  </r>
  <r>
    <x v="206"/>
    <x v="10"/>
    <x v="2"/>
    <n v="0.80323"/>
    <x v="1"/>
    <n v="52"/>
    <x v="3"/>
    <x v="11"/>
  </r>
  <r>
    <x v="206"/>
    <x v="11"/>
    <x v="2"/>
    <n v="0.75526000000000004"/>
    <x v="1"/>
    <n v="52"/>
    <x v="3"/>
    <x v="11"/>
  </r>
  <r>
    <x v="206"/>
    <x v="12"/>
    <x v="2"/>
    <n v="0.89429000000000003"/>
    <x v="1"/>
    <n v="52"/>
    <x v="3"/>
    <x v="11"/>
  </r>
  <r>
    <x v="206"/>
    <x v="0"/>
    <x v="3"/>
    <n v="0.746"/>
    <x v="1"/>
    <n v="52"/>
    <x v="3"/>
    <x v="11"/>
  </r>
  <r>
    <x v="206"/>
    <x v="1"/>
    <x v="3"/>
    <n v="1.395"/>
    <x v="1"/>
    <n v="52"/>
    <x v="3"/>
    <x v="11"/>
  </r>
  <r>
    <x v="206"/>
    <x v="2"/>
    <x v="3"/>
    <n v="1.502"/>
    <x v="1"/>
    <n v="52"/>
    <x v="3"/>
    <x v="11"/>
  </r>
  <r>
    <x v="206"/>
    <x v="3"/>
    <x v="3"/>
    <n v="1.4219999999999999"/>
    <x v="1"/>
    <n v="52"/>
    <x v="3"/>
    <x v="11"/>
  </r>
  <r>
    <x v="206"/>
    <x v="4"/>
    <x v="3"/>
    <n v="1.385"/>
    <x v="1"/>
    <n v="52"/>
    <x v="3"/>
    <x v="11"/>
  </r>
  <r>
    <x v="206"/>
    <x v="5"/>
    <x v="3"/>
    <n v="1.01"/>
    <x v="1"/>
    <n v="52"/>
    <x v="3"/>
    <x v="11"/>
  </r>
  <r>
    <x v="206"/>
    <x v="6"/>
    <x v="3"/>
    <n v="1.103"/>
    <x v="1"/>
    <n v="52"/>
    <x v="3"/>
    <x v="11"/>
  </r>
  <r>
    <x v="206"/>
    <x v="7"/>
    <x v="3"/>
    <n v="1.5329999999999999"/>
    <x v="1"/>
    <n v="52"/>
    <x v="3"/>
    <x v="11"/>
  </r>
  <r>
    <x v="206"/>
    <x v="8"/>
    <x v="3"/>
    <n v="1.629"/>
    <x v="1"/>
    <n v="52"/>
    <x v="3"/>
    <x v="11"/>
  </r>
  <r>
    <x v="206"/>
    <x v="9"/>
    <x v="3"/>
    <n v="1.605"/>
    <x v="1"/>
    <n v="52"/>
    <x v="3"/>
    <x v="11"/>
  </r>
  <r>
    <x v="206"/>
    <x v="10"/>
    <x v="3"/>
    <n v="1.7050000000000001"/>
    <x v="1"/>
    <n v="52"/>
    <x v="3"/>
    <x v="11"/>
  </r>
  <r>
    <x v="206"/>
    <x v="11"/>
    <x v="3"/>
    <n v="1.6459999999999999"/>
    <x v="1"/>
    <n v="52"/>
    <x v="3"/>
    <x v="11"/>
  </r>
  <r>
    <x v="206"/>
    <x v="12"/>
    <x v="3"/>
    <n v="1.8169999999999999"/>
    <x v="1"/>
    <n v="52"/>
    <x v="3"/>
    <x v="11"/>
  </r>
  <r>
    <x v="207"/>
    <x v="13"/>
    <x v="0"/>
    <n v="1.5299999999999999E-2"/>
    <x v="1"/>
    <n v="52"/>
    <x v="3"/>
    <x v="11"/>
  </r>
  <r>
    <x v="207"/>
    <x v="13"/>
    <x v="1"/>
    <n v="9.3880000000000005E-2"/>
    <x v="1"/>
    <n v="52"/>
    <x v="3"/>
    <x v="11"/>
  </r>
  <r>
    <x v="207"/>
    <x v="13"/>
    <x v="2"/>
    <n v="0.70682"/>
    <x v="1"/>
    <n v="52"/>
    <x v="3"/>
    <x v="11"/>
  </r>
  <r>
    <x v="207"/>
    <x v="13"/>
    <x v="3"/>
    <n v="0.81599999999999995"/>
    <x v="1"/>
    <n v="52"/>
    <x v="3"/>
    <x v="11"/>
  </r>
  <r>
    <x v="208"/>
    <x v="0"/>
    <x v="0"/>
    <n v="6.522E-2"/>
    <x v="2"/>
    <n v="1"/>
    <x v="0"/>
    <x v="0"/>
  </r>
  <r>
    <x v="208"/>
    <x v="1"/>
    <x v="0"/>
    <n v="0.36638999999999999"/>
    <x v="2"/>
    <n v="1"/>
    <x v="0"/>
    <x v="0"/>
  </r>
  <r>
    <x v="208"/>
    <x v="2"/>
    <x v="0"/>
    <n v="0.36638999999999999"/>
    <x v="2"/>
    <n v="1"/>
    <x v="0"/>
    <x v="0"/>
  </r>
  <r>
    <x v="208"/>
    <x v="3"/>
    <x v="0"/>
    <n v="0.36638999999999999"/>
    <x v="2"/>
    <n v="1"/>
    <x v="0"/>
    <x v="0"/>
  </r>
  <r>
    <x v="208"/>
    <x v="4"/>
    <x v="0"/>
    <n v="0.36638999999999999"/>
    <x v="2"/>
    <n v="1"/>
    <x v="0"/>
    <x v="0"/>
  </r>
  <r>
    <x v="208"/>
    <x v="5"/>
    <x v="0"/>
    <n v="7.7509999999999996E-2"/>
    <x v="2"/>
    <n v="1"/>
    <x v="0"/>
    <x v="0"/>
  </r>
  <r>
    <x v="208"/>
    <x v="6"/>
    <x v="0"/>
    <n v="0.29246"/>
    <x v="2"/>
    <n v="1"/>
    <x v="0"/>
    <x v="0"/>
  </r>
  <r>
    <x v="208"/>
    <x v="7"/>
    <x v="0"/>
    <n v="0.58442000000000005"/>
    <x v="2"/>
    <n v="1"/>
    <x v="0"/>
    <x v="0"/>
  </r>
  <r>
    <x v="208"/>
    <x v="8"/>
    <x v="0"/>
    <n v="0.58442000000000005"/>
    <x v="2"/>
    <n v="1"/>
    <x v="0"/>
    <x v="0"/>
  </r>
  <r>
    <x v="208"/>
    <x v="9"/>
    <x v="0"/>
    <n v="0.58442000000000005"/>
    <x v="2"/>
    <n v="1"/>
    <x v="0"/>
    <x v="0"/>
  </r>
  <r>
    <x v="208"/>
    <x v="10"/>
    <x v="0"/>
    <n v="0.58442000000000005"/>
    <x v="2"/>
    <n v="1"/>
    <x v="0"/>
    <x v="0"/>
  </r>
  <r>
    <x v="208"/>
    <x v="11"/>
    <x v="0"/>
    <n v="0.58442000000000005"/>
    <x v="2"/>
    <n v="1"/>
    <x v="0"/>
    <x v="0"/>
  </r>
  <r>
    <x v="208"/>
    <x v="12"/>
    <x v="0"/>
    <n v="0.58442000000000005"/>
    <x v="2"/>
    <n v="1"/>
    <x v="0"/>
    <x v="0"/>
  </r>
  <r>
    <x v="208"/>
    <x v="0"/>
    <x v="1"/>
    <n v="0.14024"/>
    <x v="2"/>
    <n v="1"/>
    <x v="0"/>
    <x v="0"/>
  </r>
  <r>
    <x v="208"/>
    <x v="1"/>
    <x v="1"/>
    <n v="0.26552999999999999"/>
    <x v="2"/>
    <n v="1"/>
    <x v="0"/>
    <x v="0"/>
  </r>
  <r>
    <x v="208"/>
    <x v="2"/>
    <x v="1"/>
    <n v="0.28591"/>
    <x v="2"/>
    <n v="1"/>
    <x v="0"/>
    <x v="0"/>
  </r>
  <r>
    <x v="208"/>
    <x v="3"/>
    <x v="1"/>
    <n v="0.26590000000000003"/>
    <x v="2"/>
    <n v="1"/>
    <x v="0"/>
    <x v="0"/>
  </r>
  <r>
    <x v="208"/>
    <x v="4"/>
    <x v="1"/>
    <n v="0.25897999999999999"/>
    <x v="2"/>
    <n v="1"/>
    <x v="0"/>
    <x v="0"/>
  </r>
  <r>
    <x v="208"/>
    <x v="5"/>
    <x v="1"/>
    <n v="0.11735"/>
    <x v="2"/>
    <n v="1"/>
    <x v="0"/>
    <x v="0"/>
  </r>
  <r>
    <x v="208"/>
    <x v="6"/>
    <x v="1"/>
    <n v="0.13195999999999999"/>
    <x v="2"/>
    <n v="1"/>
    <x v="0"/>
    <x v="0"/>
  </r>
  <r>
    <x v="208"/>
    <x v="7"/>
    <x v="1"/>
    <n v="0.29076999999999997"/>
    <x v="2"/>
    <n v="1"/>
    <x v="0"/>
    <x v="0"/>
  </r>
  <r>
    <x v="208"/>
    <x v="8"/>
    <x v="1"/>
    <n v="0.31022"/>
    <x v="2"/>
    <n v="1"/>
    <x v="0"/>
    <x v="0"/>
  </r>
  <r>
    <x v="208"/>
    <x v="9"/>
    <x v="1"/>
    <n v="0.30330000000000001"/>
    <x v="2"/>
    <n v="1"/>
    <x v="0"/>
    <x v="0"/>
  </r>
  <r>
    <x v="208"/>
    <x v="10"/>
    <x v="1"/>
    <n v="0.32423999999999997"/>
    <x v="2"/>
    <n v="1"/>
    <x v="0"/>
    <x v="0"/>
  </r>
  <r>
    <x v="208"/>
    <x v="11"/>
    <x v="1"/>
    <n v="0.31058999999999998"/>
    <x v="2"/>
    <n v="1"/>
    <x v="0"/>
    <x v="0"/>
  </r>
  <r>
    <x v="208"/>
    <x v="12"/>
    <x v="1"/>
    <n v="0.34050999999999998"/>
    <x v="2"/>
    <n v="1"/>
    <x v="0"/>
    <x v="0"/>
  </r>
  <r>
    <x v="208"/>
    <x v="0"/>
    <x v="2"/>
    <n v="0.54454000000000002"/>
    <x v="2"/>
    <n v="1"/>
    <x v="0"/>
    <x v="0"/>
  </r>
  <r>
    <x v="208"/>
    <x v="1"/>
    <x v="2"/>
    <n v="0.78808"/>
    <x v="2"/>
    <n v="1"/>
    <x v="0"/>
    <x v="0"/>
  </r>
  <r>
    <x v="208"/>
    <x v="2"/>
    <x v="2"/>
    <n v="0.87670000000000003"/>
    <x v="2"/>
    <n v="1"/>
    <x v="0"/>
    <x v="0"/>
  </r>
  <r>
    <x v="208"/>
    <x v="3"/>
    <x v="2"/>
    <n v="0.78971000000000002"/>
    <x v="2"/>
    <n v="1"/>
    <x v="0"/>
    <x v="0"/>
  </r>
  <r>
    <x v="208"/>
    <x v="4"/>
    <x v="2"/>
    <n v="0.75963000000000003"/>
    <x v="2"/>
    <n v="1"/>
    <x v="0"/>
    <x v="0"/>
  </r>
  <r>
    <x v="208"/>
    <x v="5"/>
    <x v="2"/>
    <n v="0.82513999999999998"/>
    <x v="2"/>
    <n v="1"/>
    <x v="0"/>
    <x v="0"/>
  </r>
  <r>
    <x v="208"/>
    <x v="6"/>
    <x v="2"/>
    <n v="0.72258"/>
    <x v="2"/>
    <n v="1"/>
    <x v="0"/>
    <x v="0"/>
  </r>
  <r>
    <x v="208"/>
    <x v="7"/>
    <x v="2"/>
    <n v="0.67981000000000003"/>
    <x v="2"/>
    <n v="1"/>
    <x v="0"/>
    <x v="0"/>
  </r>
  <r>
    <x v="208"/>
    <x v="8"/>
    <x v="2"/>
    <n v="0.76436000000000004"/>
    <x v="2"/>
    <n v="1"/>
    <x v="0"/>
    <x v="0"/>
  </r>
  <r>
    <x v="208"/>
    <x v="9"/>
    <x v="2"/>
    <n v="0.73428000000000004"/>
    <x v="2"/>
    <n v="1"/>
    <x v="0"/>
    <x v="0"/>
  </r>
  <r>
    <x v="208"/>
    <x v="10"/>
    <x v="2"/>
    <n v="0.82533999999999996"/>
    <x v="2"/>
    <n v="1"/>
    <x v="0"/>
    <x v="0"/>
  </r>
  <r>
    <x v="208"/>
    <x v="11"/>
    <x v="2"/>
    <n v="0.76598999999999995"/>
    <x v="2"/>
    <n v="1"/>
    <x v="0"/>
    <x v="0"/>
  </r>
  <r>
    <x v="208"/>
    <x v="12"/>
    <x v="2"/>
    <n v="0.89607000000000003"/>
    <x v="2"/>
    <n v="1"/>
    <x v="0"/>
    <x v="0"/>
  </r>
  <r>
    <x v="208"/>
    <x v="0"/>
    <x v="3"/>
    <n v="0.75"/>
    <x v="2"/>
    <n v="1"/>
    <x v="0"/>
    <x v="0"/>
  </r>
  <r>
    <x v="208"/>
    <x v="1"/>
    <x v="3"/>
    <n v="1.42"/>
    <x v="2"/>
    <n v="1"/>
    <x v="0"/>
    <x v="0"/>
  </r>
  <r>
    <x v="208"/>
    <x v="2"/>
    <x v="3"/>
    <n v="1.5289999999999999"/>
    <x v="2"/>
    <n v="1"/>
    <x v="0"/>
    <x v="0"/>
  </r>
  <r>
    <x v="208"/>
    <x v="3"/>
    <x v="3"/>
    <n v="1.4219999999999999"/>
    <x v="2"/>
    <n v="1"/>
    <x v="0"/>
    <x v="0"/>
  </r>
  <r>
    <x v="208"/>
    <x v="4"/>
    <x v="3"/>
    <n v="1.385"/>
    <x v="2"/>
    <n v="1"/>
    <x v="0"/>
    <x v="0"/>
  </r>
  <r>
    <x v="208"/>
    <x v="5"/>
    <x v="3"/>
    <n v="1.02"/>
    <x v="2"/>
    <n v="1"/>
    <x v="0"/>
    <x v="0"/>
  </r>
  <r>
    <x v="208"/>
    <x v="6"/>
    <x v="3"/>
    <n v="1.147"/>
    <x v="2"/>
    <n v="1"/>
    <x v="0"/>
    <x v="0"/>
  </r>
  <r>
    <x v="208"/>
    <x v="7"/>
    <x v="3"/>
    <n v="1.5549999999999999"/>
    <x v="2"/>
    <n v="1"/>
    <x v="0"/>
    <x v="0"/>
  </r>
  <r>
    <x v="208"/>
    <x v="8"/>
    <x v="3"/>
    <n v="1.659"/>
    <x v="2"/>
    <n v="1"/>
    <x v="0"/>
    <x v="0"/>
  </r>
  <r>
    <x v="208"/>
    <x v="9"/>
    <x v="3"/>
    <n v="1.6220000000000001"/>
    <x v="2"/>
    <n v="1"/>
    <x v="0"/>
    <x v="0"/>
  </r>
  <r>
    <x v="208"/>
    <x v="10"/>
    <x v="3"/>
    <n v="1.734"/>
    <x v="2"/>
    <n v="1"/>
    <x v="0"/>
    <x v="0"/>
  </r>
  <r>
    <x v="208"/>
    <x v="11"/>
    <x v="3"/>
    <n v="1.661"/>
    <x v="2"/>
    <n v="1"/>
    <x v="0"/>
    <x v="0"/>
  </r>
  <r>
    <x v="208"/>
    <x v="12"/>
    <x v="3"/>
    <n v="1.821"/>
    <x v="2"/>
    <n v="1"/>
    <x v="0"/>
    <x v="0"/>
  </r>
  <r>
    <x v="209"/>
    <x v="13"/>
    <x v="0"/>
    <n v="1.5650000000000001E-2"/>
    <x v="2"/>
    <n v="1"/>
    <x v="0"/>
    <x v="0"/>
  </r>
  <r>
    <x v="209"/>
    <x v="13"/>
    <x v="1"/>
    <n v="9.4450000000000006E-2"/>
    <x v="2"/>
    <n v="1"/>
    <x v="0"/>
    <x v="0"/>
  </r>
  <r>
    <x v="209"/>
    <x v="13"/>
    <x v="2"/>
    <n v="0.71089999999999998"/>
    <x v="2"/>
    <n v="1"/>
    <x v="0"/>
    <x v="0"/>
  </r>
  <r>
    <x v="209"/>
    <x v="13"/>
    <x v="3"/>
    <n v="0.82099999999999995"/>
    <x v="2"/>
    <n v="1"/>
    <x v="0"/>
    <x v="0"/>
  </r>
  <r>
    <x v="210"/>
    <x v="0"/>
    <x v="0"/>
    <n v="6.522E-2"/>
    <x v="2"/>
    <n v="2"/>
    <x v="0"/>
    <x v="0"/>
  </r>
  <r>
    <x v="210"/>
    <x v="1"/>
    <x v="0"/>
    <n v="0.36638999999999999"/>
    <x v="2"/>
    <n v="2"/>
    <x v="0"/>
    <x v="0"/>
  </r>
  <r>
    <x v="210"/>
    <x v="2"/>
    <x v="0"/>
    <n v="0.36638999999999999"/>
    <x v="2"/>
    <n v="2"/>
    <x v="0"/>
    <x v="0"/>
  </r>
  <r>
    <x v="210"/>
    <x v="3"/>
    <x v="0"/>
    <n v="0.36638999999999999"/>
    <x v="2"/>
    <n v="2"/>
    <x v="0"/>
    <x v="0"/>
  </r>
  <r>
    <x v="210"/>
    <x v="4"/>
    <x v="0"/>
    <n v="0.36638999999999999"/>
    <x v="2"/>
    <n v="2"/>
    <x v="0"/>
    <x v="0"/>
  </r>
  <r>
    <x v="210"/>
    <x v="5"/>
    <x v="0"/>
    <n v="7.7509999999999996E-2"/>
    <x v="2"/>
    <n v="2"/>
    <x v="0"/>
    <x v="0"/>
  </r>
  <r>
    <x v="210"/>
    <x v="6"/>
    <x v="0"/>
    <n v="0.29246"/>
    <x v="2"/>
    <n v="2"/>
    <x v="0"/>
    <x v="0"/>
  </r>
  <r>
    <x v="210"/>
    <x v="7"/>
    <x v="0"/>
    <n v="0.58442000000000005"/>
    <x v="2"/>
    <n v="2"/>
    <x v="0"/>
    <x v="0"/>
  </r>
  <r>
    <x v="210"/>
    <x v="8"/>
    <x v="0"/>
    <n v="0.58442000000000005"/>
    <x v="2"/>
    <n v="2"/>
    <x v="0"/>
    <x v="0"/>
  </r>
  <r>
    <x v="210"/>
    <x v="9"/>
    <x v="0"/>
    <n v="0.58442000000000005"/>
    <x v="2"/>
    <n v="2"/>
    <x v="0"/>
    <x v="0"/>
  </r>
  <r>
    <x v="210"/>
    <x v="10"/>
    <x v="0"/>
    <n v="0.58442000000000005"/>
    <x v="2"/>
    <n v="2"/>
    <x v="0"/>
    <x v="0"/>
  </r>
  <r>
    <x v="210"/>
    <x v="11"/>
    <x v="0"/>
    <n v="0.58442000000000005"/>
    <x v="2"/>
    <n v="2"/>
    <x v="0"/>
    <x v="0"/>
  </r>
  <r>
    <x v="210"/>
    <x v="12"/>
    <x v="0"/>
    <n v="0.58442000000000005"/>
    <x v="2"/>
    <n v="2"/>
    <x v="0"/>
    <x v="0"/>
  </r>
  <r>
    <x v="210"/>
    <x v="0"/>
    <x v="1"/>
    <n v="0.14043"/>
    <x v="2"/>
    <n v="2"/>
    <x v="0"/>
    <x v="0"/>
  </r>
  <r>
    <x v="210"/>
    <x v="1"/>
    <x v="1"/>
    <n v="0.27076"/>
    <x v="2"/>
    <n v="2"/>
    <x v="0"/>
    <x v="0"/>
  </r>
  <r>
    <x v="210"/>
    <x v="2"/>
    <x v="1"/>
    <n v="0.29132999999999998"/>
    <x v="2"/>
    <n v="2"/>
    <x v="0"/>
    <x v="0"/>
  </r>
  <r>
    <x v="210"/>
    <x v="3"/>
    <x v="1"/>
    <n v="0.26590000000000003"/>
    <x v="2"/>
    <n v="2"/>
    <x v="0"/>
    <x v="0"/>
  </r>
  <r>
    <x v="210"/>
    <x v="4"/>
    <x v="1"/>
    <n v="0.25973000000000002"/>
    <x v="2"/>
    <n v="2"/>
    <x v="0"/>
    <x v="0"/>
  </r>
  <r>
    <x v="210"/>
    <x v="5"/>
    <x v="1"/>
    <n v="0.12021999999999999"/>
    <x v="2"/>
    <n v="2"/>
    <x v="0"/>
    <x v="0"/>
  </r>
  <r>
    <x v="210"/>
    <x v="6"/>
    <x v="1"/>
    <n v="0.23150000000000001"/>
    <x v="2"/>
    <n v="2"/>
    <x v="0"/>
    <x v="0"/>
  </r>
  <r>
    <x v="210"/>
    <x v="7"/>
    <x v="1"/>
    <n v="0.29731999999999997"/>
    <x v="2"/>
    <n v="2"/>
    <x v="0"/>
    <x v="0"/>
  </r>
  <r>
    <x v="210"/>
    <x v="8"/>
    <x v="1"/>
    <n v="0.31733"/>
    <x v="2"/>
    <n v="2"/>
    <x v="0"/>
    <x v="0"/>
  </r>
  <r>
    <x v="210"/>
    <x v="9"/>
    <x v="1"/>
    <n v="0.30909999999999999"/>
    <x v="2"/>
    <n v="2"/>
    <x v="0"/>
    <x v="0"/>
  </r>
  <r>
    <x v="210"/>
    <x v="10"/>
    <x v="1"/>
    <n v="0.3306"/>
    <x v="2"/>
    <n v="2"/>
    <x v="0"/>
    <x v="0"/>
  </r>
  <r>
    <x v="210"/>
    <x v="11"/>
    <x v="1"/>
    <n v="0.31657999999999997"/>
    <x v="2"/>
    <n v="2"/>
    <x v="0"/>
    <x v="0"/>
  </r>
  <r>
    <x v="210"/>
    <x v="12"/>
    <x v="1"/>
    <n v="0.34312999999999999"/>
    <x v="2"/>
    <n v="2"/>
    <x v="0"/>
    <x v="0"/>
  </r>
  <r>
    <x v="210"/>
    <x v="0"/>
    <x v="2"/>
    <n v="0.54535"/>
    <x v="2"/>
    <n v="2"/>
    <x v="0"/>
    <x v="0"/>
  </r>
  <r>
    <x v="210"/>
    <x v="1"/>
    <x v="2"/>
    <n v="0.81084999999999996"/>
    <x v="2"/>
    <n v="2"/>
    <x v="0"/>
    <x v="0"/>
  </r>
  <r>
    <x v="210"/>
    <x v="2"/>
    <x v="2"/>
    <n v="0.90027999999999997"/>
    <x v="2"/>
    <n v="2"/>
    <x v="0"/>
    <x v="0"/>
  </r>
  <r>
    <x v="210"/>
    <x v="3"/>
    <x v="2"/>
    <n v="0.78971000000000002"/>
    <x v="2"/>
    <n v="2"/>
    <x v="0"/>
    <x v="0"/>
  </r>
  <r>
    <x v="210"/>
    <x v="4"/>
    <x v="2"/>
    <n v="0.76288"/>
    <x v="2"/>
    <n v="2"/>
    <x v="0"/>
    <x v="0"/>
  </r>
  <r>
    <x v="210"/>
    <x v="5"/>
    <x v="2"/>
    <n v="0.84726999999999997"/>
    <x v="2"/>
    <n v="2"/>
    <x v="0"/>
    <x v="0"/>
  </r>
  <r>
    <x v="210"/>
    <x v="6"/>
    <x v="2"/>
    <n v="0.71404000000000001"/>
    <x v="2"/>
    <n v="2"/>
    <x v="0"/>
    <x v="0"/>
  </r>
  <r>
    <x v="210"/>
    <x v="7"/>
    <x v="2"/>
    <n v="0.70826"/>
    <x v="2"/>
    <n v="2"/>
    <x v="0"/>
    <x v="0"/>
  </r>
  <r>
    <x v="210"/>
    <x v="8"/>
    <x v="2"/>
    <n v="0.79525000000000001"/>
    <x v="2"/>
    <n v="2"/>
    <x v="0"/>
    <x v="0"/>
  </r>
  <r>
    <x v="210"/>
    <x v="9"/>
    <x v="2"/>
    <n v="0.75948000000000004"/>
    <x v="2"/>
    <n v="2"/>
    <x v="0"/>
    <x v="0"/>
  </r>
  <r>
    <x v="210"/>
    <x v="10"/>
    <x v="2"/>
    <n v="0.85297999999999996"/>
    <x v="2"/>
    <n v="2"/>
    <x v="0"/>
    <x v="0"/>
  </r>
  <r>
    <x v="210"/>
    <x v="11"/>
    <x v="2"/>
    <n v="0.79200000000000004"/>
    <x v="2"/>
    <n v="2"/>
    <x v="0"/>
    <x v="0"/>
  </r>
  <r>
    <x v="210"/>
    <x v="12"/>
    <x v="2"/>
    <n v="0.90744999999999998"/>
    <x v="2"/>
    <n v="2"/>
    <x v="0"/>
    <x v="0"/>
  </r>
  <r>
    <x v="210"/>
    <x v="0"/>
    <x v="3"/>
    <n v="0.751"/>
    <x v="2"/>
    <n v="2"/>
    <x v="0"/>
    <x v="0"/>
  </r>
  <r>
    <x v="210"/>
    <x v="1"/>
    <x v="3"/>
    <n v="1.448"/>
    <x v="2"/>
    <n v="2"/>
    <x v="0"/>
    <x v="0"/>
  </r>
  <r>
    <x v="210"/>
    <x v="2"/>
    <x v="3"/>
    <n v="1.5580000000000001"/>
    <x v="2"/>
    <n v="2"/>
    <x v="0"/>
    <x v="0"/>
  </r>
  <r>
    <x v="210"/>
    <x v="3"/>
    <x v="3"/>
    <n v="1.4219999999999999"/>
    <x v="2"/>
    <n v="2"/>
    <x v="0"/>
    <x v="0"/>
  </r>
  <r>
    <x v="210"/>
    <x v="4"/>
    <x v="3"/>
    <n v="1.389"/>
    <x v="2"/>
    <n v="2"/>
    <x v="0"/>
    <x v="0"/>
  </r>
  <r>
    <x v="210"/>
    <x v="5"/>
    <x v="3"/>
    <n v="1.0449999999999999"/>
    <x v="2"/>
    <n v="2"/>
    <x v="0"/>
    <x v="0"/>
  </r>
  <r>
    <x v="210"/>
    <x v="6"/>
    <x v="3"/>
    <n v="1.238"/>
    <x v="2"/>
    <n v="2"/>
    <x v="0"/>
    <x v="0"/>
  </r>
  <r>
    <x v="210"/>
    <x v="7"/>
    <x v="3"/>
    <n v="1.59"/>
    <x v="2"/>
    <n v="2"/>
    <x v="0"/>
    <x v="0"/>
  </r>
  <r>
    <x v="210"/>
    <x v="8"/>
    <x v="3"/>
    <n v="1.6970000000000001"/>
    <x v="2"/>
    <n v="2"/>
    <x v="0"/>
    <x v="0"/>
  </r>
  <r>
    <x v="210"/>
    <x v="9"/>
    <x v="3"/>
    <n v="1.653"/>
    <x v="2"/>
    <n v="2"/>
    <x v="0"/>
    <x v="0"/>
  </r>
  <r>
    <x v="210"/>
    <x v="10"/>
    <x v="3"/>
    <n v="1.768"/>
    <x v="2"/>
    <n v="2"/>
    <x v="0"/>
    <x v="0"/>
  </r>
  <r>
    <x v="210"/>
    <x v="11"/>
    <x v="3"/>
    <n v="1.6930000000000001"/>
    <x v="2"/>
    <n v="2"/>
    <x v="0"/>
    <x v="0"/>
  </r>
  <r>
    <x v="210"/>
    <x v="12"/>
    <x v="3"/>
    <n v="1.835"/>
    <x v="2"/>
    <n v="2"/>
    <x v="0"/>
    <x v="0"/>
  </r>
  <r>
    <x v="211"/>
    <x v="13"/>
    <x v="0"/>
    <n v="1.5650000000000001E-2"/>
    <x v="2"/>
    <n v="2"/>
    <x v="0"/>
    <x v="0"/>
  </r>
  <r>
    <x v="211"/>
    <x v="13"/>
    <x v="1"/>
    <n v="9.8589999999999997E-2"/>
    <x v="2"/>
    <n v="2"/>
    <x v="0"/>
    <x v="0"/>
  </r>
  <r>
    <x v="211"/>
    <x v="13"/>
    <x v="2"/>
    <n v="0.74275999999999998"/>
    <x v="2"/>
    <n v="2"/>
    <x v="0"/>
    <x v="0"/>
  </r>
  <r>
    <x v="211"/>
    <x v="13"/>
    <x v="3"/>
    <n v="0.85699999999999998"/>
    <x v="2"/>
    <n v="2"/>
    <x v="0"/>
    <x v="0"/>
  </r>
  <r>
    <x v="212"/>
    <x v="0"/>
    <x v="0"/>
    <n v="6.522E-2"/>
    <x v="2"/>
    <n v="3"/>
    <x v="0"/>
    <x v="0"/>
  </r>
  <r>
    <x v="212"/>
    <x v="1"/>
    <x v="0"/>
    <n v="0.36638999999999999"/>
    <x v="2"/>
    <n v="3"/>
    <x v="0"/>
    <x v="0"/>
  </r>
  <r>
    <x v="212"/>
    <x v="2"/>
    <x v="0"/>
    <n v="0.36638999999999999"/>
    <x v="2"/>
    <n v="3"/>
    <x v="0"/>
    <x v="0"/>
  </r>
  <r>
    <x v="212"/>
    <x v="3"/>
    <x v="0"/>
    <n v="0.36638999999999999"/>
    <x v="2"/>
    <n v="3"/>
    <x v="0"/>
    <x v="0"/>
  </r>
  <r>
    <x v="212"/>
    <x v="4"/>
    <x v="0"/>
    <n v="0.36638999999999999"/>
    <x v="2"/>
    <n v="3"/>
    <x v="0"/>
    <x v="0"/>
  </r>
  <r>
    <x v="212"/>
    <x v="5"/>
    <x v="0"/>
    <n v="7.7509999999999996E-2"/>
    <x v="2"/>
    <n v="3"/>
    <x v="0"/>
    <x v="0"/>
  </r>
  <r>
    <x v="212"/>
    <x v="6"/>
    <x v="0"/>
    <n v="0.29246"/>
    <x v="2"/>
    <n v="3"/>
    <x v="0"/>
    <x v="0"/>
  </r>
  <r>
    <x v="212"/>
    <x v="7"/>
    <x v="0"/>
    <n v="0.58442000000000005"/>
    <x v="2"/>
    <n v="3"/>
    <x v="0"/>
    <x v="0"/>
  </r>
  <r>
    <x v="212"/>
    <x v="8"/>
    <x v="0"/>
    <n v="0.58442000000000005"/>
    <x v="2"/>
    <n v="3"/>
    <x v="0"/>
    <x v="0"/>
  </r>
  <r>
    <x v="212"/>
    <x v="9"/>
    <x v="0"/>
    <n v="0.58442000000000005"/>
    <x v="2"/>
    <n v="3"/>
    <x v="0"/>
    <x v="0"/>
  </r>
  <r>
    <x v="212"/>
    <x v="10"/>
    <x v="0"/>
    <n v="0.58442000000000005"/>
    <x v="2"/>
    <n v="3"/>
    <x v="0"/>
    <x v="0"/>
  </r>
  <r>
    <x v="212"/>
    <x v="11"/>
    <x v="0"/>
    <n v="0.58442000000000005"/>
    <x v="2"/>
    <n v="3"/>
    <x v="0"/>
    <x v="0"/>
  </r>
  <r>
    <x v="212"/>
    <x v="12"/>
    <x v="0"/>
    <n v="0.58442000000000005"/>
    <x v="2"/>
    <n v="3"/>
    <x v="0"/>
    <x v="0"/>
  </r>
  <r>
    <x v="212"/>
    <x v="0"/>
    <x v="1"/>
    <n v="0.14043"/>
    <x v="2"/>
    <n v="3"/>
    <x v="0"/>
    <x v="0"/>
  </r>
  <r>
    <x v="212"/>
    <x v="1"/>
    <x v="1"/>
    <n v="0.2732"/>
    <x v="2"/>
    <n v="3"/>
    <x v="0"/>
    <x v="0"/>
  </r>
  <r>
    <x v="212"/>
    <x v="2"/>
    <x v="1"/>
    <n v="0.29376000000000002"/>
    <x v="2"/>
    <n v="3"/>
    <x v="0"/>
    <x v="0"/>
  </r>
  <r>
    <x v="212"/>
    <x v="3"/>
    <x v="1"/>
    <n v="0.27843000000000001"/>
    <x v="2"/>
    <n v="3"/>
    <x v="0"/>
    <x v="0"/>
  </r>
  <r>
    <x v="212"/>
    <x v="4"/>
    <x v="1"/>
    <n v="0.26534000000000002"/>
    <x v="2"/>
    <n v="3"/>
    <x v="0"/>
    <x v="0"/>
  </r>
  <r>
    <x v="212"/>
    <x v="5"/>
    <x v="1"/>
    <n v="0.12218"/>
    <x v="2"/>
    <n v="3"/>
    <x v="0"/>
    <x v="0"/>
  </r>
  <r>
    <x v="212"/>
    <x v="6"/>
    <x v="1"/>
    <n v="0.23879"/>
    <x v="2"/>
    <n v="3"/>
    <x v="0"/>
    <x v="0"/>
  </r>
  <r>
    <x v="212"/>
    <x v="7"/>
    <x v="1"/>
    <n v="0.29975000000000002"/>
    <x v="2"/>
    <n v="3"/>
    <x v="0"/>
    <x v="0"/>
  </r>
  <r>
    <x v="212"/>
    <x v="8"/>
    <x v="1"/>
    <n v="0.31751000000000001"/>
    <x v="2"/>
    <n v="3"/>
    <x v="0"/>
    <x v="0"/>
  </r>
  <r>
    <x v="212"/>
    <x v="9"/>
    <x v="1"/>
    <n v="0.31172"/>
    <x v="2"/>
    <n v="3"/>
    <x v="0"/>
    <x v="0"/>
  </r>
  <r>
    <x v="212"/>
    <x v="10"/>
    <x v="1"/>
    <n v="0.33228000000000002"/>
    <x v="2"/>
    <n v="3"/>
    <x v="0"/>
    <x v="0"/>
  </r>
  <r>
    <x v="212"/>
    <x v="11"/>
    <x v="1"/>
    <n v="0.31938"/>
    <x v="2"/>
    <n v="3"/>
    <x v="0"/>
    <x v="0"/>
  </r>
  <r>
    <x v="212"/>
    <x v="12"/>
    <x v="1"/>
    <n v="0.34575"/>
    <x v="2"/>
    <n v="3"/>
    <x v="0"/>
    <x v="0"/>
  </r>
  <r>
    <x v="212"/>
    <x v="0"/>
    <x v="2"/>
    <n v="0.54535"/>
    <x v="2"/>
    <n v="3"/>
    <x v="0"/>
    <x v="0"/>
  </r>
  <r>
    <x v="212"/>
    <x v="1"/>
    <x v="2"/>
    <n v="0.82140999999999997"/>
    <x v="2"/>
    <n v="3"/>
    <x v="0"/>
    <x v="0"/>
  </r>
  <r>
    <x v="212"/>
    <x v="2"/>
    <x v="2"/>
    <n v="0.91085000000000005"/>
    <x v="2"/>
    <n v="3"/>
    <x v="0"/>
    <x v="0"/>
  </r>
  <r>
    <x v="212"/>
    <x v="3"/>
    <x v="2"/>
    <n v="0.84418000000000004"/>
    <x v="2"/>
    <n v="3"/>
    <x v="0"/>
    <x v="0"/>
  </r>
  <r>
    <x v="212"/>
    <x v="4"/>
    <x v="2"/>
    <n v="0.78727000000000003"/>
    <x v="2"/>
    <n v="3"/>
    <x v="0"/>
    <x v="0"/>
  </r>
  <r>
    <x v="212"/>
    <x v="5"/>
    <x v="2"/>
    <n v="0.86231000000000002"/>
    <x v="2"/>
    <n v="3"/>
    <x v="0"/>
    <x v="0"/>
  </r>
  <r>
    <x v="212"/>
    <x v="6"/>
    <x v="2"/>
    <n v="0.74575000000000002"/>
    <x v="2"/>
    <n v="3"/>
    <x v="0"/>
    <x v="0"/>
  </r>
  <r>
    <x v="212"/>
    <x v="7"/>
    <x v="2"/>
    <n v="0.71882999999999997"/>
    <x v="2"/>
    <n v="3"/>
    <x v="0"/>
    <x v="0"/>
  </r>
  <r>
    <x v="212"/>
    <x v="8"/>
    <x v="2"/>
    <n v="0.79607000000000006"/>
    <x v="2"/>
    <n v="3"/>
    <x v="0"/>
    <x v="0"/>
  </r>
  <r>
    <x v="212"/>
    <x v="9"/>
    <x v="2"/>
    <n v="0.77085999999999999"/>
    <x v="2"/>
    <n v="3"/>
    <x v="0"/>
    <x v="0"/>
  </r>
  <r>
    <x v="212"/>
    <x v="10"/>
    <x v="2"/>
    <n v="0.86029999999999995"/>
    <x v="2"/>
    <n v="3"/>
    <x v="0"/>
    <x v="0"/>
  </r>
  <r>
    <x v="212"/>
    <x v="11"/>
    <x v="2"/>
    <n v="0.80420000000000003"/>
    <x v="2"/>
    <n v="3"/>
    <x v="0"/>
    <x v="0"/>
  </r>
  <r>
    <x v="212"/>
    <x v="12"/>
    <x v="2"/>
    <n v="0.91883000000000004"/>
    <x v="2"/>
    <n v="3"/>
    <x v="0"/>
    <x v="0"/>
  </r>
  <r>
    <x v="212"/>
    <x v="0"/>
    <x v="3"/>
    <n v="0.751"/>
    <x v="2"/>
    <n v="3"/>
    <x v="0"/>
    <x v="0"/>
  </r>
  <r>
    <x v="212"/>
    <x v="1"/>
    <x v="3"/>
    <n v="1.4610000000000001"/>
    <x v="2"/>
    <n v="3"/>
    <x v="0"/>
    <x v="0"/>
  </r>
  <r>
    <x v="212"/>
    <x v="2"/>
    <x v="3"/>
    <n v="1.571"/>
    <x v="2"/>
    <n v="3"/>
    <x v="0"/>
    <x v="0"/>
  </r>
  <r>
    <x v="212"/>
    <x v="3"/>
    <x v="3"/>
    <n v="1.4890000000000001"/>
    <x v="2"/>
    <n v="3"/>
    <x v="0"/>
    <x v="0"/>
  </r>
  <r>
    <x v="212"/>
    <x v="4"/>
    <x v="3"/>
    <n v="1.419"/>
    <x v="2"/>
    <n v="3"/>
    <x v="0"/>
    <x v="0"/>
  </r>
  <r>
    <x v="212"/>
    <x v="5"/>
    <x v="3"/>
    <n v="1.0620000000000001"/>
    <x v="2"/>
    <n v="3"/>
    <x v="0"/>
    <x v="0"/>
  </r>
  <r>
    <x v="212"/>
    <x v="6"/>
    <x v="3"/>
    <n v="1.2769999999999999"/>
    <x v="2"/>
    <n v="3"/>
    <x v="0"/>
    <x v="0"/>
  </r>
  <r>
    <x v="212"/>
    <x v="7"/>
    <x v="3"/>
    <n v="1.603"/>
    <x v="2"/>
    <n v="3"/>
    <x v="0"/>
    <x v="0"/>
  </r>
  <r>
    <x v="212"/>
    <x v="8"/>
    <x v="3"/>
    <n v="1.698"/>
    <x v="2"/>
    <n v="3"/>
    <x v="0"/>
    <x v="0"/>
  </r>
  <r>
    <x v="212"/>
    <x v="9"/>
    <x v="3"/>
    <n v="1.667"/>
    <x v="2"/>
    <n v="3"/>
    <x v="0"/>
    <x v="0"/>
  </r>
  <r>
    <x v="212"/>
    <x v="10"/>
    <x v="3"/>
    <n v="1.7769999999999999"/>
    <x v="2"/>
    <n v="3"/>
    <x v="0"/>
    <x v="0"/>
  </r>
  <r>
    <x v="212"/>
    <x v="11"/>
    <x v="3"/>
    <n v="1.708"/>
    <x v="2"/>
    <n v="3"/>
    <x v="0"/>
    <x v="0"/>
  </r>
  <r>
    <x v="212"/>
    <x v="12"/>
    <x v="3"/>
    <n v="1.849"/>
    <x v="2"/>
    <n v="3"/>
    <x v="0"/>
    <x v="0"/>
  </r>
  <r>
    <x v="213"/>
    <x v="13"/>
    <x v="0"/>
    <n v="1.5650000000000001E-2"/>
    <x v="2"/>
    <n v="3"/>
    <x v="0"/>
    <x v="0"/>
  </r>
  <r>
    <x v="213"/>
    <x v="13"/>
    <x v="1"/>
    <n v="9.9279999999999993E-2"/>
    <x v="2"/>
    <n v="3"/>
    <x v="0"/>
    <x v="0"/>
  </r>
  <r>
    <x v="213"/>
    <x v="13"/>
    <x v="2"/>
    <n v="0.74807000000000001"/>
    <x v="2"/>
    <n v="3"/>
    <x v="0"/>
    <x v="0"/>
  </r>
  <r>
    <x v="213"/>
    <x v="13"/>
    <x v="3"/>
    <n v="0.86299999999999999"/>
    <x v="2"/>
    <n v="3"/>
    <x v="0"/>
    <x v="0"/>
  </r>
  <r>
    <x v="214"/>
    <x v="0"/>
    <x v="0"/>
    <n v="6.522E-2"/>
    <x v="2"/>
    <n v="4"/>
    <x v="0"/>
    <x v="0"/>
  </r>
  <r>
    <x v="214"/>
    <x v="1"/>
    <x v="0"/>
    <n v="0.36638999999999999"/>
    <x v="2"/>
    <n v="4"/>
    <x v="0"/>
    <x v="0"/>
  </r>
  <r>
    <x v="214"/>
    <x v="2"/>
    <x v="0"/>
    <n v="0.36638999999999999"/>
    <x v="2"/>
    <n v="4"/>
    <x v="0"/>
    <x v="0"/>
  </r>
  <r>
    <x v="214"/>
    <x v="3"/>
    <x v="0"/>
    <n v="0.36638999999999999"/>
    <x v="2"/>
    <n v="4"/>
    <x v="0"/>
    <x v="0"/>
  </r>
  <r>
    <x v="214"/>
    <x v="4"/>
    <x v="0"/>
    <n v="0.36638999999999999"/>
    <x v="2"/>
    <n v="4"/>
    <x v="0"/>
    <x v="0"/>
  </r>
  <r>
    <x v="214"/>
    <x v="5"/>
    <x v="0"/>
    <n v="7.7509999999999996E-2"/>
    <x v="2"/>
    <n v="4"/>
    <x v="0"/>
    <x v="0"/>
  </r>
  <r>
    <x v="214"/>
    <x v="6"/>
    <x v="0"/>
    <n v="0.29246"/>
    <x v="2"/>
    <n v="4"/>
    <x v="0"/>
    <x v="0"/>
  </r>
  <r>
    <x v="214"/>
    <x v="7"/>
    <x v="0"/>
    <n v="0.58442000000000005"/>
    <x v="2"/>
    <n v="4"/>
    <x v="0"/>
    <x v="0"/>
  </r>
  <r>
    <x v="214"/>
    <x v="8"/>
    <x v="0"/>
    <n v="0.58442000000000005"/>
    <x v="2"/>
    <n v="4"/>
    <x v="0"/>
    <x v="0"/>
  </r>
  <r>
    <x v="214"/>
    <x v="9"/>
    <x v="0"/>
    <n v="0.58442000000000005"/>
    <x v="2"/>
    <n v="4"/>
    <x v="0"/>
    <x v="0"/>
  </r>
  <r>
    <x v="214"/>
    <x v="10"/>
    <x v="0"/>
    <n v="0.58442000000000005"/>
    <x v="2"/>
    <n v="4"/>
    <x v="0"/>
    <x v="0"/>
  </r>
  <r>
    <x v="214"/>
    <x v="11"/>
    <x v="0"/>
    <n v="0.58442000000000005"/>
    <x v="2"/>
    <n v="4"/>
    <x v="0"/>
    <x v="0"/>
  </r>
  <r>
    <x v="214"/>
    <x v="12"/>
    <x v="0"/>
    <n v="0.58442000000000005"/>
    <x v="2"/>
    <n v="4"/>
    <x v="0"/>
    <x v="0"/>
  </r>
  <r>
    <x v="214"/>
    <x v="0"/>
    <x v="1"/>
    <n v="0.14080000000000001"/>
    <x v="2"/>
    <n v="4"/>
    <x v="0"/>
    <x v="0"/>
  </r>
  <r>
    <x v="214"/>
    <x v="1"/>
    <x v="1"/>
    <n v="0.27133000000000002"/>
    <x v="2"/>
    <n v="4"/>
    <x v="0"/>
    <x v="0"/>
  </r>
  <r>
    <x v="214"/>
    <x v="2"/>
    <x v="1"/>
    <n v="0.29376000000000002"/>
    <x v="2"/>
    <n v="4"/>
    <x v="0"/>
    <x v="0"/>
  </r>
  <r>
    <x v="214"/>
    <x v="3"/>
    <x v="1"/>
    <n v="0.27787000000000001"/>
    <x v="2"/>
    <n v="4"/>
    <x v="0"/>
    <x v="0"/>
  </r>
  <r>
    <x v="214"/>
    <x v="4"/>
    <x v="1"/>
    <n v="0.26721"/>
    <x v="2"/>
    <n v="4"/>
    <x v="0"/>
    <x v="0"/>
  </r>
  <r>
    <x v="214"/>
    <x v="5"/>
    <x v="1"/>
    <n v="0.12264"/>
    <x v="2"/>
    <n v="4"/>
    <x v="0"/>
    <x v="0"/>
  </r>
  <r>
    <x v="214"/>
    <x v="6"/>
    <x v="1"/>
    <n v="0.23916000000000001"/>
    <x v="2"/>
    <n v="4"/>
    <x v="0"/>
    <x v="0"/>
  </r>
  <r>
    <x v="214"/>
    <x v="7"/>
    <x v="1"/>
    <n v="0.29975000000000002"/>
    <x v="2"/>
    <n v="4"/>
    <x v="0"/>
    <x v="0"/>
  </r>
  <r>
    <x v="214"/>
    <x v="8"/>
    <x v="1"/>
    <n v="0.31789000000000001"/>
    <x v="2"/>
    <n v="4"/>
    <x v="0"/>
    <x v="0"/>
  </r>
  <r>
    <x v="214"/>
    <x v="9"/>
    <x v="1"/>
    <n v="0.31264999999999998"/>
    <x v="2"/>
    <n v="4"/>
    <x v="0"/>
    <x v="0"/>
  </r>
  <r>
    <x v="214"/>
    <x v="10"/>
    <x v="1"/>
    <n v="0.33266000000000001"/>
    <x v="2"/>
    <n v="4"/>
    <x v="0"/>
    <x v="0"/>
  </r>
  <r>
    <x v="214"/>
    <x v="11"/>
    <x v="1"/>
    <n v="0.32088"/>
    <x v="2"/>
    <n v="4"/>
    <x v="0"/>
    <x v="0"/>
  </r>
  <r>
    <x v="214"/>
    <x v="12"/>
    <x v="1"/>
    <n v="0.34537000000000001"/>
    <x v="2"/>
    <n v="4"/>
    <x v="0"/>
    <x v="0"/>
  </r>
  <r>
    <x v="214"/>
    <x v="0"/>
    <x v="2"/>
    <n v="0.54698000000000002"/>
    <x v="2"/>
    <n v="4"/>
    <x v="0"/>
    <x v="0"/>
  </r>
  <r>
    <x v="214"/>
    <x v="1"/>
    <x v="2"/>
    <n v="0.81328"/>
    <x v="2"/>
    <n v="4"/>
    <x v="0"/>
    <x v="0"/>
  </r>
  <r>
    <x v="214"/>
    <x v="2"/>
    <x v="2"/>
    <n v="0.91085000000000005"/>
    <x v="2"/>
    <n v="4"/>
    <x v="0"/>
    <x v="0"/>
  </r>
  <r>
    <x v="214"/>
    <x v="3"/>
    <x v="2"/>
    <n v="0.84174000000000004"/>
    <x v="2"/>
    <n v="4"/>
    <x v="0"/>
    <x v="0"/>
  </r>
  <r>
    <x v="214"/>
    <x v="4"/>
    <x v="2"/>
    <n v="0.7954"/>
    <x v="2"/>
    <n v="4"/>
    <x v="0"/>
    <x v="0"/>
  </r>
  <r>
    <x v="214"/>
    <x v="5"/>
    <x v="2"/>
    <n v="0.86585000000000001"/>
    <x v="2"/>
    <n v="4"/>
    <x v="0"/>
    <x v="0"/>
  </r>
  <r>
    <x v="214"/>
    <x v="6"/>
    <x v="2"/>
    <n v="0.74738000000000004"/>
    <x v="2"/>
    <n v="4"/>
    <x v="0"/>
    <x v="0"/>
  </r>
  <r>
    <x v="214"/>
    <x v="7"/>
    <x v="2"/>
    <n v="0.71882999999999997"/>
    <x v="2"/>
    <n v="4"/>
    <x v="0"/>
    <x v="0"/>
  </r>
  <r>
    <x v="214"/>
    <x v="8"/>
    <x v="2"/>
    <n v="0.79769000000000001"/>
    <x v="2"/>
    <n v="4"/>
    <x v="0"/>
    <x v="0"/>
  </r>
  <r>
    <x v="214"/>
    <x v="9"/>
    <x v="2"/>
    <n v="0.77493000000000001"/>
    <x v="2"/>
    <n v="4"/>
    <x v="0"/>
    <x v="0"/>
  </r>
  <r>
    <x v="214"/>
    <x v="10"/>
    <x v="2"/>
    <n v="0.86192000000000002"/>
    <x v="2"/>
    <n v="4"/>
    <x v="0"/>
    <x v="0"/>
  </r>
  <r>
    <x v="214"/>
    <x v="11"/>
    <x v="2"/>
    <n v="0.81069999999999998"/>
    <x v="2"/>
    <n v="4"/>
    <x v="0"/>
    <x v="0"/>
  </r>
  <r>
    <x v="214"/>
    <x v="12"/>
    <x v="2"/>
    <n v="0.91720999999999997"/>
    <x v="2"/>
    <n v="4"/>
    <x v="0"/>
    <x v="0"/>
  </r>
  <r>
    <x v="214"/>
    <x v="0"/>
    <x v="3"/>
    <n v="0.753"/>
    <x v="2"/>
    <n v="4"/>
    <x v="0"/>
    <x v="0"/>
  </r>
  <r>
    <x v="214"/>
    <x v="1"/>
    <x v="3"/>
    <n v="1.4510000000000001"/>
    <x v="2"/>
    <n v="4"/>
    <x v="0"/>
    <x v="0"/>
  </r>
  <r>
    <x v="214"/>
    <x v="2"/>
    <x v="3"/>
    <n v="1.571"/>
    <x v="2"/>
    <n v="4"/>
    <x v="0"/>
    <x v="0"/>
  </r>
  <r>
    <x v="214"/>
    <x v="3"/>
    <x v="3"/>
    <n v="1.486"/>
    <x v="2"/>
    <n v="4"/>
    <x v="0"/>
    <x v="0"/>
  </r>
  <r>
    <x v="214"/>
    <x v="4"/>
    <x v="3"/>
    <n v="1.429"/>
    <x v="2"/>
    <n v="4"/>
    <x v="0"/>
    <x v="0"/>
  </r>
  <r>
    <x v="214"/>
    <x v="5"/>
    <x v="3"/>
    <n v="1.0660000000000001"/>
    <x v="2"/>
    <n v="4"/>
    <x v="0"/>
    <x v="0"/>
  </r>
  <r>
    <x v="214"/>
    <x v="6"/>
    <x v="3"/>
    <n v="1.2789999999999999"/>
    <x v="2"/>
    <n v="4"/>
    <x v="0"/>
    <x v="0"/>
  </r>
  <r>
    <x v="214"/>
    <x v="7"/>
    <x v="3"/>
    <n v="1.603"/>
    <x v="2"/>
    <n v="4"/>
    <x v="0"/>
    <x v="0"/>
  </r>
  <r>
    <x v="214"/>
    <x v="8"/>
    <x v="3"/>
    <n v="1.7"/>
    <x v="2"/>
    <n v="4"/>
    <x v="0"/>
    <x v="0"/>
  </r>
  <r>
    <x v="214"/>
    <x v="9"/>
    <x v="3"/>
    <n v="1.6719999999999999"/>
    <x v="2"/>
    <n v="4"/>
    <x v="0"/>
    <x v="0"/>
  </r>
  <r>
    <x v="214"/>
    <x v="10"/>
    <x v="3"/>
    <n v="1.7789999999999999"/>
    <x v="2"/>
    <n v="4"/>
    <x v="0"/>
    <x v="0"/>
  </r>
  <r>
    <x v="214"/>
    <x v="11"/>
    <x v="3"/>
    <n v="1.716"/>
    <x v="2"/>
    <n v="4"/>
    <x v="0"/>
    <x v="0"/>
  </r>
  <r>
    <x v="214"/>
    <x v="12"/>
    <x v="3"/>
    <n v="1.847"/>
    <x v="2"/>
    <n v="4"/>
    <x v="0"/>
    <x v="0"/>
  </r>
  <r>
    <x v="215"/>
    <x v="13"/>
    <x v="0"/>
    <n v="1.5650000000000001E-2"/>
    <x v="2"/>
    <n v="4"/>
    <x v="0"/>
    <x v="0"/>
  </r>
  <r>
    <x v="215"/>
    <x v="13"/>
    <x v="1"/>
    <n v="9.8019999999999996E-2"/>
    <x v="2"/>
    <n v="4"/>
    <x v="0"/>
    <x v="0"/>
  </r>
  <r>
    <x v="215"/>
    <x v="13"/>
    <x v="2"/>
    <n v="0.73833000000000004"/>
    <x v="2"/>
    <n v="4"/>
    <x v="0"/>
    <x v="0"/>
  </r>
  <r>
    <x v="215"/>
    <x v="13"/>
    <x v="3"/>
    <n v="0.85199999999999998"/>
    <x v="2"/>
    <n v="4"/>
    <x v="0"/>
    <x v="0"/>
  </r>
  <r>
    <x v="216"/>
    <x v="0"/>
    <x v="0"/>
    <n v="6.522E-2"/>
    <x v="2"/>
    <n v="5"/>
    <x v="0"/>
    <x v="0"/>
  </r>
  <r>
    <x v="216"/>
    <x v="1"/>
    <x v="0"/>
    <n v="0.36638999999999999"/>
    <x v="2"/>
    <n v="5"/>
    <x v="0"/>
    <x v="0"/>
  </r>
  <r>
    <x v="216"/>
    <x v="2"/>
    <x v="0"/>
    <n v="0.36638999999999999"/>
    <x v="2"/>
    <n v="5"/>
    <x v="0"/>
    <x v="0"/>
  </r>
  <r>
    <x v="216"/>
    <x v="3"/>
    <x v="0"/>
    <n v="0.36638999999999999"/>
    <x v="2"/>
    <n v="5"/>
    <x v="0"/>
    <x v="0"/>
  </r>
  <r>
    <x v="216"/>
    <x v="4"/>
    <x v="0"/>
    <n v="0.36638999999999999"/>
    <x v="2"/>
    <n v="5"/>
    <x v="0"/>
    <x v="0"/>
  </r>
  <r>
    <x v="216"/>
    <x v="5"/>
    <x v="0"/>
    <n v="7.7509999999999996E-2"/>
    <x v="2"/>
    <n v="5"/>
    <x v="0"/>
    <x v="0"/>
  </r>
  <r>
    <x v="216"/>
    <x v="6"/>
    <x v="0"/>
    <n v="0.29246"/>
    <x v="2"/>
    <n v="5"/>
    <x v="0"/>
    <x v="0"/>
  </r>
  <r>
    <x v="216"/>
    <x v="7"/>
    <x v="0"/>
    <n v="0.58442000000000005"/>
    <x v="2"/>
    <n v="5"/>
    <x v="0"/>
    <x v="0"/>
  </r>
  <r>
    <x v="216"/>
    <x v="8"/>
    <x v="0"/>
    <n v="0.58442000000000005"/>
    <x v="2"/>
    <n v="5"/>
    <x v="0"/>
    <x v="0"/>
  </r>
  <r>
    <x v="216"/>
    <x v="9"/>
    <x v="0"/>
    <n v="0.58442000000000005"/>
    <x v="2"/>
    <n v="5"/>
    <x v="0"/>
    <x v="0"/>
  </r>
  <r>
    <x v="216"/>
    <x v="10"/>
    <x v="0"/>
    <n v="0.58442000000000005"/>
    <x v="2"/>
    <n v="5"/>
    <x v="0"/>
    <x v="0"/>
  </r>
  <r>
    <x v="216"/>
    <x v="11"/>
    <x v="0"/>
    <n v="0.58442000000000005"/>
    <x v="2"/>
    <n v="5"/>
    <x v="0"/>
    <x v="0"/>
  </r>
  <r>
    <x v="216"/>
    <x v="12"/>
    <x v="0"/>
    <n v="0.58442000000000005"/>
    <x v="2"/>
    <n v="5"/>
    <x v="0"/>
    <x v="0"/>
  </r>
  <r>
    <x v="216"/>
    <x v="0"/>
    <x v="1"/>
    <n v="0.14155000000000001"/>
    <x v="2"/>
    <n v="5"/>
    <x v="0"/>
    <x v="0"/>
  </r>
  <r>
    <x v="216"/>
    <x v="1"/>
    <x v="1"/>
    <n v="0.26907999999999999"/>
    <x v="2"/>
    <n v="5"/>
    <x v="0"/>
    <x v="0"/>
  </r>
  <r>
    <x v="216"/>
    <x v="2"/>
    <x v="1"/>
    <n v="0.29096"/>
    <x v="2"/>
    <n v="5"/>
    <x v="0"/>
    <x v="0"/>
  </r>
  <r>
    <x v="216"/>
    <x v="3"/>
    <x v="1"/>
    <n v="0.27562999999999999"/>
    <x v="2"/>
    <n v="5"/>
    <x v="0"/>
    <x v="0"/>
  </r>
  <r>
    <x v="216"/>
    <x v="4"/>
    <x v="1"/>
    <n v="0.26346999999999998"/>
    <x v="2"/>
    <n v="5"/>
    <x v="0"/>
    <x v="0"/>
  </r>
  <r>
    <x v="216"/>
    <x v="5"/>
    <x v="1"/>
    <n v="0.12206"/>
    <x v="2"/>
    <n v="5"/>
    <x v="0"/>
    <x v="0"/>
  </r>
  <r>
    <x v="216"/>
    <x v="6"/>
    <x v="1"/>
    <n v="0.23748"/>
    <x v="2"/>
    <n v="5"/>
    <x v="0"/>
    <x v="0"/>
  </r>
  <r>
    <x v="216"/>
    <x v="7"/>
    <x v="1"/>
    <n v="0.29919000000000001"/>
    <x v="2"/>
    <n v="5"/>
    <x v="0"/>
    <x v="0"/>
  </r>
  <r>
    <x v="216"/>
    <x v="8"/>
    <x v="1"/>
    <n v="0.31789000000000001"/>
    <x v="2"/>
    <n v="5"/>
    <x v="0"/>
    <x v="0"/>
  </r>
  <r>
    <x v="216"/>
    <x v="9"/>
    <x v="1"/>
    <n v="0.31246000000000002"/>
    <x v="2"/>
    <n v="5"/>
    <x v="0"/>
    <x v="0"/>
  </r>
  <r>
    <x v="216"/>
    <x v="10"/>
    <x v="1"/>
    <n v="0.33266000000000001"/>
    <x v="2"/>
    <n v="5"/>
    <x v="0"/>
    <x v="0"/>
  </r>
  <r>
    <x v="216"/>
    <x v="11"/>
    <x v="1"/>
    <n v="0.32088"/>
    <x v="2"/>
    <n v="5"/>
    <x v="0"/>
    <x v="0"/>
  </r>
  <r>
    <x v="216"/>
    <x v="12"/>
    <x v="1"/>
    <n v="0.34631000000000001"/>
    <x v="2"/>
    <n v="5"/>
    <x v="0"/>
    <x v="0"/>
  </r>
  <r>
    <x v="216"/>
    <x v="0"/>
    <x v="2"/>
    <n v="0.55023"/>
    <x v="2"/>
    <n v="5"/>
    <x v="0"/>
    <x v="0"/>
  </r>
  <r>
    <x v="216"/>
    <x v="1"/>
    <x v="2"/>
    <n v="0.80352999999999997"/>
    <x v="2"/>
    <n v="5"/>
    <x v="0"/>
    <x v="0"/>
  </r>
  <r>
    <x v="216"/>
    <x v="2"/>
    <x v="2"/>
    <n v="0.89864999999999995"/>
    <x v="2"/>
    <n v="5"/>
    <x v="0"/>
    <x v="0"/>
  </r>
  <r>
    <x v="216"/>
    <x v="3"/>
    <x v="2"/>
    <n v="0.83198000000000005"/>
    <x v="2"/>
    <n v="5"/>
    <x v="0"/>
    <x v="0"/>
  </r>
  <r>
    <x v="216"/>
    <x v="4"/>
    <x v="2"/>
    <n v="0.77914000000000005"/>
    <x v="2"/>
    <n v="5"/>
    <x v="0"/>
    <x v="0"/>
  </r>
  <r>
    <x v="216"/>
    <x v="5"/>
    <x v="2"/>
    <n v="0.86143000000000003"/>
    <x v="2"/>
    <n v="5"/>
    <x v="0"/>
    <x v="0"/>
  </r>
  <r>
    <x v="216"/>
    <x v="6"/>
    <x v="2"/>
    <n v="0.74006000000000005"/>
    <x v="2"/>
    <n v="5"/>
    <x v="0"/>
    <x v="0"/>
  </r>
  <r>
    <x v="216"/>
    <x v="7"/>
    <x v="2"/>
    <n v="0.71638999999999997"/>
    <x v="2"/>
    <n v="5"/>
    <x v="0"/>
    <x v="0"/>
  </r>
  <r>
    <x v="216"/>
    <x v="8"/>
    <x v="2"/>
    <n v="0.79769000000000001"/>
    <x v="2"/>
    <n v="5"/>
    <x v="0"/>
    <x v="0"/>
  </r>
  <r>
    <x v="216"/>
    <x v="9"/>
    <x v="2"/>
    <n v="0.77412000000000003"/>
    <x v="2"/>
    <n v="5"/>
    <x v="0"/>
    <x v="0"/>
  </r>
  <r>
    <x v="216"/>
    <x v="10"/>
    <x v="2"/>
    <n v="0.86192000000000002"/>
    <x v="2"/>
    <n v="5"/>
    <x v="0"/>
    <x v="0"/>
  </r>
  <r>
    <x v="216"/>
    <x v="11"/>
    <x v="2"/>
    <n v="0.81069999999999998"/>
    <x v="2"/>
    <n v="5"/>
    <x v="0"/>
    <x v="0"/>
  </r>
  <r>
    <x v="216"/>
    <x v="12"/>
    <x v="2"/>
    <n v="0.92127000000000003"/>
    <x v="2"/>
    <n v="5"/>
    <x v="0"/>
    <x v="0"/>
  </r>
  <r>
    <x v="216"/>
    <x v="0"/>
    <x v="3"/>
    <n v="0.75700000000000001"/>
    <x v="2"/>
    <n v="5"/>
    <x v="0"/>
    <x v="0"/>
  </r>
  <r>
    <x v="216"/>
    <x v="1"/>
    <x v="3"/>
    <n v="1.4390000000000001"/>
    <x v="2"/>
    <n v="5"/>
    <x v="0"/>
    <x v="0"/>
  </r>
  <r>
    <x v="216"/>
    <x v="2"/>
    <x v="3"/>
    <n v="1.556"/>
    <x v="2"/>
    <n v="5"/>
    <x v="0"/>
    <x v="0"/>
  </r>
  <r>
    <x v="216"/>
    <x v="3"/>
    <x v="3"/>
    <n v="1.474"/>
    <x v="2"/>
    <n v="5"/>
    <x v="0"/>
    <x v="0"/>
  </r>
  <r>
    <x v="216"/>
    <x v="4"/>
    <x v="3"/>
    <n v="1.409"/>
    <x v="2"/>
    <n v="5"/>
    <x v="0"/>
    <x v="0"/>
  </r>
  <r>
    <x v="216"/>
    <x v="5"/>
    <x v="3"/>
    <n v="1.0609999999999999"/>
    <x v="2"/>
    <n v="5"/>
    <x v="0"/>
    <x v="0"/>
  </r>
  <r>
    <x v="216"/>
    <x v="6"/>
    <x v="3"/>
    <n v="1.27"/>
    <x v="2"/>
    <n v="5"/>
    <x v="0"/>
    <x v="0"/>
  </r>
  <r>
    <x v="216"/>
    <x v="7"/>
    <x v="3"/>
    <n v="1.6"/>
    <x v="2"/>
    <n v="5"/>
    <x v="0"/>
    <x v="0"/>
  </r>
  <r>
    <x v="216"/>
    <x v="8"/>
    <x v="3"/>
    <n v="1.7"/>
    <x v="2"/>
    <n v="5"/>
    <x v="0"/>
    <x v="0"/>
  </r>
  <r>
    <x v="216"/>
    <x v="9"/>
    <x v="3"/>
    <n v="1.671"/>
    <x v="2"/>
    <n v="5"/>
    <x v="0"/>
    <x v="0"/>
  </r>
  <r>
    <x v="216"/>
    <x v="10"/>
    <x v="3"/>
    <n v="1.7789999999999999"/>
    <x v="2"/>
    <n v="5"/>
    <x v="0"/>
    <x v="0"/>
  </r>
  <r>
    <x v="216"/>
    <x v="11"/>
    <x v="3"/>
    <n v="1.716"/>
    <x v="2"/>
    <n v="5"/>
    <x v="0"/>
    <x v="0"/>
  </r>
  <r>
    <x v="216"/>
    <x v="12"/>
    <x v="3"/>
    <n v="1.8520000000000001"/>
    <x v="2"/>
    <n v="5"/>
    <x v="0"/>
    <x v="0"/>
  </r>
  <r>
    <x v="217"/>
    <x v="13"/>
    <x v="0"/>
    <n v="1.5650000000000001E-2"/>
    <x v="2"/>
    <n v="5"/>
    <x v="0"/>
    <x v="0"/>
  </r>
  <r>
    <x v="217"/>
    <x v="13"/>
    <x v="1"/>
    <n v="9.6640000000000004E-2"/>
    <x v="2"/>
    <n v="5"/>
    <x v="0"/>
    <x v="0"/>
  </r>
  <r>
    <x v="217"/>
    <x v="13"/>
    <x v="2"/>
    <n v="0.72770999999999997"/>
    <x v="2"/>
    <n v="5"/>
    <x v="0"/>
    <x v="0"/>
  </r>
  <r>
    <x v="217"/>
    <x v="13"/>
    <x v="3"/>
    <n v="0.84"/>
    <x v="2"/>
    <n v="5"/>
    <x v="0"/>
    <x v="0"/>
  </r>
  <r>
    <x v="218"/>
    <x v="0"/>
    <x v="0"/>
    <n v="6.522E-2"/>
    <x v="2"/>
    <n v="6"/>
    <x v="0"/>
    <x v="1"/>
  </r>
  <r>
    <x v="218"/>
    <x v="1"/>
    <x v="0"/>
    <n v="0.36638999999999999"/>
    <x v="2"/>
    <n v="6"/>
    <x v="0"/>
    <x v="1"/>
  </r>
  <r>
    <x v="218"/>
    <x v="2"/>
    <x v="0"/>
    <n v="0.36638999999999999"/>
    <x v="2"/>
    <n v="6"/>
    <x v="0"/>
    <x v="1"/>
  </r>
  <r>
    <x v="218"/>
    <x v="3"/>
    <x v="0"/>
    <n v="0.36638999999999999"/>
    <x v="2"/>
    <n v="6"/>
    <x v="0"/>
    <x v="1"/>
  </r>
  <r>
    <x v="218"/>
    <x v="4"/>
    <x v="0"/>
    <n v="0"/>
    <x v="2"/>
    <n v="6"/>
    <x v="0"/>
    <x v="1"/>
  </r>
  <r>
    <x v="218"/>
    <x v="5"/>
    <x v="0"/>
    <n v="7.7509999999999996E-2"/>
    <x v="2"/>
    <n v="6"/>
    <x v="0"/>
    <x v="1"/>
  </r>
  <r>
    <x v="218"/>
    <x v="6"/>
    <x v="0"/>
    <n v="0.29246"/>
    <x v="2"/>
    <n v="6"/>
    <x v="0"/>
    <x v="1"/>
  </r>
  <r>
    <x v="218"/>
    <x v="7"/>
    <x v="0"/>
    <n v="0.58442000000000005"/>
    <x v="2"/>
    <n v="6"/>
    <x v="0"/>
    <x v="1"/>
  </r>
  <r>
    <x v="218"/>
    <x v="8"/>
    <x v="0"/>
    <n v="0.58442000000000005"/>
    <x v="2"/>
    <n v="6"/>
    <x v="0"/>
    <x v="1"/>
  </r>
  <r>
    <x v="218"/>
    <x v="9"/>
    <x v="0"/>
    <n v="0.58442000000000005"/>
    <x v="2"/>
    <n v="6"/>
    <x v="0"/>
    <x v="1"/>
  </r>
  <r>
    <x v="218"/>
    <x v="10"/>
    <x v="0"/>
    <n v="0.58442000000000005"/>
    <x v="2"/>
    <n v="6"/>
    <x v="0"/>
    <x v="1"/>
  </r>
  <r>
    <x v="218"/>
    <x v="11"/>
    <x v="0"/>
    <n v="0.58442000000000005"/>
    <x v="2"/>
    <n v="6"/>
    <x v="0"/>
    <x v="1"/>
  </r>
  <r>
    <x v="218"/>
    <x v="12"/>
    <x v="0"/>
    <n v="0.58442000000000005"/>
    <x v="2"/>
    <n v="6"/>
    <x v="0"/>
    <x v="1"/>
  </r>
  <r>
    <x v="218"/>
    <x v="0"/>
    <x v="1"/>
    <n v="0.14155000000000001"/>
    <x v="2"/>
    <n v="6"/>
    <x v="0"/>
    <x v="1"/>
  </r>
  <r>
    <x v="218"/>
    <x v="1"/>
    <x v="1"/>
    <n v="0.26665"/>
    <x v="2"/>
    <n v="6"/>
    <x v="0"/>
    <x v="1"/>
  </r>
  <r>
    <x v="218"/>
    <x v="2"/>
    <x v="1"/>
    <n v="0.28927999999999998"/>
    <x v="2"/>
    <n v="6"/>
    <x v="0"/>
    <x v="1"/>
  </r>
  <r>
    <x v="218"/>
    <x v="3"/>
    <x v="1"/>
    <n v="0.27562999999999999"/>
    <x v="2"/>
    <n v="6"/>
    <x v="0"/>
    <x v="1"/>
  </r>
  <r>
    <x v="218"/>
    <x v="4"/>
    <x v="1"/>
    <n v="0"/>
    <x v="2"/>
    <n v="6"/>
    <x v="0"/>
    <x v="1"/>
  </r>
  <r>
    <x v="218"/>
    <x v="5"/>
    <x v="1"/>
    <n v="0.12103"/>
    <x v="2"/>
    <n v="6"/>
    <x v="0"/>
    <x v="1"/>
  </r>
  <r>
    <x v="218"/>
    <x v="6"/>
    <x v="1"/>
    <n v="0.23748"/>
    <x v="2"/>
    <n v="6"/>
    <x v="0"/>
    <x v="1"/>
  </r>
  <r>
    <x v="218"/>
    <x v="7"/>
    <x v="1"/>
    <n v="0.29919000000000001"/>
    <x v="2"/>
    <n v="6"/>
    <x v="0"/>
    <x v="1"/>
  </r>
  <r>
    <x v="218"/>
    <x v="8"/>
    <x v="1"/>
    <n v="0.32107000000000002"/>
    <x v="2"/>
    <n v="6"/>
    <x v="0"/>
    <x v="1"/>
  </r>
  <r>
    <x v="218"/>
    <x v="9"/>
    <x v="1"/>
    <n v="0.31433"/>
    <x v="2"/>
    <n v="6"/>
    <x v="0"/>
    <x v="1"/>
  </r>
  <r>
    <x v="218"/>
    <x v="10"/>
    <x v="1"/>
    <n v="0.33415"/>
    <x v="2"/>
    <n v="6"/>
    <x v="0"/>
    <x v="1"/>
  </r>
  <r>
    <x v="218"/>
    <x v="11"/>
    <x v="1"/>
    <n v="0.31657999999999997"/>
    <x v="2"/>
    <n v="6"/>
    <x v="0"/>
    <x v="1"/>
  </r>
  <r>
    <x v="218"/>
    <x v="12"/>
    <x v="1"/>
    <n v="0.34537000000000001"/>
    <x v="2"/>
    <n v="6"/>
    <x v="0"/>
    <x v="1"/>
  </r>
  <r>
    <x v="218"/>
    <x v="0"/>
    <x v="2"/>
    <n v="0.55023"/>
    <x v="2"/>
    <n v="6"/>
    <x v="0"/>
    <x v="1"/>
  </r>
  <r>
    <x v="218"/>
    <x v="1"/>
    <x v="2"/>
    <n v="0.79296"/>
    <x v="2"/>
    <n v="6"/>
    <x v="0"/>
    <x v="1"/>
  </r>
  <r>
    <x v="218"/>
    <x v="2"/>
    <x v="2"/>
    <n v="0.89132999999999996"/>
    <x v="2"/>
    <n v="6"/>
    <x v="0"/>
    <x v="1"/>
  </r>
  <r>
    <x v="218"/>
    <x v="3"/>
    <x v="2"/>
    <n v="0.83198000000000005"/>
    <x v="2"/>
    <n v="6"/>
    <x v="0"/>
    <x v="1"/>
  </r>
  <r>
    <x v="218"/>
    <x v="4"/>
    <x v="2"/>
    <n v="0"/>
    <x v="2"/>
    <n v="6"/>
    <x v="0"/>
    <x v="1"/>
  </r>
  <r>
    <x v="218"/>
    <x v="5"/>
    <x v="2"/>
    <n v="0.85346"/>
    <x v="2"/>
    <n v="6"/>
    <x v="0"/>
    <x v="1"/>
  </r>
  <r>
    <x v="218"/>
    <x v="6"/>
    <x v="2"/>
    <n v="0.74006000000000005"/>
    <x v="2"/>
    <n v="6"/>
    <x v="0"/>
    <x v="1"/>
  </r>
  <r>
    <x v="218"/>
    <x v="7"/>
    <x v="2"/>
    <n v="0.71638999999999997"/>
    <x v="2"/>
    <n v="6"/>
    <x v="0"/>
    <x v="1"/>
  </r>
  <r>
    <x v="218"/>
    <x v="8"/>
    <x v="2"/>
    <n v="0.81150999999999995"/>
    <x v="2"/>
    <n v="6"/>
    <x v="0"/>
    <x v="1"/>
  </r>
  <r>
    <x v="218"/>
    <x v="9"/>
    <x v="2"/>
    <n v="0.78225"/>
    <x v="2"/>
    <n v="6"/>
    <x v="0"/>
    <x v="1"/>
  </r>
  <r>
    <x v="218"/>
    <x v="10"/>
    <x v="2"/>
    <n v="0.86843000000000004"/>
    <x v="2"/>
    <n v="6"/>
    <x v="0"/>
    <x v="1"/>
  </r>
  <r>
    <x v="218"/>
    <x v="11"/>
    <x v="2"/>
    <n v="0.79200000000000004"/>
    <x v="2"/>
    <n v="6"/>
    <x v="0"/>
    <x v="1"/>
  </r>
  <r>
    <x v="218"/>
    <x v="12"/>
    <x v="2"/>
    <n v="0.91720999999999997"/>
    <x v="2"/>
    <n v="6"/>
    <x v="0"/>
    <x v="1"/>
  </r>
  <r>
    <x v="218"/>
    <x v="0"/>
    <x v="3"/>
    <n v="0.75700000000000001"/>
    <x v="2"/>
    <n v="6"/>
    <x v="0"/>
    <x v="1"/>
  </r>
  <r>
    <x v="218"/>
    <x v="1"/>
    <x v="3"/>
    <n v="1.4259999999999999"/>
    <x v="2"/>
    <n v="6"/>
    <x v="0"/>
    <x v="1"/>
  </r>
  <r>
    <x v="218"/>
    <x v="2"/>
    <x v="3"/>
    <n v="1.5469999999999999"/>
    <x v="2"/>
    <n v="6"/>
    <x v="0"/>
    <x v="1"/>
  </r>
  <r>
    <x v="218"/>
    <x v="3"/>
    <x v="3"/>
    <n v="1.474"/>
    <x v="2"/>
    <n v="6"/>
    <x v="0"/>
    <x v="1"/>
  </r>
  <r>
    <x v="218"/>
    <x v="4"/>
    <x v="3"/>
    <n v="0"/>
    <x v="2"/>
    <n v="6"/>
    <x v="0"/>
    <x v="1"/>
  </r>
  <r>
    <x v="218"/>
    <x v="5"/>
    <x v="3"/>
    <n v="1.052"/>
    <x v="2"/>
    <n v="6"/>
    <x v="0"/>
    <x v="1"/>
  </r>
  <r>
    <x v="218"/>
    <x v="6"/>
    <x v="3"/>
    <n v="1.27"/>
    <x v="2"/>
    <n v="6"/>
    <x v="0"/>
    <x v="1"/>
  </r>
  <r>
    <x v="218"/>
    <x v="7"/>
    <x v="3"/>
    <n v="1.6"/>
    <x v="2"/>
    <n v="6"/>
    <x v="0"/>
    <x v="1"/>
  </r>
  <r>
    <x v="218"/>
    <x v="8"/>
    <x v="3"/>
    <n v="1.7170000000000001"/>
    <x v="2"/>
    <n v="6"/>
    <x v="0"/>
    <x v="1"/>
  </r>
  <r>
    <x v="218"/>
    <x v="9"/>
    <x v="3"/>
    <n v="1.681"/>
    <x v="2"/>
    <n v="6"/>
    <x v="0"/>
    <x v="1"/>
  </r>
  <r>
    <x v="218"/>
    <x v="10"/>
    <x v="3"/>
    <n v="1.7869999999999999"/>
    <x v="2"/>
    <n v="6"/>
    <x v="0"/>
    <x v="1"/>
  </r>
  <r>
    <x v="218"/>
    <x v="11"/>
    <x v="3"/>
    <n v="1.6930000000000001"/>
    <x v="2"/>
    <n v="6"/>
    <x v="0"/>
    <x v="1"/>
  </r>
  <r>
    <x v="218"/>
    <x v="12"/>
    <x v="3"/>
    <n v="1.847"/>
    <x v="2"/>
    <n v="6"/>
    <x v="0"/>
    <x v="1"/>
  </r>
  <r>
    <x v="219"/>
    <x v="13"/>
    <x v="0"/>
    <n v="1.5650000000000001E-2"/>
    <x v="2"/>
    <n v="6"/>
    <x v="0"/>
    <x v="1"/>
  </r>
  <r>
    <x v="219"/>
    <x v="13"/>
    <x v="1"/>
    <n v="9.6979999999999997E-2"/>
    <x v="2"/>
    <n v="6"/>
    <x v="0"/>
    <x v="1"/>
  </r>
  <r>
    <x v="219"/>
    <x v="13"/>
    <x v="2"/>
    <n v="0.73036999999999996"/>
    <x v="2"/>
    <n v="6"/>
    <x v="0"/>
    <x v="1"/>
  </r>
  <r>
    <x v="219"/>
    <x v="13"/>
    <x v="3"/>
    <n v="0.84299999999999997"/>
    <x v="2"/>
    <n v="6"/>
    <x v="0"/>
    <x v="1"/>
  </r>
  <r>
    <x v="220"/>
    <x v="0"/>
    <x v="0"/>
    <n v="6.522E-2"/>
    <x v="2"/>
    <n v="7"/>
    <x v="0"/>
    <x v="1"/>
  </r>
  <r>
    <x v="220"/>
    <x v="1"/>
    <x v="0"/>
    <n v="0.36638999999999999"/>
    <x v="2"/>
    <n v="7"/>
    <x v="0"/>
    <x v="1"/>
  </r>
  <r>
    <x v="220"/>
    <x v="2"/>
    <x v="0"/>
    <n v="0.36638999999999999"/>
    <x v="2"/>
    <n v="7"/>
    <x v="0"/>
    <x v="1"/>
  </r>
  <r>
    <x v="220"/>
    <x v="3"/>
    <x v="0"/>
    <n v="0.36638999999999999"/>
    <x v="2"/>
    <n v="7"/>
    <x v="0"/>
    <x v="1"/>
  </r>
  <r>
    <x v="220"/>
    <x v="4"/>
    <x v="0"/>
    <n v="0.36638999999999999"/>
    <x v="2"/>
    <n v="7"/>
    <x v="0"/>
    <x v="1"/>
  </r>
  <r>
    <x v="220"/>
    <x v="5"/>
    <x v="0"/>
    <n v="7.7509999999999996E-2"/>
    <x v="2"/>
    <n v="7"/>
    <x v="0"/>
    <x v="1"/>
  </r>
  <r>
    <x v="220"/>
    <x v="6"/>
    <x v="0"/>
    <n v="0.29246"/>
    <x v="2"/>
    <n v="7"/>
    <x v="0"/>
    <x v="1"/>
  </r>
  <r>
    <x v="220"/>
    <x v="7"/>
    <x v="0"/>
    <n v="0.58442000000000005"/>
    <x v="2"/>
    <n v="7"/>
    <x v="0"/>
    <x v="1"/>
  </r>
  <r>
    <x v="220"/>
    <x v="8"/>
    <x v="0"/>
    <n v="0.58442000000000005"/>
    <x v="2"/>
    <n v="7"/>
    <x v="0"/>
    <x v="1"/>
  </r>
  <r>
    <x v="220"/>
    <x v="9"/>
    <x v="0"/>
    <n v="0.58442000000000005"/>
    <x v="2"/>
    <n v="7"/>
    <x v="0"/>
    <x v="1"/>
  </r>
  <r>
    <x v="220"/>
    <x v="10"/>
    <x v="0"/>
    <n v="0.58442000000000005"/>
    <x v="2"/>
    <n v="7"/>
    <x v="0"/>
    <x v="1"/>
  </r>
  <r>
    <x v="220"/>
    <x v="11"/>
    <x v="0"/>
    <n v="0.58442000000000005"/>
    <x v="2"/>
    <n v="7"/>
    <x v="0"/>
    <x v="1"/>
  </r>
  <r>
    <x v="220"/>
    <x v="12"/>
    <x v="0"/>
    <n v="0.58442000000000005"/>
    <x v="2"/>
    <n v="7"/>
    <x v="0"/>
    <x v="1"/>
  </r>
  <r>
    <x v="220"/>
    <x v="0"/>
    <x v="1"/>
    <n v="0.14193"/>
    <x v="2"/>
    <n v="7"/>
    <x v="0"/>
    <x v="1"/>
  </r>
  <r>
    <x v="220"/>
    <x v="1"/>
    <x v="1"/>
    <n v="0.27076"/>
    <x v="2"/>
    <n v="7"/>
    <x v="0"/>
    <x v="1"/>
  </r>
  <r>
    <x v="220"/>
    <x v="2"/>
    <x v="1"/>
    <n v="0.29302"/>
    <x v="2"/>
    <n v="7"/>
    <x v="0"/>
    <x v="1"/>
  </r>
  <r>
    <x v="220"/>
    <x v="3"/>
    <x v="1"/>
    <n v="0.27562999999999999"/>
    <x v="2"/>
    <n v="7"/>
    <x v="0"/>
    <x v="1"/>
  </r>
  <r>
    <x v="220"/>
    <x v="4"/>
    <x v="1"/>
    <n v="0.2616"/>
    <x v="2"/>
    <n v="7"/>
    <x v="0"/>
    <x v="1"/>
  </r>
  <r>
    <x v="220"/>
    <x v="5"/>
    <x v="1"/>
    <n v="0.12333"/>
    <x v="2"/>
    <n v="7"/>
    <x v="0"/>
    <x v="1"/>
  </r>
  <r>
    <x v="220"/>
    <x v="6"/>
    <x v="1"/>
    <n v="0.24010000000000001"/>
    <x v="2"/>
    <n v="7"/>
    <x v="0"/>
    <x v="1"/>
  </r>
  <r>
    <x v="220"/>
    <x v="7"/>
    <x v="1"/>
    <n v="0.30274000000000001"/>
    <x v="2"/>
    <n v="7"/>
    <x v="0"/>
    <x v="1"/>
  </r>
  <r>
    <x v="220"/>
    <x v="8"/>
    <x v="1"/>
    <n v="0.32386999999999999"/>
    <x v="2"/>
    <n v="7"/>
    <x v="0"/>
    <x v="1"/>
  </r>
  <r>
    <x v="220"/>
    <x v="9"/>
    <x v="1"/>
    <n v="0.31695000000000001"/>
    <x v="2"/>
    <n v="7"/>
    <x v="0"/>
    <x v="1"/>
  </r>
  <r>
    <x v="220"/>
    <x v="10"/>
    <x v="1"/>
    <n v="0.33545999999999998"/>
    <x v="2"/>
    <n v="7"/>
    <x v="0"/>
    <x v="1"/>
  </r>
  <r>
    <x v="220"/>
    <x v="11"/>
    <x v="1"/>
    <n v="0.32031999999999999"/>
    <x v="2"/>
    <n v="7"/>
    <x v="0"/>
    <x v="1"/>
  </r>
  <r>
    <x v="220"/>
    <x v="12"/>
    <x v="1"/>
    <n v="0.34743000000000002"/>
    <x v="2"/>
    <n v="7"/>
    <x v="0"/>
    <x v="1"/>
  </r>
  <r>
    <x v="220"/>
    <x v="0"/>
    <x v="2"/>
    <n v="0.55184999999999995"/>
    <x v="2"/>
    <n v="7"/>
    <x v="0"/>
    <x v="1"/>
  </r>
  <r>
    <x v="220"/>
    <x v="1"/>
    <x v="2"/>
    <n v="0.81084999999999996"/>
    <x v="2"/>
    <n v="7"/>
    <x v="0"/>
    <x v="1"/>
  </r>
  <r>
    <x v="220"/>
    <x v="2"/>
    <x v="2"/>
    <n v="0.90759000000000001"/>
    <x v="2"/>
    <n v="7"/>
    <x v="0"/>
    <x v="1"/>
  </r>
  <r>
    <x v="220"/>
    <x v="3"/>
    <x v="2"/>
    <n v="0.83198000000000005"/>
    <x v="2"/>
    <n v="7"/>
    <x v="0"/>
    <x v="1"/>
  </r>
  <r>
    <x v="220"/>
    <x v="4"/>
    <x v="2"/>
    <n v="0.77100999999999997"/>
    <x v="2"/>
    <n v="7"/>
    <x v="0"/>
    <x v="1"/>
  </r>
  <r>
    <x v="220"/>
    <x v="5"/>
    <x v="2"/>
    <n v="0.87116000000000005"/>
    <x v="2"/>
    <n v="7"/>
    <x v="0"/>
    <x v="1"/>
  </r>
  <r>
    <x v="220"/>
    <x v="6"/>
    <x v="2"/>
    <n v="0.75144"/>
    <x v="2"/>
    <n v="7"/>
    <x v="0"/>
    <x v="1"/>
  </r>
  <r>
    <x v="220"/>
    <x v="7"/>
    <x v="2"/>
    <n v="0.73184000000000005"/>
    <x v="2"/>
    <n v="7"/>
    <x v="0"/>
    <x v="1"/>
  </r>
  <r>
    <x v="220"/>
    <x v="8"/>
    <x v="2"/>
    <n v="0.82371000000000005"/>
    <x v="2"/>
    <n v="7"/>
    <x v="0"/>
    <x v="1"/>
  </r>
  <r>
    <x v="220"/>
    <x v="9"/>
    <x v="2"/>
    <n v="0.79362999999999995"/>
    <x v="2"/>
    <n v="7"/>
    <x v="0"/>
    <x v="1"/>
  </r>
  <r>
    <x v="220"/>
    <x v="10"/>
    <x v="2"/>
    <n v="0.87412000000000001"/>
    <x v="2"/>
    <n v="7"/>
    <x v="0"/>
    <x v="1"/>
  </r>
  <r>
    <x v="220"/>
    <x v="11"/>
    <x v="2"/>
    <n v="0.80825999999999998"/>
    <x v="2"/>
    <n v="7"/>
    <x v="0"/>
    <x v="1"/>
  </r>
  <r>
    <x v="220"/>
    <x v="12"/>
    <x v="2"/>
    <n v="0.92615000000000003"/>
    <x v="2"/>
    <n v="7"/>
    <x v="0"/>
    <x v="1"/>
  </r>
  <r>
    <x v="220"/>
    <x v="0"/>
    <x v="3"/>
    <n v="0.75900000000000001"/>
    <x v="2"/>
    <n v="7"/>
    <x v="0"/>
    <x v="1"/>
  </r>
  <r>
    <x v="220"/>
    <x v="1"/>
    <x v="3"/>
    <n v="1.448"/>
    <x v="2"/>
    <n v="7"/>
    <x v="0"/>
    <x v="1"/>
  </r>
  <r>
    <x v="220"/>
    <x v="2"/>
    <x v="3"/>
    <n v="1.5669999999999999"/>
    <x v="2"/>
    <n v="7"/>
    <x v="0"/>
    <x v="1"/>
  </r>
  <r>
    <x v="220"/>
    <x v="3"/>
    <x v="3"/>
    <n v="1.474"/>
    <x v="2"/>
    <n v="7"/>
    <x v="0"/>
    <x v="1"/>
  </r>
  <r>
    <x v="220"/>
    <x v="4"/>
    <x v="3"/>
    <n v="1.399"/>
    <x v="2"/>
    <n v="7"/>
    <x v="0"/>
    <x v="1"/>
  </r>
  <r>
    <x v="220"/>
    <x v="5"/>
    <x v="3"/>
    <n v="1.0720000000000001"/>
    <x v="2"/>
    <n v="7"/>
    <x v="0"/>
    <x v="1"/>
  </r>
  <r>
    <x v="220"/>
    <x v="6"/>
    <x v="3"/>
    <n v="1.284"/>
    <x v="2"/>
    <n v="7"/>
    <x v="0"/>
    <x v="1"/>
  </r>
  <r>
    <x v="220"/>
    <x v="7"/>
    <x v="3"/>
    <n v="1.619"/>
    <x v="2"/>
    <n v="7"/>
    <x v="0"/>
    <x v="1"/>
  </r>
  <r>
    <x v="220"/>
    <x v="8"/>
    <x v="3"/>
    <n v="1.732"/>
    <x v="2"/>
    <n v="7"/>
    <x v="0"/>
    <x v="1"/>
  </r>
  <r>
    <x v="220"/>
    <x v="9"/>
    <x v="3"/>
    <n v="1.6950000000000001"/>
    <x v="2"/>
    <n v="7"/>
    <x v="0"/>
    <x v="1"/>
  </r>
  <r>
    <x v="220"/>
    <x v="10"/>
    <x v="3"/>
    <n v="1.794"/>
    <x v="2"/>
    <n v="7"/>
    <x v="0"/>
    <x v="1"/>
  </r>
  <r>
    <x v="220"/>
    <x v="11"/>
    <x v="3"/>
    <n v="1.7130000000000001"/>
    <x v="2"/>
    <n v="7"/>
    <x v="0"/>
    <x v="1"/>
  </r>
  <r>
    <x v="220"/>
    <x v="12"/>
    <x v="3"/>
    <n v="1.8580000000000001"/>
    <x v="2"/>
    <n v="7"/>
    <x v="0"/>
    <x v="1"/>
  </r>
  <r>
    <x v="221"/>
    <x v="13"/>
    <x v="0"/>
    <n v="1.5650000000000001E-2"/>
    <x v="2"/>
    <n v="7"/>
    <x v="0"/>
    <x v="1"/>
  </r>
  <r>
    <x v="221"/>
    <x v="13"/>
    <x v="1"/>
    <n v="0.10009"/>
    <x v="2"/>
    <n v="7"/>
    <x v="0"/>
    <x v="1"/>
  </r>
  <r>
    <x v="221"/>
    <x v="13"/>
    <x v="2"/>
    <n v="0.75426000000000004"/>
    <x v="2"/>
    <n v="7"/>
    <x v="0"/>
    <x v="1"/>
  </r>
  <r>
    <x v="221"/>
    <x v="13"/>
    <x v="3"/>
    <n v="0.87"/>
    <x v="2"/>
    <n v="7"/>
    <x v="0"/>
    <x v="1"/>
  </r>
  <r>
    <x v="222"/>
    <x v="0"/>
    <x v="0"/>
    <n v="6.522E-2"/>
    <x v="2"/>
    <n v="8"/>
    <x v="0"/>
    <x v="1"/>
  </r>
  <r>
    <x v="222"/>
    <x v="1"/>
    <x v="0"/>
    <n v="0.36638999999999999"/>
    <x v="2"/>
    <n v="8"/>
    <x v="0"/>
    <x v="1"/>
  </r>
  <r>
    <x v="222"/>
    <x v="2"/>
    <x v="0"/>
    <n v="0.36638999999999999"/>
    <x v="2"/>
    <n v="8"/>
    <x v="0"/>
    <x v="1"/>
  </r>
  <r>
    <x v="222"/>
    <x v="3"/>
    <x v="0"/>
    <n v="0.36638999999999999"/>
    <x v="2"/>
    <n v="8"/>
    <x v="0"/>
    <x v="1"/>
  </r>
  <r>
    <x v="222"/>
    <x v="4"/>
    <x v="0"/>
    <n v="0.36638999999999999"/>
    <x v="2"/>
    <n v="8"/>
    <x v="0"/>
    <x v="1"/>
  </r>
  <r>
    <x v="222"/>
    <x v="5"/>
    <x v="0"/>
    <n v="7.7509999999999996E-2"/>
    <x v="2"/>
    <n v="8"/>
    <x v="0"/>
    <x v="1"/>
  </r>
  <r>
    <x v="222"/>
    <x v="6"/>
    <x v="0"/>
    <n v="0.29246"/>
    <x v="2"/>
    <n v="8"/>
    <x v="0"/>
    <x v="1"/>
  </r>
  <r>
    <x v="222"/>
    <x v="7"/>
    <x v="0"/>
    <n v="0.58442000000000005"/>
    <x v="2"/>
    <n v="8"/>
    <x v="0"/>
    <x v="1"/>
  </r>
  <r>
    <x v="222"/>
    <x v="8"/>
    <x v="0"/>
    <n v="0.58442000000000005"/>
    <x v="2"/>
    <n v="8"/>
    <x v="0"/>
    <x v="1"/>
  </r>
  <r>
    <x v="222"/>
    <x v="9"/>
    <x v="0"/>
    <n v="0.58442000000000005"/>
    <x v="2"/>
    <n v="8"/>
    <x v="0"/>
    <x v="1"/>
  </r>
  <r>
    <x v="222"/>
    <x v="10"/>
    <x v="0"/>
    <n v="0.58442000000000005"/>
    <x v="2"/>
    <n v="8"/>
    <x v="0"/>
    <x v="1"/>
  </r>
  <r>
    <x v="222"/>
    <x v="11"/>
    <x v="0"/>
    <n v="0.58442000000000005"/>
    <x v="2"/>
    <n v="8"/>
    <x v="0"/>
    <x v="1"/>
  </r>
  <r>
    <x v="222"/>
    <x v="12"/>
    <x v="0"/>
    <n v="0.58442000000000005"/>
    <x v="2"/>
    <n v="8"/>
    <x v="0"/>
    <x v="1"/>
  </r>
  <r>
    <x v="222"/>
    <x v="0"/>
    <x v="1"/>
    <n v="0.14435999999999999"/>
    <x v="2"/>
    <n v="8"/>
    <x v="0"/>
    <x v="1"/>
  </r>
  <r>
    <x v="222"/>
    <x v="1"/>
    <x v="1"/>
    <n v="0.27262999999999998"/>
    <x v="2"/>
    <n v="8"/>
    <x v="0"/>
    <x v="1"/>
  </r>
  <r>
    <x v="222"/>
    <x v="2"/>
    <x v="1"/>
    <n v="0.29488999999999999"/>
    <x v="2"/>
    <n v="8"/>
    <x v="0"/>
    <x v="1"/>
  </r>
  <r>
    <x v="222"/>
    <x v="3"/>
    <x v="1"/>
    <n v="0.27655999999999997"/>
    <x v="2"/>
    <n v="8"/>
    <x v="0"/>
    <x v="1"/>
  </r>
  <r>
    <x v="222"/>
    <x v="4"/>
    <x v="1"/>
    <n v="0.2616"/>
    <x v="2"/>
    <n v="8"/>
    <x v="0"/>
    <x v="1"/>
  </r>
  <r>
    <x v="222"/>
    <x v="5"/>
    <x v="1"/>
    <n v="0.12447999999999999"/>
    <x v="2"/>
    <n v="8"/>
    <x v="0"/>
    <x v="1"/>
  </r>
  <r>
    <x v="222"/>
    <x v="6"/>
    <x v="1"/>
    <n v="0.24328"/>
    <x v="2"/>
    <n v="8"/>
    <x v="0"/>
    <x v="1"/>
  </r>
  <r>
    <x v="222"/>
    <x v="7"/>
    <x v="1"/>
    <n v="0.30592000000000003"/>
    <x v="2"/>
    <n v="8"/>
    <x v="0"/>
    <x v="1"/>
  </r>
  <r>
    <x v="222"/>
    <x v="8"/>
    <x v="1"/>
    <n v="0.32891999999999999"/>
    <x v="2"/>
    <n v="8"/>
    <x v="0"/>
    <x v="1"/>
  </r>
  <r>
    <x v="222"/>
    <x v="9"/>
    <x v="1"/>
    <n v="0.32068999999999998"/>
    <x v="2"/>
    <n v="8"/>
    <x v="0"/>
    <x v="1"/>
  </r>
  <r>
    <x v="222"/>
    <x v="10"/>
    <x v="1"/>
    <n v="0.34050999999999998"/>
    <x v="2"/>
    <n v="8"/>
    <x v="0"/>
    <x v="1"/>
  </r>
  <r>
    <x v="222"/>
    <x v="11"/>
    <x v="1"/>
    <n v="0.32312000000000002"/>
    <x v="2"/>
    <n v="8"/>
    <x v="0"/>
    <x v="1"/>
  </r>
  <r>
    <x v="222"/>
    <x v="12"/>
    <x v="1"/>
    <n v="0.3493"/>
    <x v="2"/>
    <n v="8"/>
    <x v="0"/>
    <x v="1"/>
  </r>
  <r>
    <x v="222"/>
    <x v="0"/>
    <x v="2"/>
    <n v="0.56242000000000003"/>
    <x v="2"/>
    <n v="8"/>
    <x v="0"/>
    <x v="1"/>
  </r>
  <r>
    <x v="222"/>
    <x v="1"/>
    <x v="2"/>
    <n v="0.81898000000000004"/>
    <x v="2"/>
    <n v="8"/>
    <x v="0"/>
    <x v="1"/>
  </r>
  <r>
    <x v="222"/>
    <x v="2"/>
    <x v="2"/>
    <n v="0.91571999999999998"/>
    <x v="2"/>
    <n v="8"/>
    <x v="0"/>
    <x v="1"/>
  </r>
  <r>
    <x v="222"/>
    <x v="3"/>
    <x v="2"/>
    <n v="0.83604999999999996"/>
    <x v="2"/>
    <n v="8"/>
    <x v="0"/>
    <x v="1"/>
  </r>
  <r>
    <x v="222"/>
    <x v="4"/>
    <x v="2"/>
    <n v="0.77100999999999997"/>
    <x v="2"/>
    <n v="8"/>
    <x v="0"/>
    <x v="1"/>
  </r>
  <r>
    <x v="222"/>
    <x v="5"/>
    <x v="2"/>
    <n v="0.88000999999999996"/>
    <x v="2"/>
    <n v="8"/>
    <x v="0"/>
    <x v="1"/>
  </r>
  <r>
    <x v="222"/>
    <x v="6"/>
    <x v="2"/>
    <n v="0.76526000000000005"/>
    <x v="2"/>
    <n v="8"/>
    <x v="0"/>
    <x v="1"/>
  </r>
  <r>
    <x v="222"/>
    <x v="7"/>
    <x v="2"/>
    <n v="0.74565999999999999"/>
    <x v="2"/>
    <n v="8"/>
    <x v="0"/>
    <x v="1"/>
  </r>
  <r>
    <x v="222"/>
    <x v="8"/>
    <x v="2"/>
    <n v="0.84565999999999997"/>
    <x v="2"/>
    <n v="8"/>
    <x v="0"/>
    <x v="1"/>
  </r>
  <r>
    <x v="222"/>
    <x v="9"/>
    <x v="2"/>
    <n v="0.80989"/>
    <x v="2"/>
    <n v="8"/>
    <x v="0"/>
    <x v="1"/>
  </r>
  <r>
    <x v="222"/>
    <x v="10"/>
    <x v="2"/>
    <n v="0.89607000000000003"/>
    <x v="2"/>
    <n v="8"/>
    <x v="0"/>
    <x v="1"/>
  </r>
  <r>
    <x v="222"/>
    <x v="11"/>
    <x v="2"/>
    <n v="0.82045999999999997"/>
    <x v="2"/>
    <n v="8"/>
    <x v="0"/>
    <x v="1"/>
  </r>
  <r>
    <x v="222"/>
    <x v="12"/>
    <x v="2"/>
    <n v="0.93428"/>
    <x v="2"/>
    <n v="8"/>
    <x v="0"/>
    <x v="1"/>
  </r>
  <r>
    <x v="222"/>
    <x v="0"/>
    <x v="3"/>
    <n v="0.77200000000000002"/>
    <x v="2"/>
    <n v="8"/>
    <x v="0"/>
    <x v="1"/>
  </r>
  <r>
    <x v="222"/>
    <x v="1"/>
    <x v="3"/>
    <n v="1.458"/>
    <x v="2"/>
    <n v="8"/>
    <x v="0"/>
    <x v="1"/>
  </r>
  <r>
    <x v="222"/>
    <x v="2"/>
    <x v="3"/>
    <n v="1.577"/>
    <x v="2"/>
    <n v="8"/>
    <x v="0"/>
    <x v="1"/>
  </r>
  <r>
    <x v="222"/>
    <x v="3"/>
    <x v="3"/>
    <n v="1.4790000000000001"/>
    <x v="2"/>
    <n v="8"/>
    <x v="0"/>
    <x v="1"/>
  </r>
  <r>
    <x v="222"/>
    <x v="4"/>
    <x v="3"/>
    <n v="1.399"/>
    <x v="2"/>
    <n v="8"/>
    <x v="0"/>
    <x v="1"/>
  </r>
  <r>
    <x v="222"/>
    <x v="5"/>
    <x v="3"/>
    <n v="1.0820000000000001"/>
    <x v="2"/>
    <n v="8"/>
    <x v="0"/>
    <x v="1"/>
  </r>
  <r>
    <x v="222"/>
    <x v="6"/>
    <x v="3"/>
    <n v="1.3009999999999999"/>
    <x v="2"/>
    <n v="8"/>
    <x v="0"/>
    <x v="1"/>
  </r>
  <r>
    <x v="222"/>
    <x v="7"/>
    <x v="3"/>
    <n v="1.6359999999999999"/>
    <x v="2"/>
    <n v="8"/>
    <x v="0"/>
    <x v="1"/>
  </r>
  <r>
    <x v="222"/>
    <x v="8"/>
    <x v="3"/>
    <n v="1.7589999999999999"/>
    <x v="2"/>
    <n v="8"/>
    <x v="0"/>
    <x v="1"/>
  </r>
  <r>
    <x v="222"/>
    <x v="9"/>
    <x v="3"/>
    <n v="1.7150000000000001"/>
    <x v="2"/>
    <n v="8"/>
    <x v="0"/>
    <x v="1"/>
  </r>
  <r>
    <x v="222"/>
    <x v="10"/>
    <x v="3"/>
    <n v="1.821"/>
    <x v="2"/>
    <n v="8"/>
    <x v="0"/>
    <x v="1"/>
  </r>
  <r>
    <x v="222"/>
    <x v="11"/>
    <x v="3"/>
    <n v="1.728"/>
    <x v="2"/>
    <n v="8"/>
    <x v="0"/>
    <x v="1"/>
  </r>
  <r>
    <x v="222"/>
    <x v="12"/>
    <x v="3"/>
    <n v="1.8680000000000001"/>
    <x v="2"/>
    <n v="8"/>
    <x v="0"/>
    <x v="1"/>
  </r>
  <r>
    <x v="223"/>
    <x v="13"/>
    <x v="0"/>
    <n v="1.5650000000000001E-2"/>
    <x v="2"/>
    <n v="8"/>
    <x v="0"/>
    <x v="1"/>
  </r>
  <r>
    <x v="223"/>
    <x v="13"/>
    <x v="1"/>
    <n v="0.10043000000000001"/>
    <x v="2"/>
    <n v="8"/>
    <x v="0"/>
    <x v="1"/>
  </r>
  <r>
    <x v="223"/>
    <x v="13"/>
    <x v="2"/>
    <n v="0.75692000000000004"/>
    <x v="2"/>
    <n v="8"/>
    <x v="0"/>
    <x v="1"/>
  </r>
  <r>
    <x v="223"/>
    <x v="13"/>
    <x v="3"/>
    <n v="0.873"/>
    <x v="2"/>
    <n v="8"/>
    <x v="0"/>
    <x v="1"/>
  </r>
  <r>
    <x v="224"/>
    <x v="0"/>
    <x v="0"/>
    <n v="6.522E-2"/>
    <x v="2"/>
    <n v="9"/>
    <x v="0"/>
    <x v="1"/>
  </r>
  <r>
    <x v="224"/>
    <x v="1"/>
    <x v="0"/>
    <n v="0.36638999999999999"/>
    <x v="2"/>
    <n v="9"/>
    <x v="0"/>
    <x v="1"/>
  </r>
  <r>
    <x v="224"/>
    <x v="2"/>
    <x v="0"/>
    <n v="0.36638999999999999"/>
    <x v="2"/>
    <n v="9"/>
    <x v="0"/>
    <x v="1"/>
  </r>
  <r>
    <x v="224"/>
    <x v="3"/>
    <x v="0"/>
    <n v="0.36638999999999999"/>
    <x v="2"/>
    <n v="9"/>
    <x v="0"/>
    <x v="1"/>
  </r>
  <r>
    <x v="224"/>
    <x v="4"/>
    <x v="0"/>
    <n v="0.36638999999999999"/>
    <x v="2"/>
    <n v="9"/>
    <x v="0"/>
    <x v="1"/>
  </r>
  <r>
    <x v="224"/>
    <x v="5"/>
    <x v="0"/>
    <n v="7.7509999999999996E-2"/>
    <x v="2"/>
    <n v="9"/>
    <x v="0"/>
    <x v="1"/>
  </r>
  <r>
    <x v="224"/>
    <x v="6"/>
    <x v="0"/>
    <n v="0.29246"/>
    <x v="2"/>
    <n v="9"/>
    <x v="0"/>
    <x v="1"/>
  </r>
  <r>
    <x v="224"/>
    <x v="7"/>
    <x v="0"/>
    <n v="0.58442000000000005"/>
    <x v="2"/>
    <n v="9"/>
    <x v="0"/>
    <x v="1"/>
  </r>
  <r>
    <x v="224"/>
    <x v="8"/>
    <x v="0"/>
    <n v="0.58442000000000005"/>
    <x v="2"/>
    <n v="9"/>
    <x v="0"/>
    <x v="1"/>
  </r>
  <r>
    <x v="224"/>
    <x v="9"/>
    <x v="0"/>
    <n v="0.58442000000000005"/>
    <x v="2"/>
    <n v="9"/>
    <x v="0"/>
    <x v="1"/>
  </r>
  <r>
    <x v="224"/>
    <x v="10"/>
    <x v="0"/>
    <n v="0.58442000000000005"/>
    <x v="2"/>
    <n v="9"/>
    <x v="0"/>
    <x v="1"/>
  </r>
  <r>
    <x v="224"/>
    <x v="11"/>
    <x v="0"/>
    <n v="0.58442000000000005"/>
    <x v="2"/>
    <n v="9"/>
    <x v="0"/>
    <x v="1"/>
  </r>
  <r>
    <x v="224"/>
    <x v="12"/>
    <x v="0"/>
    <n v="0.58442000000000005"/>
    <x v="2"/>
    <n v="9"/>
    <x v="0"/>
    <x v="1"/>
  </r>
  <r>
    <x v="224"/>
    <x v="0"/>
    <x v="1"/>
    <n v="0.14473"/>
    <x v="2"/>
    <n v="9"/>
    <x v="0"/>
    <x v="1"/>
  </r>
  <r>
    <x v="224"/>
    <x v="1"/>
    <x v="1"/>
    <n v="0.27394000000000002"/>
    <x v="2"/>
    <n v="9"/>
    <x v="0"/>
    <x v="1"/>
  </r>
  <r>
    <x v="224"/>
    <x v="2"/>
    <x v="1"/>
    <n v="0.29582000000000003"/>
    <x v="2"/>
    <n v="9"/>
    <x v="0"/>
    <x v="1"/>
  </r>
  <r>
    <x v="224"/>
    <x v="3"/>
    <x v="1"/>
    <n v="0.27993000000000001"/>
    <x v="2"/>
    <n v="9"/>
    <x v="0"/>
    <x v="1"/>
  </r>
  <r>
    <x v="224"/>
    <x v="4"/>
    <x v="1"/>
    <n v="0.26721"/>
    <x v="2"/>
    <n v="9"/>
    <x v="0"/>
    <x v="1"/>
  </r>
  <r>
    <x v="224"/>
    <x v="5"/>
    <x v="1"/>
    <n v="0.12504999999999999"/>
    <x v="2"/>
    <n v="9"/>
    <x v="0"/>
    <x v="1"/>
  </r>
  <r>
    <x v="224"/>
    <x v="6"/>
    <x v="1"/>
    <n v="0.24476999999999999"/>
    <x v="2"/>
    <n v="9"/>
    <x v="0"/>
    <x v="1"/>
  </r>
  <r>
    <x v="224"/>
    <x v="7"/>
    <x v="1"/>
    <n v="0.30891000000000002"/>
    <x v="2"/>
    <n v="9"/>
    <x v="0"/>
    <x v="1"/>
  </r>
  <r>
    <x v="224"/>
    <x v="8"/>
    <x v="1"/>
    <n v="0.33040999999999998"/>
    <x v="2"/>
    <n v="9"/>
    <x v="0"/>
    <x v="1"/>
  </r>
  <r>
    <x v="224"/>
    <x v="9"/>
    <x v="1"/>
    <n v="0.32312000000000002"/>
    <x v="2"/>
    <n v="9"/>
    <x v="0"/>
    <x v="1"/>
  </r>
  <r>
    <x v="224"/>
    <x v="10"/>
    <x v="1"/>
    <n v="0.34406999999999999"/>
    <x v="2"/>
    <n v="9"/>
    <x v="0"/>
    <x v="1"/>
  </r>
  <r>
    <x v="224"/>
    <x v="11"/>
    <x v="1"/>
    <n v="0.32573999999999997"/>
    <x v="2"/>
    <n v="9"/>
    <x v="0"/>
    <x v="1"/>
  </r>
  <r>
    <x v="224"/>
    <x v="12"/>
    <x v="1"/>
    <n v="0.35266999999999998"/>
    <x v="2"/>
    <n v="9"/>
    <x v="0"/>
    <x v="1"/>
  </r>
  <r>
    <x v="224"/>
    <x v="0"/>
    <x v="2"/>
    <n v="0.56405000000000005"/>
    <x v="2"/>
    <n v="9"/>
    <x v="0"/>
    <x v="1"/>
  </r>
  <r>
    <x v="224"/>
    <x v="1"/>
    <x v="2"/>
    <n v="0.82467000000000001"/>
    <x v="2"/>
    <n v="9"/>
    <x v="0"/>
    <x v="1"/>
  </r>
  <r>
    <x v="224"/>
    <x v="2"/>
    <x v="2"/>
    <n v="0.91979"/>
    <x v="2"/>
    <n v="9"/>
    <x v="0"/>
    <x v="1"/>
  </r>
  <r>
    <x v="224"/>
    <x v="3"/>
    <x v="2"/>
    <n v="0.85067999999999999"/>
    <x v="2"/>
    <n v="9"/>
    <x v="0"/>
    <x v="1"/>
  </r>
  <r>
    <x v="224"/>
    <x v="4"/>
    <x v="2"/>
    <n v="0.7954"/>
    <x v="2"/>
    <n v="9"/>
    <x v="0"/>
    <x v="1"/>
  </r>
  <r>
    <x v="224"/>
    <x v="5"/>
    <x v="2"/>
    <n v="0.88444"/>
    <x v="2"/>
    <n v="9"/>
    <x v="0"/>
    <x v="1"/>
  </r>
  <r>
    <x v="224"/>
    <x v="6"/>
    <x v="2"/>
    <n v="0.77176999999999996"/>
    <x v="2"/>
    <n v="9"/>
    <x v="0"/>
    <x v="1"/>
  </r>
  <r>
    <x v="224"/>
    <x v="7"/>
    <x v="2"/>
    <n v="0.75866999999999996"/>
    <x v="2"/>
    <n v="9"/>
    <x v="0"/>
    <x v="1"/>
  </r>
  <r>
    <x v="224"/>
    <x v="8"/>
    <x v="2"/>
    <n v="0.85216999999999998"/>
    <x v="2"/>
    <n v="9"/>
    <x v="0"/>
    <x v="1"/>
  </r>
  <r>
    <x v="224"/>
    <x v="9"/>
    <x v="2"/>
    <n v="0.82045999999999997"/>
    <x v="2"/>
    <n v="9"/>
    <x v="0"/>
    <x v="1"/>
  </r>
  <r>
    <x v="224"/>
    <x v="10"/>
    <x v="2"/>
    <n v="0.91151000000000004"/>
    <x v="2"/>
    <n v="9"/>
    <x v="0"/>
    <x v="1"/>
  </r>
  <r>
    <x v="224"/>
    <x v="11"/>
    <x v="2"/>
    <n v="0.83184000000000002"/>
    <x v="2"/>
    <n v="9"/>
    <x v="0"/>
    <x v="1"/>
  </r>
  <r>
    <x v="224"/>
    <x v="12"/>
    <x v="2"/>
    <n v="0.94891000000000003"/>
    <x v="2"/>
    <n v="9"/>
    <x v="0"/>
    <x v="1"/>
  </r>
  <r>
    <x v="224"/>
    <x v="0"/>
    <x v="3"/>
    <n v="0.77400000000000002"/>
    <x v="2"/>
    <n v="9"/>
    <x v="0"/>
    <x v="1"/>
  </r>
  <r>
    <x v="224"/>
    <x v="1"/>
    <x v="3"/>
    <n v="1.4650000000000001"/>
    <x v="2"/>
    <n v="9"/>
    <x v="0"/>
    <x v="1"/>
  </r>
  <r>
    <x v="224"/>
    <x v="2"/>
    <x v="3"/>
    <n v="1.5820000000000001"/>
    <x v="2"/>
    <n v="9"/>
    <x v="0"/>
    <x v="1"/>
  </r>
  <r>
    <x v="224"/>
    <x v="3"/>
    <x v="3"/>
    <n v="1.4970000000000001"/>
    <x v="2"/>
    <n v="9"/>
    <x v="0"/>
    <x v="1"/>
  </r>
  <r>
    <x v="224"/>
    <x v="4"/>
    <x v="3"/>
    <n v="1.429"/>
    <x v="2"/>
    <n v="9"/>
    <x v="0"/>
    <x v="1"/>
  </r>
  <r>
    <x v="224"/>
    <x v="5"/>
    <x v="3"/>
    <n v="1.087"/>
    <x v="2"/>
    <n v="9"/>
    <x v="0"/>
    <x v="1"/>
  </r>
  <r>
    <x v="224"/>
    <x v="6"/>
    <x v="3"/>
    <n v="1.3089999999999999"/>
    <x v="2"/>
    <n v="9"/>
    <x v="0"/>
    <x v="1"/>
  </r>
  <r>
    <x v="224"/>
    <x v="7"/>
    <x v="3"/>
    <n v="1.6519999999999999"/>
    <x v="2"/>
    <n v="9"/>
    <x v="0"/>
    <x v="1"/>
  </r>
  <r>
    <x v="224"/>
    <x v="8"/>
    <x v="3"/>
    <n v="1.7669999999999999"/>
    <x v="2"/>
    <n v="9"/>
    <x v="0"/>
    <x v="1"/>
  </r>
  <r>
    <x v="224"/>
    <x v="9"/>
    <x v="3"/>
    <n v="1.728"/>
    <x v="2"/>
    <n v="9"/>
    <x v="0"/>
    <x v="1"/>
  </r>
  <r>
    <x v="224"/>
    <x v="10"/>
    <x v="3"/>
    <n v="1.84"/>
    <x v="2"/>
    <n v="9"/>
    <x v="0"/>
    <x v="1"/>
  </r>
  <r>
    <x v="224"/>
    <x v="11"/>
    <x v="3"/>
    <n v="1.742"/>
    <x v="2"/>
    <n v="9"/>
    <x v="0"/>
    <x v="1"/>
  </r>
  <r>
    <x v="224"/>
    <x v="12"/>
    <x v="3"/>
    <n v="1.8859999999999999"/>
    <x v="2"/>
    <n v="9"/>
    <x v="0"/>
    <x v="1"/>
  </r>
  <r>
    <x v="225"/>
    <x v="13"/>
    <x v="0"/>
    <n v="1.5650000000000001E-2"/>
    <x v="2"/>
    <n v="9"/>
    <x v="0"/>
    <x v="1"/>
  </r>
  <r>
    <x v="225"/>
    <x v="13"/>
    <x v="1"/>
    <n v="0.10158"/>
    <x v="2"/>
    <n v="9"/>
    <x v="0"/>
    <x v="1"/>
  </r>
  <r>
    <x v="225"/>
    <x v="13"/>
    <x v="2"/>
    <n v="0.76576999999999995"/>
    <x v="2"/>
    <n v="9"/>
    <x v="0"/>
    <x v="1"/>
  </r>
  <r>
    <x v="225"/>
    <x v="13"/>
    <x v="3"/>
    <n v="0.88300000000000001"/>
    <x v="2"/>
    <n v="9"/>
    <x v="0"/>
    <x v="1"/>
  </r>
  <r>
    <x v="226"/>
    <x v="0"/>
    <x v="0"/>
    <n v="6.522E-2"/>
    <x v="2"/>
    <n v="10"/>
    <x v="0"/>
    <x v="2"/>
  </r>
  <r>
    <x v="226"/>
    <x v="1"/>
    <x v="0"/>
    <n v="0.36638999999999999"/>
    <x v="2"/>
    <n v="10"/>
    <x v="0"/>
    <x v="2"/>
  </r>
  <r>
    <x v="226"/>
    <x v="2"/>
    <x v="0"/>
    <n v="0.36638999999999999"/>
    <x v="2"/>
    <n v="10"/>
    <x v="0"/>
    <x v="2"/>
  </r>
  <r>
    <x v="226"/>
    <x v="3"/>
    <x v="0"/>
    <n v="0.36638999999999999"/>
    <x v="2"/>
    <n v="10"/>
    <x v="0"/>
    <x v="2"/>
  </r>
  <r>
    <x v="226"/>
    <x v="4"/>
    <x v="0"/>
    <n v="0.36638999999999999"/>
    <x v="2"/>
    <n v="10"/>
    <x v="0"/>
    <x v="2"/>
  </r>
  <r>
    <x v="226"/>
    <x v="5"/>
    <x v="0"/>
    <n v="7.7509999999999996E-2"/>
    <x v="2"/>
    <n v="10"/>
    <x v="0"/>
    <x v="2"/>
  </r>
  <r>
    <x v="226"/>
    <x v="6"/>
    <x v="0"/>
    <n v="0.29246"/>
    <x v="2"/>
    <n v="10"/>
    <x v="0"/>
    <x v="2"/>
  </r>
  <r>
    <x v="226"/>
    <x v="7"/>
    <x v="0"/>
    <n v="0.58442000000000005"/>
    <x v="2"/>
    <n v="10"/>
    <x v="0"/>
    <x v="2"/>
  </r>
  <r>
    <x v="226"/>
    <x v="8"/>
    <x v="0"/>
    <n v="0.58442000000000005"/>
    <x v="2"/>
    <n v="10"/>
    <x v="0"/>
    <x v="2"/>
  </r>
  <r>
    <x v="226"/>
    <x v="9"/>
    <x v="0"/>
    <n v="0.58442000000000005"/>
    <x v="2"/>
    <n v="10"/>
    <x v="0"/>
    <x v="2"/>
  </r>
  <r>
    <x v="226"/>
    <x v="10"/>
    <x v="0"/>
    <n v="0.58442000000000005"/>
    <x v="2"/>
    <n v="10"/>
    <x v="0"/>
    <x v="2"/>
  </r>
  <r>
    <x v="226"/>
    <x v="11"/>
    <x v="0"/>
    <n v="0.58442000000000005"/>
    <x v="2"/>
    <n v="10"/>
    <x v="0"/>
    <x v="2"/>
  </r>
  <r>
    <x v="226"/>
    <x v="12"/>
    <x v="0"/>
    <n v="0.58442000000000005"/>
    <x v="2"/>
    <n v="10"/>
    <x v="0"/>
    <x v="2"/>
  </r>
  <r>
    <x v="226"/>
    <x v="0"/>
    <x v="1"/>
    <n v="0.14491999999999999"/>
    <x v="2"/>
    <n v="10"/>
    <x v="0"/>
    <x v="2"/>
  </r>
  <r>
    <x v="226"/>
    <x v="1"/>
    <x v="1"/>
    <n v="0.27412999999999998"/>
    <x v="2"/>
    <n v="10"/>
    <x v="0"/>
    <x v="2"/>
  </r>
  <r>
    <x v="226"/>
    <x v="2"/>
    <x v="1"/>
    <n v="0.29620000000000002"/>
    <x v="2"/>
    <n v="10"/>
    <x v="0"/>
    <x v="2"/>
  </r>
  <r>
    <x v="226"/>
    <x v="3"/>
    <x v="1"/>
    <n v="0.28029999999999999"/>
    <x v="2"/>
    <n v="10"/>
    <x v="0"/>
    <x v="2"/>
  </r>
  <r>
    <x v="226"/>
    <x v="4"/>
    <x v="1"/>
    <n v="0.26907999999999999"/>
    <x v="2"/>
    <n v="10"/>
    <x v="0"/>
    <x v="2"/>
  </r>
  <r>
    <x v="226"/>
    <x v="5"/>
    <x v="1"/>
    <n v="0.12517"/>
    <x v="2"/>
    <n v="10"/>
    <x v="0"/>
    <x v="2"/>
  </r>
  <r>
    <x v="226"/>
    <x v="6"/>
    <x v="1"/>
    <n v="0.24551999999999999"/>
    <x v="2"/>
    <n v="10"/>
    <x v="0"/>
    <x v="2"/>
  </r>
  <r>
    <x v="226"/>
    <x v="7"/>
    <x v="1"/>
    <n v="0.30985000000000001"/>
    <x v="2"/>
    <n v="10"/>
    <x v="0"/>
    <x v="2"/>
  </r>
  <r>
    <x v="226"/>
    <x v="8"/>
    <x v="1"/>
    <n v="0.33116000000000001"/>
    <x v="2"/>
    <n v="10"/>
    <x v="0"/>
    <x v="2"/>
  </r>
  <r>
    <x v="226"/>
    <x v="9"/>
    <x v="1"/>
    <n v="0.32406000000000001"/>
    <x v="2"/>
    <n v="10"/>
    <x v="0"/>
    <x v="2"/>
  </r>
  <r>
    <x v="226"/>
    <x v="10"/>
    <x v="1"/>
    <n v="0.34444000000000002"/>
    <x v="2"/>
    <n v="10"/>
    <x v="0"/>
    <x v="2"/>
  </r>
  <r>
    <x v="226"/>
    <x v="11"/>
    <x v="1"/>
    <n v="0.32761000000000001"/>
    <x v="2"/>
    <n v="10"/>
    <x v="0"/>
    <x v="2"/>
  </r>
  <r>
    <x v="226"/>
    <x v="12"/>
    <x v="1"/>
    <n v="0.35322999999999999"/>
    <x v="2"/>
    <n v="10"/>
    <x v="0"/>
    <x v="2"/>
  </r>
  <r>
    <x v="226"/>
    <x v="0"/>
    <x v="2"/>
    <n v="0.56486000000000003"/>
    <x v="2"/>
    <n v="10"/>
    <x v="0"/>
    <x v="2"/>
  </r>
  <r>
    <x v="226"/>
    <x v="1"/>
    <x v="2"/>
    <n v="0.82547999999999999"/>
    <x v="2"/>
    <n v="10"/>
    <x v="0"/>
    <x v="2"/>
  </r>
  <r>
    <x v="226"/>
    <x v="2"/>
    <x v="2"/>
    <n v="0.92140999999999995"/>
    <x v="2"/>
    <n v="10"/>
    <x v="0"/>
    <x v="2"/>
  </r>
  <r>
    <x v="226"/>
    <x v="3"/>
    <x v="2"/>
    <n v="0.85231000000000001"/>
    <x v="2"/>
    <n v="10"/>
    <x v="0"/>
    <x v="2"/>
  </r>
  <r>
    <x v="226"/>
    <x v="4"/>
    <x v="2"/>
    <n v="0.80352999999999997"/>
    <x v="2"/>
    <n v="10"/>
    <x v="0"/>
    <x v="2"/>
  </r>
  <r>
    <x v="226"/>
    <x v="5"/>
    <x v="2"/>
    <n v="0.88532"/>
    <x v="2"/>
    <n v="10"/>
    <x v="0"/>
    <x v="2"/>
  </r>
  <r>
    <x v="226"/>
    <x v="6"/>
    <x v="2"/>
    <n v="0.77502000000000004"/>
    <x v="2"/>
    <n v="10"/>
    <x v="0"/>
    <x v="2"/>
  </r>
  <r>
    <x v="226"/>
    <x v="7"/>
    <x v="2"/>
    <n v="0.76273000000000002"/>
    <x v="2"/>
    <n v="10"/>
    <x v="0"/>
    <x v="2"/>
  </r>
  <r>
    <x v="226"/>
    <x v="8"/>
    <x v="2"/>
    <n v="0.85541999999999996"/>
    <x v="2"/>
    <n v="10"/>
    <x v="0"/>
    <x v="2"/>
  </r>
  <r>
    <x v="226"/>
    <x v="9"/>
    <x v="2"/>
    <n v="0.82452000000000003"/>
    <x v="2"/>
    <n v="10"/>
    <x v="0"/>
    <x v="2"/>
  </r>
  <r>
    <x v="226"/>
    <x v="10"/>
    <x v="2"/>
    <n v="0.91313999999999995"/>
    <x v="2"/>
    <n v="10"/>
    <x v="0"/>
    <x v="2"/>
  </r>
  <r>
    <x v="226"/>
    <x v="11"/>
    <x v="2"/>
    <n v="0.83996999999999999"/>
    <x v="2"/>
    <n v="10"/>
    <x v="0"/>
    <x v="2"/>
  </r>
  <r>
    <x v="226"/>
    <x v="12"/>
    <x v="2"/>
    <n v="0.95135000000000003"/>
    <x v="2"/>
    <n v="10"/>
    <x v="0"/>
    <x v="2"/>
  </r>
  <r>
    <x v="226"/>
    <x v="0"/>
    <x v="3"/>
    <n v="0.77500000000000002"/>
    <x v="2"/>
    <n v="10"/>
    <x v="0"/>
    <x v="2"/>
  </r>
  <r>
    <x v="226"/>
    <x v="1"/>
    <x v="3"/>
    <n v="1.466"/>
    <x v="2"/>
    <n v="10"/>
    <x v="0"/>
    <x v="2"/>
  </r>
  <r>
    <x v="226"/>
    <x v="2"/>
    <x v="3"/>
    <n v="1.5840000000000001"/>
    <x v="2"/>
    <n v="10"/>
    <x v="0"/>
    <x v="2"/>
  </r>
  <r>
    <x v="226"/>
    <x v="3"/>
    <x v="3"/>
    <n v="1.4990000000000001"/>
    <x v="2"/>
    <n v="10"/>
    <x v="0"/>
    <x v="2"/>
  </r>
  <r>
    <x v="226"/>
    <x v="4"/>
    <x v="3"/>
    <n v="1.4390000000000001"/>
    <x v="2"/>
    <n v="10"/>
    <x v="0"/>
    <x v="2"/>
  </r>
  <r>
    <x v="226"/>
    <x v="5"/>
    <x v="3"/>
    <n v="1.0880000000000001"/>
    <x v="2"/>
    <n v="10"/>
    <x v="0"/>
    <x v="2"/>
  </r>
  <r>
    <x v="226"/>
    <x v="6"/>
    <x v="3"/>
    <n v="1.3129999999999999"/>
    <x v="2"/>
    <n v="10"/>
    <x v="0"/>
    <x v="2"/>
  </r>
  <r>
    <x v="226"/>
    <x v="7"/>
    <x v="3"/>
    <n v="1.657"/>
    <x v="2"/>
    <n v="10"/>
    <x v="0"/>
    <x v="2"/>
  </r>
  <r>
    <x v="226"/>
    <x v="8"/>
    <x v="3"/>
    <n v="1.7709999999999999"/>
    <x v="2"/>
    <n v="10"/>
    <x v="0"/>
    <x v="2"/>
  </r>
  <r>
    <x v="226"/>
    <x v="9"/>
    <x v="3"/>
    <n v="1.7330000000000001"/>
    <x v="2"/>
    <n v="10"/>
    <x v="0"/>
    <x v="2"/>
  </r>
  <r>
    <x v="226"/>
    <x v="10"/>
    <x v="3"/>
    <n v="1.8420000000000001"/>
    <x v="2"/>
    <n v="10"/>
    <x v="0"/>
    <x v="2"/>
  </r>
  <r>
    <x v="226"/>
    <x v="11"/>
    <x v="3"/>
    <n v="1.752"/>
    <x v="2"/>
    <n v="10"/>
    <x v="0"/>
    <x v="2"/>
  </r>
  <r>
    <x v="226"/>
    <x v="12"/>
    <x v="3"/>
    <n v="1.889"/>
    <x v="2"/>
    <n v="10"/>
    <x v="0"/>
    <x v="2"/>
  </r>
  <r>
    <x v="227"/>
    <x v="13"/>
    <x v="0"/>
    <n v="1.5650000000000001E-2"/>
    <x v="2"/>
    <n v="10"/>
    <x v="0"/>
    <x v="2"/>
  </r>
  <r>
    <x v="227"/>
    <x v="13"/>
    <x v="1"/>
    <n v="0.10204000000000001"/>
    <x v="2"/>
    <n v="10"/>
    <x v="0"/>
    <x v="2"/>
  </r>
  <r>
    <x v="227"/>
    <x v="13"/>
    <x v="2"/>
    <n v="0.76931000000000005"/>
    <x v="2"/>
    <n v="10"/>
    <x v="0"/>
    <x v="2"/>
  </r>
  <r>
    <x v="227"/>
    <x v="13"/>
    <x v="3"/>
    <n v="0.88700000000000001"/>
    <x v="2"/>
    <n v="10"/>
    <x v="0"/>
    <x v="2"/>
  </r>
  <r>
    <x v="228"/>
    <x v="0"/>
    <x v="0"/>
    <n v="6.522E-2"/>
    <x v="2"/>
    <n v="11"/>
    <x v="0"/>
    <x v="2"/>
  </r>
  <r>
    <x v="228"/>
    <x v="1"/>
    <x v="0"/>
    <n v="0.36638999999999999"/>
    <x v="2"/>
    <n v="11"/>
    <x v="0"/>
    <x v="2"/>
  </r>
  <r>
    <x v="228"/>
    <x v="2"/>
    <x v="0"/>
    <n v="0.36638999999999999"/>
    <x v="2"/>
    <n v="11"/>
    <x v="0"/>
    <x v="2"/>
  </r>
  <r>
    <x v="228"/>
    <x v="3"/>
    <x v="0"/>
    <n v="0.36638999999999999"/>
    <x v="2"/>
    <n v="11"/>
    <x v="0"/>
    <x v="2"/>
  </r>
  <r>
    <x v="228"/>
    <x v="4"/>
    <x v="0"/>
    <n v="0.36638999999999999"/>
    <x v="2"/>
    <n v="11"/>
    <x v="0"/>
    <x v="2"/>
  </r>
  <r>
    <x v="228"/>
    <x v="5"/>
    <x v="0"/>
    <n v="7.7509999999999996E-2"/>
    <x v="2"/>
    <n v="11"/>
    <x v="0"/>
    <x v="2"/>
  </r>
  <r>
    <x v="228"/>
    <x v="6"/>
    <x v="0"/>
    <n v="0.29246"/>
    <x v="2"/>
    <n v="11"/>
    <x v="0"/>
    <x v="2"/>
  </r>
  <r>
    <x v="228"/>
    <x v="7"/>
    <x v="0"/>
    <n v="0.58442000000000005"/>
    <x v="2"/>
    <n v="11"/>
    <x v="0"/>
    <x v="2"/>
  </r>
  <r>
    <x v="228"/>
    <x v="8"/>
    <x v="0"/>
    <n v="0.58442000000000005"/>
    <x v="2"/>
    <n v="11"/>
    <x v="0"/>
    <x v="2"/>
  </r>
  <r>
    <x v="228"/>
    <x v="9"/>
    <x v="0"/>
    <n v="0.58442000000000005"/>
    <x v="2"/>
    <n v="11"/>
    <x v="0"/>
    <x v="2"/>
  </r>
  <r>
    <x v="228"/>
    <x v="10"/>
    <x v="0"/>
    <n v="0.58442000000000005"/>
    <x v="2"/>
    <n v="11"/>
    <x v="0"/>
    <x v="2"/>
  </r>
  <r>
    <x v="228"/>
    <x v="11"/>
    <x v="0"/>
    <n v="0.58442000000000005"/>
    <x v="2"/>
    <n v="11"/>
    <x v="0"/>
    <x v="2"/>
  </r>
  <r>
    <x v="228"/>
    <x v="12"/>
    <x v="0"/>
    <n v="0.58442000000000005"/>
    <x v="2"/>
    <n v="11"/>
    <x v="0"/>
    <x v="2"/>
  </r>
  <r>
    <x v="228"/>
    <x v="0"/>
    <x v="1"/>
    <n v="0.14679"/>
    <x v="2"/>
    <n v="11"/>
    <x v="0"/>
    <x v="2"/>
  </r>
  <r>
    <x v="228"/>
    <x v="1"/>
    <x v="1"/>
    <n v="0.27488000000000001"/>
    <x v="2"/>
    <n v="11"/>
    <x v="0"/>
    <x v="2"/>
  </r>
  <r>
    <x v="228"/>
    <x v="2"/>
    <x v="1"/>
    <n v="0.29676000000000002"/>
    <x v="2"/>
    <n v="11"/>
    <x v="0"/>
    <x v="2"/>
  </r>
  <r>
    <x v="228"/>
    <x v="3"/>
    <x v="1"/>
    <n v="0.27955000000000002"/>
    <x v="2"/>
    <n v="11"/>
    <x v="0"/>
    <x v="2"/>
  </r>
  <r>
    <x v="228"/>
    <x v="4"/>
    <x v="1"/>
    <n v="0.26721"/>
    <x v="2"/>
    <n v="11"/>
    <x v="0"/>
    <x v="2"/>
  </r>
  <r>
    <x v="228"/>
    <x v="5"/>
    <x v="1"/>
    <n v="0.12620000000000001"/>
    <x v="2"/>
    <n v="11"/>
    <x v="0"/>
    <x v="2"/>
  </r>
  <r>
    <x v="228"/>
    <x v="6"/>
    <x v="1"/>
    <n v="0.24682999999999999"/>
    <x v="2"/>
    <n v="11"/>
    <x v="0"/>
    <x v="2"/>
  </r>
  <r>
    <x v="228"/>
    <x v="7"/>
    <x v="1"/>
    <n v="0.31190000000000001"/>
    <x v="2"/>
    <n v="11"/>
    <x v="0"/>
    <x v="2"/>
  </r>
  <r>
    <x v="228"/>
    <x v="8"/>
    <x v="1"/>
    <n v="0.33396999999999999"/>
    <x v="2"/>
    <n v="11"/>
    <x v="0"/>
    <x v="2"/>
  </r>
  <r>
    <x v="228"/>
    <x v="9"/>
    <x v="1"/>
    <n v="0.32649"/>
    <x v="2"/>
    <n v="11"/>
    <x v="0"/>
    <x v="2"/>
  </r>
  <r>
    <x v="228"/>
    <x v="10"/>
    <x v="1"/>
    <n v="0.34723999999999999"/>
    <x v="2"/>
    <n v="11"/>
    <x v="0"/>
    <x v="2"/>
  </r>
  <r>
    <x v="228"/>
    <x v="11"/>
    <x v="1"/>
    <n v="0.32873000000000002"/>
    <x v="2"/>
    <n v="11"/>
    <x v="0"/>
    <x v="2"/>
  </r>
  <r>
    <x v="228"/>
    <x v="12"/>
    <x v="1"/>
    <n v="0.35471999999999998"/>
    <x v="2"/>
    <n v="11"/>
    <x v="0"/>
    <x v="2"/>
  </r>
  <r>
    <x v="228"/>
    <x v="0"/>
    <x v="2"/>
    <n v="0.57299"/>
    <x v="2"/>
    <n v="11"/>
    <x v="0"/>
    <x v="2"/>
  </r>
  <r>
    <x v="228"/>
    <x v="1"/>
    <x v="2"/>
    <n v="0.82872999999999997"/>
    <x v="2"/>
    <n v="11"/>
    <x v="0"/>
    <x v="2"/>
  </r>
  <r>
    <x v="228"/>
    <x v="2"/>
    <x v="2"/>
    <n v="0.92384999999999995"/>
    <x v="2"/>
    <n v="11"/>
    <x v="0"/>
    <x v="2"/>
  </r>
  <r>
    <x v="228"/>
    <x v="3"/>
    <x v="2"/>
    <n v="0.84906000000000004"/>
    <x v="2"/>
    <n v="11"/>
    <x v="0"/>
    <x v="2"/>
  </r>
  <r>
    <x v="228"/>
    <x v="4"/>
    <x v="2"/>
    <n v="0.7954"/>
    <x v="2"/>
    <n v="11"/>
    <x v="0"/>
    <x v="2"/>
  </r>
  <r>
    <x v="228"/>
    <x v="5"/>
    <x v="2"/>
    <n v="0.89329000000000003"/>
    <x v="2"/>
    <n v="11"/>
    <x v="0"/>
    <x v="2"/>
  </r>
  <r>
    <x v="228"/>
    <x v="6"/>
    <x v="2"/>
    <n v="0.78071000000000002"/>
    <x v="2"/>
    <n v="11"/>
    <x v="0"/>
    <x v="2"/>
  </r>
  <r>
    <x v="228"/>
    <x v="7"/>
    <x v="2"/>
    <n v="0.77168000000000003"/>
    <x v="2"/>
    <n v="11"/>
    <x v="0"/>
    <x v="2"/>
  </r>
  <r>
    <x v="228"/>
    <x v="8"/>
    <x v="2"/>
    <n v="0.86760999999999999"/>
    <x v="2"/>
    <n v="11"/>
    <x v="0"/>
    <x v="2"/>
  </r>
  <r>
    <x v="228"/>
    <x v="9"/>
    <x v="2"/>
    <n v="0.83509"/>
    <x v="2"/>
    <n v="11"/>
    <x v="0"/>
    <x v="2"/>
  </r>
  <r>
    <x v="228"/>
    <x v="10"/>
    <x v="2"/>
    <n v="0.92534000000000005"/>
    <x v="2"/>
    <n v="11"/>
    <x v="0"/>
    <x v="2"/>
  </r>
  <r>
    <x v="228"/>
    <x v="11"/>
    <x v="2"/>
    <n v="0.84484999999999999"/>
    <x v="2"/>
    <n v="11"/>
    <x v="0"/>
    <x v="2"/>
  </r>
  <r>
    <x v="228"/>
    <x v="12"/>
    <x v="2"/>
    <n v="0.95786000000000004"/>
    <x v="2"/>
    <n v="11"/>
    <x v="0"/>
    <x v="2"/>
  </r>
  <r>
    <x v="228"/>
    <x v="0"/>
    <x v="3"/>
    <n v="0.78500000000000003"/>
    <x v="2"/>
    <n v="11"/>
    <x v="0"/>
    <x v="2"/>
  </r>
  <r>
    <x v="228"/>
    <x v="1"/>
    <x v="3"/>
    <n v="1.47"/>
    <x v="2"/>
    <n v="11"/>
    <x v="0"/>
    <x v="2"/>
  </r>
  <r>
    <x v="228"/>
    <x v="2"/>
    <x v="3"/>
    <n v="1.587"/>
    <x v="2"/>
    <n v="11"/>
    <x v="0"/>
    <x v="2"/>
  </r>
  <r>
    <x v="228"/>
    <x v="3"/>
    <x v="3"/>
    <n v="1.4950000000000001"/>
    <x v="2"/>
    <n v="11"/>
    <x v="0"/>
    <x v="2"/>
  </r>
  <r>
    <x v="228"/>
    <x v="4"/>
    <x v="3"/>
    <n v="1.429"/>
    <x v="2"/>
    <n v="11"/>
    <x v="0"/>
    <x v="2"/>
  </r>
  <r>
    <x v="228"/>
    <x v="5"/>
    <x v="3"/>
    <n v="1.097"/>
    <x v="2"/>
    <n v="11"/>
    <x v="0"/>
    <x v="2"/>
  </r>
  <r>
    <x v="228"/>
    <x v="6"/>
    <x v="3"/>
    <n v="1.32"/>
    <x v="2"/>
    <n v="11"/>
    <x v="0"/>
    <x v="2"/>
  </r>
  <r>
    <x v="228"/>
    <x v="7"/>
    <x v="3"/>
    <n v="1.6679999999999999"/>
    <x v="2"/>
    <n v="11"/>
    <x v="0"/>
    <x v="2"/>
  </r>
  <r>
    <x v="228"/>
    <x v="8"/>
    <x v="3"/>
    <n v="1.786"/>
    <x v="2"/>
    <n v="11"/>
    <x v="0"/>
    <x v="2"/>
  </r>
  <r>
    <x v="228"/>
    <x v="9"/>
    <x v="3"/>
    <n v="1.746"/>
    <x v="2"/>
    <n v="11"/>
    <x v="0"/>
    <x v="2"/>
  </r>
  <r>
    <x v="228"/>
    <x v="10"/>
    <x v="3"/>
    <n v="1.857"/>
    <x v="2"/>
    <n v="11"/>
    <x v="0"/>
    <x v="2"/>
  </r>
  <r>
    <x v="228"/>
    <x v="11"/>
    <x v="3"/>
    <n v="1.758"/>
    <x v="2"/>
    <n v="11"/>
    <x v="0"/>
    <x v="2"/>
  </r>
  <r>
    <x v="228"/>
    <x v="12"/>
    <x v="3"/>
    <n v="1.897"/>
    <x v="2"/>
    <n v="11"/>
    <x v="0"/>
    <x v="2"/>
  </r>
  <r>
    <x v="229"/>
    <x v="13"/>
    <x v="0"/>
    <n v="1.5650000000000001E-2"/>
    <x v="2"/>
    <n v="11"/>
    <x v="0"/>
    <x v="2"/>
  </r>
  <r>
    <x v="229"/>
    <x v="13"/>
    <x v="1"/>
    <n v="0.10423"/>
    <x v="2"/>
    <n v="11"/>
    <x v="0"/>
    <x v="2"/>
  </r>
  <r>
    <x v="229"/>
    <x v="13"/>
    <x v="2"/>
    <n v="0.78612000000000004"/>
    <x v="2"/>
    <n v="11"/>
    <x v="0"/>
    <x v="2"/>
  </r>
  <r>
    <x v="229"/>
    <x v="13"/>
    <x v="3"/>
    <n v="0.90600000000000003"/>
    <x v="2"/>
    <n v="11"/>
    <x v="0"/>
    <x v="2"/>
  </r>
  <r>
    <x v="230"/>
    <x v="0"/>
    <x v="0"/>
    <n v="6.522E-2"/>
    <x v="2"/>
    <n v="12"/>
    <x v="0"/>
    <x v="2"/>
  </r>
  <r>
    <x v="230"/>
    <x v="1"/>
    <x v="0"/>
    <n v="0.36638999999999999"/>
    <x v="2"/>
    <n v="12"/>
    <x v="0"/>
    <x v="2"/>
  </r>
  <r>
    <x v="230"/>
    <x v="2"/>
    <x v="0"/>
    <n v="0.36638999999999999"/>
    <x v="2"/>
    <n v="12"/>
    <x v="0"/>
    <x v="2"/>
  </r>
  <r>
    <x v="230"/>
    <x v="3"/>
    <x v="0"/>
    <n v="0.36638999999999999"/>
    <x v="2"/>
    <n v="12"/>
    <x v="0"/>
    <x v="2"/>
  </r>
  <r>
    <x v="230"/>
    <x v="4"/>
    <x v="0"/>
    <n v="0.36638999999999999"/>
    <x v="2"/>
    <n v="12"/>
    <x v="0"/>
    <x v="2"/>
  </r>
  <r>
    <x v="230"/>
    <x v="5"/>
    <x v="0"/>
    <n v="7.7509999999999996E-2"/>
    <x v="2"/>
    <n v="12"/>
    <x v="0"/>
    <x v="2"/>
  </r>
  <r>
    <x v="230"/>
    <x v="6"/>
    <x v="0"/>
    <n v="0.29246"/>
    <x v="2"/>
    <n v="12"/>
    <x v="0"/>
    <x v="2"/>
  </r>
  <r>
    <x v="230"/>
    <x v="7"/>
    <x v="0"/>
    <n v="0.58442000000000005"/>
    <x v="2"/>
    <n v="12"/>
    <x v="0"/>
    <x v="2"/>
  </r>
  <r>
    <x v="230"/>
    <x v="8"/>
    <x v="0"/>
    <n v="0.58442000000000005"/>
    <x v="2"/>
    <n v="12"/>
    <x v="0"/>
    <x v="2"/>
  </r>
  <r>
    <x v="230"/>
    <x v="9"/>
    <x v="0"/>
    <n v="0.58442000000000005"/>
    <x v="2"/>
    <n v="12"/>
    <x v="0"/>
    <x v="2"/>
  </r>
  <r>
    <x v="230"/>
    <x v="10"/>
    <x v="0"/>
    <n v="0.58442000000000005"/>
    <x v="2"/>
    <n v="12"/>
    <x v="0"/>
    <x v="2"/>
  </r>
  <r>
    <x v="230"/>
    <x v="11"/>
    <x v="0"/>
    <n v="0.58442000000000005"/>
    <x v="2"/>
    <n v="12"/>
    <x v="0"/>
    <x v="2"/>
  </r>
  <r>
    <x v="230"/>
    <x v="12"/>
    <x v="0"/>
    <n v="0.58442000000000005"/>
    <x v="2"/>
    <n v="12"/>
    <x v="0"/>
    <x v="2"/>
  </r>
  <r>
    <x v="230"/>
    <x v="0"/>
    <x v="1"/>
    <n v="0.14827000000000001"/>
    <x v="2"/>
    <n v="12"/>
    <x v="0"/>
    <x v="2"/>
  </r>
  <r>
    <x v="230"/>
    <x v="1"/>
    <x v="1"/>
    <n v="0.27804000000000001"/>
    <x v="2"/>
    <n v="12"/>
    <x v="0"/>
    <x v="2"/>
  </r>
  <r>
    <x v="230"/>
    <x v="2"/>
    <x v="1"/>
    <n v="0.29973"/>
    <x v="2"/>
    <n v="12"/>
    <x v="0"/>
    <x v="2"/>
  </r>
  <r>
    <x v="230"/>
    <x v="3"/>
    <x v="1"/>
    <n v="0.28040999999999999"/>
    <x v="2"/>
    <n v="12"/>
    <x v="0"/>
    <x v="2"/>
  </r>
  <r>
    <x v="230"/>
    <x v="4"/>
    <x v="1"/>
    <n v="0.27282000000000001"/>
    <x v="2"/>
    <n v="12"/>
    <x v="0"/>
    <x v="2"/>
  </r>
  <r>
    <x v="230"/>
    <x v="5"/>
    <x v="1"/>
    <n v="0.12803999999999999"/>
    <x v="2"/>
    <n v="12"/>
    <x v="0"/>
    <x v="2"/>
  </r>
  <r>
    <x v="230"/>
    <x v="6"/>
    <x v="1"/>
    <n v="0.24861"/>
    <x v="2"/>
    <n v="12"/>
    <x v="0"/>
    <x v="2"/>
  </r>
  <r>
    <x v="230"/>
    <x v="7"/>
    <x v="1"/>
    <n v="0.31684000000000001"/>
    <x v="2"/>
    <n v="12"/>
    <x v="0"/>
    <x v="2"/>
  </r>
  <r>
    <x v="230"/>
    <x v="8"/>
    <x v="1"/>
    <n v="0.33955999999999997"/>
    <x v="2"/>
    <n v="12"/>
    <x v="0"/>
    <x v="2"/>
  </r>
  <r>
    <x v="230"/>
    <x v="9"/>
    <x v="1"/>
    <n v="0.33179999999999998"/>
    <x v="2"/>
    <n v="12"/>
    <x v="0"/>
    <x v="2"/>
  </r>
  <r>
    <x v="230"/>
    <x v="10"/>
    <x v="1"/>
    <n v="0.35211999999999999"/>
    <x v="2"/>
    <n v="12"/>
    <x v="0"/>
    <x v="2"/>
  </r>
  <r>
    <x v="230"/>
    <x v="11"/>
    <x v="1"/>
    <n v="0.33256999999999998"/>
    <x v="2"/>
    <n v="12"/>
    <x v="0"/>
    <x v="2"/>
  </r>
  <r>
    <x v="230"/>
    <x v="12"/>
    <x v="1"/>
    <n v="0.35702"/>
    <x v="2"/>
    <n v="12"/>
    <x v="0"/>
    <x v="2"/>
  </r>
  <r>
    <x v="230"/>
    <x v="0"/>
    <x v="2"/>
    <n v="0.57942000000000005"/>
    <x v="2"/>
    <n v="12"/>
    <x v="0"/>
    <x v="2"/>
  </r>
  <r>
    <x v="230"/>
    <x v="1"/>
    <x v="2"/>
    <n v="0.84247000000000005"/>
    <x v="2"/>
    <n v="12"/>
    <x v="0"/>
    <x v="2"/>
  </r>
  <r>
    <x v="230"/>
    <x v="2"/>
    <x v="2"/>
    <n v="0.93677999999999995"/>
    <x v="2"/>
    <n v="12"/>
    <x v="0"/>
    <x v="2"/>
  </r>
  <r>
    <x v="230"/>
    <x v="3"/>
    <x v="2"/>
    <n v="0.8528"/>
    <x v="2"/>
    <n v="12"/>
    <x v="0"/>
    <x v="2"/>
  </r>
  <r>
    <x v="230"/>
    <x v="4"/>
    <x v="2"/>
    <n v="0.81979000000000002"/>
    <x v="2"/>
    <n v="12"/>
    <x v="0"/>
    <x v="2"/>
  </r>
  <r>
    <x v="230"/>
    <x v="5"/>
    <x v="2"/>
    <n v="0.90744999999999998"/>
    <x v="2"/>
    <n v="12"/>
    <x v="0"/>
    <x v="2"/>
  </r>
  <r>
    <x v="230"/>
    <x v="6"/>
    <x v="2"/>
    <n v="0.78842999999999996"/>
    <x v="2"/>
    <n v="12"/>
    <x v="0"/>
    <x v="2"/>
  </r>
  <r>
    <x v="230"/>
    <x v="7"/>
    <x v="2"/>
    <n v="0.79313999999999996"/>
    <x v="2"/>
    <n v="12"/>
    <x v="0"/>
    <x v="2"/>
  </r>
  <r>
    <x v="230"/>
    <x v="8"/>
    <x v="2"/>
    <n v="0.89192000000000005"/>
    <x v="2"/>
    <n v="12"/>
    <x v="0"/>
    <x v="2"/>
  </r>
  <r>
    <x v="230"/>
    <x v="9"/>
    <x v="2"/>
    <n v="0.85818000000000005"/>
    <x v="2"/>
    <n v="12"/>
    <x v="0"/>
    <x v="2"/>
  </r>
  <r>
    <x v="230"/>
    <x v="10"/>
    <x v="2"/>
    <n v="0.94655999999999996"/>
    <x v="2"/>
    <n v="12"/>
    <x v="0"/>
    <x v="2"/>
  </r>
  <r>
    <x v="230"/>
    <x v="11"/>
    <x v="2"/>
    <n v="0.86151"/>
    <x v="2"/>
    <n v="12"/>
    <x v="0"/>
    <x v="2"/>
  </r>
  <r>
    <x v="230"/>
    <x v="12"/>
    <x v="2"/>
    <n v="0.96786000000000005"/>
    <x v="2"/>
    <n v="12"/>
    <x v="0"/>
    <x v="2"/>
  </r>
  <r>
    <x v="230"/>
    <x v="0"/>
    <x v="3"/>
    <n v="0.79290000000000005"/>
    <x v="2"/>
    <n v="12"/>
    <x v="0"/>
    <x v="2"/>
  </r>
  <r>
    <x v="230"/>
    <x v="1"/>
    <x v="3"/>
    <n v="1.4869000000000001"/>
    <x v="2"/>
    <n v="12"/>
    <x v="0"/>
    <x v="2"/>
  </r>
  <r>
    <x v="230"/>
    <x v="2"/>
    <x v="3"/>
    <n v="1.6029"/>
    <x v="2"/>
    <n v="12"/>
    <x v="0"/>
    <x v="2"/>
  </r>
  <r>
    <x v="230"/>
    <x v="3"/>
    <x v="3"/>
    <n v="1.4996"/>
    <x v="2"/>
    <n v="12"/>
    <x v="0"/>
    <x v="2"/>
  </r>
  <r>
    <x v="230"/>
    <x v="4"/>
    <x v="3"/>
    <n v="1.4590000000000001"/>
    <x v="2"/>
    <n v="12"/>
    <x v="0"/>
    <x v="2"/>
  </r>
  <r>
    <x v="230"/>
    <x v="5"/>
    <x v="3"/>
    <n v="1.113"/>
    <x v="2"/>
    <n v="12"/>
    <x v="0"/>
    <x v="2"/>
  </r>
  <r>
    <x v="230"/>
    <x v="6"/>
    <x v="3"/>
    <n v="1.3294999999999999"/>
    <x v="2"/>
    <n v="12"/>
    <x v="0"/>
    <x v="2"/>
  </r>
  <r>
    <x v="230"/>
    <x v="7"/>
    <x v="3"/>
    <n v="1.6943999999999999"/>
    <x v="2"/>
    <n v="12"/>
    <x v="0"/>
    <x v="2"/>
  </r>
  <r>
    <x v="230"/>
    <x v="8"/>
    <x v="3"/>
    <n v="1.8159000000000001"/>
    <x v="2"/>
    <n v="12"/>
    <x v="0"/>
    <x v="2"/>
  </r>
  <r>
    <x v="230"/>
    <x v="9"/>
    <x v="3"/>
    <n v="1.7744"/>
    <x v="2"/>
    <n v="12"/>
    <x v="0"/>
    <x v="2"/>
  </r>
  <r>
    <x v="230"/>
    <x v="10"/>
    <x v="3"/>
    <n v="1.8831"/>
    <x v="2"/>
    <n v="12"/>
    <x v="0"/>
    <x v="2"/>
  </r>
  <r>
    <x v="230"/>
    <x v="11"/>
    <x v="3"/>
    <n v="1.7785"/>
    <x v="2"/>
    <n v="12"/>
    <x v="0"/>
    <x v="2"/>
  </r>
  <r>
    <x v="230"/>
    <x v="12"/>
    <x v="3"/>
    <n v="1.9093"/>
    <x v="2"/>
    <n v="12"/>
    <x v="0"/>
    <x v="2"/>
  </r>
  <r>
    <x v="231"/>
    <x v="13"/>
    <x v="0"/>
    <n v="1.5650000000000001E-2"/>
    <x v="2"/>
    <n v="12"/>
    <x v="0"/>
    <x v="2"/>
  </r>
  <r>
    <x v="231"/>
    <x v="13"/>
    <x v="1"/>
    <n v="0.10514999999999999"/>
    <x v="2"/>
    <n v="12"/>
    <x v="0"/>
    <x v="2"/>
  </r>
  <r>
    <x v="231"/>
    <x v="13"/>
    <x v="2"/>
    <n v="0.79320000000000002"/>
    <x v="2"/>
    <n v="12"/>
    <x v="0"/>
    <x v="2"/>
  </r>
  <r>
    <x v="231"/>
    <x v="13"/>
    <x v="3"/>
    <n v="0.91400000000000003"/>
    <x v="2"/>
    <n v="12"/>
    <x v="0"/>
    <x v="2"/>
  </r>
  <r>
    <x v="232"/>
    <x v="0"/>
    <x v="0"/>
    <n v="6.522E-2"/>
    <x v="2"/>
    <n v="13"/>
    <x v="0"/>
    <x v="2"/>
  </r>
  <r>
    <x v="232"/>
    <x v="1"/>
    <x v="0"/>
    <n v="0.36638999999999999"/>
    <x v="2"/>
    <n v="13"/>
    <x v="0"/>
    <x v="2"/>
  </r>
  <r>
    <x v="232"/>
    <x v="2"/>
    <x v="0"/>
    <n v="0.36638999999999999"/>
    <x v="2"/>
    <n v="13"/>
    <x v="0"/>
    <x v="2"/>
  </r>
  <r>
    <x v="232"/>
    <x v="3"/>
    <x v="0"/>
    <n v="0.36638999999999999"/>
    <x v="2"/>
    <n v="13"/>
    <x v="0"/>
    <x v="2"/>
  </r>
  <r>
    <x v="232"/>
    <x v="4"/>
    <x v="0"/>
    <n v="0.36638999999999999"/>
    <x v="2"/>
    <n v="13"/>
    <x v="0"/>
    <x v="2"/>
  </r>
  <r>
    <x v="232"/>
    <x v="5"/>
    <x v="0"/>
    <n v="7.7509999999999996E-2"/>
    <x v="2"/>
    <n v="13"/>
    <x v="0"/>
    <x v="2"/>
  </r>
  <r>
    <x v="232"/>
    <x v="6"/>
    <x v="0"/>
    <n v="0.29246"/>
    <x v="2"/>
    <n v="13"/>
    <x v="0"/>
    <x v="2"/>
  </r>
  <r>
    <x v="232"/>
    <x v="7"/>
    <x v="0"/>
    <n v="0.58442000000000005"/>
    <x v="2"/>
    <n v="13"/>
    <x v="0"/>
    <x v="2"/>
  </r>
  <r>
    <x v="232"/>
    <x v="8"/>
    <x v="0"/>
    <n v="0.58442000000000005"/>
    <x v="2"/>
    <n v="13"/>
    <x v="0"/>
    <x v="2"/>
  </r>
  <r>
    <x v="232"/>
    <x v="9"/>
    <x v="0"/>
    <n v="0.58442000000000005"/>
    <x v="2"/>
    <n v="13"/>
    <x v="0"/>
    <x v="2"/>
  </r>
  <r>
    <x v="232"/>
    <x v="10"/>
    <x v="0"/>
    <n v="0.58442000000000005"/>
    <x v="2"/>
    <n v="13"/>
    <x v="0"/>
    <x v="2"/>
  </r>
  <r>
    <x v="232"/>
    <x v="11"/>
    <x v="0"/>
    <n v="0.58442000000000005"/>
    <x v="2"/>
    <n v="13"/>
    <x v="0"/>
    <x v="2"/>
  </r>
  <r>
    <x v="232"/>
    <x v="12"/>
    <x v="0"/>
    <n v="0.58442000000000005"/>
    <x v="2"/>
    <n v="13"/>
    <x v="0"/>
    <x v="2"/>
  </r>
  <r>
    <x v="232"/>
    <x v="0"/>
    <x v="1"/>
    <n v="0.14921999999999999"/>
    <x v="2"/>
    <n v="13"/>
    <x v="0"/>
    <x v="2"/>
  </r>
  <r>
    <x v="232"/>
    <x v="1"/>
    <x v="1"/>
    <n v="0.27787000000000001"/>
    <x v="2"/>
    <n v="13"/>
    <x v="0"/>
    <x v="2"/>
  </r>
  <r>
    <x v="232"/>
    <x v="2"/>
    <x v="1"/>
    <n v="0.29955999999999999"/>
    <x v="2"/>
    <n v="13"/>
    <x v="0"/>
    <x v="2"/>
  </r>
  <r>
    <x v="232"/>
    <x v="3"/>
    <x v="1"/>
    <n v="0.28049000000000002"/>
    <x v="2"/>
    <n v="13"/>
    <x v="0"/>
    <x v="2"/>
  </r>
  <r>
    <x v="232"/>
    <x v="4"/>
    <x v="1"/>
    <n v="0.27095000000000002"/>
    <x v="2"/>
    <n v="13"/>
    <x v="0"/>
    <x v="2"/>
  </r>
  <r>
    <x v="232"/>
    <x v="5"/>
    <x v="1"/>
    <n v="0.12758"/>
    <x v="2"/>
    <n v="13"/>
    <x v="0"/>
    <x v="2"/>
  </r>
  <r>
    <x v="232"/>
    <x v="6"/>
    <x v="1"/>
    <n v="0.24981999999999999"/>
    <x v="2"/>
    <n v="13"/>
    <x v="0"/>
    <x v="2"/>
  </r>
  <r>
    <x v="232"/>
    <x v="7"/>
    <x v="1"/>
    <n v="0.31863000000000002"/>
    <x v="2"/>
    <n v="13"/>
    <x v="0"/>
    <x v="2"/>
  </r>
  <r>
    <x v="232"/>
    <x v="8"/>
    <x v="1"/>
    <n v="0.33901999999999999"/>
    <x v="2"/>
    <n v="13"/>
    <x v="0"/>
    <x v="2"/>
  </r>
  <r>
    <x v="232"/>
    <x v="9"/>
    <x v="1"/>
    <n v="0.33322000000000002"/>
    <x v="2"/>
    <n v="13"/>
    <x v="0"/>
    <x v="2"/>
  </r>
  <r>
    <x v="232"/>
    <x v="10"/>
    <x v="1"/>
    <n v="0.35304000000000002"/>
    <x v="2"/>
    <n v="13"/>
    <x v="0"/>
    <x v="2"/>
  </r>
  <r>
    <x v="232"/>
    <x v="11"/>
    <x v="1"/>
    <n v="0.33827000000000002"/>
    <x v="2"/>
    <n v="13"/>
    <x v="0"/>
    <x v="2"/>
  </r>
  <r>
    <x v="232"/>
    <x v="12"/>
    <x v="1"/>
    <n v="0.35902000000000001"/>
    <x v="2"/>
    <n v="13"/>
    <x v="0"/>
    <x v="2"/>
  </r>
  <r>
    <x v="232"/>
    <x v="0"/>
    <x v="2"/>
    <n v="0.58355999999999997"/>
    <x v="2"/>
    <n v="13"/>
    <x v="0"/>
    <x v="2"/>
  </r>
  <r>
    <x v="232"/>
    <x v="1"/>
    <x v="2"/>
    <n v="0.84174000000000004"/>
    <x v="2"/>
    <n v="13"/>
    <x v="0"/>
    <x v="2"/>
  </r>
  <r>
    <x v="232"/>
    <x v="2"/>
    <x v="2"/>
    <n v="0.93605000000000005"/>
    <x v="2"/>
    <n v="13"/>
    <x v="0"/>
    <x v="2"/>
  </r>
  <r>
    <x v="232"/>
    <x v="3"/>
    <x v="2"/>
    <n v="0.85311999999999999"/>
    <x v="2"/>
    <n v="13"/>
    <x v="0"/>
    <x v="2"/>
  </r>
  <r>
    <x v="232"/>
    <x v="4"/>
    <x v="2"/>
    <n v="0.81166000000000005"/>
    <x v="2"/>
    <n v="13"/>
    <x v="0"/>
    <x v="2"/>
  </r>
  <r>
    <x v="232"/>
    <x v="5"/>
    <x v="2"/>
    <n v="0.90390999999999999"/>
    <x v="2"/>
    <n v="13"/>
    <x v="0"/>
    <x v="2"/>
  </r>
  <r>
    <x v="232"/>
    <x v="6"/>
    <x v="2"/>
    <n v="0.79371999999999998"/>
    <x v="2"/>
    <n v="13"/>
    <x v="0"/>
    <x v="2"/>
  </r>
  <r>
    <x v="232"/>
    <x v="7"/>
    <x v="2"/>
    <n v="0.80095000000000005"/>
    <x v="2"/>
    <n v="13"/>
    <x v="0"/>
    <x v="2"/>
  </r>
  <r>
    <x v="232"/>
    <x v="8"/>
    <x v="2"/>
    <n v="0.88956000000000002"/>
    <x v="2"/>
    <n v="13"/>
    <x v="0"/>
    <x v="2"/>
  </r>
  <r>
    <x v="232"/>
    <x v="9"/>
    <x v="2"/>
    <n v="0.86436000000000002"/>
    <x v="2"/>
    <n v="13"/>
    <x v="0"/>
    <x v="2"/>
  </r>
  <r>
    <x v="232"/>
    <x v="10"/>
    <x v="2"/>
    <n v="0.95054000000000005"/>
    <x v="2"/>
    <n v="13"/>
    <x v="0"/>
    <x v="2"/>
  </r>
  <r>
    <x v="232"/>
    <x v="11"/>
    <x v="2"/>
    <n v="0.88631000000000004"/>
    <x v="2"/>
    <n v="13"/>
    <x v="0"/>
    <x v="2"/>
  </r>
  <r>
    <x v="232"/>
    <x v="12"/>
    <x v="2"/>
    <n v="0.97655999999999998"/>
    <x v="2"/>
    <n v="13"/>
    <x v="0"/>
    <x v="2"/>
  </r>
  <r>
    <x v="232"/>
    <x v="0"/>
    <x v="3"/>
    <n v="0.79800000000000004"/>
    <x v="2"/>
    <n v="13"/>
    <x v="0"/>
    <x v="2"/>
  </r>
  <r>
    <x v="232"/>
    <x v="1"/>
    <x v="3"/>
    <n v="1.486"/>
    <x v="2"/>
    <n v="13"/>
    <x v="0"/>
    <x v="2"/>
  </r>
  <r>
    <x v="232"/>
    <x v="2"/>
    <x v="3"/>
    <n v="1.6020000000000001"/>
    <x v="2"/>
    <n v="13"/>
    <x v="0"/>
    <x v="2"/>
  </r>
  <r>
    <x v="232"/>
    <x v="3"/>
    <x v="3"/>
    <n v="1.5"/>
    <x v="2"/>
    <n v="13"/>
    <x v="0"/>
    <x v="2"/>
  </r>
  <r>
    <x v="232"/>
    <x v="4"/>
    <x v="3"/>
    <n v="1.4490000000000001"/>
    <x v="2"/>
    <n v="13"/>
    <x v="0"/>
    <x v="2"/>
  </r>
  <r>
    <x v="232"/>
    <x v="5"/>
    <x v="3"/>
    <n v="1.109"/>
    <x v="2"/>
    <n v="13"/>
    <x v="0"/>
    <x v="2"/>
  </r>
  <r>
    <x v="232"/>
    <x v="6"/>
    <x v="3"/>
    <n v="1.3360000000000001"/>
    <x v="2"/>
    <n v="13"/>
    <x v="0"/>
    <x v="2"/>
  </r>
  <r>
    <x v="232"/>
    <x v="7"/>
    <x v="3"/>
    <n v="1.704"/>
    <x v="2"/>
    <n v="13"/>
    <x v="0"/>
    <x v="2"/>
  </r>
  <r>
    <x v="232"/>
    <x v="8"/>
    <x v="3"/>
    <n v="1.8129999999999999"/>
    <x v="2"/>
    <n v="13"/>
    <x v="0"/>
    <x v="2"/>
  </r>
  <r>
    <x v="232"/>
    <x v="9"/>
    <x v="3"/>
    <n v="1.782"/>
    <x v="2"/>
    <n v="13"/>
    <x v="0"/>
    <x v="2"/>
  </r>
  <r>
    <x v="232"/>
    <x v="10"/>
    <x v="3"/>
    <n v="1.8879999999999999"/>
    <x v="2"/>
    <n v="13"/>
    <x v="0"/>
    <x v="2"/>
  </r>
  <r>
    <x v="232"/>
    <x v="11"/>
    <x v="3"/>
    <n v="1.8089999999999999"/>
    <x v="2"/>
    <n v="13"/>
    <x v="0"/>
    <x v="2"/>
  </r>
  <r>
    <x v="232"/>
    <x v="12"/>
    <x v="3"/>
    <n v="1.92"/>
    <x v="2"/>
    <n v="13"/>
    <x v="0"/>
    <x v="2"/>
  </r>
  <r>
    <x v="233"/>
    <x v="13"/>
    <x v="0"/>
    <n v="1.5650000000000001E-2"/>
    <x v="2"/>
    <n v="13"/>
    <x v="0"/>
    <x v="2"/>
  </r>
  <r>
    <x v="233"/>
    <x v="13"/>
    <x v="1"/>
    <n v="0.10412"/>
    <x v="2"/>
    <n v="13"/>
    <x v="0"/>
    <x v="2"/>
  </r>
  <r>
    <x v="233"/>
    <x v="13"/>
    <x v="2"/>
    <n v="0.78522999999999998"/>
    <x v="2"/>
    <n v="13"/>
    <x v="0"/>
    <x v="2"/>
  </r>
  <r>
    <x v="233"/>
    <x v="13"/>
    <x v="3"/>
    <n v="0.90500000000000003"/>
    <x v="2"/>
    <n v="13"/>
    <x v="0"/>
    <x v="2"/>
  </r>
  <r>
    <x v="234"/>
    <x v="0"/>
    <x v="0"/>
    <n v="6.522E-2"/>
    <x v="2"/>
    <n v="14"/>
    <x v="1"/>
    <x v="3"/>
  </r>
  <r>
    <x v="234"/>
    <x v="1"/>
    <x v="0"/>
    <n v="0.36638999999999999"/>
    <x v="2"/>
    <n v="14"/>
    <x v="1"/>
    <x v="3"/>
  </r>
  <r>
    <x v="234"/>
    <x v="2"/>
    <x v="0"/>
    <n v="0.36638999999999999"/>
    <x v="2"/>
    <n v="14"/>
    <x v="1"/>
    <x v="3"/>
  </r>
  <r>
    <x v="234"/>
    <x v="3"/>
    <x v="0"/>
    <n v="0.36638999999999999"/>
    <x v="2"/>
    <n v="14"/>
    <x v="1"/>
    <x v="3"/>
  </r>
  <r>
    <x v="234"/>
    <x v="4"/>
    <x v="0"/>
    <n v="0.36638999999999999"/>
    <x v="2"/>
    <n v="14"/>
    <x v="1"/>
    <x v="3"/>
  </r>
  <r>
    <x v="234"/>
    <x v="5"/>
    <x v="0"/>
    <n v="7.7509999999999996E-2"/>
    <x v="2"/>
    <n v="14"/>
    <x v="1"/>
    <x v="3"/>
  </r>
  <r>
    <x v="234"/>
    <x v="6"/>
    <x v="0"/>
    <n v="0.29246"/>
    <x v="2"/>
    <n v="14"/>
    <x v="1"/>
    <x v="3"/>
  </r>
  <r>
    <x v="234"/>
    <x v="7"/>
    <x v="0"/>
    <n v="0.58442000000000005"/>
    <x v="2"/>
    <n v="14"/>
    <x v="1"/>
    <x v="3"/>
  </r>
  <r>
    <x v="234"/>
    <x v="8"/>
    <x v="0"/>
    <n v="0.58442000000000005"/>
    <x v="2"/>
    <n v="14"/>
    <x v="1"/>
    <x v="3"/>
  </r>
  <r>
    <x v="234"/>
    <x v="9"/>
    <x v="0"/>
    <n v="0.58442000000000005"/>
    <x v="2"/>
    <n v="14"/>
    <x v="1"/>
    <x v="3"/>
  </r>
  <r>
    <x v="234"/>
    <x v="10"/>
    <x v="0"/>
    <n v="0.58442000000000005"/>
    <x v="2"/>
    <n v="14"/>
    <x v="1"/>
    <x v="3"/>
  </r>
  <r>
    <x v="234"/>
    <x v="11"/>
    <x v="0"/>
    <n v="0.58442000000000005"/>
    <x v="2"/>
    <n v="14"/>
    <x v="1"/>
    <x v="3"/>
  </r>
  <r>
    <x v="234"/>
    <x v="12"/>
    <x v="0"/>
    <n v="0.58442000000000005"/>
    <x v="2"/>
    <n v="14"/>
    <x v="1"/>
    <x v="3"/>
  </r>
  <r>
    <x v="234"/>
    <x v="0"/>
    <x v="1"/>
    <n v="0.14978"/>
    <x v="2"/>
    <n v="14"/>
    <x v="1"/>
    <x v="3"/>
  </r>
  <r>
    <x v="234"/>
    <x v="1"/>
    <x v="1"/>
    <n v="0.27655999999999997"/>
    <x v="2"/>
    <n v="14"/>
    <x v="1"/>
    <x v="3"/>
  </r>
  <r>
    <x v="234"/>
    <x v="2"/>
    <x v="1"/>
    <n v="0.29881000000000002"/>
    <x v="2"/>
    <n v="14"/>
    <x v="1"/>
    <x v="3"/>
  </r>
  <r>
    <x v="234"/>
    <x v="3"/>
    <x v="1"/>
    <n v="0.28348000000000001"/>
    <x v="2"/>
    <n v="14"/>
    <x v="1"/>
    <x v="3"/>
  </r>
  <r>
    <x v="234"/>
    <x v="4"/>
    <x v="1"/>
    <n v="0.27095000000000002"/>
    <x v="2"/>
    <n v="14"/>
    <x v="1"/>
    <x v="3"/>
  </r>
  <r>
    <x v="234"/>
    <x v="5"/>
    <x v="1"/>
    <n v="0.12734999999999999"/>
    <x v="2"/>
    <n v="14"/>
    <x v="1"/>
    <x v="3"/>
  </r>
  <r>
    <x v="234"/>
    <x v="6"/>
    <x v="1"/>
    <n v="0.24926000000000001"/>
    <x v="2"/>
    <n v="14"/>
    <x v="1"/>
    <x v="3"/>
  </r>
  <r>
    <x v="234"/>
    <x v="7"/>
    <x v="1"/>
    <n v="0.32050000000000001"/>
    <x v="2"/>
    <n v="14"/>
    <x v="1"/>
    <x v="3"/>
  </r>
  <r>
    <x v="234"/>
    <x v="8"/>
    <x v="1"/>
    <n v="0.34406999999999999"/>
    <x v="2"/>
    <n v="14"/>
    <x v="1"/>
    <x v="3"/>
  </r>
  <r>
    <x v="234"/>
    <x v="9"/>
    <x v="1"/>
    <n v="0.33601999999999999"/>
    <x v="2"/>
    <n v="14"/>
    <x v="1"/>
    <x v="3"/>
  </r>
  <r>
    <x v="234"/>
    <x v="10"/>
    <x v="1"/>
    <n v="0.35603000000000001"/>
    <x v="2"/>
    <n v="14"/>
    <x v="1"/>
    <x v="3"/>
  </r>
  <r>
    <x v="234"/>
    <x v="11"/>
    <x v="1"/>
    <n v="0.34089000000000003"/>
    <x v="2"/>
    <n v="14"/>
    <x v="1"/>
    <x v="3"/>
  </r>
  <r>
    <x v="234"/>
    <x v="12"/>
    <x v="1"/>
    <n v="0.36146"/>
    <x v="2"/>
    <n v="14"/>
    <x v="1"/>
    <x v="3"/>
  </r>
  <r>
    <x v="234"/>
    <x v="0"/>
    <x v="2"/>
    <n v="0.58599999999999997"/>
    <x v="2"/>
    <n v="14"/>
    <x v="1"/>
    <x v="3"/>
  </r>
  <r>
    <x v="234"/>
    <x v="1"/>
    <x v="2"/>
    <n v="0.83604999999999996"/>
    <x v="2"/>
    <n v="14"/>
    <x v="1"/>
    <x v="3"/>
  </r>
  <r>
    <x v="234"/>
    <x v="2"/>
    <x v="2"/>
    <n v="0.93279999999999996"/>
    <x v="2"/>
    <n v="14"/>
    <x v="1"/>
    <x v="3"/>
  </r>
  <r>
    <x v="234"/>
    <x v="3"/>
    <x v="2"/>
    <n v="0.86612999999999996"/>
    <x v="2"/>
    <n v="14"/>
    <x v="1"/>
    <x v="3"/>
  </r>
  <r>
    <x v="234"/>
    <x v="4"/>
    <x v="2"/>
    <n v="0.81166000000000005"/>
    <x v="2"/>
    <n v="14"/>
    <x v="1"/>
    <x v="3"/>
  </r>
  <r>
    <x v="234"/>
    <x v="5"/>
    <x v="2"/>
    <n v="0.90214000000000005"/>
    <x v="2"/>
    <n v="14"/>
    <x v="1"/>
    <x v="3"/>
  </r>
  <r>
    <x v="234"/>
    <x v="6"/>
    <x v="2"/>
    <n v="0.79127999999999998"/>
    <x v="2"/>
    <n v="14"/>
    <x v="1"/>
    <x v="3"/>
  </r>
  <r>
    <x v="234"/>
    <x v="7"/>
    <x v="2"/>
    <n v="0.80908000000000002"/>
    <x v="2"/>
    <n v="14"/>
    <x v="1"/>
    <x v="3"/>
  </r>
  <r>
    <x v="234"/>
    <x v="8"/>
    <x v="2"/>
    <n v="0.91151000000000004"/>
    <x v="2"/>
    <n v="14"/>
    <x v="1"/>
    <x v="3"/>
  </r>
  <r>
    <x v="234"/>
    <x v="9"/>
    <x v="2"/>
    <n v="0.87656000000000001"/>
    <x v="2"/>
    <n v="14"/>
    <x v="1"/>
    <x v="3"/>
  </r>
  <r>
    <x v="234"/>
    <x v="10"/>
    <x v="2"/>
    <n v="0.96355000000000002"/>
    <x v="2"/>
    <n v="14"/>
    <x v="1"/>
    <x v="3"/>
  </r>
  <r>
    <x v="234"/>
    <x v="11"/>
    <x v="2"/>
    <n v="0.89768999999999999"/>
    <x v="2"/>
    <n v="14"/>
    <x v="1"/>
    <x v="3"/>
  </r>
  <r>
    <x v="234"/>
    <x v="12"/>
    <x v="2"/>
    <n v="0.98712"/>
    <x v="2"/>
    <n v="14"/>
    <x v="1"/>
    <x v="3"/>
  </r>
  <r>
    <x v="234"/>
    <x v="0"/>
    <x v="3"/>
    <n v="0.80100000000000005"/>
    <x v="2"/>
    <n v="14"/>
    <x v="1"/>
    <x v="3"/>
  </r>
  <r>
    <x v="234"/>
    <x v="1"/>
    <x v="3"/>
    <n v="1.4790000000000001"/>
    <x v="2"/>
    <n v="14"/>
    <x v="1"/>
    <x v="3"/>
  </r>
  <r>
    <x v="234"/>
    <x v="2"/>
    <x v="3"/>
    <n v="1.5980000000000001"/>
    <x v="2"/>
    <n v="14"/>
    <x v="1"/>
    <x v="3"/>
  </r>
  <r>
    <x v="234"/>
    <x v="3"/>
    <x v="3"/>
    <n v="1.516"/>
    <x v="2"/>
    <n v="14"/>
    <x v="1"/>
    <x v="3"/>
  </r>
  <r>
    <x v="234"/>
    <x v="4"/>
    <x v="3"/>
    <n v="1.4490000000000001"/>
    <x v="2"/>
    <n v="14"/>
    <x v="1"/>
    <x v="3"/>
  </r>
  <r>
    <x v="234"/>
    <x v="5"/>
    <x v="3"/>
    <n v="1.107"/>
    <x v="2"/>
    <n v="14"/>
    <x v="1"/>
    <x v="3"/>
  </r>
  <r>
    <x v="234"/>
    <x v="6"/>
    <x v="3"/>
    <n v="1.333"/>
    <x v="2"/>
    <n v="14"/>
    <x v="1"/>
    <x v="3"/>
  </r>
  <r>
    <x v="234"/>
    <x v="7"/>
    <x v="3"/>
    <n v="1.714"/>
    <x v="2"/>
    <n v="14"/>
    <x v="1"/>
    <x v="3"/>
  </r>
  <r>
    <x v="234"/>
    <x v="8"/>
    <x v="3"/>
    <n v="1.84"/>
    <x v="2"/>
    <n v="14"/>
    <x v="1"/>
    <x v="3"/>
  </r>
  <r>
    <x v="234"/>
    <x v="9"/>
    <x v="3"/>
    <n v="1.7969999999999999"/>
    <x v="2"/>
    <n v="14"/>
    <x v="1"/>
    <x v="3"/>
  </r>
  <r>
    <x v="234"/>
    <x v="10"/>
    <x v="3"/>
    <n v="1.9039999999999999"/>
    <x v="2"/>
    <n v="14"/>
    <x v="1"/>
    <x v="3"/>
  </r>
  <r>
    <x v="234"/>
    <x v="11"/>
    <x v="3"/>
    <n v="1.823"/>
    <x v="2"/>
    <n v="14"/>
    <x v="1"/>
    <x v="3"/>
  </r>
  <r>
    <x v="234"/>
    <x v="12"/>
    <x v="3"/>
    <n v="1.9330000000000001"/>
    <x v="2"/>
    <n v="14"/>
    <x v="1"/>
    <x v="3"/>
  </r>
  <r>
    <x v="235"/>
    <x v="13"/>
    <x v="0"/>
    <n v="1.5650000000000001E-2"/>
    <x v="2"/>
    <n v="14"/>
    <x v="1"/>
    <x v="3"/>
  </r>
  <r>
    <x v="235"/>
    <x v="13"/>
    <x v="1"/>
    <n v="0.10342"/>
    <x v="2"/>
    <n v="14"/>
    <x v="1"/>
    <x v="3"/>
  </r>
  <r>
    <x v="235"/>
    <x v="13"/>
    <x v="2"/>
    <n v="0.77993000000000001"/>
    <x v="2"/>
    <n v="14"/>
    <x v="1"/>
    <x v="3"/>
  </r>
  <r>
    <x v="235"/>
    <x v="13"/>
    <x v="3"/>
    <n v="0.89900000000000002"/>
    <x v="2"/>
    <n v="14"/>
    <x v="1"/>
    <x v="3"/>
  </r>
  <r>
    <x v="236"/>
    <x v="0"/>
    <x v="0"/>
    <n v="6.522E-2"/>
    <x v="2"/>
    <n v="15"/>
    <x v="1"/>
    <x v="3"/>
  </r>
  <r>
    <x v="236"/>
    <x v="1"/>
    <x v="0"/>
    <n v="0.36638999999999999"/>
    <x v="2"/>
    <n v="15"/>
    <x v="1"/>
    <x v="3"/>
  </r>
  <r>
    <x v="236"/>
    <x v="2"/>
    <x v="0"/>
    <n v="0.36638999999999999"/>
    <x v="2"/>
    <n v="15"/>
    <x v="1"/>
    <x v="3"/>
  </r>
  <r>
    <x v="236"/>
    <x v="3"/>
    <x v="0"/>
    <n v="0.36638999999999999"/>
    <x v="2"/>
    <n v="15"/>
    <x v="1"/>
    <x v="3"/>
  </r>
  <r>
    <x v="236"/>
    <x v="4"/>
    <x v="0"/>
    <n v="0.36638999999999999"/>
    <x v="2"/>
    <n v="15"/>
    <x v="1"/>
    <x v="3"/>
  </r>
  <r>
    <x v="236"/>
    <x v="5"/>
    <x v="0"/>
    <n v="7.7509999999999996E-2"/>
    <x v="2"/>
    <n v="15"/>
    <x v="1"/>
    <x v="3"/>
  </r>
  <r>
    <x v="236"/>
    <x v="6"/>
    <x v="0"/>
    <n v="0.29246"/>
    <x v="2"/>
    <n v="15"/>
    <x v="1"/>
    <x v="3"/>
  </r>
  <r>
    <x v="236"/>
    <x v="7"/>
    <x v="0"/>
    <n v="0.58442000000000005"/>
    <x v="2"/>
    <n v="15"/>
    <x v="1"/>
    <x v="3"/>
  </r>
  <r>
    <x v="236"/>
    <x v="8"/>
    <x v="0"/>
    <n v="0.58442000000000005"/>
    <x v="2"/>
    <n v="15"/>
    <x v="1"/>
    <x v="3"/>
  </r>
  <r>
    <x v="236"/>
    <x v="9"/>
    <x v="0"/>
    <n v="0.58442000000000005"/>
    <x v="2"/>
    <n v="15"/>
    <x v="1"/>
    <x v="3"/>
  </r>
  <r>
    <x v="236"/>
    <x v="10"/>
    <x v="0"/>
    <n v="0.58442000000000005"/>
    <x v="2"/>
    <n v="15"/>
    <x v="1"/>
    <x v="3"/>
  </r>
  <r>
    <x v="236"/>
    <x v="11"/>
    <x v="0"/>
    <n v="0.58442000000000005"/>
    <x v="2"/>
    <n v="15"/>
    <x v="1"/>
    <x v="3"/>
  </r>
  <r>
    <x v="236"/>
    <x v="12"/>
    <x v="0"/>
    <n v="0.58442000000000005"/>
    <x v="2"/>
    <n v="15"/>
    <x v="1"/>
    <x v="3"/>
  </r>
  <r>
    <x v="236"/>
    <x v="0"/>
    <x v="1"/>
    <n v="0.14978"/>
    <x v="2"/>
    <n v="15"/>
    <x v="1"/>
    <x v="3"/>
  </r>
  <r>
    <x v="236"/>
    <x v="1"/>
    <x v="1"/>
    <n v="0.27693000000000001"/>
    <x v="2"/>
    <n v="15"/>
    <x v="1"/>
    <x v="3"/>
  </r>
  <r>
    <x v="236"/>
    <x v="2"/>
    <x v="1"/>
    <n v="0.29881000000000002"/>
    <x v="2"/>
    <n v="15"/>
    <x v="1"/>
    <x v="3"/>
  </r>
  <r>
    <x v="236"/>
    <x v="3"/>
    <x v="1"/>
    <n v="0.28254000000000001"/>
    <x v="2"/>
    <n v="15"/>
    <x v="1"/>
    <x v="3"/>
  </r>
  <r>
    <x v="236"/>
    <x v="4"/>
    <x v="1"/>
    <n v="0.27095000000000002"/>
    <x v="2"/>
    <n v="15"/>
    <x v="1"/>
    <x v="3"/>
  </r>
  <r>
    <x v="236"/>
    <x v="5"/>
    <x v="1"/>
    <n v="0.12734999999999999"/>
    <x v="2"/>
    <n v="15"/>
    <x v="1"/>
    <x v="3"/>
  </r>
  <r>
    <x v="236"/>
    <x v="6"/>
    <x v="1"/>
    <n v="0.24889"/>
    <x v="2"/>
    <n v="15"/>
    <x v="1"/>
    <x v="3"/>
  </r>
  <r>
    <x v="236"/>
    <x v="7"/>
    <x v="1"/>
    <n v="0.32386999999999999"/>
    <x v="2"/>
    <n v="15"/>
    <x v="1"/>
    <x v="3"/>
  </r>
  <r>
    <x v="236"/>
    <x v="8"/>
    <x v="1"/>
    <n v="0.34631000000000001"/>
    <x v="2"/>
    <n v="15"/>
    <x v="1"/>
    <x v="3"/>
  </r>
  <r>
    <x v="236"/>
    <x v="9"/>
    <x v="1"/>
    <n v="0.33883000000000002"/>
    <x v="2"/>
    <n v="15"/>
    <x v="1"/>
    <x v="3"/>
  </r>
  <r>
    <x v="236"/>
    <x v="10"/>
    <x v="1"/>
    <n v="0.35865000000000002"/>
    <x v="2"/>
    <n v="15"/>
    <x v="1"/>
    <x v="3"/>
  </r>
  <r>
    <x v="236"/>
    <x v="11"/>
    <x v="1"/>
    <n v="0.34425"/>
    <x v="2"/>
    <n v="15"/>
    <x v="1"/>
    <x v="3"/>
  </r>
  <r>
    <x v="236"/>
    <x v="12"/>
    <x v="1"/>
    <n v="0.36276000000000003"/>
    <x v="2"/>
    <n v="15"/>
    <x v="1"/>
    <x v="3"/>
  </r>
  <r>
    <x v="236"/>
    <x v="0"/>
    <x v="2"/>
    <n v="0.58599999999999997"/>
    <x v="2"/>
    <n v="15"/>
    <x v="1"/>
    <x v="3"/>
  </r>
  <r>
    <x v="236"/>
    <x v="1"/>
    <x v="2"/>
    <n v="0.83767999999999998"/>
    <x v="2"/>
    <n v="15"/>
    <x v="1"/>
    <x v="3"/>
  </r>
  <r>
    <x v="236"/>
    <x v="2"/>
    <x v="2"/>
    <n v="0.93279999999999996"/>
    <x v="2"/>
    <n v="15"/>
    <x v="1"/>
    <x v="3"/>
  </r>
  <r>
    <x v="236"/>
    <x v="3"/>
    <x v="2"/>
    <n v="0.86207"/>
    <x v="2"/>
    <n v="15"/>
    <x v="1"/>
    <x v="3"/>
  </r>
  <r>
    <x v="236"/>
    <x v="4"/>
    <x v="2"/>
    <n v="0.81166000000000005"/>
    <x v="2"/>
    <n v="15"/>
    <x v="1"/>
    <x v="3"/>
  </r>
  <r>
    <x v="236"/>
    <x v="5"/>
    <x v="2"/>
    <n v="0.90214000000000005"/>
    <x v="2"/>
    <n v="15"/>
    <x v="1"/>
    <x v="3"/>
  </r>
  <r>
    <x v="236"/>
    <x v="6"/>
    <x v="2"/>
    <n v="0.78964999999999996"/>
    <x v="2"/>
    <n v="15"/>
    <x v="1"/>
    <x v="3"/>
  </r>
  <r>
    <x v="236"/>
    <x v="7"/>
    <x v="2"/>
    <n v="0.82371000000000005"/>
    <x v="2"/>
    <n v="15"/>
    <x v="1"/>
    <x v="3"/>
  </r>
  <r>
    <x v="236"/>
    <x v="8"/>
    <x v="2"/>
    <n v="0.92127000000000003"/>
    <x v="2"/>
    <n v="15"/>
    <x v="1"/>
    <x v="3"/>
  </r>
  <r>
    <x v="236"/>
    <x v="9"/>
    <x v="2"/>
    <n v="0.88875000000000004"/>
    <x v="2"/>
    <n v="15"/>
    <x v="1"/>
    <x v="3"/>
  </r>
  <r>
    <x v="236"/>
    <x v="10"/>
    <x v="2"/>
    <n v="0.97492999999999996"/>
    <x v="2"/>
    <n v="15"/>
    <x v="1"/>
    <x v="3"/>
  </r>
  <r>
    <x v="236"/>
    <x v="11"/>
    <x v="2"/>
    <n v="0.91232999999999997"/>
    <x v="2"/>
    <n v="15"/>
    <x v="1"/>
    <x v="3"/>
  </r>
  <r>
    <x v="236"/>
    <x v="12"/>
    <x v="2"/>
    <n v="0.99282000000000004"/>
    <x v="2"/>
    <n v="15"/>
    <x v="1"/>
    <x v="3"/>
  </r>
  <r>
    <x v="236"/>
    <x v="0"/>
    <x v="3"/>
    <n v="0.80100000000000005"/>
    <x v="2"/>
    <n v="15"/>
    <x v="1"/>
    <x v="3"/>
  </r>
  <r>
    <x v="236"/>
    <x v="1"/>
    <x v="3"/>
    <n v="1.4810000000000001"/>
    <x v="2"/>
    <n v="15"/>
    <x v="1"/>
    <x v="3"/>
  </r>
  <r>
    <x v="236"/>
    <x v="2"/>
    <x v="3"/>
    <n v="1.5980000000000001"/>
    <x v="2"/>
    <n v="15"/>
    <x v="1"/>
    <x v="3"/>
  </r>
  <r>
    <x v="236"/>
    <x v="3"/>
    <x v="3"/>
    <n v="1.5109999999999999"/>
    <x v="2"/>
    <n v="15"/>
    <x v="1"/>
    <x v="3"/>
  </r>
  <r>
    <x v="236"/>
    <x v="4"/>
    <x v="3"/>
    <n v="1.4490000000000001"/>
    <x v="2"/>
    <n v="15"/>
    <x v="1"/>
    <x v="3"/>
  </r>
  <r>
    <x v="236"/>
    <x v="5"/>
    <x v="3"/>
    <n v="1.107"/>
    <x v="2"/>
    <n v="15"/>
    <x v="1"/>
    <x v="3"/>
  </r>
  <r>
    <x v="236"/>
    <x v="6"/>
    <x v="3"/>
    <n v="1.331"/>
    <x v="2"/>
    <n v="15"/>
    <x v="1"/>
    <x v="3"/>
  </r>
  <r>
    <x v="236"/>
    <x v="7"/>
    <x v="3"/>
    <n v="1.732"/>
    <x v="2"/>
    <n v="15"/>
    <x v="1"/>
    <x v="3"/>
  </r>
  <r>
    <x v="236"/>
    <x v="8"/>
    <x v="3"/>
    <n v="1.8520000000000001"/>
    <x v="2"/>
    <n v="15"/>
    <x v="1"/>
    <x v="3"/>
  </r>
  <r>
    <x v="236"/>
    <x v="9"/>
    <x v="3"/>
    <n v="1.8120000000000001"/>
    <x v="2"/>
    <n v="15"/>
    <x v="1"/>
    <x v="3"/>
  </r>
  <r>
    <x v="236"/>
    <x v="10"/>
    <x v="3"/>
    <n v="1.9179999999999999"/>
    <x v="2"/>
    <n v="15"/>
    <x v="1"/>
    <x v="3"/>
  </r>
  <r>
    <x v="236"/>
    <x v="11"/>
    <x v="3"/>
    <n v="1.841"/>
    <x v="2"/>
    <n v="15"/>
    <x v="1"/>
    <x v="3"/>
  </r>
  <r>
    <x v="236"/>
    <x v="12"/>
    <x v="3"/>
    <n v="1.94"/>
    <x v="2"/>
    <n v="15"/>
    <x v="1"/>
    <x v="3"/>
  </r>
  <r>
    <x v="237"/>
    <x v="13"/>
    <x v="0"/>
    <n v="1.5650000000000001E-2"/>
    <x v="2"/>
    <n v="15"/>
    <x v="1"/>
    <x v="3"/>
  </r>
  <r>
    <x v="237"/>
    <x v="13"/>
    <x v="1"/>
    <n v="0.10435"/>
    <x v="2"/>
    <n v="15"/>
    <x v="1"/>
    <x v="3"/>
  </r>
  <r>
    <x v="237"/>
    <x v="13"/>
    <x v="2"/>
    <n v="0.78700000000000003"/>
    <x v="2"/>
    <n v="15"/>
    <x v="1"/>
    <x v="3"/>
  </r>
  <r>
    <x v="237"/>
    <x v="13"/>
    <x v="3"/>
    <n v="0.90700000000000003"/>
    <x v="2"/>
    <n v="15"/>
    <x v="1"/>
    <x v="3"/>
  </r>
  <r>
    <x v="238"/>
    <x v="0"/>
    <x v="0"/>
    <n v="6.522E-2"/>
    <x v="2"/>
    <n v="16"/>
    <x v="1"/>
    <x v="3"/>
  </r>
  <r>
    <x v="238"/>
    <x v="1"/>
    <x v="0"/>
    <n v="0.36638999999999999"/>
    <x v="2"/>
    <n v="16"/>
    <x v="1"/>
    <x v="3"/>
  </r>
  <r>
    <x v="238"/>
    <x v="2"/>
    <x v="0"/>
    <n v="0.36638999999999999"/>
    <x v="2"/>
    <n v="16"/>
    <x v="1"/>
    <x v="3"/>
  </r>
  <r>
    <x v="238"/>
    <x v="3"/>
    <x v="0"/>
    <n v="0.36638999999999999"/>
    <x v="2"/>
    <n v="16"/>
    <x v="1"/>
    <x v="3"/>
  </r>
  <r>
    <x v="238"/>
    <x v="4"/>
    <x v="0"/>
    <n v="0.36638999999999999"/>
    <x v="2"/>
    <n v="16"/>
    <x v="1"/>
    <x v="3"/>
  </r>
  <r>
    <x v="238"/>
    <x v="5"/>
    <x v="0"/>
    <n v="7.7509999999999996E-2"/>
    <x v="2"/>
    <n v="16"/>
    <x v="1"/>
    <x v="3"/>
  </r>
  <r>
    <x v="238"/>
    <x v="6"/>
    <x v="0"/>
    <n v="0.29246"/>
    <x v="2"/>
    <n v="16"/>
    <x v="1"/>
    <x v="3"/>
  </r>
  <r>
    <x v="238"/>
    <x v="7"/>
    <x v="0"/>
    <n v="0.58442000000000005"/>
    <x v="2"/>
    <n v="16"/>
    <x v="1"/>
    <x v="3"/>
  </r>
  <r>
    <x v="238"/>
    <x v="8"/>
    <x v="0"/>
    <n v="0.58442000000000005"/>
    <x v="2"/>
    <n v="16"/>
    <x v="1"/>
    <x v="3"/>
  </r>
  <r>
    <x v="238"/>
    <x v="9"/>
    <x v="0"/>
    <n v="0.58442000000000005"/>
    <x v="2"/>
    <n v="16"/>
    <x v="1"/>
    <x v="3"/>
  </r>
  <r>
    <x v="238"/>
    <x v="10"/>
    <x v="0"/>
    <n v="0.58442000000000005"/>
    <x v="2"/>
    <n v="16"/>
    <x v="1"/>
    <x v="3"/>
  </r>
  <r>
    <x v="238"/>
    <x v="11"/>
    <x v="0"/>
    <n v="0.58442000000000005"/>
    <x v="2"/>
    <n v="16"/>
    <x v="1"/>
    <x v="3"/>
  </r>
  <r>
    <x v="238"/>
    <x v="12"/>
    <x v="0"/>
    <n v="0.58442000000000005"/>
    <x v="2"/>
    <n v="16"/>
    <x v="1"/>
    <x v="3"/>
  </r>
  <r>
    <x v="238"/>
    <x v="0"/>
    <x v="1"/>
    <n v="0.15184"/>
    <x v="2"/>
    <n v="16"/>
    <x v="1"/>
    <x v="3"/>
  </r>
  <r>
    <x v="238"/>
    <x v="1"/>
    <x v="1"/>
    <n v="0.27524999999999999"/>
    <x v="2"/>
    <n v="16"/>
    <x v="1"/>
    <x v="3"/>
  </r>
  <r>
    <x v="238"/>
    <x v="2"/>
    <x v="1"/>
    <n v="0.29731999999999997"/>
    <x v="2"/>
    <n v="16"/>
    <x v="1"/>
    <x v="3"/>
  </r>
  <r>
    <x v="238"/>
    <x v="3"/>
    <x v="1"/>
    <n v="0.28254000000000001"/>
    <x v="2"/>
    <n v="16"/>
    <x v="1"/>
    <x v="3"/>
  </r>
  <r>
    <x v="238"/>
    <x v="4"/>
    <x v="1"/>
    <n v="0.26721"/>
    <x v="2"/>
    <n v="16"/>
    <x v="1"/>
    <x v="3"/>
  </r>
  <r>
    <x v="238"/>
    <x v="5"/>
    <x v="1"/>
    <n v="0.12642999999999999"/>
    <x v="2"/>
    <n v="16"/>
    <x v="1"/>
    <x v="3"/>
  </r>
  <r>
    <x v="238"/>
    <x v="6"/>
    <x v="1"/>
    <n v="0.24776000000000001"/>
    <x v="2"/>
    <n v="16"/>
    <x v="1"/>
    <x v="3"/>
  </r>
  <r>
    <x v="238"/>
    <x v="7"/>
    <x v="1"/>
    <n v="0.32368000000000002"/>
    <x v="2"/>
    <n v="16"/>
    <x v="1"/>
    <x v="3"/>
  </r>
  <r>
    <x v="238"/>
    <x v="8"/>
    <x v="1"/>
    <n v="0.34294000000000002"/>
    <x v="2"/>
    <n v="16"/>
    <x v="1"/>
    <x v="3"/>
  </r>
  <r>
    <x v="238"/>
    <x v="9"/>
    <x v="1"/>
    <n v="0.33789000000000002"/>
    <x v="2"/>
    <n v="16"/>
    <x v="1"/>
    <x v="3"/>
  </r>
  <r>
    <x v="238"/>
    <x v="10"/>
    <x v="1"/>
    <n v="0.35677999999999999"/>
    <x v="2"/>
    <n v="16"/>
    <x v="1"/>
    <x v="3"/>
  </r>
  <r>
    <x v="238"/>
    <x v="11"/>
    <x v="1"/>
    <n v="0.34238000000000002"/>
    <x v="2"/>
    <n v="16"/>
    <x v="1"/>
    <x v="3"/>
  </r>
  <r>
    <x v="238"/>
    <x v="12"/>
    <x v="1"/>
    <n v="0.36370000000000002"/>
    <x v="2"/>
    <n v="16"/>
    <x v="1"/>
    <x v="3"/>
  </r>
  <r>
    <x v="238"/>
    <x v="0"/>
    <x v="2"/>
    <n v="0.59494000000000002"/>
    <x v="2"/>
    <n v="16"/>
    <x v="1"/>
    <x v="3"/>
  </r>
  <r>
    <x v="238"/>
    <x v="1"/>
    <x v="2"/>
    <n v="0.83035999999999999"/>
    <x v="2"/>
    <n v="16"/>
    <x v="1"/>
    <x v="3"/>
  </r>
  <r>
    <x v="238"/>
    <x v="2"/>
    <x v="2"/>
    <n v="0.92628999999999995"/>
    <x v="2"/>
    <n v="16"/>
    <x v="1"/>
    <x v="3"/>
  </r>
  <r>
    <x v="238"/>
    <x v="3"/>
    <x v="2"/>
    <n v="0.86207"/>
    <x v="2"/>
    <n v="16"/>
    <x v="1"/>
    <x v="3"/>
  </r>
  <r>
    <x v="238"/>
    <x v="4"/>
    <x v="2"/>
    <n v="0.7954"/>
    <x v="2"/>
    <n v="16"/>
    <x v="1"/>
    <x v="3"/>
  </r>
  <r>
    <x v="238"/>
    <x v="5"/>
    <x v="2"/>
    <n v="0.89505999999999997"/>
    <x v="2"/>
    <n v="16"/>
    <x v="1"/>
    <x v="3"/>
  </r>
  <r>
    <x v="238"/>
    <x v="6"/>
    <x v="2"/>
    <n v="0.78478000000000003"/>
    <x v="2"/>
    <n v="16"/>
    <x v="1"/>
    <x v="3"/>
  </r>
  <r>
    <x v="238"/>
    <x v="7"/>
    <x v="2"/>
    <n v="0.82289999999999996"/>
    <x v="2"/>
    <n v="16"/>
    <x v="1"/>
    <x v="3"/>
  </r>
  <r>
    <x v="238"/>
    <x v="8"/>
    <x v="2"/>
    <n v="0.90664"/>
    <x v="2"/>
    <n v="16"/>
    <x v="1"/>
    <x v="3"/>
  </r>
  <r>
    <x v="238"/>
    <x v="9"/>
    <x v="2"/>
    <n v="0.88468999999999998"/>
    <x v="2"/>
    <n v="16"/>
    <x v="1"/>
    <x v="3"/>
  </r>
  <r>
    <x v="238"/>
    <x v="10"/>
    <x v="2"/>
    <n v="0.96679999999999999"/>
    <x v="2"/>
    <n v="16"/>
    <x v="1"/>
    <x v="3"/>
  </r>
  <r>
    <x v="238"/>
    <x v="11"/>
    <x v="2"/>
    <n v="0.9042"/>
    <x v="2"/>
    <n v="16"/>
    <x v="1"/>
    <x v="3"/>
  </r>
  <r>
    <x v="238"/>
    <x v="12"/>
    <x v="2"/>
    <n v="0.99687999999999999"/>
    <x v="2"/>
    <n v="16"/>
    <x v="1"/>
    <x v="3"/>
  </r>
  <r>
    <x v="238"/>
    <x v="0"/>
    <x v="3"/>
    <n v="0.81200000000000006"/>
    <x v="2"/>
    <n v="16"/>
    <x v="1"/>
    <x v="3"/>
  </r>
  <r>
    <x v="238"/>
    <x v="1"/>
    <x v="3"/>
    <n v="1.472"/>
    <x v="2"/>
    <n v="16"/>
    <x v="1"/>
    <x v="3"/>
  </r>
  <r>
    <x v="238"/>
    <x v="2"/>
    <x v="3"/>
    <n v="1.59"/>
    <x v="2"/>
    <n v="16"/>
    <x v="1"/>
    <x v="3"/>
  </r>
  <r>
    <x v="238"/>
    <x v="3"/>
    <x v="3"/>
    <n v="1.5109999999999999"/>
    <x v="2"/>
    <n v="16"/>
    <x v="1"/>
    <x v="3"/>
  </r>
  <r>
    <x v="238"/>
    <x v="4"/>
    <x v="3"/>
    <n v="1.429"/>
    <x v="2"/>
    <n v="16"/>
    <x v="1"/>
    <x v="3"/>
  </r>
  <r>
    <x v="238"/>
    <x v="5"/>
    <x v="3"/>
    <n v="1.099"/>
    <x v="2"/>
    <n v="16"/>
    <x v="1"/>
    <x v="3"/>
  </r>
  <r>
    <x v="238"/>
    <x v="6"/>
    <x v="3"/>
    <n v="1.325"/>
    <x v="2"/>
    <n v="16"/>
    <x v="1"/>
    <x v="3"/>
  </r>
  <r>
    <x v="238"/>
    <x v="7"/>
    <x v="3"/>
    <n v="1.7310000000000001"/>
    <x v="2"/>
    <n v="16"/>
    <x v="1"/>
    <x v="3"/>
  </r>
  <r>
    <x v="238"/>
    <x v="8"/>
    <x v="3"/>
    <n v="1.8340000000000001"/>
    <x v="2"/>
    <n v="16"/>
    <x v="1"/>
    <x v="3"/>
  </r>
  <r>
    <x v="238"/>
    <x v="9"/>
    <x v="3"/>
    <n v="1.8069999999999999"/>
    <x v="2"/>
    <n v="16"/>
    <x v="1"/>
    <x v="3"/>
  </r>
  <r>
    <x v="238"/>
    <x v="10"/>
    <x v="3"/>
    <n v="1.9079999999999999"/>
    <x v="2"/>
    <n v="16"/>
    <x v="1"/>
    <x v="3"/>
  </r>
  <r>
    <x v="238"/>
    <x v="11"/>
    <x v="3"/>
    <n v="1.831"/>
    <x v="2"/>
    <n v="16"/>
    <x v="1"/>
    <x v="3"/>
  </r>
  <r>
    <x v="238"/>
    <x v="12"/>
    <x v="3"/>
    <n v="1.9450000000000001"/>
    <x v="2"/>
    <n v="16"/>
    <x v="1"/>
    <x v="3"/>
  </r>
  <r>
    <x v="239"/>
    <x v="13"/>
    <x v="0"/>
    <n v="1.5650000000000001E-2"/>
    <x v="2"/>
    <n v="16"/>
    <x v="1"/>
    <x v="3"/>
  </r>
  <r>
    <x v="239"/>
    <x v="13"/>
    <x v="1"/>
    <n v="0.10319"/>
    <x v="2"/>
    <n v="16"/>
    <x v="1"/>
    <x v="3"/>
  </r>
  <r>
    <x v="239"/>
    <x v="13"/>
    <x v="2"/>
    <n v="0.77815999999999996"/>
    <x v="2"/>
    <n v="16"/>
    <x v="1"/>
    <x v="3"/>
  </r>
  <r>
    <x v="239"/>
    <x v="13"/>
    <x v="3"/>
    <n v="0.89700000000000002"/>
    <x v="2"/>
    <n v="16"/>
    <x v="1"/>
    <x v="3"/>
  </r>
  <r>
    <x v="240"/>
    <x v="0"/>
    <x v="0"/>
    <n v="6.522E-2"/>
    <x v="2"/>
    <n v="17"/>
    <x v="1"/>
    <x v="3"/>
  </r>
  <r>
    <x v="240"/>
    <x v="1"/>
    <x v="0"/>
    <n v="0.36638999999999999"/>
    <x v="2"/>
    <n v="17"/>
    <x v="1"/>
    <x v="3"/>
  </r>
  <r>
    <x v="240"/>
    <x v="2"/>
    <x v="0"/>
    <n v="0.36638999999999999"/>
    <x v="2"/>
    <n v="17"/>
    <x v="1"/>
    <x v="3"/>
  </r>
  <r>
    <x v="240"/>
    <x v="3"/>
    <x v="0"/>
    <n v="0.36638999999999999"/>
    <x v="2"/>
    <n v="17"/>
    <x v="1"/>
    <x v="3"/>
  </r>
  <r>
    <x v="240"/>
    <x v="4"/>
    <x v="0"/>
    <n v="0.36638999999999999"/>
    <x v="2"/>
    <n v="17"/>
    <x v="1"/>
    <x v="3"/>
  </r>
  <r>
    <x v="240"/>
    <x v="5"/>
    <x v="0"/>
    <n v="7.7509999999999996E-2"/>
    <x v="2"/>
    <n v="17"/>
    <x v="1"/>
    <x v="3"/>
  </r>
  <r>
    <x v="240"/>
    <x v="6"/>
    <x v="0"/>
    <n v="0.29246"/>
    <x v="2"/>
    <n v="17"/>
    <x v="1"/>
    <x v="3"/>
  </r>
  <r>
    <x v="240"/>
    <x v="7"/>
    <x v="0"/>
    <n v="0.58442000000000005"/>
    <x v="2"/>
    <n v="17"/>
    <x v="1"/>
    <x v="3"/>
  </r>
  <r>
    <x v="240"/>
    <x v="8"/>
    <x v="0"/>
    <n v="0.58442000000000005"/>
    <x v="2"/>
    <n v="17"/>
    <x v="1"/>
    <x v="3"/>
  </r>
  <r>
    <x v="240"/>
    <x v="9"/>
    <x v="0"/>
    <n v="0.58442000000000005"/>
    <x v="2"/>
    <n v="17"/>
    <x v="1"/>
    <x v="3"/>
  </r>
  <r>
    <x v="240"/>
    <x v="10"/>
    <x v="0"/>
    <n v="0.58442000000000005"/>
    <x v="2"/>
    <n v="17"/>
    <x v="1"/>
    <x v="3"/>
  </r>
  <r>
    <x v="240"/>
    <x v="11"/>
    <x v="0"/>
    <n v="0.58442000000000005"/>
    <x v="2"/>
    <n v="17"/>
    <x v="1"/>
    <x v="3"/>
  </r>
  <r>
    <x v="240"/>
    <x v="12"/>
    <x v="0"/>
    <n v="0.58442000000000005"/>
    <x v="2"/>
    <n v="17"/>
    <x v="1"/>
    <x v="3"/>
  </r>
  <r>
    <x v="240"/>
    <x v="0"/>
    <x v="1"/>
    <n v="0.15184"/>
    <x v="2"/>
    <n v="17"/>
    <x v="1"/>
    <x v="3"/>
  </r>
  <r>
    <x v="240"/>
    <x v="1"/>
    <x v="1"/>
    <n v="0.27356999999999998"/>
    <x v="2"/>
    <n v="17"/>
    <x v="1"/>
    <x v="3"/>
  </r>
  <r>
    <x v="240"/>
    <x v="2"/>
    <x v="1"/>
    <n v="0.29544999999999999"/>
    <x v="2"/>
    <n v="17"/>
    <x v="1"/>
    <x v="3"/>
  </r>
  <r>
    <x v="240"/>
    <x v="3"/>
    <x v="1"/>
    <n v="0.28179999999999999"/>
    <x v="2"/>
    <n v="17"/>
    <x v="1"/>
    <x v="3"/>
  </r>
  <r>
    <x v="240"/>
    <x v="4"/>
    <x v="1"/>
    <n v="0.26721"/>
    <x v="2"/>
    <n v="17"/>
    <x v="1"/>
    <x v="3"/>
  </r>
  <r>
    <x v="240"/>
    <x v="5"/>
    <x v="1"/>
    <n v="0.12597"/>
    <x v="2"/>
    <n v="17"/>
    <x v="1"/>
    <x v="3"/>
  </r>
  <r>
    <x v="240"/>
    <x v="6"/>
    <x v="1"/>
    <n v="0.24682999999999999"/>
    <x v="2"/>
    <n v="17"/>
    <x v="1"/>
    <x v="3"/>
  </r>
  <r>
    <x v="240"/>
    <x v="7"/>
    <x v="1"/>
    <n v="0.32068999999999998"/>
    <x v="2"/>
    <n v="17"/>
    <x v="1"/>
    <x v="3"/>
  </r>
  <r>
    <x v="240"/>
    <x v="8"/>
    <x v="1"/>
    <n v="0.33845999999999998"/>
    <x v="2"/>
    <n v="17"/>
    <x v="1"/>
    <x v="3"/>
  </r>
  <r>
    <x v="240"/>
    <x v="9"/>
    <x v="1"/>
    <n v="0.33434000000000003"/>
    <x v="2"/>
    <n v="17"/>
    <x v="1"/>
    <x v="3"/>
  </r>
  <r>
    <x v="240"/>
    <x v="10"/>
    <x v="1"/>
    <n v="0.35378999999999999"/>
    <x v="2"/>
    <n v="17"/>
    <x v="1"/>
    <x v="3"/>
  </r>
  <r>
    <x v="240"/>
    <x v="11"/>
    <x v="1"/>
    <n v="0.3392"/>
    <x v="2"/>
    <n v="17"/>
    <x v="1"/>
    <x v="3"/>
  </r>
  <r>
    <x v="240"/>
    <x v="12"/>
    <x v="1"/>
    <n v="0.36332999999999999"/>
    <x v="2"/>
    <n v="17"/>
    <x v="1"/>
    <x v="3"/>
  </r>
  <r>
    <x v="240"/>
    <x v="0"/>
    <x v="2"/>
    <n v="0.59494000000000002"/>
    <x v="2"/>
    <n v="17"/>
    <x v="1"/>
    <x v="3"/>
  </r>
  <r>
    <x v="240"/>
    <x v="1"/>
    <x v="2"/>
    <n v="0.82303999999999999"/>
    <x v="2"/>
    <n v="17"/>
    <x v="1"/>
    <x v="3"/>
  </r>
  <r>
    <x v="240"/>
    <x v="2"/>
    <x v="2"/>
    <n v="0.91815999999999998"/>
    <x v="2"/>
    <n v="17"/>
    <x v="1"/>
    <x v="3"/>
  </r>
  <r>
    <x v="240"/>
    <x v="3"/>
    <x v="2"/>
    <n v="0.85880999999999996"/>
    <x v="2"/>
    <n v="17"/>
    <x v="1"/>
    <x v="3"/>
  </r>
  <r>
    <x v="240"/>
    <x v="4"/>
    <x v="2"/>
    <n v="0.7954"/>
    <x v="2"/>
    <n v="17"/>
    <x v="1"/>
    <x v="3"/>
  </r>
  <r>
    <x v="240"/>
    <x v="5"/>
    <x v="2"/>
    <n v="0.89151999999999998"/>
    <x v="2"/>
    <n v="17"/>
    <x v="1"/>
    <x v="3"/>
  </r>
  <r>
    <x v="240"/>
    <x v="6"/>
    <x v="2"/>
    <n v="0.78071000000000002"/>
    <x v="2"/>
    <n v="17"/>
    <x v="1"/>
    <x v="3"/>
  </r>
  <r>
    <x v="240"/>
    <x v="7"/>
    <x v="2"/>
    <n v="0.80989"/>
    <x v="2"/>
    <n v="17"/>
    <x v="1"/>
    <x v="3"/>
  </r>
  <r>
    <x v="240"/>
    <x v="8"/>
    <x v="2"/>
    <n v="0.88712000000000002"/>
    <x v="2"/>
    <n v="17"/>
    <x v="1"/>
    <x v="3"/>
  </r>
  <r>
    <x v="240"/>
    <x v="9"/>
    <x v="2"/>
    <n v="0.86924000000000001"/>
    <x v="2"/>
    <n v="17"/>
    <x v="1"/>
    <x v="3"/>
  </r>
  <r>
    <x v="240"/>
    <x v="10"/>
    <x v="2"/>
    <n v="0.95379000000000003"/>
    <x v="2"/>
    <n v="17"/>
    <x v="1"/>
    <x v="3"/>
  </r>
  <r>
    <x v="240"/>
    <x v="11"/>
    <x v="2"/>
    <n v="0.89037999999999995"/>
    <x v="2"/>
    <n v="17"/>
    <x v="1"/>
    <x v="3"/>
  </r>
  <r>
    <x v="240"/>
    <x v="12"/>
    <x v="2"/>
    <n v="0.99524999999999997"/>
    <x v="2"/>
    <n v="17"/>
    <x v="1"/>
    <x v="3"/>
  </r>
  <r>
    <x v="240"/>
    <x v="0"/>
    <x v="3"/>
    <n v="0.81200000000000006"/>
    <x v="2"/>
    <n v="17"/>
    <x v="1"/>
    <x v="3"/>
  </r>
  <r>
    <x v="240"/>
    <x v="1"/>
    <x v="3"/>
    <n v="1.4630000000000001"/>
    <x v="2"/>
    <n v="17"/>
    <x v="1"/>
    <x v="3"/>
  </r>
  <r>
    <x v="240"/>
    <x v="2"/>
    <x v="3"/>
    <n v="1.58"/>
    <x v="2"/>
    <n v="17"/>
    <x v="1"/>
    <x v="3"/>
  </r>
  <r>
    <x v="240"/>
    <x v="3"/>
    <x v="3"/>
    <n v="1.5069999999999999"/>
    <x v="2"/>
    <n v="17"/>
    <x v="1"/>
    <x v="3"/>
  </r>
  <r>
    <x v="240"/>
    <x v="4"/>
    <x v="3"/>
    <n v="1.429"/>
    <x v="2"/>
    <n v="17"/>
    <x v="1"/>
    <x v="3"/>
  </r>
  <r>
    <x v="240"/>
    <x v="5"/>
    <x v="3"/>
    <n v="1.095"/>
    <x v="2"/>
    <n v="17"/>
    <x v="1"/>
    <x v="3"/>
  </r>
  <r>
    <x v="240"/>
    <x v="6"/>
    <x v="3"/>
    <n v="1.32"/>
    <x v="2"/>
    <n v="17"/>
    <x v="1"/>
    <x v="3"/>
  </r>
  <r>
    <x v="240"/>
    <x v="7"/>
    <x v="3"/>
    <n v="1.7150000000000001"/>
    <x v="2"/>
    <n v="17"/>
    <x v="1"/>
    <x v="3"/>
  </r>
  <r>
    <x v="240"/>
    <x v="8"/>
    <x v="3"/>
    <n v="1.81"/>
    <x v="2"/>
    <n v="17"/>
    <x v="1"/>
    <x v="3"/>
  </r>
  <r>
    <x v="240"/>
    <x v="9"/>
    <x v="3"/>
    <n v="1.788"/>
    <x v="2"/>
    <n v="17"/>
    <x v="1"/>
    <x v="3"/>
  </r>
  <r>
    <x v="240"/>
    <x v="10"/>
    <x v="3"/>
    <n v="1.8919999999999999"/>
    <x v="2"/>
    <n v="17"/>
    <x v="1"/>
    <x v="3"/>
  </r>
  <r>
    <x v="240"/>
    <x v="11"/>
    <x v="3"/>
    <n v="1.8140000000000001"/>
    <x v="2"/>
    <n v="17"/>
    <x v="1"/>
    <x v="3"/>
  </r>
  <r>
    <x v="240"/>
    <x v="12"/>
    <x v="3"/>
    <n v="1.9430000000000001"/>
    <x v="2"/>
    <n v="17"/>
    <x v="1"/>
    <x v="3"/>
  </r>
  <r>
    <x v="241"/>
    <x v="13"/>
    <x v="0"/>
    <n v="1.5650000000000001E-2"/>
    <x v="2"/>
    <n v="17"/>
    <x v="1"/>
    <x v="3"/>
  </r>
  <r>
    <x v="241"/>
    <x v="13"/>
    <x v="1"/>
    <n v="0.10181"/>
    <x v="2"/>
    <n v="17"/>
    <x v="1"/>
    <x v="3"/>
  </r>
  <r>
    <x v="241"/>
    <x v="13"/>
    <x v="2"/>
    <n v="0.76754"/>
    <x v="2"/>
    <n v="17"/>
    <x v="1"/>
    <x v="3"/>
  </r>
  <r>
    <x v="241"/>
    <x v="13"/>
    <x v="3"/>
    <n v="0.88500000000000001"/>
    <x v="2"/>
    <n v="17"/>
    <x v="1"/>
    <x v="3"/>
  </r>
  <r>
    <x v="242"/>
    <x v="0"/>
    <x v="0"/>
    <n v="6.522E-2"/>
    <x v="2"/>
    <n v="18"/>
    <x v="1"/>
    <x v="3"/>
  </r>
  <r>
    <x v="242"/>
    <x v="1"/>
    <x v="0"/>
    <n v="0.36638999999999999"/>
    <x v="2"/>
    <n v="18"/>
    <x v="1"/>
    <x v="3"/>
  </r>
  <r>
    <x v="242"/>
    <x v="2"/>
    <x v="0"/>
    <n v="0.36638999999999999"/>
    <x v="2"/>
    <n v="18"/>
    <x v="1"/>
    <x v="3"/>
  </r>
  <r>
    <x v="242"/>
    <x v="3"/>
    <x v="0"/>
    <n v="0.36638999999999999"/>
    <x v="2"/>
    <n v="18"/>
    <x v="1"/>
    <x v="3"/>
  </r>
  <r>
    <x v="242"/>
    <x v="4"/>
    <x v="0"/>
    <n v="0.36638999999999999"/>
    <x v="2"/>
    <n v="18"/>
    <x v="1"/>
    <x v="3"/>
  </r>
  <r>
    <x v="242"/>
    <x v="5"/>
    <x v="0"/>
    <n v="7.7509999999999996E-2"/>
    <x v="2"/>
    <n v="18"/>
    <x v="1"/>
    <x v="3"/>
  </r>
  <r>
    <x v="242"/>
    <x v="6"/>
    <x v="0"/>
    <n v="0.29246"/>
    <x v="2"/>
    <n v="18"/>
    <x v="1"/>
    <x v="3"/>
  </r>
  <r>
    <x v="242"/>
    <x v="7"/>
    <x v="0"/>
    <n v="0.58442000000000005"/>
    <x v="2"/>
    <n v="18"/>
    <x v="1"/>
    <x v="3"/>
  </r>
  <r>
    <x v="242"/>
    <x v="8"/>
    <x v="0"/>
    <n v="0.58442000000000005"/>
    <x v="2"/>
    <n v="18"/>
    <x v="1"/>
    <x v="3"/>
  </r>
  <r>
    <x v="242"/>
    <x v="9"/>
    <x v="0"/>
    <n v="0.58442000000000005"/>
    <x v="2"/>
    <n v="18"/>
    <x v="1"/>
    <x v="3"/>
  </r>
  <r>
    <x v="242"/>
    <x v="10"/>
    <x v="0"/>
    <n v="0.58442000000000005"/>
    <x v="2"/>
    <n v="18"/>
    <x v="1"/>
    <x v="3"/>
  </r>
  <r>
    <x v="242"/>
    <x v="11"/>
    <x v="0"/>
    <n v="0.58442000000000005"/>
    <x v="2"/>
    <n v="18"/>
    <x v="1"/>
    <x v="3"/>
  </r>
  <r>
    <x v="242"/>
    <x v="12"/>
    <x v="0"/>
    <n v="0.58442000000000005"/>
    <x v="2"/>
    <n v="18"/>
    <x v="1"/>
    <x v="3"/>
  </r>
  <r>
    <x v="242"/>
    <x v="0"/>
    <x v="1"/>
    <n v="0.15201999999999999"/>
    <x v="2"/>
    <n v="18"/>
    <x v="1"/>
    <x v="3"/>
  </r>
  <r>
    <x v="242"/>
    <x v="1"/>
    <x v="1"/>
    <n v="0.27338000000000001"/>
    <x v="2"/>
    <n v="18"/>
    <x v="1"/>
    <x v="3"/>
  </r>
  <r>
    <x v="242"/>
    <x v="2"/>
    <x v="1"/>
    <n v="0.29544999999999999"/>
    <x v="2"/>
    <n v="18"/>
    <x v="1"/>
    <x v="3"/>
  </r>
  <r>
    <x v="242"/>
    <x v="3"/>
    <x v="1"/>
    <n v="0.28179999999999999"/>
    <x v="2"/>
    <n v="18"/>
    <x v="1"/>
    <x v="3"/>
  </r>
  <r>
    <x v="242"/>
    <x v="4"/>
    <x v="1"/>
    <n v="0.26721"/>
    <x v="2"/>
    <n v="18"/>
    <x v="1"/>
    <x v="3"/>
  </r>
  <r>
    <x v="242"/>
    <x v="5"/>
    <x v="1"/>
    <n v="0.12597"/>
    <x v="2"/>
    <n v="18"/>
    <x v="1"/>
    <x v="3"/>
  </r>
  <r>
    <x v="242"/>
    <x v="6"/>
    <x v="1"/>
    <n v="0.24626999999999999"/>
    <x v="2"/>
    <n v="18"/>
    <x v="1"/>
    <x v="3"/>
  </r>
  <r>
    <x v="242"/>
    <x v="7"/>
    <x v="1"/>
    <n v="0.31563999999999998"/>
    <x v="2"/>
    <n v="18"/>
    <x v="1"/>
    <x v="3"/>
  </r>
  <r>
    <x v="242"/>
    <x v="8"/>
    <x v="1"/>
    <n v="0.33284999999999998"/>
    <x v="2"/>
    <n v="18"/>
    <x v="1"/>
    <x v="3"/>
  </r>
  <r>
    <x v="242"/>
    <x v="9"/>
    <x v="1"/>
    <n v="0.32967000000000002"/>
    <x v="2"/>
    <n v="18"/>
    <x v="1"/>
    <x v="3"/>
  </r>
  <r>
    <x v="242"/>
    <x v="10"/>
    <x v="1"/>
    <n v="0.34910999999999998"/>
    <x v="2"/>
    <n v="18"/>
    <x v="1"/>
    <x v="3"/>
  </r>
  <r>
    <x v="242"/>
    <x v="11"/>
    <x v="1"/>
    <n v="0.33528000000000002"/>
    <x v="2"/>
    <n v="18"/>
    <x v="1"/>
    <x v="3"/>
  </r>
  <r>
    <x v="242"/>
    <x v="12"/>
    <x v="1"/>
    <n v="0.36294999999999999"/>
    <x v="2"/>
    <n v="18"/>
    <x v="1"/>
    <x v="3"/>
  </r>
  <r>
    <x v="242"/>
    <x v="0"/>
    <x v="2"/>
    <n v="0.59575999999999996"/>
    <x v="2"/>
    <n v="18"/>
    <x v="1"/>
    <x v="3"/>
  </r>
  <r>
    <x v="242"/>
    <x v="1"/>
    <x v="2"/>
    <n v="0.82223000000000002"/>
    <x v="2"/>
    <n v="18"/>
    <x v="1"/>
    <x v="3"/>
  </r>
  <r>
    <x v="242"/>
    <x v="2"/>
    <x v="2"/>
    <n v="0.91815999999999998"/>
    <x v="2"/>
    <n v="18"/>
    <x v="1"/>
    <x v="3"/>
  </r>
  <r>
    <x v="242"/>
    <x v="3"/>
    <x v="2"/>
    <n v="0.85880999999999996"/>
    <x v="2"/>
    <n v="18"/>
    <x v="1"/>
    <x v="3"/>
  </r>
  <r>
    <x v="242"/>
    <x v="4"/>
    <x v="2"/>
    <n v="0.7954"/>
    <x v="2"/>
    <n v="18"/>
    <x v="1"/>
    <x v="3"/>
  </r>
  <r>
    <x v="242"/>
    <x v="5"/>
    <x v="2"/>
    <n v="0.89151999999999998"/>
    <x v="2"/>
    <n v="18"/>
    <x v="1"/>
    <x v="3"/>
  </r>
  <r>
    <x v="242"/>
    <x v="6"/>
    <x v="2"/>
    <n v="0.77827000000000002"/>
    <x v="2"/>
    <n v="18"/>
    <x v="1"/>
    <x v="3"/>
  </r>
  <r>
    <x v="242"/>
    <x v="7"/>
    <x v="2"/>
    <n v="0.78793999999999997"/>
    <x v="2"/>
    <n v="18"/>
    <x v="1"/>
    <x v="3"/>
  </r>
  <r>
    <x v="242"/>
    <x v="8"/>
    <x v="2"/>
    <n v="0.86273"/>
    <x v="2"/>
    <n v="18"/>
    <x v="1"/>
    <x v="3"/>
  </r>
  <r>
    <x v="242"/>
    <x v="9"/>
    <x v="2"/>
    <n v="0.84891000000000005"/>
    <x v="2"/>
    <n v="18"/>
    <x v="1"/>
    <x v="3"/>
  </r>
  <r>
    <x v="242"/>
    <x v="10"/>
    <x v="2"/>
    <n v="0.93347000000000002"/>
    <x v="2"/>
    <n v="18"/>
    <x v="1"/>
    <x v="3"/>
  </r>
  <r>
    <x v="242"/>
    <x v="11"/>
    <x v="2"/>
    <n v="0.87329999999999997"/>
    <x v="2"/>
    <n v="18"/>
    <x v="1"/>
    <x v="3"/>
  </r>
  <r>
    <x v="242"/>
    <x v="12"/>
    <x v="2"/>
    <n v="0.99363000000000001"/>
    <x v="2"/>
    <n v="18"/>
    <x v="1"/>
    <x v="3"/>
  </r>
  <r>
    <x v="242"/>
    <x v="0"/>
    <x v="3"/>
    <n v="0.81299999999999994"/>
    <x v="2"/>
    <n v="18"/>
    <x v="1"/>
    <x v="3"/>
  </r>
  <r>
    <x v="242"/>
    <x v="1"/>
    <x v="3"/>
    <n v="1.462"/>
    <x v="2"/>
    <n v="18"/>
    <x v="1"/>
    <x v="3"/>
  </r>
  <r>
    <x v="242"/>
    <x v="2"/>
    <x v="3"/>
    <n v="1.58"/>
    <x v="2"/>
    <n v="18"/>
    <x v="1"/>
    <x v="3"/>
  </r>
  <r>
    <x v="242"/>
    <x v="3"/>
    <x v="3"/>
    <n v="1.5069999999999999"/>
    <x v="2"/>
    <n v="18"/>
    <x v="1"/>
    <x v="3"/>
  </r>
  <r>
    <x v="242"/>
    <x v="4"/>
    <x v="3"/>
    <n v="1.429"/>
    <x v="2"/>
    <n v="18"/>
    <x v="1"/>
    <x v="3"/>
  </r>
  <r>
    <x v="242"/>
    <x v="5"/>
    <x v="3"/>
    <n v="1.095"/>
    <x v="2"/>
    <n v="18"/>
    <x v="1"/>
    <x v="3"/>
  </r>
  <r>
    <x v="242"/>
    <x v="6"/>
    <x v="3"/>
    <n v="1.3169999999999999"/>
    <x v="2"/>
    <n v="18"/>
    <x v="1"/>
    <x v="3"/>
  </r>
  <r>
    <x v="242"/>
    <x v="7"/>
    <x v="3"/>
    <n v="1.6879999999999999"/>
    <x v="2"/>
    <n v="18"/>
    <x v="1"/>
    <x v="3"/>
  </r>
  <r>
    <x v="242"/>
    <x v="8"/>
    <x v="3"/>
    <n v="1.78"/>
    <x v="2"/>
    <n v="18"/>
    <x v="1"/>
    <x v="3"/>
  </r>
  <r>
    <x v="242"/>
    <x v="9"/>
    <x v="3"/>
    <n v="1.7629999999999999"/>
    <x v="2"/>
    <n v="18"/>
    <x v="1"/>
    <x v="3"/>
  </r>
  <r>
    <x v="242"/>
    <x v="10"/>
    <x v="3"/>
    <n v="1.867"/>
    <x v="2"/>
    <n v="18"/>
    <x v="1"/>
    <x v="3"/>
  </r>
  <r>
    <x v="242"/>
    <x v="11"/>
    <x v="3"/>
    <n v="1.7929999999999999"/>
    <x v="2"/>
    <n v="18"/>
    <x v="1"/>
    <x v="3"/>
  </r>
  <r>
    <x v="242"/>
    <x v="12"/>
    <x v="3"/>
    <n v="1.9410000000000001"/>
    <x v="2"/>
    <n v="18"/>
    <x v="1"/>
    <x v="3"/>
  </r>
  <r>
    <x v="243"/>
    <x v="13"/>
    <x v="0"/>
    <n v="1.5650000000000001E-2"/>
    <x v="2"/>
    <n v="18"/>
    <x v="1"/>
    <x v="4"/>
  </r>
  <r>
    <x v="243"/>
    <x v="13"/>
    <x v="1"/>
    <n v="0.10124"/>
    <x v="2"/>
    <n v="18"/>
    <x v="1"/>
    <x v="4"/>
  </r>
  <r>
    <x v="243"/>
    <x v="13"/>
    <x v="2"/>
    <n v="0.76310999999999996"/>
    <x v="2"/>
    <n v="18"/>
    <x v="1"/>
    <x v="4"/>
  </r>
  <r>
    <x v="243"/>
    <x v="13"/>
    <x v="3"/>
    <n v="0.88"/>
    <x v="2"/>
    <n v="18"/>
    <x v="1"/>
    <x v="4"/>
  </r>
  <r>
    <x v="244"/>
    <x v="0"/>
    <x v="0"/>
    <n v="6.522E-2"/>
    <x v="2"/>
    <n v="19"/>
    <x v="1"/>
    <x v="4"/>
  </r>
  <r>
    <x v="244"/>
    <x v="1"/>
    <x v="0"/>
    <n v="0.36638999999999999"/>
    <x v="2"/>
    <n v="19"/>
    <x v="1"/>
    <x v="4"/>
  </r>
  <r>
    <x v="244"/>
    <x v="2"/>
    <x v="0"/>
    <n v="0.36638999999999999"/>
    <x v="2"/>
    <n v="19"/>
    <x v="1"/>
    <x v="4"/>
  </r>
  <r>
    <x v="244"/>
    <x v="3"/>
    <x v="0"/>
    <n v="0.36638999999999999"/>
    <x v="2"/>
    <n v="19"/>
    <x v="1"/>
    <x v="4"/>
  </r>
  <r>
    <x v="244"/>
    <x v="4"/>
    <x v="0"/>
    <n v="0.36638999999999999"/>
    <x v="2"/>
    <n v="19"/>
    <x v="1"/>
    <x v="4"/>
  </r>
  <r>
    <x v="244"/>
    <x v="5"/>
    <x v="0"/>
    <n v="7.7509999999999996E-2"/>
    <x v="2"/>
    <n v="19"/>
    <x v="1"/>
    <x v="4"/>
  </r>
  <r>
    <x v="244"/>
    <x v="6"/>
    <x v="0"/>
    <n v="0.29246"/>
    <x v="2"/>
    <n v="19"/>
    <x v="1"/>
    <x v="4"/>
  </r>
  <r>
    <x v="244"/>
    <x v="7"/>
    <x v="0"/>
    <n v="0.58442000000000005"/>
    <x v="2"/>
    <n v="19"/>
    <x v="1"/>
    <x v="4"/>
  </r>
  <r>
    <x v="244"/>
    <x v="8"/>
    <x v="0"/>
    <n v="0.58442000000000005"/>
    <x v="2"/>
    <n v="19"/>
    <x v="1"/>
    <x v="4"/>
  </r>
  <r>
    <x v="244"/>
    <x v="9"/>
    <x v="0"/>
    <n v="0.58442000000000005"/>
    <x v="2"/>
    <n v="19"/>
    <x v="1"/>
    <x v="4"/>
  </r>
  <r>
    <x v="244"/>
    <x v="10"/>
    <x v="0"/>
    <n v="0.58442000000000005"/>
    <x v="2"/>
    <n v="19"/>
    <x v="1"/>
    <x v="4"/>
  </r>
  <r>
    <x v="244"/>
    <x v="11"/>
    <x v="0"/>
    <n v="0.58442000000000005"/>
    <x v="2"/>
    <n v="19"/>
    <x v="1"/>
    <x v="4"/>
  </r>
  <r>
    <x v="244"/>
    <x v="12"/>
    <x v="0"/>
    <n v="0.58442000000000005"/>
    <x v="2"/>
    <n v="19"/>
    <x v="1"/>
    <x v="4"/>
  </r>
  <r>
    <x v="244"/>
    <x v="0"/>
    <x v="1"/>
    <n v="0.15184"/>
    <x v="2"/>
    <n v="19"/>
    <x v="1"/>
    <x v="4"/>
  </r>
  <r>
    <x v="244"/>
    <x v="1"/>
    <x v="1"/>
    <n v="0.2732"/>
    <x v="2"/>
    <n v="19"/>
    <x v="1"/>
    <x v="4"/>
  </r>
  <r>
    <x v="244"/>
    <x v="2"/>
    <x v="1"/>
    <n v="0.29544999999999999"/>
    <x v="2"/>
    <n v="19"/>
    <x v="1"/>
    <x v="4"/>
  </r>
  <r>
    <x v="244"/>
    <x v="3"/>
    <x v="1"/>
    <n v="0.27899000000000002"/>
    <x v="2"/>
    <n v="19"/>
    <x v="1"/>
    <x v="4"/>
  </r>
  <r>
    <x v="244"/>
    <x v="4"/>
    <x v="1"/>
    <n v="0.26721"/>
    <x v="2"/>
    <n v="19"/>
    <x v="1"/>
    <x v="4"/>
  </r>
  <r>
    <x v="244"/>
    <x v="5"/>
    <x v="1"/>
    <n v="0.12597"/>
    <x v="2"/>
    <n v="19"/>
    <x v="1"/>
    <x v="4"/>
  </r>
  <r>
    <x v="244"/>
    <x v="6"/>
    <x v="1"/>
    <n v="0.24626999999999999"/>
    <x v="2"/>
    <n v="19"/>
    <x v="1"/>
    <x v="4"/>
  </r>
  <r>
    <x v="244"/>
    <x v="7"/>
    <x v="1"/>
    <n v="0.31152999999999997"/>
    <x v="2"/>
    <n v="19"/>
    <x v="1"/>
    <x v="4"/>
  </r>
  <r>
    <x v="244"/>
    <x v="8"/>
    <x v="1"/>
    <n v="0.32984999999999998"/>
    <x v="2"/>
    <n v="19"/>
    <x v="1"/>
    <x v="4"/>
  </r>
  <r>
    <x v="244"/>
    <x v="9"/>
    <x v="1"/>
    <n v="0.32629999999999998"/>
    <x v="2"/>
    <n v="19"/>
    <x v="1"/>
    <x v="4"/>
  </r>
  <r>
    <x v="244"/>
    <x v="10"/>
    <x v="1"/>
    <n v="0.34593000000000002"/>
    <x v="2"/>
    <n v="19"/>
    <x v="1"/>
    <x v="4"/>
  </r>
  <r>
    <x v="244"/>
    <x v="11"/>
    <x v="1"/>
    <n v="0.33134999999999998"/>
    <x v="2"/>
    <n v="19"/>
    <x v="1"/>
    <x v="4"/>
  </r>
  <r>
    <x v="244"/>
    <x v="12"/>
    <x v="1"/>
    <n v="0.36182999999999998"/>
    <x v="2"/>
    <n v="19"/>
    <x v="1"/>
    <x v="4"/>
  </r>
  <r>
    <x v="244"/>
    <x v="0"/>
    <x v="2"/>
    <n v="0.59494000000000002"/>
    <x v="2"/>
    <n v="19"/>
    <x v="1"/>
    <x v="4"/>
  </r>
  <r>
    <x v="244"/>
    <x v="1"/>
    <x v="2"/>
    <n v="0.82140999999999997"/>
    <x v="2"/>
    <n v="19"/>
    <x v="1"/>
    <x v="4"/>
  </r>
  <r>
    <x v="244"/>
    <x v="2"/>
    <x v="2"/>
    <n v="0.91815999999999998"/>
    <x v="2"/>
    <n v="19"/>
    <x v="1"/>
    <x v="4"/>
  </r>
  <r>
    <x v="244"/>
    <x v="3"/>
    <x v="2"/>
    <n v="0.84662000000000004"/>
    <x v="2"/>
    <n v="19"/>
    <x v="1"/>
    <x v="4"/>
  </r>
  <r>
    <x v="244"/>
    <x v="4"/>
    <x v="2"/>
    <n v="0.7954"/>
    <x v="2"/>
    <n v="19"/>
    <x v="1"/>
    <x v="4"/>
  </r>
  <r>
    <x v="244"/>
    <x v="5"/>
    <x v="2"/>
    <n v="0.89151999999999998"/>
    <x v="2"/>
    <n v="19"/>
    <x v="1"/>
    <x v="4"/>
  </r>
  <r>
    <x v="244"/>
    <x v="6"/>
    <x v="2"/>
    <n v="0.77827000000000002"/>
    <x v="2"/>
    <n v="19"/>
    <x v="1"/>
    <x v="4"/>
  </r>
  <r>
    <x v="244"/>
    <x v="7"/>
    <x v="2"/>
    <n v="0.77005000000000001"/>
    <x v="2"/>
    <n v="19"/>
    <x v="1"/>
    <x v="4"/>
  </r>
  <r>
    <x v="244"/>
    <x v="8"/>
    <x v="2"/>
    <n v="0.84972999999999999"/>
    <x v="2"/>
    <n v="19"/>
    <x v="1"/>
    <x v="4"/>
  </r>
  <r>
    <x v="244"/>
    <x v="9"/>
    <x v="2"/>
    <n v="0.83428000000000002"/>
    <x v="2"/>
    <n v="19"/>
    <x v="1"/>
    <x v="4"/>
  </r>
  <r>
    <x v="244"/>
    <x v="10"/>
    <x v="2"/>
    <n v="0.91964999999999997"/>
    <x v="2"/>
    <n v="19"/>
    <x v="1"/>
    <x v="4"/>
  </r>
  <r>
    <x v="244"/>
    <x v="11"/>
    <x v="2"/>
    <n v="0.85623000000000005"/>
    <x v="2"/>
    <n v="19"/>
    <x v="1"/>
    <x v="4"/>
  </r>
  <r>
    <x v="244"/>
    <x v="12"/>
    <x v="2"/>
    <n v="0.98875000000000002"/>
    <x v="2"/>
    <n v="19"/>
    <x v="1"/>
    <x v="4"/>
  </r>
  <r>
    <x v="244"/>
    <x v="0"/>
    <x v="3"/>
    <n v="0.81200000000000006"/>
    <x v="2"/>
    <n v="19"/>
    <x v="1"/>
    <x v="4"/>
  </r>
  <r>
    <x v="244"/>
    <x v="1"/>
    <x v="3"/>
    <n v="1.4610000000000001"/>
    <x v="2"/>
    <n v="19"/>
    <x v="1"/>
    <x v="4"/>
  </r>
  <r>
    <x v="244"/>
    <x v="2"/>
    <x v="3"/>
    <n v="1.58"/>
    <x v="2"/>
    <n v="19"/>
    <x v="1"/>
    <x v="4"/>
  </r>
  <r>
    <x v="244"/>
    <x v="3"/>
    <x v="3"/>
    <n v="1.492"/>
    <x v="2"/>
    <n v="19"/>
    <x v="1"/>
    <x v="4"/>
  </r>
  <r>
    <x v="244"/>
    <x v="4"/>
    <x v="3"/>
    <n v="1.429"/>
    <x v="2"/>
    <n v="19"/>
    <x v="1"/>
    <x v="4"/>
  </r>
  <r>
    <x v="244"/>
    <x v="5"/>
    <x v="3"/>
    <n v="1.095"/>
    <x v="2"/>
    <n v="19"/>
    <x v="1"/>
    <x v="4"/>
  </r>
  <r>
    <x v="244"/>
    <x v="6"/>
    <x v="3"/>
    <n v="1.3169999999999999"/>
    <x v="2"/>
    <n v="19"/>
    <x v="1"/>
    <x v="4"/>
  </r>
  <r>
    <x v="244"/>
    <x v="7"/>
    <x v="3"/>
    <n v="1.6659999999999999"/>
    <x v="2"/>
    <n v="19"/>
    <x v="1"/>
    <x v="4"/>
  </r>
  <r>
    <x v="244"/>
    <x v="8"/>
    <x v="3"/>
    <n v="1.764"/>
    <x v="2"/>
    <n v="19"/>
    <x v="1"/>
    <x v="4"/>
  </r>
  <r>
    <x v="244"/>
    <x v="9"/>
    <x v="3"/>
    <n v="1.7450000000000001"/>
    <x v="2"/>
    <n v="19"/>
    <x v="1"/>
    <x v="4"/>
  </r>
  <r>
    <x v="244"/>
    <x v="10"/>
    <x v="3"/>
    <n v="1.85"/>
    <x v="2"/>
    <n v="19"/>
    <x v="1"/>
    <x v="4"/>
  </r>
  <r>
    <x v="244"/>
    <x v="11"/>
    <x v="3"/>
    <n v="1.772"/>
    <x v="2"/>
    <n v="19"/>
    <x v="1"/>
    <x v="4"/>
  </r>
  <r>
    <x v="244"/>
    <x v="12"/>
    <x v="3"/>
    <n v="1.9350000000000001"/>
    <x v="2"/>
    <n v="19"/>
    <x v="1"/>
    <x v="4"/>
  </r>
  <r>
    <x v="245"/>
    <x v="13"/>
    <x v="0"/>
    <n v="1.5650000000000001E-2"/>
    <x v="2"/>
    <n v="19"/>
    <x v="1"/>
    <x v="4"/>
  </r>
  <r>
    <x v="245"/>
    <x v="13"/>
    <x v="1"/>
    <n v="0.10077999999999999"/>
    <x v="2"/>
    <n v="19"/>
    <x v="1"/>
    <x v="4"/>
  </r>
  <r>
    <x v="245"/>
    <x v="13"/>
    <x v="2"/>
    <n v="0.75956999999999997"/>
    <x v="2"/>
    <n v="19"/>
    <x v="1"/>
    <x v="4"/>
  </r>
  <r>
    <x v="245"/>
    <x v="13"/>
    <x v="3"/>
    <n v="0.876"/>
    <x v="2"/>
    <n v="19"/>
    <x v="1"/>
    <x v="4"/>
  </r>
  <r>
    <x v="246"/>
    <x v="0"/>
    <x v="0"/>
    <n v="6.522E-2"/>
    <x v="2"/>
    <n v="20"/>
    <x v="1"/>
    <x v="4"/>
  </r>
  <r>
    <x v="246"/>
    <x v="1"/>
    <x v="0"/>
    <n v="0.36638999999999999"/>
    <x v="2"/>
    <n v="20"/>
    <x v="1"/>
    <x v="4"/>
  </r>
  <r>
    <x v="246"/>
    <x v="2"/>
    <x v="0"/>
    <n v="0.36638999999999999"/>
    <x v="2"/>
    <n v="20"/>
    <x v="1"/>
    <x v="4"/>
  </r>
  <r>
    <x v="246"/>
    <x v="3"/>
    <x v="0"/>
    <n v="0.36638999999999999"/>
    <x v="2"/>
    <n v="20"/>
    <x v="1"/>
    <x v="4"/>
  </r>
  <r>
    <x v="246"/>
    <x v="4"/>
    <x v="0"/>
    <n v="0.36638999999999999"/>
    <x v="2"/>
    <n v="20"/>
    <x v="1"/>
    <x v="4"/>
  </r>
  <r>
    <x v="246"/>
    <x v="5"/>
    <x v="0"/>
    <n v="7.7509999999999996E-2"/>
    <x v="2"/>
    <n v="20"/>
    <x v="1"/>
    <x v="4"/>
  </r>
  <r>
    <x v="246"/>
    <x v="6"/>
    <x v="0"/>
    <n v="0.29246"/>
    <x v="2"/>
    <n v="20"/>
    <x v="1"/>
    <x v="4"/>
  </r>
  <r>
    <x v="246"/>
    <x v="7"/>
    <x v="0"/>
    <n v="0.58442000000000005"/>
    <x v="2"/>
    <n v="20"/>
    <x v="1"/>
    <x v="4"/>
  </r>
  <r>
    <x v="246"/>
    <x v="8"/>
    <x v="0"/>
    <n v="0.58442000000000005"/>
    <x v="2"/>
    <n v="20"/>
    <x v="1"/>
    <x v="4"/>
  </r>
  <r>
    <x v="246"/>
    <x v="9"/>
    <x v="0"/>
    <n v="0.58442000000000005"/>
    <x v="2"/>
    <n v="20"/>
    <x v="1"/>
    <x v="4"/>
  </r>
  <r>
    <x v="246"/>
    <x v="10"/>
    <x v="0"/>
    <n v="0.58442000000000005"/>
    <x v="2"/>
    <n v="20"/>
    <x v="1"/>
    <x v="4"/>
  </r>
  <r>
    <x v="246"/>
    <x v="11"/>
    <x v="0"/>
    <n v="0.58442000000000005"/>
    <x v="2"/>
    <n v="20"/>
    <x v="1"/>
    <x v="4"/>
  </r>
  <r>
    <x v="246"/>
    <x v="12"/>
    <x v="0"/>
    <n v="0.58442000000000005"/>
    <x v="2"/>
    <n v="20"/>
    <x v="1"/>
    <x v="4"/>
  </r>
  <r>
    <x v="246"/>
    <x v="0"/>
    <x v="1"/>
    <n v="0.15184"/>
    <x v="2"/>
    <n v="20"/>
    <x v="1"/>
    <x v="4"/>
  </r>
  <r>
    <x v="246"/>
    <x v="1"/>
    <x v="1"/>
    <n v="0.27113999999999999"/>
    <x v="2"/>
    <n v="20"/>
    <x v="1"/>
    <x v="4"/>
  </r>
  <r>
    <x v="246"/>
    <x v="2"/>
    <x v="1"/>
    <n v="0.29358000000000001"/>
    <x v="2"/>
    <n v="20"/>
    <x v="1"/>
    <x v="4"/>
  </r>
  <r>
    <x v="246"/>
    <x v="3"/>
    <x v="1"/>
    <n v="0.27937000000000001"/>
    <x v="2"/>
    <n v="20"/>
    <x v="1"/>
    <x v="4"/>
  </r>
  <r>
    <x v="246"/>
    <x v="4"/>
    <x v="1"/>
    <n v="0.26534000000000002"/>
    <x v="2"/>
    <n v="20"/>
    <x v="1"/>
    <x v="4"/>
  </r>
  <r>
    <x v="246"/>
    <x v="5"/>
    <x v="1"/>
    <n v="0.12402000000000001"/>
    <x v="2"/>
    <n v="20"/>
    <x v="1"/>
    <x v="4"/>
  </r>
  <r>
    <x v="246"/>
    <x v="6"/>
    <x v="1"/>
    <n v="0.24440000000000001"/>
    <x v="2"/>
    <n v="20"/>
    <x v="1"/>
    <x v="4"/>
  </r>
  <r>
    <x v="246"/>
    <x v="7"/>
    <x v="1"/>
    <n v="0.30871999999999999"/>
    <x v="2"/>
    <n v="20"/>
    <x v="1"/>
    <x v="4"/>
  </r>
  <r>
    <x v="246"/>
    <x v="8"/>
    <x v="1"/>
    <n v="0.32649"/>
    <x v="2"/>
    <n v="20"/>
    <x v="1"/>
    <x v="4"/>
  </r>
  <r>
    <x v="246"/>
    <x v="9"/>
    <x v="1"/>
    <n v="0.32292999999999999"/>
    <x v="2"/>
    <n v="20"/>
    <x v="1"/>
    <x v="4"/>
  </r>
  <r>
    <x v="246"/>
    <x v="10"/>
    <x v="1"/>
    <n v="0.34256999999999999"/>
    <x v="2"/>
    <n v="20"/>
    <x v="1"/>
    <x v="4"/>
  </r>
  <r>
    <x v="246"/>
    <x v="11"/>
    <x v="1"/>
    <n v="0.32817000000000002"/>
    <x v="2"/>
    <n v="20"/>
    <x v="1"/>
    <x v="4"/>
  </r>
  <r>
    <x v="246"/>
    <x v="12"/>
    <x v="1"/>
    <n v="0.36070999999999998"/>
    <x v="2"/>
    <n v="20"/>
    <x v="1"/>
    <x v="4"/>
  </r>
  <r>
    <x v="246"/>
    <x v="0"/>
    <x v="2"/>
    <n v="0.59494000000000002"/>
    <x v="2"/>
    <n v="20"/>
    <x v="1"/>
    <x v="4"/>
  </r>
  <r>
    <x v="246"/>
    <x v="1"/>
    <x v="2"/>
    <n v="0.81247000000000003"/>
    <x v="2"/>
    <n v="20"/>
    <x v="1"/>
    <x v="4"/>
  </r>
  <r>
    <x v="246"/>
    <x v="2"/>
    <x v="2"/>
    <n v="0.91003000000000001"/>
    <x v="2"/>
    <n v="20"/>
    <x v="1"/>
    <x v="4"/>
  </r>
  <r>
    <x v="246"/>
    <x v="3"/>
    <x v="2"/>
    <n v="0.84823999999999999"/>
    <x v="2"/>
    <n v="20"/>
    <x v="1"/>
    <x v="4"/>
  </r>
  <r>
    <x v="246"/>
    <x v="4"/>
    <x v="2"/>
    <n v="0.78727000000000003"/>
    <x v="2"/>
    <n v="20"/>
    <x v="1"/>
    <x v="4"/>
  </r>
  <r>
    <x v="246"/>
    <x v="5"/>
    <x v="2"/>
    <n v="0.87646999999999997"/>
    <x v="2"/>
    <n v="20"/>
    <x v="1"/>
    <x v="4"/>
  </r>
  <r>
    <x v="246"/>
    <x v="6"/>
    <x v="2"/>
    <n v="0.77014000000000005"/>
    <x v="2"/>
    <n v="20"/>
    <x v="1"/>
    <x v="4"/>
  </r>
  <r>
    <x v="246"/>
    <x v="7"/>
    <x v="2"/>
    <n v="0.75785999999999998"/>
    <x v="2"/>
    <n v="20"/>
    <x v="1"/>
    <x v="4"/>
  </r>
  <r>
    <x v="246"/>
    <x v="8"/>
    <x v="2"/>
    <n v="0.83509"/>
    <x v="2"/>
    <n v="20"/>
    <x v="1"/>
    <x v="4"/>
  </r>
  <r>
    <x v="246"/>
    <x v="9"/>
    <x v="2"/>
    <n v="0.81964999999999999"/>
    <x v="2"/>
    <n v="20"/>
    <x v="1"/>
    <x v="4"/>
  </r>
  <r>
    <x v="246"/>
    <x v="10"/>
    <x v="2"/>
    <n v="0.90500999999999998"/>
    <x v="2"/>
    <n v="20"/>
    <x v="1"/>
    <x v="4"/>
  </r>
  <r>
    <x v="246"/>
    <x v="11"/>
    <x v="2"/>
    <n v="0.84240999999999999"/>
    <x v="2"/>
    <n v="20"/>
    <x v="1"/>
    <x v="4"/>
  </r>
  <r>
    <x v="246"/>
    <x v="12"/>
    <x v="2"/>
    <n v="0.98387000000000002"/>
    <x v="2"/>
    <n v="20"/>
    <x v="1"/>
    <x v="4"/>
  </r>
  <r>
    <x v="246"/>
    <x v="0"/>
    <x v="3"/>
    <n v="0.81200000000000006"/>
    <x v="2"/>
    <n v="20"/>
    <x v="1"/>
    <x v="4"/>
  </r>
  <r>
    <x v="246"/>
    <x v="1"/>
    <x v="3"/>
    <n v="1.45"/>
    <x v="2"/>
    <n v="20"/>
    <x v="1"/>
    <x v="4"/>
  </r>
  <r>
    <x v="246"/>
    <x v="2"/>
    <x v="3"/>
    <n v="1.57"/>
    <x v="2"/>
    <n v="20"/>
    <x v="1"/>
    <x v="4"/>
  </r>
  <r>
    <x v="246"/>
    <x v="3"/>
    <x v="3"/>
    <n v="1.494"/>
    <x v="2"/>
    <n v="20"/>
    <x v="1"/>
    <x v="4"/>
  </r>
  <r>
    <x v="246"/>
    <x v="4"/>
    <x v="3"/>
    <n v="1.419"/>
    <x v="2"/>
    <n v="20"/>
    <x v="1"/>
    <x v="4"/>
  </r>
  <r>
    <x v="246"/>
    <x v="5"/>
    <x v="3"/>
    <n v="1.0780000000000001"/>
    <x v="2"/>
    <n v="20"/>
    <x v="1"/>
    <x v="4"/>
  </r>
  <r>
    <x v="246"/>
    <x v="6"/>
    <x v="3"/>
    <n v="1.3069999999999999"/>
    <x v="2"/>
    <n v="20"/>
    <x v="1"/>
    <x v="4"/>
  </r>
  <r>
    <x v="246"/>
    <x v="7"/>
    <x v="3"/>
    <n v="1.651"/>
    <x v="2"/>
    <n v="20"/>
    <x v="1"/>
    <x v="4"/>
  </r>
  <r>
    <x v="246"/>
    <x v="8"/>
    <x v="3"/>
    <n v="1.746"/>
    <x v="2"/>
    <n v="20"/>
    <x v="1"/>
    <x v="4"/>
  </r>
  <r>
    <x v="246"/>
    <x v="9"/>
    <x v="3"/>
    <n v="1.7270000000000001"/>
    <x v="2"/>
    <n v="20"/>
    <x v="1"/>
    <x v="4"/>
  </r>
  <r>
    <x v="246"/>
    <x v="10"/>
    <x v="3"/>
    <n v="1.8320000000000001"/>
    <x v="2"/>
    <n v="20"/>
    <x v="1"/>
    <x v="4"/>
  </r>
  <r>
    <x v="246"/>
    <x v="11"/>
    <x v="3"/>
    <n v="1.7549999999999999"/>
    <x v="2"/>
    <n v="20"/>
    <x v="1"/>
    <x v="4"/>
  </r>
  <r>
    <x v="246"/>
    <x v="12"/>
    <x v="3"/>
    <n v="1.929"/>
    <x v="2"/>
    <n v="20"/>
    <x v="1"/>
    <x v="4"/>
  </r>
  <r>
    <x v="247"/>
    <x v="13"/>
    <x v="0"/>
    <n v="1.5650000000000001E-2"/>
    <x v="2"/>
    <n v="20"/>
    <x v="1"/>
    <x v="4"/>
  </r>
  <r>
    <x v="247"/>
    <x v="13"/>
    <x v="1"/>
    <n v="9.7559999999999994E-2"/>
    <x v="2"/>
    <n v="20"/>
    <x v="1"/>
    <x v="4"/>
  </r>
  <r>
    <x v="247"/>
    <x v="13"/>
    <x v="2"/>
    <n v="0.73479000000000005"/>
    <x v="2"/>
    <n v="20"/>
    <x v="1"/>
    <x v="4"/>
  </r>
  <r>
    <x v="247"/>
    <x v="13"/>
    <x v="3"/>
    <n v="0.84799999999999998"/>
    <x v="2"/>
    <n v="20"/>
    <x v="1"/>
    <x v="4"/>
  </r>
  <r>
    <x v="248"/>
    <x v="0"/>
    <x v="0"/>
    <n v="6.522E-2"/>
    <x v="2"/>
    <n v="21"/>
    <x v="1"/>
    <x v="4"/>
  </r>
  <r>
    <x v="248"/>
    <x v="1"/>
    <x v="0"/>
    <n v="0.36638999999999999"/>
    <x v="2"/>
    <n v="21"/>
    <x v="1"/>
    <x v="4"/>
  </r>
  <r>
    <x v="248"/>
    <x v="2"/>
    <x v="0"/>
    <n v="0.36638999999999999"/>
    <x v="2"/>
    <n v="21"/>
    <x v="1"/>
    <x v="4"/>
  </r>
  <r>
    <x v="248"/>
    <x v="3"/>
    <x v="0"/>
    <n v="0.36638999999999999"/>
    <x v="2"/>
    <n v="21"/>
    <x v="1"/>
    <x v="4"/>
  </r>
  <r>
    <x v="248"/>
    <x v="4"/>
    <x v="0"/>
    <n v="0.36638999999999999"/>
    <x v="2"/>
    <n v="21"/>
    <x v="1"/>
    <x v="4"/>
  </r>
  <r>
    <x v="248"/>
    <x v="5"/>
    <x v="0"/>
    <n v="7.7509999999999996E-2"/>
    <x v="2"/>
    <n v="21"/>
    <x v="1"/>
    <x v="4"/>
  </r>
  <r>
    <x v="248"/>
    <x v="6"/>
    <x v="0"/>
    <n v="0.29246"/>
    <x v="2"/>
    <n v="21"/>
    <x v="1"/>
    <x v="4"/>
  </r>
  <r>
    <x v="248"/>
    <x v="7"/>
    <x v="0"/>
    <n v="0.58442000000000005"/>
    <x v="2"/>
    <n v="21"/>
    <x v="1"/>
    <x v="4"/>
  </r>
  <r>
    <x v="248"/>
    <x v="8"/>
    <x v="0"/>
    <n v="0.58442000000000005"/>
    <x v="2"/>
    <n v="21"/>
    <x v="1"/>
    <x v="4"/>
  </r>
  <r>
    <x v="248"/>
    <x v="9"/>
    <x v="0"/>
    <n v="0.58442000000000005"/>
    <x v="2"/>
    <n v="21"/>
    <x v="1"/>
    <x v="4"/>
  </r>
  <r>
    <x v="248"/>
    <x v="10"/>
    <x v="0"/>
    <n v="0.58442000000000005"/>
    <x v="2"/>
    <n v="21"/>
    <x v="1"/>
    <x v="4"/>
  </r>
  <r>
    <x v="248"/>
    <x v="11"/>
    <x v="0"/>
    <n v="0.58442000000000005"/>
    <x v="2"/>
    <n v="21"/>
    <x v="1"/>
    <x v="4"/>
  </r>
  <r>
    <x v="248"/>
    <x v="12"/>
    <x v="0"/>
    <n v="0.58442000000000005"/>
    <x v="2"/>
    <n v="21"/>
    <x v="1"/>
    <x v="4"/>
  </r>
  <r>
    <x v="248"/>
    <x v="0"/>
    <x v="1"/>
    <n v="0.15184"/>
    <x v="2"/>
    <n v="21"/>
    <x v="1"/>
    <x v="4"/>
  </r>
  <r>
    <x v="248"/>
    <x v="1"/>
    <x v="1"/>
    <n v="0.26927000000000001"/>
    <x v="2"/>
    <n v="21"/>
    <x v="1"/>
    <x v="4"/>
  </r>
  <r>
    <x v="248"/>
    <x v="2"/>
    <x v="1"/>
    <n v="0.29152"/>
    <x v="2"/>
    <n v="21"/>
    <x v="1"/>
    <x v="4"/>
  </r>
  <r>
    <x v="248"/>
    <x v="3"/>
    <x v="1"/>
    <n v="0.27937000000000001"/>
    <x v="2"/>
    <n v="21"/>
    <x v="1"/>
    <x v="4"/>
  </r>
  <r>
    <x v="248"/>
    <x v="4"/>
    <x v="1"/>
    <n v="0.26346999999999998"/>
    <x v="2"/>
    <n v="21"/>
    <x v="1"/>
    <x v="4"/>
  </r>
  <r>
    <x v="248"/>
    <x v="5"/>
    <x v="1"/>
    <n v="0.12252"/>
    <x v="2"/>
    <n v="21"/>
    <x v="1"/>
    <x v="4"/>
  </r>
  <r>
    <x v="248"/>
    <x v="6"/>
    <x v="1"/>
    <n v="0.24253"/>
    <x v="2"/>
    <n v="21"/>
    <x v="1"/>
    <x v="4"/>
  </r>
  <r>
    <x v="248"/>
    <x v="7"/>
    <x v="1"/>
    <n v="0.30592000000000003"/>
    <x v="2"/>
    <n v="21"/>
    <x v="1"/>
    <x v="4"/>
  </r>
  <r>
    <x v="248"/>
    <x v="8"/>
    <x v="1"/>
    <n v="0.32518000000000002"/>
    <x v="2"/>
    <n v="21"/>
    <x v="1"/>
    <x v="4"/>
  </r>
  <r>
    <x v="248"/>
    <x v="9"/>
    <x v="1"/>
    <n v="0.32088"/>
    <x v="2"/>
    <n v="21"/>
    <x v="1"/>
    <x v="4"/>
  </r>
  <r>
    <x v="248"/>
    <x v="10"/>
    <x v="1"/>
    <n v="0.34050999999999998"/>
    <x v="2"/>
    <n v="21"/>
    <x v="1"/>
    <x v="4"/>
  </r>
  <r>
    <x v="248"/>
    <x v="11"/>
    <x v="1"/>
    <n v="0.32555000000000001"/>
    <x v="2"/>
    <n v="21"/>
    <x v="1"/>
    <x v="4"/>
  </r>
  <r>
    <x v="248"/>
    <x v="12"/>
    <x v="1"/>
    <n v="0.35959000000000002"/>
    <x v="2"/>
    <n v="21"/>
    <x v="1"/>
    <x v="4"/>
  </r>
  <r>
    <x v="248"/>
    <x v="0"/>
    <x v="2"/>
    <n v="0.59494000000000002"/>
    <x v="2"/>
    <n v="21"/>
    <x v="1"/>
    <x v="4"/>
  </r>
  <r>
    <x v="248"/>
    <x v="1"/>
    <x v="2"/>
    <n v="0.80434000000000005"/>
    <x v="2"/>
    <n v="21"/>
    <x v="1"/>
    <x v="4"/>
  </r>
  <r>
    <x v="248"/>
    <x v="2"/>
    <x v="2"/>
    <n v="0.90108999999999995"/>
    <x v="2"/>
    <n v="21"/>
    <x v="1"/>
    <x v="4"/>
  </r>
  <r>
    <x v="248"/>
    <x v="3"/>
    <x v="2"/>
    <n v="0.84823999999999999"/>
    <x v="2"/>
    <n v="21"/>
    <x v="1"/>
    <x v="4"/>
  </r>
  <r>
    <x v="248"/>
    <x v="4"/>
    <x v="2"/>
    <n v="0.77914000000000005"/>
    <x v="2"/>
    <n v="21"/>
    <x v="1"/>
    <x v="4"/>
  </r>
  <r>
    <x v="248"/>
    <x v="5"/>
    <x v="2"/>
    <n v="0.86497000000000002"/>
    <x v="2"/>
    <n v="21"/>
    <x v="1"/>
    <x v="4"/>
  </r>
  <r>
    <x v="248"/>
    <x v="6"/>
    <x v="2"/>
    <n v="0.76200999999999997"/>
    <x v="2"/>
    <n v="21"/>
    <x v="1"/>
    <x v="4"/>
  </r>
  <r>
    <x v="248"/>
    <x v="7"/>
    <x v="2"/>
    <n v="0.74565999999999999"/>
    <x v="2"/>
    <n v="21"/>
    <x v="1"/>
    <x v="4"/>
  </r>
  <r>
    <x v="248"/>
    <x v="8"/>
    <x v="2"/>
    <n v="0.82940000000000003"/>
    <x v="2"/>
    <n v="21"/>
    <x v="1"/>
    <x v="4"/>
  </r>
  <r>
    <x v="248"/>
    <x v="9"/>
    <x v="2"/>
    <n v="0.81069999999999998"/>
    <x v="2"/>
    <n v="21"/>
    <x v="1"/>
    <x v="4"/>
  </r>
  <r>
    <x v="248"/>
    <x v="10"/>
    <x v="2"/>
    <n v="0.89607000000000003"/>
    <x v="2"/>
    <n v="21"/>
    <x v="1"/>
    <x v="4"/>
  </r>
  <r>
    <x v="248"/>
    <x v="11"/>
    <x v="2"/>
    <n v="0.83103000000000005"/>
    <x v="2"/>
    <n v="21"/>
    <x v="1"/>
    <x v="4"/>
  </r>
  <r>
    <x v="248"/>
    <x v="12"/>
    <x v="2"/>
    <n v="0.97899000000000003"/>
    <x v="2"/>
    <n v="21"/>
    <x v="1"/>
    <x v="4"/>
  </r>
  <r>
    <x v="248"/>
    <x v="0"/>
    <x v="3"/>
    <n v="0.81200000000000006"/>
    <x v="2"/>
    <n v="21"/>
    <x v="1"/>
    <x v="4"/>
  </r>
  <r>
    <x v="248"/>
    <x v="1"/>
    <x v="3"/>
    <n v="1.44"/>
    <x v="2"/>
    <n v="21"/>
    <x v="1"/>
    <x v="4"/>
  </r>
  <r>
    <x v="248"/>
    <x v="2"/>
    <x v="3"/>
    <n v="1.5589999999999999"/>
    <x v="2"/>
    <n v="21"/>
    <x v="1"/>
    <x v="4"/>
  </r>
  <r>
    <x v="248"/>
    <x v="3"/>
    <x v="3"/>
    <n v="1.494"/>
    <x v="2"/>
    <n v="21"/>
    <x v="1"/>
    <x v="4"/>
  </r>
  <r>
    <x v="248"/>
    <x v="4"/>
    <x v="3"/>
    <n v="1.409"/>
    <x v="2"/>
    <n v="21"/>
    <x v="1"/>
    <x v="4"/>
  </r>
  <r>
    <x v="248"/>
    <x v="5"/>
    <x v="3"/>
    <n v="1.0649999999999999"/>
    <x v="2"/>
    <n v="21"/>
    <x v="1"/>
    <x v="4"/>
  </r>
  <r>
    <x v="248"/>
    <x v="6"/>
    <x v="3"/>
    <n v="1.2969999999999999"/>
    <x v="2"/>
    <n v="21"/>
    <x v="1"/>
    <x v="4"/>
  </r>
  <r>
    <x v="248"/>
    <x v="7"/>
    <x v="3"/>
    <n v="1.6359999999999999"/>
    <x v="2"/>
    <n v="21"/>
    <x v="1"/>
    <x v="4"/>
  </r>
  <r>
    <x v="248"/>
    <x v="8"/>
    <x v="3"/>
    <n v="1.7390000000000001"/>
    <x v="2"/>
    <n v="21"/>
    <x v="1"/>
    <x v="4"/>
  </r>
  <r>
    <x v="248"/>
    <x v="9"/>
    <x v="3"/>
    <n v="1.716"/>
    <x v="2"/>
    <n v="21"/>
    <x v="1"/>
    <x v="4"/>
  </r>
  <r>
    <x v="248"/>
    <x v="10"/>
    <x v="3"/>
    <n v="1.821"/>
    <x v="2"/>
    <n v="21"/>
    <x v="1"/>
    <x v="4"/>
  </r>
  <r>
    <x v="248"/>
    <x v="11"/>
    <x v="3"/>
    <n v="1.7410000000000001"/>
    <x v="2"/>
    <n v="21"/>
    <x v="1"/>
    <x v="4"/>
  </r>
  <r>
    <x v="248"/>
    <x v="12"/>
    <x v="3"/>
    <n v="1.923"/>
    <x v="2"/>
    <n v="21"/>
    <x v="1"/>
    <x v="4"/>
  </r>
  <r>
    <x v="249"/>
    <x v="13"/>
    <x v="0"/>
    <n v="1.5650000000000001E-2"/>
    <x v="2"/>
    <n v="21"/>
    <x v="1"/>
    <x v="4"/>
  </r>
  <r>
    <x v="249"/>
    <x v="13"/>
    <x v="1"/>
    <n v="9.733E-2"/>
    <x v="2"/>
    <n v="21"/>
    <x v="1"/>
    <x v="4"/>
  </r>
  <r>
    <x v="249"/>
    <x v="13"/>
    <x v="2"/>
    <n v="0.73302"/>
    <x v="2"/>
    <n v="21"/>
    <x v="1"/>
    <x v="4"/>
  </r>
  <r>
    <x v="249"/>
    <x v="13"/>
    <x v="3"/>
    <n v="0.84599999999999997"/>
    <x v="2"/>
    <n v="21"/>
    <x v="1"/>
    <x v="4"/>
  </r>
  <r>
    <x v="250"/>
    <x v="0"/>
    <x v="0"/>
    <n v="6.522E-2"/>
    <x v="2"/>
    <n v="22"/>
    <x v="1"/>
    <x v="4"/>
  </r>
  <r>
    <x v="250"/>
    <x v="1"/>
    <x v="0"/>
    <n v="0.36638999999999999"/>
    <x v="2"/>
    <n v="22"/>
    <x v="1"/>
    <x v="4"/>
  </r>
  <r>
    <x v="250"/>
    <x v="2"/>
    <x v="0"/>
    <n v="0.36638999999999999"/>
    <x v="2"/>
    <n v="22"/>
    <x v="1"/>
    <x v="4"/>
  </r>
  <r>
    <x v="250"/>
    <x v="3"/>
    <x v="0"/>
    <n v="0.36638999999999999"/>
    <x v="2"/>
    <n v="22"/>
    <x v="1"/>
    <x v="4"/>
  </r>
  <r>
    <x v="250"/>
    <x v="4"/>
    <x v="0"/>
    <n v="0.36638999999999999"/>
    <x v="2"/>
    <n v="22"/>
    <x v="1"/>
    <x v="4"/>
  </r>
  <r>
    <x v="250"/>
    <x v="5"/>
    <x v="0"/>
    <n v="7.7509999999999996E-2"/>
    <x v="2"/>
    <n v="22"/>
    <x v="1"/>
    <x v="4"/>
  </r>
  <r>
    <x v="250"/>
    <x v="6"/>
    <x v="0"/>
    <n v="0.29246"/>
    <x v="2"/>
    <n v="22"/>
    <x v="1"/>
    <x v="4"/>
  </r>
  <r>
    <x v="250"/>
    <x v="7"/>
    <x v="0"/>
    <n v="0.58442000000000005"/>
    <x v="2"/>
    <n v="22"/>
    <x v="1"/>
    <x v="4"/>
  </r>
  <r>
    <x v="250"/>
    <x v="8"/>
    <x v="0"/>
    <n v="0.58442000000000005"/>
    <x v="2"/>
    <n v="22"/>
    <x v="1"/>
    <x v="4"/>
  </r>
  <r>
    <x v="250"/>
    <x v="9"/>
    <x v="0"/>
    <n v="0.58442000000000005"/>
    <x v="2"/>
    <n v="22"/>
    <x v="1"/>
    <x v="4"/>
  </r>
  <r>
    <x v="250"/>
    <x v="10"/>
    <x v="0"/>
    <n v="0.58442000000000005"/>
    <x v="2"/>
    <n v="22"/>
    <x v="1"/>
    <x v="4"/>
  </r>
  <r>
    <x v="250"/>
    <x v="11"/>
    <x v="0"/>
    <n v="0.58442000000000005"/>
    <x v="2"/>
    <n v="22"/>
    <x v="1"/>
    <x v="4"/>
  </r>
  <r>
    <x v="250"/>
    <x v="12"/>
    <x v="0"/>
    <n v="0.58442000000000005"/>
    <x v="2"/>
    <n v="22"/>
    <x v="1"/>
    <x v="4"/>
  </r>
  <r>
    <x v="250"/>
    <x v="0"/>
    <x v="1"/>
    <n v="0.15184"/>
    <x v="2"/>
    <n v="22"/>
    <x v="1"/>
    <x v="4"/>
  </r>
  <r>
    <x v="250"/>
    <x v="1"/>
    <x v="1"/>
    <n v="0.26777000000000001"/>
    <x v="2"/>
    <n v="22"/>
    <x v="1"/>
    <x v="4"/>
  </r>
  <r>
    <x v="250"/>
    <x v="2"/>
    <x v="1"/>
    <n v="0.29021000000000002"/>
    <x v="2"/>
    <n v="22"/>
    <x v="1"/>
    <x v="4"/>
  </r>
  <r>
    <x v="250"/>
    <x v="3"/>
    <x v="1"/>
    <n v="0.27581"/>
    <x v="2"/>
    <n v="22"/>
    <x v="1"/>
    <x v="4"/>
  </r>
  <r>
    <x v="250"/>
    <x v="4"/>
    <x v="1"/>
    <n v="0.26346999999999998"/>
    <x v="2"/>
    <n v="22"/>
    <x v="1"/>
    <x v="4"/>
  </r>
  <r>
    <x v="250"/>
    <x v="5"/>
    <x v="1"/>
    <n v="0.12126000000000001"/>
    <x v="2"/>
    <n v="22"/>
    <x v="1"/>
    <x v="4"/>
  </r>
  <r>
    <x v="250"/>
    <x v="6"/>
    <x v="1"/>
    <n v="0.24141000000000001"/>
    <x v="2"/>
    <n v="22"/>
    <x v="1"/>
    <x v="4"/>
  </r>
  <r>
    <x v="250"/>
    <x v="7"/>
    <x v="1"/>
    <n v="0.30610999999999999"/>
    <x v="2"/>
    <n v="22"/>
    <x v="1"/>
    <x v="4"/>
  </r>
  <r>
    <x v="250"/>
    <x v="8"/>
    <x v="1"/>
    <n v="0.32723999999999998"/>
    <x v="2"/>
    <n v="22"/>
    <x v="1"/>
    <x v="4"/>
  </r>
  <r>
    <x v="250"/>
    <x v="9"/>
    <x v="1"/>
    <n v="0.32124999999999998"/>
    <x v="2"/>
    <n v="22"/>
    <x v="1"/>
    <x v="4"/>
  </r>
  <r>
    <x v="250"/>
    <x v="10"/>
    <x v="1"/>
    <n v="0.3407"/>
    <x v="2"/>
    <n v="22"/>
    <x v="1"/>
    <x v="4"/>
  </r>
  <r>
    <x v="250"/>
    <x v="11"/>
    <x v="1"/>
    <n v="0.32518000000000002"/>
    <x v="2"/>
    <n v="22"/>
    <x v="1"/>
    <x v="4"/>
  </r>
  <r>
    <x v="250"/>
    <x v="12"/>
    <x v="1"/>
    <n v="0.35920999999999997"/>
    <x v="2"/>
    <n v="22"/>
    <x v="1"/>
    <x v="4"/>
  </r>
  <r>
    <x v="250"/>
    <x v="0"/>
    <x v="2"/>
    <n v="0.59494000000000002"/>
    <x v="2"/>
    <n v="22"/>
    <x v="1"/>
    <x v="4"/>
  </r>
  <r>
    <x v="250"/>
    <x v="1"/>
    <x v="2"/>
    <n v="0.79783999999999999"/>
    <x v="2"/>
    <n v="22"/>
    <x v="1"/>
    <x v="4"/>
  </r>
  <r>
    <x v="250"/>
    <x v="2"/>
    <x v="2"/>
    <n v="0.89539999999999997"/>
    <x v="2"/>
    <n v="22"/>
    <x v="1"/>
    <x v="4"/>
  </r>
  <r>
    <x v="250"/>
    <x v="3"/>
    <x v="2"/>
    <n v="0.83279999999999998"/>
    <x v="2"/>
    <n v="22"/>
    <x v="1"/>
    <x v="4"/>
  </r>
  <r>
    <x v="250"/>
    <x v="4"/>
    <x v="2"/>
    <n v="0.77914000000000005"/>
    <x v="2"/>
    <n v="22"/>
    <x v="1"/>
    <x v="4"/>
  </r>
  <r>
    <x v="250"/>
    <x v="5"/>
    <x v="2"/>
    <n v="0.85523000000000005"/>
    <x v="2"/>
    <n v="22"/>
    <x v="1"/>
    <x v="4"/>
  </r>
  <r>
    <x v="250"/>
    <x v="6"/>
    <x v="2"/>
    <n v="0.75712999999999997"/>
    <x v="2"/>
    <n v="22"/>
    <x v="1"/>
    <x v="4"/>
  </r>
  <r>
    <x v="250"/>
    <x v="7"/>
    <x v="2"/>
    <n v="0.74646999999999997"/>
    <x v="2"/>
    <n v="22"/>
    <x v="1"/>
    <x v="4"/>
  </r>
  <r>
    <x v="250"/>
    <x v="8"/>
    <x v="2"/>
    <n v="0.83833999999999997"/>
    <x v="2"/>
    <n v="22"/>
    <x v="1"/>
    <x v="4"/>
  </r>
  <r>
    <x v="250"/>
    <x v="9"/>
    <x v="2"/>
    <n v="0.81233"/>
    <x v="2"/>
    <n v="22"/>
    <x v="1"/>
    <x v="4"/>
  </r>
  <r>
    <x v="250"/>
    <x v="10"/>
    <x v="2"/>
    <n v="0.89688000000000001"/>
    <x v="2"/>
    <n v="22"/>
    <x v="1"/>
    <x v="4"/>
  </r>
  <r>
    <x v="250"/>
    <x v="11"/>
    <x v="2"/>
    <n v="0.82940000000000003"/>
    <x v="2"/>
    <n v="22"/>
    <x v="1"/>
    <x v="4"/>
  </r>
  <r>
    <x v="250"/>
    <x v="12"/>
    <x v="2"/>
    <n v="0.97736999999999996"/>
    <x v="2"/>
    <n v="22"/>
    <x v="1"/>
    <x v="4"/>
  </r>
  <r>
    <x v="250"/>
    <x v="0"/>
    <x v="3"/>
    <n v="0.81200000000000006"/>
    <x v="2"/>
    <n v="22"/>
    <x v="1"/>
    <x v="4"/>
  </r>
  <r>
    <x v="250"/>
    <x v="1"/>
    <x v="3"/>
    <n v="1.4319999999999999"/>
    <x v="2"/>
    <n v="22"/>
    <x v="1"/>
    <x v="4"/>
  </r>
  <r>
    <x v="250"/>
    <x v="2"/>
    <x v="3"/>
    <n v="1.552"/>
    <x v="2"/>
    <n v="22"/>
    <x v="1"/>
    <x v="4"/>
  </r>
  <r>
    <x v="250"/>
    <x v="3"/>
    <x v="3"/>
    <n v="1.4750000000000001"/>
    <x v="2"/>
    <n v="22"/>
    <x v="1"/>
    <x v="4"/>
  </r>
  <r>
    <x v="250"/>
    <x v="4"/>
    <x v="3"/>
    <n v="1.409"/>
    <x v="2"/>
    <n v="22"/>
    <x v="1"/>
    <x v="4"/>
  </r>
  <r>
    <x v="250"/>
    <x v="5"/>
    <x v="3"/>
    <n v="1.054"/>
    <x v="2"/>
    <n v="22"/>
    <x v="1"/>
    <x v="4"/>
  </r>
  <r>
    <x v="250"/>
    <x v="6"/>
    <x v="3"/>
    <n v="1.2909999999999999"/>
    <x v="2"/>
    <n v="22"/>
    <x v="1"/>
    <x v="4"/>
  </r>
  <r>
    <x v="250"/>
    <x v="7"/>
    <x v="3"/>
    <n v="1.637"/>
    <x v="2"/>
    <n v="22"/>
    <x v="1"/>
    <x v="4"/>
  </r>
  <r>
    <x v="250"/>
    <x v="8"/>
    <x v="3"/>
    <n v="1.75"/>
    <x v="2"/>
    <n v="22"/>
    <x v="1"/>
    <x v="4"/>
  </r>
  <r>
    <x v="250"/>
    <x v="9"/>
    <x v="3"/>
    <n v="1.718"/>
    <x v="2"/>
    <n v="22"/>
    <x v="1"/>
    <x v="4"/>
  </r>
  <r>
    <x v="250"/>
    <x v="10"/>
    <x v="3"/>
    <n v="1.8220000000000001"/>
    <x v="2"/>
    <n v="22"/>
    <x v="1"/>
    <x v="4"/>
  </r>
  <r>
    <x v="250"/>
    <x v="11"/>
    <x v="3"/>
    <n v="1.7390000000000001"/>
    <x v="2"/>
    <n v="22"/>
    <x v="1"/>
    <x v="4"/>
  </r>
  <r>
    <x v="250"/>
    <x v="12"/>
    <x v="3"/>
    <n v="1.921"/>
    <x v="2"/>
    <n v="22"/>
    <x v="1"/>
    <x v="4"/>
  </r>
  <r>
    <x v="251"/>
    <x v="13"/>
    <x v="0"/>
    <n v="1.5650000000000001E-2"/>
    <x v="2"/>
    <n v="22"/>
    <x v="1"/>
    <x v="4"/>
  </r>
  <r>
    <x v="251"/>
    <x v="13"/>
    <x v="1"/>
    <n v="9.7100000000000006E-2"/>
    <x v="2"/>
    <n v="22"/>
    <x v="1"/>
    <x v="4"/>
  </r>
  <r>
    <x v="251"/>
    <x v="13"/>
    <x v="2"/>
    <n v="0.73124999999999996"/>
    <x v="2"/>
    <n v="22"/>
    <x v="1"/>
    <x v="4"/>
  </r>
  <r>
    <x v="251"/>
    <x v="13"/>
    <x v="3"/>
    <n v="0.84399999999999997"/>
    <x v="2"/>
    <n v="22"/>
    <x v="1"/>
    <x v="4"/>
  </r>
  <r>
    <x v="252"/>
    <x v="0"/>
    <x v="0"/>
    <n v="6.522E-2"/>
    <x v="2"/>
    <n v="23"/>
    <x v="1"/>
    <x v="5"/>
  </r>
  <r>
    <x v="252"/>
    <x v="1"/>
    <x v="0"/>
    <n v="0.36638999999999999"/>
    <x v="2"/>
    <n v="23"/>
    <x v="1"/>
    <x v="5"/>
  </r>
  <r>
    <x v="252"/>
    <x v="2"/>
    <x v="0"/>
    <n v="0.36638999999999999"/>
    <x v="2"/>
    <n v="23"/>
    <x v="1"/>
    <x v="5"/>
  </r>
  <r>
    <x v="252"/>
    <x v="3"/>
    <x v="0"/>
    <n v="0.36638999999999999"/>
    <x v="2"/>
    <n v="23"/>
    <x v="1"/>
    <x v="5"/>
  </r>
  <r>
    <x v="252"/>
    <x v="4"/>
    <x v="0"/>
    <n v="0.36638999999999999"/>
    <x v="2"/>
    <n v="23"/>
    <x v="1"/>
    <x v="5"/>
  </r>
  <r>
    <x v="252"/>
    <x v="5"/>
    <x v="0"/>
    <n v="7.7509999999999996E-2"/>
    <x v="2"/>
    <n v="23"/>
    <x v="1"/>
    <x v="5"/>
  </r>
  <r>
    <x v="252"/>
    <x v="6"/>
    <x v="0"/>
    <n v="0.29246"/>
    <x v="2"/>
    <n v="23"/>
    <x v="1"/>
    <x v="5"/>
  </r>
  <r>
    <x v="252"/>
    <x v="7"/>
    <x v="0"/>
    <n v="0.58442000000000005"/>
    <x v="2"/>
    <n v="23"/>
    <x v="1"/>
    <x v="5"/>
  </r>
  <r>
    <x v="252"/>
    <x v="8"/>
    <x v="0"/>
    <n v="0.58442000000000005"/>
    <x v="2"/>
    <n v="23"/>
    <x v="1"/>
    <x v="5"/>
  </r>
  <r>
    <x v="252"/>
    <x v="9"/>
    <x v="0"/>
    <n v="0.58442000000000005"/>
    <x v="2"/>
    <n v="23"/>
    <x v="1"/>
    <x v="5"/>
  </r>
  <r>
    <x v="252"/>
    <x v="10"/>
    <x v="0"/>
    <n v="0.58442000000000005"/>
    <x v="2"/>
    <n v="23"/>
    <x v="1"/>
    <x v="5"/>
  </r>
  <r>
    <x v="252"/>
    <x v="11"/>
    <x v="0"/>
    <n v="0.58442000000000005"/>
    <x v="2"/>
    <n v="23"/>
    <x v="1"/>
    <x v="5"/>
  </r>
  <r>
    <x v="252"/>
    <x v="12"/>
    <x v="0"/>
    <n v="0.58442000000000005"/>
    <x v="2"/>
    <n v="23"/>
    <x v="1"/>
    <x v="5"/>
  </r>
  <r>
    <x v="252"/>
    <x v="0"/>
    <x v="1"/>
    <n v="0.15184"/>
    <x v="2"/>
    <n v="23"/>
    <x v="1"/>
    <x v="5"/>
  </r>
  <r>
    <x v="252"/>
    <x v="1"/>
    <x v="1"/>
    <n v="0.26645999999999997"/>
    <x v="2"/>
    <n v="23"/>
    <x v="1"/>
    <x v="5"/>
  </r>
  <r>
    <x v="252"/>
    <x v="2"/>
    <x v="1"/>
    <n v="0.28871999999999998"/>
    <x v="2"/>
    <n v="23"/>
    <x v="1"/>
    <x v="5"/>
  </r>
  <r>
    <x v="252"/>
    <x v="3"/>
    <x v="1"/>
    <n v="0.27376"/>
    <x v="2"/>
    <n v="23"/>
    <x v="1"/>
    <x v="5"/>
  </r>
  <r>
    <x v="252"/>
    <x v="4"/>
    <x v="1"/>
    <n v="0.26346999999999998"/>
    <x v="2"/>
    <n v="23"/>
    <x v="1"/>
    <x v="5"/>
  </r>
  <r>
    <x v="252"/>
    <x v="5"/>
    <x v="1"/>
    <n v="0.12021999999999999"/>
    <x v="2"/>
    <n v="23"/>
    <x v="1"/>
    <x v="5"/>
  </r>
  <r>
    <x v="252"/>
    <x v="6"/>
    <x v="1"/>
    <n v="0.23991000000000001"/>
    <x v="2"/>
    <n v="23"/>
    <x v="1"/>
    <x v="5"/>
  </r>
  <r>
    <x v="252"/>
    <x v="7"/>
    <x v="1"/>
    <n v="0.30629000000000001"/>
    <x v="2"/>
    <n v="23"/>
    <x v="1"/>
    <x v="5"/>
  </r>
  <r>
    <x v="252"/>
    <x v="8"/>
    <x v="1"/>
    <n v="0.32593"/>
    <x v="2"/>
    <n v="23"/>
    <x v="1"/>
    <x v="5"/>
  </r>
  <r>
    <x v="252"/>
    <x v="9"/>
    <x v="1"/>
    <n v="0.32107000000000002"/>
    <x v="2"/>
    <n v="23"/>
    <x v="1"/>
    <x v="5"/>
  </r>
  <r>
    <x v="252"/>
    <x v="10"/>
    <x v="1"/>
    <n v="0.3407"/>
    <x v="2"/>
    <n v="23"/>
    <x v="1"/>
    <x v="5"/>
  </r>
  <r>
    <x v="252"/>
    <x v="11"/>
    <x v="1"/>
    <n v="0.32629999999999998"/>
    <x v="2"/>
    <n v="23"/>
    <x v="1"/>
    <x v="5"/>
  </r>
  <r>
    <x v="252"/>
    <x v="12"/>
    <x v="1"/>
    <n v="0.35902000000000001"/>
    <x v="2"/>
    <n v="23"/>
    <x v="1"/>
    <x v="5"/>
  </r>
  <r>
    <x v="252"/>
    <x v="0"/>
    <x v="2"/>
    <n v="0.59494000000000002"/>
    <x v="2"/>
    <n v="23"/>
    <x v="1"/>
    <x v="5"/>
  </r>
  <r>
    <x v="252"/>
    <x v="1"/>
    <x v="2"/>
    <n v="0.79215000000000002"/>
    <x v="2"/>
    <n v="23"/>
    <x v="1"/>
    <x v="5"/>
  </r>
  <r>
    <x v="252"/>
    <x v="2"/>
    <x v="2"/>
    <n v="0.88888999999999996"/>
    <x v="2"/>
    <n v="23"/>
    <x v="1"/>
    <x v="5"/>
  </r>
  <r>
    <x v="252"/>
    <x v="3"/>
    <x v="2"/>
    <n v="0.82384999999999997"/>
    <x v="2"/>
    <n v="23"/>
    <x v="1"/>
    <x v="5"/>
  </r>
  <r>
    <x v="252"/>
    <x v="4"/>
    <x v="2"/>
    <n v="0.77914000000000005"/>
    <x v="2"/>
    <n v="23"/>
    <x v="1"/>
    <x v="5"/>
  </r>
  <r>
    <x v="252"/>
    <x v="5"/>
    <x v="2"/>
    <n v="0.84726999999999997"/>
    <x v="2"/>
    <n v="23"/>
    <x v="1"/>
    <x v="5"/>
  </r>
  <r>
    <x v="252"/>
    <x v="6"/>
    <x v="2"/>
    <n v="0.75063000000000002"/>
    <x v="2"/>
    <n v="23"/>
    <x v="1"/>
    <x v="5"/>
  </r>
  <r>
    <x v="252"/>
    <x v="7"/>
    <x v="2"/>
    <n v="0.74729000000000001"/>
    <x v="2"/>
    <n v="23"/>
    <x v="1"/>
    <x v="5"/>
  </r>
  <r>
    <x v="252"/>
    <x v="8"/>
    <x v="2"/>
    <n v="0.83265"/>
    <x v="2"/>
    <n v="23"/>
    <x v="1"/>
    <x v="5"/>
  </r>
  <r>
    <x v="252"/>
    <x v="9"/>
    <x v="2"/>
    <n v="0.81150999999999995"/>
    <x v="2"/>
    <n v="23"/>
    <x v="1"/>
    <x v="5"/>
  </r>
  <r>
    <x v="252"/>
    <x v="10"/>
    <x v="2"/>
    <n v="0.89688000000000001"/>
    <x v="2"/>
    <n v="23"/>
    <x v="1"/>
    <x v="5"/>
  </r>
  <r>
    <x v="252"/>
    <x v="11"/>
    <x v="2"/>
    <n v="0.83428000000000002"/>
    <x v="2"/>
    <n v="23"/>
    <x v="1"/>
    <x v="5"/>
  </r>
  <r>
    <x v="252"/>
    <x v="12"/>
    <x v="2"/>
    <n v="0.97655999999999998"/>
    <x v="2"/>
    <n v="23"/>
    <x v="1"/>
    <x v="5"/>
  </r>
  <r>
    <x v="252"/>
    <x v="0"/>
    <x v="3"/>
    <n v="0.81200000000000006"/>
    <x v="2"/>
    <n v="23"/>
    <x v="1"/>
    <x v="5"/>
  </r>
  <r>
    <x v="252"/>
    <x v="1"/>
    <x v="3"/>
    <n v="1.425"/>
    <x v="2"/>
    <n v="23"/>
    <x v="1"/>
    <x v="5"/>
  </r>
  <r>
    <x v="252"/>
    <x v="2"/>
    <x v="3"/>
    <n v="1.544"/>
    <x v="2"/>
    <n v="23"/>
    <x v="1"/>
    <x v="5"/>
  </r>
  <r>
    <x v="252"/>
    <x v="3"/>
    <x v="3"/>
    <n v="1.464"/>
    <x v="2"/>
    <n v="23"/>
    <x v="1"/>
    <x v="5"/>
  </r>
  <r>
    <x v="252"/>
    <x v="4"/>
    <x v="3"/>
    <n v="1.409"/>
    <x v="2"/>
    <n v="23"/>
    <x v="1"/>
    <x v="5"/>
  </r>
  <r>
    <x v="252"/>
    <x v="5"/>
    <x v="3"/>
    <n v="1.0449999999999999"/>
    <x v="2"/>
    <n v="23"/>
    <x v="1"/>
    <x v="5"/>
  </r>
  <r>
    <x v="252"/>
    <x v="6"/>
    <x v="3"/>
    <n v="1.2829999999999999"/>
    <x v="2"/>
    <n v="23"/>
    <x v="1"/>
    <x v="5"/>
  </r>
  <r>
    <x v="252"/>
    <x v="7"/>
    <x v="3"/>
    <n v="1.6379999999999999"/>
    <x v="2"/>
    <n v="23"/>
    <x v="1"/>
    <x v="5"/>
  </r>
  <r>
    <x v="252"/>
    <x v="8"/>
    <x v="3"/>
    <n v="1.7430000000000001"/>
    <x v="2"/>
    <n v="23"/>
    <x v="1"/>
    <x v="5"/>
  </r>
  <r>
    <x v="252"/>
    <x v="9"/>
    <x v="3"/>
    <n v="1.7170000000000001"/>
    <x v="2"/>
    <n v="23"/>
    <x v="1"/>
    <x v="5"/>
  </r>
  <r>
    <x v="252"/>
    <x v="10"/>
    <x v="3"/>
    <n v="1.8220000000000001"/>
    <x v="2"/>
    <n v="23"/>
    <x v="1"/>
    <x v="5"/>
  </r>
  <r>
    <x v="252"/>
    <x v="11"/>
    <x v="3"/>
    <n v="1.7450000000000001"/>
    <x v="2"/>
    <n v="23"/>
    <x v="1"/>
    <x v="5"/>
  </r>
  <r>
    <x v="252"/>
    <x v="12"/>
    <x v="3"/>
    <n v="1.92"/>
    <x v="2"/>
    <n v="23"/>
    <x v="1"/>
    <x v="5"/>
  </r>
  <r>
    <x v="253"/>
    <x v="13"/>
    <x v="0"/>
    <n v="1.5650000000000001E-2"/>
    <x v="2"/>
    <n v="23"/>
    <x v="1"/>
    <x v="5"/>
  </r>
  <r>
    <x v="253"/>
    <x v="13"/>
    <x v="1"/>
    <n v="9.6180000000000002E-2"/>
    <x v="2"/>
    <n v="23"/>
    <x v="1"/>
    <x v="5"/>
  </r>
  <r>
    <x v="253"/>
    <x v="13"/>
    <x v="2"/>
    <n v="0.72416999999999998"/>
    <x v="2"/>
    <n v="23"/>
    <x v="1"/>
    <x v="5"/>
  </r>
  <r>
    <x v="253"/>
    <x v="13"/>
    <x v="3"/>
    <n v="0.83599999999999997"/>
    <x v="2"/>
    <n v="23"/>
    <x v="1"/>
    <x v="5"/>
  </r>
  <r>
    <x v="254"/>
    <x v="0"/>
    <x v="0"/>
    <n v="6.522E-2"/>
    <x v="2"/>
    <n v="24"/>
    <x v="1"/>
    <x v="5"/>
  </r>
  <r>
    <x v="254"/>
    <x v="1"/>
    <x v="0"/>
    <n v="0.36638999999999999"/>
    <x v="2"/>
    <n v="24"/>
    <x v="1"/>
    <x v="5"/>
  </r>
  <r>
    <x v="254"/>
    <x v="2"/>
    <x v="0"/>
    <n v="0.36638999999999999"/>
    <x v="2"/>
    <n v="24"/>
    <x v="1"/>
    <x v="5"/>
  </r>
  <r>
    <x v="254"/>
    <x v="3"/>
    <x v="0"/>
    <n v="0.36638999999999999"/>
    <x v="2"/>
    <n v="24"/>
    <x v="1"/>
    <x v="5"/>
  </r>
  <r>
    <x v="254"/>
    <x v="4"/>
    <x v="0"/>
    <n v="0.36638999999999999"/>
    <x v="2"/>
    <n v="24"/>
    <x v="1"/>
    <x v="5"/>
  </r>
  <r>
    <x v="254"/>
    <x v="5"/>
    <x v="0"/>
    <n v="7.7509999999999996E-2"/>
    <x v="2"/>
    <n v="24"/>
    <x v="1"/>
    <x v="5"/>
  </r>
  <r>
    <x v="254"/>
    <x v="6"/>
    <x v="0"/>
    <n v="0.29246"/>
    <x v="2"/>
    <n v="24"/>
    <x v="1"/>
    <x v="5"/>
  </r>
  <r>
    <x v="254"/>
    <x v="7"/>
    <x v="0"/>
    <n v="0.58442000000000005"/>
    <x v="2"/>
    <n v="24"/>
    <x v="1"/>
    <x v="5"/>
  </r>
  <r>
    <x v="254"/>
    <x v="8"/>
    <x v="0"/>
    <n v="0.58442000000000005"/>
    <x v="2"/>
    <n v="24"/>
    <x v="1"/>
    <x v="5"/>
  </r>
  <r>
    <x v="254"/>
    <x v="9"/>
    <x v="0"/>
    <n v="0.58442000000000005"/>
    <x v="2"/>
    <n v="24"/>
    <x v="1"/>
    <x v="5"/>
  </r>
  <r>
    <x v="254"/>
    <x v="10"/>
    <x v="0"/>
    <n v="0.58442000000000005"/>
    <x v="2"/>
    <n v="24"/>
    <x v="1"/>
    <x v="5"/>
  </r>
  <r>
    <x v="254"/>
    <x v="11"/>
    <x v="0"/>
    <n v="0.58442000000000005"/>
    <x v="2"/>
    <n v="24"/>
    <x v="1"/>
    <x v="5"/>
  </r>
  <r>
    <x v="254"/>
    <x v="12"/>
    <x v="0"/>
    <n v="0.58442000000000005"/>
    <x v="2"/>
    <n v="24"/>
    <x v="1"/>
    <x v="5"/>
  </r>
  <r>
    <x v="254"/>
    <x v="0"/>
    <x v="1"/>
    <n v="0.15165000000000001"/>
    <x v="2"/>
    <n v="24"/>
    <x v="1"/>
    <x v="5"/>
  </r>
  <r>
    <x v="254"/>
    <x v="1"/>
    <x v="1"/>
    <n v="0.26458999999999999"/>
    <x v="2"/>
    <n v="24"/>
    <x v="1"/>
    <x v="5"/>
  </r>
  <r>
    <x v="254"/>
    <x v="2"/>
    <x v="1"/>
    <n v="0.28610000000000002"/>
    <x v="2"/>
    <n v="24"/>
    <x v="1"/>
    <x v="5"/>
  </r>
  <r>
    <x v="254"/>
    <x v="3"/>
    <x v="1"/>
    <n v="0.27226"/>
    <x v="2"/>
    <n v="24"/>
    <x v="1"/>
    <x v="5"/>
  </r>
  <r>
    <x v="254"/>
    <x v="4"/>
    <x v="1"/>
    <n v="0.25935999999999998"/>
    <x v="2"/>
    <n v="24"/>
    <x v="1"/>
    <x v="5"/>
  </r>
  <r>
    <x v="254"/>
    <x v="5"/>
    <x v="1"/>
    <n v="0.11781"/>
    <x v="2"/>
    <n v="24"/>
    <x v="1"/>
    <x v="5"/>
  </r>
  <r>
    <x v="254"/>
    <x v="6"/>
    <x v="1"/>
    <n v="0.23710999999999999"/>
    <x v="2"/>
    <n v="24"/>
    <x v="1"/>
    <x v="5"/>
  </r>
  <r>
    <x v="254"/>
    <x v="7"/>
    <x v="1"/>
    <n v="0.30386000000000002"/>
    <x v="2"/>
    <n v="24"/>
    <x v="1"/>
    <x v="5"/>
  </r>
  <r>
    <x v="254"/>
    <x v="8"/>
    <x v="1"/>
    <n v="0.32068999999999998"/>
    <x v="2"/>
    <n v="24"/>
    <x v="1"/>
    <x v="5"/>
  </r>
  <r>
    <x v="254"/>
    <x v="9"/>
    <x v="1"/>
    <n v="0.31807000000000002"/>
    <x v="2"/>
    <n v="24"/>
    <x v="1"/>
    <x v="5"/>
  </r>
  <r>
    <x v="254"/>
    <x v="10"/>
    <x v="1"/>
    <n v="0.33771000000000001"/>
    <x v="2"/>
    <n v="24"/>
    <x v="1"/>
    <x v="5"/>
  </r>
  <r>
    <x v="254"/>
    <x v="11"/>
    <x v="1"/>
    <n v="0.32368000000000002"/>
    <x v="2"/>
    <n v="24"/>
    <x v="1"/>
    <x v="5"/>
  </r>
  <r>
    <x v="254"/>
    <x v="12"/>
    <x v="1"/>
    <n v="0.35809000000000002"/>
    <x v="2"/>
    <n v="24"/>
    <x v="1"/>
    <x v="5"/>
  </r>
  <r>
    <x v="254"/>
    <x v="0"/>
    <x v="2"/>
    <n v="0.59413000000000005"/>
    <x v="2"/>
    <n v="24"/>
    <x v="1"/>
    <x v="5"/>
  </r>
  <r>
    <x v="254"/>
    <x v="1"/>
    <x v="2"/>
    <n v="0.78402000000000005"/>
    <x v="2"/>
    <n v="24"/>
    <x v="1"/>
    <x v="5"/>
  </r>
  <r>
    <x v="254"/>
    <x v="2"/>
    <x v="2"/>
    <n v="0.87751000000000001"/>
    <x v="2"/>
    <n v="24"/>
    <x v="1"/>
    <x v="5"/>
  </r>
  <r>
    <x v="254"/>
    <x v="3"/>
    <x v="2"/>
    <n v="0.81735000000000002"/>
    <x v="2"/>
    <n v="24"/>
    <x v="1"/>
    <x v="5"/>
  </r>
  <r>
    <x v="254"/>
    <x v="4"/>
    <x v="2"/>
    <n v="0.76124999999999998"/>
    <x v="2"/>
    <n v="24"/>
    <x v="1"/>
    <x v="5"/>
  </r>
  <r>
    <x v="254"/>
    <x v="5"/>
    <x v="2"/>
    <n v="0.82867999999999997"/>
    <x v="2"/>
    <n v="24"/>
    <x v="1"/>
    <x v="5"/>
  </r>
  <r>
    <x v="254"/>
    <x v="6"/>
    <x v="2"/>
    <n v="0.73843000000000003"/>
    <x v="2"/>
    <n v="24"/>
    <x v="1"/>
    <x v="5"/>
  </r>
  <r>
    <x v="254"/>
    <x v="7"/>
    <x v="2"/>
    <n v="0.73672000000000004"/>
    <x v="2"/>
    <n v="24"/>
    <x v="1"/>
    <x v="5"/>
  </r>
  <r>
    <x v="254"/>
    <x v="8"/>
    <x v="2"/>
    <n v="0.80989"/>
    <x v="2"/>
    <n v="24"/>
    <x v="1"/>
    <x v="5"/>
  </r>
  <r>
    <x v="254"/>
    <x v="9"/>
    <x v="2"/>
    <n v="0.79851000000000005"/>
    <x v="2"/>
    <n v="24"/>
    <x v="1"/>
    <x v="5"/>
  </r>
  <r>
    <x v="254"/>
    <x v="10"/>
    <x v="2"/>
    <n v="0.88387000000000004"/>
    <x v="2"/>
    <n v="24"/>
    <x v="1"/>
    <x v="5"/>
  </r>
  <r>
    <x v="254"/>
    <x v="11"/>
    <x v="2"/>
    <n v="0.82289999999999996"/>
    <x v="2"/>
    <n v="24"/>
    <x v="1"/>
    <x v="5"/>
  </r>
  <r>
    <x v="254"/>
    <x v="12"/>
    <x v="2"/>
    <n v="0.97248999999999997"/>
    <x v="2"/>
    <n v="24"/>
    <x v="1"/>
    <x v="5"/>
  </r>
  <r>
    <x v="254"/>
    <x v="0"/>
    <x v="3"/>
    <n v="0.81100000000000005"/>
    <x v="2"/>
    <n v="24"/>
    <x v="1"/>
    <x v="5"/>
  </r>
  <r>
    <x v="254"/>
    <x v="1"/>
    <x v="3"/>
    <n v="1.415"/>
    <x v="2"/>
    <n v="24"/>
    <x v="1"/>
    <x v="5"/>
  </r>
  <r>
    <x v="254"/>
    <x v="2"/>
    <x v="3"/>
    <n v="1.53"/>
    <x v="2"/>
    <n v="24"/>
    <x v="1"/>
    <x v="5"/>
  </r>
  <r>
    <x v="254"/>
    <x v="3"/>
    <x v="3"/>
    <n v="1.456"/>
    <x v="2"/>
    <n v="24"/>
    <x v="1"/>
    <x v="5"/>
  </r>
  <r>
    <x v="254"/>
    <x v="4"/>
    <x v="3"/>
    <n v="1.387"/>
    <x v="2"/>
    <n v="24"/>
    <x v="1"/>
    <x v="5"/>
  </r>
  <r>
    <x v="254"/>
    <x v="5"/>
    <x v="3"/>
    <n v="1.024"/>
    <x v="2"/>
    <n v="24"/>
    <x v="1"/>
    <x v="5"/>
  </r>
  <r>
    <x v="254"/>
    <x v="6"/>
    <x v="3"/>
    <n v="1.268"/>
    <x v="2"/>
    <n v="24"/>
    <x v="1"/>
    <x v="5"/>
  </r>
  <r>
    <x v="254"/>
    <x v="7"/>
    <x v="3"/>
    <n v="1.625"/>
    <x v="2"/>
    <n v="24"/>
    <x v="1"/>
    <x v="5"/>
  </r>
  <r>
    <x v="254"/>
    <x v="8"/>
    <x v="3"/>
    <n v="1.7150000000000001"/>
    <x v="2"/>
    <n v="24"/>
    <x v="1"/>
    <x v="5"/>
  </r>
  <r>
    <x v="254"/>
    <x v="9"/>
    <x v="3"/>
    <n v="1.7010000000000001"/>
    <x v="2"/>
    <n v="24"/>
    <x v="1"/>
    <x v="5"/>
  </r>
  <r>
    <x v="254"/>
    <x v="10"/>
    <x v="3"/>
    <n v="1.806"/>
    <x v="2"/>
    <n v="24"/>
    <x v="1"/>
    <x v="5"/>
  </r>
  <r>
    <x v="254"/>
    <x v="11"/>
    <x v="3"/>
    <n v="1.7310000000000001"/>
    <x v="2"/>
    <n v="24"/>
    <x v="1"/>
    <x v="5"/>
  </r>
  <r>
    <x v="254"/>
    <x v="12"/>
    <x v="3"/>
    <n v="1.915"/>
    <x v="2"/>
    <n v="24"/>
    <x v="1"/>
    <x v="5"/>
  </r>
  <r>
    <x v="255"/>
    <x v="13"/>
    <x v="0"/>
    <n v="1.5650000000000001E-2"/>
    <x v="2"/>
    <n v="24"/>
    <x v="1"/>
    <x v="5"/>
  </r>
  <r>
    <x v="255"/>
    <x v="13"/>
    <x v="1"/>
    <n v="9.3530000000000002E-2"/>
    <x v="2"/>
    <n v="24"/>
    <x v="1"/>
    <x v="5"/>
  </r>
  <r>
    <x v="255"/>
    <x v="13"/>
    <x v="2"/>
    <n v="0.70382"/>
    <x v="2"/>
    <n v="24"/>
    <x v="1"/>
    <x v="5"/>
  </r>
  <r>
    <x v="255"/>
    <x v="13"/>
    <x v="3"/>
    <n v="0.81299999999999994"/>
    <x v="2"/>
    <n v="24"/>
    <x v="1"/>
    <x v="5"/>
  </r>
  <r>
    <x v="256"/>
    <x v="0"/>
    <x v="0"/>
    <n v="6.522E-2"/>
    <x v="2"/>
    <n v="25"/>
    <x v="1"/>
    <x v="5"/>
  </r>
  <r>
    <x v="256"/>
    <x v="1"/>
    <x v="0"/>
    <n v="0.36638999999999999"/>
    <x v="2"/>
    <n v="25"/>
    <x v="1"/>
    <x v="5"/>
  </r>
  <r>
    <x v="256"/>
    <x v="2"/>
    <x v="0"/>
    <n v="0.36638999999999999"/>
    <x v="2"/>
    <n v="25"/>
    <x v="1"/>
    <x v="5"/>
  </r>
  <r>
    <x v="256"/>
    <x v="3"/>
    <x v="0"/>
    <n v="0.36638999999999999"/>
    <x v="2"/>
    <n v="25"/>
    <x v="1"/>
    <x v="5"/>
  </r>
  <r>
    <x v="256"/>
    <x v="4"/>
    <x v="0"/>
    <n v="0.36638999999999999"/>
    <x v="2"/>
    <n v="25"/>
    <x v="1"/>
    <x v="5"/>
  </r>
  <r>
    <x v="256"/>
    <x v="5"/>
    <x v="0"/>
    <n v="7.7509999999999996E-2"/>
    <x v="2"/>
    <n v="25"/>
    <x v="1"/>
    <x v="5"/>
  </r>
  <r>
    <x v="256"/>
    <x v="6"/>
    <x v="0"/>
    <n v="0.29246"/>
    <x v="2"/>
    <n v="25"/>
    <x v="1"/>
    <x v="5"/>
  </r>
  <r>
    <x v="256"/>
    <x v="7"/>
    <x v="0"/>
    <n v="0.58442000000000005"/>
    <x v="2"/>
    <n v="25"/>
    <x v="1"/>
    <x v="5"/>
  </r>
  <r>
    <x v="256"/>
    <x v="8"/>
    <x v="0"/>
    <n v="0.58442000000000005"/>
    <x v="2"/>
    <n v="25"/>
    <x v="1"/>
    <x v="5"/>
  </r>
  <r>
    <x v="256"/>
    <x v="9"/>
    <x v="0"/>
    <n v="0.58442000000000005"/>
    <x v="2"/>
    <n v="25"/>
    <x v="1"/>
    <x v="5"/>
  </r>
  <r>
    <x v="256"/>
    <x v="10"/>
    <x v="0"/>
    <n v="0.58442000000000005"/>
    <x v="2"/>
    <n v="25"/>
    <x v="1"/>
    <x v="5"/>
  </r>
  <r>
    <x v="256"/>
    <x v="11"/>
    <x v="0"/>
    <n v="0.58442000000000005"/>
    <x v="2"/>
    <n v="25"/>
    <x v="1"/>
    <x v="5"/>
  </r>
  <r>
    <x v="256"/>
    <x v="12"/>
    <x v="0"/>
    <n v="0.58442000000000005"/>
    <x v="2"/>
    <n v="25"/>
    <x v="1"/>
    <x v="5"/>
  </r>
  <r>
    <x v="256"/>
    <x v="0"/>
    <x v="1"/>
    <n v="0.15146000000000001"/>
    <x v="2"/>
    <n v="25"/>
    <x v="1"/>
    <x v="5"/>
  </r>
  <r>
    <x v="256"/>
    <x v="1"/>
    <x v="1"/>
    <n v="0.26085000000000003"/>
    <x v="2"/>
    <n v="25"/>
    <x v="1"/>
    <x v="5"/>
  </r>
  <r>
    <x v="256"/>
    <x v="2"/>
    <x v="1"/>
    <n v="0.28292"/>
    <x v="2"/>
    <n v="25"/>
    <x v="1"/>
    <x v="5"/>
  </r>
  <r>
    <x v="256"/>
    <x v="3"/>
    <x v="1"/>
    <n v="0.26645999999999997"/>
    <x v="2"/>
    <n v="25"/>
    <x v="1"/>
    <x v="5"/>
  </r>
  <r>
    <x v="256"/>
    <x v="4"/>
    <x v="1"/>
    <n v="0.25935999999999998"/>
    <x v="2"/>
    <n v="25"/>
    <x v="1"/>
    <x v="5"/>
  </r>
  <r>
    <x v="256"/>
    <x v="5"/>
    <x v="1"/>
    <n v="0.11665"/>
    <x v="2"/>
    <n v="25"/>
    <x v="1"/>
    <x v="5"/>
  </r>
  <r>
    <x v="256"/>
    <x v="6"/>
    <x v="1"/>
    <n v="0.23374"/>
    <x v="2"/>
    <n v="25"/>
    <x v="1"/>
    <x v="5"/>
  </r>
  <r>
    <x v="256"/>
    <x v="7"/>
    <x v="1"/>
    <n v="0.29937000000000002"/>
    <x v="2"/>
    <n v="25"/>
    <x v="1"/>
    <x v="5"/>
  </r>
  <r>
    <x v="256"/>
    <x v="8"/>
    <x v="1"/>
    <n v="0.31789000000000001"/>
    <x v="2"/>
    <n v="25"/>
    <x v="1"/>
    <x v="5"/>
  </r>
  <r>
    <x v="256"/>
    <x v="9"/>
    <x v="1"/>
    <n v="0.31414999999999998"/>
    <x v="2"/>
    <n v="25"/>
    <x v="1"/>
    <x v="5"/>
  </r>
  <r>
    <x v="256"/>
    <x v="10"/>
    <x v="1"/>
    <n v="0.33359"/>
    <x v="2"/>
    <n v="25"/>
    <x v="1"/>
    <x v="5"/>
  </r>
  <r>
    <x v="256"/>
    <x v="11"/>
    <x v="1"/>
    <n v="0.32031999999999999"/>
    <x v="2"/>
    <n v="25"/>
    <x v="1"/>
    <x v="5"/>
  </r>
  <r>
    <x v="256"/>
    <x v="12"/>
    <x v="1"/>
    <n v="0.35603000000000001"/>
    <x v="2"/>
    <n v="25"/>
    <x v="1"/>
    <x v="5"/>
  </r>
  <r>
    <x v="256"/>
    <x v="0"/>
    <x v="2"/>
    <n v="0.59331999999999996"/>
    <x v="2"/>
    <n v="25"/>
    <x v="1"/>
    <x v="5"/>
  </r>
  <r>
    <x v="256"/>
    <x v="1"/>
    <x v="2"/>
    <n v="0.76776"/>
    <x v="2"/>
    <n v="25"/>
    <x v="1"/>
    <x v="5"/>
  </r>
  <r>
    <x v="256"/>
    <x v="2"/>
    <x v="2"/>
    <n v="0.86368999999999996"/>
    <x v="2"/>
    <n v="25"/>
    <x v="1"/>
    <x v="5"/>
  </r>
  <r>
    <x v="256"/>
    <x v="3"/>
    <x v="2"/>
    <n v="0.79215000000000002"/>
    <x v="2"/>
    <n v="25"/>
    <x v="1"/>
    <x v="5"/>
  </r>
  <r>
    <x v="256"/>
    <x v="4"/>
    <x v="2"/>
    <n v="0.76124999999999998"/>
    <x v="2"/>
    <n v="25"/>
    <x v="1"/>
    <x v="5"/>
  </r>
  <r>
    <x v="256"/>
    <x v="5"/>
    <x v="2"/>
    <n v="0.81984000000000001"/>
    <x v="2"/>
    <n v="25"/>
    <x v="1"/>
    <x v="5"/>
  </r>
  <r>
    <x v="256"/>
    <x v="6"/>
    <x v="2"/>
    <n v="0.7238"/>
    <x v="2"/>
    <n v="25"/>
    <x v="1"/>
    <x v="5"/>
  </r>
  <r>
    <x v="256"/>
    <x v="7"/>
    <x v="2"/>
    <n v="0.71721000000000001"/>
    <x v="2"/>
    <n v="25"/>
    <x v="1"/>
    <x v="5"/>
  </r>
  <r>
    <x v="256"/>
    <x v="8"/>
    <x v="2"/>
    <n v="0.79769000000000001"/>
    <x v="2"/>
    <n v="25"/>
    <x v="1"/>
    <x v="5"/>
  </r>
  <r>
    <x v="256"/>
    <x v="9"/>
    <x v="2"/>
    <n v="0.78142999999999996"/>
    <x v="2"/>
    <n v="25"/>
    <x v="1"/>
    <x v="5"/>
  </r>
  <r>
    <x v="256"/>
    <x v="10"/>
    <x v="2"/>
    <n v="0.86599000000000004"/>
    <x v="2"/>
    <n v="25"/>
    <x v="1"/>
    <x v="5"/>
  </r>
  <r>
    <x v="256"/>
    <x v="11"/>
    <x v="2"/>
    <n v="0.80825999999999998"/>
    <x v="2"/>
    <n v="25"/>
    <x v="1"/>
    <x v="5"/>
  </r>
  <r>
    <x v="256"/>
    <x v="12"/>
    <x v="2"/>
    <n v="0.96355000000000002"/>
    <x v="2"/>
    <n v="25"/>
    <x v="1"/>
    <x v="5"/>
  </r>
  <r>
    <x v="256"/>
    <x v="0"/>
    <x v="3"/>
    <n v="0.81"/>
    <x v="2"/>
    <n v="25"/>
    <x v="1"/>
    <x v="5"/>
  </r>
  <r>
    <x v="256"/>
    <x v="1"/>
    <x v="3"/>
    <n v="1.395"/>
    <x v="2"/>
    <n v="25"/>
    <x v="1"/>
    <x v="5"/>
  </r>
  <r>
    <x v="256"/>
    <x v="2"/>
    <x v="3"/>
    <n v="1.5129999999999999"/>
    <x v="2"/>
    <n v="25"/>
    <x v="1"/>
    <x v="5"/>
  </r>
  <r>
    <x v="256"/>
    <x v="3"/>
    <x v="3"/>
    <n v="1.425"/>
    <x v="2"/>
    <n v="25"/>
    <x v="1"/>
    <x v="5"/>
  </r>
  <r>
    <x v="256"/>
    <x v="4"/>
    <x v="3"/>
    <n v="1.387"/>
    <x v="2"/>
    <n v="25"/>
    <x v="1"/>
    <x v="5"/>
  </r>
  <r>
    <x v="256"/>
    <x v="5"/>
    <x v="3"/>
    <n v="1.014"/>
    <x v="2"/>
    <n v="25"/>
    <x v="1"/>
    <x v="5"/>
  </r>
  <r>
    <x v="256"/>
    <x v="6"/>
    <x v="3"/>
    <n v="1.25"/>
    <x v="2"/>
    <n v="25"/>
    <x v="1"/>
    <x v="5"/>
  </r>
  <r>
    <x v="256"/>
    <x v="7"/>
    <x v="3"/>
    <n v="1.601"/>
    <x v="2"/>
    <n v="25"/>
    <x v="1"/>
    <x v="5"/>
  </r>
  <r>
    <x v="256"/>
    <x v="8"/>
    <x v="3"/>
    <n v="1.7"/>
    <x v="2"/>
    <n v="25"/>
    <x v="1"/>
    <x v="5"/>
  </r>
  <r>
    <x v="256"/>
    <x v="9"/>
    <x v="3"/>
    <n v="1.68"/>
    <x v="2"/>
    <n v="25"/>
    <x v="1"/>
    <x v="5"/>
  </r>
  <r>
    <x v="256"/>
    <x v="10"/>
    <x v="3"/>
    <n v="1.784"/>
    <x v="2"/>
    <n v="25"/>
    <x v="1"/>
    <x v="5"/>
  </r>
  <r>
    <x v="256"/>
    <x v="11"/>
    <x v="3"/>
    <n v="1.7130000000000001"/>
    <x v="2"/>
    <n v="25"/>
    <x v="1"/>
    <x v="5"/>
  </r>
  <r>
    <x v="256"/>
    <x v="12"/>
    <x v="3"/>
    <n v="1.9039999999999999"/>
    <x v="2"/>
    <n v="25"/>
    <x v="1"/>
    <x v="5"/>
  </r>
  <r>
    <x v="257"/>
    <x v="13"/>
    <x v="0"/>
    <n v="1.5650000000000001E-2"/>
    <x v="2"/>
    <n v="25"/>
    <x v="1"/>
    <x v="5"/>
  </r>
  <r>
    <x v="257"/>
    <x v="13"/>
    <x v="1"/>
    <n v="9.2840000000000006E-2"/>
    <x v="2"/>
    <n v="25"/>
    <x v="1"/>
    <x v="5"/>
  </r>
  <r>
    <x v="257"/>
    <x v="13"/>
    <x v="2"/>
    <n v="0.69850999999999996"/>
    <x v="2"/>
    <n v="25"/>
    <x v="1"/>
    <x v="5"/>
  </r>
  <r>
    <x v="257"/>
    <x v="13"/>
    <x v="3"/>
    <n v="0.80700000000000005"/>
    <x v="2"/>
    <n v="25"/>
    <x v="1"/>
    <x v="5"/>
  </r>
  <r>
    <x v="258"/>
    <x v="0"/>
    <x v="0"/>
    <n v="6.522E-2"/>
    <x v="2"/>
    <n v="26"/>
    <x v="1"/>
    <x v="5"/>
  </r>
  <r>
    <x v="258"/>
    <x v="1"/>
    <x v="0"/>
    <n v="0.36638999999999999"/>
    <x v="2"/>
    <n v="26"/>
    <x v="1"/>
    <x v="5"/>
  </r>
  <r>
    <x v="258"/>
    <x v="2"/>
    <x v="0"/>
    <n v="0.36638999999999999"/>
    <x v="2"/>
    <n v="26"/>
    <x v="1"/>
    <x v="5"/>
  </r>
  <r>
    <x v="258"/>
    <x v="3"/>
    <x v="0"/>
    <n v="0.36638999999999999"/>
    <x v="2"/>
    <n v="26"/>
    <x v="1"/>
    <x v="5"/>
  </r>
  <r>
    <x v="258"/>
    <x v="4"/>
    <x v="0"/>
    <n v="0.36638999999999999"/>
    <x v="2"/>
    <n v="26"/>
    <x v="1"/>
    <x v="5"/>
  </r>
  <r>
    <x v="258"/>
    <x v="5"/>
    <x v="0"/>
    <n v="7.7509999999999996E-2"/>
    <x v="2"/>
    <n v="26"/>
    <x v="1"/>
    <x v="5"/>
  </r>
  <r>
    <x v="258"/>
    <x v="6"/>
    <x v="0"/>
    <n v="0.29246"/>
    <x v="2"/>
    <n v="26"/>
    <x v="1"/>
    <x v="5"/>
  </r>
  <r>
    <x v="258"/>
    <x v="7"/>
    <x v="0"/>
    <n v="0.58442000000000005"/>
    <x v="2"/>
    <n v="26"/>
    <x v="1"/>
    <x v="5"/>
  </r>
  <r>
    <x v="258"/>
    <x v="8"/>
    <x v="0"/>
    <n v="0.58442000000000005"/>
    <x v="2"/>
    <n v="26"/>
    <x v="1"/>
    <x v="5"/>
  </r>
  <r>
    <x v="258"/>
    <x v="9"/>
    <x v="0"/>
    <n v="0.58442000000000005"/>
    <x v="2"/>
    <n v="26"/>
    <x v="1"/>
    <x v="5"/>
  </r>
  <r>
    <x v="258"/>
    <x v="10"/>
    <x v="0"/>
    <n v="0.58442000000000005"/>
    <x v="2"/>
    <n v="26"/>
    <x v="1"/>
    <x v="5"/>
  </r>
  <r>
    <x v="258"/>
    <x v="11"/>
    <x v="0"/>
    <n v="0.58442000000000005"/>
    <x v="2"/>
    <n v="26"/>
    <x v="1"/>
    <x v="5"/>
  </r>
  <r>
    <x v="258"/>
    <x v="12"/>
    <x v="0"/>
    <n v="0.58442000000000005"/>
    <x v="2"/>
    <n v="26"/>
    <x v="1"/>
    <x v="5"/>
  </r>
  <r>
    <x v="258"/>
    <x v="0"/>
    <x v="1"/>
    <n v="0.14921999999999999"/>
    <x v="2"/>
    <n v="26"/>
    <x v="1"/>
    <x v="5"/>
  </r>
  <r>
    <x v="258"/>
    <x v="1"/>
    <x v="1"/>
    <n v="0.25861000000000001"/>
    <x v="2"/>
    <n v="26"/>
    <x v="1"/>
    <x v="5"/>
  </r>
  <r>
    <x v="258"/>
    <x v="2"/>
    <x v="1"/>
    <n v="0.28066999999999998"/>
    <x v="2"/>
    <n v="26"/>
    <x v="1"/>
    <x v="5"/>
  </r>
  <r>
    <x v="258"/>
    <x v="3"/>
    <x v="1"/>
    <n v="0.26645999999999997"/>
    <x v="2"/>
    <n v="26"/>
    <x v="1"/>
    <x v="5"/>
  </r>
  <r>
    <x v="258"/>
    <x v="4"/>
    <x v="1"/>
    <n v="0.25935999999999998"/>
    <x v="2"/>
    <n v="26"/>
    <x v="1"/>
    <x v="5"/>
  </r>
  <r>
    <x v="258"/>
    <x v="5"/>
    <x v="1"/>
    <n v="0.11447"/>
    <x v="2"/>
    <n v="26"/>
    <x v="1"/>
    <x v="5"/>
  </r>
  <r>
    <x v="258"/>
    <x v="6"/>
    <x v="1"/>
    <n v="0.23130999999999999"/>
    <x v="2"/>
    <n v="26"/>
    <x v="1"/>
    <x v="5"/>
  </r>
  <r>
    <x v="258"/>
    <x v="7"/>
    <x v="1"/>
    <n v="0.29693999999999998"/>
    <x v="2"/>
    <n v="26"/>
    <x v="1"/>
    <x v="5"/>
  </r>
  <r>
    <x v="258"/>
    <x v="8"/>
    <x v="1"/>
    <n v="0.31563999999999998"/>
    <x v="2"/>
    <n v="26"/>
    <x v="1"/>
    <x v="5"/>
  </r>
  <r>
    <x v="258"/>
    <x v="9"/>
    <x v="1"/>
    <n v="0.31190000000000001"/>
    <x v="2"/>
    <n v="26"/>
    <x v="1"/>
    <x v="5"/>
  </r>
  <r>
    <x v="258"/>
    <x v="10"/>
    <x v="1"/>
    <n v="0.33134999999999998"/>
    <x v="2"/>
    <n v="26"/>
    <x v="1"/>
    <x v="5"/>
  </r>
  <r>
    <x v="258"/>
    <x v="11"/>
    <x v="1"/>
    <n v="0.31695000000000001"/>
    <x v="2"/>
    <n v="26"/>
    <x v="1"/>
    <x v="5"/>
  </r>
  <r>
    <x v="258"/>
    <x v="12"/>
    <x v="1"/>
    <n v="0.35527999999999998"/>
    <x v="2"/>
    <n v="26"/>
    <x v="1"/>
    <x v="5"/>
  </r>
  <r>
    <x v="258"/>
    <x v="0"/>
    <x v="2"/>
    <n v="0.58355999999999997"/>
    <x v="2"/>
    <n v="26"/>
    <x v="1"/>
    <x v="5"/>
  </r>
  <r>
    <x v="258"/>
    <x v="1"/>
    <x v="2"/>
    <n v="0.75800000000000001"/>
    <x v="2"/>
    <n v="26"/>
    <x v="1"/>
    <x v="5"/>
  </r>
  <r>
    <x v="258"/>
    <x v="2"/>
    <x v="2"/>
    <n v="0.85394000000000003"/>
    <x v="2"/>
    <n v="26"/>
    <x v="1"/>
    <x v="5"/>
  </r>
  <r>
    <x v="258"/>
    <x v="3"/>
    <x v="2"/>
    <n v="0.79215000000000002"/>
    <x v="2"/>
    <n v="26"/>
    <x v="1"/>
    <x v="5"/>
  </r>
  <r>
    <x v="258"/>
    <x v="4"/>
    <x v="2"/>
    <n v="0.76124999999999998"/>
    <x v="2"/>
    <n v="26"/>
    <x v="1"/>
    <x v="5"/>
  </r>
  <r>
    <x v="258"/>
    <x v="5"/>
    <x v="2"/>
    <n v="0.80301999999999996"/>
    <x v="2"/>
    <n v="26"/>
    <x v="1"/>
    <x v="5"/>
  </r>
  <r>
    <x v="258"/>
    <x v="6"/>
    <x v="2"/>
    <n v="0.71323000000000003"/>
    <x v="2"/>
    <n v="26"/>
    <x v="1"/>
    <x v="5"/>
  </r>
  <r>
    <x v="258"/>
    <x v="7"/>
    <x v="2"/>
    <n v="0.70664000000000005"/>
    <x v="2"/>
    <n v="26"/>
    <x v="1"/>
    <x v="5"/>
  </r>
  <r>
    <x v="258"/>
    <x v="8"/>
    <x v="2"/>
    <n v="0.78793999999999997"/>
    <x v="2"/>
    <n v="26"/>
    <x v="1"/>
    <x v="5"/>
  </r>
  <r>
    <x v="258"/>
    <x v="9"/>
    <x v="2"/>
    <n v="0.77168000000000003"/>
    <x v="2"/>
    <n v="26"/>
    <x v="1"/>
    <x v="5"/>
  </r>
  <r>
    <x v="258"/>
    <x v="10"/>
    <x v="2"/>
    <n v="0.85623000000000005"/>
    <x v="2"/>
    <n v="26"/>
    <x v="1"/>
    <x v="5"/>
  </r>
  <r>
    <x v="258"/>
    <x v="11"/>
    <x v="2"/>
    <n v="0.79362999999999995"/>
    <x v="2"/>
    <n v="26"/>
    <x v="1"/>
    <x v="5"/>
  </r>
  <r>
    <x v="258"/>
    <x v="12"/>
    <x v="2"/>
    <n v="0.96030000000000004"/>
    <x v="2"/>
    <n v="26"/>
    <x v="1"/>
    <x v="5"/>
  </r>
  <r>
    <x v="258"/>
    <x v="0"/>
    <x v="3"/>
    <n v="0.79800000000000004"/>
    <x v="2"/>
    <n v="26"/>
    <x v="1"/>
    <x v="5"/>
  </r>
  <r>
    <x v="258"/>
    <x v="1"/>
    <x v="3"/>
    <n v="1.383"/>
    <x v="2"/>
    <n v="26"/>
    <x v="1"/>
    <x v="5"/>
  </r>
  <r>
    <x v="258"/>
    <x v="2"/>
    <x v="3"/>
    <n v="1.5009999999999999"/>
    <x v="2"/>
    <n v="26"/>
    <x v="1"/>
    <x v="5"/>
  </r>
  <r>
    <x v="258"/>
    <x v="3"/>
    <x v="3"/>
    <n v="1.425"/>
    <x v="2"/>
    <n v="26"/>
    <x v="1"/>
    <x v="5"/>
  </r>
  <r>
    <x v="258"/>
    <x v="4"/>
    <x v="3"/>
    <n v="1.387"/>
    <x v="2"/>
    <n v="26"/>
    <x v="1"/>
    <x v="5"/>
  </r>
  <r>
    <x v="258"/>
    <x v="5"/>
    <x v="3"/>
    <n v="0.995"/>
    <x v="2"/>
    <n v="26"/>
    <x v="1"/>
    <x v="5"/>
  </r>
  <r>
    <x v="258"/>
    <x v="6"/>
    <x v="3"/>
    <n v="1.2370000000000001"/>
    <x v="2"/>
    <n v="26"/>
    <x v="1"/>
    <x v="5"/>
  </r>
  <r>
    <x v="258"/>
    <x v="7"/>
    <x v="3"/>
    <n v="1.5880000000000001"/>
    <x v="2"/>
    <n v="26"/>
    <x v="1"/>
    <x v="5"/>
  </r>
  <r>
    <x v="258"/>
    <x v="8"/>
    <x v="3"/>
    <n v="1.6879999999999999"/>
    <x v="2"/>
    <n v="26"/>
    <x v="1"/>
    <x v="5"/>
  </r>
  <r>
    <x v="258"/>
    <x v="9"/>
    <x v="3"/>
    <n v="1.6679999999999999"/>
    <x v="2"/>
    <n v="26"/>
    <x v="1"/>
    <x v="5"/>
  </r>
  <r>
    <x v="258"/>
    <x v="10"/>
    <x v="3"/>
    <n v="1.772"/>
    <x v="2"/>
    <n v="26"/>
    <x v="1"/>
    <x v="5"/>
  </r>
  <r>
    <x v="258"/>
    <x v="11"/>
    <x v="3"/>
    <n v="1.6950000000000001"/>
    <x v="2"/>
    <n v="26"/>
    <x v="1"/>
    <x v="5"/>
  </r>
  <r>
    <x v="258"/>
    <x v="12"/>
    <x v="3"/>
    <n v="1.9"/>
    <x v="2"/>
    <n v="26"/>
    <x v="1"/>
    <x v="5"/>
  </r>
  <r>
    <x v="259"/>
    <x v="13"/>
    <x v="0"/>
    <n v="1.5650000000000001E-2"/>
    <x v="2"/>
    <n v="26"/>
    <x v="1"/>
    <x v="5"/>
  </r>
  <r>
    <x v="259"/>
    <x v="13"/>
    <x v="1"/>
    <n v="9.0539999999999995E-2"/>
    <x v="2"/>
    <n v="26"/>
    <x v="1"/>
    <x v="5"/>
  </r>
  <r>
    <x v="259"/>
    <x v="13"/>
    <x v="2"/>
    <n v="0.68081000000000003"/>
    <x v="2"/>
    <n v="26"/>
    <x v="1"/>
    <x v="5"/>
  </r>
  <r>
    <x v="259"/>
    <x v="13"/>
    <x v="3"/>
    <n v="0.78700000000000003"/>
    <x v="2"/>
    <n v="26"/>
    <x v="1"/>
    <x v="5"/>
  </r>
  <r>
    <x v="260"/>
    <x v="0"/>
    <x v="0"/>
    <n v="6.522E-2"/>
    <x v="2"/>
    <n v="27"/>
    <x v="2"/>
    <x v="6"/>
  </r>
  <r>
    <x v="260"/>
    <x v="1"/>
    <x v="0"/>
    <n v="0.36638999999999999"/>
    <x v="2"/>
    <n v="27"/>
    <x v="2"/>
    <x v="6"/>
  </r>
  <r>
    <x v="260"/>
    <x v="2"/>
    <x v="0"/>
    <n v="0.36638999999999999"/>
    <x v="2"/>
    <n v="27"/>
    <x v="2"/>
    <x v="6"/>
  </r>
  <r>
    <x v="260"/>
    <x v="3"/>
    <x v="0"/>
    <n v="0.36638999999999999"/>
    <x v="2"/>
    <n v="27"/>
    <x v="2"/>
    <x v="6"/>
  </r>
  <r>
    <x v="260"/>
    <x v="4"/>
    <x v="0"/>
    <n v="0.36638999999999999"/>
    <x v="2"/>
    <n v="27"/>
    <x v="2"/>
    <x v="6"/>
  </r>
  <r>
    <x v="260"/>
    <x v="5"/>
    <x v="0"/>
    <n v="7.7509999999999996E-2"/>
    <x v="2"/>
    <n v="27"/>
    <x v="2"/>
    <x v="6"/>
  </r>
  <r>
    <x v="260"/>
    <x v="6"/>
    <x v="0"/>
    <n v="0.29246"/>
    <x v="2"/>
    <n v="27"/>
    <x v="2"/>
    <x v="6"/>
  </r>
  <r>
    <x v="260"/>
    <x v="7"/>
    <x v="0"/>
    <n v="0.58442000000000005"/>
    <x v="2"/>
    <n v="27"/>
    <x v="2"/>
    <x v="6"/>
  </r>
  <r>
    <x v="260"/>
    <x v="8"/>
    <x v="0"/>
    <n v="0.58442000000000005"/>
    <x v="2"/>
    <n v="27"/>
    <x v="2"/>
    <x v="6"/>
  </r>
  <r>
    <x v="260"/>
    <x v="9"/>
    <x v="0"/>
    <n v="0.58442000000000005"/>
    <x v="2"/>
    <n v="27"/>
    <x v="2"/>
    <x v="6"/>
  </r>
  <r>
    <x v="260"/>
    <x v="10"/>
    <x v="0"/>
    <n v="0.58442000000000005"/>
    <x v="2"/>
    <n v="27"/>
    <x v="2"/>
    <x v="6"/>
  </r>
  <r>
    <x v="260"/>
    <x v="11"/>
    <x v="0"/>
    <n v="0.58442000000000005"/>
    <x v="2"/>
    <n v="27"/>
    <x v="2"/>
    <x v="6"/>
  </r>
  <r>
    <x v="260"/>
    <x v="12"/>
    <x v="0"/>
    <n v="0.58442000000000005"/>
    <x v="2"/>
    <n v="27"/>
    <x v="2"/>
    <x v="6"/>
  </r>
  <r>
    <x v="260"/>
    <x v="0"/>
    <x v="1"/>
    <n v="0.14846999999999999"/>
    <x v="2"/>
    <n v="27"/>
    <x v="2"/>
    <x v="6"/>
  </r>
  <r>
    <x v="260"/>
    <x v="1"/>
    <x v="1"/>
    <n v="0.25711000000000001"/>
    <x v="2"/>
    <n v="27"/>
    <x v="2"/>
    <x v="6"/>
  </r>
  <r>
    <x v="260"/>
    <x v="2"/>
    <x v="1"/>
    <n v="0.27879999999999999"/>
    <x v="2"/>
    <n v="27"/>
    <x v="2"/>
    <x v="6"/>
  </r>
  <r>
    <x v="260"/>
    <x v="3"/>
    <x v="1"/>
    <n v="0.26328000000000001"/>
    <x v="2"/>
    <n v="27"/>
    <x v="2"/>
    <x v="6"/>
  </r>
  <r>
    <x v="260"/>
    <x v="4"/>
    <x v="1"/>
    <n v="0.25057000000000001"/>
    <x v="2"/>
    <n v="27"/>
    <x v="2"/>
    <x v="6"/>
  </r>
  <r>
    <x v="260"/>
    <x v="5"/>
    <x v="1"/>
    <n v="0.11389000000000001"/>
    <x v="2"/>
    <n v="27"/>
    <x v="2"/>
    <x v="6"/>
  </r>
  <r>
    <x v="260"/>
    <x v="6"/>
    <x v="1"/>
    <n v="0.22888"/>
    <x v="2"/>
    <n v="27"/>
    <x v="2"/>
    <x v="6"/>
  </r>
  <r>
    <x v="260"/>
    <x v="7"/>
    <x v="1"/>
    <n v="0.29582000000000003"/>
    <x v="2"/>
    <n v="27"/>
    <x v="2"/>
    <x v="6"/>
  </r>
  <r>
    <x v="260"/>
    <x v="8"/>
    <x v="1"/>
    <n v="0.31602000000000002"/>
    <x v="2"/>
    <n v="27"/>
    <x v="2"/>
    <x v="6"/>
  </r>
  <r>
    <x v="260"/>
    <x v="9"/>
    <x v="1"/>
    <n v="0.31114999999999998"/>
    <x v="2"/>
    <n v="27"/>
    <x v="2"/>
    <x v="6"/>
  </r>
  <r>
    <x v="260"/>
    <x v="10"/>
    <x v="1"/>
    <n v="0.33023000000000002"/>
    <x v="2"/>
    <n v="27"/>
    <x v="2"/>
    <x v="6"/>
  </r>
  <r>
    <x v="260"/>
    <x v="11"/>
    <x v="1"/>
    <n v="0.31619999999999998"/>
    <x v="2"/>
    <n v="27"/>
    <x v="2"/>
    <x v="6"/>
  </r>
  <r>
    <x v="260"/>
    <x v="12"/>
    <x v="1"/>
    <n v="0.35510000000000003"/>
    <x v="2"/>
    <n v="27"/>
    <x v="2"/>
    <x v="6"/>
  </r>
  <r>
    <x v="260"/>
    <x v="0"/>
    <x v="2"/>
    <n v="0.58030999999999999"/>
    <x v="2"/>
    <n v="27"/>
    <x v="2"/>
    <x v="6"/>
  </r>
  <r>
    <x v="260"/>
    <x v="1"/>
    <x v="2"/>
    <n v="0.75149999999999995"/>
    <x v="2"/>
    <n v="27"/>
    <x v="2"/>
    <x v="6"/>
  </r>
  <r>
    <x v="260"/>
    <x v="2"/>
    <x v="2"/>
    <n v="0.84580999999999995"/>
    <x v="2"/>
    <n v="27"/>
    <x v="2"/>
    <x v="6"/>
  </r>
  <r>
    <x v="260"/>
    <x v="3"/>
    <x v="2"/>
    <n v="0.77832999999999997"/>
    <x v="2"/>
    <n v="27"/>
    <x v="2"/>
    <x v="6"/>
  </r>
  <r>
    <x v="260"/>
    <x v="4"/>
    <x v="2"/>
    <n v="0.72304000000000002"/>
    <x v="2"/>
    <n v="27"/>
    <x v="2"/>
    <x v="6"/>
  </r>
  <r>
    <x v="260"/>
    <x v="5"/>
    <x v="2"/>
    <n v="0.79859999999999998"/>
    <x v="2"/>
    <n v="27"/>
    <x v="2"/>
    <x v="6"/>
  </r>
  <r>
    <x v="260"/>
    <x v="6"/>
    <x v="2"/>
    <n v="0.70265999999999995"/>
    <x v="2"/>
    <n v="27"/>
    <x v="2"/>
    <x v="6"/>
  </r>
  <r>
    <x v="260"/>
    <x v="7"/>
    <x v="2"/>
    <n v="0.70176000000000005"/>
    <x v="2"/>
    <n v="27"/>
    <x v="2"/>
    <x v="6"/>
  </r>
  <r>
    <x v="260"/>
    <x v="8"/>
    <x v="2"/>
    <n v="0.78956000000000004"/>
    <x v="2"/>
    <n v="27"/>
    <x v="2"/>
    <x v="6"/>
  </r>
  <r>
    <x v="260"/>
    <x v="9"/>
    <x v="2"/>
    <n v="0.76842999999999995"/>
    <x v="2"/>
    <n v="27"/>
    <x v="2"/>
    <x v="6"/>
  </r>
  <r>
    <x v="260"/>
    <x v="10"/>
    <x v="2"/>
    <n v="0.85135000000000005"/>
    <x v="2"/>
    <n v="27"/>
    <x v="2"/>
    <x v="6"/>
  </r>
  <r>
    <x v="260"/>
    <x v="11"/>
    <x v="2"/>
    <n v="0.79037999999999997"/>
    <x v="2"/>
    <n v="27"/>
    <x v="2"/>
    <x v="6"/>
  </r>
  <r>
    <x v="260"/>
    <x v="12"/>
    <x v="2"/>
    <n v="0.95948"/>
    <x v="2"/>
    <n v="27"/>
    <x v="2"/>
    <x v="6"/>
  </r>
  <r>
    <x v="260"/>
    <x v="0"/>
    <x v="3"/>
    <n v="0.79400000000000004"/>
    <x v="2"/>
    <n v="27"/>
    <x v="2"/>
    <x v="6"/>
  </r>
  <r>
    <x v="260"/>
    <x v="1"/>
    <x v="3"/>
    <n v="1.375"/>
    <x v="2"/>
    <n v="27"/>
    <x v="2"/>
    <x v="6"/>
  </r>
  <r>
    <x v="260"/>
    <x v="2"/>
    <x v="3"/>
    <n v="1.4910000000000001"/>
    <x v="2"/>
    <n v="27"/>
    <x v="2"/>
    <x v="6"/>
  </r>
  <r>
    <x v="260"/>
    <x v="3"/>
    <x v="3"/>
    <n v="1.4079999999999999"/>
    <x v="2"/>
    <n v="27"/>
    <x v="2"/>
    <x v="6"/>
  </r>
  <r>
    <x v="260"/>
    <x v="4"/>
    <x v="3"/>
    <n v="1.34"/>
    <x v="2"/>
    <n v="27"/>
    <x v="2"/>
    <x v="6"/>
  </r>
  <r>
    <x v="260"/>
    <x v="5"/>
    <x v="3"/>
    <n v="0.99"/>
    <x v="2"/>
    <n v="27"/>
    <x v="2"/>
    <x v="6"/>
  </r>
  <r>
    <x v="260"/>
    <x v="6"/>
    <x v="3"/>
    <n v="1.224"/>
    <x v="2"/>
    <n v="27"/>
    <x v="2"/>
    <x v="6"/>
  </r>
  <r>
    <x v="260"/>
    <x v="7"/>
    <x v="3"/>
    <n v="1.5820000000000001"/>
    <x v="2"/>
    <n v="27"/>
    <x v="2"/>
    <x v="6"/>
  </r>
  <r>
    <x v="260"/>
    <x v="8"/>
    <x v="3"/>
    <n v="1.69"/>
    <x v="2"/>
    <n v="27"/>
    <x v="2"/>
    <x v="6"/>
  </r>
  <r>
    <x v="260"/>
    <x v="9"/>
    <x v="3"/>
    <n v="1.6639999999999999"/>
    <x v="2"/>
    <n v="27"/>
    <x v="2"/>
    <x v="6"/>
  </r>
  <r>
    <x v="260"/>
    <x v="10"/>
    <x v="3"/>
    <n v="1.766"/>
    <x v="2"/>
    <n v="27"/>
    <x v="2"/>
    <x v="6"/>
  </r>
  <r>
    <x v="260"/>
    <x v="11"/>
    <x v="3"/>
    <n v="1.6910000000000001"/>
    <x v="2"/>
    <n v="27"/>
    <x v="2"/>
    <x v="6"/>
  </r>
  <r>
    <x v="260"/>
    <x v="12"/>
    <x v="3"/>
    <n v="1.899"/>
    <x v="2"/>
    <n v="27"/>
    <x v="2"/>
    <x v="6"/>
  </r>
  <r>
    <x v="261"/>
    <x v="13"/>
    <x v="0"/>
    <n v="1.5650000000000001E-2"/>
    <x v="2"/>
    <n v="27"/>
    <x v="2"/>
    <x v="6"/>
  </r>
  <r>
    <x v="261"/>
    <x v="13"/>
    <x v="1"/>
    <n v="9.0770000000000003E-2"/>
    <x v="2"/>
    <n v="27"/>
    <x v="2"/>
    <x v="6"/>
  </r>
  <r>
    <x v="261"/>
    <x v="13"/>
    <x v="2"/>
    <n v="0.68257999999999996"/>
    <x v="2"/>
    <n v="27"/>
    <x v="2"/>
    <x v="6"/>
  </r>
  <r>
    <x v="261"/>
    <x v="13"/>
    <x v="3"/>
    <n v="0.78900000000000003"/>
    <x v="2"/>
    <n v="27"/>
    <x v="2"/>
    <x v="6"/>
  </r>
  <r>
    <x v="262"/>
    <x v="0"/>
    <x v="0"/>
    <n v="6.522E-2"/>
    <x v="2"/>
    <n v="28"/>
    <x v="2"/>
    <x v="6"/>
  </r>
  <r>
    <x v="262"/>
    <x v="1"/>
    <x v="0"/>
    <n v="0.36638999999999999"/>
    <x v="2"/>
    <n v="28"/>
    <x v="2"/>
    <x v="6"/>
  </r>
  <r>
    <x v="262"/>
    <x v="2"/>
    <x v="0"/>
    <n v="0.36638999999999999"/>
    <x v="2"/>
    <n v="28"/>
    <x v="2"/>
    <x v="6"/>
  </r>
  <r>
    <x v="262"/>
    <x v="3"/>
    <x v="0"/>
    <n v="0.36638999999999999"/>
    <x v="2"/>
    <n v="28"/>
    <x v="2"/>
    <x v="6"/>
  </r>
  <r>
    <x v="262"/>
    <x v="4"/>
    <x v="0"/>
    <n v="0.36638999999999999"/>
    <x v="2"/>
    <n v="28"/>
    <x v="2"/>
    <x v="6"/>
  </r>
  <r>
    <x v="262"/>
    <x v="5"/>
    <x v="0"/>
    <n v="7.7509999999999996E-2"/>
    <x v="2"/>
    <n v="28"/>
    <x v="2"/>
    <x v="6"/>
  </r>
  <r>
    <x v="262"/>
    <x v="6"/>
    <x v="0"/>
    <n v="0.29246"/>
    <x v="2"/>
    <n v="28"/>
    <x v="2"/>
    <x v="6"/>
  </r>
  <r>
    <x v="262"/>
    <x v="7"/>
    <x v="0"/>
    <n v="0.58442000000000005"/>
    <x v="2"/>
    <n v="28"/>
    <x v="2"/>
    <x v="6"/>
  </r>
  <r>
    <x v="262"/>
    <x v="8"/>
    <x v="0"/>
    <n v="0.58442000000000005"/>
    <x v="2"/>
    <n v="28"/>
    <x v="2"/>
    <x v="6"/>
  </r>
  <r>
    <x v="262"/>
    <x v="9"/>
    <x v="0"/>
    <n v="0.58442000000000005"/>
    <x v="2"/>
    <n v="28"/>
    <x v="2"/>
    <x v="6"/>
  </r>
  <r>
    <x v="262"/>
    <x v="10"/>
    <x v="0"/>
    <n v="0.58442000000000005"/>
    <x v="2"/>
    <n v="28"/>
    <x v="2"/>
    <x v="6"/>
  </r>
  <r>
    <x v="262"/>
    <x v="11"/>
    <x v="0"/>
    <n v="0.58442000000000005"/>
    <x v="2"/>
    <n v="28"/>
    <x v="2"/>
    <x v="6"/>
  </r>
  <r>
    <x v="262"/>
    <x v="12"/>
    <x v="0"/>
    <n v="0.58442000000000005"/>
    <x v="2"/>
    <n v="28"/>
    <x v="2"/>
    <x v="6"/>
  </r>
  <r>
    <x v="262"/>
    <x v="0"/>
    <x v="1"/>
    <n v="0.14754"/>
    <x v="2"/>
    <n v="28"/>
    <x v="2"/>
    <x v="6"/>
  </r>
  <r>
    <x v="262"/>
    <x v="1"/>
    <x v="1"/>
    <n v="0.2616"/>
    <x v="2"/>
    <n v="28"/>
    <x v="2"/>
    <x v="6"/>
  </r>
  <r>
    <x v="262"/>
    <x v="2"/>
    <x v="1"/>
    <n v="0.28366999999999998"/>
    <x v="2"/>
    <n v="28"/>
    <x v="2"/>
    <x v="6"/>
  </r>
  <r>
    <x v="262"/>
    <x v="3"/>
    <x v="1"/>
    <n v="0.26123000000000002"/>
    <x v="2"/>
    <n v="28"/>
    <x v="2"/>
    <x v="6"/>
  </r>
  <r>
    <x v="262"/>
    <x v="4"/>
    <x v="1"/>
    <n v="0.25057000000000001"/>
    <x v="2"/>
    <n v="28"/>
    <x v="2"/>
    <x v="6"/>
  </r>
  <r>
    <x v="262"/>
    <x v="5"/>
    <x v="1"/>
    <n v="0.11712"/>
    <x v="2"/>
    <n v="28"/>
    <x v="2"/>
    <x v="6"/>
  </r>
  <r>
    <x v="262"/>
    <x v="6"/>
    <x v="1"/>
    <n v="0.23186999999999999"/>
    <x v="2"/>
    <n v="28"/>
    <x v="2"/>
    <x v="6"/>
  </r>
  <r>
    <x v="262"/>
    <x v="7"/>
    <x v="1"/>
    <n v="0.30031000000000002"/>
    <x v="2"/>
    <n v="28"/>
    <x v="2"/>
    <x v="6"/>
  </r>
  <r>
    <x v="262"/>
    <x v="8"/>
    <x v="1"/>
    <n v="0.32124999999999998"/>
    <x v="2"/>
    <n v="28"/>
    <x v="2"/>
    <x v="6"/>
  </r>
  <r>
    <x v="262"/>
    <x v="9"/>
    <x v="1"/>
    <n v="0.31470999999999999"/>
    <x v="2"/>
    <n v="28"/>
    <x v="2"/>
    <x v="6"/>
  </r>
  <r>
    <x v="262"/>
    <x v="10"/>
    <x v="1"/>
    <n v="0.33452999999999999"/>
    <x v="2"/>
    <n v="28"/>
    <x v="2"/>
    <x v="6"/>
  </r>
  <r>
    <x v="262"/>
    <x v="11"/>
    <x v="1"/>
    <n v="0.32256000000000001"/>
    <x v="2"/>
    <n v="28"/>
    <x v="2"/>
    <x v="6"/>
  </r>
  <r>
    <x v="262"/>
    <x v="12"/>
    <x v="1"/>
    <n v="0.35585"/>
    <x v="2"/>
    <n v="28"/>
    <x v="2"/>
    <x v="6"/>
  </r>
  <r>
    <x v="262"/>
    <x v="0"/>
    <x v="2"/>
    <n v="0.57623999999999997"/>
    <x v="2"/>
    <n v="28"/>
    <x v="2"/>
    <x v="6"/>
  </r>
  <r>
    <x v="262"/>
    <x v="1"/>
    <x v="2"/>
    <n v="0.77100999999999997"/>
    <x v="2"/>
    <n v="28"/>
    <x v="2"/>
    <x v="6"/>
  </r>
  <r>
    <x v="262"/>
    <x v="2"/>
    <x v="2"/>
    <n v="0.86694000000000004"/>
    <x v="2"/>
    <n v="28"/>
    <x v="2"/>
    <x v="6"/>
  </r>
  <r>
    <x v="262"/>
    <x v="3"/>
    <x v="2"/>
    <n v="0.76937999999999995"/>
    <x v="2"/>
    <n v="28"/>
    <x v="2"/>
    <x v="6"/>
  </r>
  <r>
    <x v="262"/>
    <x v="4"/>
    <x v="2"/>
    <n v="0.72304000000000002"/>
    <x v="2"/>
    <n v="28"/>
    <x v="2"/>
    <x v="6"/>
  </r>
  <r>
    <x v="262"/>
    <x v="5"/>
    <x v="2"/>
    <n v="0.82337000000000005"/>
    <x v="2"/>
    <n v="28"/>
    <x v="2"/>
    <x v="6"/>
  </r>
  <r>
    <x v="262"/>
    <x v="6"/>
    <x v="2"/>
    <n v="0.71567000000000003"/>
    <x v="2"/>
    <n v="28"/>
    <x v="2"/>
    <x v="6"/>
  </r>
  <r>
    <x v="262"/>
    <x v="7"/>
    <x v="2"/>
    <n v="0.72126999999999997"/>
    <x v="2"/>
    <n v="28"/>
    <x v="2"/>
    <x v="6"/>
  </r>
  <r>
    <x v="262"/>
    <x v="8"/>
    <x v="2"/>
    <n v="0.81233"/>
    <x v="2"/>
    <n v="28"/>
    <x v="2"/>
    <x v="6"/>
  </r>
  <r>
    <x v="262"/>
    <x v="9"/>
    <x v="2"/>
    <n v="0.78386999999999996"/>
    <x v="2"/>
    <n v="28"/>
    <x v="2"/>
    <x v="6"/>
  </r>
  <r>
    <x v="262"/>
    <x v="10"/>
    <x v="2"/>
    <n v="0.87004999999999999"/>
    <x v="2"/>
    <n v="28"/>
    <x v="2"/>
    <x v="6"/>
  </r>
  <r>
    <x v="262"/>
    <x v="11"/>
    <x v="2"/>
    <n v="0.81801999999999997"/>
    <x v="2"/>
    <n v="28"/>
    <x v="2"/>
    <x v="6"/>
  </r>
  <r>
    <x v="262"/>
    <x v="12"/>
    <x v="2"/>
    <n v="0.96272999999999997"/>
    <x v="2"/>
    <n v="28"/>
    <x v="2"/>
    <x v="6"/>
  </r>
  <r>
    <x v="262"/>
    <x v="0"/>
    <x v="3"/>
    <n v="0.78900000000000003"/>
    <x v="2"/>
    <n v="28"/>
    <x v="2"/>
    <x v="6"/>
  </r>
  <r>
    <x v="262"/>
    <x v="1"/>
    <x v="3"/>
    <n v="1.399"/>
    <x v="2"/>
    <n v="28"/>
    <x v="2"/>
    <x v="6"/>
  </r>
  <r>
    <x v="262"/>
    <x v="2"/>
    <x v="3"/>
    <n v="1.5169999999999999"/>
    <x v="2"/>
    <n v="28"/>
    <x v="2"/>
    <x v="6"/>
  </r>
  <r>
    <x v="262"/>
    <x v="3"/>
    <x v="3"/>
    <n v="1.397"/>
    <x v="2"/>
    <n v="28"/>
    <x v="2"/>
    <x v="6"/>
  </r>
  <r>
    <x v="262"/>
    <x v="4"/>
    <x v="3"/>
    <n v="1.34"/>
    <x v="2"/>
    <n v="28"/>
    <x v="2"/>
    <x v="6"/>
  </r>
  <r>
    <x v="262"/>
    <x v="5"/>
    <x v="3"/>
    <n v="1.018"/>
    <x v="2"/>
    <n v="28"/>
    <x v="2"/>
    <x v="6"/>
  </r>
  <r>
    <x v="262"/>
    <x v="6"/>
    <x v="3"/>
    <n v="1.24"/>
    <x v="2"/>
    <n v="28"/>
    <x v="2"/>
    <x v="6"/>
  </r>
  <r>
    <x v="262"/>
    <x v="7"/>
    <x v="3"/>
    <n v="1.6060000000000001"/>
    <x v="2"/>
    <n v="28"/>
    <x v="2"/>
    <x v="6"/>
  </r>
  <r>
    <x v="262"/>
    <x v="8"/>
    <x v="3"/>
    <n v="1.718"/>
    <x v="2"/>
    <n v="28"/>
    <x v="2"/>
    <x v="6"/>
  </r>
  <r>
    <x v="262"/>
    <x v="9"/>
    <x v="3"/>
    <n v="1.6830000000000001"/>
    <x v="2"/>
    <n v="28"/>
    <x v="2"/>
    <x v="6"/>
  </r>
  <r>
    <x v="262"/>
    <x v="10"/>
    <x v="3"/>
    <n v="1.7889999999999999"/>
    <x v="2"/>
    <n v="28"/>
    <x v="2"/>
    <x v="6"/>
  </r>
  <r>
    <x v="262"/>
    <x v="11"/>
    <x v="3"/>
    <n v="1.7250000000000001"/>
    <x v="2"/>
    <n v="28"/>
    <x v="2"/>
    <x v="6"/>
  </r>
  <r>
    <x v="262"/>
    <x v="12"/>
    <x v="3"/>
    <n v="1.903"/>
    <x v="2"/>
    <n v="28"/>
    <x v="2"/>
    <x v="6"/>
  </r>
  <r>
    <x v="263"/>
    <x v="13"/>
    <x v="0"/>
    <n v="1.5650000000000001E-2"/>
    <x v="2"/>
    <n v="28"/>
    <x v="2"/>
    <x v="6"/>
  </r>
  <r>
    <x v="263"/>
    <x v="13"/>
    <x v="1"/>
    <n v="9.4909999999999994E-2"/>
    <x v="2"/>
    <n v="28"/>
    <x v="2"/>
    <x v="6"/>
  </r>
  <r>
    <x v="263"/>
    <x v="13"/>
    <x v="2"/>
    <n v="0.71443999999999996"/>
    <x v="2"/>
    <n v="28"/>
    <x v="2"/>
    <x v="6"/>
  </r>
  <r>
    <x v="263"/>
    <x v="13"/>
    <x v="3"/>
    <n v="0.82499999999999996"/>
    <x v="2"/>
    <n v="28"/>
    <x v="2"/>
    <x v="6"/>
  </r>
  <r>
    <x v="264"/>
    <x v="0"/>
    <x v="0"/>
    <n v="6.522E-2"/>
    <x v="2"/>
    <n v="29"/>
    <x v="2"/>
    <x v="6"/>
  </r>
  <r>
    <x v="264"/>
    <x v="1"/>
    <x v="0"/>
    <n v="0.36638999999999999"/>
    <x v="2"/>
    <n v="29"/>
    <x v="2"/>
    <x v="6"/>
  </r>
  <r>
    <x v="264"/>
    <x v="2"/>
    <x v="0"/>
    <n v="0.36638999999999999"/>
    <x v="2"/>
    <n v="29"/>
    <x v="2"/>
    <x v="6"/>
  </r>
  <r>
    <x v="264"/>
    <x v="3"/>
    <x v="0"/>
    <n v="0.36638999999999999"/>
    <x v="2"/>
    <n v="29"/>
    <x v="2"/>
    <x v="6"/>
  </r>
  <r>
    <x v="264"/>
    <x v="4"/>
    <x v="0"/>
    <n v="0.36638999999999999"/>
    <x v="2"/>
    <n v="29"/>
    <x v="2"/>
    <x v="6"/>
  </r>
  <r>
    <x v="264"/>
    <x v="5"/>
    <x v="0"/>
    <n v="7.7509999999999996E-2"/>
    <x v="2"/>
    <n v="29"/>
    <x v="2"/>
    <x v="6"/>
  </r>
  <r>
    <x v="264"/>
    <x v="6"/>
    <x v="0"/>
    <n v="0.29246"/>
    <x v="2"/>
    <n v="29"/>
    <x v="2"/>
    <x v="6"/>
  </r>
  <r>
    <x v="264"/>
    <x v="7"/>
    <x v="0"/>
    <n v="0.58442000000000005"/>
    <x v="2"/>
    <n v="29"/>
    <x v="2"/>
    <x v="6"/>
  </r>
  <r>
    <x v="264"/>
    <x v="8"/>
    <x v="0"/>
    <n v="0.58442000000000005"/>
    <x v="2"/>
    <n v="29"/>
    <x v="2"/>
    <x v="6"/>
  </r>
  <r>
    <x v="264"/>
    <x v="9"/>
    <x v="0"/>
    <n v="0.58442000000000005"/>
    <x v="2"/>
    <n v="29"/>
    <x v="2"/>
    <x v="6"/>
  </r>
  <r>
    <x v="264"/>
    <x v="10"/>
    <x v="0"/>
    <n v="0.58442000000000005"/>
    <x v="2"/>
    <n v="29"/>
    <x v="2"/>
    <x v="6"/>
  </r>
  <r>
    <x v="264"/>
    <x v="11"/>
    <x v="0"/>
    <n v="0.58442000000000005"/>
    <x v="2"/>
    <n v="29"/>
    <x v="2"/>
    <x v="6"/>
  </r>
  <r>
    <x v="264"/>
    <x v="12"/>
    <x v="0"/>
    <n v="0.58442000000000005"/>
    <x v="2"/>
    <n v="29"/>
    <x v="2"/>
    <x v="6"/>
  </r>
  <r>
    <x v="264"/>
    <x v="0"/>
    <x v="1"/>
    <n v="0.14360999999999999"/>
    <x v="2"/>
    <n v="29"/>
    <x v="2"/>
    <x v="6"/>
  </r>
  <r>
    <x v="264"/>
    <x v="1"/>
    <x v="1"/>
    <n v="0.26346999999999998"/>
    <x v="2"/>
    <n v="29"/>
    <x v="2"/>
    <x v="6"/>
  </r>
  <r>
    <x v="264"/>
    <x v="2"/>
    <x v="1"/>
    <n v="0.28422999999999998"/>
    <x v="2"/>
    <n v="29"/>
    <x v="2"/>
    <x v="6"/>
  </r>
  <r>
    <x v="264"/>
    <x v="3"/>
    <x v="1"/>
    <n v="0.26422000000000001"/>
    <x v="2"/>
    <n v="29"/>
    <x v="2"/>
    <x v="6"/>
  </r>
  <r>
    <x v="264"/>
    <x v="4"/>
    <x v="1"/>
    <n v="0.25991999999999998"/>
    <x v="2"/>
    <n v="29"/>
    <x v="2"/>
    <x v="6"/>
  </r>
  <r>
    <x v="264"/>
    <x v="5"/>
    <x v="1"/>
    <n v="0.1193"/>
    <x v="2"/>
    <n v="29"/>
    <x v="2"/>
    <x v="6"/>
  </r>
  <r>
    <x v="264"/>
    <x v="6"/>
    <x v="1"/>
    <n v="0.23486000000000001"/>
    <x v="2"/>
    <n v="29"/>
    <x v="2"/>
    <x v="6"/>
  </r>
  <r>
    <x v="264"/>
    <x v="7"/>
    <x v="1"/>
    <n v="0.30162"/>
    <x v="2"/>
    <n v="29"/>
    <x v="2"/>
    <x v="6"/>
  </r>
  <r>
    <x v="264"/>
    <x v="8"/>
    <x v="1"/>
    <n v="0.32236999999999999"/>
    <x v="2"/>
    <n v="29"/>
    <x v="2"/>
    <x v="6"/>
  </r>
  <r>
    <x v="264"/>
    <x v="9"/>
    <x v="1"/>
    <n v="0.31713999999999998"/>
    <x v="2"/>
    <n v="29"/>
    <x v="2"/>
    <x v="6"/>
  </r>
  <r>
    <x v="264"/>
    <x v="10"/>
    <x v="1"/>
    <n v="0.33528000000000002"/>
    <x v="2"/>
    <n v="29"/>
    <x v="2"/>
    <x v="6"/>
  </r>
  <r>
    <x v="264"/>
    <x v="11"/>
    <x v="1"/>
    <n v="0.32312000000000002"/>
    <x v="2"/>
    <n v="29"/>
    <x v="2"/>
    <x v="6"/>
  </r>
  <r>
    <x v="264"/>
    <x v="12"/>
    <x v="1"/>
    <n v="0.35621999999999998"/>
    <x v="2"/>
    <n v="29"/>
    <x v="2"/>
    <x v="6"/>
  </r>
  <r>
    <x v="264"/>
    <x v="0"/>
    <x v="2"/>
    <n v="0.55916999999999994"/>
    <x v="2"/>
    <n v="29"/>
    <x v="2"/>
    <x v="6"/>
  </r>
  <r>
    <x v="264"/>
    <x v="1"/>
    <x v="2"/>
    <n v="0.77914000000000005"/>
    <x v="2"/>
    <n v="29"/>
    <x v="2"/>
    <x v="6"/>
  </r>
  <r>
    <x v="264"/>
    <x v="2"/>
    <x v="2"/>
    <n v="0.86938000000000004"/>
    <x v="2"/>
    <n v="29"/>
    <x v="2"/>
    <x v="6"/>
  </r>
  <r>
    <x v="264"/>
    <x v="3"/>
    <x v="2"/>
    <n v="0.78239000000000003"/>
    <x v="2"/>
    <n v="29"/>
    <x v="2"/>
    <x v="6"/>
  </r>
  <r>
    <x v="264"/>
    <x v="4"/>
    <x v="2"/>
    <n v="0.76368999999999998"/>
    <x v="2"/>
    <n v="29"/>
    <x v="2"/>
    <x v="6"/>
  </r>
  <r>
    <x v="264"/>
    <x v="5"/>
    <x v="2"/>
    <n v="0.84018999999999999"/>
    <x v="2"/>
    <n v="29"/>
    <x v="2"/>
    <x v="6"/>
  </r>
  <r>
    <x v="264"/>
    <x v="6"/>
    <x v="2"/>
    <n v="0.72867999999999999"/>
    <x v="2"/>
    <n v="29"/>
    <x v="2"/>
    <x v="6"/>
  </r>
  <r>
    <x v="264"/>
    <x v="7"/>
    <x v="2"/>
    <n v="0.72696000000000005"/>
    <x v="2"/>
    <n v="29"/>
    <x v="2"/>
    <x v="6"/>
  </r>
  <r>
    <x v="264"/>
    <x v="8"/>
    <x v="2"/>
    <n v="0.81720999999999999"/>
    <x v="2"/>
    <n v="29"/>
    <x v="2"/>
    <x v="6"/>
  </r>
  <r>
    <x v="264"/>
    <x v="9"/>
    <x v="2"/>
    <n v="0.79444000000000004"/>
    <x v="2"/>
    <n v="29"/>
    <x v="2"/>
    <x v="6"/>
  </r>
  <r>
    <x v="264"/>
    <x v="10"/>
    <x v="2"/>
    <n v="0.87329999999999997"/>
    <x v="2"/>
    <n v="29"/>
    <x v="2"/>
    <x v="6"/>
  </r>
  <r>
    <x v="264"/>
    <x v="11"/>
    <x v="2"/>
    <n v="0.82045999999999997"/>
    <x v="2"/>
    <n v="29"/>
    <x v="2"/>
    <x v="6"/>
  </r>
  <r>
    <x v="264"/>
    <x v="12"/>
    <x v="2"/>
    <n v="0.96435999999999999"/>
    <x v="2"/>
    <n v="29"/>
    <x v="2"/>
    <x v="6"/>
  </r>
  <r>
    <x v="264"/>
    <x v="0"/>
    <x v="3"/>
    <n v="0.76800000000000002"/>
    <x v="2"/>
    <n v="29"/>
    <x v="2"/>
    <x v="6"/>
  </r>
  <r>
    <x v="264"/>
    <x v="1"/>
    <x v="3"/>
    <n v="1.409"/>
    <x v="2"/>
    <n v="29"/>
    <x v="2"/>
    <x v="6"/>
  </r>
  <r>
    <x v="264"/>
    <x v="2"/>
    <x v="3"/>
    <n v="1.52"/>
    <x v="2"/>
    <n v="29"/>
    <x v="2"/>
    <x v="6"/>
  </r>
  <r>
    <x v="264"/>
    <x v="3"/>
    <x v="3"/>
    <n v="1.413"/>
    <x v="2"/>
    <n v="29"/>
    <x v="2"/>
    <x v="6"/>
  </r>
  <r>
    <x v="264"/>
    <x v="4"/>
    <x v="3"/>
    <n v="1.39"/>
    <x v="2"/>
    <n v="29"/>
    <x v="2"/>
    <x v="6"/>
  </r>
  <r>
    <x v="264"/>
    <x v="5"/>
    <x v="3"/>
    <n v="1.0369999999999999"/>
    <x v="2"/>
    <n v="29"/>
    <x v="2"/>
    <x v="6"/>
  </r>
  <r>
    <x v="264"/>
    <x v="6"/>
    <x v="3"/>
    <n v="1.256"/>
    <x v="2"/>
    <n v="29"/>
    <x v="2"/>
    <x v="6"/>
  </r>
  <r>
    <x v="264"/>
    <x v="7"/>
    <x v="3"/>
    <n v="1.613"/>
    <x v="2"/>
    <n v="29"/>
    <x v="2"/>
    <x v="6"/>
  </r>
  <r>
    <x v="264"/>
    <x v="8"/>
    <x v="3"/>
    <n v="1.724"/>
    <x v="2"/>
    <n v="29"/>
    <x v="2"/>
    <x v="6"/>
  </r>
  <r>
    <x v="264"/>
    <x v="9"/>
    <x v="3"/>
    <n v="1.696"/>
    <x v="2"/>
    <n v="29"/>
    <x v="2"/>
    <x v="6"/>
  </r>
  <r>
    <x v="264"/>
    <x v="10"/>
    <x v="3"/>
    <n v="1.7929999999999999"/>
    <x v="2"/>
    <n v="29"/>
    <x v="2"/>
    <x v="6"/>
  </r>
  <r>
    <x v="264"/>
    <x v="11"/>
    <x v="3"/>
    <n v="1.728"/>
    <x v="2"/>
    <n v="29"/>
    <x v="2"/>
    <x v="6"/>
  </r>
  <r>
    <x v="264"/>
    <x v="12"/>
    <x v="3"/>
    <n v="1.905"/>
    <x v="2"/>
    <n v="29"/>
    <x v="2"/>
    <x v="6"/>
  </r>
  <r>
    <x v="265"/>
    <x v="13"/>
    <x v="0"/>
    <n v="1.5650000000000001E-2"/>
    <x v="2"/>
    <n v="29"/>
    <x v="2"/>
    <x v="6"/>
  </r>
  <r>
    <x v="265"/>
    <x v="13"/>
    <x v="1"/>
    <n v="9.6290000000000001E-2"/>
    <x v="2"/>
    <n v="29"/>
    <x v="2"/>
    <x v="6"/>
  </r>
  <r>
    <x v="265"/>
    <x v="13"/>
    <x v="2"/>
    <n v="0.72506000000000004"/>
    <x v="2"/>
    <n v="29"/>
    <x v="2"/>
    <x v="6"/>
  </r>
  <r>
    <x v="265"/>
    <x v="13"/>
    <x v="3"/>
    <n v="0.83699999999999997"/>
    <x v="2"/>
    <n v="29"/>
    <x v="2"/>
    <x v="6"/>
  </r>
  <r>
    <x v="266"/>
    <x v="0"/>
    <x v="0"/>
    <n v="6.522E-2"/>
    <x v="2"/>
    <n v="30"/>
    <x v="2"/>
    <x v="6"/>
  </r>
  <r>
    <x v="266"/>
    <x v="1"/>
    <x v="0"/>
    <n v="0.36638999999999999"/>
    <x v="2"/>
    <n v="30"/>
    <x v="2"/>
    <x v="6"/>
  </r>
  <r>
    <x v="266"/>
    <x v="2"/>
    <x v="0"/>
    <n v="0.36638999999999999"/>
    <x v="2"/>
    <n v="30"/>
    <x v="2"/>
    <x v="6"/>
  </r>
  <r>
    <x v="266"/>
    <x v="3"/>
    <x v="0"/>
    <n v="0.36638999999999999"/>
    <x v="2"/>
    <n v="30"/>
    <x v="2"/>
    <x v="6"/>
  </r>
  <r>
    <x v="266"/>
    <x v="4"/>
    <x v="0"/>
    <n v="0.36638999999999999"/>
    <x v="2"/>
    <n v="30"/>
    <x v="2"/>
    <x v="6"/>
  </r>
  <r>
    <x v="266"/>
    <x v="5"/>
    <x v="0"/>
    <n v="7.7509999999999996E-2"/>
    <x v="2"/>
    <n v="30"/>
    <x v="2"/>
    <x v="6"/>
  </r>
  <r>
    <x v="266"/>
    <x v="6"/>
    <x v="0"/>
    <n v="0.29246"/>
    <x v="2"/>
    <n v="30"/>
    <x v="2"/>
    <x v="6"/>
  </r>
  <r>
    <x v="266"/>
    <x v="7"/>
    <x v="0"/>
    <n v="0.58442000000000005"/>
    <x v="2"/>
    <n v="30"/>
    <x v="2"/>
    <x v="6"/>
  </r>
  <r>
    <x v="266"/>
    <x v="8"/>
    <x v="0"/>
    <n v="0.58442000000000005"/>
    <x v="2"/>
    <n v="30"/>
    <x v="2"/>
    <x v="6"/>
  </r>
  <r>
    <x v="266"/>
    <x v="9"/>
    <x v="0"/>
    <n v="0.58442000000000005"/>
    <x v="2"/>
    <n v="30"/>
    <x v="2"/>
    <x v="6"/>
  </r>
  <r>
    <x v="266"/>
    <x v="10"/>
    <x v="0"/>
    <n v="0.58442000000000005"/>
    <x v="2"/>
    <n v="30"/>
    <x v="2"/>
    <x v="6"/>
  </r>
  <r>
    <x v="266"/>
    <x v="11"/>
    <x v="0"/>
    <n v="0.58442000000000005"/>
    <x v="2"/>
    <n v="30"/>
    <x v="2"/>
    <x v="6"/>
  </r>
  <r>
    <x v="266"/>
    <x v="12"/>
    <x v="0"/>
    <n v="0.58442000000000005"/>
    <x v="2"/>
    <n v="30"/>
    <x v="2"/>
    <x v="6"/>
  </r>
  <r>
    <x v="266"/>
    <x v="0"/>
    <x v="1"/>
    <n v="0.14341999999999999"/>
    <x v="2"/>
    <n v="30"/>
    <x v="2"/>
    <x v="6"/>
  </r>
  <r>
    <x v="266"/>
    <x v="1"/>
    <x v="1"/>
    <n v="0.26851999999999998"/>
    <x v="2"/>
    <n v="30"/>
    <x v="2"/>
    <x v="6"/>
  </r>
  <r>
    <x v="266"/>
    <x v="2"/>
    <x v="1"/>
    <n v="0.28591"/>
    <x v="2"/>
    <n v="30"/>
    <x v="2"/>
    <x v="6"/>
  </r>
  <r>
    <x v="266"/>
    <x v="3"/>
    <x v="1"/>
    <n v="0.26608999999999999"/>
    <x v="2"/>
    <n v="30"/>
    <x v="2"/>
    <x v="6"/>
  </r>
  <r>
    <x v="266"/>
    <x v="4"/>
    <x v="1"/>
    <n v="0.26552999999999999"/>
    <x v="2"/>
    <n v="30"/>
    <x v="2"/>
    <x v="6"/>
  </r>
  <r>
    <x v="266"/>
    <x v="5"/>
    <x v="1"/>
    <n v="0.12264"/>
    <x v="2"/>
    <n v="30"/>
    <x v="2"/>
    <x v="6"/>
  </r>
  <r>
    <x v="266"/>
    <x v="6"/>
    <x v="1"/>
    <n v="0.23804"/>
    <x v="2"/>
    <n v="30"/>
    <x v="2"/>
    <x v="6"/>
  </r>
  <r>
    <x v="266"/>
    <x v="7"/>
    <x v="1"/>
    <n v="0.30667"/>
    <x v="2"/>
    <n v="30"/>
    <x v="2"/>
    <x v="6"/>
  </r>
  <r>
    <x v="266"/>
    <x v="8"/>
    <x v="1"/>
    <n v="0.32779999999999998"/>
    <x v="2"/>
    <n v="30"/>
    <x v="2"/>
    <x v="6"/>
  </r>
  <r>
    <x v="266"/>
    <x v="9"/>
    <x v="1"/>
    <n v="0.32180999999999998"/>
    <x v="2"/>
    <n v="30"/>
    <x v="2"/>
    <x v="6"/>
  </r>
  <r>
    <x v="266"/>
    <x v="10"/>
    <x v="1"/>
    <n v="0.3407"/>
    <x v="2"/>
    <n v="30"/>
    <x v="2"/>
    <x v="6"/>
  </r>
  <r>
    <x v="266"/>
    <x v="11"/>
    <x v="1"/>
    <n v="0.32723999999999998"/>
    <x v="2"/>
    <n v="30"/>
    <x v="2"/>
    <x v="6"/>
  </r>
  <r>
    <x v="266"/>
    <x v="12"/>
    <x v="1"/>
    <n v="0.35771999999999998"/>
    <x v="2"/>
    <n v="30"/>
    <x v="2"/>
    <x v="6"/>
  </r>
  <r>
    <x v="266"/>
    <x v="0"/>
    <x v="2"/>
    <n v="0.55835999999999997"/>
    <x v="2"/>
    <n v="30"/>
    <x v="2"/>
    <x v="6"/>
  </r>
  <r>
    <x v="266"/>
    <x v="1"/>
    <x v="2"/>
    <n v="0.80108999999999997"/>
    <x v="2"/>
    <n v="30"/>
    <x v="2"/>
    <x v="6"/>
  </r>
  <r>
    <x v="266"/>
    <x v="2"/>
    <x v="2"/>
    <n v="0.87670000000000003"/>
    <x v="2"/>
    <n v="30"/>
    <x v="2"/>
    <x v="6"/>
  </r>
  <r>
    <x v="266"/>
    <x v="3"/>
    <x v="2"/>
    <n v="0.79052"/>
    <x v="2"/>
    <n v="30"/>
    <x v="2"/>
    <x v="6"/>
  </r>
  <r>
    <x v="266"/>
    <x v="4"/>
    <x v="2"/>
    <n v="0.78808"/>
    <x v="2"/>
    <n v="30"/>
    <x v="2"/>
    <x v="6"/>
  </r>
  <r>
    <x v="266"/>
    <x v="5"/>
    <x v="2"/>
    <n v="0.86585000000000001"/>
    <x v="2"/>
    <n v="30"/>
    <x v="2"/>
    <x v="6"/>
  </r>
  <r>
    <x v="266"/>
    <x v="6"/>
    <x v="2"/>
    <n v="0.74250000000000005"/>
    <x v="2"/>
    <n v="30"/>
    <x v="2"/>
    <x v="6"/>
  </r>
  <r>
    <x v="266"/>
    <x v="7"/>
    <x v="2"/>
    <n v="0.74890999999999996"/>
    <x v="2"/>
    <n v="30"/>
    <x v="2"/>
    <x v="6"/>
  </r>
  <r>
    <x v="266"/>
    <x v="8"/>
    <x v="2"/>
    <n v="0.84077999999999997"/>
    <x v="2"/>
    <n v="30"/>
    <x v="2"/>
    <x v="6"/>
  </r>
  <r>
    <x v="266"/>
    <x v="9"/>
    <x v="2"/>
    <n v="0.81476999999999999"/>
    <x v="2"/>
    <n v="30"/>
    <x v="2"/>
    <x v="6"/>
  </r>
  <r>
    <x v="266"/>
    <x v="10"/>
    <x v="2"/>
    <n v="0.89688000000000001"/>
    <x v="2"/>
    <n v="30"/>
    <x v="2"/>
    <x v="6"/>
  </r>
  <r>
    <x v="266"/>
    <x v="11"/>
    <x v="2"/>
    <n v="0.83833999999999997"/>
    <x v="2"/>
    <n v="30"/>
    <x v="2"/>
    <x v="6"/>
  </r>
  <r>
    <x v="266"/>
    <x v="12"/>
    <x v="2"/>
    <n v="0.97085999999999995"/>
    <x v="2"/>
    <n v="30"/>
    <x v="2"/>
    <x v="6"/>
  </r>
  <r>
    <x v="266"/>
    <x v="0"/>
    <x v="3"/>
    <n v="0.76700000000000002"/>
    <x v="2"/>
    <n v="30"/>
    <x v="2"/>
    <x v="6"/>
  </r>
  <r>
    <x v="266"/>
    <x v="1"/>
    <x v="3"/>
    <n v="1.4359999999999999"/>
    <x v="2"/>
    <n v="30"/>
    <x v="2"/>
    <x v="6"/>
  </r>
  <r>
    <x v="266"/>
    <x v="2"/>
    <x v="3"/>
    <n v="1.5289999999999999"/>
    <x v="2"/>
    <n v="30"/>
    <x v="2"/>
    <x v="6"/>
  </r>
  <r>
    <x v="266"/>
    <x v="3"/>
    <x v="3"/>
    <n v="1.423"/>
    <x v="2"/>
    <n v="30"/>
    <x v="2"/>
    <x v="6"/>
  </r>
  <r>
    <x v="266"/>
    <x v="4"/>
    <x v="3"/>
    <n v="1.42"/>
    <x v="2"/>
    <n v="30"/>
    <x v="2"/>
    <x v="6"/>
  </r>
  <r>
    <x v="266"/>
    <x v="5"/>
    <x v="3"/>
    <n v="1.0660000000000001"/>
    <x v="2"/>
    <n v="30"/>
    <x v="2"/>
    <x v="6"/>
  </r>
  <r>
    <x v="266"/>
    <x v="6"/>
    <x v="3"/>
    <n v="1.2729999999999999"/>
    <x v="2"/>
    <n v="30"/>
    <x v="2"/>
    <x v="6"/>
  </r>
  <r>
    <x v="266"/>
    <x v="7"/>
    <x v="3"/>
    <n v="1.64"/>
    <x v="2"/>
    <n v="30"/>
    <x v="2"/>
    <x v="6"/>
  </r>
  <r>
    <x v="266"/>
    <x v="8"/>
    <x v="3"/>
    <n v="1.7529999999999999"/>
    <x v="2"/>
    <n v="30"/>
    <x v="2"/>
    <x v="6"/>
  </r>
  <r>
    <x v="266"/>
    <x v="9"/>
    <x v="3"/>
    <n v="1.7210000000000001"/>
    <x v="2"/>
    <n v="30"/>
    <x v="2"/>
    <x v="6"/>
  </r>
  <r>
    <x v="266"/>
    <x v="10"/>
    <x v="3"/>
    <n v="1.8220000000000001"/>
    <x v="2"/>
    <n v="30"/>
    <x v="2"/>
    <x v="6"/>
  </r>
  <r>
    <x v="266"/>
    <x v="11"/>
    <x v="3"/>
    <n v="1.75"/>
    <x v="2"/>
    <n v="30"/>
    <x v="2"/>
    <x v="6"/>
  </r>
  <r>
    <x v="266"/>
    <x v="12"/>
    <x v="3"/>
    <n v="1.913"/>
    <x v="2"/>
    <n v="30"/>
    <x v="2"/>
    <x v="6"/>
  </r>
  <r>
    <x v="267"/>
    <x v="13"/>
    <x v="0"/>
    <n v="1.5650000000000001E-2"/>
    <x v="2"/>
    <n v="30"/>
    <x v="2"/>
    <x v="6"/>
  </r>
  <r>
    <x v="267"/>
    <x v="13"/>
    <x v="1"/>
    <n v="9.9739999999999995E-2"/>
    <x v="2"/>
    <n v="30"/>
    <x v="2"/>
    <x v="6"/>
  </r>
  <r>
    <x v="267"/>
    <x v="13"/>
    <x v="2"/>
    <n v="0.75161"/>
    <x v="2"/>
    <n v="30"/>
    <x v="2"/>
    <x v="6"/>
  </r>
  <r>
    <x v="267"/>
    <x v="13"/>
    <x v="3"/>
    <n v="0.86699999999999999"/>
    <x v="2"/>
    <n v="30"/>
    <x v="2"/>
    <x v="6"/>
  </r>
  <r>
    <x v="268"/>
    <x v="0"/>
    <x v="0"/>
    <n v="6.522E-2"/>
    <x v="2"/>
    <n v="31"/>
    <x v="2"/>
    <x v="6"/>
  </r>
  <r>
    <x v="268"/>
    <x v="1"/>
    <x v="0"/>
    <n v="0.36638999999999999"/>
    <x v="2"/>
    <n v="31"/>
    <x v="2"/>
    <x v="6"/>
  </r>
  <r>
    <x v="268"/>
    <x v="2"/>
    <x v="0"/>
    <n v="0.36638999999999999"/>
    <x v="2"/>
    <n v="31"/>
    <x v="2"/>
    <x v="6"/>
  </r>
  <r>
    <x v="268"/>
    <x v="3"/>
    <x v="0"/>
    <n v="0.36638999999999999"/>
    <x v="2"/>
    <n v="31"/>
    <x v="2"/>
    <x v="6"/>
  </r>
  <r>
    <x v="268"/>
    <x v="4"/>
    <x v="0"/>
    <n v="0.36638999999999999"/>
    <x v="2"/>
    <n v="31"/>
    <x v="2"/>
    <x v="6"/>
  </r>
  <r>
    <x v="268"/>
    <x v="5"/>
    <x v="0"/>
    <n v="7.7509999999999996E-2"/>
    <x v="2"/>
    <n v="31"/>
    <x v="2"/>
    <x v="6"/>
  </r>
  <r>
    <x v="268"/>
    <x v="6"/>
    <x v="0"/>
    <n v="0.29246"/>
    <x v="2"/>
    <n v="31"/>
    <x v="2"/>
    <x v="6"/>
  </r>
  <r>
    <x v="268"/>
    <x v="7"/>
    <x v="0"/>
    <n v="0.58442000000000005"/>
    <x v="2"/>
    <n v="31"/>
    <x v="2"/>
    <x v="6"/>
  </r>
  <r>
    <x v="268"/>
    <x v="8"/>
    <x v="0"/>
    <n v="0.58442000000000005"/>
    <x v="2"/>
    <n v="31"/>
    <x v="2"/>
    <x v="6"/>
  </r>
  <r>
    <x v="268"/>
    <x v="9"/>
    <x v="0"/>
    <n v="0.58442000000000005"/>
    <x v="2"/>
    <n v="31"/>
    <x v="2"/>
    <x v="6"/>
  </r>
  <r>
    <x v="268"/>
    <x v="10"/>
    <x v="0"/>
    <n v="0.58442000000000005"/>
    <x v="2"/>
    <n v="31"/>
    <x v="2"/>
    <x v="6"/>
  </r>
  <r>
    <x v="268"/>
    <x v="11"/>
    <x v="0"/>
    <n v="0.58442000000000005"/>
    <x v="2"/>
    <n v="31"/>
    <x v="2"/>
    <x v="6"/>
  </r>
  <r>
    <x v="268"/>
    <x v="12"/>
    <x v="0"/>
    <n v="0.58442000000000005"/>
    <x v="2"/>
    <n v="31"/>
    <x v="2"/>
    <x v="6"/>
  </r>
  <r>
    <x v="268"/>
    <x v="0"/>
    <x v="1"/>
    <n v="0.14341999999999999"/>
    <x v="2"/>
    <n v="31"/>
    <x v="2"/>
    <x v="6"/>
  </r>
  <r>
    <x v="268"/>
    <x v="1"/>
    <x v="1"/>
    <n v="0.26945999999999998"/>
    <x v="2"/>
    <n v="31"/>
    <x v="2"/>
    <x v="6"/>
  </r>
  <r>
    <x v="268"/>
    <x v="2"/>
    <x v="1"/>
    <n v="0.29002"/>
    <x v="2"/>
    <n v="31"/>
    <x v="2"/>
    <x v="6"/>
  </r>
  <r>
    <x v="268"/>
    <x v="3"/>
    <x v="1"/>
    <n v="0.27189000000000002"/>
    <x v="2"/>
    <n v="31"/>
    <x v="2"/>
    <x v="6"/>
  </r>
  <r>
    <x v="268"/>
    <x v="4"/>
    <x v="1"/>
    <n v="0.26552999999999999"/>
    <x v="2"/>
    <n v="31"/>
    <x v="2"/>
    <x v="6"/>
  </r>
  <r>
    <x v="268"/>
    <x v="5"/>
    <x v="1"/>
    <n v="0.12252"/>
    <x v="2"/>
    <n v="31"/>
    <x v="2"/>
    <x v="6"/>
  </r>
  <r>
    <x v="268"/>
    <x v="6"/>
    <x v="1"/>
    <n v="0.23991000000000001"/>
    <x v="2"/>
    <n v="31"/>
    <x v="2"/>
    <x v="6"/>
  </r>
  <r>
    <x v="268"/>
    <x v="7"/>
    <x v="1"/>
    <n v="0.30703999999999998"/>
    <x v="2"/>
    <n v="31"/>
    <x v="2"/>
    <x v="6"/>
  </r>
  <r>
    <x v="268"/>
    <x v="8"/>
    <x v="1"/>
    <n v="0.32479999999999998"/>
    <x v="2"/>
    <n v="31"/>
    <x v="2"/>
    <x v="6"/>
  </r>
  <r>
    <x v="268"/>
    <x v="9"/>
    <x v="1"/>
    <n v="0.32200000000000001"/>
    <x v="2"/>
    <n v="31"/>
    <x v="2"/>
    <x v="6"/>
  </r>
  <r>
    <x v="268"/>
    <x v="10"/>
    <x v="1"/>
    <n v="0.34014"/>
    <x v="2"/>
    <n v="31"/>
    <x v="2"/>
    <x v="6"/>
  </r>
  <r>
    <x v="268"/>
    <x v="11"/>
    <x v="1"/>
    <n v="0.32723999999999998"/>
    <x v="2"/>
    <n v="31"/>
    <x v="2"/>
    <x v="6"/>
  </r>
  <r>
    <x v="268"/>
    <x v="12"/>
    <x v="1"/>
    <n v="0.35865000000000002"/>
    <x v="2"/>
    <n v="31"/>
    <x v="2"/>
    <x v="6"/>
  </r>
  <r>
    <x v="268"/>
    <x v="0"/>
    <x v="2"/>
    <n v="0.55835999999999997"/>
    <x v="2"/>
    <n v="31"/>
    <x v="2"/>
    <x v="6"/>
  </r>
  <r>
    <x v="268"/>
    <x v="1"/>
    <x v="2"/>
    <n v="0.80515000000000003"/>
    <x v="2"/>
    <n v="31"/>
    <x v="2"/>
    <x v="6"/>
  </r>
  <r>
    <x v="268"/>
    <x v="2"/>
    <x v="2"/>
    <n v="0.89459"/>
    <x v="2"/>
    <n v="31"/>
    <x v="2"/>
    <x v="6"/>
  </r>
  <r>
    <x v="268"/>
    <x v="3"/>
    <x v="2"/>
    <n v="0.81572"/>
    <x v="2"/>
    <n v="31"/>
    <x v="2"/>
    <x v="6"/>
  </r>
  <r>
    <x v="268"/>
    <x v="4"/>
    <x v="2"/>
    <n v="0.78808"/>
    <x v="2"/>
    <n v="31"/>
    <x v="2"/>
    <x v="6"/>
  </r>
  <r>
    <x v="268"/>
    <x v="5"/>
    <x v="2"/>
    <n v="0.86497000000000002"/>
    <x v="2"/>
    <n v="31"/>
    <x v="2"/>
    <x v="6"/>
  </r>
  <r>
    <x v="268"/>
    <x v="6"/>
    <x v="2"/>
    <n v="0.75063000000000002"/>
    <x v="2"/>
    <n v="31"/>
    <x v="2"/>
    <x v="6"/>
  </r>
  <r>
    <x v="268"/>
    <x v="7"/>
    <x v="2"/>
    <n v="0.75053999999999998"/>
    <x v="2"/>
    <n v="31"/>
    <x v="2"/>
    <x v="6"/>
  </r>
  <r>
    <x v="268"/>
    <x v="8"/>
    <x v="2"/>
    <n v="0.82777999999999996"/>
    <x v="2"/>
    <n v="31"/>
    <x v="2"/>
    <x v="6"/>
  </r>
  <r>
    <x v="268"/>
    <x v="9"/>
    <x v="2"/>
    <n v="0.81557999999999997"/>
    <x v="2"/>
    <n v="31"/>
    <x v="2"/>
    <x v="6"/>
  </r>
  <r>
    <x v="268"/>
    <x v="10"/>
    <x v="2"/>
    <n v="0.89444000000000001"/>
    <x v="2"/>
    <n v="31"/>
    <x v="2"/>
    <x v="6"/>
  </r>
  <r>
    <x v="268"/>
    <x v="11"/>
    <x v="2"/>
    <n v="0.83833999999999997"/>
    <x v="2"/>
    <n v="31"/>
    <x v="2"/>
    <x v="6"/>
  </r>
  <r>
    <x v="268"/>
    <x v="12"/>
    <x v="2"/>
    <n v="0.97492999999999996"/>
    <x v="2"/>
    <n v="31"/>
    <x v="2"/>
    <x v="6"/>
  </r>
  <r>
    <x v="268"/>
    <x v="0"/>
    <x v="3"/>
    <n v="0.76700000000000002"/>
    <x v="2"/>
    <n v="31"/>
    <x v="2"/>
    <x v="6"/>
  </r>
  <r>
    <x v="268"/>
    <x v="1"/>
    <x v="3"/>
    <n v="1.4410000000000001"/>
    <x v="2"/>
    <n v="31"/>
    <x v="2"/>
    <x v="6"/>
  </r>
  <r>
    <x v="268"/>
    <x v="2"/>
    <x v="3"/>
    <n v="1.5509999999999999"/>
    <x v="2"/>
    <n v="31"/>
    <x v="2"/>
    <x v="6"/>
  </r>
  <r>
    <x v="268"/>
    <x v="3"/>
    <x v="3"/>
    <n v="1.454"/>
    <x v="2"/>
    <n v="31"/>
    <x v="2"/>
    <x v="6"/>
  </r>
  <r>
    <x v="268"/>
    <x v="4"/>
    <x v="3"/>
    <n v="1.42"/>
    <x v="2"/>
    <n v="31"/>
    <x v="2"/>
    <x v="6"/>
  </r>
  <r>
    <x v="268"/>
    <x v="5"/>
    <x v="3"/>
    <n v="1.0649999999999999"/>
    <x v="2"/>
    <n v="31"/>
    <x v="2"/>
    <x v="6"/>
  </r>
  <r>
    <x v="268"/>
    <x v="6"/>
    <x v="3"/>
    <n v="1.2829999999999999"/>
    <x v="2"/>
    <n v="31"/>
    <x v="2"/>
    <x v="6"/>
  </r>
  <r>
    <x v="268"/>
    <x v="7"/>
    <x v="3"/>
    <n v="1.6419999999999999"/>
    <x v="2"/>
    <n v="31"/>
    <x v="2"/>
    <x v="6"/>
  </r>
  <r>
    <x v="268"/>
    <x v="8"/>
    <x v="3"/>
    <n v="1.7370000000000001"/>
    <x v="2"/>
    <n v="31"/>
    <x v="2"/>
    <x v="6"/>
  </r>
  <r>
    <x v="268"/>
    <x v="9"/>
    <x v="3"/>
    <n v="1.722"/>
    <x v="2"/>
    <n v="31"/>
    <x v="2"/>
    <x v="6"/>
  </r>
  <r>
    <x v="268"/>
    <x v="10"/>
    <x v="3"/>
    <n v="1.819"/>
    <x v="2"/>
    <n v="31"/>
    <x v="2"/>
    <x v="6"/>
  </r>
  <r>
    <x v="268"/>
    <x v="11"/>
    <x v="3"/>
    <n v="1.75"/>
    <x v="2"/>
    <n v="31"/>
    <x v="2"/>
    <x v="6"/>
  </r>
  <r>
    <x v="268"/>
    <x v="12"/>
    <x v="3"/>
    <n v="1.9179999999999999"/>
    <x v="2"/>
    <n v="31"/>
    <x v="2"/>
    <x v="6"/>
  </r>
  <r>
    <x v="269"/>
    <x v="13"/>
    <x v="0"/>
    <n v="1.5650000000000001E-2"/>
    <x v="2"/>
    <n v="31"/>
    <x v="2"/>
    <x v="6"/>
  </r>
  <r>
    <x v="269"/>
    <x v="13"/>
    <x v="1"/>
    <n v="9.8820000000000005E-2"/>
    <x v="2"/>
    <n v="31"/>
    <x v="2"/>
    <x v="6"/>
  </r>
  <r>
    <x v="269"/>
    <x v="13"/>
    <x v="2"/>
    <n v="0.74453000000000003"/>
    <x v="2"/>
    <n v="31"/>
    <x v="2"/>
    <x v="6"/>
  </r>
  <r>
    <x v="269"/>
    <x v="13"/>
    <x v="3"/>
    <n v="0.85899999999999999"/>
    <x v="2"/>
    <n v="31"/>
    <x v="2"/>
    <x v="6"/>
  </r>
  <r>
    <x v="270"/>
    <x v="0"/>
    <x v="0"/>
    <n v="6.522E-2"/>
    <x v="2"/>
    <n v="32"/>
    <x v="2"/>
    <x v="7"/>
  </r>
  <r>
    <x v="270"/>
    <x v="1"/>
    <x v="0"/>
    <n v="0.36638999999999999"/>
    <x v="2"/>
    <n v="32"/>
    <x v="2"/>
    <x v="7"/>
  </r>
  <r>
    <x v="270"/>
    <x v="2"/>
    <x v="0"/>
    <n v="0.36638999999999999"/>
    <x v="2"/>
    <n v="32"/>
    <x v="2"/>
    <x v="7"/>
  </r>
  <r>
    <x v="270"/>
    <x v="3"/>
    <x v="0"/>
    <n v="0.36638999999999999"/>
    <x v="2"/>
    <n v="32"/>
    <x v="2"/>
    <x v="7"/>
  </r>
  <r>
    <x v="270"/>
    <x v="4"/>
    <x v="0"/>
    <n v="0.36638999999999999"/>
    <x v="2"/>
    <n v="32"/>
    <x v="2"/>
    <x v="7"/>
  </r>
  <r>
    <x v="270"/>
    <x v="5"/>
    <x v="0"/>
    <n v="7.7509999999999996E-2"/>
    <x v="2"/>
    <n v="32"/>
    <x v="2"/>
    <x v="7"/>
  </r>
  <r>
    <x v="270"/>
    <x v="6"/>
    <x v="0"/>
    <n v="0.29246"/>
    <x v="2"/>
    <n v="32"/>
    <x v="2"/>
    <x v="7"/>
  </r>
  <r>
    <x v="270"/>
    <x v="7"/>
    <x v="0"/>
    <n v="0.58442000000000005"/>
    <x v="2"/>
    <n v="32"/>
    <x v="2"/>
    <x v="7"/>
  </r>
  <r>
    <x v="270"/>
    <x v="8"/>
    <x v="0"/>
    <n v="0.58442000000000005"/>
    <x v="2"/>
    <n v="32"/>
    <x v="2"/>
    <x v="7"/>
  </r>
  <r>
    <x v="270"/>
    <x v="9"/>
    <x v="0"/>
    <n v="0.58442000000000005"/>
    <x v="2"/>
    <n v="32"/>
    <x v="2"/>
    <x v="7"/>
  </r>
  <r>
    <x v="270"/>
    <x v="10"/>
    <x v="0"/>
    <n v="0.58442000000000005"/>
    <x v="2"/>
    <n v="32"/>
    <x v="2"/>
    <x v="7"/>
  </r>
  <r>
    <x v="270"/>
    <x v="11"/>
    <x v="0"/>
    <n v="0.58442000000000005"/>
    <x v="2"/>
    <n v="32"/>
    <x v="2"/>
    <x v="7"/>
  </r>
  <r>
    <x v="270"/>
    <x v="12"/>
    <x v="0"/>
    <n v="0.58442000000000005"/>
    <x v="2"/>
    <n v="32"/>
    <x v="2"/>
    <x v="7"/>
  </r>
  <r>
    <x v="270"/>
    <x v="0"/>
    <x v="1"/>
    <n v="0.14341999999999999"/>
    <x v="2"/>
    <n v="32"/>
    <x v="2"/>
    <x v="7"/>
  </r>
  <r>
    <x v="270"/>
    <x v="1"/>
    <x v="1"/>
    <n v="0.26963999999999999"/>
    <x v="2"/>
    <n v="32"/>
    <x v="2"/>
    <x v="7"/>
  </r>
  <r>
    <x v="270"/>
    <x v="2"/>
    <x v="1"/>
    <n v="0.29021000000000002"/>
    <x v="2"/>
    <n v="32"/>
    <x v="2"/>
    <x v="7"/>
  </r>
  <r>
    <x v="270"/>
    <x v="3"/>
    <x v="1"/>
    <n v="0.27394000000000002"/>
    <x v="2"/>
    <n v="32"/>
    <x v="2"/>
    <x v="7"/>
  </r>
  <r>
    <x v="270"/>
    <x v="4"/>
    <x v="1"/>
    <n v="0.26552999999999999"/>
    <x v="2"/>
    <n v="32"/>
    <x v="2"/>
    <x v="7"/>
  </r>
  <r>
    <x v="270"/>
    <x v="5"/>
    <x v="1"/>
    <n v="0.12286999999999999"/>
    <x v="2"/>
    <n v="32"/>
    <x v="2"/>
    <x v="7"/>
  </r>
  <r>
    <x v="270"/>
    <x v="6"/>
    <x v="1"/>
    <n v="0.24085000000000001"/>
    <x v="2"/>
    <n v="32"/>
    <x v="2"/>
    <x v="7"/>
  </r>
  <r>
    <x v="270"/>
    <x v="7"/>
    <x v="1"/>
    <n v="0.30797999999999998"/>
    <x v="2"/>
    <n v="32"/>
    <x v="2"/>
    <x v="7"/>
  </r>
  <r>
    <x v="270"/>
    <x v="8"/>
    <x v="1"/>
    <n v="0.32873000000000002"/>
    <x v="2"/>
    <n v="32"/>
    <x v="2"/>
    <x v="7"/>
  </r>
  <r>
    <x v="270"/>
    <x v="9"/>
    <x v="1"/>
    <n v="0.32386999999999999"/>
    <x v="2"/>
    <n v="32"/>
    <x v="2"/>
    <x v="7"/>
  </r>
  <r>
    <x v="270"/>
    <x v="10"/>
    <x v="1"/>
    <n v="0.34200999999999998"/>
    <x v="2"/>
    <n v="32"/>
    <x v="2"/>
    <x v="7"/>
  </r>
  <r>
    <x v="270"/>
    <x v="11"/>
    <x v="1"/>
    <n v="0.32948"/>
    <x v="2"/>
    <n v="32"/>
    <x v="2"/>
    <x v="7"/>
  </r>
  <r>
    <x v="270"/>
    <x v="12"/>
    <x v="1"/>
    <n v="0.35883999999999999"/>
    <x v="2"/>
    <n v="32"/>
    <x v="2"/>
    <x v="7"/>
  </r>
  <r>
    <x v="270"/>
    <x v="0"/>
    <x v="2"/>
    <n v="0.55835999999999997"/>
    <x v="2"/>
    <n v="32"/>
    <x v="2"/>
    <x v="7"/>
  </r>
  <r>
    <x v="270"/>
    <x v="1"/>
    <x v="2"/>
    <n v="0.80596999999999996"/>
    <x v="2"/>
    <n v="32"/>
    <x v="2"/>
    <x v="7"/>
  </r>
  <r>
    <x v="270"/>
    <x v="2"/>
    <x v="2"/>
    <n v="0.89539999999999997"/>
    <x v="2"/>
    <n v="32"/>
    <x v="2"/>
    <x v="7"/>
  </r>
  <r>
    <x v="270"/>
    <x v="3"/>
    <x v="2"/>
    <n v="0.82467000000000001"/>
    <x v="2"/>
    <n v="32"/>
    <x v="2"/>
    <x v="7"/>
  </r>
  <r>
    <x v="270"/>
    <x v="4"/>
    <x v="2"/>
    <n v="0.78808"/>
    <x v="2"/>
    <n v="32"/>
    <x v="2"/>
    <x v="7"/>
  </r>
  <r>
    <x v="270"/>
    <x v="5"/>
    <x v="2"/>
    <n v="0.86761999999999995"/>
    <x v="2"/>
    <n v="32"/>
    <x v="2"/>
    <x v="7"/>
  </r>
  <r>
    <x v="270"/>
    <x v="6"/>
    <x v="2"/>
    <n v="0.75468999999999997"/>
    <x v="2"/>
    <n v="32"/>
    <x v="2"/>
    <x v="7"/>
  </r>
  <r>
    <x v="270"/>
    <x v="7"/>
    <x v="2"/>
    <n v="0.75460000000000005"/>
    <x v="2"/>
    <n v="32"/>
    <x v="2"/>
    <x v="7"/>
  </r>
  <r>
    <x v="270"/>
    <x v="8"/>
    <x v="2"/>
    <n v="0.84484999999999999"/>
    <x v="2"/>
    <n v="32"/>
    <x v="2"/>
    <x v="7"/>
  </r>
  <r>
    <x v="270"/>
    <x v="9"/>
    <x v="2"/>
    <n v="0.82371000000000005"/>
    <x v="2"/>
    <n v="32"/>
    <x v="2"/>
    <x v="7"/>
  </r>
  <r>
    <x v="270"/>
    <x v="10"/>
    <x v="2"/>
    <n v="0.90256999999999998"/>
    <x v="2"/>
    <n v="32"/>
    <x v="2"/>
    <x v="7"/>
  </r>
  <r>
    <x v="270"/>
    <x v="11"/>
    <x v="2"/>
    <n v="0.84809999999999997"/>
    <x v="2"/>
    <n v="32"/>
    <x v="2"/>
    <x v="7"/>
  </r>
  <r>
    <x v="270"/>
    <x v="12"/>
    <x v="2"/>
    <n v="0.97574000000000005"/>
    <x v="2"/>
    <n v="32"/>
    <x v="2"/>
    <x v="7"/>
  </r>
  <r>
    <x v="270"/>
    <x v="0"/>
    <x v="3"/>
    <n v="0.76700000000000002"/>
    <x v="2"/>
    <n v="32"/>
    <x v="2"/>
    <x v="7"/>
  </r>
  <r>
    <x v="270"/>
    <x v="1"/>
    <x v="3"/>
    <n v="1.4419999999999999"/>
    <x v="2"/>
    <n v="32"/>
    <x v="2"/>
    <x v="7"/>
  </r>
  <r>
    <x v="270"/>
    <x v="2"/>
    <x v="3"/>
    <n v="1.552"/>
    <x v="2"/>
    <n v="32"/>
    <x v="2"/>
    <x v="7"/>
  </r>
  <r>
    <x v="270"/>
    <x v="3"/>
    <x v="3"/>
    <n v="1.4650000000000001"/>
    <x v="2"/>
    <n v="32"/>
    <x v="2"/>
    <x v="7"/>
  </r>
  <r>
    <x v="270"/>
    <x v="4"/>
    <x v="3"/>
    <n v="1.42"/>
    <x v="2"/>
    <n v="32"/>
    <x v="2"/>
    <x v="7"/>
  </r>
  <r>
    <x v="270"/>
    <x v="5"/>
    <x v="3"/>
    <n v="1.0680000000000001"/>
    <x v="2"/>
    <n v="32"/>
    <x v="2"/>
    <x v="7"/>
  </r>
  <r>
    <x v="270"/>
    <x v="6"/>
    <x v="3"/>
    <n v="1.288"/>
    <x v="2"/>
    <n v="32"/>
    <x v="2"/>
    <x v="7"/>
  </r>
  <r>
    <x v="270"/>
    <x v="7"/>
    <x v="3"/>
    <n v="1.647"/>
    <x v="2"/>
    <n v="32"/>
    <x v="2"/>
    <x v="7"/>
  </r>
  <r>
    <x v="270"/>
    <x v="8"/>
    <x v="3"/>
    <n v="1.758"/>
    <x v="2"/>
    <n v="32"/>
    <x v="2"/>
    <x v="7"/>
  </r>
  <r>
    <x v="270"/>
    <x v="9"/>
    <x v="3"/>
    <n v="1.732"/>
    <x v="2"/>
    <n v="32"/>
    <x v="2"/>
    <x v="7"/>
  </r>
  <r>
    <x v="270"/>
    <x v="10"/>
    <x v="3"/>
    <n v="1.829"/>
    <x v="2"/>
    <n v="32"/>
    <x v="2"/>
    <x v="7"/>
  </r>
  <r>
    <x v="270"/>
    <x v="11"/>
    <x v="3"/>
    <n v="1.762"/>
    <x v="2"/>
    <n v="32"/>
    <x v="2"/>
    <x v="7"/>
  </r>
  <r>
    <x v="270"/>
    <x v="12"/>
    <x v="3"/>
    <n v="1.919"/>
    <x v="2"/>
    <n v="32"/>
    <x v="2"/>
    <x v="7"/>
  </r>
  <r>
    <x v="271"/>
    <x v="13"/>
    <x v="0"/>
    <n v="1.5650000000000001E-2"/>
    <x v="2"/>
    <n v="32"/>
    <x v="2"/>
    <x v="7"/>
  </r>
  <r>
    <x v="271"/>
    <x v="13"/>
    <x v="1"/>
    <n v="0.10009"/>
    <x v="2"/>
    <n v="32"/>
    <x v="2"/>
    <x v="7"/>
  </r>
  <r>
    <x v="271"/>
    <x v="13"/>
    <x v="2"/>
    <n v="0.75426000000000004"/>
    <x v="2"/>
    <n v="32"/>
    <x v="2"/>
    <x v="7"/>
  </r>
  <r>
    <x v="271"/>
    <x v="13"/>
    <x v="3"/>
    <n v="0.87"/>
    <x v="2"/>
    <n v="32"/>
    <x v="2"/>
    <x v="7"/>
  </r>
  <r>
    <x v="272"/>
    <x v="0"/>
    <x v="0"/>
    <n v="6.522E-2"/>
    <x v="2"/>
    <n v="33"/>
    <x v="2"/>
    <x v="7"/>
  </r>
  <r>
    <x v="272"/>
    <x v="1"/>
    <x v="0"/>
    <n v="0.36638999999999999"/>
    <x v="2"/>
    <n v="33"/>
    <x v="2"/>
    <x v="7"/>
  </r>
  <r>
    <x v="272"/>
    <x v="2"/>
    <x v="0"/>
    <n v="0.36638999999999999"/>
    <x v="2"/>
    <n v="33"/>
    <x v="2"/>
    <x v="7"/>
  </r>
  <r>
    <x v="272"/>
    <x v="3"/>
    <x v="0"/>
    <n v="0.36638999999999999"/>
    <x v="2"/>
    <n v="33"/>
    <x v="2"/>
    <x v="7"/>
  </r>
  <r>
    <x v="272"/>
    <x v="4"/>
    <x v="0"/>
    <n v="0.36638999999999999"/>
    <x v="2"/>
    <n v="33"/>
    <x v="2"/>
    <x v="7"/>
  </r>
  <r>
    <x v="272"/>
    <x v="5"/>
    <x v="0"/>
    <n v="7.7509999999999996E-2"/>
    <x v="2"/>
    <n v="33"/>
    <x v="2"/>
    <x v="7"/>
  </r>
  <r>
    <x v="272"/>
    <x v="6"/>
    <x v="0"/>
    <n v="0.29246"/>
    <x v="2"/>
    <n v="33"/>
    <x v="2"/>
    <x v="7"/>
  </r>
  <r>
    <x v="272"/>
    <x v="7"/>
    <x v="0"/>
    <n v="0.58442000000000005"/>
    <x v="2"/>
    <n v="33"/>
    <x v="2"/>
    <x v="7"/>
  </r>
  <r>
    <x v="272"/>
    <x v="8"/>
    <x v="0"/>
    <n v="0.58442000000000005"/>
    <x v="2"/>
    <n v="33"/>
    <x v="2"/>
    <x v="7"/>
  </r>
  <r>
    <x v="272"/>
    <x v="9"/>
    <x v="0"/>
    <n v="0.58442000000000005"/>
    <x v="2"/>
    <n v="33"/>
    <x v="2"/>
    <x v="7"/>
  </r>
  <r>
    <x v="272"/>
    <x v="10"/>
    <x v="0"/>
    <n v="0.58442000000000005"/>
    <x v="2"/>
    <n v="33"/>
    <x v="2"/>
    <x v="7"/>
  </r>
  <r>
    <x v="272"/>
    <x v="11"/>
    <x v="0"/>
    <n v="0.58442000000000005"/>
    <x v="2"/>
    <n v="33"/>
    <x v="2"/>
    <x v="7"/>
  </r>
  <r>
    <x v="272"/>
    <x v="12"/>
    <x v="0"/>
    <n v="0.58442000000000005"/>
    <x v="2"/>
    <n v="33"/>
    <x v="2"/>
    <x v="7"/>
  </r>
  <r>
    <x v="272"/>
    <x v="0"/>
    <x v="1"/>
    <n v="0.14360999999999999"/>
    <x v="2"/>
    <n v="33"/>
    <x v="2"/>
    <x v="7"/>
  </r>
  <r>
    <x v="272"/>
    <x v="1"/>
    <x v="1"/>
    <n v="0.27412999999999998"/>
    <x v="2"/>
    <n v="33"/>
    <x v="2"/>
    <x v="7"/>
  </r>
  <r>
    <x v="272"/>
    <x v="2"/>
    <x v="1"/>
    <n v="0.29096"/>
    <x v="2"/>
    <n v="33"/>
    <x v="2"/>
    <x v="7"/>
  </r>
  <r>
    <x v="272"/>
    <x v="3"/>
    <x v="1"/>
    <n v="0.27450000000000002"/>
    <x v="2"/>
    <n v="33"/>
    <x v="2"/>
    <x v="7"/>
  </r>
  <r>
    <x v="272"/>
    <x v="4"/>
    <x v="1"/>
    <n v="0.26552999999999999"/>
    <x v="2"/>
    <n v="33"/>
    <x v="2"/>
    <x v="7"/>
  </r>
  <r>
    <x v="272"/>
    <x v="5"/>
    <x v="1"/>
    <n v="0.12573999999999999"/>
    <x v="2"/>
    <n v="33"/>
    <x v="2"/>
    <x v="7"/>
  </r>
  <r>
    <x v="272"/>
    <x v="6"/>
    <x v="1"/>
    <n v="0.24401999999999999"/>
    <x v="2"/>
    <n v="33"/>
    <x v="2"/>
    <x v="7"/>
  </r>
  <r>
    <x v="272"/>
    <x v="7"/>
    <x v="1"/>
    <n v="0.31228"/>
    <x v="2"/>
    <n v="33"/>
    <x v="2"/>
    <x v="7"/>
  </r>
  <r>
    <x v="272"/>
    <x v="8"/>
    <x v="1"/>
    <n v="0.33322000000000002"/>
    <x v="2"/>
    <n v="33"/>
    <x v="2"/>
    <x v="7"/>
  </r>
  <r>
    <x v="272"/>
    <x v="9"/>
    <x v="1"/>
    <n v="0.32817000000000002"/>
    <x v="2"/>
    <n v="33"/>
    <x v="2"/>
    <x v="7"/>
  </r>
  <r>
    <x v="272"/>
    <x v="10"/>
    <x v="1"/>
    <n v="0.34667999999999999"/>
    <x v="2"/>
    <n v="33"/>
    <x v="2"/>
    <x v="7"/>
  </r>
  <r>
    <x v="272"/>
    <x v="11"/>
    <x v="1"/>
    <n v="0.33340999999999998"/>
    <x v="2"/>
    <n v="33"/>
    <x v="2"/>
    <x v="7"/>
  </r>
  <r>
    <x v="272"/>
    <x v="12"/>
    <x v="1"/>
    <n v="0.36070999999999998"/>
    <x v="2"/>
    <n v="33"/>
    <x v="2"/>
    <x v="7"/>
  </r>
  <r>
    <x v="272"/>
    <x v="0"/>
    <x v="2"/>
    <n v="0.55916999999999994"/>
    <x v="2"/>
    <n v="33"/>
    <x v="2"/>
    <x v="7"/>
  </r>
  <r>
    <x v="272"/>
    <x v="1"/>
    <x v="2"/>
    <n v="0.82547999999999999"/>
    <x v="2"/>
    <n v="33"/>
    <x v="2"/>
    <x v="7"/>
  </r>
  <r>
    <x v="272"/>
    <x v="2"/>
    <x v="2"/>
    <n v="0.89864999999999995"/>
    <x v="2"/>
    <n v="33"/>
    <x v="2"/>
    <x v="7"/>
  </r>
  <r>
    <x v="272"/>
    <x v="3"/>
    <x v="2"/>
    <n v="0.82711000000000001"/>
    <x v="2"/>
    <n v="33"/>
    <x v="2"/>
    <x v="7"/>
  </r>
  <r>
    <x v="272"/>
    <x v="4"/>
    <x v="2"/>
    <n v="0.78808"/>
    <x v="2"/>
    <n v="33"/>
    <x v="2"/>
    <x v="7"/>
  </r>
  <r>
    <x v="272"/>
    <x v="5"/>
    <x v="2"/>
    <n v="0.88975000000000004"/>
    <x v="2"/>
    <n v="33"/>
    <x v="2"/>
    <x v="7"/>
  </r>
  <r>
    <x v="272"/>
    <x v="6"/>
    <x v="2"/>
    <n v="0.76851999999999998"/>
    <x v="2"/>
    <n v="33"/>
    <x v="2"/>
    <x v="7"/>
  </r>
  <r>
    <x v="272"/>
    <x v="7"/>
    <x v="2"/>
    <n v="0.77329999999999999"/>
    <x v="2"/>
    <n v="33"/>
    <x v="2"/>
    <x v="7"/>
  </r>
  <r>
    <x v="272"/>
    <x v="8"/>
    <x v="2"/>
    <n v="0.86436000000000002"/>
    <x v="2"/>
    <n v="33"/>
    <x v="2"/>
    <x v="7"/>
  </r>
  <r>
    <x v="272"/>
    <x v="9"/>
    <x v="2"/>
    <n v="0.84240999999999999"/>
    <x v="2"/>
    <n v="33"/>
    <x v="2"/>
    <x v="7"/>
  </r>
  <r>
    <x v="272"/>
    <x v="10"/>
    <x v="2"/>
    <n v="0.92290000000000005"/>
    <x v="2"/>
    <n v="33"/>
    <x v="2"/>
    <x v="7"/>
  </r>
  <r>
    <x v="272"/>
    <x v="11"/>
    <x v="2"/>
    <n v="0.86516999999999999"/>
    <x v="2"/>
    <n v="33"/>
    <x v="2"/>
    <x v="7"/>
  </r>
  <r>
    <x v="272"/>
    <x v="12"/>
    <x v="2"/>
    <n v="0.98387000000000002"/>
    <x v="2"/>
    <n v="33"/>
    <x v="2"/>
    <x v="7"/>
  </r>
  <r>
    <x v="272"/>
    <x v="0"/>
    <x v="3"/>
    <n v="0.76800000000000002"/>
    <x v="2"/>
    <n v="33"/>
    <x v="2"/>
    <x v="7"/>
  </r>
  <r>
    <x v="272"/>
    <x v="1"/>
    <x v="3"/>
    <n v="1.466"/>
    <x v="2"/>
    <n v="33"/>
    <x v="2"/>
    <x v="7"/>
  </r>
  <r>
    <x v="272"/>
    <x v="2"/>
    <x v="3"/>
    <n v="1.556"/>
    <x v="2"/>
    <n v="33"/>
    <x v="2"/>
    <x v="7"/>
  </r>
  <r>
    <x v="272"/>
    <x v="3"/>
    <x v="3"/>
    <n v="1.468"/>
    <x v="2"/>
    <n v="33"/>
    <x v="2"/>
    <x v="7"/>
  </r>
  <r>
    <x v="272"/>
    <x v="4"/>
    <x v="3"/>
    <n v="1.42"/>
    <x v="2"/>
    <n v="33"/>
    <x v="2"/>
    <x v="7"/>
  </r>
  <r>
    <x v="272"/>
    <x v="5"/>
    <x v="3"/>
    <n v="1.093"/>
    <x v="2"/>
    <n v="33"/>
    <x v="2"/>
    <x v="7"/>
  </r>
  <r>
    <x v="272"/>
    <x v="6"/>
    <x v="3"/>
    <n v="1.3049999999999999"/>
    <x v="2"/>
    <n v="33"/>
    <x v="2"/>
    <x v="7"/>
  </r>
  <r>
    <x v="272"/>
    <x v="7"/>
    <x v="3"/>
    <n v="1.67"/>
    <x v="2"/>
    <n v="33"/>
    <x v="2"/>
    <x v="7"/>
  </r>
  <r>
    <x v="272"/>
    <x v="8"/>
    <x v="3"/>
    <n v="1.782"/>
    <x v="2"/>
    <n v="33"/>
    <x v="2"/>
    <x v="7"/>
  </r>
  <r>
    <x v="272"/>
    <x v="9"/>
    <x v="3"/>
    <n v="1.7549999999999999"/>
    <x v="2"/>
    <n v="33"/>
    <x v="2"/>
    <x v="7"/>
  </r>
  <r>
    <x v="272"/>
    <x v="10"/>
    <x v="3"/>
    <n v="1.8540000000000001"/>
    <x v="2"/>
    <n v="33"/>
    <x v="2"/>
    <x v="7"/>
  </r>
  <r>
    <x v="272"/>
    <x v="11"/>
    <x v="3"/>
    <n v="1.7829999999999999"/>
    <x v="2"/>
    <n v="33"/>
    <x v="2"/>
    <x v="7"/>
  </r>
  <r>
    <x v="272"/>
    <x v="12"/>
    <x v="3"/>
    <n v="1.929"/>
    <x v="2"/>
    <n v="33"/>
    <x v="2"/>
    <x v="7"/>
  </r>
  <r>
    <x v="273"/>
    <x v="13"/>
    <x v="0"/>
    <n v="1.5650000000000001E-2"/>
    <x v="2"/>
    <n v="33"/>
    <x v="2"/>
    <x v="7"/>
  </r>
  <r>
    <x v="273"/>
    <x v="13"/>
    <x v="1"/>
    <n v="0.10285"/>
    <x v="2"/>
    <n v="33"/>
    <x v="2"/>
    <x v="7"/>
  </r>
  <r>
    <x v="273"/>
    <x v="13"/>
    <x v="2"/>
    <n v="0.77549999999999997"/>
    <x v="2"/>
    <n v="33"/>
    <x v="2"/>
    <x v="7"/>
  </r>
  <r>
    <x v="273"/>
    <x v="13"/>
    <x v="3"/>
    <n v="0.89400000000000002"/>
    <x v="2"/>
    <n v="33"/>
    <x v="2"/>
    <x v="7"/>
  </r>
  <r>
    <x v="274"/>
    <x v="0"/>
    <x v="0"/>
    <n v="6.522E-2"/>
    <x v="2"/>
    <n v="34"/>
    <x v="2"/>
    <x v="7"/>
  </r>
  <r>
    <x v="274"/>
    <x v="1"/>
    <x v="0"/>
    <n v="0.36638999999999999"/>
    <x v="2"/>
    <n v="34"/>
    <x v="2"/>
    <x v="7"/>
  </r>
  <r>
    <x v="274"/>
    <x v="2"/>
    <x v="0"/>
    <n v="0.36638999999999999"/>
    <x v="2"/>
    <n v="34"/>
    <x v="2"/>
    <x v="7"/>
  </r>
  <r>
    <x v="274"/>
    <x v="3"/>
    <x v="0"/>
    <n v="0.36638999999999999"/>
    <x v="2"/>
    <n v="34"/>
    <x v="2"/>
    <x v="7"/>
  </r>
  <r>
    <x v="274"/>
    <x v="4"/>
    <x v="0"/>
    <n v="0.36638999999999999"/>
    <x v="2"/>
    <n v="34"/>
    <x v="2"/>
    <x v="7"/>
  </r>
  <r>
    <x v="274"/>
    <x v="5"/>
    <x v="0"/>
    <n v="7.7509999999999996E-2"/>
    <x v="2"/>
    <n v="34"/>
    <x v="2"/>
    <x v="7"/>
  </r>
  <r>
    <x v="274"/>
    <x v="6"/>
    <x v="0"/>
    <n v="0.29246"/>
    <x v="2"/>
    <n v="34"/>
    <x v="2"/>
    <x v="7"/>
  </r>
  <r>
    <x v="274"/>
    <x v="7"/>
    <x v="0"/>
    <n v="0.58442000000000005"/>
    <x v="2"/>
    <n v="34"/>
    <x v="2"/>
    <x v="7"/>
  </r>
  <r>
    <x v="274"/>
    <x v="8"/>
    <x v="0"/>
    <n v="0.58442000000000005"/>
    <x v="2"/>
    <n v="34"/>
    <x v="2"/>
    <x v="7"/>
  </r>
  <r>
    <x v="274"/>
    <x v="9"/>
    <x v="0"/>
    <n v="0.58442000000000005"/>
    <x v="2"/>
    <n v="34"/>
    <x v="2"/>
    <x v="7"/>
  </r>
  <r>
    <x v="274"/>
    <x v="10"/>
    <x v="0"/>
    <n v="0.58442000000000005"/>
    <x v="2"/>
    <n v="34"/>
    <x v="2"/>
    <x v="7"/>
  </r>
  <r>
    <x v="274"/>
    <x v="11"/>
    <x v="0"/>
    <n v="0.58442000000000005"/>
    <x v="2"/>
    <n v="34"/>
    <x v="2"/>
    <x v="7"/>
  </r>
  <r>
    <x v="274"/>
    <x v="12"/>
    <x v="0"/>
    <n v="0.58442000000000005"/>
    <x v="2"/>
    <n v="34"/>
    <x v="2"/>
    <x v="7"/>
  </r>
  <r>
    <x v="274"/>
    <x v="0"/>
    <x v="1"/>
    <n v="0.14491999999999999"/>
    <x v="2"/>
    <n v="34"/>
    <x v="2"/>
    <x v="7"/>
  </r>
  <r>
    <x v="274"/>
    <x v="1"/>
    <x v="1"/>
    <n v="0.27843000000000001"/>
    <x v="2"/>
    <n v="34"/>
    <x v="2"/>
    <x v="7"/>
  </r>
  <r>
    <x v="274"/>
    <x v="2"/>
    <x v="1"/>
    <n v="0.29843999999999998"/>
    <x v="2"/>
    <n v="34"/>
    <x v="2"/>
    <x v="7"/>
  </r>
  <r>
    <x v="274"/>
    <x v="3"/>
    <x v="1"/>
    <n v="0.27879999999999999"/>
    <x v="2"/>
    <n v="34"/>
    <x v="2"/>
    <x v="7"/>
  </r>
  <r>
    <x v="274"/>
    <x v="4"/>
    <x v="1"/>
    <n v="0.27468999999999999"/>
    <x v="2"/>
    <n v="34"/>
    <x v="2"/>
    <x v="7"/>
  </r>
  <r>
    <x v="274"/>
    <x v="5"/>
    <x v="1"/>
    <n v="0.12792999999999999"/>
    <x v="2"/>
    <n v="34"/>
    <x v="2"/>
    <x v="7"/>
  </r>
  <r>
    <x v="274"/>
    <x v="6"/>
    <x v="1"/>
    <n v="0.24682999999999999"/>
    <x v="2"/>
    <n v="34"/>
    <x v="2"/>
    <x v="7"/>
  </r>
  <r>
    <x v="274"/>
    <x v="7"/>
    <x v="1"/>
    <n v="0.31807000000000002"/>
    <x v="2"/>
    <n v="34"/>
    <x v="2"/>
    <x v="7"/>
  </r>
  <r>
    <x v="274"/>
    <x v="8"/>
    <x v="1"/>
    <n v="0.33864"/>
    <x v="2"/>
    <n v="34"/>
    <x v="2"/>
    <x v="7"/>
  </r>
  <r>
    <x v="274"/>
    <x v="9"/>
    <x v="1"/>
    <n v="0.33359"/>
    <x v="2"/>
    <n v="34"/>
    <x v="2"/>
    <x v="7"/>
  </r>
  <r>
    <x v="274"/>
    <x v="10"/>
    <x v="1"/>
    <n v="0.35285"/>
    <x v="2"/>
    <n v="34"/>
    <x v="2"/>
    <x v="7"/>
  </r>
  <r>
    <x v="274"/>
    <x v="11"/>
    <x v="1"/>
    <n v="0.33976000000000001"/>
    <x v="2"/>
    <n v="34"/>
    <x v="2"/>
    <x v="7"/>
  </r>
  <r>
    <x v="274"/>
    <x v="12"/>
    <x v="1"/>
    <n v="0.36294999999999999"/>
    <x v="2"/>
    <n v="34"/>
    <x v="2"/>
    <x v="7"/>
  </r>
  <r>
    <x v="274"/>
    <x v="0"/>
    <x v="2"/>
    <n v="0.56486000000000003"/>
    <x v="2"/>
    <n v="34"/>
    <x v="2"/>
    <x v="7"/>
  </r>
  <r>
    <x v="274"/>
    <x v="1"/>
    <x v="2"/>
    <n v="0.84418000000000004"/>
    <x v="2"/>
    <n v="34"/>
    <x v="2"/>
    <x v="7"/>
  </r>
  <r>
    <x v="274"/>
    <x v="2"/>
    <x v="2"/>
    <n v="0.93117000000000005"/>
    <x v="2"/>
    <n v="34"/>
    <x v="2"/>
    <x v="7"/>
  </r>
  <r>
    <x v="274"/>
    <x v="3"/>
    <x v="2"/>
    <n v="0.84580999999999995"/>
    <x v="2"/>
    <n v="34"/>
    <x v="2"/>
    <x v="7"/>
  </r>
  <r>
    <x v="274"/>
    <x v="4"/>
    <x v="2"/>
    <n v="0.82791999999999999"/>
    <x v="2"/>
    <n v="34"/>
    <x v="2"/>
    <x v="7"/>
  </r>
  <r>
    <x v="274"/>
    <x v="5"/>
    <x v="2"/>
    <n v="0.90656000000000003"/>
    <x v="2"/>
    <n v="34"/>
    <x v="2"/>
    <x v="7"/>
  </r>
  <r>
    <x v="274"/>
    <x v="6"/>
    <x v="2"/>
    <n v="0.78071000000000002"/>
    <x v="2"/>
    <n v="34"/>
    <x v="2"/>
    <x v="7"/>
  </r>
  <r>
    <x v="274"/>
    <x v="7"/>
    <x v="2"/>
    <n v="0.79851000000000005"/>
    <x v="2"/>
    <n v="34"/>
    <x v="2"/>
    <x v="7"/>
  </r>
  <r>
    <x v="274"/>
    <x v="8"/>
    <x v="2"/>
    <n v="0.88793999999999995"/>
    <x v="2"/>
    <n v="34"/>
    <x v="2"/>
    <x v="7"/>
  </r>
  <r>
    <x v="274"/>
    <x v="9"/>
    <x v="2"/>
    <n v="0.86599000000000004"/>
    <x v="2"/>
    <n v="34"/>
    <x v="2"/>
    <x v="7"/>
  </r>
  <r>
    <x v="274"/>
    <x v="10"/>
    <x v="2"/>
    <n v="0.94972999999999996"/>
    <x v="2"/>
    <n v="34"/>
    <x v="2"/>
    <x v="7"/>
  </r>
  <r>
    <x v="274"/>
    <x v="11"/>
    <x v="2"/>
    <n v="0.89281999999999995"/>
    <x v="2"/>
    <n v="34"/>
    <x v="2"/>
    <x v="7"/>
  </r>
  <r>
    <x v="274"/>
    <x v="12"/>
    <x v="2"/>
    <n v="0.99363000000000001"/>
    <x v="2"/>
    <n v="34"/>
    <x v="2"/>
    <x v="7"/>
  </r>
  <r>
    <x v="274"/>
    <x v="0"/>
    <x v="3"/>
    <n v="0.77500000000000002"/>
    <x v="2"/>
    <n v="34"/>
    <x v="2"/>
    <x v="7"/>
  </r>
  <r>
    <x v="274"/>
    <x v="1"/>
    <x v="3"/>
    <n v="1.4890000000000001"/>
    <x v="2"/>
    <n v="34"/>
    <x v="2"/>
    <x v="7"/>
  </r>
  <r>
    <x v="274"/>
    <x v="2"/>
    <x v="3"/>
    <n v="1.5960000000000001"/>
    <x v="2"/>
    <n v="34"/>
    <x v="2"/>
    <x v="7"/>
  </r>
  <r>
    <x v="274"/>
    <x v="3"/>
    <x v="3"/>
    <n v="1.4910000000000001"/>
    <x v="2"/>
    <n v="34"/>
    <x v="2"/>
    <x v="7"/>
  </r>
  <r>
    <x v="274"/>
    <x v="4"/>
    <x v="3"/>
    <n v="1.4690000000000001"/>
    <x v="2"/>
    <n v="34"/>
    <x v="2"/>
    <x v="7"/>
  </r>
  <r>
    <x v="274"/>
    <x v="5"/>
    <x v="3"/>
    <n v="1.1120000000000001"/>
    <x v="2"/>
    <n v="34"/>
    <x v="2"/>
    <x v="7"/>
  </r>
  <r>
    <x v="274"/>
    <x v="6"/>
    <x v="3"/>
    <n v="1.32"/>
    <x v="2"/>
    <n v="34"/>
    <x v="2"/>
    <x v="7"/>
  </r>
  <r>
    <x v="274"/>
    <x v="7"/>
    <x v="3"/>
    <n v="1.7010000000000001"/>
    <x v="2"/>
    <n v="34"/>
    <x v="2"/>
    <x v="7"/>
  </r>
  <r>
    <x v="274"/>
    <x v="8"/>
    <x v="3"/>
    <n v="1.8109999999999999"/>
    <x v="2"/>
    <n v="34"/>
    <x v="2"/>
    <x v="7"/>
  </r>
  <r>
    <x v="274"/>
    <x v="9"/>
    <x v="3"/>
    <n v="1.784"/>
    <x v="2"/>
    <n v="34"/>
    <x v="2"/>
    <x v="7"/>
  </r>
  <r>
    <x v="274"/>
    <x v="10"/>
    <x v="3"/>
    <n v="1.887"/>
    <x v="2"/>
    <n v="34"/>
    <x v="2"/>
    <x v="7"/>
  </r>
  <r>
    <x v="274"/>
    <x v="11"/>
    <x v="3"/>
    <n v="1.8169999999999999"/>
    <x v="2"/>
    <n v="34"/>
    <x v="2"/>
    <x v="7"/>
  </r>
  <r>
    <x v="274"/>
    <x v="12"/>
    <x v="3"/>
    <n v="1.9410000000000001"/>
    <x v="2"/>
    <n v="34"/>
    <x v="2"/>
    <x v="7"/>
  </r>
  <r>
    <x v="275"/>
    <x v="13"/>
    <x v="0"/>
    <n v="1.5650000000000001E-2"/>
    <x v="2"/>
    <n v="34"/>
    <x v="2"/>
    <x v="7"/>
  </r>
  <r>
    <x v="275"/>
    <x v="13"/>
    <x v="1"/>
    <n v="0.10514999999999999"/>
    <x v="2"/>
    <n v="34"/>
    <x v="2"/>
    <x v="7"/>
  </r>
  <r>
    <x v="275"/>
    <x v="13"/>
    <x v="2"/>
    <n v="0.79320000000000002"/>
    <x v="2"/>
    <n v="34"/>
    <x v="2"/>
    <x v="7"/>
  </r>
  <r>
    <x v="275"/>
    <x v="13"/>
    <x v="3"/>
    <n v="0.91400000000000003"/>
    <x v="2"/>
    <n v="34"/>
    <x v="2"/>
    <x v="7"/>
  </r>
  <r>
    <x v="276"/>
    <x v="0"/>
    <x v="0"/>
    <n v="6.522E-2"/>
    <x v="2"/>
    <n v="35"/>
    <x v="2"/>
    <x v="7"/>
  </r>
  <r>
    <x v="276"/>
    <x v="1"/>
    <x v="0"/>
    <n v="0.36638999999999999"/>
    <x v="2"/>
    <n v="35"/>
    <x v="2"/>
    <x v="7"/>
  </r>
  <r>
    <x v="276"/>
    <x v="2"/>
    <x v="0"/>
    <n v="0.36638999999999999"/>
    <x v="2"/>
    <n v="35"/>
    <x v="2"/>
    <x v="7"/>
  </r>
  <r>
    <x v="276"/>
    <x v="3"/>
    <x v="0"/>
    <n v="0.36638999999999999"/>
    <x v="2"/>
    <n v="35"/>
    <x v="2"/>
    <x v="7"/>
  </r>
  <r>
    <x v="276"/>
    <x v="4"/>
    <x v="0"/>
    <n v="0.36638999999999999"/>
    <x v="2"/>
    <n v="35"/>
    <x v="2"/>
    <x v="7"/>
  </r>
  <r>
    <x v="276"/>
    <x v="5"/>
    <x v="0"/>
    <n v="7.7509999999999996E-2"/>
    <x v="2"/>
    <n v="35"/>
    <x v="2"/>
    <x v="7"/>
  </r>
  <r>
    <x v="276"/>
    <x v="6"/>
    <x v="0"/>
    <n v="0.29246"/>
    <x v="2"/>
    <n v="35"/>
    <x v="2"/>
    <x v="7"/>
  </r>
  <r>
    <x v="276"/>
    <x v="7"/>
    <x v="0"/>
    <n v="0.58442000000000005"/>
    <x v="2"/>
    <n v="35"/>
    <x v="2"/>
    <x v="7"/>
  </r>
  <r>
    <x v="276"/>
    <x v="8"/>
    <x v="0"/>
    <n v="0.58442000000000005"/>
    <x v="2"/>
    <n v="35"/>
    <x v="2"/>
    <x v="7"/>
  </r>
  <r>
    <x v="276"/>
    <x v="9"/>
    <x v="0"/>
    <n v="0.58442000000000005"/>
    <x v="2"/>
    <n v="35"/>
    <x v="2"/>
    <x v="7"/>
  </r>
  <r>
    <x v="276"/>
    <x v="10"/>
    <x v="0"/>
    <n v="0.58442000000000005"/>
    <x v="2"/>
    <n v="35"/>
    <x v="2"/>
    <x v="7"/>
  </r>
  <r>
    <x v="276"/>
    <x v="11"/>
    <x v="0"/>
    <n v="0.58442000000000005"/>
    <x v="2"/>
    <n v="35"/>
    <x v="2"/>
    <x v="7"/>
  </r>
  <r>
    <x v="276"/>
    <x v="12"/>
    <x v="0"/>
    <n v="0.58442000000000005"/>
    <x v="2"/>
    <n v="35"/>
    <x v="2"/>
    <x v="7"/>
  </r>
  <r>
    <x v="276"/>
    <x v="0"/>
    <x v="1"/>
    <n v="0.14473"/>
    <x v="2"/>
    <n v="35"/>
    <x v="2"/>
    <x v="7"/>
  </r>
  <r>
    <x v="276"/>
    <x v="1"/>
    <x v="1"/>
    <n v="0.27993000000000001"/>
    <x v="2"/>
    <n v="35"/>
    <x v="2"/>
    <x v="7"/>
  </r>
  <r>
    <x v="276"/>
    <x v="2"/>
    <x v="1"/>
    <n v="0.30031000000000002"/>
    <x v="2"/>
    <n v="35"/>
    <x v="2"/>
    <x v="7"/>
  </r>
  <r>
    <x v="276"/>
    <x v="3"/>
    <x v="1"/>
    <n v="0.28328999999999999"/>
    <x v="2"/>
    <n v="35"/>
    <x v="2"/>
    <x v="7"/>
  </r>
  <r>
    <x v="276"/>
    <x v="4"/>
    <x v="1"/>
    <n v="0.27468999999999999"/>
    <x v="2"/>
    <n v="35"/>
    <x v="2"/>
    <x v="7"/>
  </r>
  <r>
    <x v="276"/>
    <x v="5"/>
    <x v="1"/>
    <n v="0.12884999999999999"/>
    <x v="2"/>
    <n v="35"/>
    <x v="2"/>
    <x v="7"/>
  </r>
  <r>
    <x v="276"/>
    <x v="6"/>
    <x v="1"/>
    <n v="0.24926000000000001"/>
    <x v="2"/>
    <n v="35"/>
    <x v="2"/>
    <x v="7"/>
  </r>
  <r>
    <x v="276"/>
    <x v="7"/>
    <x v="1"/>
    <n v="0.31975999999999999"/>
    <x v="2"/>
    <n v="35"/>
    <x v="2"/>
    <x v="7"/>
  </r>
  <r>
    <x v="276"/>
    <x v="8"/>
    <x v="1"/>
    <n v="0.33901999999999999"/>
    <x v="2"/>
    <n v="35"/>
    <x v="2"/>
    <x v="7"/>
  </r>
  <r>
    <x v="276"/>
    <x v="9"/>
    <x v="1"/>
    <n v="0.33545999999999998"/>
    <x v="2"/>
    <n v="35"/>
    <x v="2"/>
    <x v="7"/>
  </r>
  <r>
    <x v="276"/>
    <x v="10"/>
    <x v="1"/>
    <n v="0.35304000000000002"/>
    <x v="2"/>
    <n v="35"/>
    <x v="2"/>
    <x v="7"/>
  </r>
  <r>
    <x v="276"/>
    <x v="11"/>
    <x v="1"/>
    <n v="0.34014"/>
    <x v="2"/>
    <n v="35"/>
    <x v="2"/>
    <x v="7"/>
  </r>
  <r>
    <x v="276"/>
    <x v="12"/>
    <x v="1"/>
    <n v="0.36351"/>
    <x v="2"/>
    <n v="35"/>
    <x v="2"/>
    <x v="7"/>
  </r>
  <r>
    <x v="276"/>
    <x v="0"/>
    <x v="2"/>
    <n v="0.56405000000000005"/>
    <x v="2"/>
    <n v="35"/>
    <x v="2"/>
    <x v="7"/>
  </r>
  <r>
    <x v="276"/>
    <x v="1"/>
    <x v="2"/>
    <n v="0.85067999999999999"/>
    <x v="2"/>
    <n v="35"/>
    <x v="2"/>
    <x v="7"/>
  </r>
  <r>
    <x v="276"/>
    <x v="2"/>
    <x v="2"/>
    <n v="0.93930000000000002"/>
    <x v="2"/>
    <n v="35"/>
    <x v="2"/>
    <x v="7"/>
  </r>
  <r>
    <x v="276"/>
    <x v="3"/>
    <x v="2"/>
    <n v="0.86531999999999998"/>
    <x v="2"/>
    <n v="35"/>
    <x v="2"/>
    <x v="7"/>
  </r>
  <r>
    <x v="276"/>
    <x v="4"/>
    <x v="2"/>
    <n v="0.82791999999999999"/>
    <x v="2"/>
    <n v="35"/>
    <x v="2"/>
    <x v="7"/>
  </r>
  <r>
    <x v="276"/>
    <x v="5"/>
    <x v="2"/>
    <n v="0.91364000000000001"/>
    <x v="2"/>
    <n v="35"/>
    <x v="2"/>
    <x v="7"/>
  </r>
  <r>
    <x v="276"/>
    <x v="6"/>
    <x v="2"/>
    <n v="0.79127999999999998"/>
    <x v="2"/>
    <n v="35"/>
    <x v="2"/>
    <x v="7"/>
  </r>
  <r>
    <x v="276"/>
    <x v="7"/>
    <x v="2"/>
    <n v="0.80581999999999998"/>
    <x v="2"/>
    <n v="35"/>
    <x v="2"/>
    <x v="7"/>
  </r>
  <r>
    <x v="276"/>
    <x v="8"/>
    <x v="2"/>
    <n v="0.88956000000000002"/>
    <x v="2"/>
    <n v="35"/>
    <x v="2"/>
    <x v="7"/>
  </r>
  <r>
    <x v="276"/>
    <x v="9"/>
    <x v="2"/>
    <n v="0.87412000000000001"/>
    <x v="2"/>
    <n v="35"/>
    <x v="2"/>
    <x v="7"/>
  </r>
  <r>
    <x v="276"/>
    <x v="10"/>
    <x v="2"/>
    <n v="0.95054000000000005"/>
    <x v="2"/>
    <n v="35"/>
    <x v="2"/>
    <x v="7"/>
  </r>
  <r>
    <x v="276"/>
    <x v="11"/>
    <x v="2"/>
    <n v="0.89444000000000001"/>
    <x v="2"/>
    <n v="35"/>
    <x v="2"/>
    <x v="7"/>
  </r>
  <r>
    <x v="276"/>
    <x v="12"/>
    <x v="2"/>
    <n v="0.99607000000000001"/>
    <x v="2"/>
    <n v="35"/>
    <x v="2"/>
    <x v="7"/>
  </r>
  <r>
    <x v="276"/>
    <x v="0"/>
    <x v="3"/>
    <n v="0.77400000000000002"/>
    <x v="2"/>
    <n v="35"/>
    <x v="2"/>
    <x v="7"/>
  </r>
  <r>
    <x v="276"/>
    <x v="1"/>
    <x v="3"/>
    <n v="1.4970000000000001"/>
    <x v="2"/>
    <n v="35"/>
    <x v="2"/>
    <x v="7"/>
  </r>
  <r>
    <x v="276"/>
    <x v="2"/>
    <x v="3"/>
    <n v="1.6060000000000001"/>
    <x v="2"/>
    <n v="35"/>
    <x v="2"/>
    <x v="7"/>
  </r>
  <r>
    <x v="276"/>
    <x v="3"/>
    <x v="3"/>
    <n v="1.5149999999999999"/>
    <x v="2"/>
    <n v="35"/>
    <x v="2"/>
    <x v="7"/>
  </r>
  <r>
    <x v="276"/>
    <x v="4"/>
    <x v="3"/>
    <n v="1.4690000000000001"/>
    <x v="2"/>
    <n v="35"/>
    <x v="2"/>
    <x v="7"/>
  </r>
  <r>
    <x v="276"/>
    <x v="5"/>
    <x v="3"/>
    <n v="1.1200000000000001"/>
    <x v="2"/>
    <n v="35"/>
    <x v="2"/>
    <x v="7"/>
  </r>
  <r>
    <x v="276"/>
    <x v="6"/>
    <x v="3"/>
    <n v="1.333"/>
    <x v="2"/>
    <n v="35"/>
    <x v="2"/>
    <x v="7"/>
  </r>
  <r>
    <x v="276"/>
    <x v="7"/>
    <x v="3"/>
    <n v="1.71"/>
    <x v="2"/>
    <n v="35"/>
    <x v="2"/>
    <x v="7"/>
  </r>
  <r>
    <x v="276"/>
    <x v="8"/>
    <x v="3"/>
    <n v="1.8129999999999999"/>
    <x v="2"/>
    <n v="35"/>
    <x v="2"/>
    <x v="7"/>
  </r>
  <r>
    <x v="276"/>
    <x v="9"/>
    <x v="3"/>
    <n v="1.794"/>
    <x v="2"/>
    <n v="35"/>
    <x v="2"/>
    <x v="7"/>
  </r>
  <r>
    <x v="276"/>
    <x v="10"/>
    <x v="3"/>
    <n v="1.8879999999999999"/>
    <x v="2"/>
    <n v="35"/>
    <x v="2"/>
    <x v="7"/>
  </r>
  <r>
    <x v="276"/>
    <x v="11"/>
    <x v="3"/>
    <n v="1.819"/>
    <x v="2"/>
    <n v="35"/>
    <x v="2"/>
    <x v="7"/>
  </r>
  <r>
    <x v="276"/>
    <x v="12"/>
    <x v="3"/>
    <n v="1.944"/>
    <x v="2"/>
    <n v="35"/>
    <x v="2"/>
    <x v="7"/>
  </r>
  <r>
    <x v="277"/>
    <x v="13"/>
    <x v="0"/>
    <n v="1.5650000000000001E-2"/>
    <x v="2"/>
    <n v="35"/>
    <x v="2"/>
    <x v="7"/>
  </r>
  <r>
    <x v="277"/>
    <x v="13"/>
    <x v="1"/>
    <n v="0.10514999999999999"/>
    <x v="2"/>
    <n v="35"/>
    <x v="2"/>
    <x v="7"/>
  </r>
  <r>
    <x v="277"/>
    <x v="13"/>
    <x v="2"/>
    <n v="0.79320000000000002"/>
    <x v="2"/>
    <n v="35"/>
    <x v="2"/>
    <x v="7"/>
  </r>
  <r>
    <x v="277"/>
    <x v="13"/>
    <x v="3"/>
    <n v="0.91400000000000003"/>
    <x v="2"/>
    <n v="35"/>
    <x v="2"/>
    <x v="7"/>
  </r>
  <r>
    <x v="278"/>
    <x v="0"/>
    <x v="0"/>
    <n v="6.522E-2"/>
    <x v="2"/>
    <n v="36"/>
    <x v="2"/>
    <x v="8"/>
  </r>
  <r>
    <x v="278"/>
    <x v="1"/>
    <x v="0"/>
    <n v="0.36638999999999999"/>
    <x v="2"/>
    <n v="36"/>
    <x v="2"/>
    <x v="8"/>
  </r>
  <r>
    <x v="278"/>
    <x v="2"/>
    <x v="0"/>
    <n v="0.36638999999999999"/>
    <x v="2"/>
    <n v="36"/>
    <x v="2"/>
    <x v="8"/>
  </r>
  <r>
    <x v="278"/>
    <x v="3"/>
    <x v="0"/>
    <n v="0.36638999999999999"/>
    <x v="2"/>
    <n v="36"/>
    <x v="2"/>
    <x v="8"/>
  </r>
  <r>
    <x v="278"/>
    <x v="4"/>
    <x v="0"/>
    <n v="0.36638999999999999"/>
    <x v="2"/>
    <n v="36"/>
    <x v="2"/>
    <x v="8"/>
  </r>
  <r>
    <x v="278"/>
    <x v="5"/>
    <x v="0"/>
    <n v="7.7509999999999996E-2"/>
    <x v="2"/>
    <n v="36"/>
    <x v="2"/>
    <x v="8"/>
  </r>
  <r>
    <x v="278"/>
    <x v="6"/>
    <x v="0"/>
    <n v="0.29246"/>
    <x v="2"/>
    <n v="36"/>
    <x v="2"/>
    <x v="8"/>
  </r>
  <r>
    <x v="278"/>
    <x v="7"/>
    <x v="0"/>
    <n v="0.58442000000000005"/>
    <x v="2"/>
    <n v="36"/>
    <x v="2"/>
    <x v="8"/>
  </r>
  <r>
    <x v="278"/>
    <x v="8"/>
    <x v="0"/>
    <n v="0.58442000000000005"/>
    <x v="2"/>
    <n v="36"/>
    <x v="2"/>
    <x v="8"/>
  </r>
  <r>
    <x v="278"/>
    <x v="9"/>
    <x v="0"/>
    <n v="0.58442000000000005"/>
    <x v="2"/>
    <n v="36"/>
    <x v="2"/>
    <x v="8"/>
  </r>
  <r>
    <x v="278"/>
    <x v="10"/>
    <x v="0"/>
    <n v="0.58442000000000005"/>
    <x v="2"/>
    <n v="36"/>
    <x v="2"/>
    <x v="8"/>
  </r>
  <r>
    <x v="278"/>
    <x v="11"/>
    <x v="0"/>
    <n v="0.58442000000000005"/>
    <x v="2"/>
    <n v="36"/>
    <x v="2"/>
    <x v="8"/>
  </r>
  <r>
    <x v="278"/>
    <x v="12"/>
    <x v="0"/>
    <n v="0.58442000000000005"/>
    <x v="2"/>
    <n v="36"/>
    <x v="2"/>
    <x v="8"/>
  </r>
  <r>
    <x v="278"/>
    <x v="0"/>
    <x v="1"/>
    <n v="0.14566999999999999"/>
    <x v="2"/>
    <n v="36"/>
    <x v="2"/>
    <x v="8"/>
  </r>
  <r>
    <x v="278"/>
    <x v="1"/>
    <x v="1"/>
    <n v="0.27955000000000002"/>
    <x v="2"/>
    <n v="36"/>
    <x v="2"/>
    <x v="8"/>
  </r>
  <r>
    <x v="278"/>
    <x v="2"/>
    <x v="1"/>
    <n v="0.30068"/>
    <x v="2"/>
    <n v="36"/>
    <x v="2"/>
    <x v="8"/>
  </r>
  <r>
    <x v="278"/>
    <x v="3"/>
    <x v="1"/>
    <n v="0.28441"/>
    <x v="2"/>
    <n v="36"/>
    <x v="2"/>
    <x v="8"/>
  </r>
  <r>
    <x v="278"/>
    <x v="4"/>
    <x v="1"/>
    <n v="0.27468999999999999"/>
    <x v="2"/>
    <n v="36"/>
    <x v="2"/>
    <x v="8"/>
  </r>
  <r>
    <x v="278"/>
    <x v="5"/>
    <x v="1"/>
    <n v="0.12827"/>
    <x v="2"/>
    <n v="36"/>
    <x v="2"/>
    <x v="8"/>
  </r>
  <r>
    <x v="278"/>
    <x v="6"/>
    <x v="1"/>
    <n v="0.24981999999999999"/>
    <x v="2"/>
    <n v="36"/>
    <x v="2"/>
    <x v="8"/>
  </r>
  <r>
    <x v="278"/>
    <x v="7"/>
    <x v="1"/>
    <n v="0.31938"/>
    <x v="2"/>
    <n v="36"/>
    <x v="2"/>
    <x v="8"/>
  </r>
  <r>
    <x v="278"/>
    <x v="8"/>
    <x v="1"/>
    <n v="0.33789000000000002"/>
    <x v="2"/>
    <n v="36"/>
    <x v="2"/>
    <x v="8"/>
  </r>
  <r>
    <x v="278"/>
    <x v="9"/>
    <x v="1"/>
    <n v="0.33489999999999998"/>
    <x v="2"/>
    <n v="36"/>
    <x v="2"/>
    <x v="8"/>
  </r>
  <r>
    <x v="278"/>
    <x v="10"/>
    <x v="1"/>
    <n v="0.35248000000000002"/>
    <x v="2"/>
    <n v="36"/>
    <x v="2"/>
    <x v="8"/>
  </r>
  <r>
    <x v="278"/>
    <x v="11"/>
    <x v="1"/>
    <n v="0.33901999999999999"/>
    <x v="2"/>
    <n v="36"/>
    <x v="2"/>
    <x v="8"/>
  </r>
  <r>
    <x v="278"/>
    <x v="12"/>
    <x v="1"/>
    <n v="0.36388999999999999"/>
    <x v="2"/>
    <n v="36"/>
    <x v="2"/>
    <x v="8"/>
  </r>
  <r>
    <x v="278"/>
    <x v="0"/>
    <x v="2"/>
    <n v="0.56811"/>
    <x v="2"/>
    <n v="36"/>
    <x v="2"/>
    <x v="8"/>
  </r>
  <r>
    <x v="278"/>
    <x v="1"/>
    <x v="2"/>
    <n v="0.84906000000000004"/>
    <x v="2"/>
    <n v="36"/>
    <x v="2"/>
    <x v="8"/>
  </r>
  <r>
    <x v="278"/>
    <x v="2"/>
    <x v="2"/>
    <n v="0.94093000000000004"/>
    <x v="2"/>
    <n v="36"/>
    <x v="2"/>
    <x v="8"/>
  </r>
  <r>
    <x v="278"/>
    <x v="3"/>
    <x v="2"/>
    <n v="0.87019999999999997"/>
    <x v="2"/>
    <n v="36"/>
    <x v="2"/>
    <x v="8"/>
  </r>
  <r>
    <x v="278"/>
    <x v="4"/>
    <x v="2"/>
    <n v="0.82791999999999999"/>
    <x v="2"/>
    <n v="36"/>
    <x v="2"/>
    <x v="8"/>
  </r>
  <r>
    <x v="278"/>
    <x v="5"/>
    <x v="2"/>
    <n v="0.90922000000000003"/>
    <x v="2"/>
    <n v="36"/>
    <x v="2"/>
    <x v="8"/>
  </r>
  <r>
    <x v="278"/>
    <x v="6"/>
    <x v="2"/>
    <n v="0.79371999999999998"/>
    <x v="2"/>
    <n v="36"/>
    <x v="2"/>
    <x v="8"/>
  </r>
  <r>
    <x v="278"/>
    <x v="7"/>
    <x v="2"/>
    <n v="0.80420000000000003"/>
    <x v="2"/>
    <n v="36"/>
    <x v="2"/>
    <x v="8"/>
  </r>
  <r>
    <x v="278"/>
    <x v="8"/>
    <x v="2"/>
    <n v="0.88468999999999998"/>
    <x v="2"/>
    <n v="36"/>
    <x v="2"/>
    <x v="8"/>
  </r>
  <r>
    <x v="278"/>
    <x v="9"/>
    <x v="2"/>
    <n v="0.87168000000000001"/>
    <x v="2"/>
    <n v="36"/>
    <x v="2"/>
    <x v="8"/>
  </r>
  <r>
    <x v="278"/>
    <x v="10"/>
    <x v="2"/>
    <n v="0.94810000000000005"/>
    <x v="2"/>
    <n v="36"/>
    <x v="2"/>
    <x v="8"/>
  </r>
  <r>
    <x v="278"/>
    <x v="11"/>
    <x v="2"/>
    <n v="0.88956000000000002"/>
    <x v="2"/>
    <n v="36"/>
    <x v="2"/>
    <x v="8"/>
  </r>
  <r>
    <x v="278"/>
    <x v="12"/>
    <x v="2"/>
    <n v="0.99768999999999997"/>
    <x v="2"/>
    <n v="36"/>
    <x v="2"/>
    <x v="8"/>
  </r>
  <r>
    <x v="278"/>
    <x v="0"/>
    <x v="3"/>
    <n v="0.77900000000000003"/>
    <x v="2"/>
    <n v="36"/>
    <x v="2"/>
    <x v="8"/>
  </r>
  <r>
    <x v="278"/>
    <x v="1"/>
    <x v="3"/>
    <n v="1.4950000000000001"/>
    <x v="2"/>
    <n v="36"/>
    <x v="2"/>
    <x v="8"/>
  </r>
  <r>
    <x v="278"/>
    <x v="2"/>
    <x v="3"/>
    <n v="1.6080000000000001"/>
    <x v="2"/>
    <n v="36"/>
    <x v="2"/>
    <x v="8"/>
  </r>
  <r>
    <x v="278"/>
    <x v="3"/>
    <x v="3"/>
    <n v="1.5209999999999999"/>
    <x v="2"/>
    <n v="36"/>
    <x v="2"/>
    <x v="8"/>
  </r>
  <r>
    <x v="278"/>
    <x v="4"/>
    <x v="3"/>
    <n v="1.4690000000000001"/>
    <x v="2"/>
    <n v="36"/>
    <x v="2"/>
    <x v="8"/>
  </r>
  <r>
    <x v="278"/>
    <x v="5"/>
    <x v="3"/>
    <n v="1.115"/>
    <x v="2"/>
    <n v="36"/>
    <x v="2"/>
    <x v="8"/>
  </r>
  <r>
    <x v="278"/>
    <x v="6"/>
    <x v="3"/>
    <n v="1.3360000000000001"/>
    <x v="2"/>
    <n v="36"/>
    <x v="2"/>
    <x v="8"/>
  </r>
  <r>
    <x v="278"/>
    <x v="7"/>
    <x v="3"/>
    <n v="1.708"/>
    <x v="2"/>
    <n v="36"/>
    <x v="2"/>
    <x v="8"/>
  </r>
  <r>
    <x v="278"/>
    <x v="8"/>
    <x v="3"/>
    <n v="1.8069999999999999"/>
    <x v="2"/>
    <n v="36"/>
    <x v="2"/>
    <x v="8"/>
  </r>
  <r>
    <x v="278"/>
    <x v="9"/>
    <x v="3"/>
    <n v="1.7909999999999999"/>
    <x v="2"/>
    <n v="36"/>
    <x v="2"/>
    <x v="8"/>
  </r>
  <r>
    <x v="278"/>
    <x v="10"/>
    <x v="3"/>
    <n v="1.885"/>
    <x v="2"/>
    <n v="36"/>
    <x v="2"/>
    <x v="8"/>
  </r>
  <r>
    <x v="278"/>
    <x v="11"/>
    <x v="3"/>
    <n v="1.8129999999999999"/>
    <x v="2"/>
    <n v="36"/>
    <x v="2"/>
    <x v="8"/>
  </r>
  <r>
    <x v="278"/>
    <x v="12"/>
    <x v="3"/>
    <n v="1.946"/>
    <x v="2"/>
    <n v="36"/>
    <x v="2"/>
    <x v="8"/>
  </r>
  <r>
    <x v="279"/>
    <x v="0"/>
    <x v="0"/>
    <n v="6.522E-2"/>
    <x v="2"/>
    <n v="37"/>
    <x v="2"/>
    <x v="8"/>
  </r>
  <r>
    <x v="279"/>
    <x v="1"/>
    <x v="0"/>
    <n v="0.36638999999999999"/>
    <x v="2"/>
    <n v="37"/>
    <x v="2"/>
    <x v="8"/>
  </r>
  <r>
    <x v="279"/>
    <x v="2"/>
    <x v="0"/>
    <n v="0.36638999999999999"/>
    <x v="2"/>
    <n v="37"/>
    <x v="2"/>
    <x v="8"/>
  </r>
  <r>
    <x v="279"/>
    <x v="3"/>
    <x v="0"/>
    <n v="0.36638999999999999"/>
    <x v="2"/>
    <n v="37"/>
    <x v="2"/>
    <x v="8"/>
  </r>
  <r>
    <x v="279"/>
    <x v="4"/>
    <x v="0"/>
    <n v="0.36638999999999999"/>
    <x v="2"/>
    <n v="37"/>
    <x v="2"/>
    <x v="8"/>
  </r>
  <r>
    <x v="279"/>
    <x v="5"/>
    <x v="0"/>
    <n v="7.7509999999999996E-2"/>
    <x v="2"/>
    <n v="37"/>
    <x v="2"/>
    <x v="8"/>
  </r>
  <r>
    <x v="279"/>
    <x v="6"/>
    <x v="0"/>
    <n v="0.29246"/>
    <x v="2"/>
    <n v="37"/>
    <x v="2"/>
    <x v="8"/>
  </r>
  <r>
    <x v="279"/>
    <x v="13"/>
    <x v="0"/>
    <n v="1.5650000000000001E-2"/>
    <x v="2"/>
    <n v="37"/>
    <x v="2"/>
    <x v="8"/>
  </r>
  <r>
    <x v="279"/>
    <x v="7"/>
    <x v="0"/>
    <n v="0.58442000000000005"/>
    <x v="2"/>
    <n v="37"/>
    <x v="2"/>
    <x v="8"/>
  </r>
  <r>
    <x v="279"/>
    <x v="8"/>
    <x v="0"/>
    <n v="0.58442000000000005"/>
    <x v="2"/>
    <n v="37"/>
    <x v="2"/>
    <x v="8"/>
  </r>
  <r>
    <x v="279"/>
    <x v="9"/>
    <x v="0"/>
    <n v="0.58442000000000005"/>
    <x v="2"/>
    <n v="37"/>
    <x v="2"/>
    <x v="8"/>
  </r>
  <r>
    <x v="279"/>
    <x v="10"/>
    <x v="0"/>
    <n v="0.58442000000000005"/>
    <x v="2"/>
    <n v="37"/>
    <x v="2"/>
    <x v="8"/>
  </r>
  <r>
    <x v="279"/>
    <x v="11"/>
    <x v="0"/>
    <n v="0.58442000000000005"/>
    <x v="2"/>
    <n v="37"/>
    <x v="2"/>
    <x v="8"/>
  </r>
  <r>
    <x v="279"/>
    <x v="12"/>
    <x v="0"/>
    <n v="0.58442000000000005"/>
    <x v="2"/>
    <n v="37"/>
    <x v="2"/>
    <x v="8"/>
  </r>
  <r>
    <x v="279"/>
    <x v="0"/>
    <x v="1"/>
    <n v="0.14641000000000001"/>
    <x v="2"/>
    <n v="37"/>
    <x v="2"/>
    <x v="8"/>
  </r>
  <r>
    <x v="279"/>
    <x v="1"/>
    <x v="1"/>
    <n v="0.28011000000000003"/>
    <x v="2"/>
    <n v="37"/>
    <x v="2"/>
    <x v="8"/>
  </r>
  <r>
    <x v="279"/>
    <x v="2"/>
    <x v="1"/>
    <n v="0.30031000000000002"/>
    <x v="2"/>
    <n v="37"/>
    <x v="2"/>
    <x v="8"/>
  </r>
  <r>
    <x v="279"/>
    <x v="3"/>
    <x v="1"/>
    <n v="0.28310999999999997"/>
    <x v="2"/>
    <n v="37"/>
    <x v="2"/>
    <x v="8"/>
  </r>
  <r>
    <x v="279"/>
    <x v="4"/>
    <x v="1"/>
    <n v="0.27468999999999999"/>
    <x v="2"/>
    <n v="37"/>
    <x v="2"/>
    <x v="8"/>
  </r>
  <r>
    <x v="279"/>
    <x v="5"/>
    <x v="1"/>
    <n v="0.12839"/>
    <x v="2"/>
    <n v="37"/>
    <x v="2"/>
    <x v="8"/>
  </r>
  <r>
    <x v="279"/>
    <x v="6"/>
    <x v="1"/>
    <n v="0.24926000000000001"/>
    <x v="2"/>
    <n v="37"/>
    <x v="2"/>
    <x v="8"/>
  </r>
  <r>
    <x v="279"/>
    <x v="13"/>
    <x v="1"/>
    <n v="0.10423"/>
    <x v="2"/>
    <n v="37"/>
    <x v="2"/>
    <x v="8"/>
  </r>
  <r>
    <x v="279"/>
    <x v="7"/>
    <x v="1"/>
    <n v="0.32200000000000001"/>
    <x v="2"/>
    <n v="37"/>
    <x v="2"/>
    <x v="8"/>
  </r>
  <r>
    <x v="279"/>
    <x v="8"/>
    <x v="1"/>
    <n v="0.34369"/>
    <x v="2"/>
    <n v="37"/>
    <x v="2"/>
    <x v="8"/>
  </r>
  <r>
    <x v="279"/>
    <x v="9"/>
    <x v="1"/>
    <n v="0.33807999999999999"/>
    <x v="2"/>
    <n v="37"/>
    <x v="2"/>
    <x v="8"/>
  </r>
  <r>
    <x v="279"/>
    <x v="10"/>
    <x v="1"/>
    <n v="0.35585"/>
    <x v="2"/>
    <n v="37"/>
    <x v="2"/>
    <x v="8"/>
  </r>
  <r>
    <x v="279"/>
    <x v="11"/>
    <x v="1"/>
    <n v="0.34126000000000001"/>
    <x v="2"/>
    <n v="37"/>
    <x v="2"/>
    <x v="8"/>
  </r>
  <r>
    <x v="279"/>
    <x v="12"/>
    <x v="1"/>
    <n v="0.36537999999999998"/>
    <x v="2"/>
    <n v="37"/>
    <x v="2"/>
    <x v="8"/>
  </r>
  <r>
    <x v="279"/>
    <x v="0"/>
    <x v="2"/>
    <n v="0.57137000000000004"/>
    <x v="2"/>
    <n v="37"/>
    <x v="2"/>
    <x v="8"/>
  </r>
  <r>
    <x v="279"/>
    <x v="1"/>
    <x v="2"/>
    <n v="0.85150000000000003"/>
    <x v="2"/>
    <n v="37"/>
    <x v="2"/>
    <x v="8"/>
  </r>
  <r>
    <x v="279"/>
    <x v="2"/>
    <x v="2"/>
    <n v="0.93930000000000002"/>
    <x v="2"/>
    <n v="37"/>
    <x v="2"/>
    <x v="8"/>
  </r>
  <r>
    <x v="279"/>
    <x v="3"/>
    <x v="2"/>
    <n v="0.86450000000000005"/>
    <x v="2"/>
    <n v="37"/>
    <x v="2"/>
    <x v="8"/>
  </r>
  <r>
    <x v="279"/>
    <x v="4"/>
    <x v="2"/>
    <n v="0.82791999999999999"/>
    <x v="2"/>
    <n v="37"/>
    <x v="2"/>
    <x v="8"/>
  </r>
  <r>
    <x v="279"/>
    <x v="5"/>
    <x v="2"/>
    <n v="0.91010000000000002"/>
    <x v="2"/>
    <n v="37"/>
    <x v="2"/>
    <x v="8"/>
  </r>
  <r>
    <x v="279"/>
    <x v="6"/>
    <x v="2"/>
    <n v="0.79127999999999998"/>
    <x v="2"/>
    <n v="37"/>
    <x v="2"/>
    <x v="8"/>
  </r>
  <r>
    <x v="279"/>
    <x v="13"/>
    <x v="2"/>
    <n v="0.78612000000000004"/>
    <x v="2"/>
    <n v="37"/>
    <x v="2"/>
    <x v="8"/>
  </r>
  <r>
    <x v="279"/>
    <x v="7"/>
    <x v="2"/>
    <n v="0.81557999999999997"/>
    <x v="2"/>
    <n v="37"/>
    <x v="2"/>
    <x v="8"/>
  </r>
  <r>
    <x v="279"/>
    <x v="8"/>
    <x v="2"/>
    <n v="0.90988999999999998"/>
    <x v="2"/>
    <n v="37"/>
    <x v="2"/>
    <x v="8"/>
  </r>
  <r>
    <x v="279"/>
    <x v="9"/>
    <x v="2"/>
    <n v="0.88549999999999995"/>
    <x v="2"/>
    <n v="37"/>
    <x v="2"/>
    <x v="8"/>
  </r>
  <r>
    <x v="279"/>
    <x v="10"/>
    <x v="2"/>
    <n v="0.96272999999999997"/>
    <x v="2"/>
    <n v="37"/>
    <x v="2"/>
    <x v="8"/>
  </r>
  <r>
    <x v="279"/>
    <x v="11"/>
    <x v="2"/>
    <n v="0.89932000000000001"/>
    <x v="2"/>
    <n v="37"/>
    <x v="2"/>
    <x v="8"/>
  </r>
  <r>
    <x v="279"/>
    <x v="12"/>
    <x v="2"/>
    <n v="1.0042"/>
    <x v="2"/>
    <n v="37"/>
    <x v="2"/>
    <x v="8"/>
  </r>
  <r>
    <x v="279"/>
    <x v="0"/>
    <x v="3"/>
    <n v="0.78300000000000003"/>
    <x v="2"/>
    <n v="37"/>
    <x v="2"/>
    <x v="8"/>
  </r>
  <r>
    <x v="279"/>
    <x v="1"/>
    <x v="3"/>
    <n v="1.498"/>
    <x v="2"/>
    <n v="37"/>
    <x v="2"/>
    <x v="8"/>
  </r>
  <r>
    <x v="279"/>
    <x v="2"/>
    <x v="3"/>
    <n v="1.6060000000000001"/>
    <x v="2"/>
    <n v="37"/>
    <x v="2"/>
    <x v="8"/>
  </r>
  <r>
    <x v="279"/>
    <x v="3"/>
    <x v="3"/>
    <n v="1.514"/>
    <x v="2"/>
    <n v="37"/>
    <x v="2"/>
    <x v="8"/>
  </r>
  <r>
    <x v="279"/>
    <x v="4"/>
    <x v="3"/>
    <n v="1.4690000000000001"/>
    <x v="2"/>
    <n v="37"/>
    <x v="2"/>
    <x v="8"/>
  </r>
  <r>
    <x v="279"/>
    <x v="5"/>
    <x v="3"/>
    <n v="1.1160000000000001"/>
    <x v="2"/>
    <n v="37"/>
    <x v="2"/>
    <x v="8"/>
  </r>
  <r>
    <x v="279"/>
    <x v="6"/>
    <x v="3"/>
    <n v="1.333"/>
    <x v="2"/>
    <n v="37"/>
    <x v="2"/>
    <x v="8"/>
  </r>
  <r>
    <x v="279"/>
    <x v="13"/>
    <x v="3"/>
    <n v="0.90600000000000003"/>
    <x v="2"/>
    <n v="37"/>
    <x v="2"/>
    <x v="8"/>
  </r>
  <r>
    <x v="279"/>
    <x v="7"/>
    <x v="3"/>
    <n v="1.722"/>
    <x v="2"/>
    <n v="37"/>
    <x v="2"/>
    <x v="8"/>
  </r>
  <r>
    <x v="279"/>
    <x v="8"/>
    <x v="3"/>
    <n v="1.8380000000000001"/>
    <x v="2"/>
    <n v="37"/>
    <x v="2"/>
    <x v="8"/>
  </r>
  <r>
    <x v="279"/>
    <x v="9"/>
    <x v="3"/>
    <n v="1.8080000000000001"/>
    <x v="2"/>
    <n v="37"/>
    <x v="2"/>
    <x v="8"/>
  </r>
  <r>
    <x v="279"/>
    <x v="10"/>
    <x v="3"/>
    <n v="1.903"/>
    <x v="2"/>
    <n v="37"/>
    <x v="2"/>
    <x v="8"/>
  </r>
  <r>
    <x v="279"/>
    <x v="11"/>
    <x v="3"/>
    <n v="1.825"/>
    <x v="2"/>
    <n v="37"/>
    <x v="2"/>
    <x v="8"/>
  </r>
  <r>
    <x v="279"/>
    <x v="12"/>
    <x v="3"/>
    <n v="1.954"/>
    <x v="2"/>
    <n v="37"/>
    <x v="2"/>
    <x v="8"/>
  </r>
  <r>
    <x v="280"/>
    <x v="13"/>
    <x v="0"/>
    <n v="1.5650000000000001E-2"/>
    <x v="2"/>
    <n v="37"/>
    <x v="2"/>
    <x v="8"/>
  </r>
  <r>
    <x v="280"/>
    <x v="13"/>
    <x v="1"/>
    <n v="0.10503999999999999"/>
    <x v="2"/>
    <n v="37"/>
    <x v="2"/>
    <x v="8"/>
  </r>
  <r>
    <x v="280"/>
    <x v="13"/>
    <x v="2"/>
    <n v="0.79230999999999996"/>
    <x v="2"/>
    <n v="37"/>
    <x v="2"/>
    <x v="8"/>
  </r>
  <r>
    <x v="280"/>
    <x v="13"/>
    <x v="3"/>
    <n v="0.91300000000000003"/>
    <x v="2"/>
    <n v="37"/>
    <x v="2"/>
    <x v="8"/>
  </r>
  <r>
    <x v="281"/>
    <x v="0"/>
    <x v="0"/>
    <n v="6.522E-2"/>
    <x v="2"/>
    <n v="38"/>
    <x v="2"/>
    <x v="8"/>
  </r>
  <r>
    <x v="281"/>
    <x v="1"/>
    <x v="0"/>
    <n v="0.36638999999999999"/>
    <x v="2"/>
    <n v="38"/>
    <x v="2"/>
    <x v="8"/>
  </r>
  <r>
    <x v="281"/>
    <x v="2"/>
    <x v="0"/>
    <n v="0.36638999999999999"/>
    <x v="2"/>
    <n v="38"/>
    <x v="2"/>
    <x v="8"/>
  </r>
  <r>
    <x v="281"/>
    <x v="3"/>
    <x v="0"/>
    <n v="0.36638999999999999"/>
    <x v="2"/>
    <n v="38"/>
    <x v="2"/>
    <x v="8"/>
  </r>
  <r>
    <x v="281"/>
    <x v="4"/>
    <x v="0"/>
    <n v="0.36638999999999999"/>
    <x v="2"/>
    <n v="38"/>
    <x v="2"/>
    <x v="8"/>
  </r>
  <r>
    <x v="281"/>
    <x v="5"/>
    <x v="0"/>
    <n v="7.7509999999999996E-2"/>
    <x v="2"/>
    <n v="38"/>
    <x v="2"/>
    <x v="8"/>
  </r>
  <r>
    <x v="281"/>
    <x v="6"/>
    <x v="0"/>
    <n v="0.29246"/>
    <x v="2"/>
    <n v="38"/>
    <x v="2"/>
    <x v="8"/>
  </r>
  <r>
    <x v="281"/>
    <x v="7"/>
    <x v="0"/>
    <n v="0.58442000000000005"/>
    <x v="2"/>
    <n v="38"/>
    <x v="2"/>
    <x v="8"/>
  </r>
  <r>
    <x v="281"/>
    <x v="8"/>
    <x v="0"/>
    <n v="0.58442000000000005"/>
    <x v="2"/>
    <n v="38"/>
    <x v="2"/>
    <x v="8"/>
  </r>
  <r>
    <x v="281"/>
    <x v="9"/>
    <x v="0"/>
    <n v="0.58442000000000005"/>
    <x v="2"/>
    <n v="38"/>
    <x v="2"/>
    <x v="8"/>
  </r>
  <r>
    <x v="281"/>
    <x v="10"/>
    <x v="0"/>
    <n v="0.58442000000000005"/>
    <x v="2"/>
    <n v="38"/>
    <x v="2"/>
    <x v="8"/>
  </r>
  <r>
    <x v="281"/>
    <x v="11"/>
    <x v="0"/>
    <n v="0.58442000000000005"/>
    <x v="2"/>
    <n v="38"/>
    <x v="2"/>
    <x v="8"/>
  </r>
  <r>
    <x v="281"/>
    <x v="12"/>
    <x v="0"/>
    <n v="0.58442000000000005"/>
    <x v="2"/>
    <n v="38"/>
    <x v="2"/>
    <x v="8"/>
  </r>
  <r>
    <x v="281"/>
    <x v="0"/>
    <x v="1"/>
    <n v="0.14679"/>
    <x v="2"/>
    <n v="38"/>
    <x v="2"/>
    <x v="8"/>
  </r>
  <r>
    <x v="281"/>
    <x v="1"/>
    <x v="1"/>
    <n v="0.28011000000000003"/>
    <x v="2"/>
    <n v="38"/>
    <x v="2"/>
    <x v="8"/>
  </r>
  <r>
    <x v="281"/>
    <x v="2"/>
    <x v="1"/>
    <n v="0.30031000000000002"/>
    <x v="2"/>
    <n v="38"/>
    <x v="2"/>
    <x v="8"/>
  </r>
  <r>
    <x v="281"/>
    <x v="3"/>
    <x v="1"/>
    <n v="0.28384999999999999"/>
    <x v="2"/>
    <n v="38"/>
    <x v="2"/>
    <x v="8"/>
  </r>
  <r>
    <x v="281"/>
    <x v="4"/>
    <x v="1"/>
    <n v="0.27655999999999997"/>
    <x v="2"/>
    <n v="38"/>
    <x v="2"/>
    <x v="8"/>
  </r>
  <r>
    <x v="281"/>
    <x v="5"/>
    <x v="1"/>
    <n v="0.12839"/>
    <x v="2"/>
    <n v="38"/>
    <x v="2"/>
    <x v="8"/>
  </r>
  <r>
    <x v="281"/>
    <x v="6"/>
    <x v="1"/>
    <n v="0.24889"/>
    <x v="2"/>
    <n v="38"/>
    <x v="2"/>
    <x v="8"/>
  </r>
  <r>
    <x v="281"/>
    <x v="7"/>
    <x v="1"/>
    <n v="0.32107000000000002"/>
    <x v="2"/>
    <n v="38"/>
    <x v="2"/>
    <x v="8"/>
  </r>
  <r>
    <x v="281"/>
    <x v="8"/>
    <x v="1"/>
    <n v="0.33601999999999999"/>
    <x v="2"/>
    <n v="38"/>
    <x v="2"/>
    <x v="8"/>
  </r>
  <r>
    <x v="281"/>
    <x v="9"/>
    <x v="1"/>
    <n v="0.33695999999999998"/>
    <x v="2"/>
    <n v="38"/>
    <x v="2"/>
    <x v="8"/>
  </r>
  <r>
    <x v="281"/>
    <x v="10"/>
    <x v="1"/>
    <n v="0.35248000000000002"/>
    <x v="2"/>
    <n v="38"/>
    <x v="2"/>
    <x v="8"/>
  </r>
  <r>
    <x v="281"/>
    <x v="11"/>
    <x v="1"/>
    <n v="0.33864"/>
    <x v="2"/>
    <n v="38"/>
    <x v="2"/>
    <x v="8"/>
  </r>
  <r>
    <x v="281"/>
    <x v="12"/>
    <x v="1"/>
    <n v="0.36537999999999998"/>
    <x v="2"/>
    <n v="38"/>
    <x v="2"/>
    <x v="8"/>
  </r>
  <r>
    <x v="281"/>
    <x v="0"/>
    <x v="2"/>
    <n v="0.57299"/>
    <x v="2"/>
    <n v="38"/>
    <x v="2"/>
    <x v="8"/>
  </r>
  <r>
    <x v="281"/>
    <x v="1"/>
    <x v="2"/>
    <n v="0.85150000000000003"/>
    <x v="2"/>
    <n v="38"/>
    <x v="2"/>
    <x v="8"/>
  </r>
  <r>
    <x v="281"/>
    <x v="2"/>
    <x v="2"/>
    <n v="0.93930000000000002"/>
    <x v="2"/>
    <n v="38"/>
    <x v="2"/>
    <x v="8"/>
  </r>
  <r>
    <x v="281"/>
    <x v="3"/>
    <x v="2"/>
    <n v="0.86775999999999998"/>
    <x v="2"/>
    <n v="38"/>
    <x v="2"/>
    <x v="8"/>
  </r>
  <r>
    <x v="281"/>
    <x v="4"/>
    <x v="2"/>
    <n v="0.83604999999999996"/>
    <x v="2"/>
    <n v="38"/>
    <x v="2"/>
    <x v="8"/>
  </r>
  <r>
    <x v="281"/>
    <x v="5"/>
    <x v="2"/>
    <n v="0.91010000000000002"/>
    <x v="2"/>
    <n v="38"/>
    <x v="2"/>
    <x v="8"/>
  </r>
  <r>
    <x v="281"/>
    <x v="6"/>
    <x v="2"/>
    <n v="0.78964999999999996"/>
    <x v="2"/>
    <n v="38"/>
    <x v="2"/>
    <x v="8"/>
  </r>
  <r>
    <x v="281"/>
    <x v="7"/>
    <x v="2"/>
    <n v="0.81150999999999995"/>
    <x v="2"/>
    <n v="38"/>
    <x v="2"/>
    <x v="8"/>
  </r>
  <r>
    <x v="281"/>
    <x v="8"/>
    <x v="2"/>
    <n v="0.87656000000000001"/>
    <x v="2"/>
    <n v="38"/>
    <x v="2"/>
    <x v="8"/>
  </r>
  <r>
    <x v="281"/>
    <x v="9"/>
    <x v="2"/>
    <n v="0.88061999999999996"/>
    <x v="2"/>
    <n v="38"/>
    <x v="2"/>
    <x v="8"/>
  </r>
  <r>
    <x v="281"/>
    <x v="10"/>
    <x v="2"/>
    <n v="0.94810000000000005"/>
    <x v="2"/>
    <n v="38"/>
    <x v="2"/>
    <x v="8"/>
  </r>
  <r>
    <x v="281"/>
    <x v="11"/>
    <x v="2"/>
    <n v="0.88793999999999995"/>
    <x v="2"/>
    <n v="38"/>
    <x v="2"/>
    <x v="8"/>
  </r>
  <r>
    <x v="281"/>
    <x v="12"/>
    <x v="2"/>
    <n v="1.0042"/>
    <x v="2"/>
    <n v="38"/>
    <x v="2"/>
    <x v="8"/>
  </r>
  <r>
    <x v="281"/>
    <x v="0"/>
    <x v="3"/>
    <n v="0.78500000000000003"/>
    <x v="2"/>
    <n v="38"/>
    <x v="2"/>
    <x v="8"/>
  </r>
  <r>
    <x v="281"/>
    <x v="1"/>
    <x v="3"/>
    <n v="1.498"/>
    <x v="2"/>
    <n v="38"/>
    <x v="2"/>
    <x v="8"/>
  </r>
  <r>
    <x v="281"/>
    <x v="2"/>
    <x v="3"/>
    <n v="1.6060000000000001"/>
    <x v="2"/>
    <n v="38"/>
    <x v="2"/>
    <x v="8"/>
  </r>
  <r>
    <x v="281"/>
    <x v="3"/>
    <x v="3"/>
    <n v="1.518"/>
    <x v="2"/>
    <n v="38"/>
    <x v="2"/>
    <x v="8"/>
  </r>
  <r>
    <x v="281"/>
    <x v="4"/>
    <x v="3"/>
    <n v="1.4790000000000001"/>
    <x v="2"/>
    <n v="38"/>
    <x v="2"/>
    <x v="8"/>
  </r>
  <r>
    <x v="281"/>
    <x v="5"/>
    <x v="3"/>
    <n v="1.1160000000000001"/>
    <x v="2"/>
    <n v="38"/>
    <x v="2"/>
    <x v="8"/>
  </r>
  <r>
    <x v="281"/>
    <x v="6"/>
    <x v="3"/>
    <n v="1.331"/>
    <x v="2"/>
    <n v="38"/>
    <x v="2"/>
    <x v="8"/>
  </r>
  <r>
    <x v="281"/>
    <x v="7"/>
    <x v="3"/>
    <n v="1.7170000000000001"/>
    <x v="2"/>
    <n v="38"/>
    <x v="2"/>
    <x v="8"/>
  </r>
  <r>
    <x v="281"/>
    <x v="8"/>
    <x v="3"/>
    <n v="1.7969999999999999"/>
    <x v="2"/>
    <n v="38"/>
    <x v="2"/>
    <x v="8"/>
  </r>
  <r>
    <x v="281"/>
    <x v="9"/>
    <x v="3"/>
    <n v="1.802"/>
    <x v="2"/>
    <n v="38"/>
    <x v="2"/>
    <x v="8"/>
  </r>
  <r>
    <x v="281"/>
    <x v="10"/>
    <x v="3"/>
    <n v="1.885"/>
    <x v="2"/>
    <n v="38"/>
    <x v="2"/>
    <x v="8"/>
  </r>
  <r>
    <x v="281"/>
    <x v="11"/>
    <x v="3"/>
    <n v="1.8109999999999999"/>
    <x v="2"/>
    <n v="38"/>
    <x v="2"/>
    <x v="8"/>
  </r>
  <r>
    <x v="281"/>
    <x v="12"/>
    <x v="3"/>
    <n v="1.954"/>
    <x v="2"/>
    <n v="38"/>
    <x v="2"/>
    <x v="8"/>
  </r>
  <r>
    <x v="282"/>
    <x v="13"/>
    <x v="0"/>
    <n v="1.5650000000000001E-2"/>
    <x v="2"/>
    <n v="38"/>
    <x v="2"/>
    <x v="8"/>
  </r>
  <r>
    <x v="282"/>
    <x v="13"/>
    <x v="1"/>
    <n v="0.10423"/>
    <x v="2"/>
    <n v="38"/>
    <x v="2"/>
    <x v="8"/>
  </r>
  <r>
    <x v="282"/>
    <x v="13"/>
    <x v="2"/>
    <n v="0.78612000000000004"/>
    <x v="2"/>
    <n v="38"/>
    <x v="2"/>
    <x v="8"/>
  </r>
  <r>
    <x v="282"/>
    <x v="13"/>
    <x v="3"/>
    <n v="0.90600000000000003"/>
    <x v="2"/>
    <n v="38"/>
    <x v="2"/>
    <x v="8"/>
  </r>
  <r>
    <x v="283"/>
    <x v="0"/>
    <x v="0"/>
    <n v="6.522E-2"/>
    <x v="2"/>
    <n v="39"/>
    <x v="2"/>
    <x v="8"/>
  </r>
  <r>
    <x v="283"/>
    <x v="1"/>
    <x v="0"/>
    <n v="0.36638999999999999"/>
    <x v="2"/>
    <n v="39"/>
    <x v="2"/>
    <x v="8"/>
  </r>
  <r>
    <x v="283"/>
    <x v="2"/>
    <x v="0"/>
    <n v="0.36638999999999999"/>
    <x v="2"/>
    <n v="39"/>
    <x v="2"/>
    <x v="8"/>
  </r>
  <r>
    <x v="283"/>
    <x v="3"/>
    <x v="0"/>
    <n v="0.36638999999999999"/>
    <x v="2"/>
    <n v="39"/>
    <x v="2"/>
    <x v="8"/>
  </r>
  <r>
    <x v="283"/>
    <x v="4"/>
    <x v="0"/>
    <n v="0.36638999999999999"/>
    <x v="2"/>
    <n v="39"/>
    <x v="2"/>
    <x v="8"/>
  </r>
  <r>
    <x v="283"/>
    <x v="5"/>
    <x v="0"/>
    <n v="7.7509999999999996E-2"/>
    <x v="2"/>
    <n v="39"/>
    <x v="2"/>
    <x v="8"/>
  </r>
  <r>
    <x v="283"/>
    <x v="6"/>
    <x v="0"/>
    <n v="0.29246"/>
    <x v="2"/>
    <n v="39"/>
    <x v="2"/>
    <x v="8"/>
  </r>
  <r>
    <x v="283"/>
    <x v="7"/>
    <x v="0"/>
    <n v="0.58442000000000005"/>
    <x v="2"/>
    <n v="39"/>
    <x v="2"/>
    <x v="8"/>
  </r>
  <r>
    <x v="283"/>
    <x v="8"/>
    <x v="0"/>
    <n v="0.58442000000000005"/>
    <x v="2"/>
    <n v="39"/>
    <x v="2"/>
    <x v="8"/>
  </r>
  <r>
    <x v="283"/>
    <x v="9"/>
    <x v="0"/>
    <n v="0.58442000000000005"/>
    <x v="2"/>
    <n v="39"/>
    <x v="2"/>
    <x v="8"/>
  </r>
  <r>
    <x v="283"/>
    <x v="10"/>
    <x v="0"/>
    <n v="0.58442000000000005"/>
    <x v="2"/>
    <n v="39"/>
    <x v="2"/>
    <x v="8"/>
  </r>
  <r>
    <x v="283"/>
    <x v="11"/>
    <x v="0"/>
    <n v="0.58442000000000005"/>
    <x v="2"/>
    <n v="39"/>
    <x v="2"/>
    <x v="8"/>
  </r>
  <r>
    <x v="283"/>
    <x v="12"/>
    <x v="0"/>
    <n v="0.58442000000000005"/>
    <x v="2"/>
    <n v="39"/>
    <x v="2"/>
    <x v="8"/>
  </r>
  <r>
    <x v="283"/>
    <x v="0"/>
    <x v="1"/>
    <n v="0.14679"/>
    <x v="2"/>
    <n v="39"/>
    <x v="2"/>
    <x v="8"/>
  </r>
  <r>
    <x v="283"/>
    <x v="1"/>
    <x v="1"/>
    <n v="0.27524999999999999"/>
    <x v="2"/>
    <n v="39"/>
    <x v="2"/>
    <x v="8"/>
  </r>
  <r>
    <x v="283"/>
    <x v="2"/>
    <x v="1"/>
    <n v="0.29544999999999999"/>
    <x v="2"/>
    <n v="39"/>
    <x v="2"/>
    <x v="8"/>
  </r>
  <r>
    <x v="283"/>
    <x v="3"/>
    <x v="1"/>
    <n v="0.28384999999999999"/>
    <x v="2"/>
    <n v="39"/>
    <x v="2"/>
    <x v="8"/>
  </r>
  <r>
    <x v="283"/>
    <x v="4"/>
    <x v="1"/>
    <n v="0.27468999999999999"/>
    <x v="2"/>
    <n v="39"/>
    <x v="2"/>
    <x v="8"/>
  </r>
  <r>
    <x v="283"/>
    <x v="5"/>
    <x v="1"/>
    <n v="0.12540000000000001"/>
    <x v="2"/>
    <n v="39"/>
    <x v="2"/>
    <x v="8"/>
  </r>
  <r>
    <x v="283"/>
    <x v="6"/>
    <x v="1"/>
    <n v="0.24664"/>
    <x v="2"/>
    <n v="39"/>
    <x v="2"/>
    <x v="8"/>
  </r>
  <r>
    <x v="283"/>
    <x v="7"/>
    <x v="1"/>
    <n v="0.31172"/>
    <x v="2"/>
    <n v="39"/>
    <x v="2"/>
    <x v="8"/>
  </r>
  <r>
    <x v="283"/>
    <x v="8"/>
    <x v="1"/>
    <n v="0.32854"/>
    <x v="2"/>
    <n v="39"/>
    <x v="2"/>
    <x v="8"/>
  </r>
  <r>
    <x v="283"/>
    <x v="9"/>
    <x v="1"/>
    <n v="0.32817000000000002"/>
    <x v="2"/>
    <n v="39"/>
    <x v="2"/>
    <x v="8"/>
  </r>
  <r>
    <x v="283"/>
    <x v="10"/>
    <x v="1"/>
    <n v="0.34519"/>
    <x v="2"/>
    <n v="39"/>
    <x v="2"/>
    <x v="8"/>
  </r>
  <r>
    <x v="283"/>
    <x v="11"/>
    <x v="1"/>
    <n v="0.33154"/>
    <x v="2"/>
    <n v="39"/>
    <x v="2"/>
    <x v="8"/>
  </r>
  <r>
    <x v="283"/>
    <x v="12"/>
    <x v="1"/>
    <n v="0.36294999999999999"/>
    <x v="2"/>
    <n v="39"/>
    <x v="2"/>
    <x v="8"/>
  </r>
  <r>
    <x v="283"/>
    <x v="0"/>
    <x v="2"/>
    <n v="0.57299"/>
    <x v="2"/>
    <n v="39"/>
    <x v="2"/>
    <x v="8"/>
  </r>
  <r>
    <x v="283"/>
    <x v="1"/>
    <x v="2"/>
    <n v="0.83035999999999999"/>
    <x v="2"/>
    <n v="39"/>
    <x v="2"/>
    <x v="8"/>
  </r>
  <r>
    <x v="283"/>
    <x v="2"/>
    <x v="2"/>
    <n v="0.91815999999999998"/>
    <x v="2"/>
    <n v="39"/>
    <x v="2"/>
    <x v="8"/>
  </r>
  <r>
    <x v="283"/>
    <x v="3"/>
    <x v="2"/>
    <n v="0.86775999999999998"/>
    <x v="2"/>
    <n v="39"/>
    <x v="2"/>
    <x v="8"/>
  </r>
  <r>
    <x v="283"/>
    <x v="4"/>
    <x v="2"/>
    <n v="0.82791999999999999"/>
    <x v="2"/>
    <n v="39"/>
    <x v="2"/>
    <x v="8"/>
  </r>
  <r>
    <x v="283"/>
    <x v="5"/>
    <x v="2"/>
    <n v="0.88709000000000005"/>
    <x v="2"/>
    <n v="39"/>
    <x v="2"/>
    <x v="8"/>
  </r>
  <r>
    <x v="283"/>
    <x v="6"/>
    <x v="2"/>
    <n v="0.77990000000000004"/>
    <x v="2"/>
    <n v="39"/>
    <x v="2"/>
    <x v="8"/>
  </r>
  <r>
    <x v="283"/>
    <x v="7"/>
    <x v="2"/>
    <n v="0.77085999999999999"/>
    <x v="2"/>
    <n v="39"/>
    <x v="2"/>
    <x v="8"/>
  </r>
  <r>
    <x v="283"/>
    <x v="8"/>
    <x v="2"/>
    <n v="0.84404000000000001"/>
    <x v="2"/>
    <n v="39"/>
    <x v="2"/>
    <x v="8"/>
  </r>
  <r>
    <x v="283"/>
    <x v="9"/>
    <x v="2"/>
    <n v="0.84240999999999999"/>
    <x v="2"/>
    <n v="39"/>
    <x v="2"/>
    <x v="8"/>
  </r>
  <r>
    <x v="283"/>
    <x v="10"/>
    <x v="2"/>
    <n v="0.91639000000000004"/>
    <x v="2"/>
    <n v="39"/>
    <x v="2"/>
    <x v="8"/>
  </r>
  <r>
    <x v="283"/>
    <x v="11"/>
    <x v="2"/>
    <n v="0.85704000000000002"/>
    <x v="2"/>
    <n v="39"/>
    <x v="2"/>
    <x v="8"/>
  </r>
  <r>
    <x v="283"/>
    <x v="12"/>
    <x v="2"/>
    <n v="0.99363000000000001"/>
    <x v="2"/>
    <n v="39"/>
    <x v="2"/>
    <x v="8"/>
  </r>
  <r>
    <x v="283"/>
    <x v="0"/>
    <x v="3"/>
    <n v="0.78500000000000003"/>
    <x v="2"/>
    <n v="39"/>
    <x v="2"/>
    <x v="8"/>
  </r>
  <r>
    <x v="283"/>
    <x v="1"/>
    <x v="3"/>
    <n v="1.472"/>
    <x v="2"/>
    <n v="39"/>
    <x v="2"/>
    <x v="8"/>
  </r>
  <r>
    <x v="283"/>
    <x v="2"/>
    <x v="3"/>
    <n v="1.58"/>
    <x v="2"/>
    <n v="39"/>
    <x v="2"/>
    <x v="8"/>
  </r>
  <r>
    <x v="283"/>
    <x v="3"/>
    <x v="3"/>
    <n v="1.518"/>
    <x v="2"/>
    <n v="39"/>
    <x v="2"/>
    <x v="8"/>
  </r>
  <r>
    <x v="283"/>
    <x v="4"/>
    <x v="3"/>
    <n v="1.4690000000000001"/>
    <x v="2"/>
    <n v="39"/>
    <x v="2"/>
    <x v="8"/>
  </r>
  <r>
    <x v="283"/>
    <x v="5"/>
    <x v="3"/>
    <n v="1.0900000000000001"/>
    <x v="2"/>
    <n v="39"/>
    <x v="2"/>
    <x v="8"/>
  </r>
  <r>
    <x v="283"/>
    <x v="6"/>
    <x v="3"/>
    <n v="1.319"/>
    <x v="2"/>
    <n v="39"/>
    <x v="2"/>
    <x v="8"/>
  </r>
  <r>
    <x v="283"/>
    <x v="7"/>
    <x v="3"/>
    <n v="1.667"/>
    <x v="2"/>
    <n v="39"/>
    <x v="2"/>
    <x v="8"/>
  </r>
  <r>
    <x v="283"/>
    <x v="8"/>
    <x v="3"/>
    <n v="1.7569999999999999"/>
    <x v="2"/>
    <n v="39"/>
    <x v="2"/>
    <x v="8"/>
  </r>
  <r>
    <x v="283"/>
    <x v="9"/>
    <x v="3"/>
    <n v="1.7549999999999999"/>
    <x v="2"/>
    <n v="39"/>
    <x v="2"/>
    <x v="8"/>
  </r>
  <r>
    <x v="283"/>
    <x v="10"/>
    <x v="3"/>
    <n v="1.8460000000000001"/>
    <x v="2"/>
    <n v="39"/>
    <x v="2"/>
    <x v="8"/>
  </r>
  <r>
    <x v="283"/>
    <x v="11"/>
    <x v="3"/>
    <n v="1.7729999999999999"/>
    <x v="2"/>
    <n v="39"/>
    <x v="2"/>
    <x v="8"/>
  </r>
  <r>
    <x v="283"/>
    <x v="12"/>
    <x v="3"/>
    <n v="1.9410000000000001"/>
    <x v="2"/>
    <n v="39"/>
    <x v="2"/>
    <x v="8"/>
  </r>
  <r>
    <x v="284"/>
    <x v="13"/>
    <x v="0"/>
    <n v="1.5650000000000001E-2"/>
    <x v="2"/>
    <n v="39"/>
    <x v="2"/>
    <x v="8"/>
  </r>
  <r>
    <x v="284"/>
    <x v="13"/>
    <x v="1"/>
    <n v="0.10043000000000001"/>
    <x v="2"/>
    <n v="39"/>
    <x v="2"/>
    <x v="8"/>
  </r>
  <r>
    <x v="284"/>
    <x v="13"/>
    <x v="2"/>
    <n v="0.75692000000000004"/>
    <x v="2"/>
    <n v="39"/>
    <x v="2"/>
    <x v="8"/>
  </r>
  <r>
    <x v="284"/>
    <x v="13"/>
    <x v="3"/>
    <n v="0.873"/>
    <x v="2"/>
    <n v="39"/>
    <x v="2"/>
    <x v="8"/>
  </r>
  <r>
    <x v="285"/>
    <x v="0"/>
    <x v="0"/>
    <n v="6.522E-2"/>
    <x v="2"/>
    <n v="40"/>
    <x v="3"/>
    <x v="9"/>
  </r>
  <r>
    <x v="285"/>
    <x v="1"/>
    <x v="0"/>
    <n v="0.36638999999999999"/>
    <x v="2"/>
    <n v="40"/>
    <x v="3"/>
    <x v="9"/>
  </r>
  <r>
    <x v="285"/>
    <x v="2"/>
    <x v="0"/>
    <n v="0.36638999999999999"/>
    <x v="2"/>
    <n v="40"/>
    <x v="3"/>
    <x v="9"/>
  </r>
  <r>
    <x v="285"/>
    <x v="3"/>
    <x v="0"/>
    <n v="0.36638999999999999"/>
    <x v="2"/>
    <n v="40"/>
    <x v="3"/>
    <x v="9"/>
  </r>
  <r>
    <x v="285"/>
    <x v="4"/>
    <x v="0"/>
    <n v="0.36638999999999999"/>
    <x v="2"/>
    <n v="40"/>
    <x v="3"/>
    <x v="9"/>
  </r>
  <r>
    <x v="285"/>
    <x v="5"/>
    <x v="0"/>
    <n v="7.7509999999999996E-2"/>
    <x v="2"/>
    <n v="40"/>
    <x v="3"/>
    <x v="9"/>
  </r>
  <r>
    <x v="285"/>
    <x v="6"/>
    <x v="0"/>
    <n v="0.29246"/>
    <x v="2"/>
    <n v="40"/>
    <x v="3"/>
    <x v="9"/>
  </r>
  <r>
    <x v="285"/>
    <x v="7"/>
    <x v="0"/>
    <n v="0.58442000000000005"/>
    <x v="2"/>
    <n v="40"/>
    <x v="3"/>
    <x v="9"/>
  </r>
  <r>
    <x v="285"/>
    <x v="8"/>
    <x v="0"/>
    <n v="0.58442000000000005"/>
    <x v="2"/>
    <n v="40"/>
    <x v="3"/>
    <x v="9"/>
  </r>
  <r>
    <x v="285"/>
    <x v="9"/>
    <x v="0"/>
    <n v="0.58442000000000005"/>
    <x v="2"/>
    <n v="40"/>
    <x v="3"/>
    <x v="9"/>
  </r>
  <r>
    <x v="285"/>
    <x v="10"/>
    <x v="0"/>
    <n v="0.58442000000000005"/>
    <x v="2"/>
    <n v="40"/>
    <x v="3"/>
    <x v="9"/>
  </r>
  <r>
    <x v="285"/>
    <x v="11"/>
    <x v="0"/>
    <n v="0.58442000000000005"/>
    <x v="2"/>
    <n v="40"/>
    <x v="3"/>
    <x v="9"/>
  </r>
  <r>
    <x v="285"/>
    <x v="12"/>
    <x v="0"/>
    <n v="0.58442000000000005"/>
    <x v="2"/>
    <n v="40"/>
    <x v="3"/>
    <x v="9"/>
  </r>
  <r>
    <x v="285"/>
    <x v="0"/>
    <x v="1"/>
    <n v="0.14679"/>
    <x v="2"/>
    <n v="40"/>
    <x v="3"/>
    <x v="9"/>
  </r>
  <r>
    <x v="285"/>
    <x v="1"/>
    <x v="1"/>
    <n v="0.27524999999999999"/>
    <x v="2"/>
    <n v="40"/>
    <x v="3"/>
    <x v="9"/>
  </r>
  <r>
    <x v="285"/>
    <x v="2"/>
    <x v="1"/>
    <n v="0.29620000000000002"/>
    <x v="2"/>
    <n v="40"/>
    <x v="3"/>
    <x v="9"/>
  </r>
  <r>
    <x v="285"/>
    <x v="3"/>
    <x v="1"/>
    <n v="0.28216999999999998"/>
    <x v="2"/>
    <n v="40"/>
    <x v="3"/>
    <x v="9"/>
  </r>
  <r>
    <x v="285"/>
    <x v="4"/>
    <x v="1"/>
    <n v="0.27095000000000002"/>
    <x v="2"/>
    <n v="40"/>
    <x v="3"/>
    <x v="9"/>
  </r>
  <r>
    <x v="285"/>
    <x v="5"/>
    <x v="1"/>
    <n v="0.12528"/>
    <x v="2"/>
    <n v="40"/>
    <x v="3"/>
    <x v="9"/>
  </r>
  <r>
    <x v="285"/>
    <x v="6"/>
    <x v="1"/>
    <n v="0.24551999999999999"/>
    <x v="2"/>
    <n v="40"/>
    <x v="3"/>
    <x v="9"/>
  </r>
  <r>
    <x v="285"/>
    <x v="7"/>
    <x v="1"/>
    <n v="0.31190000000000001"/>
    <x v="2"/>
    <n v="40"/>
    <x v="3"/>
    <x v="9"/>
  </r>
  <r>
    <x v="285"/>
    <x v="8"/>
    <x v="1"/>
    <n v="0.33246999999999999"/>
    <x v="2"/>
    <n v="40"/>
    <x v="3"/>
    <x v="9"/>
  </r>
  <r>
    <x v="285"/>
    <x v="9"/>
    <x v="1"/>
    <n v="0.32741999999999999"/>
    <x v="2"/>
    <n v="40"/>
    <x v="3"/>
    <x v="9"/>
  </r>
  <r>
    <x v="285"/>
    <x v="10"/>
    <x v="1"/>
    <n v="0.34649999999999997"/>
    <x v="2"/>
    <n v="40"/>
    <x v="3"/>
    <x v="9"/>
  </r>
  <r>
    <x v="285"/>
    <x v="11"/>
    <x v="1"/>
    <n v="0.33302999999999999"/>
    <x v="2"/>
    <n v="40"/>
    <x v="3"/>
    <x v="9"/>
  </r>
  <r>
    <x v="285"/>
    <x v="12"/>
    <x v="1"/>
    <n v="0.36294999999999999"/>
    <x v="2"/>
    <n v="40"/>
    <x v="3"/>
    <x v="9"/>
  </r>
  <r>
    <x v="285"/>
    <x v="0"/>
    <x v="2"/>
    <n v="0.57299"/>
    <x v="2"/>
    <n v="40"/>
    <x v="3"/>
    <x v="9"/>
  </r>
  <r>
    <x v="285"/>
    <x v="1"/>
    <x v="2"/>
    <n v="0.83035999999999999"/>
    <x v="2"/>
    <n v="40"/>
    <x v="3"/>
    <x v="9"/>
  </r>
  <r>
    <x v="285"/>
    <x v="2"/>
    <x v="2"/>
    <n v="0.92140999999999995"/>
    <x v="2"/>
    <n v="40"/>
    <x v="3"/>
    <x v="9"/>
  </r>
  <r>
    <x v="285"/>
    <x v="3"/>
    <x v="2"/>
    <n v="0.86043999999999998"/>
    <x v="2"/>
    <n v="40"/>
    <x v="3"/>
    <x v="9"/>
  </r>
  <r>
    <x v="285"/>
    <x v="4"/>
    <x v="2"/>
    <n v="0.81166000000000005"/>
    <x v="2"/>
    <n v="40"/>
    <x v="3"/>
    <x v="9"/>
  </r>
  <r>
    <x v="285"/>
    <x v="5"/>
    <x v="2"/>
    <n v="0.88621000000000005"/>
    <x v="2"/>
    <n v="40"/>
    <x v="3"/>
    <x v="9"/>
  </r>
  <r>
    <x v="285"/>
    <x v="6"/>
    <x v="2"/>
    <n v="0.77502000000000004"/>
    <x v="2"/>
    <n v="40"/>
    <x v="3"/>
    <x v="9"/>
  </r>
  <r>
    <x v="285"/>
    <x v="7"/>
    <x v="2"/>
    <n v="0.77168000000000003"/>
    <x v="2"/>
    <n v="40"/>
    <x v="3"/>
    <x v="9"/>
  </r>
  <r>
    <x v="285"/>
    <x v="8"/>
    <x v="2"/>
    <n v="0.86111000000000004"/>
    <x v="2"/>
    <n v="40"/>
    <x v="3"/>
    <x v="9"/>
  </r>
  <r>
    <x v="285"/>
    <x v="9"/>
    <x v="2"/>
    <n v="0.83916000000000002"/>
    <x v="2"/>
    <n v="40"/>
    <x v="3"/>
    <x v="9"/>
  </r>
  <r>
    <x v="285"/>
    <x v="10"/>
    <x v="2"/>
    <n v="0.92208000000000001"/>
    <x v="2"/>
    <n v="40"/>
    <x v="3"/>
    <x v="9"/>
  </r>
  <r>
    <x v="285"/>
    <x v="11"/>
    <x v="2"/>
    <n v="0.86355000000000004"/>
    <x v="2"/>
    <n v="40"/>
    <x v="3"/>
    <x v="9"/>
  </r>
  <r>
    <x v="285"/>
    <x v="12"/>
    <x v="2"/>
    <n v="0.99363000000000001"/>
    <x v="2"/>
    <n v="40"/>
    <x v="3"/>
    <x v="9"/>
  </r>
  <r>
    <x v="285"/>
    <x v="0"/>
    <x v="3"/>
    <n v="0.78500000000000003"/>
    <x v="2"/>
    <n v="40"/>
    <x v="3"/>
    <x v="9"/>
  </r>
  <r>
    <x v="285"/>
    <x v="1"/>
    <x v="3"/>
    <n v="1.472"/>
    <x v="2"/>
    <n v="40"/>
    <x v="3"/>
    <x v="9"/>
  </r>
  <r>
    <x v="285"/>
    <x v="2"/>
    <x v="3"/>
    <n v="1.5840000000000001"/>
    <x v="2"/>
    <n v="40"/>
    <x v="3"/>
    <x v="9"/>
  </r>
  <r>
    <x v="285"/>
    <x v="3"/>
    <x v="3"/>
    <n v="1.5089999999999999"/>
    <x v="2"/>
    <n v="40"/>
    <x v="3"/>
    <x v="9"/>
  </r>
  <r>
    <x v="285"/>
    <x v="4"/>
    <x v="3"/>
    <n v="1.4490000000000001"/>
    <x v="2"/>
    <n v="40"/>
    <x v="3"/>
    <x v="9"/>
  </r>
  <r>
    <x v="285"/>
    <x v="5"/>
    <x v="3"/>
    <n v="1.089"/>
    <x v="2"/>
    <n v="40"/>
    <x v="3"/>
    <x v="9"/>
  </r>
  <r>
    <x v="285"/>
    <x v="6"/>
    <x v="3"/>
    <n v="1.3129999999999999"/>
    <x v="2"/>
    <n v="40"/>
    <x v="3"/>
    <x v="9"/>
  </r>
  <r>
    <x v="285"/>
    <x v="7"/>
    <x v="3"/>
    <n v="1.6679999999999999"/>
    <x v="2"/>
    <n v="40"/>
    <x v="3"/>
    <x v="9"/>
  </r>
  <r>
    <x v="285"/>
    <x v="8"/>
    <x v="3"/>
    <n v="1.778"/>
    <x v="2"/>
    <n v="40"/>
    <x v="3"/>
    <x v="9"/>
  </r>
  <r>
    <x v="285"/>
    <x v="9"/>
    <x v="3"/>
    <n v="1.7509999999999999"/>
    <x v="2"/>
    <n v="40"/>
    <x v="3"/>
    <x v="9"/>
  </r>
  <r>
    <x v="285"/>
    <x v="10"/>
    <x v="3"/>
    <n v="1.853"/>
    <x v="2"/>
    <n v="40"/>
    <x v="3"/>
    <x v="9"/>
  </r>
  <r>
    <x v="285"/>
    <x v="11"/>
    <x v="3"/>
    <n v="1.7809999999999999"/>
    <x v="2"/>
    <n v="40"/>
    <x v="3"/>
    <x v="9"/>
  </r>
  <r>
    <x v="285"/>
    <x v="12"/>
    <x v="3"/>
    <n v="1.9410000000000001"/>
    <x v="2"/>
    <n v="40"/>
    <x v="3"/>
    <x v="9"/>
  </r>
  <r>
    <x v="286"/>
    <x v="13"/>
    <x v="0"/>
    <n v="1.5650000000000001E-2"/>
    <x v="2"/>
    <n v="40"/>
    <x v="3"/>
    <x v="9"/>
  </r>
  <r>
    <x v="286"/>
    <x v="13"/>
    <x v="1"/>
    <n v="0.10009"/>
    <x v="2"/>
    <n v="40"/>
    <x v="3"/>
    <x v="9"/>
  </r>
  <r>
    <x v="286"/>
    <x v="13"/>
    <x v="2"/>
    <n v="0.75426000000000004"/>
    <x v="2"/>
    <n v="40"/>
    <x v="3"/>
    <x v="9"/>
  </r>
  <r>
    <x v="286"/>
    <x v="13"/>
    <x v="3"/>
    <n v="0.87"/>
    <x v="2"/>
    <n v="40"/>
    <x v="3"/>
    <x v="9"/>
  </r>
  <r>
    <x v="287"/>
    <x v="0"/>
    <x v="0"/>
    <n v="6.522E-2"/>
    <x v="2"/>
    <n v="41"/>
    <x v="3"/>
    <x v="9"/>
  </r>
  <r>
    <x v="287"/>
    <x v="1"/>
    <x v="0"/>
    <n v="0.36638999999999999"/>
    <x v="2"/>
    <n v="41"/>
    <x v="3"/>
    <x v="9"/>
  </r>
  <r>
    <x v="287"/>
    <x v="2"/>
    <x v="0"/>
    <n v="0.36638999999999999"/>
    <x v="2"/>
    <n v="41"/>
    <x v="3"/>
    <x v="9"/>
  </r>
  <r>
    <x v="287"/>
    <x v="3"/>
    <x v="0"/>
    <n v="0.36638999999999999"/>
    <x v="2"/>
    <n v="41"/>
    <x v="3"/>
    <x v="9"/>
  </r>
  <r>
    <x v="287"/>
    <x v="4"/>
    <x v="0"/>
    <n v="0.36638999999999999"/>
    <x v="2"/>
    <n v="41"/>
    <x v="3"/>
    <x v="9"/>
  </r>
  <r>
    <x v="287"/>
    <x v="5"/>
    <x v="0"/>
    <n v="7.7509999999999996E-2"/>
    <x v="2"/>
    <n v="41"/>
    <x v="3"/>
    <x v="9"/>
  </r>
  <r>
    <x v="287"/>
    <x v="6"/>
    <x v="0"/>
    <n v="0.29246"/>
    <x v="2"/>
    <n v="41"/>
    <x v="3"/>
    <x v="9"/>
  </r>
  <r>
    <x v="287"/>
    <x v="7"/>
    <x v="0"/>
    <n v="0.58442000000000005"/>
    <x v="2"/>
    <n v="41"/>
    <x v="3"/>
    <x v="9"/>
  </r>
  <r>
    <x v="287"/>
    <x v="8"/>
    <x v="0"/>
    <n v="0.58442000000000005"/>
    <x v="2"/>
    <n v="41"/>
    <x v="3"/>
    <x v="9"/>
  </r>
  <r>
    <x v="287"/>
    <x v="9"/>
    <x v="0"/>
    <n v="0.58442000000000005"/>
    <x v="2"/>
    <n v="41"/>
    <x v="3"/>
    <x v="9"/>
  </r>
  <r>
    <x v="287"/>
    <x v="10"/>
    <x v="0"/>
    <n v="0.58442000000000005"/>
    <x v="2"/>
    <n v="41"/>
    <x v="3"/>
    <x v="9"/>
  </r>
  <r>
    <x v="287"/>
    <x v="11"/>
    <x v="0"/>
    <n v="0.58442000000000005"/>
    <x v="2"/>
    <n v="41"/>
    <x v="3"/>
    <x v="9"/>
  </r>
  <r>
    <x v="287"/>
    <x v="12"/>
    <x v="0"/>
    <n v="0.58442000000000005"/>
    <x v="2"/>
    <n v="41"/>
    <x v="3"/>
    <x v="9"/>
  </r>
  <r>
    <x v="287"/>
    <x v="0"/>
    <x v="1"/>
    <n v="0.14679"/>
    <x v="2"/>
    <n v="41"/>
    <x v="3"/>
    <x v="9"/>
  </r>
  <r>
    <x v="287"/>
    <x v="1"/>
    <x v="1"/>
    <n v="0.27655999999999997"/>
    <x v="2"/>
    <n v="41"/>
    <x v="3"/>
    <x v="9"/>
  </r>
  <r>
    <x v="287"/>
    <x v="2"/>
    <x v="1"/>
    <n v="0.29693999999999998"/>
    <x v="2"/>
    <n v="41"/>
    <x v="3"/>
    <x v="9"/>
  </r>
  <r>
    <x v="287"/>
    <x v="3"/>
    <x v="1"/>
    <n v="0.28161000000000003"/>
    <x v="2"/>
    <n v="41"/>
    <x v="3"/>
    <x v="9"/>
  </r>
  <r>
    <x v="287"/>
    <x v="4"/>
    <x v="1"/>
    <n v="0.27282000000000001"/>
    <x v="2"/>
    <n v="41"/>
    <x v="3"/>
    <x v="9"/>
  </r>
  <r>
    <x v="287"/>
    <x v="5"/>
    <x v="1"/>
    <n v="0.12665999999999999"/>
    <x v="2"/>
    <n v="41"/>
    <x v="3"/>
    <x v="9"/>
  </r>
  <r>
    <x v="287"/>
    <x v="6"/>
    <x v="1"/>
    <n v="0.24571000000000001"/>
    <x v="2"/>
    <n v="41"/>
    <x v="3"/>
    <x v="9"/>
  </r>
  <r>
    <x v="287"/>
    <x v="7"/>
    <x v="1"/>
    <n v="0.31340000000000001"/>
    <x v="2"/>
    <n v="41"/>
    <x v="3"/>
    <x v="9"/>
  </r>
  <r>
    <x v="287"/>
    <x v="8"/>
    <x v="1"/>
    <n v="0.33266000000000001"/>
    <x v="2"/>
    <n v="41"/>
    <x v="3"/>
    <x v="9"/>
  </r>
  <r>
    <x v="287"/>
    <x v="9"/>
    <x v="1"/>
    <n v="0.32911000000000001"/>
    <x v="2"/>
    <n v="41"/>
    <x v="3"/>
    <x v="9"/>
  </r>
  <r>
    <x v="287"/>
    <x v="10"/>
    <x v="1"/>
    <n v="0.34667999999999999"/>
    <x v="2"/>
    <n v="41"/>
    <x v="3"/>
    <x v="9"/>
  </r>
  <r>
    <x v="287"/>
    <x v="11"/>
    <x v="1"/>
    <n v="0.33322000000000002"/>
    <x v="2"/>
    <n v="41"/>
    <x v="3"/>
    <x v="9"/>
  </r>
  <r>
    <x v="287"/>
    <x v="12"/>
    <x v="1"/>
    <n v="0.36314000000000002"/>
    <x v="2"/>
    <n v="41"/>
    <x v="3"/>
    <x v="9"/>
  </r>
  <r>
    <x v="287"/>
    <x v="0"/>
    <x v="2"/>
    <n v="0.57299"/>
    <x v="2"/>
    <n v="41"/>
    <x v="3"/>
    <x v="9"/>
  </r>
  <r>
    <x v="287"/>
    <x v="1"/>
    <x v="2"/>
    <n v="0.83604999999999996"/>
    <x v="2"/>
    <n v="41"/>
    <x v="3"/>
    <x v="9"/>
  </r>
  <r>
    <x v="287"/>
    <x v="2"/>
    <x v="2"/>
    <n v="0.92466999999999999"/>
    <x v="2"/>
    <n v="41"/>
    <x v="3"/>
    <x v="9"/>
  </r>
  <r>
    <x v="287"/>
    <x v="3"/>
    <x v="2"/>
    <n v="0.85799999999999998"/>
    <x v="2"/>
    <n v="41"/>
    <x v="3"/>
    <x v="9"/>
  </r>
  <r>
    <x v="287"/>
    <x v="4"/>
    <x v="2"/>
    <n v="0.81979000000000002"/>
    <x v="2"/>
    <n v="41"/>
    <x v="3"/>
    <x v="9"/>
  </r>
  <r>
    <x v="287"/>
    <x v="5"/>
    <x v="2"/>
    <n v="0.89683000000000002"/>
    <x v="2"/>
    <n v="41"/>
    <x v="3"/>
    <x v="9"/>
  </r>
  <r>
    <x v="287"/>
    <x v="6"/>
    <x v="2"/>
    <n v="0.77583000000000002"/>
    <x v="2"/>
    <n v="41"/>
    <x v="3"/>
    <x v="9"/>
  </r>
  <r>
    <x v="287"/>
    <x v="7"/>
    <x v="2"/>
    <n v="0.77817999999999998"/>
    <x v="2"/>
    <n v="41"/>
    <x v="3"/>
    <x v="9"/>
  </r>
  <r>
    <x v="287"/>
    <x v="8"/>
    <x v="2"/>
    <n v="0.86192000000000002"/>
    <x v="2"/>
    <n v="41"/>
    <x v="3"/>
    <x v="9"/>
  </r>
  <r>
    <x v="287"/>
    <x v="9"/>
    <x v="2"/>
    <n v="0.84646999999999994"/>
    <x v="2"/>
    <n v="41"/>
    <x v="3"/>
    <x v="9"/>
  </r>
  <r>
    <x v="287"/>
    <x v="10"/>
    <x v="2"/>
    <n v="0.92290000000000005"/>
    <x v="2"/>
    <n v="41"/>
    <x v="3"/>
    <x v="9"/>
  </r>
  <r>
    <x v="287"/>
    <x v="11"/>
    <x v="2"/>
    <n v="0.86436000000000002"/>
    <x v="2"/>
    <n v="41"/>
    <x v="3"/>
    <x v="9"/>
  </r>
  <r>
    <x v="287"/>
    <x v="12"/>
    <x v="2"/>
    <n v="0.99443999999999999"/>
    <x v="2"/>
    <n v="41"/>
    <x v="3"/>
    <x v="9"/>
  </r>
  <r>
    <x v="287"/>
    <x v="0"/>
    <x v="3"/>
    <n v="0.78500000000000003"/>
    <x v="2"/>
    <n v="41"/>
    <x v="3"/>
    <x v="9"/>
  </r>
  <r>
    <x v="287"/>
    <x v="1"/>
    <x v="3"/>
    <n v="1.4790000000000001"/>
    <x v="2"/>
    <n v="41"/>
    <x v="3"/>
    <x v="9"/>
  </r>
  <r>
    <x v="287"/>
    <x v="2"/>
    <x v="3"/>
    <n v="1.5880000000000001"/>
    <x v="2"/>
    <n v="41"/>
    <x v="3"/>
    <x v="9"/>
  </r>
  <r>
    <x v="287"/>
    <x v="3"/>
    <x v="3"/>
    <n v="1.506"/>
    <x v="2"/>
    <n v="41"/>
    <x v="3"/>
    <x v="9"/>
  </r>
  <r>
    <x v="287"/>
    <x v="4"/>
    <x v="3"/>
    <n v="1.4590000000000001"/>
    <x v="2"/>
    <n v="41"/>
    <x v="3"/>
    <x v="9"/>
  </r>
  <r>
    <x v="287"/>
    <x v="5"/>
    <x v="3"/>
    <n v="1.101"/>
    <x v="2"/>
    <n v="41"/>
    <x v="3"/>
    <x v="9"/>
  </r>
  <r>
    <x v="287"/>
    <x v="6"/>
    <x v="3"/>
    <n v="1.3140000000000001"/>
    <x v="2"/>
    <n v="41"/>
    <x v="3"/>
    <x v="9"/>
  </r>
  <r>
    <x v="287"/>
    <x v="7"/>
    <x v="3"/>
    <n v="1.6759999999999999"/>
    <x v="2"/>
    <n v="41"/>
    <x v="3"/>
    <x v="9"/>
  </r>
  <r>
    <x v="287"/>
    <x v="8"/>
    <x v="3"/>
    <n v="1.7789999999999999"/>
    <x v="2"/>
    <n v="41"/>
    <x v="3"/>
    <x v="9"/>
  </r>
  <r>
    <x v="287"/>
    <x v="9"/>
    <x v="3"/>
    <n v="1.76"/>
    <x v="2"/>
    <n v="41"/>
    <x v="3"/>
    <x v="9"/>
  </r>
  <r>
    <x v="287"/>
    <x v="10"/>
    <x v="3"/>
    <n v="1.8540000000000001"/>
    <x v="2"/>
    <n v="41"/>
    <x v="3"/>
    <x v="9"/>
  </r>
  <r>
    <x v="287"/>
    <x v="11"/>
    <x v="3"/>
    <n v="1.782"/>
    <x v="2"/>
    <n v="41"/>
    <x v="3"/>
    <x v="9"/>
  </r>
  <r>
    <x v="287"/>
    <x v="12"/>
    <x v="3"/>
    <n v="1.9419999999999999"/>
    <x v="2"/>
    <n v="41"/>
    <x v="3"/>
    <x v="9"/>
  </r>
  <r>
    <x v="288"/>
    <x v="13"/>
    <x v="0"/>
    <n v="1.5650000000000001E-2"/>
    <x v="2"/>
    <n v="41"/>
    <x v="3"/>
    <x v="9"/>
  </r>
  <r>
    <x v="288"/>
    <x v="13"/>
    <x v="1"/>
    <n v="9.8479999999999998E-2"/>
    <x v="2"/>
    <n v="41"/>
    <x v="3"/>
    <x v="9"/>
  </r>
  <r>
    <x v="288"/>
    <x v="13"/>
    <x v="2"/>
    <n v="0.74187000000000003"/>
    <x v="2"/>
    <n v="41"/>
    <x v="3"/>
    <x v="9"/>
  </r>
  <r>
    <x v="288"/>
    <x v="13"/>
    <x v="3"/>
    <n v="0.85599999999999998"/>
    <x v="2"/>
    <n v="41"/>
    <x v="3"/>
    <x v="9"/>
  </r>
  <r>
    <x v="289"/>
    <x v="0"/>
    <x v="0"/>
    <n v="6.522E-2"/>
    <x v="2"/>
    <n v="42"/>
    <x v="3"/>
    <x v="9"/>
  </r>
  <r>
    <x v="289"/>
    <x v="1"/>
    <x v="0"/>
    <n v="0.36638999999999999"/>
    <x v="2"/>
    <n v="42"/>
    <x v="3"/>
    <x v="9"/>
  </r>
  <r>
    <x v="289"/>
    <x v="2"/>
    <x v="0"/>
    <n v="0.36638999999999999"/>
    <x v="2"/>
    <n v="42"/>
    <x v="3"/>
    <x v="9"/>
  </r>
  <r>
    <x v="289"/>
    <x v="3"/>
    <x v="0"/>
    <n v="0.36638999999999999"/>
    <x v="2"/>
    <n v="42"/>
    <x v="3"/>
    <x v="9"/>
  </r>
  <r>
    <x v="289"/>
    <x v="4"/>
    <x v="0"/>
    <n v="0.36638999999999999"/>
    <x v="2"/>
    <n v="42"/>
    <x v="3"/>
    <x v="9"/>
  </r>
  <r>
    <x v="289"/>
    <x v="5"/>
    <x v="0"/>
    <n v="7.7509999999999996E-2"/>
    <x v="2"/>
    <n v="42"/>
    <x v="3"/>
    <x v="9"/>
  </r>
  <r>
    <x v="289"/>
    <x v="6"/>
    <x v="0"/>
    <n v="0.29246"/>
    <x v="2"/>
    <n v="42"/>
    <x v="3"/>
    <x v="9"/>
  </r>
  <r>
    <x v="289"/>
    <x v="7"/>
    <x v="0"/>
    <n v="0.58442000000000005"/>
    <x v="2"/>
    <n v="42"/>
    <x v="3"/>
    <x v="9"/>
  </r>
  <r>
    <x v="289"/>
    <x v="8"/>
    <x v="0"/>
    <n v="0.58442000000000005"/>
    <x v="2"/>
    <n v="42"/>
    <x v="3"/>
    <x v="9"/>
  </r>
  <r>
    <x v="289"/>
    <x v="9"/>
    <x v="0"/>
    <n v="0.58442000000000005"/>
    <x v="2"/>
    <n v="42"/>
    <x v="3"/>
    <x v="9"/>
  </r>
  <r>
    <x v="289"/>
    <x v="10"/>
    <x v="0"/>
    <n v="0.58442000000000005"/>
    <x v="2"/>
    <n v="42"/>
    <x v="3"/>
    <x v="9"/>
  </r>
  <r>
    <x v="289"/>
    <x v="11"/>
    <x v="0"/>
    <n v="0.58442000000000005"/>
    <x v="2"/>
    <n v="42"/>
    <x v="3"/>
    <x v="9"/>
  </r>
  <r>
    <x v="289"/>
    <x v="12"/>
    <x v="0"/>
    <n v="0.58442000000000005"/>
    <x v="2"/>
    <n v="42"/>
    <x v="3"/>
    <x v="9"/>
  </r>
  <r>
    <x v="289"/>
    <x v="0"/>
    <x v="1"/>
    <n v="0.14716000000000001"/>
    <x v="2"/>
    <n v="42"/>
    <x v="3"/>
    <x v="9"/>
  </r>
  <r>
    <x v="289"/>
    <x v="1"/>
    <x v="1"/>
    <n v="0.27843000000000001"/>
    <x v="2"/>
    <n v="42"/>
    <x v="3"/>
    <x v="9"/>
  </r>
  <r>
    <x v="289"/>
    <x v="2"/>
    <x v="1"/>
    <n v="0.29863000000000001"/>
    <x v="2"/>
    <n v="42"/>
    <x v="3"/>
    <x v="9"/>
  </r>
  <r>
    <x v="289"/>
    <x v="3"/>
    <x v="1"/>
    <n v="0.28216999999999998"/>
    <x v="2"/>
    <n v="42"/>
    <x v="3"/>
    <x v="9"/>
  </r>
  <r>
    <x v="289"/>
    <x v="4"/>
    <x v="1"/>
    <n v="0.27655999999999997"/>
    <x v="2"/>
    <n v="42"/>
    <x v="3"/>
    <x v="9"/>
  </r>
  <r>
    <x v="289"/>
    <x v="5"/>
    <x v="1"/>
    <n v="0.12803999999999999"/>
    <x v="2"/>
    <n v="42"/>
    <x v="3"/>
    <x v="9"/>
  </r>
  <r>
    <x v="289"/>
    <x v="6"/>
    <x v="1"/>
    <n v="0.24646000000000001"/>
    <x v="2"/>
    <n v="42"/>
    <x v="3"/>
    <x v="9"/>
  </r>
  <r>
    <x v="289"/>
    <x v="7"/>
    <x v="1"/>
    <n v="0.31508000000000003"/>
    <x v="2"/>
    <n v="42"/>
    <x v="3"/>
    <x v="9"/>
  </r>
  <r>
    <x v="289"/>
    <x v="8"/>
    <x v="1"/>
    <n v="0.33528000000000002"/>
    <x v="2"/>
    <n v="42"/>
    <x v="3"/>
    <x v="9"/>
  </r>
  <r>
    <x v="289"/>
    <x v="9"/>
    <x v="1"/>
    <n v="0.33098"/>
    <x v="2"/>
    <n v="42"/>
    <x v="3"/>
    <x v="9"/>
  </r>
  <r>
    <x v="289"/>
    <x v="10"/>
    <x v="1"/>
    <n v="0.34873999999999999"/>
    <x v="2"/>
    <n v="42"/>
    <x v="3"/>
    <x v="9"/>
  </r>
  <r>
    <x v="289"/>
    <x v="11"/>
    <x v="1"/>
    <n v="0.33565"/>
    <x v="2"/>
    <n v="42"/>
    <x v="3"/>
    <x v="9"/>
  </r>
  <r>
    <x v="289"/>
    <x v="12"/>
    <x v="1"/>
    <n v="0.36407"/>
    <x v="2"/>
    <n v="42"/>
    <x v="3"/>
    <x v="9"/>
  </r>
  <r>
    <x v="289"/>
    <x v="0"/>
    <x v="2"/>
    <n v="0.57462000000000002"/>
    <x v="2"/>
    <n v="42"/>
    <x v="3"/>
    <x v="9"/>
  </r>
  <r>
    <x v="289"/>
    <x v="1"/>
    <x v="2"/>
    <n v="0.84418000000000004"/>
    <x v="2"/>
    <n v="42"/>
    <x v="3"/>
    <x v="9"/>
  </r>
  <r>
    <x v="289"/>
    <x v="2"/>
    <x v="2"/>
    <n v="0.93198000000000003"/>
    <x v="2"/>
    <n v="42"/>
    <x v="3"/>
    <x v="9"/>
  </r>
  <r>
    <x v="289"/>
    <x v="3"/>
    <x v="2"/>
    <n v="0.86043999999999998"/>
    <x v="2"/>
    <n v="42"/>
    <x v="3"/>
    <x v="9"/>
  </r>
  <r>
    <x v="289"/>
    <x v="4"/>
    <x v="2"/>
    <n v="0.83604999999999996"/>
    <x v="2"/>
    <n v="42"/>
    <x v="3"/>
    <x v="9"/>
  </r>
  <r>
    <x v="289"/>
    <x v="5"/>
    <x v="2"/>
    <n v="0.90744999999999998"/>
    <x v="2"/>
    <n v="42"/>
    <x v="3"/>
    <x v="9"/>
  </r>
  <r>
    <x v="289"/>
    <x v="6"/>
    <x v="2"/>
    <n v="0.77907999999999999"/>
    <x v="2"/>
    <n v="42"/>
    <x v="3"/>
    <x v="9"/>
  </r>
  <r>
    <x v="289"/>
    <x v="7"/>
    <x v="2"/>
    <n v="0.78549999999999998"/>
    <x v="2"/>
    <n v="42"/>
    <x v="3"/>
    <x v="9"/>
  </r>
  <r>
    <x v="289"/>
    <x v="8"/>
    <x v="2"/>
    <n v="0.87329999999999997"/>
    <x v="2"/>
    <n v="42"/>
    <x v="3"/>
    <x v="9"/>
  </r>
  <r>
    <x v="289"/>
    <x v="9"/>
    <x v="2"/>
    <n v="0.85460000000000003"/>
    <x v="2"/>
    <n v="42"/>
    <x v="3"/>
    <x v="9"/>
  </r>
  <r>
    <x v="289"/>
    <x v="10"/>
    <x v="2"/>
    <n v="0.93184"/>
    <x v="2"/>
    <n v="42"/>
    <x v="3"/>
    <x v="9"/>
  </r>
  <r>
    <x v="289"/>
    <x v="11"/>
    <x v="2"/>
    <n v="0.87492999999999999"/>
    <x v="2"/>
    <n v="42"/>
    <x v="3"/>
    <x v="9"/>
  </r>
  <r>
    <x v="289"/>
    <x v="12"/>
    <x v="2"/>
    <n v="0.99851000000000001"/>
    <x v="2"/>
    <n v="42"/>
    <x v="3"/>
    <x v="9"/>
  </r>
  <r>
    <x v="289"/>
    <x v="0"/>
    <x v="3"/>
    <n v="0.78700000000000003"/>
    <x v="2"/>
    <n v="42"/>
    <x v="3"/>
    <x v="9"/>
  </r>
  <r>
    <x v="289"/>
    <x v="1"/>
    <x v="3"/>
    <n v="1.4890000000000001"/>
    <x v="2"/>
    <n v="42"/>
    <x v="3"/>
    <x v="9"/>
  </r>
  <r>
    <x v="289"/>
    <x v="2"/>
    <x v="3"/>
    <n v="1.597"/>
    <x v="2"/>
    <n v="42"/>
    <x v="3"/>
    <x v="9"/>
  </r>
  <r>
    <x v="289"/>
    <x v="3"/>
    <x v="3"/>
    <n v="1.5089999999999999"/>
    <x v="2"/>
    <n v="42"/>
    <x v="3"/>
    <x v="9"/>
  </r>
  <r>
    <x v="289"/>
    <x v="4"/>
    <x v="3"/>
    <n v="1.4790000000000001"/>
    <x v="2"/>
    <n v="42"/>
    <x v="3"/>
    <x v="9"/>
  </r>
  <r>
    <x v="289"/>
    <x v="5"/>
    <x v="3"/>
    <n v="1.113"/>
    <x v="2"/>
    <n v="42"/>
    <x v="3"/>
    <x v="9"/>
  </r>
  <r>
    <x v="289"/>
    <x v="6"/>
    <x v="3"/>
    <n v="1.3180000000000001"/>
    <x v="2"/>
    <n v="42"/>
    <x v="3"/>
    <x v="9"/>
  </r>
  <r>
    <x v="289"/>
    <x v="7"/>
    <x v="3"/>
    <n v="1.6850000000000001"/>
    <x v="2"/>
    <n v="42"/>
    <x v="3"/>
    <x v="9"/>
  </r>
  <r>
    <x v="289"/>
    <x v="8"/>
    <x v="3"/>
    <n v="1.7929999999999999"/>
    <x v="2"/>
    <n v="42"/>
    <x v="3"/>
    <x v="9"/>
  </r>
  <r>
    <x v="289"/>
    <x v="9"/>
    <x v="3"/>
    <n v="1.77"/>
    <x v="2"/>
    <n v="42"/>
    <x v="3"/>
    <x v="9"/>
  </r>
  <r>
    <x v="289"/>
    <x v="10"/>
    <x v="3"/>
    <n v="1.865"/>
    <x v="2"/>
    <n v="42"/>
    <x v="3"/>
    <x v="9"/>
  </r>
  <r>
    <x v="289"/>
    <x v="11"/>
    <x v="3"/>
    <n v="1.7949999999999999"/>
    <x v="2"/>
    <n v="42"/>
    <x v="3"/>
    <x v="9"/>
  </r>
  <r>
    <x v="289"/>
    <x v="12"/>
    <x v="3"/>
    <n v="1.9470000000000001"/>
    <x v="2"/>
    <n v="42"/>
    <x v="3"/>
    <x v="9"/>
  </r>
  <r>
    <x v="290"/>
    <x v="13"/>
    <x v="0"/>
    <n v="1.5650000000000001E-2"/>
    <x v="2"/>
    <n v="42"/>
    <x v="3"/>
    <x v="9"/>
  </r>
  <r>
    <x v="290"/>
    <x v="13"/>
    <x v="1"/>
    <n v="9.7210000000000005E-2"/>
    <x v="2"/>
    <n v="42"/>
    <x v="3"/>
    <x v="9"/>
  </r>
  <r>
    <x v="290"/>
    <x v="13"/>
    <x v="2"/>
    <n v="0.73214000000000001"/>
    <x v="2"/>
    <n v="42"/>
    <x v="3"/>
    <x v="9"/>
  </r>
  <r>
    <x v="290"/>
    <x v="13"/>
    <x v="3"/>
    <n v="0.84499999999999997"/>
    <x v="2"/>
    <n v="42"/>
    <x v="3"/>
    <x v="9"/>
  </r>
  <r>
    <x v="291"/>
    <x v="0"/>
    <x v="0"/>
    <n v="6.522E-2"/>
    <x v="2"/>
    <n v="43"/>
    <x v="3"/>
    <x v="9"/>
  </r>
  <r>
    <x v="291"/>
    <x v="1"/>
    <x v="0"/>
    <n v="0.36638999999999999"/>
    <x v="2"/>
    <n v="43"/>
    <x v="3"/>
    <x v="9"/>
  </r>
  <r>
    <x v="291"/>
    <x v="2"/>
    <x v="0"/>
    <n v="0.36638999999999999"/>
    <x v="2"/>
    <n v="43"/>
    <x v="3"/>
    <x v="9"/>
  </r>
  <r>
    <x v="291"/>
    <x v="3"/>
    <x v="0"/>
    <n v="0.36638999999999999"/>
    <x v="2"/>
    <n v="43"/>
    <x v="3"/>
    <x v="9"/>
  </r>
  <r>
    <x v="291"/>
    <x v="4"/>
    <x v="0"/>
    <n v="0.36638999999999999"/>
    <x v="2"/>
    <n v="43"/>
    <x v="3"/>
    <x v="9"/>
  </r>
  <r>
    <x v="291"/>
    <x v="5"/>
    <x v="0"/>
    <n v="7.7509999999999996E-2"/>
    <x v="2"/>
    <n v="43"/>
    <x v="3"/>
    <x v="9"/>
  </r>
  <r>
    <x v="291"/>
    <x v="6"/>
    <x v="0"/>
    <n v="0.29246"/>
    <x v="2"/>
    <n v="43"/>
    <x v="3"/>
    <x v="9"/>
  </r>
  <r>
    <x v="291"/>
    <x v="7"/>
    <x v="0"/>
    <n v="0.58442000000000005"/>
    <x v="2"/>
    <n v="43"/>
    <x v="3"/>
    <x v="9"/>
  </r>
  <r>
    <x v="291"/>
    <x v="8"/>
    <x v="0"/>
    <n v="0.58442000000000005"/>
    <x v="2"/>
    <n v="43"/>
    <x v="3"/>
    <x v="9"/>
  </r>
  <r>
    <x v="291"/>
    <x v="9"/>
    <x v="0"/>
    <n v="0.58442000000000005"/>
    <x v="2"/>
    <n v="43"/>
    <x v="3"/>
    <x v="9"/>
  </r>
  <r>
    <x v="291"/>
    <x v="10"/>
    <x v="0"/>
    <n v="0.58442000000000005"/>
    <x v="2"/>
    <n v="43"/>
    <x v="3"/>
    <x v="9"/>
  </r>
  <r>
    <x v="291"/>
    <x v="11"/>
    <x v="0"/>
    <n v="0.58442000000000005"/>
    <x v="2"/>
    <n v="43"/>
    <x v="3"/>
    <x v="9"/>
  </r>
  <r>
    <x v="291"/>
    <x v="12"/>
    <x v="0"/>
    <n v="0.58442000000000005"/>
    <x v="2"/>
    <n v="43"/>
    <x v="3"/>
    <x v="9"/>
  </r>
  <r>
    <x v="291"/>
    <x v="0"/>
    <x v="1"/>
    <n v="0.14828"/>
    <x v="2"/>
    <n v="43"/>
    <x v="3"/>
    <x v="9"/>
  </r>
  <r>
    <x v="291"/>
    <x v="1"/>
    <x v="1"/>
    <n v="0.27655999999999997"/>
    <x v="2"/>
    <n v="43"/>
    <x v="3"/>
    <x v="9"/>
  </r>
  <r>
    <x v="291"/>
    <x v="2"/>
    <x v="1"/>
    <n v="0.29657"/>
    <x v="2"/>
    <n v="43"/>
    <x v="3"/>
    <x v="9"/>
  </r>
  <r>
    <x v="291"/>
    <x v="3"/>
    <x v="1"/>
    <n v="0.28216999999999998"/>
    <x v="2"/>
    <n v="43"/>
    <x v="3"/>
    <x v="9"/>
  </r>
  <r>
    <x v="291"/>
    <x v="4"/>
    <x v="1"/>
    <n v="0.27655999999999997"/>
    <x v="2"/>
    <n v="43"/>
    <x v="3"/>
    <x v="9"/>
  </r>
  <r>
    <x v="291"/>
    <x v="5"/>
    <x v="1"/>
    <n v="0.12678"/>
    <x v="2"/>
    <n v="43"/>
    <x v="3"/>
    <x v="9"/>
  </r>
  <r>
    <x v="291"/>
    <x v="6"/>
    <x v="1"/>
    <n v="0.24795"/>
    <x v="2"/>
    <n v="43"/>
    <x v="3"/>
    <x v="9"/>
  </r>
  <r>
    <x v="291"/>
    <x v="7"/>
    <x v="1"/>
    <n v="0.30815999999999999"/>
    <x v="2"/>
    <n v="43"/>
    <x v="3"/>
    <x v="9"/>
  </r>
  <r>
    <x v="291"/>
    <x v="8"/>
    <x v="1"/>
    <n v="0.32406000000000001"/>
    <x v="2"/>
    <n v="43"/>
    <x v="3"/>
    <x v="9"/>
  </r>
  <r>
    <x v="291"/>
    <x v="9"/>
    <x v="1"/>
    <n v="0.32423999999999997"/>
    <x v="2"/>
    <n v="43"/>
    <x v="3"/>
    <x v="9"/>
  </r>
  <r>
    <x v="291"/>
    <x v="10"/>
    <x v="1"/>
    <n v="0.34089000000000003"/>
    <x v="2"/>
    <n v="43"/>
    <x v="3"/>
    <x v="9"/>
  </r>
  <r>
    <x v="291"/>
    <x v="11"/>
    <x v="1"/>
    <n v="0.32835999999999999"/>
    <x v="2"/>
    <n v="43"/>
    <x v="3"/>
    <x v="9"/>
  </r>
  <r>
    <x v="291"/>
    <x v="12"/>
    <x v="1"/>
    <n v="0.36238999999999999"/>
    <x v="2"/>
    <n v="43"/>
    <x v="3"/>
    <x v="9"/>
  </r>
  <r>
    <x v="291"/>
    <x v="0"/>
    <x v="2"/>
    <n v="0.57950000000000002"/>
    <x v="2"/>
    <n v="43"/>
    <x v="3"/>
    <x v="9"/>
  </r>
  <r>
    <x v="291"/>
    <x v="1"/>
    <x v="2"/>
    <n v="0.83604999999999996"/>
    <x v="2"/>
    <n v="43"/>
    <x v="3"/>
    <x v="9"/>
  </r>
  <r>
    <x v="291"/>
    <x v="2"/>
    <x v="2"/>
    <n v="0.92303999999999997"/>
    <x v="2"/>
    <n v="43"/>
    <x v="3"/>
    <x v="9"/>
  </r>
  <r>
    <x v="291"/>
    <x v="3"/>
    <x v="2"/>
    <n v="0.86043999999999998"/>
    <x v="2"/>
    <n v="43"/>
    <x v="3"/>
    <x v="9"/>
  </r>
  <r>
    <x v="291"/>
    <x v="4"/>
    <x v="2"/>
    <n v="0.83604999999999996"/>
    <x v="2"/>
    <n v="43"/>
    <x v="3"/>
    <x v="9"/>
  </r>
  <r>
    <x v="291"/>
    <x v="5"/>
    <x v="2"/>
    <n v="0.89771000000000001"/>
    <x v="2"/>
    <n v="43"/>
    <x v="3"/>
    <x v="9"/>
  </r>
  <r>
    <x v="291"/>
    <x v="6"/>
    <x v="2"/>
    <n v="0.78559000000000001"/>
    <x v="2"/>
    <n v="43"/>
    <x v="3"/>
    <x v="9"/>
  </r>
  <r>
    <x v="291"/>
    <x v="7"/>
    <x v="2"/>
    <n v="0.75541999999999998"/>
    <x v="2"/>
    <n v="43"/>
    <x v="3"/>
    <x v="9"/>
  </r>
  <r>
    <x v="291"/>
    <x v="8"/>
    <x v="2"/>
    <n v="0.82452000000000003"/>
    <x v="2"/>
    <n v="43"/>
    <x v="3"/>
    <x v="9"/>
  </r>
  <r>
    <x v="291"/>
    <x v="9"/>
    <x v="2"/>
    <n v="0.82533999999999996"/>
    <x v="2"/>
    <n v="43"/>
    <x v="3"/>
    <x v="9"/>
  </r>
  <r>
    <x v="291"/>
    <x v="10"/>
    <x v="2"/>
    <n v="0.89768999999999999"/>
    <x v="2"/>
    <n v="43"/>
    <x v="3"/>
    <x v="9"/>
  </r>
  <r>
    <x v="291"/>
    <x v="11"/>
    <x v="2"/>
    <n v="0.84321999999999997"/>
    <x v="2"/>
    <n v="43"/>
    <x v="3"/>
    <x v="9"/>
  </r>
  <r>
    <x v="291"/>
    <x v="12"/>
    <x v="2"/>
    <n v="0.99119000000000002"/>
    <x v="2"/>
    <n v="43"/>
    <x v="3"/>
    <x v="9"/>
  </r>
  <r>
    <x v="291"/>
    <x v="0"/>
    <x v="3"/>
    <n v="0.79300000000000004"/>
    <x v="2"/>
    <n v="43"/>
    <x v="3"/>
    <x v="9"/>
  </r>
  <r>
    <x v="291"/>
    <x v="1"/>
    <x v="3"/>
    <n v="1.4790000000000001"/>
    <x v="2"/>
    <n v="43"/>
    <x v="3"/>
    <x v="9"/>
  </r>
  <r>
    <x v="291"/>
    <x v="2"/>
    <x v="3"/>
    <n v="1.5860000000000001"/>
    <x v="2"/>
    <n v="43"/>
    <x v="3"/>
    <x v="9"/>
  </r>
  <r>
    <x v="291"/>
    <x v="3"/>
    <x v="3"/>
    <n v="1.5089999999999999"/>
    <x v="2"/>
    <n v="43"/>
    <x v="3"/>
    <x v="9"/>
  </r>
  <r>
    <x v="291"/>
    <x v="4"/>
    <x v="3"/>
    <n v="1.4790000000000001"/>
    <x v="2"/>
    <n v="43"/>
    <x v="3"/>
    <x v="9"/>
  </r>
  <r>
    <x v="291"/>
    <x v="5"/>
    <x v="3"/>
    <n v="1.1020000000000001"/>
    <x v="2"/>
    <n v="43"/>
    <x v="3"/>
    <x v="9"/>
  </r>
  <r>
    <x v="291"/>
    <x v="6"/>
    <x v="3"/>
    <n v="1.3260000000000001"/>
    <x v="2"/>
    <n v="43"/>
    <x v="3"/>
    <x v="9"/>
  </r>
  <r>
    <x v="291"/>
    <x v="7"/>
    <x v="3"/>
    <n v="1.6479999999999999"/>
    <x v="2"/>
    <n v="43"/>
    <x v="3"/>
    <x v="9"/>
  </r>
  <r>
    <x v="291"/>
    <x v="8"/>
    <x v="3"/>
    <n v="1.7330000000000001"/>
    <x v="2"/>
    <n v="43"/>
    <x v="3"/>
    <x v="9"/>
  </r>
  <r>
    <x v="291"/>
    <x v="9"/>
    <x v="3"/>
    <n v="1.734"/>
    <x v="2"/>
    <n v="43"/>
    <x v="3"/>
    <x v="9"/>
  </r>
  <r>
    <x v="291"/>
    <x v="10"/>
    <x v="3"/>
    <n v="1.823"/>
    <x v="2"/>
    <n v="43"/>
    <x v="3"/>
    <x v="9"/>
  </r>
  <r>
    <x v="291"/>
    <x v="11"/>
    <x v="3"/>
    <n v="1.756"/>
    <x v="2"/>
    <n v="43"/>
    <x v="3"/>
    <x v="9"/>
  </r>
  <r>
    <x v="291"/>
    <x v="12"/>
    <x v="3"/>
    <n v="1.9379999999999999"/>
    <x v="2"/>
    <n v="43"/>
    <x v="3"/>
    <x v="9"/>
  </r>
  <r>
    <x v="292"/>
    <x v="13"/>
    <x v="0"/>
    <n v="1.5650000000000001E-2"/>
    <x v="2"/>
    <n v="43"/>
    <x v="3"/>
    <x v="9"/>
  </r>
  <r>
    <x v="292"/>
    <x v="13"/>
    <x v="1"/>
    <n v="9.5140000000000002E-2"/>
    <x v="2"/>
    <n v="43"/>
    <x v="3"/>
    <x v="9"/>
  </r>
  <r>
    <x v="292"/>
    <x v="13"/>
    <x v="2"/>
    <n v="0.71621000000000001"/>
    <x v="2"/>
    <n v="43"/>
    <x v="3"/>
    <x v="9"/>
  </r>
  <r>
    <x v="292"/>
    <x v="13"/>
    <x v="3"/>
    <n v="0.82699999999999996"/>
    <x v="2"/>
    <n v="43"/>
    <x v="3"/>
    <x v="9"/>
  </r>
  <r>
    <x v="293"/>
    <x v="0"/>
    <x v="0"/>
    <n v="6.522E-2"/>
    <x v="2"/>
    <n v="44"/>
    <x v="3"/>
    <x v="9"/>
  </r>
  <r>
    <x v="293"/>
    <x v="1"/>
    <x v="0"/>
    <n v="0.36638999999999999"/>
    <x v="2"/>
    <n v="44"/>
    <x v="3"/>
    <x v="9"/>
  </r>
  <r>
    <x v="293"/>
    <x v="2"/>
    <x v="0"/>
    <n v="0.36638999999999999"/>
    <x v="2"/>
    <n v="44"/>
    <x v="3"/>
    <x v="9"/>
  </r>
  <r>
    <x v="293"/>
    <x v="3"/>
    <x v="0"/>
    <n v="0.36638999999999999"/>
    <x v="2"/>
    <n v="44"/>
    <x v="3"/>
    <x v="9"/>
  </r>
  <r>
    <x v="293"/>
    <x v="4"/>
    <x v="0"/>
    <n v="0.36638999999999999"/>
    <x v="2"/>
    <n v="44"/>
    <x v="3"/>
    <x v="9"/>
  </r>
  <r>
    <x v="293"/>
    <x v="5"/>
    <x v="0"/>
    <n v="7.7509999999999996E-2"/>
    <x v="2"/>
    <n v="44"/>
    <x v="3"/>
    <x v="9"/>
  </r>
  <r>
    <x v="293"/>
    <x v="6"/>
    <x v="0"/>
    <n v="0.29246"/>
    <x v="2"/>
    <n v="44"/>
    <x v="3"/>
    <x v="9"/>
  </r>
  <r>
    <x v="293"/>
    <x v="7"/>
    <x v="0"/>
    <n v="0.58442000000000005"/>
    <x v="2"/>
    <n v="44"/>
    <x v="3"/>
    <x v="9"/>
  </r>
  <r>
    <x v="293"/>
    <x v="8"/>
    <x v="0"/>
    <n v="0.58442000000000005"/>
    <x v="2"/>
    <n v="44"/>
    <x v="3"/>
    <x v="9"/>
  </r>
  <r>
    <x v="293"/>
    <x v="9"/>
    <x v="0"/>
    <n v="0.58442000000000005"/>
    <x v="2"/>
    <n v="44"/>
    <x v="3"/>
    <x v="9"/>
  </r>
  <r>
    <x v="293"/>
    <x v="10"/>
    <x v="0"/>
    <n v="0.58442000000000005"/>
    <x v="2"/>
    <n v="44"/>
    <x v="3"/>
    <x v="9"/>
  </r>
  <r>
    <x v="293"/>
    <x v="11"/>
    <x v="0"/>
    <n v="0.58442000000000005"/>
    <x v="2"/>
    <n v="44"/>
    <x v="3"/>
    <x v="9"/>
  </r>
  <r>
    <x v="293"/>
    <x v="12"/>
    <x v="0"/>
    <n v="0.58442000000000005"/>
    <x v="2"/>
    <n v="44"/>
    <x v="3"/>
    <x v="9"/>
  </r>
  <r>
    <x v="293"/>
    <x v="0"/>
    <x v="1"/>
    <n v="0.14978"/>
    <x v="2"/>
    <n v="44"/>
    <x v="3"/>
    <x v="9"/>
  </r>
  <r>
    <x v="293"/>
    <x v="1"/>
    <x v="1"/>
    <n v="0.27282000000000001"/>
    <x v="2"/>
    <n v="44"/>
    <x v="3"/>
    <x v="9"/>
  </r>
  <r>
    <x v="293"/>
    <x v="2"/>
    <x v="1"/>
    <n v="0.29302"/>
    <x v="2"/>
    <n v="44"/>
    <x v="3"/>
    <x v="9"/>
  </r>
  <r>
    <x v="293"/>
    <x v="3"/>
    <x v="1"/>
    <n v="0.28029999999999999"/>
    <x v="2"/>
    <n v="44"/>
    <x v="3"/>
    <x v="9"/>
  </r>
  <r>
    <x v="293"/>
    <x v="4"/>
    <x v="1"/>
    <n v="0.26721"/>
    <x v="2"/>
    <n v="44"/>
    <x v="3"/>
    <x v="9"/>
  </r>
  <r>
    <x v="293"/>
    <x v="5"/>
    <x v="1"/>
    <n v="0.12459000000000001"/>
    <x v="2"/>
    <n v="44"/>
    <x v="3"/>
    <x v="9"/>
  </r>
  <r>
    <x v="293"/>
    <x v="6"/>
    <x v="1"/>
    <n v="0.24607999999999999"/>
    <x v="2"/>
    <n v="44"/>
    <x v="3"/>
    <x v="9"/>
  </r>
  <r>
    <x v="293"/>
    <x v="7"/>
    <x v="1"/>
    <n v="0.29919000000000001"/>
    <x v="2"/>
    <n v="44"/>
    <x v="3"/>
    <x v="9"/>
  </r>
  <r>
    <x v="293"/>
    <x v="8"/>
    <x v="1"/>
    <n v="0.31452000000000002"/>
    <x v="2"/>
    <n v="44"/>
    <x v="3"/>
    <x v="9"/>
  </r>
  <r>
    <x v="293"/>
    <x v="9"/>
    <x v="1"/>
    <n v="0.31470999999999999"/>
    <x v="2"/>
    <n v="44"/>
    <x v="3"/>
    <x v="9"/>
  </r>
  <r>
    <x v="293"/>
    <x v="10"/>
    <x v="1"/>
    <n v="0.33154"/>
    <x v="2"/>
    <n v="44"/>
    <x v="3"/>
    <x v="9"/>
  </r>
  <r>
    <x v="293"/>
    <x v="11"/>
    <x v="1"/>
    <n v="0.32163000000000003"/>
    <x v="2"/>
    <n v="44"/>
    <x v="3"/>
    <x v="9"/>
  </r>
  <r>
    <x v="293"/>
    <x v="12"/>
    <x v="1"/>
    <n v="0.3594"/>
    <x v="2"/>
    <n v="44"/>
    <x v="3"/>
    <x v="9"/>
  </r>
  <r>
    <x v="293"/>
    <x v="0"/>
    <x v="2"/>
    <n v="0.58599999999999997"/>
    <x v="2"/>
    <n v="44"/>
    <x v="3"/>
    <x v="9"/>
  </r>
  <r>
    <x v="293"/>
    <x v="1"/>
    <x v="2"/>
    <n v="0.81979000000000002"/>
    <x v="2"/>
    <n v="44"/>
    <x v="3"/>
    <x v="9"/>
  </r>
  <r>
    <x v="293"/>
    <x v="2"/>
    <x v="2"/>
    <n v="0.90759000000000001"/>
    <x v="2"/>
    <n v="44"/>
    <x v="3"/>
    <x v="9"/>
  </r>
  <r>
    <x v="293"/>
    <x v="3"/>
    <x v="2"/>
    <n v="0.85231000000000001"/>
    <x v="2"/>
    <n v="44"/>
    <x v="3"/>
    <x v="9"/>
  </r>
  <r>
    <x v="293"/>
    <x v="4"/>
    <x v="2"/>
    <n v="0.7954"/>
    <x v="2"/>
    <n v="44"/>
    <x v="3"/>
    <x v="9"/>
  </r>
  <r>
    <x v="293"/>
    <x v="5"/>
    <x v="2"/>
    <n v="0.88090000000000002"/>
    <x v="2"/>
    <n v="44"/>
    <x v="3"/>
    <x v="9"/>
  </r>
  <r>
    <x v="293"/>
    <x v="6"/>
    <x v="2"/>
    <n v="0.77746000000000004"/>
    <x v="2"/>
    <n v="44"/>
    <x v="3"/>
    <x v="9"/>
  </r>
  <r>
    <x v="293"/>
    <x v="7"/>
    <x v="2"/>
    <n v="0.71638999999999997"/>
    <x v="2"/>
    <n v="44"/>
    <x v="3"/>
    <x v="9"/>
  </r>
  <r>
    <x v="293"/>
    <x v="8"/>
    <x v="2"/>
    <n v="0.78305999999999998"/>
    <x v="2"/>
    <n v="44"/>
    <x v="3"/>
    <x v="9"/>
  </r>
  <r>
    <x v="293"/>
    <x v="9"/>
    <x v="2"/>
    <n v="0.78386999999999996"/>
    <x v="2"/>
    <n v="44"/>
    <x v="3"/>
    <x v="9"/>
  </r>
  <r>
    <x v="293"/>
    <x v="10"/>
    <x v="2"/>
    <n v="0.85704000000000002"/>
    <x v="2"/>
    <n v="44"/>
    <x v="3"/>
    <x v="9"/>
  </r>
  <r>
    <x v="293"/>
    <x v="11"/>
    <x v="2"/>
    <n v="0.81394999999999995"/>
    <x v="2"/>
    <n v="44"/>
    <x v="3"/>
    <x v="9"/>
  </r>
  <r>
    <x v="293"/>
    <x v="12"/>
    <x v="2"/>
    <n v="0.97818000000000005"/>
    <x v="2"/>
    <n v="44"/>
    <x v="3"/>
    <x v="9"/>
  </r>
  <r>
    <x v="293"/>
    <x v="0"/>
    <x v="3"/>
    <n v="0.80100000000000005"/>
    <x v="2"/>
    <n v="44"/>
    <x v="3"/>
    <x v="9"/>
  </r>
  <r>
    <x v="293"/>
    <x v="1"/>
    <x v="3"/>
    <n v="1.4590000000000001"/>
    <x v="2"/>
    <n v="44"/>
    <x v="3"/>
    <x v="9"/>
  </r>
  <r>
    <x v="293"/>
    <x v="2"/>
    <x v="3"/>
    <n v="1.5669999999999999"/>
    <x v="2"/>
    <n v="44"/>
    <x v="3"/>
    <x v="9"/>
  </r>
  <r>
    <x v="293"/>
    <x v="3"/>
    <x v="3"/>
    <n v="1.4990000000000001"/>
    <x v="2"/>
    <n v="44"/>
    <x v="3"/>
    <x v="9"/>
  </r>
  <r>
    <x v="293"/>
    <x v="4"/>
    <x v="3"/>
    <n v="1.429"/>
    <x v="2"/>
    <n v="44"/>
    <x v="3"/>
    <x v="9"/>
  </r>
  <r>
    <x v="293"/>
    <x v="5"/>
    <x v="3"/>
    <n v="1.083"/>
    <x v="2"/>
    <n v="44"/>
    <x v="3"/>
    <x v="9"/>
  </r>
  <r>
    <x v="293"/>
    <x v="6"/>
    <x v="3"/>
    <n v="1.3160000000000001"/>
    <x v="2"/>
    <n v="44"/>
    <x v="3"/>
    <x v="9"/>
  </r>
  <r>
    <x v="293"/>
    <x v="7"/>
    <x v="3"/>
    <n v="1.6"/>
    <x v="2"/>
    <n v="44"/>
    <x v="3"/>
    <x v="9"/>
  </r>
  <r>
    <x v="293"/>
    <x v="8"/>
    <x v="3"/>
    <n v="1.6819999999999999"/>
    <x v="2"/>
    <n v="44"/>
    <x v="3"/>
    <x v="9"/>
  </r>
  <r>
    <x v="293"/>
    <x v="9"/>
    <x v="3"/>
    <n v="1.6830000000000001"/>
    <x v="2"/>
    <n v="44"/>
    <x v="3"/>
    <x v="9"/>
  </r>
  <r>
    <x v="293"/>
    <x v="10"/>
    <x v="3"/>
    <n v="1.7729999999999999"/>
    <x v="2"/>
    <n v="44"/>
    <x v="3"/>
    <x v="9"/>
  </r>
  <r>
    <x v="293"/>
    <x v="11"/>
    <x v="3"/>
    <n v="1.72"/>
    <x v="2"/>
    <n v="44"/>
    <x v="3"/>
    <x v="9"/>
  </r>
  <r>
    <x v="293"/>
    <x v="12"/>
    <x v="3"/>
    <n v="1.9219999999999999"/>
    <x v="2"/>
    <n v="44"/>
    <x v="3"/>
    <x v="9"/>
  </r>
  <r>
    <x v="294"/>
    <x v="13"/>
    <x v="0"/>
    <n v="1.5650000000000001E-2"/>
    <x v="2"/>
    <n v="44"/>
    <x v="3"/>
    <x v="9"/>
  </r>
  <r>
    <x v="294"/>
    <x v="13"/>
    <x v="1"/>
    <n v="9.4339999999999993E-2"/>
    <x v="2"/>
    <n v="44"/>
    <x v="3"/>
    <x v="9"/>
  </r>
  <r>
    <x v="294"/>
    <x v="13"/>
    <x v="2"/>
    <n v="0.71001000000000003"/>
    <x v="2"/>
    <n v="44"/>
    <x v="3"/>
    <x v="9"/>
  </r>
  <r>
    <x v="294"/>
    <x v="13"/>
    <x v="3"/>
    <n v="0.82"/>
    <x v="2"/>
    <n v="44"/>
    <x v="3"/>
    <x v="9"/>
  </r>
  <r>
    <x v="295"/>
    <x v="0"/>
    <x v="0"/>
    <n v="6.522E-2"/>
    <x v="2"/>
    <n v="45"/>
    <x v="3"/>
    <x v="10"/>
  </r>
  <r>
    <x v="295"/>
    <x v="1"/>
    <x v="0"/>
    <n v="0.36638999999999999"/>
    <x v="2"/>
    <n v="45"/>
    <x v="3"/>
    <x v="10"/>
  </r>
  <r>
    <x v="295"/>
    <x v="2"/>
    <x v="0"/>
    <n v="0.36638999999999999"/>
    <x v="2"/>
    <n v="45"/>
    <x v="3"/>
    <x v="10"/>
  </r>
  <r>
    <x v="295"/>
    <x v="3"/>
    <x v="0"/>
    <n v="0.36638999999999999"/>
    <x v="2"/>
    <n v="45"/>
    <x v="3"/>
    <x v="10"/>
  </r>
  <r>
    <x v="295"/>
    <x v="4"/>
    <x v="0"/>
    <n v="0.36638999999999999"/>
    <x v="2"/>
    <n v="45"/>
    <x v="3"/>
    <x v="10"/>
  </r>
  <r>
    <x v="295"/>
    <x v="5"/>
    <x v="0"/>
    <n v="7.7509999999999996E-2"/>
    <x v="2"/>
    <n v="45"/>
    <x v="3"/>
    <x v="10"/>
  </r>
  <r>
    <x v="295"/>
    <x v="6"/>
    <x v="0"/>
    <n v="0.29246"/>
    <x v="2"/>
    <n v="45"/>
    <x v="3"/>
    <x v="10"/>
  </r>
  <r>
    <x v="295"/>
    <x v="7"/>
    <x v="0"/>
    <n v="0.58442000000000005"/>
    <x v="2"/>
    <n v="45"/>
    <x v="3"/>
    <x v="10"/>
  </r>
  <r>
    <x v="295"/>
    <x v="8"/>
    <x v="0"/>
    <n v="0.58442000000000005"/>
    <x v="2"/>
    <n v="45"/>
    <x v="3"/>
    <x v="10"/>
  </r>
  <r>
    <x v="295"/>
    <x v="9"/>
    <x v="0"/>
    <n v="0.58442000000000005"/>
    <x v="2"/>
    <n v="45"/>
    <x v="3"/>
    <x v="10"/>
  </r>
  <r>
    <x v="295"/>
    <x v="10"/>
    <x v="0"/>
    <n v="0.58442000000000005"/>
    <x v="2"/>
    <n v="45"/>
    <x v="3"/>
    <x v="10"/>
  </r>
  <r>
    <x v="295"/>
    <x v="11"/>
    <x v="0"/>
    <n v="0.58442000000000005"/>
    <x v="2"/>
    <n v="45"/>
    <x v="3"/>
    <x v="10"/>
  </r>
  <r>
    <x v="295"/>
    <x v="12"/>
    <x v="0"/>
    <n v="0.58442000000000005"/>
    <x v="2"/>
    <n v="45"/>
    <x v="3"/>
    <x v="10"/>
  </r>
  <r>
    <x v="295"/>
    <x v="0"/>
    <x v="1"/>
    <n v="0.14996999999999999"/>
    <x v="2"/>
    <n v="45"/>
    <x v="3"/>
    <x v="10"/>
  </r>
  <r>
    <x v="295"/>
    <x v="1"/>
    <x v="1"/>
    <n v="0.27095000000000002"/>
    <x v="2"/>
    <n v="45"/>
    <x v="3"/>
    <x v="10"/>
  </r>
  <r>
    <x v="295"/>
    <x v="2"/>
    <x v="1"/>
    <n v="0.29115000000000002"/>
    <x v="2"/>
    <n v="45"/>
    <x v="3"/>
    <x v="10"/>
  </r>
  <r>
    <x v="295"/>
    <x v="3"/>
    <x v="1"/>
    <n v="0.27750000000000002"/>
    <x v="2"/>
    <n v="45"/>
    <x v="3"/>
    <x v="10"/>
  </r>
  <r>
    <x v="295"/>
    <x v="4"/>
    <x v="1"/>
    <n v="0.26721"/>
    <x v="2"/>
    <n v="45"/>
    <x v="3"/>
    <x v="10"/>
  </r>
  <r>
    <x v="295"/>
    <x v="5"/>
    <x v="1"/>
    <n v="0.12367"/>
    <x v="2"/>
    <n v="45"/>
    <x v="3"/>
    <x v="10"/>
  </r>
  <r>
    <x v="295"/>
    <x v="6"/>
    <x v="1"/>
    <n v="0.24384"/>
    <x v="2"/>
    <n v="45"/>
    <x v="3"/>
    <x v="10"/>
  </r>
  <r>
    <x v="295"/>
    <x v="7"/>
    <x v="1"/>
    <n v="0.29620000000000002"/>
    <x v="2"/>
    <n v="45"/>
    <x v="3"/>
    <x v="10"/>
  </r>
  <r>
    <x v="295"/>
    <x v="8"/>
    <x v="1"/>
    <n v="0.31433"/>
    <x v="2"/>
    <n v="45"/>
    <x v="3"/>
    <x v="10"/>
  </r>
  <r>
    <x v="295"/>
    <x v="9"/>
    <x v="1"/>
    <n v="0.31228"/>
    <x v="2"/>
    <n v="45"/>
    <x v="3"/>
    <x v="10"/>
  </r>
  <r>
    <x v="295"/>
    <x v="10"/>
    <x v="1"/>
    <n v="0.32967000000000002"/>
    <x v="2"/>
    <n v="45"/>
    <x v="3"/>
    <x v="10"/>
  </r>
  <r>
    <x v="295"/>
    <x v="11"/>
    <x v="1"/>
    <n v="0.32031999999999999"/>
    <x v="2"/>
    <n v="45"/>
    <x v="3"/>
    <x v="10"/>
  </r>
  <r>
    <x v="295"/>
    <x v="12"/>
    <x v="1"/>
    <n v="0.35865000000000002"/>
    <x v="2"/>
    <n v="45"/>
    <x v="3"/>
    <x v="10"/>
  </r>
  <r>
    <x v="295"/>
    <x v="0"/>
    <x v="2"/>
    <n v="0.58681000000000005"/>
    <x v="2"/>
    <n v="45"/>
    <x v="3"/>
    <x v="10"/>
  </r>
  <r>
    <x v="295"/>
    <x v="1"/>
    <x v="2"/>
    <n v="0.81166000000000005"/>
    <x v="2"/>
    <n v="45"/>
    <x v="3"/>
    <x v="10"/>
  </r>
  <r>
    <x v="295"/>
    <x v="2"/>
    <x v="2"/>
    <n v="0.89946000000000004"/>
    <x v="2"/>
    <n v="45"/>
    <x v="3"/>
    <x v="10"/>
  </r>
  <r>
    <x v="295"/>
    <x v="3"/>
    <x v="2"/>
    <n v="0.84011000000000002"/>
    <x v="2"/>
    <n v="45"/>
    <x v="3"/>
    <x v="10"/>
  </r>
  <r>
    <x v="295"/>
    <x v="4"/>
    <x v="2"/>
    <n v="0.7954"/>
    <x v="2"/>
    <n v="45"/>
    <x v="3"/>
    <x v="10"/>
  </r>
  <r>
    <x v="295"/>
    <x v="5"/>
    <x v="2"/>
    <n v="0.87382000000000004"/>
    <x v="2"/>
    <n v="45"/>
    <x v="3"/>
    <x v="10"/>
  </r>
  <r>
    <x v="295"/>
    <x v="6"/>
    <x v="2"/>
    <n v="0.76770000000000005"/>
    <x v="2"/>
    <n v="45"/>
    <x v="3"/>
    <x v="10"/>
  </r>
  <r>
    <x v="295"/>
    <x v="7"/>
    <x v="2"/>
    <n v="0.70338000000000001"/>
    <x v="2"/>
    <n v="45"/>
    <x v="3"/>
    <x v="10"/>
  </r>
  <r>
    <x v="295"/>
    <x v="8"/>
    <x v="2"/>
    <n v="0.78225"/>
    <x v="2"/>
    <n v="45"/>
    <x v="3"/>
    <x v="10"/>
  </r>
  <r>
    <x v="295"/>
    <x v="9"/>
    <x v="2"/>
    <n v="0.77329999999999999"/>
    <x v="2"/>
    <n v="45"/>
    <x v="3"/>
    <x v="10"/>
  </r>
  <r>
    <x v="295"/>
    <x v="10"/>
    <x v="2"/>
    <n v="0.84891000000000005"/>
    <x v="2"/>
    <n v="45"/>
    <x v="3"/>
    <x v="10"/>
  </r>
  <r>
    <x v="295"/>
    <x v="11"/>
    <x v="2"/>
    <n v="0.80825999999999998"/>
    <x v="2"/>
    <n v="45"/>
    <x v="3"/>
    <x v="10"/>
  </r>
  <r>
    <x v="295"/>
    <x v="12"/>
    <x v="2"/>
    <n v="0.97492999999999996"/>
    <x v="2"/>
    <n v="45"/>
    <x v="3"/>
    <x v="10"/>
  </r>
  <r>
    <x v="295"/>
    <x v="0"/>
    <x v="3"/>
    <n v="0.80200000000000005"/>
    <x v="2"/>
    <n v="45"/>
    <x v="3"/>
    <x v="10"/>
  </r>
  <r>
    <x v="295"/>
    <x v="1"/>
    <x v="3"/>
    <n v="1.4490000000000001"/>
    <x v="2"/>
    <n v="45"/>
    <x v="3"/>
    <x v="10"/>
  </r>
  <r>
    <x v="295"/>
    <x v="2"/>
    <x v="3"/>
    <n v="1.5569999999999999"/>
    <x v="2"/>
    <n v="45"/>
    <x v="3"/>
    <x v="10"/>
  </r>
  <r>
    <x v="295"/>
    <x v="3"/>
    <x v="3"/>
    <n v="1.484"/>
    <x v="2"/>
    <n v="45"/>
    <x v="3"/>
    <x v="10"/>
  </r>
  <r>
    <x v="295"/>
    <x v="4"/>
    <x v="3"/>
    <n v="1.429"/>
    <x v="2"/>
    <n v="45"/>
    <x v="3"/>
    <x v="10"/>
  </r>
  <r>
    <x v="295"/>
    <x v="5"/>
    <x v="3"/>
    <n v="1.075"/>
    <x v="2"/>
    <n v="45"/>
    <x v="3"/>
    <x v="10"/>
  </r>
  <r>
    <x v="295"/>
    <x v="6"/>
    <x v="3"/>
    <n v="1.304"/>
    <x v="2"/>
    <n v="45"/>
    <x v="3"/>
    <x v="10"/>
  </r>
  <r>
    <x v="295"/>
    <x v="7"/>
    <x v="3"/>
    <n v="1.5840000000000001"/>
    <x v="2"/>
    <n v="45"/>
    <x v="3"/>
    <x v="10"/>
  </r>
  <r>
    <x v="295"/>
    <x v="8"/>
    <x v="3"/>
    <n v="1.681"/>
    <x v="2"/>
    <n v="45"/>
    <x v="3"/>
    <x v="10"/>
  </r>
  <r>
    <x v="295"/>
    <x v="9"/>
    <x v="3"/>
    <n v="1.67"/>
    <x v="2"/>
    <n v="45"/>
    <x v="3"/>
    <x v="10"/>
  </r>
  <r>
    <x v="295"/>
    <x v="10"/>
    <x v="3"/>
    <n v="1.7629999999999999"/>
    <x v="2"/>
    <n v="45"/>
    <x v="3"/>
    <x v="10"/>
  </r>
  <r>
    <x v="295"/>
    <x v="11"/>
    <x v="3"/>
    <n v="1.7130000000000001"/>
    <x v="2"/>
    <n v="45"/>
    <x v="3"/>
    <x v="10"/>
  </r>
  <r>
    <x v="295"/>
    <x v="12"/>
    <x v="3"/>
    <n v="1.9179999999999999"/>
    <x v="2"/>
    <n v="45"/>
    <x v="3"/>
    <x v="10"/>
  </r>
  <r>
    <x v="296"/>
    <x v="13"/>
    <x v="0"/>
    <n v="1.5650000000000001E-2"/>
    <x v="2"/>
    <n v="45"/>
    <x v="3"/>
    <x v="10"/>
  </r>
  <r>
    <x v="296"/>
    <x v="13"/>
    <x v="1"/>
    <n v="9.3649999999999997E-2"/>
    <x v="2"/>
    <n v="45"/>
    <x v="3"/>
    <x v="10"/>
  </r>
  <r>
    <x v="296"/>
    <x v="13"/>
    <x v="2"/>
    <n v="0.70469999999999999"/>
    <x v="2"/>
    <n v="45"/>
    <x v="3"/>
    <x v="10"/>
  </r>
  <r>
    <x v="296"/>
    <x v="13"/>
    <x v="3"/>
    <n v="0.81399999999999995"/>
    <x v="2"/>
    <n v="45"/>
    <x v="3"/>
    <x v="10"/>
  </r>
  <r>
    <x v="297"/>
    <x v="0"/>
    <x v="0"/>
    <n v="6.522E-2"/>
    <x v="2"/>
    <n v="46"/>
    <x v="3"/>
    <x v="10"/>
  </r>
  <r>
    <x v="297"/>
    <x v="1"/>
    <x v="0"/>
    <n v="0.36638999999999999"/>
    <x v="2"/>
    <n v="46"/>
    <x v="3"/>
    <x v="10"/>
  </r>
  <r>
    <x v="297"/>
    <x v="2"/>
    <x v="0"/>
    <n v="0.36638999999999999"/>
    <x v="2"/>
    <n v="46"/>
    <x v="3"/>
    <x v="10"/>
  </r>
  <r>
    <x v="297"/>
    <x v="3"/>
    <x v="0"/>
    <n v="0.36638999999999999"/>
    <x v="2"/>
    <n v="46"/>
    <x v="3"/>
    <x v="10"/>
  </r>
  <r>
    <x v="297"/>
    <x v="4"/>
    <x v="0"/>
    <n v="0.36638999999999999"/>
    <x v="2"/>
    <n v="46"/>
    <x v="3"/>
    <x v="10"/>
  </r>
  <r>
    <x v="297"/>
    <x v="5"/>
    <x v="0"/>
    <n v="7.7509999999999996E-2"/>
    <x v="2"/>
    <n v="46"/>
    <x v="3"/>
    <x v="10"/>
  </r>
  <r>
    <x v="297"/>
    <x v="6"/>
    <x v="0"/>
    <n v="0.29246"/>
    <x v="2"/>
    <n v="46"/>
    <x v="3"/>
    <x v="10"/>
  </r>
  <r>
    <x v="297"/>
    <x v="7"/>
    <x v="0"/>
    <n v="0.58442000000000005"/>
    <x v="2"/>
    <n v="46"/>
    <x v="3"/>
    <x v="10"/>
  </r>
  <r>
    <x v="297"/>
    <x v="8"/>
    <x v="0"/>
    <n v="0.58442000000000005"/>
    <x v="2"/>
    <n v="46"/>
    <x v="3"/>
    <x v="10"/>
  </r>
  <r>
    <x v="297"/>
    <x v="9"/>
    <x v="0"/>
    <n v="0.58442000000000005"/>
    <x v="2"/>
    <n v="46"/>
    <x v="3"/>
    <x v="10"/>
  </r>
  <r>
    <x v="297"/>
    <x v="10"/>
    <x v="0"/>
    <n v="0.58442000000000005"/>
    <x v="2"/>
    <n v="46"/>
    <x v="3"/>
    <x v="10"/>
  </r>
  <r>
    <x v="297"/>
    <x v="11"/>
    <x v="0"/>
    <n v="0.58442000000000005"/>
    <x v="2"/>
    <n v="46"/>
    <x v="3"/>
    <x v="10"/>
  </r>
  <r>
    <x v="297"/>
    <x v="12"/>
    <x v="0"/>
    <n v="0.58442000000000005"/>
    <x v="2"/>
    <n v="46"/>
    <x v="3"/>
    <x v="10"/>
  </r>
  <r>
    <x v="297"/>
    <x v="0"/>
    <x v="1"/>
    <n v="0.15276999999999999"/>
    <x v="2"/>
    <n v="46"/>
    <x v="3"/>
    <x v="10"/>
  </r>
  <r>
    <x v="297"/>
    <x v="1"/>
    <x v="1"/>
    <n v="0.27076"/>
    <x v="2"/>
    <n v="46"/>
    <x v="3"/>
    <x v="10"/>
  </r>
  <r>
    <x v="297"/>
    <x v="2"/>
    <x v="1"/>
    <n v="0.29115000000000002"/>
    <x v="2"/>
    <n v="46"/>
    <x v="3"/>
    <x v="10"/>
  </r>
  <r>
    <x v="297"/>
    <x v="3"/>
    <x v="1"/>
    <n v="0.27750000000000002"/>
    <x v="2"/>
    <n v="46"/>
    <x v="3"/>
    <x v="10"/>
  </r>
  <r>
    <x v="297"/>
    <x v="4"/>
    <x v="1"/>
    <n v="0.26515"/>
    <x v="2"/>
    <n v="46"/>
    <x v="3"/>
    <x v="10"/>
  </r>
  <r>
    <x v="297"/>
    <x v="5"/>
    <x v="1"/>
    <n v="0.1239"/>
    <x v="2"/>
    <n v="46"/>
    <x v="3"/>
    <x v="10"/>
  </r>
  <r>
    <x v="297"/>
    <x v="6"/>
    <x v="1"/>
    <n v="0.24328"/>
    <x v="2"/>
    <n v="46"/>
    <x v="3"/>
    <x v="10"/>
  </r>
  <r>
    <x v="297"/>
    <x v="7"/>
    <x v="1"/>
    <n v="0.29657"/>
    <x v="2"/>
    <n v="46"/>
    <x v="3"/>
    <x v="10"/>
  </r>
  <r>
    <x v="297"/>
    <x v="8"/>
    <x v="1"/>
    <n v="0.31639"/>
    <x v="2"/>
    <n v="46"/>
    <x v="3"/>
    <x v="10"/>
  </r>
  <r>
    <x v="297"/>
    <x v="9"/>
    <x v="1"/>
    <n v="0.31264999999999998"/>
    <x v="2"/>
    <n v="46"/>
    <x v="3"/>
    <x v="10"/>
  </r>
  <r>
    <x v="297"/>
    <x v="10"/>
    <x v="1"/>
    <n v="0.33004"/>
    <x v="2"/>
    <n v="46"/>
    <x v="3"/>
    <x v="10"/>
  </r>
  <r>
    <x v="297"/>
    <x v="11"/>
    <x v="1"/>
    <n v="0.31994"/>
    <x v="2"/>
    <n v="46"/>
    <x v="3"/>
    <x v="10"/>
  </r>
  <r>
    <x v="297"/>
    <x v="12"/>
    <x v="1"/>
    <n v="0.35809000000000002"/>
    <x v="2"/>
    <n v="46"/>
    <x v="3"/>
    <x v="10"/>
  </r>
  <r>
    <x v="297"/>
    <x v="0"/>
    <x v="2"/>
    <n v="0.59901000000000004"/>
    <x v="2"/>
    <n v="46"/>
    <x v="3"/>
    <x v="10"/>
  </r>
  <r>
    <x v="297"/>
    <x v="1"/>
    <x v="2"/>
    <n v="0.81084999999999996"/>
    <x v="2"/>
    <n v="46"/>
    <x v="3"/>
    <x v="10"/>
  </r>
  <r>
    <x v="297"/>
    <x v="2"/>
    <x v="2"/>
    <n v="0.89946000000000004"/>
    <x v="2"/>
    <n v="46"/>
    <x v="3"/>
    <x v="10"/>
  </r>
  <r>
    <x v="297"/>
    <x v="3"/>
    <x v="2"/>
    <n v="0.84011000000000002"/>
    <x v="2"/>
    <n v="46"/>
    <x v="3"/>
    <x v="10"/>
  </r>
  <r>
    <x v="297"/>
    <x v="4"/>
    <x v="2"/>
    <n v="0.78646000000000005"/>
    <x v="2"/>
    <n v="46"/>
    <x v="3"/>
    <x v="10"/>
  </r>
  <r>
    <x v="297"/>
    <x v="5"/>
    <x v="2"/>
    <n v="0.87558999999999998"/>
    <x v="2"/>
    <n v="46"/>
    <x v="3"/>
    <x v="10"/>
  </r>
  <r>
    <x v="297"/>
    <x v="6"/>
    <x v="2"/>
    <n v="0.76526000000000005"/>
    <x v="2"/>
    <n v="46"/>
    <x v="3"/>
    <x v="10"/>
  </r>
  <r>
    <x v="297"/>
    <x v="7"/>
    <x v="2"/>
    <n v="0.70501000000000003"/>
    <x v="2"/>
    <n v="46"/>
    <x v="3"/>
    <x v="10"/>
  </r>
  <r>
    <x v="297"/>
    <x v="8"/>
    <x v="2"/>
    <n v="0.79118999999999995"/>
    <x v="2"/>
    <n v="46"/>
    <x v="3"/>
    <x v="10"/>
  </r>
  <r>
    <x v="297"/>
    <x v="9"/>
    <x v="2"/>
    <n v="0.77493000000000001"/>
    <x v="2"/>
    <n v="46"/>
    <x v="3"/>
    <x v="10"/>
  </r>
  <r>
    <x v="297"/>
    <x v="10"/>
    <x v="2"/>
    <n v="0.85053999999999996"/>
    <x v="2"/>
    <n v="46"/>
    <x v="3"/>
    <x v="10"/>
  </r>
  <r>
    <x v="297"/>
    <x v="11"/>
    <x v="2"/>
    <n v="0.80664000000000002"/>
    <x v="2"/>
    <n v="46"/>
    <x v="3"/>
    <x v="10"/>
  </r>
  <r>
    <x v="297"/>
    <x v="12"/>
    <x v="2"/>
    <n v="0.97248999999999997"/>
    <x v="2"/>
    <n v="46"/>
    <x v="3"/>
    <x v="10"/>
  </r>
  <r>
    <x v="297"/>
    <x v="0"/>
    <x v="3"/>
    <n v="0.81699999999999995"/>
    <x v="2"/>
    <n v="46"/>
    <x v="3"/>
    <x v="10"/>
  </r>
  <r>
    <x v="297"/>
    <x v="1"/>
    <x v="3"/>
    <n v="1.448"/>
    <x v="2"/>
    <n v="46"/>
    <x v="3"/>
    <x v="10"/>
  </r>
  <r>
    <x v="297"/>
    <x v="2"/>
    <x v="3"/>
    <n v="1.5569999999999999"/>
    <x v="2"/>
    <n v="46"/>
    <x v="3"/>
    <x v="10"/>
  </r>
  <r>
    <x v="297"/>
    <x v="3"/>
    <x v="3"/>
    <n v="1.484"/>
    <x v="2"/>
    <n v="46"/>
    <x v="3"/>
    <x v="10"/>
  </r>
  <r>
    <x v="297"/>
    <x v="4"/>
    <x v="3"/>
    <n v="1.4179999999999999"/>
    <x v="2"/>
    <n v="46"/>
    <x v="3"/>
    <x v="10"/>
  </r>
  <r>
    <x v="297"/>
    <x v="5"/>
    <x v="3"/>
    <n v="1.077"/>
    <x v="2"/>
    <n v="46"/>
    <x v="3"/>
    <x v="10"/>
  </r>
  <r>
    <x v="297"/>
    <x v="6"/>
    <x v="3"/>
    <n v="1.3009999999999999"/>
    <x v="2"/>
    <n v="46"/>
    <x v="3"/>
    <x v="10"/>
  </r>
  <r>
    <x v="297"/>
    <x v="7"/>
    <x v="3"/>
    <n v="1.5860000000000001"/>
    <x v="2"/>
    <n v="46"/>
    <x v="3"/>
    <x v="10"/>
  </r>
  <r>
    <x v="297"/>
    <x v="8"/>
    <x v="3"/>
    <n v="1.6919999999999999"/>
    <x v="2"/>
    <n v="46"/>
    <x v="3"/>
    <x v="10"/>
  </r>
  <r>
    <x v="297"/>
    <x v="9"/>
    <x v="3"/>
    <n v="1.6719999999999999"/>
    <x v="2"/>
    <n v="46"/>
    <x v="3"/>
    <x v="10"/>
  </r>
  <r>
    <x v="297"/>
    <x v="10"/>
    <x v="3"/>
    <n v="1.7649999999999999"/>
    <x v="2"/>
    <n v="46"/>
    <x v="3"/>
    <x v="10"/>
  </r>
  <r>
    <x v="297"/>
    <x v="11"/>
    <x v="3"/>
    <n v="1.7110000000000001"/>
    <x v="2"/>
    <n v="46"/>
    <x v="3"/>
    <x v="10"/>
  </r>
  <r>
    <x v="297"/>
    <x v="12"/>
    <x v="3"/>
    <n v="1.915"/>
    <x v="2"/>
    <n v="46"/>
    <x v="3"/>
    <x v="10"/>
  </r>
  <r>
    <x v="298"/>
    <x v="13"/>
    <x v="0"/>
    <n v="1.5650000000000001E-2"/>
    <x v="2"/>
    <n v="46"/>
    <x v="3"/>
    <x v="10"/>
  </r>
  <r>
    <x v="298"/>
    <x v="13"/>
    <x v="1"/>
    <n v="9.3420000000000003E-2"/>
    <x v="2"/>
    <n v="46"/>
    <x v="3"/>
    <x v="10"/>
  </r>
  <r>
    <x v="298"/>
    <x v="13"/>
    <x v="2"/>
    <n v="0.70293000000000005"/>
    <x v="2"/>
    <n v="46"/>
    <x v="3"/>
    <x v="10"/>
  </r>
  <r>
    <x v="298"/>
    <x v="13"/>
    <x v="3"/>
    <n v="0.81200000000000006"/>
    <x v="2"/>
    <n v="46"/>
    <x v="3"/>
    <x v="10"/>
  </r>
  <r>
    <x v="299"/>
    <x v="0"/>
    <x v="0"/>
    <n v="6.522E-2"/>
    <x v="2"/>
    <n v="47"/>
    <x v="3"/>
    <x v="10"/>
  </r>
  <r>
    <x v="299"/>
    <x v="1"/>
    <x v="0"/>
    <n v="0.36638999999999999"/>
    <x v="2"/>
    <n v="47"/>
    <x v="3"/>
    <x v="10"/>
  </r>
  <r>
    <x v="299"/>
    <x v="2"/>
    <x v="0"/>
    <n v="0.36638999999999999"/>
    <x v="2"/>
    <n v="47"/>
    <x v="3"/>
    <x v="10"/>
  </r>
  <r>
    <x v="299"/>
    <x v="3"/>
    <x v="0"/>
    <n v="0.36638999999999999"/>
    <x v="2"/>
    <n v="47"/>
    <x v="3"/>
    <x v="10"/>
  </r>
  <r>
    <x v="299"/>
    <x v="4"/>
    <x v="0"/>
    <n v="0.36638999999999999"/>
    <x v="2"/>
    <n v="47"/>
    <x v="3"/>
    <x v="10"/>
  </r>
  <r>
    <x v="299"/>
    <x v="5"/>
    <x v="0"/>
    <n v="7.7509999999999996E-2"/>
    <x v="2"/>
    <n v="47"/>
    <x v="3"/>
    <x v="10"/>
  </r>
  <r>
    <x v="299"/>
    <x v="6"/>
    <x v="0"/>
    <n v="0.29246"/>
    <x v="2"/>
    <n v="47"/>
    <x v="3"/>
    <x v="10"/>
  </r>
  <r>
    <x v="299"/>
    <x v="7"/>
    <x v="0"/>
    <n v="0.58442000000000005"/>
    <x v="2"/>
    <n v="47"/>
    <x v="3"/>
    <x v="10"/>
  </r>
  <r>
    <x v="299"/>
    <x v="8"/>
    <x v="0"/>
    <n v="0.58442000000000005"/>
    <x v="2"/>
    <n v="47"/>
    <x v="3"/>
    <x v="10"/>
  </r>
  <r>
    <x v="299"/>
    <x v="9"/>
    <x v="0"/>
    <n v="0.58442000000000005"/>
    <x v="2"/>
    <n v="47"/>
    <x v="3"/>
    <x v="10"/>
  </r>
  <r>
    <x v="299"/>
    <x v="10"/>
    <x v="0"/>
    <n v="0.58442000000000005"/>
    <x v="2"/>
    <n v="47"/>
    <x v="3"/>
    <x v="10"/>
  </r>
  <r>
    <x v="299"/>
    <x v="11"/>
    <x v="0"/>
    <n v="0.58442000000000005"/>
    <x v="2"/>
    <n v="47"/>
    <x v="3"/>
    <x v="10"/>
  </r>
  <r>
    <x v="299"/>
    <x v="12"/>
    <x v="0"/>
    <n v="0.58442000000000005"/>
    <x v="2"/>
    <n v="47"/>
    <x v="3"/>
    <x v="10"/>
  </r>
  <r>
    <x v="299"/>
    <x v="0"/>
    <x v="1"/>
    <n v="0.15296000000000001"/>
    <x v="2"/>
    <n v="47"/>
    <x v="3"/>
    <x v="10"/>
  </r>
  <r>
    <x v="299"/>
    <x v="1"/>
    <x v="1"/>
    <n v="0.27057999999999999"/>
    <x v="2"/>
    <n v="47"/>
    <x v="3"/>
    <x v="10"/>
  </r>
  <r>
    <x v="299"/>
    <x v="2"/>
    <x v="1"/>
    <n v="0.29115000000000002"/>
    <x v="2"/>
    <n v="47"/>
    <x v="3"/>
    <x v="10"/>
  </r>
  <r>
    <x v="299"/>
    <x v="3"/>
    <x v="1"/>
    <n v="0.27693000000000001"/>
    <x v="2"/>
    <n v="47"/>
    <x v="3"/>
    <x v="10"/>
  </r>
  <r>
    <x v="299"/>
    <x v="4"/>
    <x v="1"/>
    <n v="0.26515"/>
    <x v="2"/>
    <n v="47"/>
    <x v="3"/>
    <x v="10"/>
  </r>
  <r>
    <x v="299"/>
    <x v="5"/>
    <x v="1"/>
    <n v="0.12356"/>
    <x v="2"/>
    <n v="47"/>
    <x v="3"/>
    <x v="10"/>
  </r>
  <r>
    <x v="299"/>
    <x v="6"/>
    <x v="1"/>
    <n v="0.24271999999999999"/>
    <x v="2"/>
    <n v="47"/>
    <x v="3"/>
    <x v="10"/>
  </r>
  <r>
    <x v="299"/>
    <x v="7"/>
    <x v="1"/>
    <n v="0.29863000000000001"/>
    <x v="2"/>
    <n v="47"/>
    <x v="3"/>
    <x v="10"/>
  </r>
  <r>
    <x v="299"/>
    <x v="8"/>
    <x v="1"/>
    <n v="0.31938"/>
    <x v="2"/>
    <n v="47"/>
    <x v="3"/>
    <x v="10"/>
  </r>
  <r>
    <x v="299"/>
    <x v="9"/>
    <x v="1"/>
    <n v="0.31489"/>
    <x v="2"/>
    <n v="47"/>
    <x v="3"/>
    <x v="10"/>
  </r>
  <r>
    <x v="299"/>
    <x v="10"/>
    <x v="1"/>
    <n v="0.33228000000000002"/>
    <x v="2"/>
    <n v="47"/>
    <x v="3"/>
    <x v="10"/>
  </r>
  <r>
    <x v="299"/>
    <x v="11"/>
    <x v="1"/>
    <n v="0.32200000000000001"/>
    <x v="2"/>
    <n v="47"/>
    <x v="3"/>
    <x v="10"/>
  </r>
  <r>
    <x v="299"/>
    <x v="12"/>
    <x v="1"/>
    <n v="0.35883999999999999"/>
    <x v="2"/>
    <n v="47"/>
    <x v="3"/>
    <x v="10"/>
  </r>
  <r>
    <x v="299"/>
    <x v="0"/>
    <x v="2"/>
    <n v="0.59982000000000002"/>
    <x v="2"/>
    <n v="47"/>
    <x v="3"/>
    <x v="10"/>
  </r>
  <r>
    <x v="299"/>
    <x v="1"/>
    <x v="2"/>
    <n v="0.81003000000000003"/>
    <x v="2"/>
    <n v="47"/>
    <x v="3"/>
    <x v="10"/>
  </r>
  <r>
    <x v="299"/>
    <x v="2"/>
    <x v="2"/>
    <n v="0.89946000000000004"/>
    <x v="2"/>
    <n v="47"/>
    <x v="3"/>
    <x v="10"/>
  </r>
  <r>
    <x v="299"/>
    <x v="3"/>
    <x v="2"/>
    <n v="0.83767999999999998"/>
    <x v="2"/>
    <n v="47"/>
    <x v="3"/>
    <x v="10"/>
  </r>
  <r>
    <x v="299"/>
    <x v="4"/>
    <x v="2"/>
    <n v="0.78646000000000005"/>
    <x v="2"/>
    <n v="47"/>
    <x v="3"/>
    <x v="10"/>
  </r>
  <r>
    <x v="299"/>
    <x v="5"/>
    <x v="2"/>
    <n v="0.87292999999999998"/>
    <x v="2"/>
    <n v="47"/>
    <x v="3"/>
    <x v="10"/>
  </r>
  <r>
    <x v="299"/>
    <x v="6"/>
    <x v="2"/>
    <n v="0.76282000000000005"/>
    <x v="2"/>
    <n v="47"/>
    <x v="3"/>
    <x v="10"/>
  </r>
  <r>
    <x v="299"/>
    <x v="7"/>
    <x v="2"/>
    <n v="0.71394999999999997"/>
    <x v="2"/>
    <n v="47"/>
    <x v="3"/>
    <x v="10"/>
  </r>
  <r>
    <x v="299"/>
    <x v="8"/>
    <x v="2"/>
    <n v="0.80420000000000003"/>
    <x v="2"/>
    <n v="47"/>
    <x v="3"/>
    <x v="10"/>
  </r>
  <r>
    <x v="299"/>
    <x v="9"/>
    <x v="2"/>
    <n v="0.78469"/>
    <x v="2"/>
    <n v="47"/>
    <x v="3"/>
    <x v="10"/>
  </r>
  <r>
    <x v="299"/>
    <x v="10"/>
    <x v="2"/>
    <n v="0.86029999999999995"/>
    <x v="2"/>
    <n v="47"/>
    <x v="3"/>
    <x v="10"/>
  </r>
  <r>
    <x v="299"/>
    <x v="11"/>
    <x v="2"/>
    <n v="0.81557999999999997"/>
    <x v="2"/>
    <n v="47"/>
    <x v="3"/>
    <x v="10"/>
  </r>
  <r>
    <x v="299"/>
    <x v="12"/>
    <x v="2"/>
    <n v="0.97574000000000005"/>
    <x v="2"/>
    <n v="47"/>
    <x v="3"/>
    <x v="10"/>
  </r>
  <r>
    <x v="299"/>
    <x v="0"/>
    <x v="3"/>
    <n v="0.81799999999999995"/>
    <x v="2"/>
    <n v="47"/>
    <x v="3"/>
    <x v="10"/>
  </r>
  <r>
    <x v="299"/>
    <x v="1"/>
    <x v="3"/>
    <n v="1.4470000000000001"/>
    <x v="2"/>
    <n v="47"/>
    <x v="3"/>
    <x v="10"/>
  </r>
  <r>
    <x v="299"/>
    <x v="2"/>
    <x v="3"/>
    <n v="1.5569999999999999"/>
    <x v="2"/>
    <n v="47"/>
    <x v="3"/>
    <x v="10"/>
  </r>
  <r>
    <x v="299"/>
    <x v="3"/>
    <x v="3"/>
    <n v="1.4810000000000001"/>
    <x v="2"/>
    <n v="47"/>
    <x v="3"/>
    <x v="10"/>
  </r>
  <r>
    <x v="299"/>
    <x v="4"/>
    <x v="3"/>
    <n v="1.4179999999999999"/>
    <x v="2"/>
    <n v="47"/>
    <x v="3"/>
    <x v="10"/>
  </r>
  <r>
    <x v="299"/>
    <x v="5"/>
    <x v="3"/>
    <n v="1.0740000000000001"/>
    <x v="2"/>
    <n v="47"/>
    <x v="3"/>
    <x v="10"/>
  </r>
  <r>
    <x v="299"/>
    <x v="6"/>
    <x v="3"/>
    <n v="1.298"/>
    <x v="2"/>
    <n v="47"/>
    <x v="3"/>
    <x v="10"/>
  </r>
  <r>
    <x v="299"/>
    <x v="7"/>
    <x v="3"/>
    <n v="1.597"/>
    <x v="2"/>
    <n v="47"/>
    <x v="3"/>
    <x v="10"/>
  </r>
  <r>
    <x v="299"/>
    <x v="8"/>
    <x v="3"/>
    <n v="1.708"/>
    <x v="2"/>
    <n v="47"/>
    <x v="3"/>
    <x v="10"/>
  </r>
  <r>
    <x v="299"/>
    <x v="9"/>
    <x v="3"/>
    <n v="1.6839999999999999"/>
    <x v="2"/>
    <n v="47"/>
    <x v="3"/>
    <x v="10"/>
  </r>
  <r>
    <x v="299"/>
    <x v="10"/>
    <x v="3"/>
    <n v="1.7769999999999999"/>
    <x v="2"/>
    <n v="47"/>
    <x v="3"/>
    <x v="10"/>
  </r>
  <r>
    <x v="299"/>
    <x v="11"/>
    <x v="3"/>
    <n v="1.722"/>
    <x v="2"/>
    <n v="47"/>
    <x v="3"/>
    <x v="10"/>
  </r>
  <r>
    <x v="299"/>
    <x v="12"/>
    <x v="3"/>
    <n v="1.919"/>
    <x v="2"/>
    <n v="47"/>
    <x v="3"/>
    <x v="10"/>
  </r>
  <r>
    <x v="300"/>
    <x v="13"/>
    <x v="0"/>
    <n v="1.5650000000000001E-2"/>
    <x v="2"/>
    <n v="47"/>
    <x v="3"/>
    <x v="10"/>
  </r>
  <r>
    <x v="300"/>
    <x v="13"/>
    <x v="1"/>
    <n v="9.3880000000000005E-2"/>
    <x v="2"/>
    <n v="47"/>
    <x v="3"/>
    <x v="10"/>
  </r>
  <r>
    <x v="300"/>
    <x v="13"/>
    <x v="2"/>
    <n v="0.70647000000000004"/>
    <x v="2"/>
    <n v="47"/>
    <x v="3"/>
    <x v="10"/>
  </r>
  <r>
    <x v="300"/>
    <x v="13"/>
    <x v="3"/>
    <n v="0.81599999999999995"/>
    <x v="2"/>
    <n v="47"/>
    <x v="3"/>
    <x v="10"/>
  </r>
  <r>
    <x v="301"/>
    <x v="0"/>
    <x v="0"/>
    <n v="6.522E-2"/>
    <x v="2"/>
    <n v="48"/>
    <x v="3"/>
    <x v="10"/>
  </r>
  <r>
    <x v="301"/>
    <x v="1"/>
    <x v="0"/>
    <n v="0.36638999999999999"/>
    <x v="2"/>
    <n v="48"/>
    <x v="3"/>
    <x v="10"/>
  </r>
  <r>
    <x v="301"/>
    <x v="2"/>
    <x v="0"/>
    <n v="0.36638999999999999"/>
    <x v="2"/>
    <n v="48"/>
    <x v="3"/>
    <x v="10"/>
  </r>
  <r>
    <x v="301"/>
    <x v="3"/>
    <x v="0"/>
    <n v="0.36638999999999999"/>
    <x v="2"/>
    <n v="48"/>
    <x v="3"/>
    <x v="10"/>
  </r>
  <r>
    <x v="301"/>
    <x v="4"/>
    <x v="0"/>
    <n v="0.36638999999999999"/>
    <x v="2"/>
    <n v="48"/>
    <x v="3"/>
    <x v="10"/>
  </r>
  <r>
    <x v="301"/>
    <x v="5"/>
    <x v="0"/>
    <n v="7.7509999999999996E-2"/>
    <x v="2"/>
    <n v="48"/>
    <x v="3"/>
    <x v="10"/>
  </r>
  <r>
    <x v="301"/>
    <x v="6"/>
    <x v="0"/>
    <n v="0.29246"/>
    <x v="2"/>
    <n v="48"/>
    <x v="3"/>
    <x v="10"/>
  </r>
  <r>
    <x v="301"/>
    <x v="7"/>
    <x v="0"/>
    <n v="0.58442000000000005"/>
    <x v="2"/>
    <n v="48"/>
    <x v="3"/>
    <x v="10"/>
  </r>
  <r>
    <x v="301"/>
    <x v="8"/>
    <x v="0"/>
    <n v="0.58442000000000005"/>
    <x v="2"/>
    <n v="48"/>
    <x v="3"/>
    <x v="10"/>
  </r>
  <r>
    <x v="301"/>
    <x v="9"/>
    <x v="0"/>
    <n v="0.58442000000000005"/>
    <x v="2"/>
    <n v="48"/>
    <x v="3"/>
    <x v="10"/>
  </r>
  <r>
    <x v="301"/>
    <x v="10"/>
    <x v="0"/>
    <n v="0.58442000000000005"/>
    <x v="2"/>
    <n v="48"/>
    <x v="3"/>
    <x v="10"/>
  </r>
  <r>
    <x v="301"/>
    <x v="11"/>
    <x v="0"/>
    <n v="0.58442000000000005"/>
    <x v="2"/>
    <n v="48"/>
    <x v="3"/>
    <x v="10"/>
  </r>
  <r>
    <x v="301"/>
    <x v="12"/>
    <x v="0"/>
    <n v="0.58442000000000005"/>
    <x v="2"/>
    <n v="48"/>
    <x v="3"/>
    <x v="10"/>
  </r>
  <r>
    <x v="301"/>
    <x v="0"/>
    <x v="1"/>
    <n v="0.15296000000000001"/>
    <x v="2"/>
    <n v="48"/>
    <x v="3"/>
    <x v="10"/>
  </r>
  <r>
    <x v="301"/>
    <x v="1"/>
    <x v="1"/>
    <n v="0.27095000000000002"/>
    <x v="2"/>
    <n v="48"/>
    <x v="3"/>
    <x v="10"/>
  </r>
  <r>
    <x v="301"/>
    <x v="2"/>
    <x v="1"/>
    <n v="0.29115000000000002"/>
    <x v="2"/>
    <n v="48"/>
    <x v="3"/>
    <x v="10"/>
  </r>
  <r>
    <x v="301"/>
    <x v="3"/>
    <x v="1"/>
    <n v="0.27581"/>
    <x v="2"/>
    <n v="48"/>
    <x v="3"/>
    <x v="10"/>
  </r>
  <r>
    <x v="301"/>
    <x v="4"/>
    <x v="1"/>
    <n v="0.26515"/>
    <x v="2"/>
    <n v="48"/>
    <x v="3"/>
    <x v="10"/>
  </r>
  <r>
    <x v="301"/>
    <x v="5"/>
    <x v="1"/>
    <n v="0.12425"/>
    <x v="2"/>
    <n v="48"/>
    <x v="3"/>
    <x v="10"/>
  </r>
  <r>
    <x v="301"/>
    <x v="6"/>
    <x v="1"/>
    <n v="0.24141000000000001"/>
    <x v="2"/>
    <n v="48"/>
    <x v="3"/>
    <x v="10"/>
  </r>
  <r>
    <x v="301"/>
    <x v="7"/>
    <x v="1"/>
    <n v="0.30012"/>
    <x v="2"/>
    <n v="48"/>
    <x v="3"/>
    <x v="10"/>
  </r>
  <r>
    <x v="301"/>
    <x v="8"/>
    <x v="1"/>
    <n v="0.31975999999999999"/>
    <x v="2"/>
    <n v="48"/>
    <x v="3"/>
    <x v="10"/>
  </r>
  <r>
    <x v="301"/>
    <x v="9"/>
    <x v="1"/>
    <n v="0.31583"/>
    <x v="2"/>
    <n v="48"/>
    <x v="3"/>
    <x v="10"/>
  </r>
  <r>
    <x v="301"/>
    <x v="10"/>
    <x v="1"/>
    <n v="0.33359"/>
    <x v="2"/>
    <n v="48"/>
    <x v="3"/>
    <x v="10"/>
  </r>
  <r>
    <x v="301"/>
    <x v="11"/>
    <x v="1"/>
    <n v="0.32274999999999998"/>
    <x v="2"/>
    <n v="48"/>
    <x v="3"/>
    <x v="10"/>
  </r>
  <r>
    <x v="301"/>
    <x v="12"/>
    <x v="1"/>
    <n v="0.35959000000000002"/>
    <x v="2"/>
    <n v="48"/>
    <x v="3"/>
    <x v="10"/>
  </r>
  <r>
    <x v="301"/>
    <x v="0"/>
    <x v="2"/>
    <n v="0.59982000000000002"/>
    <x v="2"/>
    <n v="48"/>
    <x v="3"/>
    <x v="10"/>
  </r>
  <r>
    <x v="301"/>
    <x v="1"/>
    <x v="2"/>
    <n v="0.81166000000000005"/>
    <x v="2"/>
    <n v="48"/>
    <x v="3"/>
    <x v="10"/>
  </r>
  <r>
    <x v="301"/>
    <x v="2"/>
    <x v="2"/>
    <n v="0.89946000000000004"/>
    <x v="2"/>
    <n v="48"/>
    <x v="3"/>
    <x v="10"/>
  </r>
  <r>
    <x v="301"/>
    <x v="3"/>
    <x v="2"/>
    <n v="0.83279999999999998"/>
    <x v="2"/>
    <n v="48"/>
    <x v="3"/>
    <x v="10"/>
  </r>
  <r>
    <x v="301"/>
    <x v="4"/>
    <x v="2"/>
    <n v="0.78646000000000005"/>
    <x v="2"/>
    <n v="48"/>
    <x v="3"/>
    <x v="10"/>
  </r>
  <r>
    <x v="301"/>
    <x v="5"/>
    <x v="2"/>
    <n v="0.87824000000000002"/>
    <x v="2"/>
    <n v="48"/>
    <x v="3"/>
    <x v="10"/>
  </r>
  <r>
    <x v="301"/>
    <x v="6"/>
    <x v="2"/>
    <n v="0.75712999999999997"/>
    <x v="2"/>
    <n v="48"/>
    <x v="3"/>
    <x v="10"/>
  </r>
  <r>
    <x v="301"/>
    <x v="7"/>
    <x v="2"/>
    <n v="0.72045999999999999"/>
    <x v="2"/>
    <n v="48"/>
    <x v="3"/>
    <x v="10"/>
  </r>
  <r>
    <x v="301"/>
    <x v="8"/>
    <x v="2"/>
    <n v="0.80581999999999998"/>
    <x v="2"/>
    <n v="48"/>
    <x v="3"/>
    <x v="10"/>
  </r>
  <r>
    <x v="301"/>
    <x v="9"/>
    <x v="2"/>
    <n v="0.78874999999999995"/>
    <x v="2"/>
    <n v="48"/>
    <x v="3"/>
    <x v="10"/>
  </r>
  <r>
    <x v="301"/>
    <x v="10"/>
    <x v="2"/>
    <n v="0.86599000000000004"/>
    <x v="2"/>
    <n v="48"/>
    <x v="3"/>
    <x v="10"/>
  </r>
  <r>
    <x v="301"/>
    <x v="11"/>
    <x v="2"/>
    <n v="0.81882999999999995"/>
    <x v="2"/>
    <n v="48"/>
    <x v="3"/>
    <x v="10"/>
  </r>
  <r>
    <x v="301"/>
    <x v="12"/>
    <x v="2"/>
    <n v="0.97899000000000003"/>
    <x v="2"/>
    <n v="48"/>
    <x v="3"/>
    <x v="10"/>
  </r>
  <r>
    <x v="301"/>
    <x v="0"/>
    <x v="3"/>
    <n v="0.81799999999999995"/>
    <x v="2"/>
    <n v="48"/>
    <x v="3"/>
    <x v="10"/>
  </r>
  <r>
    <x v="301"/>
    <x v="1"/>
    <x v="3"/>
    <n v="1.4490000000000001"/>
    <x v="2"/>
    <n v="48"/>
    <x v="3"/>
    <x v="10"/>
  </r>
  <r>
    <x v="301"/>
    <x v="2"/>
    <x v="3"/>
    <n v="1.5569999999999999"/>
    <x v="2"/>
    <n v="48"/>
    <x v="3"/>
    <x v="10"/>
  </r>
  <r>
    <x v="301"/>
    <x v="3"/>
    <x v="3"/>
    <n v="1.4750000000000001"/>
    <x v="2"/>
    <n v="48"/>
    <x v="3"/>
    <x v="10"/>
  </r>
  <r>
    <x v="301"/>
    <x v="4"/>
    <x v="3"/>
    <n v="1.4179999999999999"/>
    <x v="2"/>
    <n v="48"/>
    <x v="3"/>
    <x v="10"/>
  </r>
  <r>
    <x v="301"/>
    <x v="5"/>
    <x v="3"/>
    <n v="1.08"/>
    <x v="2"/>
    <n v="48"/>
    <x v="3"/>
    <x v="10"/>
  </r>
  <r>
    <x v="301"/>
    <x v="6"/>
    <x v="3"/>
    <n v="1.2909999999999999"/>
    <x v="2"/>
    <n v="48"/>
    <x v="3"/>
    <x v="10"/>
  </r>
  <r>
    <x v="301"/>
    <x v="7"/>
    <x v="3"/>
    <n v="1.605"/>
    <x v="2"/>
    <n v="48"/>
    <x v="3"/>
    <x v="10"/>
  </r>
  <r>
    <x v="301"/>
    <x v="8"/>
    <x v="3"/>
    <n v="1.71"/>
    <x v="2"/>
    <n v="48"/>
    <x v="3"/>
    <x v="10"/>
  </r>
  <r>
    <x v="301"/>
    <x v="9"/>
    <x v="3"/>
    <n v="1.6890000000000001"/>
    <x v="2"/>
    <n v="48"/>
    <x v="3"/>
    <x v="10"/>
  </r>
  <r>
    <x v="301"/>
    <x v="10"/>
    <x v="3"/>
    <n v="1.784"/>
    <x v="2"/>
    <n v="48"/>
    <x v="3"/>
    <x v="10"/>
  </r>
  <r>
    <x v="301"/>
    <x v="11"/>
    <x v="3"/>
    <n v="1.726"/>
    <x v="2"/>
    <n v="48"/>
    <x v="3"/>
    <x v="10"/>
  </r>
  <r>
    <x v="301"/>
    <x v="12"/>
    <x v="3"/>
    <n v="1.923"/>
    <x v="2"/>
    <n v="48"/>
    <x v="3"/>
    <x v="10"/>
  </r>
  <r>
    <x v="302"/>
    <x v="13"/>
    <x v="0"/>
    <n v="1.5650000000000001E-2"/>
    <x v="2"/>
    <n v="48"/>
    <x v="3"/>
    <x v="10"/>
  </r>
  <r>
    <x v="302"/>
    <x v="13"/>
    <x v="1"/>
    <n v="9.4109999999999999E-2"/>
    <x v="2"/>
    <n v="48"/>
    <x v="3"/>
    <x v="10"/>
  </r>
  <r>
    <x v="302"/>
    <x v="13"/>
    <x v="2"/>
    <n v="0.70823999999999998"/>
    <x v="2"/>
    <n v="48"/>
    <x v="3"/>
    <x v="10"/>
  </r>
  <r>
    <x v="302"/>
    <x v="13"/>
    <x v="3"/>
    <n v="0.81799999999999995"/>
    <x v="2"/>
    <n v="48"/>
    <x v="3"/>
    <x v="10"/>
  </r>
  <r>
    <x v="303"/>
    <x v="0"/>
    <x v="0"/>
    <n v="6.522E-2"/>
    <x v="2"/>
    <n v="49"/>
    <x v="3"/>
    <x v="11"/>
  </r>
  <r>
    <x v="303"/>
    <x v="1"/>
    <x v="0"/>
    <n v="0.36638999999999999"/>
    <x v="2"/>
    <n v="49"/>
    <x v="3"/>
    <x v="11"/>
  </r>
  <r>
    <x v="303"/>
    <x v="2"/>
    <x v="0"/>
    <n v="0.36638999999999999"/>
    <x v="2"/>
    <n v="49"/>
    <x v="3"/>
    <x v="11"/>
  </r>
  <r>
    <x v="303"/>
    <x v="3"/>
    <x v="0"/>
    <n v="0.36638999999999999"/>
    <x v="2"/>
    <n v="49"/>
    <x v="3"/>
    <x v="11"/>
  </r>
  <r>
    <x v="303"/>
    <x v="4"/>
    <x v="0"/>
    <n v="0.36638999999999999"/>
    <x v="2"/>
    <n v="49"/>
    <x v="3"/>
    <x v="11"/>
  </r>
  <r>
    <x v="303"/>
    <x v="5"/>
    <x v="0"/>
    <n v="7.7509999999999996E-2"/>
    <x v="2"/>
    <n v="49"/>
    <x v="3"/>
    <x v="11"/>
  </r>
  <r>
    <x v="303"/>
    <x v="6"/>
    <x v="0"/>
    <n v="0.29246"/>
    <x v="2"/>
    <n v="49"/>
    <x v="3"/>
    <x v="11"/>
  </r>
  <r>
    <x v="303"/>
    <x v="7"/>
    <x v="0"/>
    <n v="0.58442000000000005"/>
    <x v="2"/>
    <n v="49"/>
    <x v="3"/>
    <x v="11"/>
  </r>
  <r>
    <x v="303"/>
    <x v="8"/>
    <x v="0"/>
    <n v="0.58442000000000005"/>
    <x v="2"/>
    <n v="49"/>
    <x v="3"/>
    <x v="11"/>
  </r>
  <r>
    <x v="303"/>
    <x v="9"/>
    <x v="0"/>
    <n v="0.58442000000000005"/>
    <x v="2"/>
    <n v="49"/>
    <x v="3"/>
    <x v="11"/>
  </r>
  <r>
    <x v="303"/>
    <x v="10"/>
    <x v="0"/>
    <n v="0.58442000000000005"/>
    <x v="2"/>
    <n v="49"/>
    <x v="3"/>
    <x v="11"/>
  </r>
  <r>
    <x v="303"/>
    <x v="11"/>
    <x v="0"/>
    <n v="0.58442000000000005"/>
    <x v="2"/>
    <n v="49"/>
    <x v="3"/>
    <x v="11"/>
  </r>
  <r>
    <x v="303"/>
    <x v="12"/>
    <x v="0"/>
    <n v="0.58442000000000005"/>
    <x v="2"/>
    <n v="49"/>
    <x v="3"/>
    <x v="11"/>
  </r>
  <r>
    <x v="303"/>
    <x v="0"/>
    <x v="1"/>
    <n v="0.15351999999999999"/>
    <x v="2"/>
    <n v="49"/>
    <x v="3"/>
    <x v="11"/>
  </r>
  <r>
    <x v="303"/>
    <x v="1"/>
    <x v="1"/>
    <n v="0.27039000000000002"/>
    <x v="2"/>
    <n v="49"/>
    <x v="3"/>
    <x v="11"/>
  </r>
  <r>
    <x v="303"/>
    <x v="2"/>
    <x v="1"/>
    <n v="0.29096"/>
    <x v="2"/>
    <n v="49"/>
    <x v="3"/>
    <x v="11"/>
  </r>
  <r>
    <x v="303"/>
    <x v="3"/>
    <x v="1"/>
    <n v="0.27600000000000002"/>
    <x v="2"/>
    <n v="49"/>
    <x v="3"/>
    <x v="11"/>
  </r>
  <r>
    <x v="303"/>
    <x v="4"/>
    <x v="1"/>
    <n v="0.26701999999999998"/>
    <x v="2"/>
    <n v="49"/>
    <x v="3"/>
    <x v="11"/>
  </r>
  <r>
    <x v="303"/>
    <x v="5"/>
    <x v="1"/>
    <n v="0.12367"/>
    <x v="2"/>
    <n v="49"/>
    <x v="3"/>
    <x v="11"/>
  </r>
  <r>
    <x v="303"/>
    <x v="6"/>
    <x v="1"/>
    <n v="0.24085000000000001"/>
    <x v="2"/>
    <n v="49"/>
    <x v="3"/>
    <x v="11"/>
  </r>
  <r>
    <x v="303"/>
    <x v="7"/>
    <x v="1"/>
    <n v="0.29843999999999998"/>
    <x v="2"/>
    <n v="49"/>
    <x v="3"/>
    <x v="11"/>
  </r>
  <r>
    <x v="303"/>
    <x v="8"/>
    <x v="1"/>
    <n v="0.31546000000000002"/>
    <x v="2"/>
    <n v="49"/>
    <x v="3"/>
    <x v="11"/>
  </r>
  <r>
    <x v="303"/>
    <x v="9"/>
    <x v="1"/>
    <n v="0.31358999999999998"/>
    <x v="2"/>
    <n v="49"/>
    <x v="3"/>
    <x v="11"/>
  </r>
  <r>
    <x v="303"/>
    <x v="10"/>
    <x v="1"/>
    <n v="0.33134999999999998"/>
    <x v="2"/>
    <n v="49"/>
    <x v="3"/>
    <x v="11"/>
  </r>
  <r>
    <x v="303"/>
    <x v="11"/>
    <x v="1"/>
    <n v="0.32068999999999998"/>
    <x v="2"/>
    <n v="49"/>
    <x v="3"/>
    <x v="11"/>
  </r>
  <r>
    <x v="303"/>
    <x v="12"/>
    <x v="1"/>
    <n v="0.35920999999999997"/>
    <x v="2"/>
    <n v="49"/>
    <x v="3"/>
    <x v="11"/>
  </r>
  <r>
    <x v="303"/>
    <x v="0"/>
    <x v="2"/>
    <n v="0.60226000000000002"/>
    <x v="2"/>
    <n v="49"/>
    <x v="3"/>
    <x v="11"/>
  </r>
  <r>
    <x v="303"/>
    <x v="1"/>
    <x v="2"/>
    <n v="0.80922000000000005"/>
    <x v="2"/>
    <n v="49"/>
    <x v="3"/>
    <x v="11"/>
  </r>
  <r>
    <x v="303"/>
    <x v="2"/>
    <x v="2"/>
    <n v="0.89864999999999995"/>
    <x v="2"/>
    <n v="49"/>
    <x v="3"/>
    <x v="11"/>
  </r>
  <r>
    <x v="303"/>
    <x v="3"/>
    <x v="2"/>
    <n v="0.83360999999999996"/>
    <x v="2"/>
    <n v="49"/>
    <x v="3"/>
    <x v="11"/>
  </r>
  <r>
    <x v="303"/>
    <x v="4"/>
    <x v="2"/>
    <n v="0.79459000000000002"/>
    <x v="2"/>
    <n v="49"/>
    <x v="3"/>
    <x v="11"/>
  </r>
  <r>
    <x v="303"/>
    <x v="5"/>
    <x v="2"/>
    <n v="0.87382000000000004"/>
    <x v="2"/>
    <n v="49"/>
    <x v="3"/>
    <x v="11"/>
  </r>
  <r>
    <x v="303"/>
    <x v="6"/>
    <x v="2"/>
    <n v="0.75468999999999997"/>
    <x v="2"/>
    <n v="49"/>
    <x v="3"/>
    <x v="11"/>
  </r>
  <r>
    <x v="303"/>
    <x v="7"/>
    <x v="2"/>
    <n v="0.71314"/>
    <x v="2"/>
    <n v="49"/>
    <x v="3"/>
    <x v="11"/>
  </r>
  <r>
    <x v="303"/>
    <x v="8"/>
    <x v="2"/>
    <n v="0.78712000000000004"/>
    <x v="2"/>
    <n v="49"/>
    <x v="3"/>
    <x v="11"/>
  </r>
  <r>
    <x v="303"/>
    <x v="9"/>
    <x v="2"/>
    <n v="0.77898999999999996"/>
    <x v="2"/>
    <n v="49"/>
    <x v="3"/>
    <x v="11"/>
  </r>
  <r>
    <x v="303"/>
    <x v="10"/>
    <x v="2"/>
    <n v="0.85623000000000005"/>
    <x v="2"/>
    <n v="49"/>
    <x v="3"/>
    <x v="11"/>
  </r>
  <r>
    <x v="303"/>
    <x v="11"/>
    <x v="2"/>
    <n v="0.80989"/>
    <x v="2"/>
    <n v="49"/>
    <x v="3"/>
    <x v="11"/>
  </r>
  <r>
    <x v="303"/>
    <x v="12"/>
    <x v="2"/>
    <n v="0.97736999999999996"/>
    <x v="2"/>
    <n v="49"/>
    <x v="3"/>
    <x v="11"/>
  </r>
  <r>
    <x v="303"/>
    <x v="0"/>
    <x v="3"/>
    <n v="0.82099999999999995"/>
    <x v="2"/>
    <n v="49"/>
    <x v="3"/>
    <x v="11"/>
  </r>
  <r>
    <x v="303"/>
    <x v="1"/>
    <x v="3"/>
    <n v="1.446"/>
    <x v="2"/>
    <n v="49"/>
    <x v="3"/>
    <x v="11"/>
  </r>
  <r>
    <x v="303"/>
    <x v="2"/>
    <x v="3"/>
    <n v="1.556"/>
    <x v="2"/>
    <n v="49"/>
    <x v="3"/>
    <x v="11"/>
  </r>
  <r>
    <x v="303"/>
    <x v="3"/>
    <x v="3"/>
    <n v="1.476"/>
    <x v="2"/>
    <n v="49"/>
    <x v="3"/>
    <x v="11"/>
  </r>
  <r>
    <x v="303"/>
    <x v="4"/>
    <x v="3"/>
    <n v="1.4279999999999999"/>
    <x v="2"/>
    <n v="49"/>
    <x v="3"/>
    <x v="11"/>
  </r>
  <r>
    <x v="303"/>
    <x v="5"/>
    <x v="3"/>
    <n v="1.075"/>
    <x v="2"/>
    <n v="49"/>
    <x v="3"/>
    <x v="11"/>
  </r>
  <r>
    <x v="303"/>
    <x v="6"/>
    <x v="3"/>
    <n v="1.288"/>
    <x v="2"/>
    <n v="49"/>
    <x v="3"/>
    <x v="11"/>
  </r>
  <r>
    <x v="303"/>
    <x v="7"/>
    <x v="3"/>
    <n v="1.5960000000000001"/>
    <x v="2"/>
    <n v="49"/>
    <x v="3"/>
    <x v="11"/>
  </r>
  <r>
    <x v="303"/>
    <x v="8"/>
    <x v="3"/>
    <n v="1.6870000000000001"/>
    <x v="2"/>
    <n v="49"/>
    <x v="3"/>
    <x v="11"/>
  </r>
  <r>
    <x v="303"/>
    <x v="9"/>
    <x v="3"/>
    <n v="1.677"/>
    <x v="2"/>
    <n v="49"/>
    <x v="3"/>
    <x v="11"/>
  </r>
  <r>
    <x v="303"/>
    <x v="10"/>
    <x v="3"/>
    <n v="1.772"/>
    <x v="2"/>
    <n v="49"/>
    <x v="3"/>
    <x v="11"/>
  </r>
  <r>
    <x v="303"/>
    <x v="11"/>
    <x v="3"/>
    <n v="1.7150000000000001"/>
    <x v="2"/>
    <n v="49"/>
    <x v="3"/>
    <x v="11"/>
  </r>
  <r>
    <x v="303"/>
    <x v="12"/>
    <x v="3"/>
    <n v="1.921"/>
    <x v="2"/>
    <n v="49"/>
    <x v="3"/>
    <x v="11"/>
  </r>
  <r>
    <x v="304"/>
    <x v="13"/>
    <x v="0"/>
    <n v="1.5650000000000001E-2"/>
    <x v="2"/>
    <n v="49"/>
    <x v="3"/>
    <x v="11"/>
  </r>
  <r>
    <x v="304"/>
    <x v="13"/>
    <x v="1"/>
    <n v="9.2270000000000005E-2"/>
    <x v="2"/>
    <n v="49"/>
    <x v="3"/>
    <x v="11"/>
  </r>
  <r>
    <x v="304"/>
    <x v="13"/>
    <x v="2"/>
    <n v="0.69408000000000003"/>
    <x v="2"/>
    <n v="49"/>
    <x v="3"/>
    <x v="11"/>
  </r>
  <r>
    <x v="304"/>
    <x v="13"/>
    <x v="3"/>
    <n v="0.80200000000000005"/>
    <x v="2"/>
    <n v="49"/>
    <x v="3"/>
    <x v="11"/>
  </r>
  <r>
    <x v="305"/>
    <x v="0"/>
    <x v="0"/>
    <n v="6.522E-2"/>
    <x v="2"/>
    <n v="50"/>
    <x v="3"/>
    <x v="11"/>
  </r>
  <r>
    <x v="305"/>
    <x v="1"/>
    <x v="0"/>
    <n v="0.36638999999999999"/>
    <x v="2"/>
    <n v="50"/>
    <x v="3"/>
    <x v="11"/>
  </r>
  <r>
    <x v="305"/>
    <x v="2"/>
    <x v="0"/>
    <n v="0.36638999999999999"/>
    <x v="2"/>
    <n v="50"/>
    <x v="3"/>
    <x v="11"/>
  </r>
  <r>
    <x v="305"/>
    <x v="3"/>
    <x v="0"/>
    <n v="0.36638999999999999"/>
    <x v="2"/>
    <n v="50"/>
    <x v="3"/>
    <x v="11"/>
  </r>
  <r>
    <x v="305"/>
    <x v="4"/>
    <x v="0"/>
    <n v="0.36638999999999999"/>
    <x v="2"/>
    <n v="50"/>
    <x v="3"/>
    <x v="11"/>
  </r>
  <r>
    <x v="305"/>
    <x v="5"/>
    <x v="0"/>
    <n v="7.7509999999999996E-2"/>
    <x v="2"/>
    <n v="50"/>
    <x v="3"/>
    <x v="11"/>
  </r>
  <r>
    <x v="305"/>
    <x v="6"/>
    <x v="0"/>
    <n v="0.29246"/>
    <x v="2"/>
    <n v="50"/>
    <x v="3"/>
    <x v="11"/>
  </r>
  <r>
    <x v="305"/>
    <x v="7"/>
    <x v="0"/>
    <n v="0.58442000000000005"/>
    <x v="2"/>
    <n v="50"/>
    <x v="3"/>
    <x v="11"/>
  </r>
  <r>
    <x v="305"/>
    <x v="8"/>
    <x v="0"/>
    <n v="0.58442000000000005"/>
    <x v="2"/>
    <n v="50"/>
    <x v="3"/>
    <x v="11"/>
  </r>
  <r>
    <x v="305"/>
    <x v="9"/>
    <x v="0"/>
    <n v="0.58442000000000005"/>
    <x v="2"/>
    <n v="50"/>
    <x v="3"/>
    <x v="11"/>
  </r>
  <r>
    <x v="305"/>
    <x v="10"/>
    <x v="0"/>
    <n v="0.58442000000000005"/>
    <x v="2"/>
    <n v="50"/>
    <x v="3"/>
    <x v="11"/>
  </r>
  <r>
    <x v="305"/>
    <x v="11"/>
    <x v="0"/>
    <n v="0.58442000000000005"/>
    <x v="2"/>
    <n v="50"/>
    <x v="3"/>
    <x v="11"/>
  </r>
  <r>
    <x v="305"/>
    <x v="12"/>
    <x v="0"/>
    <n v="0.58442000000000005"/>
    <x v="2"/>
    <n v="50"/>
    <x v="3"/>
    <x v="11"/>
  </r>
  <r>
    <x v="305"/>
    <x v="0"/>
    <x v="1"/>
    <n v="0.15315000000000001"/>
    <x v="2"/>
    <n v="50"/>
    <x v="3"/>
    <x v="11"/>
  </r>
  <r>
    <x v="305"/>
    <x v="1"/>
    <x v="1"/>
    <n v="0.26701999999999998"/>
    <x v="2"/>
    <n v="50"/>
    <x v="3"/>
    <x v="11"/>
  </r>
  <r>
    <x v="305"/>
    <x v="2"/>
    <x v="1"/>
    <n v="0.28721999999999998"/>
    <x v="2"/>
    <n v="50"/>
    <x v="3"/>
    <x v="11"/>
  </r>
  <r>
    <x v="305"/>
    <x v="3"/>
    <x v="1"/>
    <n v="0.27468999999999999"/>
    <x v="2"/>
    <n v="50"/>
    <x v="3"/>
    <x v="11"/>
  </r>
  <r>
    <x v="305"/>
    <x v="4"/>
    <x v="1"/>
    <n v="0.26515"/>
    <x v="2"/>
    <n v="50"/>
    <x v="3"/>
    <x v="11"/>
  </r>
  <r>
    <x v="305"/>
    <x v="5"/>
    <x v="1"/>
    <n v="0.12137000000000001"/>
    <x v="2"/>
    <n v="50"/>
    <x v="3"/>
    <x v="11"/>
  </r>
  <r>
    <x v="305"/>
    <x v="6"/>
    <x v="1"/>
    <n v="0.23971999999999999"/>
    <x v="2"/>
    <n v="50"/>
    <x v="3"/>
    <x v="11"/>
  </r>
  <r>
    <x v="305"/>
    <x v="7"/>
    <x v="1"/>
    <n v="0.29544999999999999"/>
    <x v="2"/>
    <n v="50"/>
    <x v="3"/>
    <x v="11"/>
  </r>
  <r>
    <x v="305"/>
    <x v="8"/>
    <x v="1"/>
    <n v="0.31264999999999998"/>
    <x v="2"/>
    <n v="50"/>
    <x v="3"/>
    <x v="11"/>
  </r>
  <r>
    <x v="305"/>
    <x v="9"/>
    <x v="1"/>
    <n v="0.31078"/>
    <x v="2"/>
    <n v="50"/>
    <x v="3"/>
    <x v="11"/>
  </r>
  <r>
    <x v="305"/>
    <x v="10"/>
    <x v="1"/>
    <n v="0.32873000000000002"/>
    <x v="2"/>
    <n v="50"/>
    <x v="3"/>
    <x v="11"/>
  </r>
  <r>
    <x v="305"/>
    <x v="11"/>
    <x v="1"/>
    <n v="0.31863000000000002"/>
    <x v="2"/>
    <n v="50"/>
    <x v="3"/>
    <x v="11"/>
  </r>
  <r>
    <x v="305"/>
    <x v="12"/>
    <x v="1"/>
    <n v="0.35827999999999999"/>
    <x v="2"/>
    <n v="50"/>
    <x v="3"/>
    <x v="11"/>
  </r>
  <r>
    <x v="305"/>
    <x v="0"/>
    <x v="2"/>
    <n v="0.60063"/>
    <x v="2"/>
    <n v="50"/>
    <x v="3"/>
    <x v="11"/>
  </r>
  <r>
    <x v="305"/>
    <x v="1"/>
    <x v="2"/>
    <n v="0.79459000000000002"/>
    <x v="2"/>
    <n v="50"/>
    <x v="3"/>
    <x v="11"/>
  </r>
  <r>
    <x v="305"/>
    <x v="2"/>
    <x v="2"/>
    <n v="0.88239000000000001"/>
    <x v="2"/>
    <n v="50"/>
    <x v="3"/>
    <x v="11"/>
  </r>
  <r>
    <x v="305"/>
    <x v="3"/>
    <x v="2"/>
    <n v="0.82791999999999999"/>
    <x v="2"/>
    <n v="50"/>
    <x v="3"/>
    <x v="11"/>
  </r>
  <r>
    <x v="305"/>
    <x v="4"/>
    <x v="2"/>
    <n v="0.78646000000000005"/>
    <x v="2"/>
    <n v="50"/>
    <x v="3"/>
    <x v="11"/>
  </r>
  <r>
    <x v="305"/>
    <x v="5"/>
    <x v="2"/>
    <n v="0.85611999999999999"/>
    <x v="2"/>
    <n v="50"/>
    <x v="3"/>
    <x v="11"/>
  </r>
  <r>
    <x v="305"/>
    <x v="6"/>
    <x v="2"/>
    <n v="0.74982000000000004"/>
    <x v="2"/>
    <n v="50"/>
    <x v="3"/>
    <x v="11"/>
  </r>
  <r>
    <x v="305"/>
    <x v="7"/>
    <x v="2"/>
    <n v="0.70013000000000003"/>
    <x v="2"/>
    <n v="50"/>
    <x v="3"/>
    <x v="11"/>
  </r>
  <r>
    <x v="305"/>
    <x v="8"/>
    <x v="2"/>
    <n v="0.77493000000000001"/>
    <x v="2"/>
    <n v="50"/>
    <x v="3"/>
    <x v="11"/>
  </r>
  <r>
    <x v="305"/>
    <x v="9"/>
    <x v="2"/>
    <n v="0.76680000000000004"/>
    <x v="2"/>
    <n v="50"/>
    <x v="3"/>
    <x v="11"/>
  </r>
  <r>
    <x v="305"/>
    <x v="10"/>
    <x v="2"/>
    <n v="0.84484999999999999"/>
    <x v="2"/>
    <n v="50"/>
    <x v="3"/>
    <x v="11"/>
  </r>
  <r>
    <x v="305"/>
    <x v="11"/>
    <x v="2"/>
    <n v="0.80095000000000005"/>
    <x v="2"/>
    <n v="50"/>
    <x v="3"/>
    <x v="11"/>
  </r>
  <r>
    <x v="305"/>
    <x v="12"/>
    <x v="2"/>
    <n v="0.97330000000000005"/>
    <x v="2"/>
    <n v="50"/>
    <x v="3"/>
    <x v="11"/>
  </r>
  <r>
    <x v="305"/>
    <x v="0"/>
    <x v="3"/>
    <n v="0.81899999999999995"/>
    <x v="2"/>
    <n v="50"/>
    <x v="3"/>
    <x v="11"/>
  </r>
  <r>
    <x v="305"/>
    <x v="1"/>
    <x v="3"/>
    <n v="1.4279999999999999"/>
    <x v="2"/>
    <n v="50"/>
    <x v="3"/>
    <x v="11"/>
  </r>
  <r>
    <x v="305"/>
    <x v="2"/>
    <x v="3"/>
    <n v="1.536"/>
    <x v="2"/>
    <n v="50"/>
    <x v="3"/>
    <x v="11"/>
  </r>
  <r>
    <x v="305"/>
    <x v="3"/>
    <x v="3"/>
    <n v="1.4690000000000001"/>
    <x v="2"/>
    <n v="50"/>
    <x v="3"/>
    <x v="11"/>
  </r>
  <r>
    <x v="305"/>
    <x v="4"/>
    <x v="3"/>
    <n v="1.4179999999999999"/>
    <x v="2"/>
    <n v="50"/>
    <x v="3"/>
    <x v="11"/>
  </r>
  <r>
    <x v="305"/>
    <x v="5"/>
    <x v="3"/>
    <n v="1.0549999999999999"/>
    <x v="2"/>
    <n v="50"/>
    <x v="3"/>
    <x v="11"/>
  </r>
  <r>
    <x v="305"/>
    <x v="6"/>
    <x v="3"/>
    <n v="1.282"/>
    <x v="2"/>
    <n v="50"/>
    <x v="3"/>
    <x v="11"/>
  </r>
  <r>
    <x v="305"/>
    <x v="7"/>
    <x v="3"/>
    <n v="1.58"/>
    <x v="2"/>
    <n v="50"/>
    <x v="3"/>
    <x v="11"/>
  </r>
  <r>
    <x v="305"/>
    <x v="8"/>
    <x v="3"/>
    <n v="1.6719999999999999"/>
    <x v="2"/>
    <n v="50"/>
    <x v="3"/>
    <x v="11"/>
  </r>
  <r>
    <x v="305"/>
    <x v="9"/>
    <x v="3"/>
    <n v="1.6619999999999999"/>
    <x v="2"/>
    <n v="50"/>
    <x v="3"/>
    <x v="11"/>
  </r>
  <r>
    <x v="305"/>
    <x v="10"/>
    <x v="3"/>
    <n v="1.758"/>
    <x v="2"/>
    <n v="50"/>
    <x v="3"/>
    <x v="11"/>
  </r>
  <r>
    <x v="305"/>
    <x v="11"/>
    <x v="3"/>
    <n v="1.704"/>
    <x v="2"/>
    <n v="50"/>
    <x v="3"/>
    <x v="11"/>
  </r>
  <r>
    <x v="305"/>
    <x v="12"/>
    <x v="3"/>
    <n v="1.9159999999999999"/>
    <x v="2"/>
    <n v="50"/>
    <x v="3"/>
    <x v="11"/>
  </r>
  <r>
    <x v="306"/>
    <x v="13"/>
    <x v="0"/>
    <n v="1.5650000000000001E-2"/>
    <x v="2"/>
    <n v="50"/>
    <x v="3"/>
    <x v="11"/>
  </r>
  <r>
    <x v="306"/>
    <x v="13"/>
    <x v="1"/>
    <n v="9.0880000000000002E-2"/>
    <x v="2"/>
    <n v="50"/>
    <x v="3"/>
    <x v="11"/>
  </r>
  <r>
    <x v="306"/>
    <x v="13"/>
    <x v="2"/>
    <n v="0.68347000000000002"/>
    <x v="2"/>
    <n v="50"/>
    <x v="3"/>
    <x v="11"/>
  </r>
  <r>
    <x v="306"/>
    <x v="13"/>
    <x v="3"/>
    <n v="0.79"/>
    <x v="2"/>
    <n v="50"/>
    <x v="3"/>
    <x v="11"/>
  </r>
  <r>
    <x v="307"/>
    <x v="0"/>
    <x v="0"/>
    <n v="6.522E-2"/>
    <x v="2"/>
    <n v="51"/>
    <x v="3"/>
    <x v="11"/>
  </r>
  <r>
    <x v="307"/>
    <x v="1"/>
    <x v="0"/>
    <n v="0.36638999999999999"/>
    <x v="2"/>
    <n v="51"/>
    <x v="3"/>
    <x v="11"/>
  </r>
  <r>
    <x v="307"/>
    <x v="2"/>
    <x v="0"/>
    <n v="0.36638999999999999"/>
    <x v="2"/>
    <n v="51"/>
    <x v="3"/>
    <x v="11"/>
  </r>
  <r>
    <x v="307"/>
    <x v="3"/>
    <x v="0"/>
    <n v="0.36638999999999999"/>
    <x v="2"/>
    <n v="51"/>
    <x v="3"/>
    <x v="11"/>
  </r>
  <r>
    <x v="307"/>
    <x v="4"/>
    <x v="0"/>
    <n v="0.36638999999999999"/>
    <x v="2"/>
    <n v="51"/>
    <x v="3"/>
    <x v="11"/>
  </r>
  <r>
    <x v="307"/>
    <x v="5"/>
    <x v="0"/>
    <n v="7.7509999999999996E-2"/>
    <x v="2"/>
    <n v="51"/>
    <x v="3"/>
    <x v="11"/>
  </r>
  <r>
    <x v="307"/>
    <x v="6"/>
    <x v="0"/>
    <n v="0.29246"/>
    <x v="2"/>
    <n v="51"/>
    <x v="3"/>
    <x v="11"/>
  </r>
  <r>
    <x v="307"/>
    <x v="7"/>
    <x v="0"/>
    <n v="0.58442000000000005"/>
    <x v="2"/>
    <n v="51"/>
    <x v="3"/>
    <x v="11"/>
  </r>
  <r>
    <x v="307"/>
    <x v="8"/>
    <x v="0"/>
    <n v="0.58442000000000005"/>
    <x v="2"/>
    <n v="51"/>
    <x v="3"/>
    <x v="11"/>
  </r>
  <r>
    <x v="307"/>
    <x v="9"/>
    <x v="0"/>
    <n v="0.58442000000000005"/>
    <x v="2"/>
    <n v="51"/>
    <x v="3"/>
    <x v="11"/>
  </r>
  <r>
    <x v="307"/>
    <x v="10"/>
    <x v="0"/>
    <n v="0.58442000000000005"/>
    <x v="2"/>
    <n v="51"/>
    <x v="3"/>
    <x v="11"/>
  </r>
  <r>
    <x v="307"/>
    <x v="11"/>
    <x v="0"/>
    <n v="0.58442000000000005"/>
    <x v="2"/>
    <n v="51"/>
    <x v="3"/>
    <x v="11"/>
  </r>
  <r>
    <x v="307"/>
    <x v="12"/>
    <x v="0"/>
    <n v="0.58442000000000005"/>
    <x v="2"/>
    <n v="51"/>
    <x v="3"/>
    <x v="11"/>
  </r>
  <r>
    <x v="307"/>
    <x v="0"/>
    <x v="1"/>
    <n v="0.15315000000000001"/>
    <x v="2"/>
    <n v="51"/>
    <x v="3"/>
    <x v="11"/>
  </r>
  <r>
    <x v="307"/>
    <x v="1"/>
    <x v="1"/>
    <n v="0.26346999999999998"/>
    <x v="2"/>
    <n v="51"/>
    <x v="3"/>
    <x v="11"/>
  </r>
  <r>
    <x v="307"/>
    <x v="2"/>
    <x v="1"/>
    <n v="0.28404000000000001"/>
    <x v="2"/>
    <n v="51"/>
    <x v="3"/>
    <x v="11"/>
  </r>
  <r>
    <x v="307"/>
    <x v="3"/>
    <x v="1"/>
    <n v="0.27356999999999998"/>
    <x v="2"/>
    <n v="51"/>
    <x v="3"/>
    <x v="11"/>
  </r>
  <r>
    <x v="307"/>
    <x v="4"/>
    <x v="1"/>
    <n v="0.25767000000000001"/>
    <x v="2"/>
    <n v="51"/>
    <x v="3"/>
    <x v="11"/>
  </r>
  <r>
    <x v="307"/>
    <x v="5"/>
    <x v="1"/>
    <n v="0.11988"/>
    <x v="2"/>
    <n v="51"/>
    <x v="3"/>
    <x v="11"/>
  </r>
  <r>
    <x v="307"/>
    <x v="6"/>
    <x v="1"/>
    <n v="0.23785000000000001"/>
    <x v="2"/>
    <n v="51"/>
    <x v="3"/>
    <x v="11"/>
  </r>
  <r>
    <x v="307"/>
    <x v="7"/>
    <x v="1"/>
    <n v="0.29376000000000002"/>
    <x v="2"/>
    <n v="51"/>
    <x v="3"/>
    <x v="11"/>
  </r>
  <r>
    <x v="307"/>
    <x v="8"/>
    <x v="1"/>
    <n v="0.31302000000000002"/>
    <x v="2"/>
    <n v="51"/>
    <x v="3"/>
    <x v="11"/>
  </r>
  <r>
    <x v="307"/>
    <x v="9"/>
    <x v="1"/>
    <n v="0.30965999999999999"/>
    <x v="2"/>
    <n v="51"/>
    <x v="3"/>
    <x v="11"/>
  </r>
  <r>
    <x v="307"/>
    <x v="10"/>
    <x v="1"/>
    <n v="0.32705000000000001"/>
    <x v="2"/>
    <n v="51"/>
    <x v="3"/>
    <x v="11"/>
  </r>
  <r>
    <x v="307"/>
    <x v="11"/>
    <x v="1"/>
    <n v="0.31751000000000001"/>
    <x v="2"/>
    <n v="51"/>
    <x v="3"/>
    <x v="11"/>
  </r>
  <r>
    <x v="307"/>
    <x v="12"/>
    <x v="1"/>
    <n v="0.35753000000000001"/>
    <x v="2"/>
    <n v="51"/>
    <x v="3"/>
    <x v="11"/>
  </r>
  <r>
    <x v="307"/>
    <x v="0"/>
    <x v="2"/>
    <n v="0.60063"/>
    <x v="2"/>
    <n v="51"/>
    <x v="3"/>
    <x v="11"/>
  </r>
  <r>
    <x v="307"/>
    <x v="1"/>
    <x v="2"/>
    <n v="0.77914000000000005"/>
    <x v="2"/>
    <n v="51"/>
    <x v="3"/>
    <x v="11"/>
  </r>
  <r>
    <x v="307"/>
    <x v="2"/>
    <x v="2"/>
    <n v="0.86856999999999995"/>
    <x v="2"/>
    <n v="51"/>
    <x v="3"/>
    <x v="11"/>
  </r>
  <r>
    <x v="307"/>
    <x v="3"/>
    <x v="2"/>
    <n v="0.82303999999999999"/>
    <x v="2"/>
    <n v="51"/>
    <x v="3"/>
    <x v="11"/>
  </r>
  <r>
    <x v="307"/>
    <x v="4"/>
    <x v="2"/>
    <n v="0.75394000000000005"/>
    <x v="2"/>
    <n v="51"/>
    <x v="3"/>
    <x v="11"/>
  </r>
  <r>
    <x v="307"/>
    <x v="5"/>
    <x v="2"/>
    <n v="0.84460999999999997"/>
    <x v="2"/>
    <n v="51"/>
    <x v="3"/>
    <x v="11"/>
  </r>
  <r>
    <x v="307"/>
    <x v="6"/>
    <x v="2"/>
    <n v="0.74168999999999996"/>
    <x v="2"/>
    <n v="51"/>
    <x v="3"/>
    <x v="11"/>
  </r>
  <r>
    <x v="307"/>
    <x v="7"/>
    <x v="2"/>
    <n v="0.69281999999999999"/>
    <x v="2"/>
    <n v="51"/>
    <x v="3"/>
    <x v="11"/>
  </r>
  <r>
    <x v="307"/>
    <x v="8"/>
    <x v="2"/>
    <n v="0.77656000000000003"/>
    <x v="2"/>
    <n v="51"/>
    <x v="3"/>
    <x v="11"/>
  </r>
  <r>
    <x v="307"/>
    <x v="9"/>
    <x v="2"/>
    <n v="0.76192000000000004"/>
    <x v="2"/>
    <n v="51"/>
    <x v="3"/>
    <x v="11"/>
  </r>
  <r>
    <x v="307"/>
    <x v="10"/>
    <x v="2"/>
    <n v="0.83753"/>
    <x v="2"/>
    <n v="51"/>
    <x v="3"/>
    <x v="11"/>
  </r>
  <r>
    <x v="307"/>
    <x v="11"/>
    <x v="2"/>
    <n v="0.79607000000000006"/>
    <x v="2"/>
    <n v="51"/>
    <x v="3"/>
    <x v="11"/>
  </r>
  <r>
    <x v="307"/>
    <x v="12"/>
    <x v="2"/>
    <n v="0.97004999999999997"/>
    <x v="2"/>
    <n v="51"/>
    <x v="3"/>
    <x v="11"/>
  </r>
  <r>
    <x v="307"/>
    <x v="0"/>
    <x v="3"/>
    <n v="0.81899999999999995"/>
    <x v="2"/>
    <n v="51"/>
    <x v="3"/>
    <x v="11"/>
  </r>
  <r>
    <x v="307"/>
    <x v="1"/>
    <x v="3"/>
    <n v="1.409"/>
    <x v="2"/>
    <n v="51"/>
    <x v="3"/>
    <x v="11"/>
  </r>
  <r>
    <x v="307"/>
    <x v="2"/>
    <x v="3"/>
    <n v="1.5189999999999999"/>
    <x v="2"/>
    <n v="51"/>
    <x v="3"/>
    <x v="11"/>
  </r>
  <r>
    <x v="307"/>
    <x v="3"/>
    <x v="3"/>
    <n v="1.4630000000000001"/>
    <x v="2"/>
    <n v="51"/>
    <x v="3"/>
    <x v="11"/>
  </r>
  <r>
    <x v="307"/>
    <x v="4"/>
    <x v="3"/>
    <n v="1.3779999999999999"/>
    <x v="2"/>
    <n v="51"/>
    <x v="3"/>
    <x v="11"/>
  </r>
  <r>
    <x v="307"/>
    <x v="5"/>
    <x v="3"/>
    <n v="1.042"/>
    <x v="2"/>
    <n v="51"/>
    <x v="3"/>
    <x v="11"/>
  </r>
  <r>
    <x v="307"/>
    <x v="6"/>
    <x v="3"/>
    <n v="1.272"/>
    <x v="2"/>
    <n v="51"/>
    <x v="3"/>
    <x v="11"/>
  </r>
  <r>
    <x v="307"/>
    <x v="7"/>
    <x v="3"/>
    <n v="1.571"/>
    <x v="2"/>
    <n v="51"/>
    <x v="3"/>
    <x v="11"/>
  </r>
  <r>
    <x v="307"/>
    <x v="8"/>
    <x v="3"/>
    <n v="1.6739999999999999"/>
    <x v="2"/>
    <n v="51"/>
    <x v="3"/>
    <x v="11"/>
  </r>
  <r>
    <x v="307"/>
    <x v="9"/>
    <x v="3"/>
    <n v="1.6559999999999999"/>
    <x v="2"/>
    <n v="51"/>
    <x v="3"/>
    <x v="11"/>
  </r>
  <r>
    <x v="307"/>
    <x v="10"/>
    <x v="3"/>
    <n v="1.7490000000000001"/>
    <x v="2"/>
    <n v="51"/>
    <x v="3"/>
    <x v="11"/>
  </r>
  <r>
    <x v="307"/>
    <x v="11"/>
    <x v="3"/>
    <n v="1.698"/>
    <x v="2"/>
    <n v="51"/>
    <x v="3"/>
    <x v="11"/>
  </r>
  <r>
    <x v="307"/>
    <x v="12"/>
    <x v="3"/>
    <n v="1.9119999999999999"/>
    <x v="2"/>
    <n v="51"/>
    <x v="3"/>
    <x v="11"/>
  </r>
  <r>
    <x v="308"/>
    <x v="13"/>
    <x v="0"/>
    <n v="1.5650000000000001E-2"/>
    <x v="2"/>
    <n v="51"/>
    <x v="3"/>
    <x v="11"/>
  </r>
  <r>
    <x v="308"/>
    <x v="13"/>
    <x v="1"/>
    <n v="9.1230000000000006E-2"/>
    <x v="2"/>
    <n v="51"/>
    <x v="3"/>
    <x v="11"/>
  </r>
  <r>
    <x v="308"/>
    <x v="13"/>
    <x v="2"/>
    <n v="0.68611999999999995"/>
    <x v="2"/>
    <n v="51"/>
    <x v="3"/>
    <x v="11"/>
  </r>
  <r>
    <x v="308"/>
    <x v="13"/>
    <x v="3"/>
    <n v="0.79300000000000004"/>
    <x v="2"/>
    <n v="51"/>
    <x v="3"/>
    <x v="11"/>
  </r>
  <r>
    <x v="309"/>
    <x v="0"/>
    <x v="0"/>
    <n v="6.522E-2"/>
    <x v="2"/>
    <n v="52"/>
    <x v="3"/>
    <x v="11"/>
  </r>
  <r>
    <x v="309"/>
    <x v="1"/>
    <x v="0"/>
    <n v="0.36638999999999999"/>
    <x v="2"/>
    <n v="52"/>
    <x v="3"/>
    <x v="11"/>
  </r>
  <r>
    <x v="309"/>
    <x v="2"/>
    <x v="0"/>
    <n v="0.36638999999999999"/>
    <x v="2"/>
    <n v="52"/>
    <x v="3"/>
    <x v="11"/>
  </r>
  <r>
    <x v="309"/>
    <x v="3"/>
    <x v="0"/>
    <n v="0.36638999999999999"/>
    <x v="2"/>
    <n v="52"/>
    <x v="3"/>
    <x v="11"/>
  </r>
  <r>
    <x v="309"/>
    <x v="4"/>
    <x v="0"/>
    <n v="0.36638999999999999"/>
    <x v="2"/>
    <n v="52"/>
    <x v="3"/>
    <x v="11"/>
  </r>
  <r>
    <x v="309"/>
    <x v="5"/>
    <x v="0"/>
    <n v="7.7509999999999996E-2"/>
    <x v="2"/>
    <n v="52"/>
    <x v="3"/>
    <x v="11"/>
  </r>
  <r>
    <x v="309"/>
    <x v="6"/>
    <x v="0"/>
    <n v="0.29246"/>
    <x v="2"/>
    <n v="52"/>
    <x v="3"/>
    <x v="11"/>
  </r>
  <r>
    <x v="309"/>
    <x v="7"/>
    <x v="0"/>
    <n v="0.58442000000000005"/>
    <x v="2"/>
    <n v="52"/>
    <x v="3"/>
    <x v="11"/>
  </r>
  <r>
    <x v="309"/>
    <x v="8"/>
    <x v="0"/>
    <n v="0.58442000000000005"/>
    <x v="2"/>
    <n v="52"/>
    <x v="3"/>
    <x v="11"/>
  </r>
  <r>
    <x v="309"/>
    <x v="9"/>
    <x v="0"/>
    <n v="0.58442000000000005"/>
    <x v="2"/>
    <n v="52"/>
    <x v="3"/>
    <x v="11"/>
  </r>
  <r>
    <x v="309"/>
    <x v="10"/>
    <x v="0"/>
    <n v="0.58442000000000005"/>
    <x v="2"/>
    <n v="52"/>
    <x v="3"/>
    <x v="11"/>
  </r>
  <r>
    <x v="309"/>
    <x v="11"/>
    <x v="0"/>
    <n v="0.58442000000000005"/>
    <x v="2"/>
    <n v="52"/>
    <x v="3"/>
    <x v="11"/>
  </r>
  <r>
    <x v="309"/>
    <x v="12"/>
    <x v="0"/>
    <n v="0.58442000000000005"/>
    <x v="2"/>
    <n v="52"/>
    <x v="3"/>
    <x v="11"/>
  </r>
  <r>
    <x v="309"/>
    <x v="0"/>
    <x v="1"/>
    <n v="0.15184"/>
    <x v="2"/>
    <n v="52"/>
    <x v="3"/>
    <x v="11"/>
  </r>
  <r>
    <x v="309"/>
    <x v="1"/>
    <x v="1"/>
    <n v="0.26272000000000001"/>
    <x v="2"/>
    <n v="52"/>
    <x v="3"/>
    <x v="11"/>
  </r>
  <r>
    <x v="309"/>
    <x v="2"/>
    <x v="1"/>
    <n v="0.28310999999999997"/>
    <x v="2"/>
    <n v="52"/>
    <x v="3"/>
    <x v="11"/>
  </r>
  <r>
    <x v="309"/>
    <x v="3"/>
    <x v="1"/>
    <n v="0.26777000000000001"/>
    <x v="2"/>
    <n v="52"/>
    <x v="3"/>
    <x v="11"/>
  </r>
  <r>
    <x v="309"/>
    <x v="4"/>
    <x v="1"/>
    <n v="0.25767000000000001"/>
    <x v="2"/>
    <n v="52"/>
    <x v="3"/>
    <x v="11"/>
  </r>
  <r>
    <x v="309"/>
    <x v="5"/>
    <x v="1"/>
    <n v="0.11953"/>
    <x v="2"/>
    <n v="52"/>
    <x v="3"/>
    <x v="11"/>
  </r>
  <r>
    <x v="309"/>
    <x v="6"/>
    <x v="1"/>
    <n v="0.23710999999999999"/>
    <x v="2"/>
    <n v="52"/>
    <x v="3"/>
    <x v="11"/>
  </r>
  <r>
    <x v="309"/>
    <x v="7"/>
    <x v="1"/>
    <n v="0.29358000000000001"/>
    <x v="2"/>
    <n v="52"/>
    <x v="3"/>
    <x v="11"/>
  </r>
  <r>
    <x v="309"/>
    <x v="8"/>
    <x v="1"/>
    <n v="0.31302000000000002"/>
    <x v="2"/>
    <n v="52"/>
    <x v="3"/>
    <x v="11"/>
  </r>
  <r>
    <x v="309"/>
    <x v="9"/>
    <x v="1"/>
    <n v="0.30947000000000002"/>
    <x v="2"/>
    <n v="52"/>
    <x v="3"/>
    <x v="11"/>
  </r>
  <r>
    <x v="309"/>
    <x v="10"/>
    <x v="1"/>
    <n v="0.32667000000000002"/>
    <x v="2"/>
    <n v="52"/>
    <x v="3"/>
    <x v="11"/>
  </r>
  <r>
    <x v="309"/>
    <x v="11"/>
    <x v="1"/>
    <n v="0.31713999999999998"/>
    <x v="2"/>
    <n v="52"/>
    <x v="3"/>
    <x v="11"/>
  </r>
  <r>
    <x v="309"/>
    <x v="12"/>
    <x v="1"/>
    <n v="0.35733999999999999"/>
    <x v="2"/>
    <n v="52"/>
    <x v="3"/>
    <x v="11"/>
  </r>
  <r>
    <x v="309"/>
    <x v="0"/>
    <x v="2"/>
    <n v="0.59494000000000002"/>
    <x v="2"/>
    <n v="52"/>
    <x v="3"/>
    <x v="11"/>
  </r>
  <r>
    <x v="309"/>
    <x v="1"/>
    <x v="2"/>
    <n v="0.77588999999999997"/>
    <x v="2"/>
    <n v="52"/>
    <x v="3"/>
    <x v="11"/>
  </r>
  <r>
    <x v="309"/>
    <x v="2"/>
    <x v="2"/>
    <n v="0.86450000000000005"/>
    <x v="2"/>
    <n v="52"/>
    <x v="3"/>
    <x v="11"/>
  </r>
  <r>
    <x v="309"/>
    <x v="3"/>
    <x v="2"/>
    <n v="0.79783999999999999"/>
    <x v="2"/>
    <n v="52"/>
    <x v="3"/>
    <x v="11"/>
  </r>
  <r>
    <x v="309"/>
    <x v="4"/>
    <x v="2"/>
    <n v="0.75394000000000005"/>
    <x v="2"/>
    <n v="52"/>
    <x v="3"/>
    <x v="11"/>
  </r>
  <r>
    <x v="309"/>
    <x v="5"/>
    <x v="2"/>
    <n v="0.84196000000000004"/>
    <x v="2"/>
    <n v="52"/>
    <x v="3"/>
    <x v="11"/>
  </r>
  <r>
    <x v="309"/>
    <x v="6"/>
    <x v="2"/>
    <n v="0.73843000000000003"/>
    <x v="2"/>
    <n v="52"/>
    <x v="3"/>
    <x v="11"/>
  </r>
  <r>
    <x v="309"/>
    <x v="7"/>
    <x v="2"/>
    <n v="0.69199999999999995"/>
    <x v="2"/>
    <n v="52"/>
    <x v="3"/>
    <x v="11"/>
  </r>
  <r>
    <x v="309"/>
    <x v="8"/>
    <x v="2"/>
    <n v="0.77656000000000003"/>
    <x v="2"/>
    <n v="52"/>
    <x v="3"/>
    <x v="11"/>
  </r>
  <r>
    <x v="309"/>
    <x v="9"/>
    <x v="2"/>
    <n v="0.76110999999999995"/>
    <x v="2"/>
    <n v="52"/>
    <x v="3"/>
    <x v="11"/>
  </r>
  <r>
    <x v="309"/>
    <x v="10"/>
    <x v="2"/>
    <n v="0.83591000000000004"/>
    <x v="2"/>
    <n v="52"/>
    <x v="3"/>
    <x v="11"/>
  </r>
  <r>
    <x v="309"/>
    <x v="11"/>
    <x v="2"/>
    <n v="0.79444000000000004"/>
    <x v="2"/>
    <n v="52"/>
    <x v="3"/>
    <x v="11"/>
  </r>
  <r>
    <x v="309"/>
    <x v="12"/>
    <x v="2"/>
    <n v="0.96923999999999999"/>
    <x v="2"/>
    <n v="52"/>
    <x v="3"/>
    <x v="11"/>
  </r>
  <r>
    <x v="309"/>
    <x v="0"/>
    <x v="3"/>
    <n v="0.81200000000000006"/>
    <x v="2"/>
    <n v="52"/>
    <x v="3"/>
    <x v="11"/>
  </r>
  <r>
    <x v="309"/>
    <x v="1"/>
    <x v="3"/>
    <n v="1.405"/>
    <x v="2"/>
    <n v="52"/>
    <x v="3"/>
    <x v="11"/>
  </r>
  <r>
    <x v="309"/>
    <x v="2"/>
    <x v="3"/>
    <n v="1.514"/>
    <x v="2"/>
    <n v="52"/>
    <x v="3"/>
    <x v="11"/>
  </r>
  <r>
    <x v="309"/>
    <x v="3"/>
    <x v="3"/>
    <n v="1.4319999999999999"/>
    <x v="2"/>
    <n v="52"/>
    <x v="3"/>
    <x v="11"/>
  </r>
  <r>
    <x v="309"/>
    <x v="4"/>
    <x v="3"/>
    <n v="1.3779999999999999"/>
    <x v="2"/>
    <n v="52"/>
    <x v="3"/>
    <x v="11"/>
  </r>
  <r>
    <x v="309"/>
    <x v="5"/>
    <x v="3"/>
    <n v="1.0389999999999999"/>
    <x v="2"/>
    <n v="52"/>
    <x v="3"/>
    <x v="11"/>
  </r>
  <r>
    <x v="309"/>
    <x v="6"/>
    <x v="3"/>
    <n v="1.268"/>
    <x v="2"/>
    <n v="52"/>
    <x v="3"/>
    <x v="11"/>
  </r>
  <r>
    <x v="309"/>
    <x v="7"/>
    <x v="3"/>
    <n v="1.57"/>
    <x v="2"/>
    <n v="52"/>
    <x v="3"/>
    <x v="11"/>
  </r>
  <r>
    <x v="309"/>
    <x v="8"/>
    <x v="3"/>
    <n v="1.6739999999999999"/>
    <x v="2"/>
    <n v="52"/>
    <x v="3"/>
    <x v="11"/>
  </r>
  <r>
    <x v="309"/>
    <x v="9"/>
    <x v="3"/>
    <n v="1.655"/>
    <x v="2"/>
    <n v="52"/>
    <x v="3"/>
    <x v="11"/>
  </r>
  <r>
    <x v="309"/>
    <x v="10"/>
    <x v="3"/>
    <n v="1.7470000000000001"/>
    <x v="2"/>
    <n v="52"/>
    <x v="3"/>
    <x v="11"/>
  </r>
  <r>
    <x v="309"/>
    <x v="11"/>
    <x v="3"/>
    <n v="1.696"/>
    <x v="2"/>
    <n v="52"/>
    <x v="3"/>
    <x v="11"/>
  </r>
  <r>
    <x v="309"/>
    <x v="12"/>
    <x v="3"/>
    <n v="1.911"/>
    <x v="2"/>
    <n v="52"/>
    <x v="3"/>
    <x v="11"/>
  </r>
  <r>
    <x v="310"/>
    <x v="13"/>
    <x v="0"/>
    <n v="1.5650000000000001E-2"/>
    <x v="2"/>
    <n v="52"/>
    <x v="3"/>
    <x v="11"/>
  </r>
  <r>
    <x v="310"/>
    <x v="13"/>
    <x v="1"/>
    <n v="9.1120000000000007E-2"/>
    <x v="2"/>
    <n v="52"/>
    <x v="3"/>
    <x v="11"/>
  </r>
  <r>
    <x v="310"/>
    <x v="13"/>
    <x v="2"/>
    <n v="0.68523000000000001"/>
    <x v="2"/>
    <n v="52"/>
    <x v="3"/>
    <x v="11"/>
  </r>
  <r>
    <x v="310"/>
    <x v="13"/>
    <x v="3"/>
    <n v="0.79200000000000004"/>
    <x v="2"/>
    <n v="52"/>
    <x v="3"/>
    <x v="11"/>
  </r>
  <r>
    <x v="311"/>
    <x v="0"/>
    <x v="0"/>
    <n v="6.522E-2"/>
    <x v="2"/>
    <n v="53"/>
    <x v="3"/>
    <x v="11"/>
  </r>
  <r>
    <x v="311"/>
    <x v="1"/>
    <x v="0"/>
    <n v="0.36638999999999999"/>
    <x v="2"/>
    <n v="53"/>
    <x v="3"/>
    <x v="11"/>
  </r>
  <r>
    <x v="311"/>
    <x v="2"/>
    <x v="0"/>
    <n v="0.36638999999999999"/>
    <x v="2"/>
    <n v="53"/>
    <x v="3"/>
    <x v="11"/>
  </r>
  <r>
    <x v="311"/>
    <x v="3"/>
    <x v="0"/>
    <n v="0.36638999999999999"/>
    <x v="2"/>
    <n v="53"/>
    <x v="3"/>
    <x v="11"/>
  </r>
  <r>
    <x v="311"/>
    <x v="4"/>
    <x v="0"/>
    <n v="0.36638999999999999"/>
    <x v="2"/>
    <n v="53"/>
    <x v="3"/>
    <x v="11"/>
  </r>
  <r>
    <x v="311"/>
    <x v="5"/>
    <x v="0"/>
    <n v="7.7509999999999996E-2"/>
    <x v="2"/>
    <n v="53"/>
    <x v="3"/>
    <x v="11"/>
  </r>
  <r>
    <x v="311"/>
    <x v="6"/>
    <x v="0"/>
    <n v="0.29246"/>
    <x v="2"/>
    <n v="53"/>
    <x v="3"/>
    <x v="11"/>
  </r>
  <r>
    <x v="311"/>
    <x v="7"/>
    <x v="0"/>
    <n v="0.58442000000000005"/>
    <x v="2"/>
    <n v="53"/>
    <x v="3"/>
    <x v="11"/>
  </r>
  <r>
    <x v="311"/>
    <x v="8"/>
    <x v="0"/>
    <n v="0.58442000000000005"/>
    <x v="2"/>
    <n v="53"/>
    <x v="3"/>
    <x v="11"/>
  </r>
  <r>
    <x v="311"/>
    <x v="9"/>
    <x v="0"/>
    <n v="0.58442000000000005"/>
    <x v="2"/>
    <n v="53"/>
    <x v="3"/>
    <x v="11"/>
  </r>
  <r>
    <x v="311"/>
    <x v="10"/>
    <x v="0"/>
    <n v="0.58442000000000005"/>
    <x v="2"/>
    <n v="53"/>
    <x v="3"/>
    <x v="11"/>
  </r>
  <r>
    <x v="311"/>
    <x v="11"/>
    <x v="0"/>
    <n v="0.58442000000000005"/>
    <x v="2"/>
    <n v="53"/>
    <x v="3"/>
    <x v="11"/>
  </r>
  <r>
    <x v="311"/>
    <x v="12"/>
    <x v="0"/>
    <n v="0.58442000000000005"/>
    <x v="2"/>
    <n v="53"/>
    <x v="3"/>
    <x v="11"/>
  </r>
  <r>
    <x v="311"/>
    <x v="0"/>
    <x v="1"/>
    <n v="0.15201999999999999"/>
    <x v="2"/>
    <n v="53"/>
    <x v="3"/>
    <x v="11"/>
  </r>
  <r>
    <x v="311"/>
    <x v="1"/>
    <x v="1"/>
    <n v="0.2631"/>
    <x v="2"/>
    <n v="53"/>
    <x v="3"/>
    <x v="11"/>
  </r>
  <r>
    <x v="311"/>
    <x v="2"/>
    <x v="1"/>
    <n v="0.28292"/>
    <x v="2"/>
    <n v="53"/>
    <x v="3"/>
    <x v="11"/>
  </r>
  <r>
    <x v="311"/>
    <x v="3"/>
    <x v="1"/>
    <n v="0.26777000000000001"/>
    <x v="2"/>
    <n v="53"/>
    <x v="3"/>
    <x v="11"/>
  </r>
  <r>
    <x v="311"/>
    <x v="4"/>
    <x v="1"/>
    <n v="0.25953999999999999"/>
    <x v="2"/>
    <n v="53"/>
    <x v="3"/>
    <x v="11"/>
  </r>
  <r>
    <x v="311"/>
    <x v="5"/>
    <x v="1"/>
    <n v="0.11953"/>
    <x v="2"/>
    <n v="53"/>
    <x v="3"/>
    <x v="11"/>
  </r>
  <r>
    <x v="311"/>
    <x v="6"/>
    <x v="1"/>
    <n v="0.23654"/>
    <x v="2"/>
    <n v="53"/>
    <x v="3"/>
    <x v="11"/>
  </r>
  <r>
    <x v="311"/>
    <x v="7"/>
    <x v="1"/>
    <n v="0.29358000000000001"/>
    <x v="2"/>
    <n v="53"/>
    <x v="3"/>
    <x v="11"/>
  </r>
  <r>
    <x v="311"/>
    <x v="8"/>
    <x v="1"/>
    <n v="0.31302000000000002"/>
    <x v="2"/>
    <n v="53"/>
    <x v="3"/>
    <x v="11"/>
  </r>
  <r>
    <x v="311"/>
    <x v="9"/>
    <x v="1"/>
    <n v="0.30947000000000002"/>
    <x v="2"/>
    <n v="53"/>
    <x v="3"/>
    <x v="11"/>
  </r>
  <r>
    <x v="311"/>
    <x v="10"/>
    <x v="1"/>
    <n v="0.32667000000000002"/>
    <x v="2"/>
    <n v="53"/>
    <x v="3"/>
    <x v="11"/>
  </r>
  <r>
    <x v="311"/>
    <x v="11"/>
    <x v="1"/>
    <n v="0.31695000000000001"/>
    <x v="2"/>
    <n v="53"/>
    <x v="3"/>
    <x v="11"/>
  </r>
  <r>
    <x v="311"/>
    <x v="12"/>
    <x v="1"/>
    <n v="0.35771999999999998"/>
    <x v="2"/>
    <n v="53"/>
    <x v="3"/>
    <x v="11"/>
  </r>
  <r>
    <x v="311"/>
    <x v="0"/>
    <x v="2"/>
    <n v="0.59575999999999996"/>
    <x v="2"/>
    <n v="53"/>
    <x v="3"/>
    <x v="11"/>
  </r>
  <r>
    <x v="311"/>
    <x v="1"/>
    <x v="2"/>
    <n v="0.77751000000000003"/>
    <x v="2"/>
    <n v="53"/>
    <x v="3"/>
    <x v="11"/>
  </r>
  <r>
    <x v="311"/>
    <x v="2"/>
    <x v="2"/>
    <n v="0.86368999999999996"/>
    <x v="2"/>
    <n v="53"/>
    <x v="3"/>
    <x v="11"/>
  </r>
  <r>
    <x v="311"/>
    <x v="3"/>
    <x v="2"/>
    <n v="0.79783999999999999"/>
    <x v="2"/>
    <n v="53"/>
    <x v="3"/>
    <x v="11"/>
  </r>
  <r>
    <x v="311"/>
    <x v="4"/>
    <x v="2"/>
    <n v="0.76207000000000003"/>
    <x v="2"/>
    <n v="53"/>
    <x v="3"/>
    <x v="11"/>
  </r>
  <r>
    <x v="311"/>
    <x v="5"/>
    <x v="2"/>
    <n v="0.84196000000000004"/>
    <x v="2"/>
    <n v="53"/>
    <x v="3"/>
    <x v="11"/>
  </r>
  <r>
    <x v="311"/>
    <x v="6"/>
    <x v="2"/>
    <n v="0.73599999999999999"/>
    <x v="2"/>
    <n v="53"/>
    <x v="3"/>
    <x v="11"/>
  </r>
  <r>
    <x v="311"/>
    <x v="7"/>
    <x v="2"/>
    <n v="0.69199999999999995"/>
    <x v="2"/>
    <n v="53"/>
    <x v="3"/>
    <x v="11"/>
  </r>
  <r>
    <x v="311"/>
    <x v="8"/>
    <x v="2"/>
    <n v="0.77656000000000003"/>
    <x v="2"/>
    <n v="53"/>
    <x v="3"/>
    <x v="11"/>
  </r>
  <r>
    <x v="311"/>
    <x v="9"/>
    <x v="2"/>
    <n v="0.76110999999999995"/>
    <x v="2"/>
    <n v="53"/>
    <x v="3"/>
    <x v="11"/>
  </r>
  <r>
    <x v="311"/>
    <x v="10"/>
    <x v="2"/>
    <n v="0.83591000000000004"/>
    <x v="2"/>
    <n v="53"/>
    <x v="3"/>
    <x v="11"/>
  </r>
  <r>
    <x v="311"/>
    <x v="11"/>
    <x v="2"/>
    <n v="0.79362999999999995"/>
    <x v="2"/>
    <n v="53"/>
    <x v="3"/>
    <x v="11"/>
  </r>
  <r>
    <x v="311"/>
    <x v="12"/>
    <x v="2"/>
    <n v="0.97085999999999995"/>
    <x v="2"/>
    <n v="53"/>
    <x v="3"/>
    <x v="11"/>
  </r>
  <r>
    <x v="311"/>
    <x v="0"/>
    <x v="3"/>
    <n v="0.81299999999999994"/>
    <x v="2"/>
    <n v="53"/>
    <x v="3"/>
    <x v="11"/>
  </r>
  <r>
    <x v="311"/>
    <x v="1"/>
    <x v="3"/>
    <n v="1.407"/>
    <x v="2"/>
    <n v="53"/>
    <x v="3"/>
    <x v="11"/>
  </r>
  <r>
    <x v="311"/>
    <x v="2"/>
    <x v="3"/>
    <n v="1.5129999999999999"/>
    <x v="2"/>
    <n v="53"/>
    <x v="3"/>
    <x v="11"/>
  </r>
  <r>
    <x v="311"/>
    <x v="3"/>
    <x v="3"/>
    <n v="1.4319999999999999"/>
    <x v="2"/>
    <n v="53"/>
    <x v="3"/>
    <x v="11"/>
  </r>
  <r>
    <x v="311"/>
    <x v="4"/>
    <x v="3"/>
    <n v="1.3879999999999999"/>
    <x v="2"/>
    <n v="53"/>
    <x v="3"/>
    <x v="11"/>
  </r>
  <r>
    <x v="311"/>
    <x v="5"/>
    <x v="3"/>
    <n v="1.0389999999999999"/>
    <x v="2"/>
    <n v="53"/>
    <x v="3"/>
    <x v="11"/>
  </r>
  <r>
    <x v="311"/>
    <x v="6"/>
    <x v="3"/>
    <n v="1.2649999999999999"/>
    <x v="2"/>
    <n v="53"/>
    <x v="3"/>
    <x v="11"/>
  </r>
  <r>
    <x v="311"/>
    <x v="7"/>
    <x v="3"/>
    <n v="1.57"/>
    <x v="2"/>
    <n v="53"/>
    <x v="3"/>
    <x v="11"/>
  </r>
  <r>
    <x v="311"/>
    <x v="8"/>
    <x v="3"/>
    <n v="1.6739999999999999"/>
    <x v="2"/>
    <n v="53"/>
    <x v="3"/>
    <x v="11"/>
  </r>
  <r>
    <x v="311"/>
    <x v="9"/>
    <x v="3"/>
    <n v="1.655"/>
    <x v="2"/>
    <n v="53"/>
    <x v="3"/>
    <x v="11"/>
  </r>
  <r>
    <x v="311"/>
    <x v="10"/>
    <x v="3"/>
    <n v="1.7470000000000001"/>
    <x v="2"/>
    <n v="53"/>
    <x v="3"/>
    <x v="11"/>
  </r>
  <r>
    <x v="311"/>
    <x v="11"/>
    <x v="3"/>
    <n v="1.6950000000000001"/>
    <x v="2"/>
    <n v="53"/>
    <x v="3"/>
    <x v="11"/>
  </r>
  <r>
    <x v="311"/>
    <x v="12"/>
    <x v="3"/>
    <n v="1.913"/>
    <x v="2"/>
    <n v="53"/>
    <x v="3"/>
    <x v="11"/>
  </r>
  <r>
    <x v="312"/>
    <x v="13"/>
    <x v="0"/>
    <n v="1.5650000000000001E-2"/>
    <x v="3"/>
    <n v="1"/>
    <x v="0"/>
    <x v="0"/>
  </r>
  <r>
    <x v="312"/>
    <x v="13"/>
    <x v="1"/>
    <n v="9.0880000000000002E-2"/>
    <x v="3"/>
    <n v="1"/>
    <x v="0"/>
    <x v="0"/>
  </r>
  <r>
    <x v="312"/>
    <x v="13"/>
    <x v="2"/>
    <n v="0.68347000000000002"/>
    <x v="3"/>
    <n v="1"/>
    <x v="0"/>
    <x v="0"/>
  </r>
  <r>
    <x v="312"/>
    <x v="13"/>
    <x v="3"/>
    <n v="0.79"/>
    <x v="3"/>
    <n v="1"/>
    <x v="0"/>
    <x v="0"/>
  </r>
  <r>
    <x v="313"/>
    <x v="0"/>
    <x v="0"/>
    <n v="6.522E-2"/>
    <x v="3"/>
    <n v="2"/>
    <x v="0"/>
    <x v="0"/>
  </r>
  <r>
    <x v="313"/>
    <x v="1"/>
    <x v="0"/>
    <n v="0.36753000000000002"/>
    <x v="3"/>
    <n v="2"/>
    <x v="0"/>
    <x v="0"/>
  </r>
  <r>
    <x v="313"/>
    <x v="2"/>
    <x v="0"/>
    <n v="0.36753000000000002"/>
    <x v="3"/>
    <n v="2"/>
    <x v="0"/>
    <x v="0"/>
  </r>
  <r>
    <x v="313"/>
    <x v="3"/>
    <x v="0"/>
    <n v="0.36753000000000002"/>
    <x v="3"/>
    <n v="2"/>
    <x v="0"/>
    <x v="0"/>
  </r>
  <r>
    <x v="313"/>
    <x v="4"/>
    <x v="0"/>
    <n v="0.36753000000000002"/>
    <x v="3"/>
    <n v="2"/>
    <x v="0"/>
    <x v="0"/>
  </r>
  <r>
    <x v="313"/>
    <x v="5"/>
    <x v="0"/>
    <n v="7.7509999999999996E-2"/>
    <x v="3"/>
    <n v="2"/>
    <x v="0"/>
    <x v="0"/>
  </r>
  <r>
    <x v="313"/>
    <x v="6"/>
    <x v="0"/>
    <n v="0.29246"/>
    <x v="3"/>
    <n v="2"/>
    <x v="0"/>
    <x v="0"/>
  </r>
  <r>
    <x v="313"/>
    <x v="7"/>
    <x v="0"/>
    <n v="0.58526999999999996"/>
    <x v="3"/>
    <n v="2"/>
    <x v="0"/>
    <x v="0"/>
  </r>
  <r>
    <x v="313"/>
    <x v="8"/>
    <x v="0"/>
    <n v="0.58526999999999996"/>
    <x v="3"/>
    <n v="2"/>
    <x v="0"/>
    <x v="0"/>
  </r>
  <r>
    <x v="313"/>
    <x v="9"/>
    <x v="0"/>
    <n v="0.58526999999999996"/>
    <x v="3"/>
    <n v="2"/>
    <x v="0"/>
    <x v="0"/>
  </r>
  <r>
    <x v="313"/>
    <x v="10"/>
    <x v="0"/>
    <n v="0.58526999999999996"/>
    <x v="3"/>
    <n v="2"/>
    <x v="0"/>
    <x v="0"/>
  </r>
  <r>
    <x v="313"/>
    <x v="11"/>
    <x v="0"/>
    <n v="0.58526999999999996"/>
    <x v="3"/>
    <n v="2"/>
    <x v="0"/>
    <x v="0"/>
  </r>
  <r>
    <x v="313"/>
    <x v="12"/>
    <x v="0"/>
    <n v="0.58526999999999996"/>
    <x v="3"/>
    <n v="2"/>
    <x v="0"/>
    <x v="0"/>
  </r>
  <r>
    <x v="313"/>
    <x v="0"/>
    <x v="1"/>
    <n v="0.15276999999999999"/>
    <x v="3"/>
    <n v="2"/>
    <x v="0"/>
    <x v="0"/>
  </r>
  <r>
    <x v="313"/>
    <x v="1"/>
    <x v="1"/>
    <n v="0.26552999999999999"/>
    <x v="3"/>
    <n v="2"/>
    <x v="0"/>
    <x v="0"/>
  </r>
  <r>
    <x v="313"/>
    <x v="2"/>
    <x v="1"/>
    <n v="0.28666000000000003"/>
    <x v="3"/>
    <n v="2"/>
    <x v="0"/>
    <x v="0"/>
  </r>
  <r>
    <x v="313"/>
    <x v="3"/>
    <x v="1"/>
    <n v="0.26758999999999999"/>
    <x v="3"/>
    <n v="2"/>
    <x v="0"/>
    <x v="0"/>
  </r>
  <r>
    <x v="313"/>
    <x v="4"/>
    <x v="1"/>
    <n v="0.25580000000000003"/>
    <x v="3"/>
    <n v="2"/>
    <x v="0"/>
    <x v="0"/>
  </r>
  <r>
    <x v="313"/>
    <x v="5"/>
    <x v="1"/>
    <n v="0.11988"/>
    <x v="3"/>
    <n v="2"/>
    <x v="0"/>
    <x v="0"/>
  </r>
  <r>
    <x v="313"/>
    <x v="6"/>
    <x v="1"/>
    <n v="0.23710999999999999"/>
    <x v="3"/>
    <n v="2"/>
    <x v="0"/>
    <x v="0"/>
  </r>
  <r>
    <x v="313"/>
    <x v="7"/>
    <x v="1"/>
    <n v="0.29620000000000002"/>
    <x v="3"/>
    <n v="2"/>
    <x v="0"/>
    <x v="0"/>
  </r>
  <r>
    <x v="313"/>
    <x v="8"/>
    <x v="1"/>
    <n v="0.31807000000000002"/>
    <x v="3"/>
    <n v="2"/>
    <x v="0"/>
    <x v="0"/>
  </r>
  <r>
    <x v="313"/>
    <x v="9"/>
    <x v="1"/>
    <n v="0.31152999999999997"/>
    <x v="3"/>
    <n v="2"/>
    <x v="0"/>
    <x v="0"/>
  </r>
  <r>
    <x v="313"/>
    <x v="10"/>
    <x v="1"/>
    <n v="0.33040999999999998"/>
    <x v="3"/>
    <n v="2"/>
    <x v="0"/>
    <x v="0"/>
  </r>
  <r>
    <x v="313"/>
    <x v="11"/>
    <x v="1"/>
    <n v="0.31938"/>
    <x v="3"/>
    <n v="2"/>
    <x v="0"/>
    <x v="0"/>
  </r>
  <r>
    <x v="313"/>
    <x v="12"/>
    <x v="1"/>
    <n v="0.35827999999999999"/>
    <x v="3"/>
    <n v="2"/>
    <x v="0"/>
    <x v="0"/>
  </r>
  <r>
    <x v="313"/>
    <x v="0"/>
    <x v="2"/>
    <n v="0.59901000000000004"/>
    <x v="3"/>
    <n v="2"/>
    <x v="0"/>
    <x v="0"/>
  </r>
  <r>
    <x v="313"/>
    <x v="1"/>
    <x v="2"/>
    <n v="0.78693999999999997"/>
    <x v="3"/>
    <n v="2"/>
    <x v="0"/>
    <x v="0"/>
  </r>
  <r>
    <x v="313"/>
    <x v="2"/>
    <x v="2"/>
    <n v="0.87880999999999998"/>
    <x v="3"/>
    <n v="2"/>
    <x v="0"/>
    <x v="0"/>
  </r>
  <r>
    <x v="313"/>
    <x v="3"/>
    <x v="2"/>
    <n v="0.79588000000000003"/>
    <x v="3"/>
    <n v="2"/>
    <x v="0"/>
    <x v="0"/>
  </r>
  <r>
    <x v="313"/>
    <x v="4"/>
    <x v="2"/>
    <n v="0.74467000000000005"/>
    <x v="3"/>
    <n v="2"/>
    <x v="0"/>
    <x v="0"/>
  </r>
  <r>
    <x v="313"/>
    <x v="5"/>
    <x v="2"/>
    <n v="0.84460999999999997"/>
    <x v="3"/>
    <n v="2"/>
    <x v="0"/>
    <x v="0"/>
  </r>
  <r>
    <x v="313"/>
    <x v="6"/>
    <x v="2"/>
    <n v="0.73843000000000003"/>
    <x v="3"/>
    <n v="2"/>
    <x v="0"/>
    <x v="0"/>
  </r>
  <r>
    <x v="313"/>
    <x v="7"/>
    <x v="2"/>
    <n v="0.70252999999999999"/>
    <x v="3"/>
    <n v="2"/>
    <x v="0"/>
    <x v="0"/>
  </r>
  <r>
    <x v="313"/>
    <x v="8"/>
    <x v="2"/>
    <n v="0.79766000000000004"/>
    <x v="3"/>
    <n v="2"/>
    <x v="0"/>
    <x v="0"/>
  </r>
  <r>
    <x v="313"/>
    <x v="9"/>
    <x v="2"/>
    <n v="0.76919999999999999"/>
    <x v="3"/>
    <n v="2"/>
    <x v="0"/>
    <x v="0"/>
  </r>
  <r>
    <x v="313"/>
    <x v="10"/>
    <x v="2"/>
    <n v="0.85131999999999997"/>
    <x v="3"/>
    <n v="2"/>
    <x v="0"/>
    <x v="0"/>
  </r>
  <r>
    <x v="313"/>
    <x v="11"/>
    <x v="2"/>
    <n v="0.80335000000000001"/>
    <x v="3"/>
    <n v="2"/>
    <x v="0"/>
    <x v="0"/>
  </r>
  <r>
    <x v="313"/>
    <x v="12"/>
    <x v="2"/>
    <n v="0.97245000000000004"/>
    <x v="3"/>
    <n v="2"/>
    <x v="0"/>
    <x v="0"/>
  </r>
  <r>
    <x v="313"/>
    <x v="0"/>
    <x v="3"/>
    <n v="0.81699999999999995"/>
    <x v="3"/>
    <n v="2"/>
    <x v="0"/>
    <x v="0"/>
  </r>
  <r>
    <x v="313"/>
    <x v="1"/>
    <x v="3"/>
    <n v="1.42"/>
    <x v="3"/>
    <n v="2"/>
    <x v="0"/>
    <x v="0"/>
  </r>
  <r>
    <x v="313"/>
    <x v="2"/>
    <x v="3"/>
    <n v="1.5329999999999999"/>
    <x v="3"/>
    <n v="2"/>
    <x v="0"/>
    <x v="0"/>
  </r>
  <r>
    <x v="313"/>
    <x v="3"/>
    <x v="3"/>
    <n v="1.431"/>
    <x v="3"/>
    <n v="2"/>
    <x v="0"/>
    <x v="0"/>
  </r>
  <r>
    <x v="313"/>
    <x v="4"/>
    <x v="3"/>
    <n v="1.3680000000000001"/>
    <x v="3"/>
    <n v="2"/>
    <x v="0"/>
    <x v="0"/>
  </r>
  <r>
    <x v="313"/>
    <x v="5"/>
    <x v="3"/>
    <n v="1.042"/>
    <x v="3"/>
    <n v="2"/>
    <x v="0"/>
    <x v="0"/>
  </r>
  <r>
    <x v="313"/>
    <x v="6"/>
    <x v="3"/>
    <n v="1.268"/>
    <x v="3"/>
    <n v="2"/>
    <x v="0"/>
    <x v="0"/>
  </r>
  <r>
    <x v="313"/>
    <x v="7"/>
    <x v="3"/>
    <n v="1.5840000000000001"/>
    <x v="3"/>
    <n v="2"/>
    <x v="0"/>
    <x v="0"/>
  </r>
  <r>
    <x v="313"/>
    <x v="8"/>
    <x v="3"/>
    <n v="1.7010000000000001"/>
    <x v="3"/>
    <n v="2"/>
    <x v="0"/>
    <x v="0"/>
  </r>
  <r>
    <x v="313"/>
    <x v="9"/>
    <x v="3"/>
    <n v="1.6659999999999999"/>
    <x v="3"/>
    <n v="2"/>
    <x v="0"/>
    <x v="0"/>
  </r>
  <r>
    <x v="313"/>
    <x v="10"/>
    <x v="3"/>
    <n v="1.7669999999999999"/>
    <x v="3"/>
    <n v="2"/>
    <x v="0"/>
    <x v="0"/>
  </r>
  <r>
    <x v="313"/>
    <x v="11"/>
    <x v="3"/>
    <n v="1.708"/>
    <x v="3"/>
    <n v="2"/>
    <x v="0"/>
    <x v="0"/>
  </r>
  <r>
    <x v="313"/>
    <x v="12"/>
    <x v="3"/>
    <n v="1.9159999999999999"/>
    <x v="3"/>
    <n v="2"/>
    <x v="0"/>
    <x v="0"/>
  </r>
  <r>
    <x v="314"/>
    <x v="13"/>
    <x v="0"/>
    <n v="1.5650000000000001E-2"/>
    <x v="3"/>
    <n v="2"/>
    <x v="0"/>
    <x v="0"/>
  </r>
  <r>
    <x v="314"/>
    <x v="13"/>
    <x v="1"/>
    <n v="9.2840000000000006E-2"/>
    <x v="3"/>
    <n v="2"/>
    <x v="0"/>
    <x v="0"/>
  </r>
  <r>
    <x v="314"/>
    <x v="13"/>
    <x v="2"/>
    <n v="0.69850999999999996"/>
    <x v="3"/>
    <n v="2"/>
    <x v="0"/>
    <x v="0"/>
  </r>
  <r>
    <x v="314"/>
    <x v="13"/>
    <x v="3"/>
    <n v="0.80700000000000005"/>
    <x v="3"/>
    <n v="2"/>
    <x v="0"/>
    <x v="0"/>
  </r>
  <r>
    <x v="315"/>
    <x v="0"/>
    <x v="0"/>
    <n v="6.522E-2"/>
    <x v="3"/>
    <n v="3"/>
    <x v="0"/>
    <x v="0"/>
  </r>
  <r>
    <x v="315"/>
    <x v="1"/>
    <x v="0"/>
    <n v="0.36753000000000002"/>
    <x v="3"/>
    <n v="3"/>
    <x v="0"/>
    <x v="0"/>
  </r>
  <r>
    <x v="315"/>
    <x v="2"/>
    <x v="0"/>
    <n v="0.36753000000000002"/>
    <x v="3"/>
    <n v="3"/>
    <x v="0"/>
    <x v="0"/>
  </r>
  <r>
    <x v="315"/>
    <x v="3"/>
    <x v="0"/>
    <n v="0.36753000000000002"/>
    <x v="3"/>
    <n v="3"/>
    <x v="0"/>
    <x v="0"/>
  </r>
  <r>
    <x v="315"/>
    <x v="4"/>
    <x v="0"/>
    <n v="0.36753000000000002"/>
    <x v="3"/>
    <n v="3"/>
    <x v="0"/>
    <x v="0"/>
  </r>
  <r>
    <x v="315"/>
    <x v="5"/>
    <x v="0"/>
    <n v="7.7509999999999996E-2"/>
    <x v="3"/>
    <n v="3"/>
    <x v="0"/>
    <x v="0"/>
  </r>
  <r>
    <x v="315"/>
    <x v="6"/>
    <x v="0"/>
    <n v="0.29246"/>
    <x v="3"/>
    <n v="3"/>
    <x v="0"/>
    <x v="0"/>
  </r>
  <r>
    <x v="315"/>
    <x v="7"/>
    <x v="0"/>
    <n v="0.58526999999999996"/>
    <x v="3"/>
    <n v="3"/>
    <x v="0"/>
    <x v="0"/>
  </r>
  <r>
    <x v="315"/>
    <x v="8"/>
    <x v="0"/>
    <n v="0.58526999999999996"/>
    <x v="3"/>
    <n v="3"/>
    <x v="0"/>
    <x v="0"/>
  </r>
  <r>
    <x v="315"/>
    <x v="9"/>
    <x v="0"/>
    <n v="0.58526999999999996"/>
    <x v="3"/>
    <n v="3"/>
    <x v="0"/>
    <x v="0"/>
  </r>
  <r>
    <x v="315"/>
    <x v="10"/>
    <x v="0"/>
    <n v="0.58526999999999996"/>
    <x v="3"/>
    <n v="3"/>
    <x v="0"/>
    <x v="0"/>
  </r>
  <r>
    <x v="315"/>
    <x v="11"/>
    <x v="0"/>
    <n v="0.58526999999999996"/>
    <x v="3"/>
    <n v="3"/>
    <x v="0"/>
    <x v="0"/>
  </r>
  <r>
    <x v="315"/>
    <x v="12"/>
    <x v="0"/>
    <n v="0.58526999999999996"/>
    <x v="3"/>
    <n v="3"/>
    <x v="0"/>
    <x v="0"/>
  </r>
  <r>
    <x v="315"/>
    <x v="0"/>
    <x v="1"/>
    <n v="0.15034"/>
    <x v="3"/>
    <n v="3"/>
    <x v="0"/>
    <x v="0"/>
  </r>
  <r>
    <x v="315"/>
    <x v="1"/>
    <x v="1"/>
    <n v="0.26721"/>
    <x v="3"/>
    <n v="3"/>
    <x v="0"/>
    <x v="0"/>
  </r>
  <r>
    <x v="315"/>
    <x v="2"/>
    <x v="1"/>
    <n v="0.28871999999999998"/>
    <x v="3"/>
    <n v="3"/>
    <x v="0"/>
    <x v="0"/>
  </r>
  <r>
    <x v="315"/>
    <x v="3"/>
    <x v="1"/>
    <n v="0.27039000000000002"/>
    <x v="3"/>
    <n v="3"/>
    <x v="0"/>
    <x v="0"/>
  </r>
  <r>
    <x v="315"/>
    <x v="4"/>
    <x v="1"/>
    <n v="0.25767000000000001"/>
    <x v="3"/>
    <n v="3"/>
    <x v="0"/>
    <x v="0"/>
  </r>
  <r>
    <x v="315"/>
    <x v="5"/>
    <x v="1"/>
    <n v="0.12114"/>
    <x v="3"/>
    <n v="3"/>
    <x v="0"/>
    <x v="0"/>
  </r>
  <r>
    <x v="315"/>
    <x v="6"/>
    <x v="1"/>
    <n v="0.23860000000000001"/>
    <x v="3"/>
    <n v="3"/>
    <x v="0"/>
    <x v="0"/>
  </r>
  <r>
    <x v="315"/>
    <x v="7"/>
    <x v="1"/>
    <n v="0.29899999999999999"/>
    <x v="3"/>
    <n v="3"/>
    <x v="0"/>
    <x v="0"/>
  </r>
  <r>
    <x v="315"/>
    <x v="8"/>
    <x v="1"/>
    <n v="0.32180999999999998"/>
    <x v="3"/>
    <n v="3"/>
    <x v="0"/>
    <x v="0"/>
  </r>
  <r>
    <x v="315"/>
    <x v="9"/>
    <x v="1"/>
    <n v="0.31470999999999999"/>
    <x v="3"/>
    <n v="3"/>
    <x v="0"/>
    <x v="0"/>
  </r>
  <r>
    <x v="315"/>
    <x v="10"/>
    <x v="1"/>
    <n v="0.33472000000000002"/>
    <x v="3"/>
    <n v="3"/>
    <x v="0"/>
    <x v="0"/>
  </r>
  <r>
    <x v="315"/>
    <x v="11"/>
    <x v="1"/>
    <n v="0.32200000000000001"/>
    <x v="3"/>
    <n v="3"/>
    <x v="0"/>
    <x v="0"/>
  </r>
  <r>
    <x v="315"/>
    <x v="12"/>
    <x v="1"/>
    <n v="0.35846"/>
    <x v="3"/>
    <n v="3"/>
    <x v="0"/>
    <x v="0"/>
  </r>
  <r>
    <x v="315"/>
    <x v="0"/>
    <x v="2"/>
    <n v="0.58843999999999996"/>
    <x v="3"/>
    <n v="3"/>
    <x v="0"/>
    <x v="0"/>
  </r>
  <r>
    <x v="315"/>
    <x v="1"/>
    <x v="2"/>
    <n v="0.79425999999999997"/>
    <x v="3"/>
    <n v="3"/>
    <x v="0"/>
    <x v="0"/>
  </r>
  <r>
    <x v="315"/>
    <x v="2"/>
    <x v="2"/>
    <n v="0.88775000000000004"/>
    <x v="3"/>
    <n v="3"/>
    <x v="0"/>
    <x v="0"/>
  </r>
  <r>
    <x v="315"/>
    <x v="3"/>
    <x v="2"/>
    <n v="0.80808000000000002"/>
    <x v="3"/>
    <n v="3"/>
    <x v="0"/>
    <x v="0"/>
  </r>
  <r>
    <x v="315"/>
    <x v="4"/>
    <x v="2"/>
    <n v="0.75280000000000002"/>
    <x v="3"/>
    <n v="3"/>
    <x v="0"/>
    <x v="0"/>
  </r>
  <r>
    <x v="315"/>
    <x v="5"/>
    <x v="2"/>
    <n v="0.85435000000000005"/>
    <x v="3"/>
    <n v="3"/>
    <x v="0"/>
    <x v="0"/>
  </r>
  <r>
    <x v="315"/>
    <x v="6"/>
    <x v="2"/>
    <n v="0.74494000000000005"/>
    <x v="3"/>
    <n v="3"/>
    <x v="0"/>
    <x v="0"/>
  </r>
  <r>
    <x v="315"/>
    <x v="7"/>
    <x v="2"/>
    <n v="0.71472999999999998"/>
    <x v="3"/>
    <n v="3"/>
    <x v="0"/>
    <x v="0"/>
  </r>
  <r>
    <x v="315"/>
    <x v="8"/>
    <x v="2"/>
    <n v="0.81391999999999998"/>
    <x v="3"/>
    <n v="3"/>
    <x v="0"/>
    <x v="0"/>
  </r>
  <r>
    <x v="315"/>
    <x v="9"/>
    <x v="2"/>
    <n v="0.78302000000000005"/>
    <x v="3"/>
    <n v="3"/>
    <x v="0"/>
    <x v="0"/>
  </r>
  <r>
    <x v="315"/>
    <x v="10"/>
    <x v="2"/>
    <n v="0.87000999999999995"/>
    <x v="3"/>
    <n v="3"/>
    <x v="0"/>
    <x v="0"/>
  </r>
  <r>
    <x v="315"/>
    <x v="11"/>
    <x v="2"/>
    <n v="0.81472999999999995"/>
    <x v="3"/>
    <n v="3"/>
    <x v="0"/>
    <x v="0"/>
  </r>
  <r>
    <x v="315"/>
    <x v="12"/>
    <x v="2"/>
    <n v="0.97326999999999997"/>
    <x v="3"/>
    <n v="3"/>
    <x v="0"/>
    <x v="0"/>
  </r>
  <r>
    <x v="315"/>
    <x v="0"/>
    <x v="3"/>
    <n v="0.80400000000000005"/>
    <x v="3"/>
    <n v="3"/>
    <x v="0"/>
    <x v="0"/>
  </r>
  <r>
    <x v="315"/>
    <x v="1"/>
    <x v="3"/>
    <n v="1.429"/>
    <x v="3"/>
    <n v="3"/>
    <x v="0"/>
    <x v="0"/>
  </r>
  <r>
    <x v="315"/>
    <x v="2"/>
    <x v="3"/>
    <n v="1.544"/>
    <x v="3"/>
    <n v="3"/>
    <x v="0"/>
    <x v="0"/>
  </r>
  <r>
    <x v="315"/>
    <x v="3"/>
    <x v="3"/>
    <n v="1.446"/>
    <x v="3"/>
    <n v="3"/>
    <x v="0"/>
    <x v="0"/>
  </r>
  <r>
    <x v="315"/>
    <x v="4"/>
    <x v="3"/>
    <n v="1.3779999999999999"/>
    <x v="3"/>
    <n v="3"/>
    <x v="0"/>
    <x v="0"/>
  </r>
  <r>
    <x v="315"/>
    <x v="5"/>
    <x v="3"/>
    <n v="1.0529999999999999"/>
    <x v="3"/>
    <n v="3"/>
    <x v="0"/>
    <x v="0"/>
  </r>
  <r>
    <x v="315"/>
    <x v="6"/>
    <x v="3"/>
    <n v="1.276"/>
    <x v="3"/>
    <n v="3"/>
    <x v="0"/>
    <x v="0"/>
  </r>
  <r>
    <x v="315"/>
    <x v="7"/>
    <x v="3"/>
    <n v="1.599"/>
    <x v="3"/>
    <n v="3"/>
    <x v="0"/>
    <x v="0"/>
  </r>
  <r>
    <x v="315"/>
    <x v="8"/>
    <x v="3"/>
    <n v="1.7210000000000001"/>
    <x v="3"/>
    <n v="3"/>
    <x v="0"/>
    <x v="0"/>
  </r>
  <r>
    <x v="315"/>
    <x v="9"/>
    <x v="3"/>
    <n v="1.6830000000000001"/>
    <x v="3"/>
    <n v="3"/>
    <x v="0"/>
    <x v="0"/>
  </r>
  <r>
    <x v="315"/>
    <x v="10"/>
    <x v="3"/>
    <n v="1.79"/>
    <x v="3"/>
    <n v="3"/>
    <x v="0"/>
    <x v="0"/>
  </r>
  <r>
    <x v="315"/>
    <x v="11"/>
    <x v="3"/>
    <n v="1.722"/>
    <x v="3"/>
    <n v="3"/>
    <x v="0"/>
    <x v="0"/>
  </r>
  <r>
    <x v="315"/>
    <x v="12"/>
    <x v="3"/>
    <n v="1.917"/>
    <x v="3"/>
    <n v="3"/>
    <x v="0"/>
    <x v="0"/>
  </r>
  <r>
    <x v="316"/>
    <x v="13"/>
    <x v="0"/>
    <n v="1.5650000000000001E-2"/>
    <x v="3"/>
    <n v="3"/>
    <x v="0"/>
    <x v="0"/>
  </r>
  <r>
    <x v="316"/>
    <x v="13"/>
    <x v="1"/>
    <n v="9.5140000000000002E-2"/>
    <x v="3"/>
    <n v="3"/>
    <x v="0"/>
    <x v="0"/>
  </r>
  <r>
    <x v="316"/>
    <x v="13"/>
    <x v="2"/>
    <n v="0.71621000000000001"/>
    <x v="3"/>
    <n v="3"/>
    <x v="0"/>
    <x v="0"/>
  </r>
  <r>
    <x v="316"/>
    <x v="13"/>
    <x v="3"/>
    <n v="0.82699999999999996"/>
    <x v="3"/>
    <n v="3"/>
    <x v="0"/>
    <x v="0"/>
  </r>
  <r>
    <x v="317"/>
    <x v="0"/>
    <x v="0"/>
    <n v="6.522E-2"/>
    <x v="3"/>
    <n v="4"/>
    <x v="0"/>
    <x v="0"/>
  </r>
  <r>
    <x v="317"/>
    <x v="1"/>
    <x v="0"/>
    <n v="0.36753000000000002"/>
    <x v="3"/>
    <n v="4"/>
    <x v="0"/>
    <x v="0"/>
  </r>
  <r>
    <x v="317"/>
    <x v="2"/>
    <x v="0"/>
    <n v="0.36753000000000002"/>
    <x v="3"/>
    <n v="4"/>
    <x v="0"/>
    <x v="0"/>
  </r>
  <r>
    <x v="317"/>
    <x v="3"/>
    <x v="0"/>
    <n v="0.36753000000000002"/>
    <x v="3"/>
    <n v="4"/>
    <x v="0"/>
    <x v="0"/>
  </r>
  <r>
    <x v="317"/>
    <x v="4"/>
    <x v="0"/>
    <n v="0.36753000000000002"/>
    <x v="3"/>
    <n v="4"/>
    <x v="0"/>
    <x v="0"/>
  </r>
  <r>
    <x v="317"/>
    <x v="5"/>
    <x v="0"/>
    <n v="7.7509999999999996E-2"/>
    <x v="3"/>
    <n v="4"/>
    <x v="0"/>
    <x v="0"/>
  </r>
  <r>
    <x v="317"/>
    <x v="6"/>
    <x v="0"/>
    <n v="0.29246"/>
    <x v="3"/>
    <n v="4"/>
    <x v="0"/>
    <x v="0"/>
  </r>
  <r>
    <x v="317"/>
    <x v="7"/>
    <x v="0"/>
    <n v="0.58526999999999996"/>
    <x v="3"/>
    <n v="4"/>
    <x v="0"/>
    <x v="0"/>
  </r>
  <r>
    <x v="317"/>
    <x v="8"/>
    <x v="0"/>
    <n v="0.58526999999999996"/>
    <x v="3"/>
    <n v="4"/>
    <x v="0"/>
    <x v="0"/>
  </r>
  <r>
    <x v="317"/>
    <x v="9"/>
    <x v="0"/>
    <n v="0.58526999999999996"/>
    <x v="3"/>
    <n v="4"/>
    <x v="0"/>
    <x v="0"/>
  </r>
  <r>
    <x v="317"/>
    <x v="10"/>
    <x v="0"/>
    <n v="0.58526999999999996"/>
    <x v="3"/>
    <n v="4"/>
    <x v="0"/>
    <x v="0"/>
  </r>
  <r>
    <x v="317"/>
    <x v="11"/>
    <x v="0"/>
    <n v="0.58526999999999996"/>
    <x v="3"/>
    <n v="4"/>
    <x v="0"/>
    <x v="0"/>
  </r>
  <r>
    <x v="317"/>
    <x v="12"/>
    <x v="0"/>
    <n v="0.58526999999999996"/>
    <x v="3"/>
    <n v="4"/>
    <x v="0"/>
    <x v="0"/>
  </r>
  <r>
    <x v="317"/>
    <x v="0"/>
    <x v="1"/>
    <n v="0.14996999999999999"/>
    <x v="3"/>
    <n v="4"/>
    <x v="0"/>
    <x v="0"/>
  </r>
  <r>
    <x v="317"/>
    <x v="1"/>
    <x v="1"/>
    <n v="0.26628000000000002"/>
    <x v="3"/>
    <n v="4"/>
    <x v="0"/>
    <x v="0"/>
  </r>
  <r>
    <x v="317"/>
    <x v="2"/>
    <x v="1"/>
    <n v="0.28797"/>
    <x v="3"/>
    <n v="4"/>
    <x v="0"/>
    <x v="0"/>
  </r>
  <r>
    <x v="317"/>
    <x v="3"/>
    <x v="1"/>
    <n v="0.26833000000000001"/>
    <x v="3"/>
    <n v="4"/>
    <x v="0"/>
    <x v="0"/>
  </r>
  <r>
    <x v="317"/>
    <x v="4"/>
    <x v="1"/>
    <n v="0.25953999999999999"/>
    <x v="3"/>
    <n v="4"/>
    <x v="0"/>
    <x v="0"/>
  </r>
  <r>
    <x v="317"/>
    <x v="5"/>
    <x v="1"/>
    <n v="0.12091"/>
    <x v="3"/>
    <n v="4"/>
    <x v="0"/>
    <x v="0"/>
  </r>
  <r>
    <x v="317"/>
    <x v="6"/>
    <x v="1"/>
    <n v="0.23860000000000001"/>
    <x v="3"/>
    <n v="4"/>
    <x v="0"/>
    <x v="0"/>
  </r>
  <r>
    <x v="317"/>
    <x v="7"/>
    <x v="1"/>
    <n v="0.29769000000000001"/>
    <x v="3"/>
    <n v="4"/>
    <x v="0"/>
    <x v="0"/>
  </r>
  <r>
    <x v="317"/>
    <x v="8"/>
    <x v="1"/>
    <n v="0.31657999999999997"/>
    <x v="3"/>
    <n v="4"/>
    <x v="0"/>
    <x v="0"/>
  </r>
  <r>
    <x v="317"/>
    <x v="9"/>
    <x v="1"/>
    <n v="0.31284000000000001"/>
    <x v="3"/>
    <n v="4"/>
    <x v="0"/>
    <x v="0"/>
  </r>
  <r>
    <x v="317"/>
    <x v="10"/>
    <x v="1"/>
    <n v="0.33246999999999999"/>
    <x v="3"/>
    <n v="4"/>
    <x v="0"/>
    <x v="0"/>
  </r>
  <r>
    <x v="317"/>
    <x v="11"/>
    <x v="1"/>
    <n v="0.31994"/>
    <x v="3"/>
    <n v="4"/>
    <x v="0"/>
    <x v="0"/>
  </r>
  <r>
    <x v="317"/>
    <x v="12"/>
    <x v="1"/>
    <n v="0.3579"/>
    <x v="3"/>
    <n v="4"/>
    <x v="0"/>
    <x v="0"/>
  </r>
  <r>
    <x v="317"/>
    <x v="0"/>
    <x v="2"/>
    <n v="0.58681000000000005"/>
    <x v="3"/>
    <n v="4"/>
    <x v="0"/>
    <x v="0"/>
  </r>
  <r>
    <x v="317"/>
    <x v="1"/>
    <x v="2"/>
    <n v="0.79018999999999995"/>
    <x v="3"/>
    <n v="4"/>
    <x v="0"/>
    <x v="0"/>
  </r>
  <r>
    <x v="317"/>
    <x v="2"/>
    <x v="2"/>
    <n v="0.88449999999999995"/>
    <x v="3"/>
    <n v="4"/>
    <x v="0"/>
    <x v="0"/>
  </r>
  <r>
    <x v="317"/>
    <x v="3"/>
    <x v="2"/>
    <n v="0.79913999999999996"/>
    <x v="3"/>
    <n v="4"/>
    <x v="0"/>
    <x v="0"/>
  </r>
  <r>
    <x v="317"/>
    <x v="4"/>
    <x v="2"/>
    <n v="0.76093"/>
    <x v="3"/>
    <n v="4"/>
    <x v="0"/>
    <x v="0"/>
  </r>
  <r>
    <x v="317"/>
    <x v="5"/>
    <x v="2"/>
    <n v="0.85258"/>
    <x v="3"/>
    <n v="4"/>
    <x v="0"/>
    <x v="0"/>
  </r>
  <r>
    <x v="317"/>
    <x v="6"/>
    <x v="2"/>
    <n v="0.74494000000000005"/>
    <x v="3"/>
    <n v="4"/>
    <x v="0"/>
    <x v="0"/>
  </r>
  <r>
    <x v="317"/>
    <x v="7"/>
    <x v="2"/>
    <n v="0.70904"/>
    <x v="3"/>
    <n v="4"/>
    <x v="0"/>
    <x v="0"/>
  </r>
  <r>
    <x v="317"/>
    <x v="8"/>
    <x v="2"/>
    <n v="0.79115000000000002"/>
    <x v="3"/>
    <n v="4"/>
    <x v="0"/>
    <x v="0"/>
  </r>
  <r>
    <x v="317"/>
    <x v="9"/>
    <x v="2"/>
    <n v="0.77488999999999997"/>
    <x v="3"/>
    <n v="4"/>
    <x v="0"/>
    <x v="0"/>
  </r>
  <r>
    <x v="317"/>
    <x v="10"/>
    <x v="2"/>
    <n v="0.86026000000000002"/>
    <x v="3"/>
    <n v="4"/>
    <x v="0"/>
    <x v="0"/>
  </r>
  <r>
    <x v="317"/>
    <x v="11"/>
    <x v="2"/>
    <n v="0.80579000000000001"/>
    <x v="3"/>
    <n v="4"/>
    <x v="0"/>
    <x v="0"/>
  </r>
  <r>
    <x v="317"/>
    <x v="12"/>
    <x v="2"/>
    <n v="0.97082999999999997"/>
    <x v="3"/>
    <n v="4"/>
    <x v="0"/>
    <x v="0"/>
  </r>
  <r>
    <x v="317"/>
    <x v="0"/>
    <x v="3"/>
    <n v="0.80200000000000005"/>
    <x v="3"/>
    <n v="4"/>
    <x v="0"/>
    <x v="0"/>
  </r>
  <r>
    <x v="317"/>
    <x v="1"/>
    <x v="3"/>
    <n v="1.4239999999999999"/>
    <x v="3"/>
    <n v="4"/>
    <x v="0"/>
    <x v="0"/>
  </r>
  <r>
    <x v="317"/>
    <x v="2"/>
    <x v="3"/>
    <n v="1.54"/>
    <x v="3"/>
    <n v="4"/>
    <x v="0"/>
    <x v="0"/>
  </r>
  <r>
    <x v="317"/>
    <x v="3"/>
    <x v="3"/>
    <n v="1.4350000000000001"/>
    <x v="3"/>
    <n v="4"/>
    <x v="0"/>
    <x v="0"/>
  </r>
  <r>
    <x v="317"/>
    <x v="4"/>
    <x v="3"/>
    <n v="1.3879999999999999"/>
    <x v="3"/>
    <n v="4"/>
    <x v="0"/>
    <x v="0"/>
  </r>
  <r>
    <x v="317"/>
    <x v="5"/>
    <x v="3"/>
    <n v="1.0509999999999999"/>
    <x v="3"/>
    <n v="4"/>
    <x v="0"/>
    <x v="0"/>
  </r>
  <r>
    <x v="317"/>
    <x v="6"/>
    <x v="3"/>
    <n v="1.276"/>
    <x v="3"/>
    <n v="4"/>
    <x v="0"/>
    <x v="0"/>
  </r>
  <r>
    <x v="317"/>
    <x v="7"/>
    <x v="3"/>
    <n v="1.5920000000000001"/>
    <x v="3"/>
    <n v="4"/>
    <x v="0"/>
    <x v="0"/>
  </r>
  <r>
    <x v="317"/>
    <x v="8"/>
    <x v="3"/>
    <n v="1.6930000000000001"/>
    <x v="3"/>
    <n v="4"/>
    <x v="0"/>
    <x v="0"/>
  </r>
  <r>
    <x v="317"/>
    <x v="9"/>
    <x v="3"/>
    <n v="1.673"/>
    <x v="3"/>
    <n v="4"/>
    <x v="0"/>
    <x v="0"/>
  </r>
  <r>
    <x v="317"/>
    <x v="10"/>
    <x v="3"/>
    <n v="1.778"/>
    <x v="3"/>
    <n v="4"/>
    <x v="0"/>
    <x v="0"/>
  </r>
  <r>
    <x v="317"/>
    <x v="11"/>
    <x v="3"/>
    <n v="1.7110000000000001"/>
    <x v="3"/>
    <n v="4"/>
    <x v="0"/>
    <x v="0"/>
  </r>
  <r>
    <x v="317"/>
    <x v="12"/>
    <x v="3"/>
    <n v="1.9139999999999999"/>
    <x v="3"/>
    <n v="4"/>
    <x v="0"/>
    <x v="0"/>
  </r>
  <r>
    <x v="318"/>
    <x v="13"/>
    <x v="0"/>
    <n v="1.5650000000000001E-2"/>
    <x v="3"/>
    <n v="4"/>
    <x v="0"/>
    <x v="0"/>
  </r>
  <r>
    <x v="318"/>
    <x v="13"/>
    <x v="1"/>
    <n v="9.3990000000000004E-2"/>
    <x v="3"/>
    <n v="4"/>
    <x v="0"/>
    <x v="0"/>
  </r>
  <r>
    <x v="318"/>
    <x v="13"/>
    <x v="2"/>
    <n v="0.70735999999999999"/>
    <x v="3"/>
    <n v="4"/>
    <x v="0"/>
    <x v="0"/>
  </r>
  <r>
    <x v="318"/>
    <x v="13"/>
    <x v="3"/>
    <n v="0.81699999999999995"/>
    <x v="3"/>
    <n v="4"/>
    <x v="0"/>
    <x v="0"/>
  </r>
  <r>
    <x v="319"/>
    <x v="0"/>
    <x v="0"/>
    <n v="6.522E-2"/>
    <x v="3"/>
    <n v="5"/>
    <x v="0"/>
    <x v="0"/>
  </r>
  <r>
    <x v="319"/>
    <x v="1"/>
    <x v="0"/>
    <n v="0.36753000000000002"/>
    <x v="3"/>
    <n v="5"/>
    <x v="0"/>
    <x v="0"/>
  </r>
  <r>
    <x v="319"/>
    <x v="2"/>
    <x v="0"/>
    <n v="0.36753000000000002"/>
    <x v="3"/>
    <n v="5"/>
    <x v="0"/>
    <x v="0"/>
  </r>
  <r>
    <x v="319"/>
    <x v="3"/>
    <x v="0"/>
    <n v="0.36753000000000002"/>
    <x v="3"/>
    <n v="5"/>
    <x v="0"/>
    <x v="0"/>
  </r>
  <r>
    <x v="319"/>
    <x v="4"/>
    <x v="0"/>
    <n v="0.36753000000000002"/>
    <x v="3"/>
    <n v="5"/>
    <x v="0"/>
    <x v="0"/>
  </r>
  <r>
    <x v="319"/>
    <x v="5"/>
    <x v="0"/>
    <n v="7.7509999999999996E-2"/>
    <x v="3"/>
    <n v="5"/>
    <x v="0"/>
    <x v="0"/>
  </r>
  <r>
    <x v="319"/>
    <x v="6"/>
    <x v="0"/>
    <n v="0.29246"/>
    <x v="3"/>
    <n v="5"/>
    <x v="0"/>
    <x v="0"/>
  </r>
  <r>
    <x v="319"/>
    <x v="7"/>
    <x v="0"/>
    <n v="0.58526999999999996"/>
    <x v="3"/>
    <n v="5"/>
    <x v="0"/>
    <x v="0"/>
  </r>
  <r>
    <x v="319"/>
    <x v="8"/>
    <x v="0"/>
    <n v="0.58526999999999996"/>
    <x v="3"/>
    <n v="5"/>
    <x v="0"/>
    <x v="0"/>
  </r>
  <r>
    <x v="319"/>
    <x v="9"/>
    <x v="0"/>
    <n v="0.58526999999999996"/>
    <x v="3"/>
    <n v="5"/>
    <x v="0"/>
    <x v="0"/>
  </r>
  <r>
    <x v="319"/>
    <x v="10"/>
    <x v="0"/>
    <n v="0.58526999999999996"/>
    <x v="3"/>
    <n v="5"/>
    <x v="0"/>
    <x v="0"/>
  </r>
  <r>
    <x v="319"/>
    <x v="11"/>
    <x v="0"/>
    <n v="0.58526999999999996"/>
    <x v="3"/>
    <n v="5"/>
    <x v="0"/>
    <x v="0"/>
  </r>
  <r>
    <x v="319"/>
    <x v="12"/>
    <x v="0"/>
    <n v="0.58526999999999996"/>
    <x v="3"/>
    <n v="5"/>
    <x v="0"/>
    <x v="0"/>
  </r>
  <r>
    <x v="319"/>
    <x v="0"/>
    <x v="1"/>
    <n v="0.14679"/>
    <x v="3"/>
    <n v="5"/>
    <x v="0"/>
    <x v="0"/>
  </r>
  <r>
    <x v="319"/>
    <x v="1"/>
    <x v="1"/>
    <n v="0.26608999999999999"/>
    <x v="3"/>
    <n v="5"/>
    <x v="0"/>
    <x v="0"/>
  </r>
  <r>
    <x v="319"/>
    <x v="2"/>
    <x v="1"/>
    <n v="0.28741"/>
    <x v="3"/>
    <n v="5"/>
    <x v="0"/>
    <x v="0"/>
  </r>
  <r>
    <x v="319"/>
    <x v="3"/>
    <x v="1"/>
    <n v="0.27039000000000002"/>
    <x v="3"/>
    <n v="5"/>
    <x v="0"/>
    <x v="0"/>
  </r>
  <r>
    <x v="319"/>
    <x v="4"/>
    <x v="1"/>
    <n v="0.25953999999999999"/>
    <x v="3"/>
    <n v="5"/>
    <x v="0"/>
    <x v="0"/>
  </r>
  <r>
    <x v="319"/>
    <x v="5"/>
    <x v="1"/>
    <n v="0.12126000000000001"/>
    <x v="3"/>
    <n v="5"/>
    <x v="0"/>
    <x v="0"/>
  </r>
  <r>
    <x v="319"/>
    <x v="6"/>
    <x v="1"/>
    <n v="0.23860000000000001"/>
    <x v="3"/>
    <n v="5"/>
    <x v="0"/>
    <x v="0"/>
  </r>
  <r>
    <x v="319"/>
    <x v="7"/>
    <x v="1"/>
    <n v="0.29769000000000001"/>
    <x v="3"/>
    <n v="5"/>
    <x v="0"/>
    <x v="0"/>
  </r>
  <r>
    <x v="319"/>
    <x v="8"/>
    <x v="1"/>
    <n v="0.31975999999999999"/>
    <x v="3"/>
    <n v="5"/>
    <x v="0"/>
    <x v="0"/>
  </r>
  <r>
    <x v="319"/>
    <x v="9"/>
    <x v="1"/>
    <n v="0.31320999999999999"/>
    <x v="3"/>
    <n v="5"/>
    <x v="0"/>
    <x v="0"/>
  </r>
  <r>
    <x v="319"/>
    <x v="10"/>
    <x v="1"/>
    <n v="0.33415"/>
    <x v="3"/>
    <n v="5"/>
    <x v="0"/>
    <x v="0"/>
  </r>
  <r>
    <x v="319"/>
    <x v="11"/>
    <x v="1"/>
    <n v="0.32386999999999999"/>
    <x v="3"/>
    <n v="5"/>
    <x v="0"/>
    <x v="0"/>
  </r>
  <r>
    <x v="319"/>
    <x v="12"/>
    <x v="1"/>
    <n v="0.35809000000000002"/>
    <x v="3"/>
    <n v="5"/>
    <x v="0"/>
    <x v="0"/>
  </r>
  <r>
    <x v="319"/>
    <x v="0"/>
    <x v="2"/>
    <n v="0.57299"/>
    <x v="3"/>
    <n v="5"/>
    <x v="0"/>
    <x v="0"/>
  </r>
  <r>
    <x v="319"/>
    <x v="1"/>
    <x v="2"/>
    <n v="0.78937999999999997"/>
    <x v="3"/>
    <n v="5"/>
    <x v="0"/>
    <x v="0"/>
  </r>
  <r>
    <x v="319"/>
    <x v="2"/>
    <x v="2"/>
    <n v="0.88205999999999996"/>
    <x v="3"/>
    <n v="5"/>
    <x v="0"/>
    <x v="0"/>
  </r>
  <r>
    <x v="319"/>
    <x v="3"/>
    <x v="2"/>
    <n v="0.80808000000000002"/>
    <x v="3"/>
    <n v="5"/>
    <x v="0"/>
    <x v="0"/>
  </r>
  <r>
    <x v="319"/>
    <x v="4"/>
    <x v="2"/>
    <n v="0.76093"/>
    <x v="3"/>
    <n v="5"/>
    <x v="0"/>
    <x v="0"/>
  </r>
  <r>
    <x v="319"/>
    <x v="5"/>
    <x v="2"/>
    <n v="0.85523000000000005"/>
    <x v="3"/>
    <n v="5"/>
    <x v="0"/>
    <x v="0"/>
  </r>
  <r>
    <x v="319"/>
    <x v="6"/>
    <x v="2"/>
    <n v="0.74494000000000005"/>
    <x v="3"/>
    <n v="5"/>
    <x v="0"/>
    <x v="0"/>
  </r>
  <r>
    <x v="319"/>
    <x v="7"/>
    <x v="2"/>
    <n v="0.70904"/>
    <x v="3"/>
    <n v="5"/>
    <x v="0"/>
    <x v="0"/>
  </r>
  <r>
    <x v="319"/>
    <x v="8"/>
    <x v="2"/>
    <n v="0.80496999999999996"/>
    <x v="3"/>
    <n v="5"/>
    <x v="0"/>
    <x v="0"/>
  </r>
  <r>
    <x v="319"/>
    <x v="9"/>
    <x v="2"/>
    <n v="0.77651999999999999"/>
    <x v="3"/>
    <n v="5"/>
    <x v="0"/>
    <x v="0"/>
  </r>
  <r>
    <x v="319"/>
    <x v="10"/>
    <x v="2"/>
    <n v="0.86758000000000002"/>
    <x v="3"/>
    <n v="5"/>
    <x v="0"/>
    <x v="0"/>
  </r>
  <r>
    <x v="319"/>
    <x v="11"/>
    <x v="2"/>
    <n v="0.82286000000000004"/>
    <x v="3"/>
    <n v="5"/>
    <x v="0"/>
    <x v="0"/>
  </r>
  <r>
    <x v="319"/>
    <x v="12"/>
    <x v="2"/>
    <n v="0.97163999999999995"/>
    <x v="3"/>
    <n v="5"/>
    <x v="0"/>
    <x v="0"/>
  </r>
  <r>
    <x v="319"/>
    <x v="0"/>
    <x v="3"/>
    <n v="0.78500000000000003"/>
    <x v="3"/>
    <n v="5"/>
    <x v="0"/>
    <x v="0"/>
  </r>
  <r>
    <x v="319"/>
    <x v="1"/>
    <x v="3"/>
    <n v="1.423"/>
    <x v="3"/>
    <n v="5"/>
    <x v="0"/>
    <x v="0"/>
  </r>
  <r>
    <x v="319"/>
    <x v="2"/>
    <x v="3"/>
    <n v="1.5369999999999999"/>
    <x v="3"/>
    <n v="5"/>
    <x v="0"/>
    <x v="0"/>
  </r>
  <r>
    <x v="319"/>
    <x v="3"/>
    <x v="3"/>
    <n v="1.446"/>
    <x v="3"/>
    <n v="5"/>
    <x v="0"/>
    <x v="0"/>
  </r>
  <r>
    <x v="319"/>
    <x v="4"/>
    <x v="3"/>
    <n v="1.3879999999999999"/>
    <x v="3"/>
    <n v="5"/>
    <x v="0"/>
    <x v="0"/>
  </r>
  <r>
    <x v="319"/>
    <x v="5"/>
    <x v="3"/>
    <n v="1.054"/>
    <x v="3"/>
    <n v="5"/>
    <x v="0"/>
    <x v="0"/>
  </r>
  <r>
    <x v="319"/>
    <x v="6"/>
    <x v="3"/>
    <n v="1.276"/>
    <x v="3"/>
    <n v="5"/>
    <x v="0"/>
    <x v="0"/>
  </r>
  <r>
    <x v="319"/>
    <x v="7"/>
    <x v="3"/>
    <n v="1.5920000000000001"/>
    <x v="3"/>
    <n v="5"/>
    <x v="0"/>
    <x v="0"/>
  </r>
  <r>
    <x v="319"/>
    <x v="8"/>
    <x v="3"/>
    <n v="1.71"/>
    <x v="3"/>
    <n v="5"/>
    <x v="0"/>
    <x v="0"/>
  </r>
  <r>
    <x v="319"/>
    <x v="9"/>
    <x v="3"/>
    <n v="1.675"/>
    <x v="3"/>
    <n v="5"/>
    <x v="0"/>
    <x v="0"/>
  </r>
  <r>
    <x v="319"/>
    <x v="10"/>
    <x v="3"/>
    <n v="1.7869999999999999"/>
    <x v="3"/>
    <n v="5"/>
    <x v="0"/>
    <x v="0"/>
  </r>
  <r>
    <x v="319"/>
    <x v="11"/>
    <x v="3"/>
    <n v="1.732"/>
    <x v="3"/>
    <n v="5"/>
    <x v="0"/>
    <x v="0"/>
  </r>
  <r>
    <x v="319"/>
    <x v="12"/>
    <x v="3"/>
    <n v="1.915"/>
    <x v="3"/>
    <n v="5"/>
    <x v="0"/>
    <x v="0"/>
  </r>
  <r>
    <x v="320"/>
    <x v="13"/>
    <x v="0"/>
    <n v="1.5650000000000001E-2"/>
    <x v="3"/>
    <n v="5"/>
    <x v="0"/>
    <x v="0"/>
  </r>
  <r>
    <x v="320"/>
    <x v="13"/>
    <x v="1"/>
    <n v="9.4909999999999994E-2"/>
    <x v="3"/>
    <n v="5"/>
    <x v="0"/>
    <x v="0"/>
  </r>
  <r>
    <x v="320"/>
    <x v="13"/>
    <x v="2"/>
    <n v="0.71443999999999996"/>
    <x v="3"/>
    <n v="5"/>
    <x v="0"/>
    <x v="0"/>
  </r>
  <r>
    <x v="320"/>
    <x v="13"/>
    <x v="3"/>
    <n v="0.82499999999999996"/>
    <x v="3"/>
    <n v="5"/>
    <x v="0"/>
    <x v="0"/>
  </r>
  <r>
    <x v="321"/>
    <x v="0"/>
    <x v="0"/>
    <n v="6.522E-2"/>
    <x v="3"/>
    <n v="6"/>
    <x v="0"/>
    <x v="1"/>
  </r>
  <r>
    <x v="321"/>
    <x v="1"/>
    <x v="0"/>
    <n v="0.36753000000000002"/>
    <x v="3"/>
    <n v="6"/>
    <x v="0"/>
    <x v="1"/>
  </r>
  <r>
    <x v="321"/>
    <x v="2"/>
    <x v="0"/>
    <n v="0.36753000000000002"/>
    <x v="3"/>
    <n v="6"/>
    <x v="0"/>
    <x v="1"/>
  </r>
  <r>
    <x v="321"/>
    <x v="3"/>
    <x v="0"/>
    <n v="0.36753000000000002"/>
    <x v="3"/>
    <n v="6"/>
    <x v="0"/>
    <x v="1"/>
  </r>
  <r>
    <x v="321"/>
    <x v="4"/>
    <x v="0"/>
    <n v="0.36753000000000002"/>
    <x v="3"/>
    <n v="6"/>
    <x v="0"/>
    <x v="1"/>
  </r>
  <r>
    <x v="321"/>
    <x v="5"/>
    <x v="0"/>
    <n v="7.7509999999999996E-2"/>
    <x v="3"/>
    <n v="6"/>
    <x v="0"/>
    <x v="1"/>
  </r>
  <r>
    <x v="321"/>
    <x v="6"/>
    <x v="0"/>
    <n v="0.29246"/>
    <x v="3"/>
    <n v="6"/>
    <x v="0"/>
    <x v="1"/>
  </r>
  <r>
    <x v="321"/>
    <x v="13"/>
    <x v="0"/>
    <n v="1.5650000000000001E-2"/>
    <x v="3"/>
    <n v="6"/>
    <x v="0"/>
    <x v="1"/>
  </r>
  <r>
    <x v="321"/>
    <x v="7"/>
    <x v="0"/>
    <n v="0.58526999999999996"/>
    <x v="3"/>
    <n v="6"/>
    <x v="0"/>
    <x v="1"/>
  </r>
  <r>
    <x v="321"/>
    <x v="8"/>
    <x v="0"/>
    <n v="0.58526999999999996"/>
    <x v="3"/>
    <n v="6"/>
    <x v="0"/>
    <x v="1"/>
  </r>
  <r>
    <x v="321"/>
    <x v="9"/>
    <x v="0"/>
    <n v="0.58526999999999996"/>
    <x v="3"/>
    <n v="6"/>
    <x v="0"/>
    <x v="1"/>
  </r>
  <r>
    <x v="321"/>
    <x v="10"/>
    <x v="0"/>
    <n v="0.58526999999999996"/>
    <x v="3"/>
    <n v="6"/>
    <x v="0"/>
    <x v="1"/>
  </r>
  <r>
    <x v="321"/>
    <x v="11"/>
    <x v="0"/>
    <n v="0.58526999999999996"/>
    <x v="3"/>
    <n v="6"/>
    <x v="0"/>
    <x v="1"/>
  </r>
  <r>
    <x v="321"/>
    <x v="12"/>
    <x v="0"/>
    <n v="0.58526999999999996"/>
    <x v="3"/>
    <n v="6"/>
    <x v="0"/>
    <x v="1"/>
  </r>
  <r>
    <x v="321"/>
    <x v="0"/>
    <x v="1"/>
    <n v="0.14623"/>
    <x v="3"/>
    <n v="6"/>
    <x v="0"/>
    <x v="1"/>
  </r>
  <r>
    <x v="321"/>
    <x v="1"/>
    <x v="1"/>
    <n v="0.26645999999999997"/>
    <x v="3"/>
    <n v="6"/>
    <x v="0"/>
    <x v="1"/>
  </r>
  <r>
    <x v="321"/>
    <x v="2"/>
    <x v="1"/>
    <n v="0.28759000000000001"/>
    <x v="3"/>
    <n v="6"/>
    <x v="0"/>
    <x v="1"/>
  </r>
  <r>
    <x v="321"/>
    <x v="3"/>
    <x v="1"/>
    <n v="0.27039000000000002"/>
    <x v="3"/>
    <n v="6"/>
    <x v="0"/>
    <x v="1"/>
  </r>
  <r>
    <x v="321"/>
    <x v="4"/>
    <x v="1"/>
    <n v="0.25953999999999999"/>
    <x v="3"/>
    <n v="6"/>
    <x v="0"/>
    <x v="1"/>
  </r>
  <r>
    <x v="321"/>
    <x v="5"/>
    <x v="1"/>
    <n v="0.12091"/>
    <x v="3"/>
    <n v="6"/>
    <x v="0"/>
    <x v="1"/>
  </r>
  <r>
    <x v="321"/>
    <x v="6"/>
    <x v="1"/>
    <n v="0.23916000000000001"/>
    <x v="3"/>
    <n v="6"/>
    <x v="0"/>
    <x v="1"/>
  </r>
  <r>
    <x v="321"/>
    <x v="13"/>
    <x v="1"/>
    <n v="9.5140000000000002E-2"/>
    <x v="3"/>
    <n v="6"/>
    <x v="0"/>
    <x v="1"/>
  </r>
  <r>
    <x v="321"/>
    <x v="7"/>
    <x v="1"/>
    <n v="0.30237000000000003"/>
    <x v="3"/>
    <n v="6"/>
    <x v="0"/>
    <x v="1"/>
  </r>
  <r>
    <x v="321"/>
    <x v="8"/>
    <x v="1"/>
    <n v="0.32499"/>
    <x v="3"/>
    <n v="6"/>
    <x v="0"/>
    <x v="1"/>
  </r>
  <r>
    <x v="321"/>
    <x v="9"/>
    <x v="1"/>
    <n v="0.31733"/>
    <x v="3"/>
    <n v="6"/>
    <x v="0"/>
    <x v="1"/>
  </r>
  <r>
    <x v="321"/>
    <x v="10"/>
    <x v="1"/>
    <n v="0.33807999999999999"/>
    <x v="3"/>
    <n v="6"/>
    <x v="0"/>
    <x v="1"/>
  </r>
  <r>
    <x v="321"/>
    <x v="11"/>
    <x v="1"/>
    <n v="0.32667000000000002"/>
    <x v="3"/>
    <n v="6"/>
    <x v="0"/>
    <x v="1"/>
  </r>
  <r>
    <x v="321"/>
    <x v="12"/>
    <x v="1"/>
    <n v="0.35976999999999998"/>
    <x v="3"/>
    <n v="6"/>
    <x v="0"/>
    <x v="1"/>
  </r>
  <r>
    <x v="321"/>
    <x v="0"/>
    <x v="2"/>
    <n v="0.57055"/>
    <x v="3"/>
    <n v="6"/>
    <x v="0"/>
    <x v="1"/>
  </r>
  <r>
    <x v="321"/>
    <x v="1"/>
    <x v="2"/>
    <n v="0.79100999999999999"/>
    <x v="3"/>
    <n v="6"/>
    <x v="0"/>
    <x v="1"/>
  </r>
  <r>
    <x v="321"/>
    <x v="2"/>
    <x v="2"/>
    <n v="0.88288"/>
    <x v="3"/>
    <n v="6"/>
    <x v="0"/>
    <x v="1"/>
  </r>
  <r>
    <x v="321"/>
    <x v="3"/>
    <x v="2"/>
    <n v="0.80808000000000002"/>
    <x v="3"/>
    <n v="6"/>
    <x v="0"/>
    <x v="1"/>
  </r>
  <r>
    <x v="321"/>
    <x v="4"/>
    <x v="2"/>
    <n v="0.76093"/>
    <x v="3"/>
    <n v="6"/>
    <x v="0"/>
    <x v="1"/>
  </r>
  <r>
    <x v="321"/>
    <x v="5"/>
    <x v="2"/>
    <n v="0.85258"/>
    <x v="3"/>
    <n v="6"/>
    <x v="0"/>
    <x v="1"/>
  </r>
  <r>
    <x v="321"/>
    <x v="6"/>
    <x v="2"/>
    <n v="0.74738000000000004"/>
    <x v="3"/>
    <n v="6"/>
    <x v="0"/>
    <x v="1"/>
  </r>
  <r>
    <x v="321"/>
    <x v="13"/>
    <x v="2"/>
    <n v="0.71621000000000001"/>
    <x v="3"/>
    <n v="6"/>
    <x v="0"/>
    <x v="1"/>
  </r>
  <r>
    <x v="321"/>
    <x v="7"/>
    <x v="2"/>
    <n v="0.72936000000000001"/>
    <x v="3"/>
    <n v="6"/>
    <x v="0"/>
    <x v="1"/>
  </r>
  <r>
    <x v="321"/>
    <x v="8"/>
    <x v="2"/>
    <n v="0.82774000000000003"/>
    <x v="3"/>
    <n v="6"/>
    <x v="0"/>
    <x v="1"/>
  </r>
  <r>
    <x v="321"/>
    <x v="9"/>
    <x v="2"/>
    <n v="0.7944"/>
    <x v="3"/>
    <n v="6"/>
    <x v="0"/>
    <x v="1"/>
  </r>
  <r>
    <x v="321"/>
    <x v="10"/>
    <x v="2"/>
    <n v="0.88465000000000005"/>
    <x v="3"/>
    <n v="6"/>
    <x v="0"/>
    <x v="1"/>
  </r>
  <r>
    <x v="321"/>
    <x v="11"/>
    <x v="2"/>
    <n v="0.83506000000000002"/>
    <x v="3"/>
    <n v="6"/>
    <x v="0"/>
    <x v="1"/>
  </r>
  <r>
    <x v="321"/>
    <x v="12"/>
    <x v="2"/>
    <n v="0.97896000000000005"/>
    <x v="3"/>
    <n v="6"/>
    <x v="0"/>
    <x v="1"/>
  </r>
  <r>
    <x v="321"/>
    <x v="0"/>
    <x v="3"/>
    <n v="0.78200000000000003"/>
    <x v="3"/>
    <n v="6"/>
    <x v="0"/>
    <x v="1"/>
  </r>
  <r>
    <x v="321"/>
    <x v="1"/>
    <x v="3"/>
    <n v="1.425"/>
    <x v="3"/>
    <n v="6"/>
    <x v="0"/>
    <x v="1"/>
  </r>
  <r>
    <x v="321"/>
    <x v="2"/>
    <x v="3"/>
    <n v="1.538"/>
    <x v="3"/>
    <n v="6"/>
    <x v="0"/>
    <x v="1"/>
  </r>
  <r>
    <x v="321"/>
    <x v="3"/>
    <x v="3"/>
    <n v="1.446"/>
    <x v="3"/>
    <n v="6"/>
    <x v="0"/>
    <x v="1"/>
  </r>
  <r>
    <x v="321"/>
    <x v="4"/>
    <x v="3"/>
    <n v="1.3879999999999999"/>
    <x v="3"/>
    <n v="6"/>
    <x v="0"/>
    <x v="1"/>
  </r>
  <r>
    <x v="321"/>
    <x v="5"/>
    <x v="3"/>
    <n v="1.0509999999999999"/>
    <x v="3"/>
    <n v="6"/>
    <x v="0"/>
    <x v="1"/>
  </r>
  <r>
    <x v="321"/>
    <x v="6"/>
    <x v="3"/>
    <n v="1.2789999999999999"/>
    <x v="3"/>
    <n v="6"/>
    <x v="0"/>
    <x v="1"/>
  </r>
  <r>
    <x v="321"/>
    <x v="13"/>
    <x v="3"/>
    <n v="0.82699999999999996"/>
    <x v="3"/>
    <n v="6"/>
    <x v="0"/>
    <x v="1"/>
  </r>
  <r>
    <x v="321"/>
    <x v="7"/>
    <x v="3"/>
    <n v="1.617"/>
    <x v="3"/>
    <n v="6"/>
    <x v="0"/>
    <x v="1"/>
  </r>
  <r>
    <x v="321"/>
    <x v="8"/>
    <x v="3"/>
    <n v="1.738"/>
    <x v="3"/>
    <n v="6"/>
    <x v="0"/>
    <x v="1"/>
  </r>
  <r>
    <x v="321"/>
    <x v="9"/>
    <x v="3"/>
    <n v="1.6970000000000001"/>
    <x v="3"/>
    <n v="6"/>
    <x v="0"/>
    <x v="1"/>
  </r>
  <r>
    <x v="321"/>
    <x v="10"/>
    <x v="3"/>
    <n v="1.8080000000000001"/>
    <x v="3"/>
    <n v="6"/>
    <x v="0"/>
    <x v="1"/>
  </r>
  <r>
    <x v="321"/>
    <x v="11"/>
    <x v="3"/>
    <n v="1.7470000000000001"/>
    <x v="3"/>
    <n v="6"/>
    <x v="0"/>
    <x v="1"/>
  </r>
  <r>
    <x v="321"/>
    <x v="12"/>
    <x v="3"/>
    <n v="1.9239999999999999"/>
    <x v="3"/>
    <n v="6"/>
    <x v="0"/>
    <x v="1"/>
  </r>
  <r>
    <x v="322"/>
    <x v="0"/>
    <x v="0"/>
    <n v="6.522E-2"/>
    <x v="3"/>
    <n v="7"/>
    <x v="0"/>
    <x v="1"/>
  </r>
  <r>
    <x v="322"/>
    <x v="1"/>
    <x v="0"/>
    <n v="0.36753000000000002"/>
    <x v="3"/>
    <n v="7"/>
    <x v="0"/>
    <x v="1"/>
  </r>
  <r>
    <x v="322"/>
    <x v="2"/>
    <x v="0"/>
    <n v="0.36753000000000002"/>
    <x v="3"/>
    <n v="7"/>
    <x v="0"/>
    <x v="1"/>
  </r>
  <r>
    <x v="322"/>
    <x v="3"/>
    <x v="0"/>
    <n v="0.36753000000000002"/>
    <x v="3"/>
    <n v="7"/>
    <x v="0"/>
    <x v="1"/>
  </r>
  <r>
    <x v="322"/>
    <x v="4"/>
    <x v="0"/>
    <n v="0.36753000000000002"/>
    <x v="3"/>
    <n v="7"/>
    <x v="0"/>
    <x v="1"/>
  </r>
  <r>
    <x v="322"/>
    <x v="5"/>
    <x v="0"/>
    <n v="7.7509999999999996E-2"/>
    <x v="3"/>
    <n v="7"/>
    <x v="0"/>
    <x v="1"/>
  </r>
  <r>
    <x v="322"/>
    <x v="6"/>
    <x v="0"/>
    <n v="0.29246"/>
    <x v="3"/>
    <n v="7"/>
    <x v="0"/>
    <x v="1"/>
  </r>
  <r>
    <x v="322"/>
    <x v="7"/>
    <x v="0"/>
    <n v="0.58526999999999996"/>
    <x v="3"/>
    <n v="7"/>
    <x v="0"/>
    <x v="1"/>
  </r>
  <r>
    <x v="322"/>
    <x v="8"/>
    <x v="0"/>
    <n v="0.58526999999999996"/>
    <x v="3"/>
    <n v="7"/>
    <x v="0"/>
    <x v="1"/>
  </r>
  <r>
    <x v="322"/>
    <x v="9"/>
    <x v="0"/>
    <n v="0.58526999999999996"/>
    <x v="3"/>
    <n v="7"/>
    <x v="0"/>
    <x v="1"/>
  </r>
  <r>
    <x v="322"/>
    <x v="10"/>
    <x v="0"/>
    <n v="0.58526999999999996"/>
    <x v="3"/>
    <n v="7"/>
    <x v="0"/>
    <x v="1"/>
  </r>
  <r>
    <x v="322"/>
    <x v="11"/>
    <x v="0"/>
    <n v="0.58526999999999996"/>
    <x v="3"/>
    <n v="7"/>
    <x v="0"/>
    <x v="1"/>
  </r>
  <r>
    <x v="322"/>
    <x v="12"/>
    <x v="0"/>
    <n v="0.58526999999999996"/>
    <x v="3"/>
    <n v="7"/>
    <x v="0"/>
    <x v="1"/>
  </r>
  <r>
    <x v="322"/>
    <x v="0"/>
    <x v="1"/>
    <n v="0.14641000000000001"/>
    <x v="3"/>
    <n v="7"/>
    <x v="0"/>
    <x v="1"/>
  </r>
  <r>
    <x v="322"/>
    <x v="1"/>
    <x v="1"/>
    <n v="0.26907999999999999"/>
    <x v="3"/>
    <n v="7"/>
    <x v="0"/>
    <x v="1"/>
  </r>
  <r>
    <x v="322"/>
    <x v="2"/>
    <x v="1"/>
    <n v="0.28236"/>
    <x v="3"/>
    <n v="7"/>
    <x v="0"/>
    <x v="1"/>
  </r>
  <r>
    <x v="322"/>
    <x v="3"/>
    <x v="1"/>
    <n v="0.27095000000000002"/>
    <x v="3"/>
    <n v="7"/>
    <x v="0"/>
    <x v="1"/>
  </r>
  <r>
    <x v="322"/>
    <x v="4"/>
    <x v="1"/>
    <n v="0.26515"/>
    <x v="3"/>
    <n v="7"/>
    <x v="0"/>
    <x v="1"/>
  </r>
  <r>
    <x v="322"/>
    <x v="5"/>
    <x v="1"/>
    <n v="0.12264"/>
    <x v="3"/>
    <n v="7"/>
    <x v="0"/>
    <x v="1"/>
  </r>
  <r>
    <x v="322"/>
    <x v="6"/>
    <x v="1"/>
    <n v="0.24102999999999999"/>
    <x v="3"/>
    <n v="7"/>
    <x v="0"/>
    <x v="1"/>
  </r>
  <r>
    <x v="322"/>
    <x v="7"/>
    <x v="1"/>
    <n v="0.30480000000000002"/>
    <x v="3"/>
    <n v="7"/>
    <x v="0"/>
    <x v="1"/>
  </r>
  <r>
    <x v="322"/>
    <x v="8"/>
    <x v="1"/>
    <n v="0.32611000000000001"/>
    <x v="3"/>
    <n v="7"/>
    <x v="0"/>
    <x v="1"/>
  </r>
  <r>
    <x v="322"/>
    <x v="9"/>
    <x v="1"/>
    <n v="0.31938"/>
    <x v="3"/>
    <n v="7"/>
    <x v="0"/>
    <x v="1"/>
  </r>
  <r>
    <x v="322"/>
    <x v="10"/>
    <x v="1"/>
    <n v="0.33994999999999997"/>
    <x v="3"/>
    <n v="7"/>
    <x v="0"/>
    <x v="1"/>
  </r>
  <r>
    <x v="322"/>
    <x v="11"/>
    <x v="1"/>
    <n v="0.32817000000000002"/>
    <x v="3"/>
    <n v="7"/>
    <x v="0"/>
    <x v="1"/>
  </r>
  <r>
    <x v="322"/>
    <x v="12"/>
    <x v="1"/>
    <n v="0.35996"/>
    <x v="3"/>
    <n v="7"/>
    <x v="0"/>
    <x v="1"/>
  </r>
  <r>
    <x v="322"/>
    <x v="0"/>
    <x v="2"/>
    <n v="0.57137000000000004"/>
    <x v="3"/>
    <n v="7"/>
    <x v="0"/>
    <x v="1"/>
  </r>
  <r>
    <x v="322"/>
    <x v="1"/>
    <x v="2"/>
    <n v="0.80239000000000005"/>
    <x v="3"/>
    <n v="7"/>
    <x v="0"/>
    <x v="1"/>
  </r>
  <r>
    <x v="322"/>
    <x v="2"/>
    <x v="2"/>
    <n v="0.86011000000000004"/>
    <x v="3"/>
    <n v="7"/>
    <x v="0"/>
    <x v="1"/>
  </r>
  <r>
    <x v="322"/>
    <x v="3"/>
    <x v="2"/>
    <n v="0.81052000000000002"/>
    <x v="3"/>
    <n v="7"/>
    <x v="0"/>
    <x v="1"/>
  </r>
  <r>
    <x v="322"/>
    <x v="4"/>
    <x v="2"/>
    <n v="0.78532000000000002"/>
    <x v="3"/>
    <n v="7"/>
    <x v="0"/>
    <x v="1"/>
  </r>
  <r>
    <x v="322"/>
    <x v="5"/>
    <x v="2"/>
    <n v="0.86585000000000001"/>
    <x v="3"/>
    <n v="7"/>
    <x v="0"/>
    <x v="1"/>
  </r>
  <r>
    <x v="322"/>
    <x v="6"/>
    <x v="2"/>
    <n v="0.75551000000000001"/>
    <x v="3"/>
    <n v="7"/>
    <x v="0"/>
    <x v="1"/>
  </r>
  <r>
    <x v="322"/>
    <x v="7"/>
    <x v="2"/>
    <n v="0.73992999999999998"/>
    <x v="3"/>
    <n v="7"/>
    <x v="0"/>
    <x v="1"/>
  </r>
  <r>
    <x v="322"/>
    <x v="8"/>
    <x v="2"/>
    <n v="0.83262000000000003"/>
    <x v="3"/>
    <n v="7"/>
    <x v="0"/>
    <x v="1"/>
  </r>
  <r>
    <x v="322"/>
    <x v="9"/>
    <x v="2"/>
    <n v="0.80335000000000001"/>
    <x v="3"/>
    <n v="7"/>
    <x v="0"/>
    <x v="1"/>
  </r>
  <r>
    <x v="322"/>
    <x v="10"/>
    <x v="2"/>
    <n v="0.89278000000000002"/>
    <x v="3"/>
    <n v="7"/>
    <x v="0"/>
    <x v="1"/>
  </r>
  <r>
    <x v="322"/>
    <x v="11"/>
    <x v="2"/>
    <n v="0.84155999999999997"/>
    <x v="3"/>
    <n v="7"/>
    <x v="0"/>
    <x v="1"/>
  </r>
  <r>
    <x v="322"/>
    <x v="12"/>
    <x v="2"/>
    <n v="0.97977000000000003"/>
    <x v="3"/>
    <n v="7"/>
    <x v="0"/>
    <x v="1"/>
  </r>
  <r>
    <x v="322"/>
    <x v="0"/>
    <x v="3"/>
    <n v="0.78300000000000003"/>
    <x v="3"/>
    <n v="7"/>
    <x v="0"/>
    <x v="1"/>
  </r>
  <r>
    <x v="322"/>
    <x v="1"/>
    <x v="3"/>
    <n v="1.4390000000000001"/>
    <x v="3"/>
    <n v="7"/>
    <x v="0"/>
    <x v="1"/>
  </r>
  <r>
    <x v="322"/>
    <x v="2"/>
    <x v="3"/>
    <n v="1.51"/>
    <x v="3"/>
    <n v="7"/>
    <x v="0"/>
    <x v="1"/>
  </r>
  <r>
    <x v="322"/>
    <x v="3"/>
    <x v="3"/>
    <n v="1.4490000000000001"/>
    <x v="3"/>
    <n v="7"/>
    <x v="0"/>
    <x v="1"/>
  </r>
  <r>
    <x v="322"/>
    <x v="4"/>
    <x v="3"/>
    <n v="1.4179999999999999"/>
    <x v="3"/>
    <n v="7"/>
    <x v="0"/>
    <x v="1"/>
  </r>
  <r>
    <x v="322"/>
    <x v="5"/>
    <x v="3"/>
    <n v="1.0660000000000001"/>
    <x v="3"/>
    <n v="7"/>
    <x v="0"/>
    <x v="1"/>
  </r>
  <r>
    <x v="322"/>
    <x v="6"/>
    <x v="3"/>
    <n v="1.2889999999999999"/>
    <x v="3"/>
    <n v="7"/>
    <x v="0"/>
    <x v="1"/>
  </r>
  <r>
    <x v="322"/>
    <x v="7"/>
    <x v="3"/>
    <n v="1.63"/>
    <x v="3"/>
    <n v="7"/>
    <x v="0"/>
    <x v="1"/>
  </r>
  <r>
    <x v="322"/>
    <x v="8"/>
    <x v="3"/>
    <n v="1.744"/>
    <x v="3"/>
    <n v="7"/>
    <x v="0"/>
    <x v="1"/>
  </r>
  <r>
    <x v="322"/>
    <x v="9"/>
    <x v="3"/>
    <n v="1.708"/>
    <x v="3"/>
    <n v="7"/>
    <x v="0"/>
    <x v="1"/>
  </r>
  <r>
    <x v="322"/>
    <x v="10"/>
    <x v="3"/>
    <n v="1.8180000000000001"/>
    <x v="3"/>
    <n v="7"/>
    <x v="0"/>
    <x v="1"/>
  </r>
  <r>
    <x v="322"/>
    <x v="11"/>
    <x v="3"/>
    <n v="1.7549999999999999"/>
    <x v="3"/>
    <n v="7"/>
    <x v="0"/>
    <x v="1"/>
  </r>
  <r>
    <x v="322"/>
    <x v="12"/>
    <x v="3"/>
    <n v="1.925"/>
    <x v="3"/>
    <n v="7"/>
    <x v="0"/>
    <x v="1"/>
  </r>
  <r>
    <x v="323"/>
    <x v="13"/>
    <x v="0"/>
    <n v="1.5650000000000001E-2"/>
    <x v="3"/>
    <n v="7"/>
    <x v="0"/>
    <x v="1"/>
  </r>
  <r>
    <x v="323"/>
    <x v="13"/>
    <x v="1"/>
    <n v="9.7210000000000005E-2"/>
    <x v="3"/>
    <n v="7"/>
    <x v="0"/>
    <x v="1"/>
  </r>
  <r>
    <x v="323"/>
    <x v="13"/>
    <x v="2"/>
    <n v="0.73214000000000001"/>
    <x v="3"/>
    <n v="7"/>
    <x v="0"/>
    <x v="1"/>
  </r>
  <r>
    <x v="323"/>
    <x v="13"/>
    <x v="3"/>
    <n v="0.84499999999999997"/>
    <x v="3"/>
    <n v="7"/>
    <x v="0"/>
    <x v="1"/>
  </r>
  <r>
    <x v="324"/>
    <x v="0"/>
    <x v="0"/>
    <n v="6.522E-2"/>
    <x v="3"/>
    <n v="8"/>
    <x v="0"/>
    <x v="1"/>
  </r>
  <r>
    <x v="324"/>
    <x v="1"/>
    <x v="0"/>
    <n v="0.36753000000000002"/>
    <x v="3"/>
    <n v="8"/>
    <x v="0"/>
    <x v="1"/>
  </r>
  <r>
    <x v="324"/>
    <x v="2"/>
    <x v="0"/>
    <n v="0.36753000000000002"/>
    <x v="3"/>
    <n v="8"/>
    <x v="0"/>
    <x v="1"/>
  </r>
  <r>
    <x v="324"/>
    <x v="3"/>
    <x v="0"/>
    <n v="0.36753000000000002"/>
    <x v="3"/>
    <n v="8"/>
    <x v="0"/>
    <x v="1"/>
  </r>
  <r>
    <x v="324"/>
    <x v="4"/>
    <x v="0"/>
    <n v="0.36753000000000002"/>
    <x v="3"/>
    <n v="8"/>
    <x v="0"/>
    <x v="1"/>
  </r>
  <r>
    <x v="324"/>
    <x v="5"/>
    <x v="0"/>
    <n v="7.7509999999999996E-2"/>
    <x v="3"/>
    <n v="8"/>
    <x v="0"/>
    <x v="1"/>
  </r>
  <r>
    <x v="324"/>
    <x v="6"/>
    <x v="0"/>
    <n v="0.29246"/>
    <x v="3"/>
    <n v="8"/>
    <x v="0"/>
    <x v="1"/>
  </r>
  <r>
    <x v="324"/>
    <x v="7"/>
    <x v="0"/>
    <n v="0.58526999999999996"/>
    <x v="3"/>
    <n v="8"/>
    <x v="0"/>
    <x v="1"/>
  </r>
  <r>
    <x v="324"/>
    <x v="8"/>
    <x v="0"/>
    <n v="0.58526999999999996"/>
    <x v="3"/>
    <n v="8"/>
    <x v="0"/>
    <x v="1"/>
  </r>
  <r>
    <x v="324"/>
    <x v="9"/>
    <x v="0"/>
    <n v="0.58526999999999996"/>
    <x v="3"/>
    <n v="8"/>
    <x v="0"/>
    <x v="1"/>
  </r>
  <r>
    <x v="324"/>
    <x v="10"/>
    <x v="0"/>
    <n v="0.58526999999999996"/>
    <x v="3"/>
    <n v="8"/>
    <x v="0"/>
    <x v="1"/>
  </r>
  <r>
    <x v="324"/>
    <x v="11"/>
    <x v="0"/>
    <n v="0.58526999999999996"/>
    <x v="3"/>
    <n v="8"/>
    <x v="0"/>
    <x v="1"/>
  </r>
  <r>
    <x v="324"/>
    <x v="12"/>
    <x v="0"/>
    <n v="0.58526999999999996"/>
    <x v="3"/>
    <n v="8"/>
    <x v="0"/>
    <x v="1"/>
  </r>
  <r>
    <x v="324"/>
    <x v="0"/>
    <x v="1"/>
    <n v="0.14641000000000001"/>
    <x v="3"/>
    <n v="8"/>
    <x v="0"/>
    <x v="1"/>
  </r>
  <r>
    <x v="324"/>
    <x v="1"/>
    <x v="1"/>
    <n v="0.27133000000000002"/>
    <x v="3"/>
    <n v="8"/>
    <x v="0"/>
    <x v="1"/>
  </r>
  <r>
    <x v="324"/>
    <x v="2"/>
    <x v="1"/>
    <n v="0.28460000000000002"/>
    <x v="3"/>
    <n v="8"/>
    <x v="0"/>
    <x v="1"/>
  </r>
  <r>
    <x v="324"/>
    <x v="3"/>
    <x v="1"/>
    <n v="0.27488000000000001"/>
    <x v="3"/>
    <n v="8"/>
    <x v="0"/>
    <x v="1"/>
  </r>
  <r>
    <x v="324"/>
    <x v="4"/>
    <x v="1"/>
    <n v="0.26515"/>
    <x v="3"/>
    <n v="8"/>
    <x v="0"/>
    <x v="1"/>
  </r>
  <r>
    <x v="324"/>
    <x v="5"/>
    <x v="1"/>
    <n v="0.1239"/>
    <x v="3"/>
    <n v="8"/>
    <x v="0"/>
    <x v="1"/>
  </r>
  <r>
    <x v="324"/>
    <x v="6"/>
    <x v="1"/>
    <n v="0.24346000000000001"/>
    <x v="3"/>
    <n v="8"/>
    <x v="0"/>
    <x v="1"/>
  </r>
  <r>
    <x v="324"/>
    <x v="7"/>
    <x v="1"/>
    <n v="0.30685000000000001"/>
    <x v="3"/>
    <n v="8"/>
    <x v="0"/>
    <x v="1"/>
  </r>
  <r>
    <x v="324"/>
    <x v="8"/>
    <x v="1"/>
    <n v="0.32891999999999999"/>
    <x v="3"/>
    <n v="8"/>
    <x v="0"/>
    <x v="1"/>
  </r>
  <r>
    <x v="324"/>
    <x v="9"/>
    <x v="1"/>
    <n v="0.32163000000000003"/>
    <x v="3"/>
    <n v="8"/>
    <x v="0"/>
    <x v="1"/>
  </r>
  <r>
    <x v="324"/>
    <x v="10"/>
    <x v="1"/>
    <n v="0.34238000000000002"/>
    <x v="3"/>
    <n v="8"/>
    <x v="0"/>
    <x v="1"/>
  </r>
  <r>
    <x v="324"/>
    <x v="11"/>
    <x v="1"/>
    <n v="0.33023000000000002"/>
    <x v="3"/>
    <n v="8"/>
    <x v="0"/>
    <x v="1"/>
  </r>
  <r>
    <x v="324"/>
    <x v="12"/>
    <x v="1"/>
    <n v="0.36052000000000001"/>
    <x v="3"/>
    <n v="8"/>
    <x v="0"/>
    <x v="1"/>
  </r>
  <r>
    <x v="324"/>
    <x v="0"/>
    <x v="2"/>
    <n v="0.57137000000000004"/>
    <x v="3"/>
    <n v="8"/>
    <x v="0"/>
    <x v="1"/>
  </r>
  <r>
    <x v="324"/>
    <x v="1"/>
    <x v="2"/>
    <n v="0.81213999999999997"/>
    <x v="3"/>
    <n v="8"/>
    <x v="0"/>
    <x v="1"/>
  </r>
  <r>
    <x v="324"/>
    <x v="2"/>
    <x v="2"/>
    <n v="0.86987000000000003"/>
    <x v="3"/>
    <n v="8"/>
    <x v="0"/>
    <x v="1"/>
  </r>
  <r>
    <x v="324"/>
    <x v="3"/>
    <x v="2"/>
    <n v="0.82759000000000005"/>
    <x v="3"/>
    <n v="8"/>
    <x v="0"/>
    <x v="1"/>
  </r>
  <r>
    <x v="324"/>
    <x v="4"/>
    <x v="2"/>
    <n v="0.78532000000000002"/>
    <x v="3"/>
    <n v="8"/>
    <x v="0"/>
    <x v="1"/>
  </r>
  <r>
    <x v="324"/>
    <x v="5"/>
    <x v="2"/>
    <n v="0.87558999999999998"/>
    <x v="3"/>
    <n v="8"/>
    <x v="0"/>
    <x v="1"/>
  </r>
  <r>
    <x v="324"/>
    <x v="6"/>
    <x v="2"/>
    <n v="0.76607999999999998"/>
    <x v="3"/>
    <n v="8"/>
    <x v="0"/>
    <x v="1"/>
  </r>
  <r>
    <x v="324"/>
    <x v="7"/>
    <x v="2"/>
    <n v="0.74887999999999999"/>
    <x v="3"/>
    <n v="8"/>
    <x v="0"/>
    <x v="1"/>
  </r>
  <r>
    <x v="324"/>
    <x v="8"/>
    <x v="2"/>
    <n v="0.84480999999999995"/>
    <x v="3"/>
    <n v="8"/>
    <x v="0"/>
    <x v="1"/>
  </r>
  <r>
    <x v="324"/>
    <x v="9"/>
    <x v="2"/>
    <n v="0.81310000000000004"/>
    <x v="3"/>
    <n v="8"/>
    <x v="0"/>
    <x v="1"/>
  </r>
  <r>
    <x v="324"/>
    <x v="10"/>
    <x v="2"/>
    <n v="0.90334999999999999"/>
    <x v="3"/>
    <n v="8"/>
    <x v="0"/>
    <x v="1"/>
  </r>
  <r>
    <x v="324"/>
    <x v="11"/>
    <x v="2"/>
    <n v="0.85050000000000003"/>
    <x v="3"/>
    <n v="8"/>
    <x v="0"/>
    <x v="1"/>
  </r>
  <r>
    <x v="324"/>
    <x v="12"/>
    <x v="2"/>
    <n v="0.98221000000000003"/>
    <x v="3"/>
    <n v="8"/>
    <x v="0"/>
    <x v="1"/>
  </r>
  <r>
    <x v="324"/>
    <x v="0"/>
    <x v="3"/>
    <n v="0.78300000000000003"/>
    <x v="3"/>
    <n v="8"/>
    <x v="0"/>
    <x v="1"/>
  </r>
  <r>
    <x v="324"/>
    <x v="1"/>
    <x v="3"/>
    <n v="1.4510000000000001"/>
    <x v="3"/>
    <n v="8"/>
    <x v="0"/>
    <x v="1"/>
  </r>
  <r>
    <x v="324"/>
    <x v="2"/>
    <x v="3"/>
    <n v="1.522"/>
    <x v="3"/>
    <n v="8"/>
    <x v="0"/>
    <x v="1"/>
  </r>
  <r>
    <x v="324"/>
    <x v="3"/>
    <x v="3"/>
    <n v="1.47"/>
    <x v="3"/>
    <n v="8"/>
    <x v="0"/>
    <x v="1"/>
  </r>
  <r>
    <x v="324"/>
    <x v="4"/>
    <x v="3"/>
    <n v="1.4179999999999999"/>
    <x v="3"/>
    <n v="8"/>
    <x v="0"/>
    <x v="1"/>
  </r>
  <r>
    <x v="324"/>
    <x v="5"/>
    <x v="3"/>
    <n v="1.077"/>
    <x v="3"/>
    <n v="8"/>
    <x v="0"/>
    <x v="1"/>
  </r>
  <r>
    <x v="324"/>
    <x v="6"/>
    <x v="3"/>
    <n v="1.302"/>
    <x v="3"/>
    <n v="8"/>
    <x v="0"/>
    <x v="1"/>
  </r>
  <r>
    <x v="324"/>
    <x v="7"/>
    <x v="3"/>
    <n v="1.641"/>
    <x v="3"/>
    <n v="8"/>
    <x v="0"/>
    <x v="1"/>
  </r>
  <r>
    <x v="324"/>
    <x v="8"/>
    <x v="3"/>
    <n v="1.7589999999999999"/>
    <x v="3"/>
    <n v="8"/>
    <x v="0"/>
    <x v="1"/>
  </r>
  <r>
    <x v="324"/>
    <x v="9"/>
    <x v="3"/>
    <n v="1.72"/>
    <x v="3"/>
    <n v="8"/>
    <x v="0"/>
    <x v="1"/>
  </r>
  <r>
    <x v="324"/>
    <x v="10"/>
    <x v="3"/>
    <n v="1.831"/>
    <x v="3"/>
    <n v="8"/>
    <x v="0"/>
    <x v="1"/>
  </r>
  <r>
    <x v="324"/>
    <x v="11"/>
    <x v="3"/>
    <n v="1.766"/>
    <x v="3"/>
    <n v="8"/>
    <x v="0"/>
    <x v="1"/>
  </r>
  <r>
    <x v="324"/>
    <x v="12"/>
    <x v="3"/>
    <n v="1.9279999999999999"/>
    <x v="3"/>
    <n v="8"/>
    <x v="0"/>
    <x v="1"/>
  </r>
  <r>
    <x v="325"/>
    <x v="13"/>
    <x v="0"/>
    <n v="1.5650000000000001E-2"/>
    <x v="3"/>
    <n v="8"/>
    <x v="0"/>
    <x v="1"/>
  </r>
  <r>
    <x v="325"/>
    <x v="13"/>
    <x v="1"/>
    <n v="9.8820000000000005E-2"/>
    <x v="3"/>
    <n v="8"/>
    <x v="0"/>
    <x v="1"/>
  </r>
  <r>
    <x v="325"/>
    <x v="13"/>
    <x v="2"/>
    <n v="0.74453000000000003"/>
    <x v="3"/>
    <n v="8"/>
    <x v="0"/>
    <x v="1"/>
  </r>
  <r>
    <x v="325"/>
    <x v="13"/>
    <x v="3"/>
    <n v="0.85899999999999999"/>
    <x v="3"/>
    <n v="8"/>
    <x v="0"/>
    <x v="1"/>
  </r>
  <r>
    <x v="326"/>
    <x v="13"/>
    <x v="0"/>
    <n v="1.5650000000000001E-2"/>
    <x v="3"/>
    <n v="9"/>
    <x v="0"/>
    <x v="1"/>
  </r>
  <r>
    <x v="326"/>
    <x v="13"/>
    <x v="1"/>
    <n v="9.733E-2"/>
    <x v="3"/>
    <n v="9"/>
    <x v="0"/>
    <x v="1"/>
  </r>
  <r>
    <x v="326"/>
    <x v="13"/>
    <x v="2"/>
    <n v="0.73302"/>
    <x v="3"/>
    <n v="9"/>
    <x v="0"/>
    <x v="1"/>
  </r>
  <r>
    <x v="326"/>
    <x v="13"/>
    <x v="3"/>
    <n v="0.84599999999999997"/>
    <x v="3"/>
    <n v="9"/>
    <x v="0"/>
    <x v="1"/>
  </r>
  <r>
    <x v="327"/>
    <x v="0"/>
    <x v="0"/>
    <n v="6.522E-2"/>
    <x v="3"/>
    <n v="9"/>
    <x v="0"/>
    <x v="1"/>
  </r>
  <r>
    <x v="327"/>
    <x v="1"/>
    <x v="0"/>
    <n v="0.36753000000000002"/>
    <x v="3"/>
    <n v="9"/>
    <x v="0"/>
    <x v="1"/>
  </r>
  <r>
    <x v="327"/>
    <x v="2"/>
    <x v="0"/>
    <n v="0.36753000000000002"/>
    <x v="3"/>
    <n v="9"/>
    <x v="0"/>
    <x v="1"/>
  </r>
  <r>
    <x v="327"/>
    <x v="3"/>
    <x v="0"/>
    <n v="0.36753000000000002"/>
    <x v="3"/>
    <n v="9"/>
    <x v="0"/>
    <x v="1"/>
  </r>
  <r>
    <x v="327"/>
    <x v="4"/>
    <x v="0"/>
    <n v="0.36753000000000002"/>
    <x v="3"/>
    <n v="9"/>
    <x v="0"/>
    <x v="1"/>
  </r>
  <r>
    <x v="327"/>
    <x v="5"/>
    <x v="0"/>
    <n v="7.7509999999999996E-2"/>
    <x v="3"/>
    <n v="9"/>
    <x v="0"/>
    <x v="1"/>
  </r>
  <r>
    <x v="327"/>
    <x v="6"/>
    <x v="0"/>
    <n v="0.29246"/>
    <x v="3"/>
    <n v="9"/>
    <x v="0"/>
    <x v="1"/>
  </r>
  <r>
    <x v="327"/>
    <x v="7"/>
    <x v="0"/>
    <n v="0.58526999999999996"/>
    <x v="3"/>
    <n v="9"/>
    <x v="0"/>
    <x v="1"/>
  </r>
  <r>
    <x v="327"/>
    <x v="8"/>
    <x v="0"/>
    <n v="0.58526999999999996"/>
    <x v="3"/>
    <n v="9"/>
    <x v="0"/>
    <x v="1"/>
  </r>
  <r>
    <x v="327"/>
    <x v="9"/>
    <x v="0"/>
    <n v="0.58526999999999996"/>
    <x v="3"/>
    <n v="9"/>
    <x v="0"/>
    <x v="1"/>
  </r>
  <r>
    <x v="327"/>
    <x v="10"/>
    <x v="0"/>
    <n v="0.58526999999999996"/>
    <x v="3"/>
    <n v="9"/>
    <x v="0"/>
    <x v="1"/>
  </r>
  <r>
    <x v="327"/>
    <x v="11"/>
    <x v="0"/>
    <n v="0.58526999999999996"/>
    <x v="3"/>
    <n v="9"/>
    <x v="0"/>
    <x v="1"/>
  </r>
  <r>
    <x v="327"/>
    <x v="12"/>
    <x v="0"/>
    <n v="0.58526999999999996"/>
    <x v="3"/>
    <n v="9"/>
    <x v="0"/>
    <x v="1"/>
  </r>
  <r>
    <x v="327"/>
    <x v="0"/>
    <x v="1"/>
    <n v="0.14641000000000001"/>
    <x v="3"/>
    <n v="9"/>
    <x v="0"/>
    <x v="1"/>
  </r>
  <r>
    <x v="327"/>
    <x v="1"/>
    <x v="1"/>
    <n v="0.27245000000000003"/>
    <x v="3"/>
    <n v="9"/>
    <x v="0"/>
    <x v="1"/>
  </r>
  <r>
    <x v="327"/>
    <x v="2"/>
    <x v="1"/>
    <n v="0.29246"/>
    <x v="3"/>
    <n v="9"/>
    <x v="0"/>
    <x v="1"/>
  </r>
  <r>
    <x v="327"/>
    <x v="3"/>
    <x v="1"/>
    <n v="0.27675"/>
    <x v="3"/>
    <n v="9"/>
    <x v="0"/>
    <x v="1"/>
  </r>
  <r>
    <x v="327"/>
    <x v="4"/>
    <x v="1"/>
    <n v="0.26515"/>
    <x v="3"/>
    <n v="9"/>
    <x v="0"/>
    <x v="1"/>
  </r>
  <r>
    <x v="327"/>
    <x v="5"/>
    <x v="1"/>
    <n v="0.12471"/>
    <x v="3"/>
    <n v="9"/>
    <x v="0"/>
    <x v="1"/>
  </r>
  <r>
    <x v="327"/>
    <x v="6"/>
    <x v="1"/>
    <n v="0.24459"/>
    <x v="3"/>
    <n v="9"/>
    <x v="0"/>
    <x v="1"/>
  </r>
  <r>
    <x v="327"/>
    <x v="7"/>
    <x v="1"/>
    <n v="0.30909999999999999"/>
    <x v="3"/>
    <n v="9"/>
    <x v="0"/>
    <x v="1"/>
  </r>
  <r>
    <x v="327"/>
    <x v="8"/>
    <x v="1"/>
    <n v="0.3306"/>
    <x v="3"/>
    <n v="9"/>
    <x v="0"/>
    <x v="1"/>
  </r>
  <r>
    <x v="327"/>
    <x v="9"/>
    <x v="1"/>
    <n v="0.32443"/>
    <x v="3"/>
    <n v="9"/>
    <x v="0"/>
    <x v="1"/>
  </r>
  <r>
    <x v="327"/>
    <x v="10"/>
    <x v="1"/>
    <n v="0.34425"/>
    <x v="3"/>
    <n v="9"/>
    <x v="0"/>
    <x v="1"/>
  </r>
  <r>
    <x v="327"/>
    <x v="11"/>
    <x v="1"/>
    <n v="0.33098"/>
    <x v="3"/>
    <n v="9"/>
    <x v="0"/>
    <x v="1"/>
  </r>
  <r>
    <x v="327"/>
    <x v="12"/>
    <x v="1"/>
    <n v="0.36126999999999998"/>
    <x v="3"/>
    <n v="9"/>
    <x v="0"/>
    <x v="1"/>
  </r>
  <r>
    <x v="327"/>
    <x v="0"/>
    <x v="2"/>
    <n v="0.57137000000000004"/>
    <x v="3"/>
    <n v="9"/>
    <x v="0"/>
    <x v="1"/>
  </r>
  <r>
    <x v="327"/>
    <x v="1"/>
    <x v="2"/>
    <n v="0.81701999999999997"/>
    <x v="3"/>
    <n v="9"/>
    <x v="0"/>
    <x v="1"/>
  </r>
  <r>
    <x v="327"/>
    <x v="2"/>
    <x v="2"/>
    <n v="0.90400999999999998"/>
    <x v="3"/>
    <n v="9"/>
    <x v="0"/>
    <x v="1"/>
  </r>
  <r>
    <x v="327"/>
    <x v="3"/>
    <x v="2"/>
    <n v="0.83572000000000002"/>
    <x v="3"/>
    <n v="9"/>
    <x v="0"/>
    <x v="1"/>
  </r>
  <r>
    <x v="327"/>
    <x v="4"/>
    <x v="2"/>
    <n v="0.78532000000000002"/>
    <x v="3"/>
    <n v="9"/>
    <x v="0"/>
    <x v="1"/>
  </r>
  <r>
    <x v="327"/>
    <x v="5"/>
    <x v="2"/>
    <n v="0.88178000000000001"/>
    <x v="3"/>
    <n v="9"/>
    <x v="0"/>
    <x v="1"/>
  </r>
  <r>
    <x v="327"/>
    <x v="6"/>
    <x v="2"/>
    <n v="0.77095000000000002"/>
    <x v="3"/>
    <n v="9"/>
    <x v="0"/>
    <x v="1"/>
  </r>
  <r>
    <x v="327"/>
    <x v="7"/>
    <x v="2"/>
    <n v="0.75863000000000003"/>
    <x v="3"/>
    <n v="9"/>
    <x v="0"/>
    <x v="1"/>
  </r>
  <r>
    <x v="327"/>
    <x v="8"/>
    <x v="2"/>
    <n v="0.85213000000000005"/>
    <x v="3"/>
    <n v="9"/>
    <x v="0"/>
    <x v="1"/>
  </r>
  <r>
    <x v="327"/>
    <x v="9"/>
    <x v="2"/>
    <n v="0.82530000000000003"/>
    <x v="3"/>
    <n v="9"/>
    <x v="0"/>
    <x v="1"/>
  </r>
  <r>
    <x v="327"/>
    <x v="10"/>
    <x v="2"/>
    <n v="0.91147999999999996"/>
    <x v="3"/>
    <n v="9"/>
    <x v="0"/>
    <x v="1"/>
  </r>
  <r>
    <x v="327"/>
    <x v="11"/>
    <x v="2"/>
    <n v="0.85375000000000001"/>
    <x v="3"/>
    <n v="9"/>
    <x v="0"/>
    <x v="1"/>
  </r>
  <r>
    <x v="327"/>
    <x v="12"/>
    <x v="2"/>
    <n v="0.98546"/>
    <x v="3"/>
    <n v="9"/>
    <x v="0"/>
    <x v="1"/>
  </r>
  <r>
    <x v="327"/>
    <x v="0"/>
    <x v="3"/>
    <n v="0.78300000000000003"/>
    <x v="3"/>
    <n v="9"/>
    <x v="0"/>
    <x v="1"/>
  </r>
  <r>
    <x v="327"/>
    <x v="1"/>
    <x v="3"/>
    <n v="1.4570000000000001"/>
    <x v="3"/>
    <n v="9"/>
    <x v="0"/>
    <x v="1"/>
  </r>
  <r>
    <x v="327"/>
    <x v="2"/>
    <x v="3"/>
    <n v="1.5640000000000001"/>
    <x v="3"/>
    <n v="9"/>
    <x v="0"/>
    <x v="1"/>
  </r>
  <r>
    <x v="327"/>
    <x v="3"/>
    <x v="3"/>
    <n v="1.48"/>
    <x v="3"/>
    <n v="9"/>
    <x v="0"/>
    <x v="1"/>
  </r>
  <r>
    <x v="327"/>
    <x v="4"/>
    <x v="3"/>
    <n v="1.4179999999999999"/>
    <x v="3"/>
    <n v="9"/>
    <x v="0"/>
    <x v="1"/>
  </r>
  <r>
    <x v="327"/>
    <x v="5"/>
    <x v="3"/>
    <n v="1.0840000000000001"/>
    <x v="3"/>
    <n v="9"/>
    <x v="0"/>
    <x v="1"/>
  </r>
  <r>
    <x v="327"/>
    <x v="6"/>
    <x v="3"/>
    <n v="1.3080000000000001"/>
    <x v="3"/>
    <n v="9"/>
    <x v="0"/>
    <x v="1"/>
  </r>
  <r>
    <x v="327"/>
    <x v="7"/>
    <x v="3"/>
    <n v="1.653"/>
    <x v="3"/>
    <n v="9"/>
    <x v="0"/>
    <x v="1"/>
  </r>
  <r>
    <x v="327"/>
    <x v="8"/>
    <x v="3"/>
    <n v="1.768"/>
    <x v="3"/>
    <n v="9"/>
    <x v="0"/>
    <x v="1"/>
  </r>
  <r>
    <x v="327"/>
    <x v="9"/>
    <x v="3"/>
    <n v="1.7350000000000001"/>
    <x v="3"/>
    <n v="9"/>
    <x v="0"/>
    <x v="1"/>
  </r>
  <r>
    <x v="327"/>
    <x v="10"/>
    <x v="3"/>
    <n v="1.841"/>
    <x v="3"/>
    <n v="9"/>
    <x v="0"/>
    <x v="1"/>
  </r>
  <r>
    <x v="327"/>
    <x v="11"/>
    <x v="3"/>
    <n v="1.77"/>
    <x v="3"/>
    <n v="9"/>
    <x v="0"/>
    <x v="1"/>
  </r>
  <r>
    <x v="327"/>
    <x v="12"/>
    <x v="3"/>
    <n v="1.9319999999999999"/>
    <x v="3"/>
    <n v="9"/>
    <x v="0"/>
    <x v="1"/>
  </r>
  <r>
    <x v="328"/>
    <x v="0"/>
    <x v="0"/>
    <n v="6.522E-2"/>
    <x v="3"/>
    <n v="10"/>
    <x v="0"/>
    <x v="2"/>
  </r>
  <r>
    <x v="328"/>
    <x v="1"/>
    <x v="0"/>
    <n v="0.36753000000000002"/>
    <x v="3"/>
    <n v="10"/>
    <x v="0"/>
    <x v="2"/>
  </r>
  <r>
    <x v="328"/>
    <x v="2"/>
    <x v="0"/>
    <n v="0.36753000000000002"/>
    <x v="3"/>
    <n v="10"/>
    <x v="0"/>
    <x v="2"/>
  </r>
  <r>
    <x v="328"/>
    <x v="3"/>
    <x v="0"/>
    <n v="0.36753000000000002"/>
    <x v="3"/>
    <n v="10"/>
    <x v="0"/>
    <x v="2"/>
  </r>
  <r>
    <x v="328"/>
    <x v="4"/>
    <x v="0"/>
    <n v="0.36753000000000002"/>
    <x v="3"/>
    <n v="10"/>
    <x v="0"/>
    <x v="2"/>
  </r>
  <r>
    <x v="328"/>
    <x v="5"/>
    <x v="0"/>
    <n v="7.7509999999999996E-2"/>
    <x v="3"/>
    <n v="10"/>
    <x v="0"/>
    <x v="2"/>
  </r>
  <r>
    <x v="328"/>
    <x v="6"/>
    <x v="0"/>
    <n v="0.33"/>
    <x v="3"/>
    <n v="10"/>
    <x v="0"/>
    <x v="2"/>
  </r>
  <r>
    <x v="328"/>
    <x v="7"/>
    <x v="0"/>
    <n v="0.58526999999999996"/>
    <x v="3"/>
    <n v="10"/>
    <x v="0"/>
    <x v="2"/>
  </r>
  <r>
    <x v="328"/>
    <x v="8"/>
    <x v="0"/>
    <n v="0.58526999999999996"/>
    <x v="3"/>
    <n v="10"/>
    <x v="0"/>
    <x v="2"/>
  </r>
  <r>
    <x v="328"/>
    <x v="9"/>
    <x v="0"/>
    <n v="0.58526999999999996"/>
    <x v="3"/>
    <n v="10"/>
    <x v="0"/>
    <x v="2"/>
  </r>
  <r>
    <x v="328"/>
    <x v="10"/>
    <x v="0"/>
    <n v="0.58526999999999996"/>
    <x v="3"/>
    <n v="10"/>
    <x v="0"/>
    <x v="2"/>
  </r>
  <r>
    <x v="328"/>
    <x v="11"/>
    <x v="0"/>
    <n v="0.58526999999999996"/>
    <x v="3"/>
    <n v="10"/>
    <x v="0"/>
    <x v="2"/>
  </r>
  <r>
    <x v="328"/>
    <x v="12"/>
    <x v="0"/>
    <n v="0.58526999999999996"/>
    <x v="3"/>
    <n v="10"/>
    <x v="0"/>
    <x v="2"/>
  </r>
  <r>
    <x v="328"/>
    <x v="0"/>
    <x v="1"/>
    <n v="0.14604"/>
    <x v="3"/>
    <n v="10"/>
    <x v="0"/>
    <x v="2"/>
  </r>
  <r>
    <x v="328"/>
    <x v="1"/>
    <x v="1"/>
    <n v="0.2702"/>
    <x v="3"/>
    <n v="10"/>
    <x v="0"/>
    <x v="2"/>
  </r>
  <r>
    <x v="328"/>
    <x v="2"/>
    <x v="1"/>
    <n v="0.29059000000000001"/>
    <x v="3"/>
    <n v="10"/>
    <x v="0"/>
    <x v="2"/>
  </r>
  <r>
    <x v="328"/>
    <x v="3"/>
    <x v="1"/>
    <n v="0.27618999999999999"/>
    <x v="3"/>
    <n v="10"/>
    <x v="0"/>
    <x v="2"/>
  </r>
  <r>
    <x v="328"/>
    <x v="4"/>
    <x v="1"/>
    <n v="0.26515"/>
    <x v="3"/>
    <n v="10"/>
    <x v="0"/>
    <x v="2"/>
  </r>
  <r>
    <x v="328"/>
    <x v="5"/>
    <x v="1"/>
    <n v="0.12367"/>
    <x v="3"/>
    <n v="10"/>
    <x v="0"/>
    <x v="2"/>
  </r>
  <r>
    <x v="328"/>
    <x v="6"/>
    <x v="1"/>
    <n v="0.24664"/>
    <x v="3"/>
    <n v="10"/>
    <x v="0"/>
    <x v="2"/>
  </r>
  <r>
    <x v="328"/>
    <x v="7"/>
    <x v="1"/>
    <n v="0.30647999999999997"/>
    <x v="3"/>
    <n v="10"/>
    <x v="0"/>
    <x v="2"/>
  </r>
  <r>
    <x v="328"/>
    <x v="8"/>
    <x v="1"/>
    <n v="0.32705000000000001"/>
    <x v="3"/>
    <n v="10"/>
    <x v="0"/>
    <x v="2"/>
  </r>
  <r>
    <x v="328"/>
    <x v="9"/>
    <x v="1"/>
    <n v="0.32144"/>
    <x v="3"/>
    <n v="10"/>
    <x v="0"/>
    <x v="2"/>
  </r>
  <r>
    <x v="328"/>
    <x v="10"/>
    <x v="1"/>
    <n v="0.34200999999999998"/>
    <x v="3"/>
    <n v="10"/>
    <x v="0"/>
    <x v="2"/>
  </r>
  <r>
    <x v="328"/>
    <x v="11"/>
    <x v="1"/>
    <n v="0.32929000000000003"/>
    <x v="3"/>
    <n v="10"/>
    <x v="0"/>
    <x v="2"/>
  </r>
  <r>
    <x v="328"/>
    <x v="12"/>
    <x v="1"/>
    <n v="0.36164000000000002"/>
    <x v="3"/>
    <n v="10"/>
    <x v="0"/>
    <x v="2"/>
  </r>
  <r>
    <x v="328"/>
    <x v="0"/>
    <x v="2"/>
    <n v="0.56974000000000002"/>
    <x v="3"/>
    <n v="10"/>
    <x v="0"/>
    <x v="2"/>
  </r>
  <r>
    <x v="328"/>
    <x v="1"/>
    <x v="2"/>
    <n v="0.80727000000000004"/>
    <x v="3"/>
    <n v="10"/>
    <x v="0"/>
    <x v="2"/>
  </r>
  <r>
    <x v="328"/>
    <x v="2"/>
    <x v="2"/>
    <n v="0.89588000000000001"/>
    <x v="3"/>
    <n v="10"/>
    <x v="0"/>
    <x v="2"/>
  </r>
  <r>
    <x v="328"/>
    <x v="3"/>
    <x v="2"/>
    <n v="0.83328000000000002"/>
    <x v="3"/>
    <n v="10"/>
    <x v="0"/>
    <x v="2"/>
  </r>
  <r>
    <x v="328"/>
    <x v="4"/>
    <x v="2"/>
    <n v="0.78532000000000002"/>
    <x v="3"/>
    <n v="10"/>
    <x v="0"/>
    <x v="2"/>
  </r>
  <r>
    <x v="328"/>
    <x v="5"/>
    <x v="2"/>
    <n v="0.87382000000000004"/>
    <x v="3"/>
    <n v="10"/>
    <x v="0"/>
    <x v="2"/>
  </r>
  <r>
    <x v="328"/>
    <x v="6"/>
    <x v="2"/>
    <n v="0.74236000000000002"/>
    <x v="3"/>
    <n v="10"/>
    <x v="0"/>
    <x v="2"/>
  </r>
  <r>
    <x v="328"/>
    <x v="7"/>
    <x v="2"/>
    <n v="0.74724999999999997"/>
    <x v="3"/>
    <n v="10"/>
    <x v="0"/>
    <x v="2"/>
  </r>
  <r>
    <x v="328"/>
    <x v="8"/>
    <x v="2"/>
    <n v="0.83667999999999998"/>
    <x v="3"/>
    <n v="10"/>
    <x v="0"/>
    <x v="2"/>
  </r>
  <r>
    <x v="328"/>
    <x v="9"/>
    <x v="2"/>
    <n v="0.81228999999999996"/>
    <x v="3"/>
    <n v="10"/>
    <x v="0"/>
    <x v="2"/>
  </r>
  <r>
    <x v="328"/>
    <x v="10"/>
    <x v="2"/>
    <n v="0.90171999999999997"/>
    <x v="3"/>
    <n v="10"/>
    <x v="0"/>
    <x v="2"/>
  </r>
  <r>
    <x v="328"/>
    <x v="11"/>
    <x v="2"/>
    <n v="0.84643999999999997"/>
    <x v="3"/>
    <n v="10"/>
    <x v="0"/>
    <x v="2"/>
  </r>
  <r>
    <x v="328"/>
    <x v="12"/>
    <x v="2"/>
    <n v="0.98709000000000002"/>
    <x v="3"/>
    <n v="10"/>
    <x v="0"/>
    <x v="2"/>
  </r>
  <r>
    <x v="328"/>
    <x v="0"/>
    <x v="3"/>
    <n v="0.78100000000000003"/>
    <x v="3"/>
    <n v="10"/>
    <x v="0"/>
    <x v="2"/>
  </r>
  <r>
    <x v="328"/>
    <x v="1"/>
    <x v="3"/>
    <n v="1.4450000000000001"/>
    <x v="3"/>
    <n v="10"/>
    <x v="0"/>
    <x v="2"/>
  </r>
  <r>
    <x v="328"/>
    <x v="2"/>
    <x v="3"/>
    <n v="1.554"/>
    <x v="3"/>
    <n v="10"/>
    <x v="0"/>
    <x v="2"/>
  </r>
  <r>
    <x v="328"/>
    <x v="3"/>
    <x v="3"/>
    <n v="1.4770000000000001"/>
    <x v="3"/>
    <n v="10"/>
    <x v="0"/>
    <x v="2"/>
  </r>
  <r>
    <x v="328"/>
    <x v="4"/>
    <x v="3"/>
    <n v="1.4179999999999999"/>
    <x v="3"/>
    <n v="10"/>
    <x v="0"/>
    <x v="2"/>
  </r>
  <r>
    <x v="328"/>
    <x v="5"/>
    <x v="3"/>
    <n v="1.075"/>
    <x v="3"/>
    <n v="10"/>
    <x v="0"/>
    <x v="2"/>
  </r>
  <r>
    <x v="328"/>
    <x v="6"/>
    <x v="3"/>
    <n v="1.319"/>
    <x v="3"/>
    <n v="10"/>
    <x v="0"/>
    <x v="2"/>
  </r>
  <r>
    <x v="328"/>
    <x v="7"/>
    <x v="3"/>
    <n v="1.639"/>
    <x v="3"/>
    <n v="10"/>
    <x v="0"/>
    <x v="2"/>
  </r>
  <r>
    <x v="328"/>
    <x v="8"/>
    <x v="3"/>
    <n v="1.7490000000000001"/>
    <x v="3"/>
    <n v="10"/>
    <x v="0"/>
    <x v="2"/>
  </r>
  <r>
    <x v="328"/>
    <x v="9"/>
    <x v="3"/>
    <n v="1.7190000000000001"/>
    <x v="3"/>
    <n v="10"/>
    <x v="0"/>
    <x v="2"/>
  </r>
  <r>
    <x v="328"/>
    <x v="10"/>
    <x v="3"/>
    <n v="1.829"/>
    <x v="3"/>
    <n v="10"/>
    <x v="0"/>
    <x v="2"/>
  </r>
  <r>
    <x v="328"/>
    <x v="11"/>
    <x v="3"/>
    <n v="1.7609999999999999"/>
    <x v="3"/>
    <n v="10"/>
    <x v="0"/>
    <x v="2"/>
  </r>
  <r>
    <x v="328"/>
    <x v="12"/>
    <x v="3"/>
    <n v="1.9339999999999999"/>
    <x v="3"/>
    <n v="10"/>
    <x v="0"/>
    <x v="2"/>
  </r>
  <r>
    <x v="329"/>
    <x v="13"/>
    <x v="0"/>
    <n v="1.5650000000000001E-2"/>
    <x v="3"/>
    <n v="10"/>
    <x v="0"/>
    <x v="2"/>
  </r>
  <r>
    <x v="329"/>
    <x v="13"/>
    <x v="1"/>
    <n v="9.6180000000000002E-2"/>
    <x v="3"/>
    <n v="10"/>
    <x v="0"/>
    <x v="2"/>
  </r>
  <r>
    <x v="329"/>
    <x v="13"/>
    <x v="2"/>
    <n v="0.72416999999999998"/>
    <x v="3"/>
    <n v="10"/>
    <x v="0"/>
    <x v="2"/>
  </r>
  <r>
    <x v="329"/>
    <x v="13"/>
    <x v="3"/>
    <n v="0.83599999999999997"/>
    <x v="3"/>
    <n v="10"/>
    <x v="0"/>
    <x v="2"/>
  </r>
  <r>
    <x v="330"/>
    <x v="0"/>
    <x v="0"/>
    <n v="6.522E-2"/>
    <x v="3"/>
    <n v="11"/>
    <x v="0"/>
    <x v="2"/>
  </r>
  <r>
    <x v="330"/>
    <x v="1"/>
    <x v="0"/>
    <n v="0.36753000000000002"/>
    <x v="3"/>
    <n v="11"/>
    <x v="0"/>
    <x v="2"/>
  </r>
  <r>
    <x v="330"/>
    <x v="2"/>
    <x v="0"/>
    <n v="0.36753000000000002"/>
    <x v="3"/>
    <n v="11"/>
    <x v="0"/>
    <x v="2"/>
  </r>
  <r>
    <x v="330"/>
    <x v="3"/>
    <x v="0"/>
    <n v="0.36753000000000002"/>
    <x v="3"/>
    <n v="11"/>
    <x v="0"/>
    <x v="2"/>
  </r>
  <r>
    <x v="330"/>
    <x v="4"/>
    <x v="0"/>
    <n v="0.36753000000000002"/>
    <x v="3"/>
    <n v="11"/>
    <x v="0"/>
    <x v="2"/>
  </r>
  <r>
    <x v="330"/>
    <x v="5"/>
    <x v="0"/>
    <n v="7.7509999999999996E-2"/>
    <x v="3"/>
    <n v="11"/>
    <x v="0"/>
    <x v="2"/>
  </r>
  <r>
    <x v="330"/>
    <x v="6"/>
    <x v="0"/>
    <n v="0.33"/>
    <x v="3"/>
    <n v="11"/>
    <x v="0"/>
    <x v="2"/>
  </r>
  <r>
    <x v="330"/>
    <x v="7"/>
    <x v="0"/>
    <n v="0.58526999999999996"/>
    <x v="3"/>
    <n v="11"/>
    <x v="0"/>
    <x v="2"/>
  </r>
  <r>
    <x v="330"/>
    <x v="8"/>
    <x v="0"/>
    <n v="0.58526999999999996"/>
    <x v="3"/>
    <n v="11"/>
    <x v="0"/>
    <x v="2"/>
  </r>
  <r>
    <x v="330"/>
    <x v="9"/>
    <x v="0"/>
    <n v="0.58526999999999996"/>
    <x v="3"/>
    <n v="11"/>
    <x v="0"/>
    <x v="2"/>
  </r>
  <r>
    <x v="330"/>
    <x v="10"/>
    <x v="0"/>
    <n v="0.58526999999999996"/>
    <x v="3"/>
    <n v="11"/>
    <x v="0"/>
    <x v="2"/>
  </r>
  <r>
    <x v="330"/>
    <x v="11"/>
    <x v="0"/>
    <n v="0.58526999999999996"/>
    <x v="3"/>
    <n v="11"/>
    <x v="0"/>
    <x v="2"/>
  </r>
  <r>
    <x v="330"/>
    <x v="12"/>
    <x v="0"/>
    <n v="0.58526999999999996"/>
    <x v="3"/>
    <n v="11"/>
    <x v="0"/>
    <x v="2"/>
  </r>
  <r>
    <x v="330"/>
    <x v="0"/>
    <x v="1"/>
    <n v="0.14623"/>
    <x v="3"/>
    <n v="11"/>
    <x v="0"/>
    <x v="2"/>
  </r>
  <r>
    <x v="330"/>
    <x v="1"/>
    <x v="1"/>
    <n v="0.26721"/>
    <x v="3"/>
    <n v="11"/>
    <x v="0"/>
    <x v="2"/>
  </r>
  <r>
    <x v="330"/>
    <x v="2"/>
    <x v="1"/>
    <n v="0.28889999999999999"/>
    <x v="3"/>
    <n v="11"/>
    <x v="0"/>
    <x v="2"/>
  </r>
  <r>
    <x v="330"/>
    <x v="3"/>
    <x v="1"/>
    <n v="0.27245000000000003"/>
    <x v="3"/>
    <n v="11"/>
    <x v="0"/>
    <x v="2"/>
  </r>
  <r>
    <x v="330"/>
    <x v="4"/>
    <x v="1"/>
    <n v="0.26067000000000001"/>
    <x v="3"/>
    <n v="11"/>
    <x v="0"/>
    <x v="2"/>
  </r>
  <r>
    <x v="330"/>
    <x v="5"/>
    <x v="1"/>
    <n v="0.12206"/>
    <x v="3"/>
    <n v="11"/>
    <x v="0"/>
    <x v="2"/>
  </r>
  <r>
    <x v="330"/>
    <x v="6"/>
    <x v="1"/>
    <n v="0.24607999999999999"/>
    <x v="3"/>
    <n v="11"/>
    <x v="0"/>
    <x v="2"/>
  </r>
  <r>
    <x v="330"/>
    <x v="7"/>
    <x v="1"/>
    <n v="0.30237000000000003"/>
    <x v="3"/>
    <n v="11"/>
    <x v="0"/>
    <x v="2"/>
  </r>
  <r>
    <x v="330"/>
    <x v="8"/>
    <x v="1"/>
    <n v="0.32236999999999999"/>
    <x v="3"/>
    <n v="11"/>
    <x v="0"/>
    <x v="2"/>
  </r>
  <r>
    <x v="330"/>
    <x v="9"/>
    <x v="1"/>
    <n v="0.31713999999999998"/>
    <x v="3"/>
    <n v="11"/>
    <x v="0"/>
    <x v="2"/>
  </r>
  <r>
    <x v="330"/>
    <x v="10"/>
    <x v="1"/>
    <n v="0.33827000000000002"/>
    <x v="3"/>
    <n v="11"/>
    <x v="0"/>
    <x v="2"/>
  </r>
  <r>
    <x v="330"/>
    <x v="11"/>
    <x v="1"/>
    <n v="0.32629999999999998"/>
    <x v="3"/>
    <n v="11"/>
    <x v="0"/>
    <x v="2"/>
  </r>
  <r>
    <x v="330"/>
    <x v="12"/>
    <x v="1"/>
    <n v="0.36052000000000001"/>
    <x v="3"/>
    <n v="11"/>
    <x v="0"/>
    <x v="2"/>
  </r>
  <r>
    <x v="330"/>
    <x v="0"/>
    <x v="2"/>
    <n v="0.57055"/>
    <x v="3"/>
    <n v="11"/>
    <x v="0"/>
    <x v="2"/>
  </r>
  <r>
    <x v="330"/>
    <x v="1"/>
    <x v="2"/>
    <n v="0.79425999999999997"/>
    <x v="3"/>
    <n v="11"/>
    <x v="0"/>
    <x v="2"/>
  </r>
  <r>
    <x v="330"/>
    <x v="2"/>
    <x v="2"/>
    <n v="0.88856999999999997"/>
    <x v="3"/>
    <n v="11"/>
    <x v="0"/>
    <x v="2"/>
  </r>
  <r>
    <x v="330"/>
    <x v="3"/>
    <x v="2"/>
    <n v="0.81701999999999997"/>
    <x v="3"/>
    <n v="11"/>
    <x v="0"/>
    <x v="2"/>
  </r>
  <r>
    <x v="330"/>
    <x v="4"/>
    <x v="2"/>
    <n v="0.76580000000000004"/>
    <x v="3"/>
    <n v="11"/>
    <x v="0"/>
    <x v="2"/>
  </r>
  <r>
    <x v="330"/>
    <x v="5"/>
    <x v="2"/>
    <n v="0.86143000000000003"/>
    <x v="3"/>
    <n v="11"/>
    <x v="0"/>
    <x v="2"/>
  </r>
  <r>
    <x v="330"/>
    <x v="6"/>
    <x v="2"/>
    <n v="0.73992000000000002"/>
    <x v="3"/>
    <n v="11"/>
    <x v="0"/>
    <x v="2"/>
  </r>
  <r>
    <x v="330"/>
    <x v="7"/>
    <x v="2"/>
    <n v="0.72936000000000001"/>
    <x v="3"/>
    <n v="11"/>
    <x v="0"/>
    <x v="2"/>
  </r>
  <r>
    <x v="330"/>
    <x v="8"/>
    <x v="2"/>
    <n v="0.81635999999999997"/>
    <x v="3"/>
    <n v="11"/>
    <x v="0"/>
    <x v="2"/>
  </r>
  <r>
    <x v="330"/>
    <x v="9"/>
    <x v="2"/>
    <n v="0.79359000000000002"/>
    <x v="3"/>
    <n v="11"/>
    <x v="0"/>
    <x v="2"/>
  </r>
  <r>
    <x v="330"/>
    <x v="10"/>
    <x v="2"/>
    <n v="0.88546000000000002"/>
    <x v="3"/>
    <n v="11"/>
    <x v="0"/>
    <x v="2"/>
  </r>
  <r>
    <x v="330"/>
    <x v="11"/>
    <x v="2"/>
    <n v="0.83343"/>
    <x v="3"/>
    <n v="11"/>
    <x v="0"/>
    <x v="2"/>
  </r>
  <r>
    <x v="330"/>
    <x v="12"/>
    <x v="2"/>
    <n v="0.98221000000000003"/>
    <x v="3"/>
    <n v="11"/>
    <x v="0"/>
    <x v="2"/>
  </r>
  <r>
    <x v="330"/>
    <x v="0"/>
    <x v="3"/>
    <n v="0.78200000000000003"/>
    <x v="3"/>
    <n v="11"/>
    <x v="0"/>
    <x v="2"/>
  </r>
  <r>
    <x v="330"/>
    <x v="1"/>
    <x v="3"/>
    <n v="1.429"/>
    <x v="3"/>
    <n v="11"/>
    <x v="0"/>
    <x v="2"/>
  </r>
  <r>
    <x v="330"/>
    <x v="2"/>
    <x v="3"/>
    <n v="1.5449999999999999"/>
    <x v="3"/>
    <n v="11"/>
    <x v="0"/>
    <x v="2"/>
  </r>
  <r>
    <x v="330"/>
    <x v="3"/>
    <x v="3"/>
    <n v="1.4570000000000001"/>
    <x v="3"/>
    <n v="11"/>
    <x v="0"/>
    <x v="2"/>
  </r>
  <r>
    <x v="330"/>
    <x v="4"/>
    <x v="3"/>
    <n v="1.3939999999999999"/>
    <x v="3"/>
    <n v="11"/>
    <x v="0"/>
    <x v="2"/>
  </r>
  <r>
    <x v="330"/>
    <x v="5"/>
    <x v="3"/>
    <n v="1.0609999999999999"/>
    <x v="3"/>
    <n v="11"/>
    <x v="0"/>
    <x v="2"/>
  </r>
  <r>
    <x v="330"/>
    <x v="6"/>
    <x v="3"/>
    <n v="1.3160000000000001"/>
    <x v="3"/>
    <n v="11"/>
    <x v="0"/>
    <x v="2"/>
  </r>
  <r>
    <x v="330"/>
    <x v="7"/>
    <x v="3"/>
    <n v="1.617"/>
    <x v="3"/>
    <n v="11"/>
    <x v="0"/>
    <x v="2"/>
  </r>
  <r>
    <x v="330"/>
    <x v="8"/>
    <x v="3"/>
    <n v="1.724"/>
    <x v="3"/>
    <n v="11"/>
    <x v="0"/>
    <x v="2"/>
  </r>
  <r>
    <x v="330"/>
    <x v="9"/>
    <x v="3"/>
    <n v="1.696"/>
    <x v="3"/>
    <n v="11"/>
    <x v="0"/>
    <x v="2"/>
  </r>
  <r>
    <x v="330"/>
    <x v="10"/>
    <x v="3"/>
    <n v="1.8089999999999999"/>
    <x v="3"/>
    <n v="11"/>
    <x v="0"/>
    <x v="2"/>
  </r>
  <r>
    <x v="330"/>
    <x v="11"/>
    <x v="3"/>
    <n v="1.7450000000000001"/>
    <x v="3"/>
    <n v="11"/>
    <x v="0"/>
    <x v="2"/>
  </r>
  <r>
    <x v="330"/>
    <x v="12"/>
    <x v="3"/>
    <n v="1.9279999999999999"/>
    <x v="3"/>
    <n v="11"/>
    <x v="0"/>
    <x v="2"/>
  </r>
  <r>
    <x v="331"/>
    <x v="13"/>
    <x v="0"/>
    <n v="1.5650000000000001E-2"/>
    <x v="3"/>
    <n v="11"/>
    <x v="0"/>
    <x v="2"/>
  </r>
  <r>
    <x v="331"/>
    <x v="13"/>
    <x v="1"/>
    <n v="9.572E-2"/>
    <x v="3"/>
    <n v="11"/>
    <x v="0"/>
    <x v="2"/>
  </r>
  <r>
    <x v="331"/>
    <x v="13"/>
    <x v="2"/>
    <n v="0.72062999999999999"/>
    <x v="3"/>
    <n v="11"/>
    <x v="0"/>
    <x v="2"/>
  </r>
  <r>
    <x v="331"/>
    <x v="13"/>
    <x v="3"/>
    <n v="0.83199999999999996"/>
    <x v="3"/>
    <n v="11"/>
    <x v="0"/>
    <x v="2"/>
  </r>
  <r>
    <x v="332"/>
    <x v="0"/>
    <x v="0"/>
    <n v="6.522E-2"/>
    <x v="3"/>
    <n v="12"/>
    <x v="0"/>
    <x v="2"/>
  </r>
  <r>
    <x v="332"/>
    <x v="1"/>
    <x v="0"/>
    <n v="0.36753000000000002"/>
    <x v="3"/>
    <n v="12"/>
    <x v="0"/>
    <x v="2"/>
  </r>
  <r>
    <x v="332"/>
    <x v="2"/>
    <x v="0"/>
    <n v="0.36753000000000002"/>
    <x v="3"/>
    <n v="12"/>
    <x v="0"/>
    <x v="2"/>
  </r>
  <r>
    <x v="332"/>
    <x v="3"/>
    <x v="0"/>
    <n v="0.36753000000000002"/>
    <x v="3"/>
    <n v="12"/>
    <x v="0"/>
    <x v="2"/>
  </r>
  <r>
    <x v="332"/>
    <x v="4"/>
    <x v="0"/>
    <n v="0.36753000000000002"/>
    <x v="3"/>
    <n v="12"/>
    <x v="0"/>
    <x v="2"/>
  </r>
  <r>
    <x v="332"/>
    <x v="5"/>
    <x v="0"/>
    <n v="7.7509999999999996E-2"/>
    <x v="3"/>
    <n v="12"/>
    <x v="0"/>
    <x v="2"/>
  </r>
  <r>
    <x v="332"/>
    <x v="6"/>
    <x v="0"/>
    <n v="0.33"/>
    <x v="3"/>
    <n v="12"/>
    <x v="0"/>
    <x v="2"/>
  </r>
  <r>
    <x v="332"/>
    <x v="7"/>
    <x v="0"/>
    <n v="0.58526999999999996"/>
    <x v="3"/>
    <n v="12"/>
    <x v="0"/>
    <x v="2"/>
  </r>
  <r>
    <x v="332"/>
    <x v="8"/>
    <x v="0"/>
    <n v="0.58526999999999996"/>
    <x v="3"/>
    <n v="12"/>
    <x v="0"/>
    <x v="2"/>
  </r>
  <r>
    <x v="332"/>
    <x v="9"/>
    <x v="0"/>
    <n v="0.58526999999999996"/>
    <x v="3"/>
    <n v="12"/>
    <x v="0"/>
    <x v="2"/>
  </r>
  <r>
    <x v="332"/>
    <x v="10"/>
    <x v="0"/>
    <n v="0.58526999999999996"/>
    <x v="3"/>
    <n v="12"/>
    <x v="0"/>
    <x v="2"/>
  </r>
  <r>
    <x v="332"/>
    <x v="11"/>
    <x v="0"/>
    <n v="0.58526999999999996"/>
    <x v="3"/>
    <n v="12"/>
    <x v="0"/>
    <x v="2"/>
  </r>
  <r>
    <x v="332"/>
    <x v="12"/>
    <x v="0"/>
    <n v="0.58526999999999996"/>
    <x v="3"/>
    <n v="12"/>
    <x v="0"/>
    <x v="2"/>
  </r>
  <r>
    <x v="332"/>
    <x v="0"/>
    <x v="1"/>
    <n v="0.14604"/>
    <x v="3"/>
    <n v="12"/>
    <x v="0"/>
    <x v="2"/>
  </r>
  <r>
    <x v="332"/>
    <x v="1"/>
    <x v="1"/>
    <n v="0.26590000000000003"/>
    <x v="3"/>
    <n v="12"/>
    <x v="0"/>
    <x v="2"/>
  </r>
  <r>
    <x v="332"/>
    <x v="2"/>
    <x v="1"/>
    <n v="0.28703000000000001"/>
    <x v="3"/>
    <n v="12"/>
    <x v="0"/>
    <x v="2"/>
  </r>
  <r>
    <x v="332"/>
    <x v="3"/>
    <x v="1"/>
    <n v="0.27133000000000002"/>
    <x v="3"/>
    <n v="12"/>
    <x v="0"/>
    <x v="2"/>
  </r>
  <r>
    <x v="332"/>
    <x v="4"/>
    <x v="1"/>
    <n v="0.26067000000000001"/>
    <x v="3"/>
    <n v="12"/>
    <x v="0"/>
    <x v="2"/>
  </r>
  <r>
    <x v="332"/>
    <x v="5"/>
    <x v="1"/>
    <n v="0.12171999999999999"/>
    <x v="3"/>
    <n v="12"/>
    <x v="0"/>
    <x v="2"/>
  </r>
  <r>
    <x v="332"/>
    <x v="6"/>
    <x v="1"/>
    <n v="0.24532999999999999"/>
    <x v="3"/>
    <n v="12"/>
    <x v="0"/>
    <x v="2"/>
  </r>
  <r>
    <x v="332"/>
    <x v="7"/>
    <x v="1"/>
    <n v="0.29975000000000002"/>
    <x v="3"/>
    <n v="12"/>
    <x v="0"/>
    <x v="2"/>
  </r>
  <r>
    <x v="332"/>
    <x v="8"/>
    <x v="1"/>
    <n v="0.32050000000000001"/>
    <x v="3"/>
    <n v="12"/>
    <x v="0"/>
    <x v="2"/>
  </r>
  <r>
    <x v="332"/>
    <x v="9"/>
    <x v="1"/>
    <n v="0.31470999999999999"/>
    <x v="3"/>
    <n v="12"/>
    <x v="0"/>
    <x v="2"/>
  </r>
  <r>
    <x v="332"/>
    <x v="10"/>
    <x v="1"/>
    <n v="0.33584000000000003"/>
    <x v="3"/>
    <n v="12"/>
    <x v="0"/>
    <x v="2"/>
  </r>
  <r>
    <x v="332"/>
    <x v="11"/>
    <x v="1"/>
    <n v="0.32462000000000002"/>
    <x v="3"/>
    <n v="12"/>
    <x v="0"/>
    <x v="2"/>
  </r>
  <r>
    <x v="332"/>
    <x v="12"/>
    <x v="1"/>
    <n v="0.35959000000000002"/>
    <x v="3"/>
    <n v="12"/>
    <x v="0"/>
    <x v="2"/>
  </r>
  <r>
    <x v="332"/>
    <x v="0"/>
    <x v="2"/>
    <n v="0.56974000000000002"/>
    <x v="3"/>
    <n v="12"/>
    <x v="0"/>
    <x v="2"/>
  </r>
  <r>
    <x v="332"/>
    <x v="1"/>
    <x v="2"/>
    <n v="0.78856999999999999"/>
    <x v="3"/>
    <n v="12"/>
    <x v="0"/>
    <x v="2"/>
  </r>
  <r>
    <x v="332"/>
    <x v="2"/>
    <x v="2"/>
    <n v="0.88044"/>
    <x v="3"/>
    <n v="12"/>
    <x v="0"/>
    <x v="2"/>
  </r>
  <r>
    <x v="332"/>
    <x v="3"/>
    <x v="2"/>
    <n v="0.81213999999999997"/>
    <x v="3"/>
    <n v="12"/>
    <x v="0"/>
    <x v="2"/>
  </r>
  <r>
    <x v="332"/>
    <x v="4"/>
    <x v="2"/>
    <n v="0.76580000000000004"/>
    <x v="3"/>
    <n v="12"/>
    <x v="0"/>
    <x v="2"/>
  </r>
  <r>
    <x v="332"/>
    <x v="5"/>
    <x v="2"/>
    <n v="0.85877000000000003"/>
    <x v="3"/>
    <n v="12"/>
    <x v="0"/>
    <x v="2"/>
  </r>
  <r>
    <x v="332"/>
    <x v="6"/>
    <x v="2"/>
    <n v="0.73667000000000005"/>
    <x v="3"/>
    <n v="12"/>
    <x v="0"/>
    <x v="2"/>
  </r>
  <r>
    <x v="332"/>
    <x v="7"/>
    <x v="2"/>
    <n v="0.71797999999999995"/>
    <x v="3"/>
    <n v="12"/>
    <x v="0"/>
    <x v="2"/>
  </r>
  <r>
    <x v="332"/>
    <x v="8"/>
    <x v="2"/>
    <n v="0.80823"/>
    <x v="3"/>
    <n v="12"/>
    <x v="0"/>
    <x v="2"/>
  </r>
  <r>
    <x v="332"/>
    <x v="9"/>
    <x v="2"/>
    <n v="0.78302000000000005"/>
    <x v="3"/>
    <n v="12"/>
    <x v="0"/>
    <x v="2"/>
  </r>
  <r>
    <x v="332"/>
    <x v="10"/>
    <x v="2"/>
    <n v="0.87488999999999995"/>
    <x v="3"/>
    <n v="12"/>
    <x v="0"/>
    <x v="2"/>
  </r>
  <r>
    <x v="332"/>
    <x v="11"/>
    <x v="2"/>
    <n v="0.82611000000000001"/>
    <x v="3"/>
    <n v="12"/>
    <x v="0"/>
    <x v="2"/>
  </r>
  <r>
    <x v="332"/>
    <x v="12"/>
    <x v="2"/>
    <n v="0.97814000000000001"/>
    <x v="3"/>
    <n v="12"/>
    <x v="0"/>
    <x v="2"/>
  </r>
  <r>
    <x v="332"/>
    <x v="0"/>
    <x v="3"/>
    <n v="0.78100000000000003"/>
    <x v="3"/>
    <n v="12"/>
    <x v="0"/>
    <x v="2"/>
  </r>
  <r>
    <x v="332"/>
    <x v="1"/>
    <x v="3"/>
    <n v="1.4219999999999999"/>
    <x v="3"/>
    <n v="12"/>
    <x v="0"/>
    <x v="2"/>
  </r>
  <r>
    <x v="332"/>
    <x v="2"/>
    <x v="3"/>
    <n v="1.5349999999999999"/>
    <x v="3"/>
    <n v="12"/>
    <x v="0"/>
    <x v="2"/>
  </r>
  <r>
    <x v="332"/>
    <x v="3"/>
    <x v="3"/>
    <n v="1.4510000000000001"/>
    <x v="3"/>
    <n v="12"/>
    <x v="0"/>
    <x v="2"/>
  </r>
  <r>
    <x v="332"/>
    <x v="4"/>
    <x v="3"/>
    <n v="1.3939999999999999"/>
    <x v="3"/>
    <n v="12"/>
    <x v="0"/>
    <x v="2"/>
  </r>
  <r>
    <x v="332"/>
    <x v="5"/>
    <x v="3"/>
    <n v="1.0580000000000001"/>
    <x v="3"/>
    <n v="12"/>
    <x v="0"/>
    <x v="2"/>
  </r>
  <r>
    <x v="332"/>
    <x v="6"/>
    <x v="3"/>
    <n v="1.3120000000000001"/>
    <x v="3"/>
    <n v="12"/>
    <x v="0"/>
    <x v="2"/>
  </r>
  <r>
    <x v="332"/>
    <x v="7"/>
    <x v="3"/>
    <n v="1.603"/>
    <x v="3"/>
    <n v="12"/>
    <x v="0"/>
    <x v="2"/>
  </r>
  <r>
    <x v="332"/>
    <x v="8"/>
    <x v="3"/>
    <n v="1.714"/>
    <x v="3"/>
    <n v="12"/>
    <x v="0"/>
    <x v="2"/>
  </r>
  <r>
    <x v="332"/>
    <x v="9"/>
    <x v="3"/>
    <n v="1.6830000000000001"/>
    <x v="3"/>
    <n v="12"/>
    <x v="0"/>
    <x v="2"/>
  </r>
  <r>
    <x v="332"/>
    <x v="10"/>
    <x v="3"/>
    <n v="1.796"/>
    <x v="3"/>
    <n v="12"/>
    <x v="0"/>
    <x v="2"/>
  </r>
  <r>
    <x v="332"/>
    <x v="11"/>
    <x v="3"/>
    <n v="1.736"/>
    <x v="3"/>
    <n v="12"/>
    <x v="0"/>
    <x v="2"/>
  </r>
  <r>
    <x v="332"/>
    <x v="12"/>
    <x v="3"/>
    <n v="1.923"/>
    <x v="3"/>
    <n v="12"/>
    <x v="0"/>
    <x v="2"/>
  </r>
  <r>
    <x v="333"/>
    <x v="13"/>
    <x v="0"/>
    <n v="1.5650000000000001E-2"/>
    <x v="3"/>
    <n v="12"/>
    <x v="0"/>
    <x v="2"/>
  </r>
  <r>
    <x v="333"/>
    <x v="13"/>
    <x v="1"/>
    <n v="9.5259999999999997E-2"/>
    <x v="3"/>
    <n v="12"/>
    <x v="0"/>
    <x v="2"/>
  </r>
  <r>
    <x v="333"/>
    <x v="13"/>
    <x v="2"/>
    <n v="0.71709000000000001"/>
    <x v="3"/>
    <n v="12"/>
    <x v="0"/>
    <x v="2"/>
  </r>
  <r>
    <x v="333"/>
    <x v="13"/>
    <x v="3"/>
    <n v="0.82799999999999996"/>
    <x v="3"/>
    <n v="12"/>
    <x v="0"/>
    <x v="2"/>
  </r>
  <r>
    <x v="334"/>
    <x v="0"/>
    <x v="0"/>
    <n v="6.522E-2"/>
    <x v="3"/>
    <n v="13"/>
    <x v="0"/>
    <x v="2"/>
  </r>
  <r>
    <x v="334"/>
    <x v="1"/>
    <x v="0"/>
    <n v="0.36753000000000002"/>
    <x v="3"/>
    <n v="13"/>
    <x v="0"/>
    <x v="2"/>
  </r>
  <r>
    <x v="334"/>
    <x v="2"/>
    <x v="0"/>
    <n v="0.36753000000000002"/>
    <x v="3"/>
    <n v="13"/>
    <x v="0"/>
    <x v="2"/>
  </r>
  <r>
    <x v="334"/>
    <x v="3"/>
    <x v="0"/>
    <n v="0.36753000000000002"/>
    <x v="3"/>
    <n v="13"/>
    <x v="0"/>
    <x v="2"/>
  </r>
  <r>
    <x v="334"/>
    <x v="4"/>
    <x v="0"/>
    <n v="0.36753000000000002"/>
    <x v="3"/>
    <n v="13"/>
    <x v="0"/>
    <x v="2"/>
  </r>
  <r>
    <x v="334"/>
    <x v="5"/>
    <x v="0"/>
    <n v="7.7509999999999996E-2"/>
    <x v="3"/>
    <n v="13"/>
    <x v="0"/>
    <x v="2"/>
  </r>
  <r>
    <x v="334"/>
    <x v="6"/>
    <x v="0"/>
    <n v="0.33"/>
    <x v="3"/>
    <n v="13"/>
    <x v="0"/>
    <x v="2"/>
  </r>
  <r>
    <x v="334"/>
    <x v="7"/>
    <x v="0"/>
    <n v="0.58526999999999996"/>
    <x v="3"/>
    <n v="13"/>
    <x v="0"/>
    <x v="2"/>
  </r>
  <r>
    <x v="334"/>
    <x v="8"/>
    <x v="0"/>
    <n v="0.58526999999999996"/>
    <x v="3"/>
    <n v="13"/>
    <x v="0"/>
    <x v="2"/>
  </r>
  <r>
    <x v="334"/>
    <x v="9"/>
    <x v="0"/>
    <n v="0.58526999999999996"/>
    <x v="3"/>
    <n v="13"/>
    <x v="0"/>
    <x v="2"/>
  </r>
  <r>
    <x v="334"/>
    <x v="10"/>
    <x v="0"/>
    <n v="0.58526999999999996"/>
    <x v="3"/>
    <n v="13"/>
    <x v="0"/>
    <x v="2"/>
  </r>
  <r>
    <x v="334"/>
    <x v="11"/>
    <x v="0"/>
    <n v="0.58526999999999996"/>
    <x v="3"/>
    <n v="13"/>
    <x v="0"/>
    <x v="2"/>
  </r>
  <r>
    <x v="334"/>
    <x v="12"/>
    <x v="0"/>
    <n v="0.58526999999999996"/>
    <x v="3"/>
    <n v="13"/>
    <x v="0"/>
    <x v="2"/>
  </r>
  <r>
    <x v="334"/>
    <x v="0"/>
    <x v="1"/>
    <n v="0.14604"/>
    <x v="3"/>
    <n v="13"/>
    <x v="0"/>
    <x v="2"/>
  </r>
  <r>
    <x v="334"/>
    <x v="1"/>
    <x v="1"/>
    <n v="0.26422000000000001"/>
    <x v="3"/>
    <n v="13"/>
    <x v="0"/>
    <x v="2"/>
  </r>
  <r>
    <x v="334"/>
    <x v="2"/>
    <x v="1"/>
    <n v="0.28591"/>
    <x v="3"/>
    <n v="13"/>
    <x v="0"/>
    <x v="2"/>
  </r>
  <r>
    <x v="334"/>
    <x v="3"/>
    <x v="1"/>
    <n v="0.27095000000000002"/>
    <x v="3"/>
    <n v="13"/>
    <x v="0"/>
    <x v="2"/>
  </r>
  <r>
    <x v="334"/>
    <x v="4"/>
    <x v="1"/>
    <n v="0.25879999999999997"/>
    <x v="3"/>
    <n v="13"/>
    <x v="0"/>
    <x v="2"/>
  </r>
  <r>
    <x v="334"/>
    <x v="5"/>
    <x v="1"/>
    <n v="0.1208"/>
    <x v="3"/>
    <n v="13"/>
    <x v="0"/>
    <x v="2"/>
  </r>
  <r>
    <x v="334"/>
    <x v="6"/>
    <x v="1"/>
    <n v="0.24421000000000001"/>
    <x v="3"/>
    <n v="13"/>
    <x v="0"/>
    <x v="2"/>
  </r>
  <r>
    <x v="334"/>
    <x v="7"/>
    <x v="1"/>
    <n v="0.30068"/>
    <x v="3"/>
    <n v="13"/>
    <x v="0"/>
    <x v="2"/>
  </r>
  <r>
    <x v="334"/>
    <x v="8"/>
    <x v="1"/>
    <n v="0.32518000000000002"/>
    <x v="3"/>
    <n v="13"/>
    <x v="0"/>
    <x v="2"/>
  </r>
  <r>
    <x v="334"/>
    <x v="9"/>
    <x v="1"/>
    <n v="0.31602000000000002"/>
    <x v="3"/>
    <n v="13"/>
    <x v="0"/>
    <x v="2"/>
  </r>
  <r>
    <x v="334"/>
    <x v="10"/>
    <x v="1"/>
    <n v="0.33827000000000002"/>
    <x v="3"/>
    <n v="13"/>
    <x v="0"/>
    <x v="2"/>
  </r>
  <r>
    <x v="334"/>
    <x v="11"/>
    <x v="1"/>
    <n v="0.32685999999999998"/>
    <x v="3"/>
    <n v="13"/>
    <x v="0"/>
    <x v="2"/>
  </r>
  <r>
    <x v="334"/>
    <x v="12"/>
    <x v="1"/>
    <n v="0.36015000000000003"/>
    <x v="3"/>
    <n v="13"/>
    <x v="0"/>
    <x v="2"/>
  </r>
  <r>
    <x v="334"/>
    <x v="0"/>
    <x v="2"/>
    <n v="0.56974000000000002"/>
    <x v="3"/>
    <n v="13"/>
    <x v="0"/>
    <x v="2"/>
  </r>
  <r>
    <x v="334"/>
    <x v="1"/>
    <x v="2"/>
    <n v="0.78125"/>
    <x v="3"/>
    <n v="13"/>
    <x v="0"/>
    <x v="2"/>
  </r>
  <r>
    <x v="334"/>
    <x v="2"/>
    <x v="2"/>
    <n v="0.87556"/>
    <x v="3"/>
    <n v="13"/>
    <x v="0"/>
    <x v="2"/>
  </r>
  <r>
    <x v="334"/>
    <x v="3"/>
    <x v="2"/>
    <n v="0.81052000000000002"/>
    <x v="3"/>
    <n v="13"/>
    <x v="0"/>
    <x v="2"/>
  </r>
  <r>
    <x v="334"/>
    <x v="4"/>
    <x v="2"/>
    <n v="0.75766999999999995"/>
    <x v="3"/>
    <n v="13"/>
    <x v="0"/>
    <x v="2"/>
  </r>
  <r>
    <x v="334"/>
    <x v="5"/>
    <x v="2"/>
    <n v="0.85168999999999995"/>
    <x v="3"/>
    <n v="13"/>
    <x v="0"/>
    <x v="2"/>
  </r>
  <r>
    <x v="334"/>
    <x v="6"/>
    <x v="2"/>
    <n v="0.73179000000000005"/>
    <x v="3"/>
    <n v="13"/>
    <x v="0"/>
    <x v="2"/>
  </r>
  <r>
    <x v="334"/>
    <x v="7"/>
    <x v="2"/>
    <n v="0.72204999999999997"/>
    <x v="3"/>
    <n v="13"/>
    <x v="0"/>
    <x v="2"/>
  </r>
  <r>
    <x v="334"/>
    <x v="8"/>
    <x v="2"/>
    <n v="0.82855000000000001"/>
    <x v="3"/>
    <n v="13"/>
    <x v="0"/>
    <x v="2"/>
  </r>
  <r>
    <x v="334"/>
    <x v="9"/>
    <x v="2"/>
    <n v="0.78871000000000002"/>
    <x v="3"/>
    <n v="13"/>
    <x v="0"/>
    <x v="2"/>
  </r>
  <r>
    <x v="334"/>
    <x v="10"/>
    <x v="2"/>
    <n v="0.88546000000000002"/>
    <x v="3"/>
    <n v="13"/>
    <x v="0"/>
    <x v="2"/>
  </r>
  <r>
    <x v="334"/>
    <x v="11"/>
    <x v="2"/>
    <n v="0.83587"/>
    <x v="3"/>
    <n v="13"/>
    <x v="0"/>
    <x v="2"/>
  </r>
  <r>
    <x v="334"/>
    <x v="12"/>
    <x v="2"/>
    <n v="0.98058000000000001"/>
    <x v="3"/>
    <n v="13"/>
    <x v="0"/>
    <x v="2"/>
  </r>
  <r>
    <x v="334"/>
    <x v="0"/>
    <x v="3"/>
    <n v="0.78100000000000003"/>
    <x v="3"/>
    <n v="13"/>
    <x v="0"/>
    <x v="2"/>
  </r>
  <r>
    <x v="334"/>
    <x v="1"/>
    <x v="3"/>
    <n v="1.413"/>
    <x v="3"/>
    <n v="13"/>
    <x v="0"/>
    <x v="2"/>
  </r>
  <r>
    <x v="334"/>
    <x v="2"/>
    <x v="3"/>
    <n v="1.5289999999999999"/>
    <x v="3"/>
    <n v="13"/>
    <x v="0"/>
    <x v="2"/>
  </r>
  <r>
    <x v="334"/>
    <x v="3"/>
    <x v="3"/>
    <n v="1.4490000000000001"/>
    <x v="3"/>
    <n v="13"/>
    <x v="0"/>
    <x v="2"/>
  </r>
  <r>
    <x v="334"/>
    <x v="4"/>
    <x v="3"/>
    <n v="1.3839999999999999"/>
    <x v="3"/>
    <n v="13"/>
    <x v="0"/>
    <x v="2"/>
  </r>
  <r>
    <x v="334"/>
    <x v="5"/>
    <x v="3"/>
    <n v="1.05"/>
    <x v="3"/>
    <n v="13"/>
    <x v="0"/>
    <x v="2"/>
  </r>
  <r>
    <x v="334"/>
    <x v="6"/>
    <x v="3"/>
    <n v="1.306"/>
    <x v="3"/>
    <n v="13"/>
    <x v="0"/>
    <x v="2"/>
  </r>
  <r>
    <x v="334"/>
    <x v="7"/>
    <x v="3"/>
    <n v="1.6080000000000001"/>
    <x v="3"/>
    <n v="13"/>
    <x v="0"/>
    <x v="2"/>
  </r>
  <r>
    <x v="334"/>
    <x v="8"/>
    <x v="3"/>
    <n v="1.7390000000000001"/>
    <x v="3"/>
    <n v="13"/>
    <x v="0"/>
    <x v="2"/>
  </r>
  <r>
    <x v="334"/>
    <x v="9"/>
    <x v="3"/>
    <n v="1.69"/>
    <x v="3"/>
    <n v="13"/>
    <x v="0"/>
    <x v="2"/>
  </r>
  <r>
    <x v="334"/>
    <x v="10"/>
    <x v="3"/>
    <n v="1.8089999999999999"/>
    <x v="3"/>
    <n v="13"/>
    <x v="0"/>
    <x v="2"/>
  </r>
  <r>
    <x v="334"/>
    <x v="11"/>
    <x v="3"/>
    <n v="1.748"/>
    <x v="3"/>
    <n v="13"/>
    <x v="0"/>
    <x v="2"/>
  </r>
  <r>
    <x v="334"/>
    <x v="12"/>
    <x v="3"/>
    <n v="1.9259999999999999"/>
    <x v="3"/>
    <n v="13"/>
    <x v="0"/>
    <x v="2"/>
  </r>
  <r>
    <x v="335"/>
    <x v="13"/>
    <x v="0"/>
    <n v="1.5650000000000001E-2"/>
    <x v="3"/>
    <n v="13"/>
    <x v="0"/>
    <x v="2"/>
  </r>
  <r>
    <x v="335"/>
    <x v="13"/>
    <x v="1"/>
    <n v="9.4570000000000001E-2"/>
    <x v="3"/>
    <n v="13"/>
    <x v="0"/>
    <x v="2"/>
  </r>
  <r>
    <x v="335"/>
    <x v="13"/>
    <x v="2"/>
    <n v="0.71177999999999997"/>
    <x v="3"/>
    <n v="13"/>
    <x v="0"/>
    <x v="2"/>
  </r>
  <r>
    <x v="335"/>
    <x v="13"/>
    <x v="3"/>
    <n v="0.82199999999999995"/>
    <x v="3"/>
    <n v="13"/>
    <x v="0"/>
    <x v="2"/>
  </r>
  <r>
    <x v="336"/>
    <x v="0"/>
    <x v="0"/>
    <n v="6.522E-2"/>
    <x v="3"/>
    <n v="14"/>
    <x v="1"/>
    <x v="3"/>
  </r>
  <r>
    <x v="336"/>
    <x v="1"/>
    <x v="0"/>
    <n v="0.36753000000000002"/>
    <x v="3"/>
    <n v="14"/>
    <x v="1"/>
    <x v="3"/>
  </r>
  <r>
    <x v="336"/>
    <x v="2"/>
    <x v="0"/>
    <n v="0.36753000000000002"/>
    <x v="3"/>
    <n v="14"/>
    <x v="1"/>
    <x v="3"/>
  </r>
  <r>
    <x v="336"/>
    <x v="3"/>
    <x v="0"/>
    <n v="0.36753000000000002"/>
    <x v="3"/>
    <n v="14"/>
    <x v="1"/>
    <x v="3"/>
  </r>
  <r>
    <x v="336"/>
    <x v="4"/>
    <x v="0"/>
    <n v="0.36753000000000002"/>
    <x v="3"/>
    <n v="14"/>
    <x v="1"/>
    <x v="3"/>
  </r>
  <r>
    <x v="336"/>
    <x v="5"/>
    <x v="0"/>
    <n v="7.7509999999999996E-2"/>
    <x v="3"/>
    <n v="14"/>
    <x v="1"/>
    <x v="3"/>
  </r>
  <r>
    <x v="336"/>
    <x v="6"/>
    <x v="0"/>
    <n v="0.33"/>
    <x v="3"/>
    <n v="14"/>
    <x v="1"/>
    <x v="3"/>
  </r>
  <r>
    <x v="336"/>
    <x v="7"/>
    <x v="0"/>
    <n v="0.58526999999999996"/>
    <x v="3"/>
    <n v="14"/>
    <x v="1"/>
    <x v="3"/>
  </r>
  <r>
    <x v="336"/>
    <x v="8"/>
    <x v="0"/>
    <n v="0.58526999999999996"/>
    <x v="3"/>
    <n v="14"/>
    <x v="1"/>
    <x v="3"/>
  </r>
  <r>
    <x v="336"/>
    <x v="9"/>
    <x v="0"/>
    <n v="0.58526999999999996"/>
    <x v="3"/>
    <n v="14"/>
    <x v="1"/>
    <x v="3"/>
  </r>
  <r>
    <x v="336"/>
    <x v="10"/>
    <x v="0"/>
    <n v="0.58526999999999996"/>
    <x v="3"/>
    <n v="14"/>
    <x v="1"/>
    <x v="3"/>
  </r>
  <r>
    <x v="336"/>
    <x v="11"/>
    <x v="0"/>
    <n v="0.58526999999999996"/>
    <x v="3"/>
    <n v="14"/>
    <x v="1"/>
    <x v="3"/>
  </r>
  <r>
    <x v="336"/>
    <x v="12"/>
    <x v="0"/>
    <n v="0.58526999999999996"/>
    <x v="3"/>
    <n v="14"/>
    <x v="1"/>
    <x v="3"/>
  </r>
  <r>
    <x v="336"/>
    <x v="0"/>
    <x v="1"/>
    <n v="0.14585000000000001"/>
    <x v="3"/>
    <n v="14"/>
    <x v="1"/>
    <x v="3"/>
  </r>
  <r>
    <x v="336"/>
    <x v="1"/>
    <x v="1"/>
    <n v="0.26366000000000001"/>
    <x v="3"/>
    <n v="14"/>
    <x v="1"/>
    <x v="3"/>
  </r>
  <r>
    <x v="336"/>
    <x v="2"/>
    <x v="1"/>
    <n v="0.28516000000000002"/>
    <x v="3"/>
    <n v="14"/>
    <x v="1"/>
    <x v="3"/>
  </r>
  <r>
    <x v="336"/>
    <x v="3"/>
    <x v="1"/>
    <n v="0.26907999999999999"/>
    <x v="3"/>
    <n v="14"/>
    <x v="1"/>
    <x v="3"/>
  </r>
  <r>
    <x v="336"/>
    <x v="4"/>
    <x v="1"/>
    <n v="0.25767000000000001"/>
    <x v="3"/>
    <n v="14"/>
    <x v="1"/>
    <x v="3"/>
  </r>
  <r>
    <x v="336"/>
    <x v="5"/>
    <x v="1"/>
    <n v="0.12091"/>
    <x v="3"/>
    <n v="14"/>
    <x v="1"/>
    <x v="3"/>
  </r>
  <r>
    <x v="336"/>
    <x v="6"/>
    <x v="1"/>
    <n v="0.24401999999999999"/>
    <x v="3"/>
    <n v="14"/>
    <x v="1"/>
    <x v="3"/>
  </r>
  <r>
    <x v="336"/>
    <x v="7"/>
    <x v="1"/>
    <n v="0.30480000000000002"/>
    <x v="3"/>
    <n v="14"/>
    <x v="1"/>
    <x v="3"/>
  </r>
  <r>
    <x v="336"/>
    <x v="8"/>
    <x v="1"/>
    <n v="0.32984999999999998"/>
    <x v="3"/>
    <n v="14"/>
    <x v="1"/>
    <x v="3"/>
  </r>
  <r>
    <x v="336"/>
    <x v="9"/>
    <x v="1"/>
    <n v="0.32013000000000003"/>
    <x v="3"/>
    <n v="14"/>
    <x v="1"/>
    <x v="3"/>
  </r>
  <r>
    <x v="336"/>
    <x v="10"/>
    <x v="1"/>
    <n v="0.34256999999999999"/>
    <x v="3"/>
    <n v="14"/>
    <x v="1"/>
    <x v="3"/>
  </r>
  <r>
    <x v="336"/>
    <x v="11"/>
    <x v="1"/>
    <n v="0.32948"/>
    <x v="3"/>
    <n v="14"/>
    <x v="1"/>
    <x v="3"/>
  </r>
  <r>
    <x v="336"/>
    <x v="12"/>
    <x v="1"/>
    <n v="0.36052000000000001"/>
    <x v="3"/>
    <n v="14"/>
    <x v="1"/>
    <x v="3"/>
  </r>
  <r>
    <x v="336"/>
    <x v="0"/>
    <x v="2"/>
    <n v="0.56893000000000005"/>
    <x v="3"/>
    <n v="14"/>
    <x v="1"/>
    <x v="3"/>
  </r>
  <r>
    <x v="336"/>
    <x v="1"/>
    <x v="2"/>
    <n v="0.77881"/>
    <x v="3"/>
    <n v="14"/>
    <x v="1"/>
    <x v="3"/>
  </r>
  <r>
    <x v="336"/>
    <x v="2"/>
    <x v="2"/>
    <n v="0.87231000000000003"/>
    <x v="3"/>
    <n v="14"/>
    <x v="1"/>
    <x v="3"/>
  </r>
  <r>
    <x v="336"/>
    <x v="3"/>
    <x v="2"/>
    <n v="0.80239000000000005"/>
    <x v="3"/>
    <n v="14"/>
    <x v="1"/>
    <x v="3"/>
  </r>
  <r>
    <x v="336"/>
    <x v="4"/>
    <x v="2"/>
    <n v="0.75280000000000002"/>
    <x v="3"/>
    <n v="14"/>
    <x v="1"/>
    <x v="3"/>
  </r>
  <r>
    <x v="336"/>
    <x v="5"/>
    <x v="2"/>
    <n v="0.85258"/>
    <x v="3"/>
    <n v="14"/>
    <x v="1"/>
    <x v="3"/>
  </r>
  <r>
    <x v="336"/>
    <x v="6"/>
    <x v="2"/>
    <n v="0.73097999999999996"/>
    <x v="3"/>
    <n v="14"/>
    <x v="1"/>
    <x v="3"/>
  </r>
  <r>
    <x v="336"/>
    <x v="7"/>
    <x v="2"/>
    <n v="0.73992999999999998"/>
    <x v="3"/>
    <n v="14"/>
    <x v="1"/>
    <x v="3"/>
  </r>
  <r>
    <x v="336"/>
    <x v="8"/>
    <x v="2"/>
    <n v="0.84887999999999997"/>
    <x v="3"/>
    <n v="14"/>
    <x v="1"/>
    <x v="3"/>
  </r>
  <r>
    <x v="336"/>
    <x v="9"/>
    <x v="2"/>
    <n v="0.80659999999999998"/>
    <x v="3"/>
    <n v="14"/>
    <x v="1"/>
    <x v="3"/>
  </r>
  <r>
    <x v="336"/>
    <x v="10"/>
    <x v="2"/>
    <n v="0.90415999999999996"/>
    <x v="3"/>
    <n v="14"/>
    <x v="1"/>
    <x v="3"/>
  </r>
  <r>
    <x v="336"/>
    <x v="11"/>
    <x v="2"/>
    <n v="0.84724999999999995"/>
    <x v="3"/>
    <n v="14"/>
    <x v="1"/>
    <x v="3"/>
  </r>
  <r>
    <x v="336"/>
    <x v="12"/>
    <x v="2"/>
    <n v="0.98221000000000003"/>
    <x v="3"/>
    <n v="14"/>
    <x v="1"/>
    <x v="3"/>
  </r>
  <r>
    <x v="336"/>
    <x v="0"/>
    <x v="3"/>
    <n v="0.78"/>
    <x v="3"/>
    <n v="14"/>
    <x v="1"/>
    <x v="3"/>
  </r>
  <r>
    <x v="336"/>
    <x v="1"/>
    <x v="3"/>
    <n v="1.41"/>
    <x v="3"/>
    <n v="14"/>
    <x v="1"/>
    <x v="3"/>
  </r>
  <r>
    <x v="336"/>
    <x v="2"/>
    <x v="3"/>
    <n v="1.5249999999999999"/>
    <x v="3"/>
    <n v="14"/>
    <x v="1"/>
    <x v="3"/>
  </r>
  <r>
    <x v="336"/>
    <x v="3"/>
    <x v="3"/>
    <n v="1.4390000000000001"/>
    <x v="3"/>
    <n v="14"/>
    <x v="1"/>
    <x v="3"/>
  </r>
  <r>
    <x v="336"/>
    <x v="4"/>
    <x v="3"/>
    <n v="1.3779999999999999"/>
    <x v="3"/>
    <n v="14"/>
    <x v="1"/>
    <x v="3"/>
  </r>
  <r>
    <x v="336"/>
    <x v="5"/>
    <x v="3"/>
    <n v="1.0509999999999999"/>
    <x v="3"/>
    <n v="14"/>
    <x v="1"/>
    <x v="3"/>
  </r>
  <r>
    <x v="336"/>
    <x v="6"/>
    <x v="3"/>
    <n v="1.3049999999999999"/>
    <x v="3"/>
    <n v="14"/>
    <x v="1"/>
    <x v="3"/>
  </r>
  <r>
    <x v="336"/>
    <x v="7"/>
    <x v="3"/>
    <n v="1.63"/>
    <x v="3"/>
    <n v="14"/>
    <x v="1"/>
    <x v="3"/>
  </r>
  <r>
    <x v="336"/>
    <x v="8"/>
    <x v="3"/>
    <n v="1.764"/>
    <x v="3"/>
    <n v="14"/>
    <x v="1"/>
    <x v="3"/>
  </r>
  <r>
    <x v="336"/>
    <x v="9"/>
    <x v="3"/>
    <n v="1.712"/>
    <x v="3"/>
    <n v="14"/>
    <x v="1"/>
    <x v="3"/>
  </r>
  <r>
    <x v="336"/>
    <x v="10"/>
    <x v="3"/>
    <n v="1.8320000000000001"/>
    <x v="3"/>
    <n v="14"/>
    <x v="1"/>
    <x v="3"/>
  </r>
  <r>
    <x v="336"/>
    <x v="11"/>
    <x v="3"/>
    <n v="1.762"/>
    <x v="3"/>
    <n v="14"/>
    <x v="1"/>
    <x v="3"/>
  </r>
  <r>
    <x v="336"/>
    <x v="12"/>
    <x v="3"/>
    <n v="1.9279999999999999"/>
    <x v="3"/>
    <n v="14"/>
    <x v="1"/>
    <x v="3"/>
  </r>
  <r>
    <x v="337"/>
    <x v="13"/>
    <x v="0"/>
    <n v="1.5650000000000001E-2"/>
    <x v="3"/>
    <n v="14"/>
    <x v="1"/>
    <x v="3"/>
  </r>
  <r>
    <x v="337"/>
    <x v="13"/>
    <x v="1"/>
    <n v="9.4570000000000001E-2"/>
    <x v="3"/>
    <n v="14"/>
    <x v="1"/>
    <x v="3"/>
  </r>
  <r>
    <x v="337"/>
    <x v="13"/>
    <x v="2"/>
    <n v="0.71177999999999997"/>
    <x v="3"/>
    <n v="14"/>
    <x v="1"/>
    <x v="3"/>
  </r>
  <r>
    <x v="337"/>
    <x v="13"/>
    <x v="3"/>
    <n v="0.82199999999999995"/>
    <x v="3"/>
    <n v="14"/>
    <x v="1"/>
    <x v="3"/>
  </r>
  <r>
    <x v="338"/>
    <x v="0"/>
    <x v="0"/>
    <n v="6.522E-2"/>
    <x v="3"/>
    <n v="15"/>
    <x v="1"/>
    <x v="3"/>
  </r>
  <r>
    <x v="338"/>
    <x v="1"/>
    <x v="0"/>
    <n v="0.36753000000000002"/>
    <x v="3"/>
    <n v="15"/>
    <x v="1"/>
    <x v="3"/>
  </r>
  <r>
    <x v="338"/>
    <x v="2"/>
    <x v="0"/>
    <n v="0.36753000000000002"/>
    <x v="3"/>
    <n v="15"/>
    <x v="1"/>
    <x v="3"/>
  </r>
  <r>
    <x v="338"/>
    <x v="3"/>
    <x v="0"/>
    <n v="0.36753000000000002"/>
    <x v="3"/>
    <n v="15"/>
    <x v="1"/>
    <x v="3"/>
  </r>
  <r>
    <x v="338"/>
    <x v="4"/>
    <x v="0"/>
    <n v="0.36753000000000002"/>
    <x v="3"/>
    <n v="15"/>
    <x v="1"/>
    <x v="3"/>
  </r>
  <r>
    <x v="338"/>
    <x v="5"/>
    <x v="0"/>
    <n v="7.7509999999999996E-2"/>
    <x v="3"/>
    <n v="15"/>
    <x v="1"/>
    <x v="3"/>
  </r>
  <r>
    <x v="338"/>
    <x v="6"/>
    <x v="0"/>
    <n v="0.33"/>
    <x v="3"/>
    <n v="15"/>
    <x v="1"/>
    <x v="3"/>
  </r>
  <r>
    <x v="338"/>
    <x v="7"/>
    <x v="0"/>
    <n v="0.58526999999999996"/>
    <x v="3"/>
    <n v="15"/>
    <x v="1"/>
    <x v="3"/>
  </r>
  <r>
    <x v="338"/>
    <x v="8"/>
    <x v="0"/>
    <n v="0.58526999999999996"/>
    <x v="3"/>
    <n v="15"/>
    <x v="1"/>
    <x v="3"/>
  </r>
  <r>
    <x v="338"/>
    <x v="9"/>
    <x v="0"/>
    <n v="0.58526999999999996"/>
    <x v="3"/>
    <n v="15"/>
    <x v="1"/>
    <x v="3"/>
  </r>
  <r>
    <x v="338"/>
    <x v="10"/>
    <x v="0"/>
    <n v="0.58526999999999996"/>
    <x v="3"/>
    <n v="15"/>
    <x v="1"/>
    <x v="3"/>
  </r>
  <r>
    <x v="338"/>
    <x v="11"/>
    <x v="0"/>
    <n v="0.58526999999999996"/>
    <x v="3"/>
    <n v="15"/>
    <x v="1"/>
    <x v="3"/>
  </r>
  <r>
    <x v="338"/>
    <x v="12"/>
    <x v="0"/>
    <n v="0.58526999999999996"/>
    <x v="3"/>
    <n v="15"/>
    <x v="1"/>
    <x v="3"/>
  </r>
  <r>
    <x v="338"/>
    <x v="0"/>
    <x v="1"/>
    <n v="0.14566999999999999"/>
    <x v="3"/>
    <n v="15"/>
    <x v="1"/>
    <x v="3"/>
  </r>
  <r>
    <x v="338"/>
    <x v="1"/>
    <x v="1"/>
    <n v="0.26384999999999997"/>
    <x v="3"/>
    <n v="15"/>
    <x v="1"/>
    <x v="3"/>
  </r>
  <r>
    <x v="338"/>
    <x v="2"/>
    <x v="1"/>
    <n v="0.28534999999999999"/>
    <x v="3"/>
    <n v="15"/>
    <x v="1"/>
    <x v="3"/>
  </r>
  <r>
    <x v="338"/>
    <x v="3"/>
    <x v="1"/>
    <n v="0.26907999999999999"/>
    <x v="3"/>
    <n v="15"/>
    <x v="1"/>
    <x v="3"/>
  </r>
  <r>
    <x v="338"/>
    <x v="4"/>
    <x v="1"/>
    <n v="0.25767000000000001"/>
    <x v="3"/>
    <n v="15"/>
    <x v="1"/>
    <x v="3"/>
  </r>
  <r>
    <x v="338"/>
    <x v="5"/>
    <x v="1"/>
    <n v="0.12091"/>
    <x v="3"/>
    <n v="15"/>
    <x v="1"/>
    <x v="3"/>
  </r>
  <r>
    <x v="338"/>
    <x v="6"/>
    <x v="1"/>
    <n v="0.24384"/>
    <x v="3"/>
    <n v="15"/>
    <x v="1"/>
    <x v="3"/>
  </r>
  <r>
    <x v="338"/>
    <x v="7"/>
    <x v="1"/>
    <n v="0.30592000000000003"/>
    <x v="3"/>
    <n v="15"/>
    <x v="1"/>
    <x v="3"/>
  </r>
  <r>
    <x v="338"/>
    <x v="8"/>
    <x v="1"/>
    <n v="0.32929000000000003"/>
    <x v="3"/>
    <n v="15"/>
    <x v="1"/>
    <x v="3"/>
  </r>
  <r>
    <x v="338"/>
    <x v="9"/>
    <x v="1"/>
    <n v="0.32068999999999998"/>
    <x v="3"/>
    <n v="15"/>
    <x v="1"/>
    <x v="3"/>
  </r>
  <r>
    <x v="338"/>
    <x v="10"/>
    <x v="1"/>
    <n v="0.34200999999999998"/>
    <x v="3"/>
    <n v="15"/>
    <x v="1"/>
    <x v="3"/>
  </r>
  <r>
    <x v="338"/>
    <x v="11"/>
    <x v="1"/>
    <n v="0.32629999999999998"/>
    <x v="3"/>
    <n v="15"/>
    <x v="1"/>
    <x v="3"/>
  </r>
  <r>
    <x v="338"/>
    <x v="12"/>
    <x v="1"/>
    <n v="0.36070999999999998"/>
    <x v="3"/>
    <n v="15"/>
    <x v="1"/>
    <x v="3"/>
  </r>
  <r>
    <x v="338"/>
    <x v="0"/>
    <x v="2"/>
    <n v="0.56811"/>
    <x v="3"/>
    <n v="15"/>
    <x v="1"/>
    <x v="3"/>
  </r>
  <r>
    <x v="338"/>
    <x v="1"/>
    <x v="2"/>
    <n v="0.77961999999999998"/>
    <x v="3"/>
    <n v="15"/>
    <x v="1"/>
    <x v="3"/>
  </r>
  <r>
    <x v="338"/>
    <x v="2"/>
    <x v="2"/>
    <n v="0.87312000000000001"/>
    <x v="3"/>
    <n v="15"/>
    <x v="1"/>
    <x v="3"/>
  </r>
  <r>
    <x v="338"/>
    <x v="3"/>
    <x v="2"/>
    <n v="0.80239000000000005"/>
    <x v="3"/>
    <n v="15"/>
    <x v="1"/>
    <x v="3"/>
  </r>
  <r>
    <x v="338"/>
    <x v="4"/>
    <x v="2"/>
    <n v="0.75280000000000002"/>
    <x v="3"/>
    <n v="15"/>
    <x v="1"/>
    <x v="3"/>
  </r>
  <r>
    <x v="338"/>
    <x v="5"/>
    <x v="2"/>
    <n v="0.85258"/>
    <x v="3"/>
    <n v="15"/>
    <x v="1"/>
    <x v="3"/>
  </r>
  <r>
    <x v="338"/>
    <x v="6"/>
    <x v="2"/>
    <n v="0.73016000000000003"/>
    <x v="3"/>
    <n v="15"/>
    <x v="1"/>
    <x v="3"/>
  </r>
  <r>
    <x v="338"/>
    <x v="7"/>
    <x v="2"/>
    <n v="0.74480999999999997"/>
    <x v="3"/>
    <n v="15"/>
    <x v="1"/>
    <x v="3"/>
  </r>
  <r>
    <x v="338"/>
    <x v="8"/>
    <x v="2"/>
    <n v="0.84643999999999997"/>
    <x v="3"/>
    <n v="15"/>
    <x v="1"/>
    <x v="3"/>
  </r>
  <r>
    <x v="338"/>
    <x v="9"/>
    <x v="2"/>
    <n v="0.80903999999999998"/>
    <x v="3"/>
    <n v="15"/>
    <x v="1"/>
    <x v="3"/>
  </r>
  <r>
    <x v="338"/>
    <x v="10"/>
    <x v="2"/>
    <n v="0.90171999999999997"/>
    <x v="3"/>
    <n v="15"/>
    <x v="1"/>
    <x v="3"/>
  </r>
  <r>
    <x v="338"/>
    <x v="11"/>
    <x v="2"/>
    <n v="0.83343"/>
    <x v="3"/>
    <n v="15"/>
    <x v="1"/>
    <x v="3"/>
  </r>
  <r>
    <x v="338"/>
    <x v="12"/>
    <x v="2"/>
    <n v="0.98302"/>
    <x v="3"/>
    <n v="15"/>
    <x v="1"/>
    <x v="3"/>
  </r>
  <r>
    <x v="338"/>
    <x v="0"/>
    <x v="3"/>
    <n v="0.77900000000000003"/>
    <x v="3"/>
    <n v="15"/>
    <x v="1"/>
    <x v="3"/>
  </r>
  <r>
    <x v="338"/>
    <x v="1"/>
    <x v="3"/>
    <n v="1.411"/>
    <x v="3"/>
    <n v="15"/>
    <x v="1"/>
    <x v="3"/>
  </r>
  <r>
    <x v="338"/>
    <x v="2"/>
    <x v="3"/>
    <n v="1.526"/>
    <x v="3"/>
    <n v="15"/>
    <x v="1"/>
    <x v="3"/>
  </r>
  <r>
    <x v="338"/>
    <x v="3"/>
    <x v="3"/>
    <n v="1.4390000000000001"/>
    <x v="3"/>
    <n v="15"/>
    <x v="1"/>
    <x v="3"/>
  </r>
  <r>
    <x v="338"/>
    <x v="4"/>
    <x v="3"/>
    <n v="1.3779999999999999"/>
    <x v="3"/>
    <n v="15"/>
    <x v="1"/>
    <x v="3"/>
  </r>
  <r>
    <x v="338"/>
    <x v="5"/>
    <x v="3"/>
    <n v="1.0509999999999999"/>
    <x v="3"/>
    <n v="15"/>
    <x v="1"/>
    <x v="3"/>
  </r>
  <r>
    <x v="338"/>
    <x v="6"/>
    <x v="3"/>
    <n v="1.304"/>
    <x v="3"/>
    <n v="15"/>
    <x v="1"/>
    <x v="3"/>
  </r>
  <r>
    <x v="338"/>
    <x v="7"/>
    <x v="3"/>
    <n v="1.6359999999999999"/>
    <x v="3"/>
    <n v="15"/>
    <x v="1"/>
    <x v="3"/>
  </r>
  <r>
    <x v="338"/>
    <x v="8"/>
    <x v="3"/>
    <n v="1.7609999999999999"/>
    <x v="3"/>
    <n v="15"/>
    <x v="1"/>
    <x v="3"/>
  </r>
  <r>
    <x v="338"/>
    <x v="9"/>
    <x v="3"/>
    <n v="1.7150000000000001"/>
    <x v="3"/>
    <n v="15"/>
    <x v="1"/>
    <x v="3"/>
  </r>
  <r>
    <x v="338"/>
    <x v="10"/>
    <x v="3"/>
    <n v="1.829"/>
    <x v="3"/>
    <n v="15"/>
    <x v="1"/>
    <x v="3"/>
  </r>
  <r>
    <x v="338"/>
    <x v="11"/>
    <x v="3"/>
    <n v="1.7450000000000001"/>
    <x v="3"/>
    <n v="15"/>
    <x v="1"/>
    <x v="3"/>
  </r>
  <r>
    <x v="338"/>
    <x v="12"/>
    <x v="3"/>
    <n v="1.929"/>
    <x v="3"/>
    <n v="15"/>
    <x v="1"/>
    <x v="3"/>
  </r>
  <r>
    <x v="339"/>
    <x v="13"/>
    <x v="0"/>
    <n v="1.5650000000000001E-2"/>
    <x v="3"/>
    <n v="15"/>
    <x v="1"/>
    <x v="3"/>
  </r>
  <r>
    <x v="339"/>
    <x v="13"/>
    <x v="1"/>
    <n v="9.3880000000000005E-2"/>
    <x v="3"/>
    <n v="15"/>
    <x v="1"/>
    <x v="3"/>
  </r>
  <r>
    <x v="339"/>
    <x v="13"/>
    <x v="2"/>
    <n v="0.70647000000000004"/>
    <x v="3"/>
    <n v="15"/>
    <x v="1"/>
    <x v="3"/>
  </r>
  <r>
    <x v="339"/>
    <x v="13"/>
    <x v="3"/>
    <n v="0.81599999999999995"/>
    <x v="3"/>
    <n v="15"/>
    <x v="1"/>
    <x v="3"/>
  </r>
  <r>
    <x v="340"/>
    <x v="0"/>
    <x v="0"/>
    <n v="6.522E-2"/>
    <x v="3"/>
    <n v="16"/>
    <x v="1"/>
    <x v="3"/>
  </r>
  <r>
    <x v="340"/>
    <x v="1"/>
    <x v="0"/>
    <n v="0.36753000000000002"/>
    <x v="3"/>
    <n v="16"/>
    <x v="1"/>
    <x v="3"/>
  </r>
  <r>
    <x v="340"/>
    <x v="2"/>
    <x v="0"/>
    <n v="0.36753000000000002"/>
    <x v="3"/>
    <n v="16"/>
    <x v="1"/>
    <x v="3"/>
  </r>
  <r>
    <x v="340"/>
    <x v="3"/>
    <x v="0"/>
    <n v="0.36753000000000002"/>
    <x v="3"/>
    <n v="16"/>
    <x v="1"/>
    <x v="3"/>
  </r>
  <r>
    <x v="340"/>
    <x v="4"/>
    <x v="0"/>
    <n v="0.36753000000000002"/>
    <x v="3"/>
    <n v="16"/>
    <x v="1"/>
    <x v="3"/>
  </r>
  <r>
    <x v="340"/>
    <x v="5"/>
    <x v="0"/>
    <n v="7.7509999999999996E-2"/>
    <x v="3"/>
    <n v="16"/>
    <x v="1"/>
    <x v="3"/>
  </r>
  <r>
    <x v="340"/>
    <x v="6"/>
    <x v="0"/>
    <n v="0.33"/>
    <x v="3"/>
    <n v="16"/>
    <x v="1"/>
    <x v="3"/>
  </r>
  <r>
    <x v="340"/>
    <x v="7"/>
    <x v="0"/>
    <n v="0.58526999999999996"/>
    <x v="3"/>
    <n v="16"/>
    <x v="1"/>
    <x v="3"/>
  </r>
  <r>
    <x v="340"/>
    <x v="8"/>
    <x v="0"/>
    <n v="0.58526999999999996"/>
    <x v="3"/>
    <n v="16"/>
    <x v="1"/>
    <x v="3"/>
  </r>
  <r>
    <x v="340"/>
    <x v="9"/>
    <x v="0"/>
    <n v="0.58526999999999996"/>
    <x v="3"/>
    <n v="16"/>
    <x v="1"/>
    <x v="3"/>
  </r>
  <r>
    <x v="340"/>
    <x v="10"/>
    <x v="0"/>
    <n v="0.58526999999999996"/>
    <x v="3"/>
    <n v="16"/>
    <x v="1"/>
    <x v="3"/>
  </r>
  <r>
    <x v="340"/>
    <x v="11"/>
    <x v="0"/>
    <n v="0.58526999999999996"/>
    <x v="3"/>
    <n v="16"/>
    <x v="1"/>
    <x v="3"/>
  </r>
  <r>
    <x v="340"/>
    <x v="12"/>
    <x v="0"/>
    <n v="0.58526999999999996"/>
    <x v="3"/>
    <n v="16"/>
    <x v="1"/>
    <x v="3"/>
  </r>
  <r>
    <x v="340"/>
    <x v="0"/>
    <x v="1"/>
    <n v="0.14548"/>
    <x v="3"/>
    <n v="16"/>
    <x v="1"/>
    <x v="3"/>
  </r>
  <r>
    <x v="340"/>
    <x v="1"/>
    <x v="1"/>
    <n v="0.25879999999999997"/>
    <x v="3"/>
    <n v="16"/>
    <x v="1"/>
    <x v="3"/>
  </r>
  <r>
    <x v="340"/>
    <x v="2"/>
    <x v="1"/>
    <n v="0.28011000000000003"/>
    <x v="3"/>
    <n v="16"/>
    <x v="1"/>
    <x v="3"/>
  </r>
  <r>
    <x v="340"/>
    <x v="3"/>
    <x v="1"/>
    <n v="0.26871"/>
    <x v="3"/>
    <n v="16"/>
    <x v="1"/>
    <x v="3"/>
  </r>
  <r>
    <x v="340"/>
    <x v="4"/>
    <x v="1"/>
    <n v="0.25019999999999998"/>
    <x v="3"/>
    <n v="16"/>
    <x v="1"/>
    <x v="3"/>
  </r>
  <r>
    <x v="340"/>
    <x v="5"/>
    <x v="1"/>
    <n v="0.11758"/>
    <x v="3"/>
    <n v="16"/>
    <x v="1"/>
    <x v="3"/>
  </r>
  <r>
    <x v="340"/>
    <x v="6"/>
    <x v="1"/>
    <n v="0.24141000000000001"/>
    <x v="3"/>
    <n v="16"/>
    <x v="1"/>
    <x v="3"/>
  </r>
  <r>
    <x v="340"/>
    <x v="7"/>
    <x v="1"/>
    <n v="0.29749999999999999"/>
    <x v="3"/>
    <n v="16"/>
    <x v="1"/>
    <x v="3"/>
  </r>
  <r>
    <x v="340"/>
    <x v="8"/>
    <x v="1"/>
    <n v="0.31583"/>
    <x v="3"/>
    <n v="16"/>
    <x v="1"/>
    <x v="3"/>
  </r>
  <r>
    <x v="340"/>
    <x v="9"/>
    <x v="1"/>
    <n v="0.31208999999999998"/>
    <x v="3"/>
    <n v="16"/>
    <x v="1"/>
    <x v="3"/>
  </r>
  <r>
    <x v="340"/>
    <x v="10"/>
    <x v="1"/>
    <n v="0.33228000000000002"/>
    <x v="3"/>
    <n v="16"/>
    <x v="1"/>
    <x v="3"/>
  </r>
  <r>
    <x v="340"/>
    <x v="11"/>
    <x v="1"/>
    <n v="0.32218999999999998"/>
    <x v="3"/>
    <n v="16"/>
    <x v="1"/>
    <x v="3"/>
  </r>
  <r>
    <x v="340"/>
    <x v="12"/>
    <x v="1"/>
    <n v="0.35883999999999999"/>
    <x v="3"/>
    <n v="16"/>
    <x v="1"/>
    <x v="3"/>
  </r>
  <r>
    <x v="340"/>
    <x v="0"/>
    <x v="2"/>
    <n v="0.56730000000000003"/>
    <x v="3"/>
    <n v="16"/>
    <x v="1"/>
    <x v="3"/>
  </r>
  <r>
    <x v="340"/>
    <x v="1"/>
    <x v="2"/>
    <n v="0.75766999999999995"/>
    <x v="3"/>
    <n v="16"/>
    <x v="1"/>
    <x v="3"/>
  </r>
  <r>
    <x v="340"/>
    <x v="2"/>
    <x v="2"/>
    <n v="0.85036"/>
    <x v="3"/>
    <n v="16"/>
    <x v="1"/>
    <x v="3"/>
  </r>
  <r>
    <x v="340"/>
    <x v="3"/>
    <x v="2"/>
    <n v="0.80076000000000003"/>
    <x v="3"/>
    <n v="16"/>
    <x v="1"/>
    <x v="3"/>
  </r>
  <r>
    <x v="340"/>
    <x v="4"/>
    <x v="2"/>
    <n v="0.72026999999999997"/>
    <x v="3"/>
    <n v="16"/>
    <x v="1"/>
    <x v="3"/>
  </r>
  <r>
    <x v="340"/>
    <x v="5"/>
    <x v="2"/>
    <n v="0.82691000000000003"/>
    <x v="3"/>
    <n v="16"/>
    <x v="1"/>
    <x v="3"/>
  </r>
  <r>
    <x v="340"/>
    <x v="6"/>
    <x v="2"/>
    <n v="0.71958999999999995"/>
    <x v="3"/>
    <n v="16"/>
    <x v="1"/>
    <x v="3"/>
  </r>
  <r>
    <x v="340"/>
    <x v="7"/>
    <x v="2"/>
    <n v="0.70823000000000003"/>
    <x v="3"/>
    <n v="16"/>
    <x v="1"/>
    <x v="3"/>
  </r>
  <r>
    <x v="340"/>
    <x v="8"/>
    <x v="2"/>
    <n v="0.78790000000000004"/>
    <x v="3"/>
    <n v="16"/>
    <x v="1"/>
    <x v="3"/>
  </r>
  <r>
    <x v="340"/>
    <x v="9"/>
    <x v="2"/>
    <n v="0.77163999999999999"/>
    <x v="3"/>
    <n v="16"/>
    <x v="1"/>
    <x v="3"/>
  </r>
  <r>
    <x v="340"/>
    <x v="10"/>
    <x v="2"/>
    <n v="0.85945000000000005"/>
    <x v="3"/>
    <n v="16"/>
    <x v="1"/>
    <x v="3"/>
  </r>
  <r>
    <x v="340"/>
    <x v="11"/>
    <x v="2"/>
    <n v="0.81554000000000004"/>
    <x v="3"/>
    <n v="16"/>
    <x v="1"/>
    <x v="3"/>
  </r>
  <r>
    <x v="340"/>
    <x v="12"/>
    <x v="2"/>
    <n v="0.97489000000000003"/>
    <x v="3"/>
    <n v="16"/>
    <x v="1"/>
    <x v="3"/>
  </r>
  <r>
    <x v="340"/>
    <x v="0"/>
    <x v="3"/>
    <n v="0.77800000000000002"/>
    <x v="3"/>
    <n v="16"/>
    <x v="1"/>
    <x v="3"/>
  </r>
  <r>
    <x v="340"/>
    <x v="1"/>
    <x v="3"/>
    <n v="1.3839999999999999"/>
    <x v="3"/>
    <n v="16"/>
    <x v="1"/>
    <x v="3"/>
  </r>
  <r>
    <x v="340"/>
    <x v="2"/>
    <x v="3"/>
    <n v="1.498"/>
    <x v="3"/>
    <n v="16"/>
    <x v="1"/>
    <x v="3"/>
  </r>
  <r>
    <x v="340"/>
    <x v="3"/>
    <x v="3"/>
    <n v="1.4370000000000001"/>
    <x v="3"/>
    <n v="16"/>
    <x v="1"/>
    <x v="3"/>
  </r>
  <r>
    <x v="340"/>
    <x v="4"/>
    <x v="3"/>
    <n v="1.3380000000000001"/>
    <x v="3"/>
    <n v="16"/>
    <x v="1"/>
    <x v="3"/>
  </r>
  <r>
    <x v="340"/>
    <x v="5"/>
    <x v="3"/>
    <n v="1.022"/>
    <x v="3"/>
    <n v="16"/>
    <x v="1"/>
    <x v="3"/>
  </r>
  <r>
    <x v="340"/>
    <x v="6"/>
    <x v="3"/>
    <n v="1.2909999999999999"/>
    <x v="3"/>
    <n v="16"/>
    <x v="1"/>
    <x v="3"/>
  </r>
  <r>
    <x v="340"/>
    <x v="7"/>
    <x v="3"/>
    <n v="1.591"/>
    <x v="3"/>
    <n v="16"/>
    <x v="1"/>
    <x v="3"/>
  </r>
  <r>
    <x v="340"/>
    <x v="8"/>
    <x v="3"/>
    <n v="1.6890000000000001"/>
    <x v="3"/>
    <n v="16"/>
    <x v="1"/>
    <x v="3"/>
  </r>
  <r>
    <x v="340"/>
    <x v="9"/>
    <x v="3"/>
    <n v="1.669"/>
    <x v="3"/>
    <n v="16"/>
    <x v="1"/>
    <x v="3"/>
  </r>
  <r>
    <x v="340"/>
    <x v="10"/>
    <x v="3"/>
    <n v="1.7769999999999999"/>
    <x v="3"/>
    <n v="16"/>
    <x v="1"/>
    <x v="3"/>
  </r>
  <r>
    <x v="340"/>
    <x v="11"/>
    <x v="3"/>
    <n v="1.7230000000000001"/>
    <x v="3"/>
    <n v="16"/>
    <x v="1"/>
    <x v="3"/>
  </r>
  <r>
    <x v="340"/>
    <x v="12"/>
    <x v="3"/>
    <n v="1.919"/>
    <x v="3"/>
    <n v="16"/>
    <x v="1"/>
    <x v="3"/>
  </r>
  <r>
    <x v="341"/>
    <x v="13"/>
    <x v="0"/>
    <n v="1.5650000000000001E-2"/>
    <x v="3"/>
    <n v="16"/>
    <x v="1"/>
    <x v="3"/>
  </r>
  <r>
    <x v="341"/>
    <x v="13"/>
    <x v="1"/>
    <n v="9.1810000000000003E-2"/>
    <x v="3"/>
    <n v="16"/>
    <x v="1"/>
    <x v="3"/>
  </r>
  <r>
    <x v="341"/>
    <x v="13"/>
    <x v="2"/>
    <n v="0.69054000000000004"/>
    <x v="3"/>
    <n v="16"/>
    <x v="1"/>
    <x v="3"/>
  </r>
  <r>
    <x v="341"/>
    <x v="13"/>
    <x v="3"/>
    <n v="0.79800000000000004"/>
    <x v="3"/>
    <n v="16"/>
    <x v="1"/>
    <x v="3"/>
  </r>
  <r>
    <x v="342"/>
    <x v="0"/>
    <x v="0"/>
    <n v="6.522E-2"/>
    <x v="3"/>
    <n v="17"/>
    <x v="1"/>
    <x v="3"/>
  </r>
  <r>
    <x v="342"/>
    <x v="1"/>
    <x v="0"/>
    <n v="0.36753000000000002"/>
    <x v="3"/>
    <n v="17"/>
    <x v="1"/>
    <x v="3"/>
  </r>
  <r>
    <x v="342"/>
    <x v="2"/>
    <x v="0"/>
    <n v="0.36753000000000002"/>
    <x v="3"/>
    <n v="17"/>
    <x v="1"/>
    <x v="3"/>
  </r>
  <r>
    <x v="342"/>
    <x v="3"/>
    <x v="0"/>
    <n v="0.36753000000000002"/>
    <x v="3"/>
    <n v="17"/>
    <x v="1"/>
    <x v="3"/>
  </r>
  <r>
    <x v="342"/>
    <x v="4"/>
    <x v="0"/>
    <n v="0.36753000000000002"/>
    <x v="3"/>
    <n v="17"/>
    <x v="1"/>
    <x v="3"/>
  </r>
  <r>
    <x v="342"/>
    <x v="5"/>
    <x v="0"/>
    <n v="7.7509999999999996E-2"/>
    <x v="3"/>
    <n v="17"/>
    <x v="1"/>
    <x v="3"/>
  </r>
  <r>
    <x v="342"/>
    <x v="6"/>
    <x v="0"/>
    <n v="0.33"/>
    <x v="3"/>
    <n v="17"/>
    <x v="1"/>
    <x v="3"/>
  </r>
  <r>
    <x v="342"/>
    <x v="7"/>
    <x v="0"/>
    <n v="0.58526999999999996"/>
    <x v="3"/>
    <n v="17"/>
    <x v="1"/>
    <x v="3"/>
  </r>
  <r>
    <x v="342"/>
    <x v="8"/>
    <x v="0"/>
    <n v="0.58526999999999996"/>
    <x v="3"/>
    <n v="17"/>
    <x v="1"/>
    <x v="3"/>
  </r>
  <r>
    <x v="342"/>
    <x v="9"/>
    <x v="0"/>
    <n v="0.58526999999999996"/>
    <x v="3"/>
    <n v="17"/>
    <x v="1"/>
    <x v="3"/>
  </r>
  <r>
    <x v="342"/>
    <x v="10"/>
    <x v="0"/>
    <n v="0.58526999999999996"/>
    <x v="3"/>
    <n v="17"/>
    <x v="1"/>
    <x v="3"/>
  </r>
  <r>
    <x v="342"/>
    <x v="11"/>
    <x v="0"/>
    <n v="0.58526999999999996"/>
    <x v="3"/>
    <n v="17"/>
    <x v="1"/>
    <x v="3"/>
  </r>
  <r>
    <x v="342"/>
    <x v="12"/>
    <x v="0"/>
    <n v="0.58526999999999996"/>
    <x v="3"/>
    <n v="17"/>
    <x v="1"/>
    <x v="3"/>
  </r>
  <r>
    <x v="342"/>
    <x v="0"/>
    <x v="1"/>
    <n v="0.14548"/>
    <x v="3"/>
    <n v="17"/>
    <x v="1"/>
    <x v="3"/>
  </r>
  <r>
    <x v="342"/>
    <x v="1"/>
    <x v="1"/>
    <n v="0.25263000000000002"/>
    <x v="3"/>
    <n v="17"/>
    <x v="1"/>
    <x v="3"/>
  </r>
  <r>
    <x v="342"/>
    <x v="2"/>
    <x v="1"/>
    <n v="0.27376"/>
    <x v="3"/>
    <n v="17"/>
    <x v="1"/>
    <x v="3"/>
  </r>
  <r>
    <x v="342"/>
    <x v="3"/>
    <x v="1"/>
    <n v="0.26029000000000002"/>
    <x v="3"/>
    <n v="17"/>
    <x v="1"/>
    <x v="3"/>
  </r>
  <r>
    <x v="342"/>
    <x v="4"/>
    <x v="1"/>
    <n v="0.24459"/>
    <x v="3"/>
    <n v="17"/>
    <x v="1"/>
    <x v="3"/>
  </r>
  <r>
    <x v="342"/>
    <x v="5"/>
    <x v="1"/>
    <n v="0.11412"/>
    <x v="3"/>
    <n v="17"/>
    <x v="1"/>
    <x v="3"/>
  </r>
  <r>
    <x v="342"/>
    <x v="6"/>
    <x v="1"/>
    <n v="0.23673"/>
    <x v="3"/>
    <n v="17"/>
    <x v="1"/>
    <x v="3"/>
  </r>
  <r>
    <x v="342"/>
    <x v="7"/>
    <x v="1"/>
    <n v="0.29188999999999998"/>
    <x v="3"/>
    <n v="17"/>
    <x v="1"/>
    <x v="3"/>
  </r>
  <r>
    <x v="342"/>
    <x v="8"/>
    <x v="1"/>
    <n v="0.31208999999999998"/>
    <x v="3"/>
    <n v="17"/>
    <x v="1"/>
    <x v="3"/>
  </r>
  <r>
    <x v="342"/>
    <x v="9"/>
    <x v="1"/>
    <n v="0.30685000000000001"/>
    <x v="3"/>
    <n v="17"/>
    <x v="1"/>
    <x v="3"/>
  </r>
  <r>
    <x v="342"/>
    <x v="10"/>
    <x v="1"/>
    <n v="0.32797999999999999"/>
    <x v="3"/>
    <n v="17"/>
    <x v="1"/>
    <x v="3"/>
  </r>
  <r>
    <x v="342"/>
    <x v="11"/>
    <x v="1"/>
    <n v="0.31789000000000001"/>
    <x v="3"/>
    <n v="17"/>
    <x v="1"/>
    <x v="3"/>
  </r>
  <r>
    <x v="342"/>
    <x v="12"/>
    <x v="1"/>
    <n v="0.35697000000000001"/>
    <x v="3"/>
    <n v="17"/>
    <x v="1"/>
    <x v="3"/>
  </r>
  <r>
    <x v="342"/>
    <x v="0"/>
    <x v="2"/>
    <n v="0.56730000000000003"/>
    <x v="3"/>
    <n v="17"/>
    <x v="1"/>
    <x v="3"/>
  </r>
  <r>
    <x v="342"/>
    <x v="1"/>
    <x v="2"/>
    <n v="0.73084000000000005"/>
    <x v="3"/>
    <n v="17"/>
    <x v="1"/>
    <x v="3"/>
  </r>
  <r>
    <x v="342"/>
    <x v="2"/>
    <x v="2"/>
    <n v="0.82271000000000005"/>
    <x v="3"/>
    <n v="17"/>
    <x v="1"/>
    <x v="3"/>
  </r>
  <r>
    <x v="342"/>
    <x v="3"/>
    <x v="2"/>
    <n v="0.76417999999999997"/>
    <x v="3"/>
    <n v="17"/>
    <x v="1"/>
    <x v="3"/>
  </r>
  <r>
    <x v="342"/>
    <x v="4"/>
    <x v="2"/>
    <n v="0.69588000000000005"/>
    <x v="3"/>
    <n v="17"/>
    <x v="1"/>
    <x v="3"/>
  </r>
  <r>
    <x v="342"/>
    <x v="5"/>
    <x v="2"/>
    <n v="0.80037000000000003"/>
    <x v="3"/>
    <n v="17"/>
    <x v="1"/>
    <x v="3"/>
  </r>
  <r>
    <x v="342"/>
    <x v="6"/>
    <x v="2"/>
    <n v="0.69926999999999995"/>
    <x v="3"/>
    <n v="17"/>
    <x v="1"/>
    <x v="3"/>
  </r>
  <r>
    <x v="342"/>
    <x v="7"/>
    <x v="2"/>
    <n v="0.68384"/>
    <x v="3"/>
    <n v="17"/>
    <x v="1"/>
    <x v="3"/>
  </r>
  <r>
    <x v="342"/>
    <x v="8"/>
    <x v="2"/>
    <n v="0.77163999999999999"/>
    <x v="3"/>
    <n v="17"/>
    <x v="1"/>
    <x v="3"/>
  </r>
  <r>
    <x v="342"/>
    <x v="9"/>
    <x v="2"/>
    <n v="0.74887999999999999"/>
    <x v="3"/>
    <n v="17"/>
    <x v="1"/>
    <x v="3"/>
  </r>
  <r>
    <x v="342"/>
    <x v="10"/>
    <x v="2"/>
    <n v="0.84075"/>
    <x v="3"/>
    <n v="17"/>
    <x v="1"/>
    <x v="3"/>
  </r>
  <r>
    <x v="342"/>
    <x v="11"/>
    <x v="2"/>
    <n v="0.79683999999999999"/>
    <x v="3"/>
    <n v="17"/>
    <x v="1"/>
    <x v="3"/>
  </r>
  <r>
    <x v="342"/>
    <x v="12"/>
    <x v="2"/>
    <n v="0.96675999999999995"/>
    <x v="3"/>
    <n v="17"/>
    <x v="1"/>
    <x v="3"/>
  </r>
  <r>
    <x v="342"/>
    <x v="0"/>
    <x v="3"/>
    <n v="0.77800000000000002"/>
    <x v="3"/>
    <n v="17"/>
    <x v="1"/>
    <x v="3"/>
  </r>
  <r>
    <x v="342"/>
    <x v="1"/>
    <x v="3"/>
    <n v="1.351"/>
    <x v="3"/>
    <n v="17"/>
    <x v="1"/>
    <x v="3"/>
  </r>
  <r>
    <x v="342"/>
    <x v="2"/>
    <x v="3"/>
    <n v="1.464"/>
    <x v="3"/>
    <n v="17"/>
    <x v="1"/>
    <x v="3"/>
  </r>
  <r>
    <x v="342"/>
    <x v="3"/>
    <x v="3"/>
    <n v="1.3919999999999999"/>
    <x v="3"/>
    <n v="17"/>
    <x v="1"/>
    <x v="3"/>
  </r>
  <r>
    <x v="342"/>
    <x v="4"/>
    <x v="3"/>
    <n v="1.3080000000000001"/>
    <x v="3"/>
    <n v="17"/>
    <x v="1"/>
    <x v="3"/>
  </r>
  <r>
    <x v="342"/>
    <x v="5"/>
    <x v="3"/>
    <n v="0.99199999999999999"/>
    <x v="3"/>
    <n v="17"/>
    <x v="1"/>
    <x v="3"/>
  </r>
  <r>
    <x v="342"/>
    <x v="6"/>
    <x v="3"/>
    <n v="1.266"/>
    <x v="3"/>
    <n v="17"/>
    <x v="1"/>
    <x v="3"/>
  </r>
  <r>
    <x v="342"/>
    <x v="7"/>
    <x v="3"/>
    <n v="1.5609999999999999"/>
    <x v="3"/>
    <n v="17"/>
    <x v="1"/>
    <x v="3"/>
  </r>
  <r>
    <x v="342"/>
    <x v="8"/>
    <x v="3"/>
    <n v="1.669"/>
    <x v="3"/>
    <n v="17"/>
    <x v="1"/>
    <x v="3"/>
  </r>
  <r>
    <x v="342"/>
    <x v="9"/>
    <x v="3"/>
    <n v="1.641"/>
    <x v="3"/>
    <n v="17"/>
    <x v="1"/>
    <x v="3"/>
  </r>
  <r>
    <x v="342"/>
    <x v="10"/>
    <x v="3"/>
    <n v="1.754"/>
    <x v="3"/>
    <n v="17"/>
    <x v="1"/>
    <x v="3"/>
  </r>
  <r>
    <x v="342"/>
    <x v="11"/>
    <x v="3"/>
    <n v="1.7"/>
    <x v="3"/>
    <n v="17"/>
    <x v="1"/>
    <x v="3"/>
  </r>
  <r>
    <x v="342"/>
    <x v="12"/>
    <x v="3"/>
    <n v="1.909"/>
    <x v="3"/>
    <n v="17"/>
    <x v="1"/>
    <x v="3"/>
  </r>
  <r>
    <x v="343"/>
    <x v="13"/>
    <x v="0"/>
    <n v="1.5650000000000001E-2"/>
    <x v="3"/>
    <n v="17"/>
    <x v="1"/>
    <x v="3"/>
  </r>
  <r>
    <x v="343"/>
    <x v="13"/>
    <x v="1"/>
    <n v="8.9849999999999999E-2"/>
    <x v="3"/>
    <n v="17"/>
    <x v="1"/>
    <x v="3"/>
  </r>
  <r>
    <x v="343"/>
    <x v="13"/>
    <x v="2"/>
    <n v="0.67549999999999999"/>
    <x v="3"/>
    <n v="17"/>
    <x v="1"/>
    <x v="3"/>
  </r>
  <r>
    <x v="343"/>
    <x v="13"/>
    <x v="3"/>
    <n v="0.78100000000000003"/>
    <x v="3"/>
    <n v="17"/>
    <x v="1"/>
    <x v="3"/>
  </r>
  <r>
    <x v="344"/>
    <x v="0"/>
    <x v="0"/>
    <n v="6.522E-2"/>
    <x v="3"/>
    <n v="18"/>
    <x v="1"/>
    <x v="3"/>
  </r>
  <r>
    <x v="344"/>
    <x v="1"/>
    <x v="0"/>
    <n v="0.36753000000000002"/>
    <x v="3"/>
    <n v="18"/>
    <x v="1"/>
    <x v="3"/>
  </r>
  <r>
    <x v="344"/>
    <x v="2"/>
    <x v="0"/>
    <n v="0.36753000000000002"/>
    <x v="3"/>
    <n v="18"/>
    <x v="1"/>
    <x v="3"/>
  </r>
  <r>
    <x v="344"/>
    <x v="3"/>
    <x v="0"/>
    <n v="0.36753000000000002"/>
    <x v="3"/>
    <n v="18"/>
    <x v="1"/>
    <x v="3"/>
  </r>
  <r>
    <x v="344"/>
    <x v="4"/>
    <x v="0"/>
    <n v="0.36753000000000002"/>
    <x v="3"/>
    <n v="18"/>
    <x v="1"/>
    <x v="3"/>
  </r>
  <r>
    <x v="344"/>
    <x v="5"/>
    <x v="0"/>
    <n v="7.7509999999999996E-2"/>
    <x v="3"/>
    <n v="18"/>
    <x v="1"/>
    <x v="3"/>
  </r>
  <r>
    <x v="344"/>
    <x v="6"/>
    <x v="0"/>
    <n v="0.33"/>
    <x v="3"/>
    <n v="18"/>
    <x v="1"/>
    <x v="3"/>
  </r>
  <r>
    <x v="344"/>
    <x v="7"/>
    <x v="0"/>
    <n v="0.58526999999999996"/>
    <x v="3"/>
    <n v="18"/>
    <x v="1"/>
    <x v="3"/>
  </r>
  <r>
    <x v="344"/>
    <x v="8"/>
    <x v="0"/>
    <n v="0.58526999999999996"/>
    <x v="3"/>
    <n v="18"/>
    <x v="1"/>
    <x v="3"/>
  </r>
  <r>
    <x v="344"/>
    <x v="9"/>
    <x v="0"/>
    <n v="0.58526999999999996"/>
    <x v="3"/>
    <n v="18"/>
    <x v="1"/>
    <x v="3"/>
  </r>
  <r>
    <x v="344"/>
    <x v="10"/>
    <x v="0"/>
    <n v="0.58526999999999996"/>
    <x v="3"/>
    <n v="18"/>
    <x v="1"/>
    <x v="3"/>
  </r>
  <r>
    <x v="344"/>
    <x v="11"/>
    <x v="0"/>
    <n v="0.58526999999999996"/>
    <x v="3"/>
    <n v="18"/>
    <x v="1"/>
    <x v="3"/>
  </r>
  <r>
    <x v="344"/>
    <x v="12"/>
    <x v="0"/>
    <n v="0.58526999999999996"/>
    <x v="3"/>
    <n v="18"/>
    <x v="1"/>
    <x v="3"/>
  </r>
  <r>
    <x v="344"/>
    <x v="0"/>
    <x v="1"/>
    <n v="0.14548"/>
    <x v="3"/>
    <n v="18"/>
    <x v="1"/>
    <x v="3"/>
  </r>
  <r>
    <x v="344"/>
    <x v="1"/>
    <x v="1"/>
    <n v="0.25319000000000003"/>
    <x v="3"/>
    <n v="18"/>
    <x v="1"/>
    <x v="3"/>
  </r>
  <r>
    <x v="344"/>
    <x v="2"/>
    <x v="1"/>
    <n v="0.26645999999999997"/>
    <x v="3"/>
    <n v="18"/>
    <x v="1"/>
    <x v="3"/>
  </r>
  <r>
    <x v="344"/>
    <x v="3"/>
    <x v="1"/>
    <n v="0.26029000000000002"/>
    <x v="3"/>
    <n v="18"/>
    <x v="1"/>
    <x v="3"/>
  </r>
  <r>
    <x v="344"/>
    <x v="4"/>
    <x v="1"/>
    <n v="0.24459"/>
    <x v="3"/>
    <n v="18"/>
    <x v="1"/>
    <x v="3"/>
  </r>
  <r>
    <x v="344"/>
    <x v="5"/>
    <x v="1"/>
    <n v="0.11423999999999999"/>
    <x v="3"/>
    <n v="18"/>
    <x v="1"/>
    <x v="3"/>
  </r>
  <r>
    <x v="344"/>
    <x v="6"/>
    <x v="1"/>
    <n v="0.23505000000000001"/>
    <x v="3"/>
    <n v="18"/>
    <x v="1"/>
    <x v="3"/>
  </r>
  <r>
    <x v="344"/>
    <x v="7"/>
    <x v="1"/>
    <n v="0.29115000000000002"/>
    <x v="3"/>
    <n v="18"/>
    <x v="1"/>
    <x v="3"/>
  </r>
  <r>
    <x v="344"/>
    <x v="8"/>
    <x v="1"/>
    <n v="0.31396000000000002"/>
    <x v="3"/>
    <n v="18"/>
    <x v="1"/>
    <x v="3"/>
  </r>
  <r>
    <x v="344"/>
    <x v="9"/>
    <x v="1"/>
    <n v="0.30667"/>
    <x v="3"/>
    <n v="18"/>
    <x v="1"/>
    <x v="3"/>
  </r>
  <r>
    <x v="344"/>
    <x v="10"/>
    <x v="1"/>
    <n v="0.32835999999999999"/>
    <x v="3"/>
    <n v="18"/>
    <x v="1"/>
    <x v="3"/>
  </r>
  <r>
    <x v="344"/>
    <x v="11"/>
    <x v="1"/>
    <n v="0.32031999999999999"/>
    <x v="3"/>
    <n v="18"/>
    <x v="1"/>
    <x v="3"/>
  </r>
  <r>
    <x v="344"/>
    <x v="12"/>
    <x v="1"/>
    <n v="0.35715000000000002"/>
    <x v="3"/>
    <n v="18"/>
    <x v="1"/>
    <x v="3"/>
  </r>
  <r>
    <x v="344"/>
    <x v="0"/>
    <x v="2"/>
    <n v="0.56730000000000003"/>
    <x v="3"/>
    <n v="18"/>
    <x v="1"/>
    <x v="3"/>
  </r>
  <r>
    <x v="344"/>
    <x v="1"/>
    <x v="2"/>
    <n v="0.73328000000000004"/>
    <x v="3"/>
    <n v="18"/>
    <x v="1"/>
    <x v="3"/>
  </r>
  <r>
    <x v="344"/>
    <x v="2"/>
    <x v="2"/>
    <n v="0.79100999999999999"/>
    <x v="3"/>
    <n v="18"/>
    <x v="1"/>
    <x v="3"/>
  </r>
  <r>
    <x v="344"/>
    <x v="3"/>
    <x v="2"/>
    <n v="0.76417999999999997"/>
    <x v="3"/>
    <n v="18"/>
    <x v="1"/>
    <x v="3"/>
  </r>
  <r>
    <x v="344"/>
    <x v="4"/>
    <x v="2"/>
    <n v="0.69588000000000005"/>
    <x v="3"/>
    <n v="18"/>
    <x v="1"/>
    <x v="3"/>
  </r>
  <r>
    <x v="344"/>
    <x v="5"/>
    <x v="2"/>
    <n v="0.80125000000000002"/>
    <x v="3"/>
    <n v="18"/>
    <x v="1"/>
    <x v="3"/>
  </r>
  <r>
    <x v="344"/>
    <x v="6"/>
    <x v="2"/>
    <n v="0.69194999999999995"/>
    <x v="3"/>
    <n v="18"/>
    <x v="1"/>
    <x v="3"/>
  </r>
  <r>
    <x v="344"/>
    <x v="7"/>
    <x v="2"/>
    <n v="0.68057999999999996"/>
    <x v="3"/>
    <n v="18"/>
    <x v="1"/>
    <x v="3"/>
  </r>
  <r>
    <x v="344"/>
    <x v="8"/>
    <x v="2"/>
    <n v="0.77976999999999996"/>
    <x v="3"/>
    <n v="18"/>
    <x v="1"/>
    <x v="3"/>
  </r>
  <r>
    <x v="344"/>
    <x v="9"/>
    <x v="2"/>
    <n v="0.74805999999999995"/>
    <x v="3"/>
    <n v="18"/>
    <x v="1"/>
    <x v="3"/>
  </r>
  <r>
    <x v="344"/>
    <x v="10"/>
    <x v="2"/>
    <n v="0.84236999999999995"/>
    <x v="3"/>
    <n v="18"/>
    <x v="1"/>
    <x v="3"/>
  </r>
  <r>
    <x v="344"/>
    <x v="11"/>
    <x v="2"/>
    <n v="0.80740999999999996"/>
    <x v="3"/>
    <n v="18"/>
    <x v="1"/>
    <x v="3"/>
  </r>
  <r>
    <x v="344"/>
    <x v="12"/>
    <x v="2"/>
    <n v="0.96758"/>
    <x v="3"/>
    <n v="18"/>
    <x v="1"/>
    <x v="3"/>
  </r>
  <r>
    <x v="344"/>
    <x v="0"/>
    <x v="3"/>
    <n v="0.77800000000000002"/>
    <x v="3"/>
    <n v="18"/>
    <x v="1"/>
    <x v="3"/>
  </r>
  <r>
    <x v="344"/>
    <x v="1"/>
    <x v="3"/>
    <n v="1.3540000000000001"/>
    <x v="3"/>
    <n v="18"/>
    <x v="1"/>
    <x v="3"/>
  </r>
  <r>
    <x v="344"/>
    <x v="2"/>
    <x v="3"/>
    <n v="1.425"/>
    <x v="3"/>
    <n v="18"/>
    <x v="1"/>
    <x v="3"/>
  </r>
  <r>
    <x v="344"/>
    <x v="3"/>
    <x v="3"/>
    <n v="1.3919999999999999"/>
    <x v="3"/>
    <n v="18"/>
    <x v="1"/>
    <x v="3"/>
  </r>
  <r>
    <x v="344"/>
    <x v="4"/>
    <x v="3"/>
    <n v="1.3080000000000001"/>
    <x v="3"/>
    <n v="18"/>
    <x v="1"/>
    <x v="3"/>
  </r>
  <r>
    <x v="344"/>
    <x v="5"/>
    <x v="3"/>
    <n v="0.99299999999999999"/>
    <x v="3"/>
    <n v="18"/>
    <x v="1"/>
    <x v="3"/>
  </r>
  <r>
    <x v="344"/>
    <x v="6"/>
    <x v="3"/>
    <n v="1.2569999999999999"/>
    <x v="3"/>
    <n v="18"/>
    <x v="1"/>
    <x v="3"/>
  </r>
  <r>
    <x v="344"/>
    <x v="7"/>
    <x v="3"/>
    <n v="1.5569999999999999"/>
    <x v="3"/>
    <n v="18"/>
    <x v="1"/>
    <x v="3"/>
  </r>
  <r>
    <x v="344"/>
    <x v="8"/>
    <x v="3"/>
    <n v="1.679"/>
    <x v="3"/>
    <n v="18"/>
    <x v="1"/>
    <x v="3"/>
  </r>
  <r>
    <x v="344"/>
    <x v="9"/>
    <x v="3"/>
    <n v="1.64"/>
    <x v="3"/>
    <n v="18"/>
    <x v="1"/>
    <x v="3"/>
  </r>
  <r>
    <x v="344"/>
    <x v="10"/>
    <x v="3"/>
    <n v="1.756"/>
    <x v="3"/>
    <n v="18"/>
    <x v="1"/>
    <x v="3"/>
  </r>
  <r>
    <x v="344"/>
    <x v="11"/>
    <x v="3"/>
    <n v="1.7130000000000001"/>
    <x v="3"/>
    <n v="18"/>
    <x v="1"/>
    <x v="3"/>
  </r>
  <r>
    <x v="344"/>
    <x v="12"/>
    <x v="3"/>
    <n v="1.91"/>
    <x v="3"/>
    <n v="18"/>
    <x v="1"/>
    <x v="3"/>
  </r>
  <r>
    <x v="345"/>
    <x v="13"/>
    <x v="0"/>
    <n v="1.5650000000000001E-2"/>
    <x v="3"/>
    <n v="18"/>
    <x v="1"/>
    <x v="3"/>
  </r>
  <r>
    <x v="345"/>
    <x v="13"/>
    <x v="1"/>
    <n v="9.0649999999999994E-2"/>
    <x v="3"/>
    <n v="18"/>
    <x v="1"/>
    <x v="3"/>
  </r>
  <r>
    <x v="345"/>
    <x v="13"/>
    <x v="2"/>
    <n v="0.68169999999999997"/>
    <x v="3"/>
    <n v="18"/>
    <x v="1"/>
    <x v="3"/>
  </r>
  <r>
    <x v="345"/>
    <x v="13"/>
    <x v="3"/>
    <n v="0.78800000000000003"/>
    <x v="3"/>
    <n v="18"/>
    <x v="1"/>
    <x v="3"/>
  </r>
  <r>
    <x v="346"/>
    <x v="0"/>
    <x v="0"/>
    <n v="6.522E-2"/>
    <x v="3"/>
    <n v="19"/>
    <x v="1"/>
    <x v="4"/>
  </r>
  <r>
    <x v="346"/>
    <x v="1"/>
    <x v="0"/>
    <n v="0.36753000000000002"/>
    <x v="3"/>
    <n v="19"/>
    <x v="1"/>
    <x v="4"/>
  </r>
  <r>
    <x v="346"/>
    <x v="2"/>
    <x v="0"/>
    <n v="0.36753000000000002"/>
    <x v="3"/>
    <n v="19"/>
    <x v="1"/>
    <x v="4"/>
  </r>
  <r>
    <x v="346"/>
    <x v="3"/>
    <x v="0"/>
    <n v="0.36753000000000002"/>
    <x v="3"/>
    <n v="19"/>
    <x v="1"/>
    <x v="4"/>
  </r>
  <r>
    <x v="346"/>
    <x v="4"/>
    <x v="0"/>
    <n v="0.36753000000000002"/>
    <x v="3"/>
    <n v="19"/>
    <x v="1"/>
    <x v="4"/>
  </r>
  <r>
    <x v="346"/>
    <x v="5"/>
    <x v="0"/>
    <n v="7.7509999999999996E-2"/>
    <x v="3"/>
    <n v="19"/>
    <x v="1"/>
    <x v="4"/>
  </r>
  <r>
    <x v="346"/>
    <x v="6"/>
    <x v="0"/>
    <n v="0.33"/>
    <x v="3"/>
    <n v="19"/>
    <x v="1"/>
    <x v="4"/>
  </r>
  <r>
    <x v="346"/>
    <x v="7"/>
    <x v="0"/>
    <n v="0.58526999999999996"/>
    <x v="3"/>
    <n v="19"/>
    <x v="1"/>
    <x v="4"/>
  </r>
  <r>
    <x v="346"/>
    <x v="8"/>
    <x v="0"/>
    <n v="0.58526999999999996"/>
    <x v="3"/>
    <n v="19"/>
    <x v="1"/>
    <x v="4"/>
  </r>
  <r>
    <x v="346"/>
    <x v="9"/>
    <x v="0"/>
    <n v="0.58526999999999996"/>
    <x v="3"/>
    <n v="19"/>
    <x v="1"/>
    <x v="4"/>
  </r>
  <r>
    <x v="346"/>
    <x v="10"/>
    <x v="0"/>
    <n v="0.58526999999999996"/>
    <x v="3"/>
    <n v="19"/>
    <x v="1"/>
    <x v="4"/>
  </r>
  <r>
    <x v="346"/>
    <x v="11"/>
    <x v="0"/>
    <n v="0.58526999999999996"/>
    <x v="3"/>
    <n v="19"/>
    <x v="1"/>
    <x v="4"/>
  </r>
  <r>
    <x v="346"/>
    <x v="12"/>
    <x v="0"/>
    <n v="0.58526999999999996"/>
    <x v="3"/>
    <n v="19"/>
    <x v="1"/>
    <x v="4"/>
  </r>
  <r>
    <x v="346"/>
    <x v="0"/>
    <x v="1"/>
    <n v="0.14398"/>
    <x v="3"/>
    <n v="19"/>
    <x v="1"/>
    <x v="4"/>
  </r>
  <r>
    <x v="346"/>
    <x v="1"/>
    <x v="1"/>
    <n v="0.25244"/>
    <x v="3"/>
    <n v="19"/>
    <x v="1"/>
    <x v="4"/>
  </r>
  <r>
    <x v="346"/>
    <x v="2"/>
    <x v="1"/>
    <n v="0.27412999999999998"/>
    <x v="3"/>
    <n v="19"/>
    <x v="1"/>
    <x v="4"/>
  </r>
  <r>
    <x v="346"/>
    <x v="3"/>
    <x v="1"/>
    <n v="0.25879999999999997"/>
    <x v="3"/>
    <n v="19"/>
    <x v="1"/>
    <x v="4"/>
  </r>
  <r>
    <x v="346"/>
    <x v="4"/>
    <x v="1"/>
    <n v="0.24833"/>
    <x v="3"/>
    <n v="19"/>
    <x v="1"/>
    <x v="4"/>
  </r>
  <r>
    <x v="346"/>
    <x v="5"/>
    <x v="1"/>
    <n v="0.11355"/>
    <x v="3"/>
    <n v="19"/>
    <x v="1"/>
    <x v="4"/>
  </r>
  <r>
    <x v="346"/>
    <x v="6"/>
    <x v="1"/>
    <n v="0.23393"/>
    <x v="3"/>
    <n v="19"/>
    <x v="1"/>
    <x v="4"/>
  </r>
  <r>
    <x v="346"/>
    <x v="7"/>
    <x v="1"/>
    <n v="0.29059000000000001"/>
    <x v="3"/>
    <n v="19"/>
    <x v="1"/>
    <x v="4"/>
  </r>
  <r>
    <x v="346"/>
    <x v="8"/>
    <x v="1"/>
    <n v="0.31114999999999998"/>
    <x v="3"/>
    <n v="19"/>
    <x v="1"/>
    <x v="4"/>
  </r>
  <r>
    <x v="346"/>
    <x v="9"/>
    <x v="1"/>
    <n v="0.30553999999999998"/>
    <x v="3"/>
    <n v="19"/>
    <x v="1"/>
    <x v="4"/>
  </r>
  <r>
    <x v="346"/>
    <x v="10"/>
    <x v="1"/>
    <n v="0.32649"/>
    <x v="3"/>
    <n v="19"/>
    <x v="1"/>
    <x v="4"/>
  </r>
  <r>
    <x v="346"/>
    <x v="11"/>
    <x v="1"/>
    <n v="0.31769999999999998"/>
    <x v="3"/>
    <n v="19"/>
    <x v="1"/>
    <x v="4"/>
  </r>
  <r>
    <x v="346"/>
    <x v="12"/>
    <x v="1"/>
    <n v="0.35677999999999999"/>
    <x v="3"/>
    <n v="19"/>
    <x v="1"/>
    <x v="4"/>
  </r>
  <r>
    <x v="346"/>
    <x v="0"/>
    <x v="2"/>
    <n v="0.56079999999999997"/>
    <x v="3"/>
    <n v="19"/>
    <x v="1"/>
    <x v="4"/>
  </r>
  <r>
    <x v="346"/>
    <x v="1"/>
    <x v="2"/>
    <n v="0.73002999999999996"/>
    <x v="3"/>
    <n v="19"/>
    <x v="1"/>
    <x v="4"/>
  </r>
  <r>
    <x v="346"/>
    <x v="2"/>
    <x v="2"/>
    <n v="0.82433999999999996"/>
    <x v="3"/>
    <n v="19"/>
    <x v="1"/>
    <x v="4"/>
  </r>
  <r>
    <x v="346"/>
    <x v="3"/>
    <x v="2"/>
    <n v="0.75766999999999995"/>
    <x v="3"/>
    <n v="19"/>
    <x v="1"/>
    <x v="4"/>
  </r>
  <r>
    <x v="346"/>
    <x v="4"/>
    <x v="2"/>
    <n v="0.71214"/>
    <x v="3"/>
    <n v="19"/>
    <x v="1"/>
    <x v="4"/>
  </r>
  <r>
    <x v="346"/>
    <x v="5"/>
    <x v="2"/>
    <n v="0.79593999999999998"/>
    <x v="3"/>
    <n v="19"/>
    <x v="1"/>
    <x v="4"/>
  </r>
  <r>
    <x v="346"/>
    <x v="6"/>
    <x v="2"/>
    <n v="0.68706999999999996"/>
    <x v="3"/>
    <n v="19"/>
    <x v="1"/>
    <x v="4"/>
  </r>
  <r>
    <x v="346"/>
    <x v="7"/>
    <x v="2"/>
    <n v="0.67813999999999997"/>
    <x v="3"/>
    <n v="19"/>
    <x v="1"/>
    <x v="4"/>
  </r>
  <r>
    <x v="346"/>
    <x v="8"/>
    <x v="2"/>
    <n v="0.76758000000000004"/>
    <x v="3"/>
    <n v="19"/>
    <x v="1"/>
    <x v="4"/>
  </r>
  <r>
    <x v="346"/>
    <x v="9"/>
    <x v="2"/>
    <n v="0.74319000000000002"/>
    <x v="3"/>
    <n v="19"/>
    <x v="1"/>
    <x v="4"/>
  </r>
  <r>
    <x v="346"/>
    <x v="10"/>
    <x v="2"/>
    <n v="0.83423999999999998"/>
    <x v="3"/>
    <n v="19"/>
    <x v="1"/>
    <x v="4"/>
  </r>
  <r>
    <x v="346"/>
    <x v="11"/>
    <x v="2"/>
    <n v="0.79603000000000002"/>
    <x v="3"/>
    <n v="19"/>
    <x v="1"/>
    <x v="4"/>
  </r>
  <r>
    <x v="346"/>
    <x v="12"/>
    <x v="2"/>
    <n v="0.96594999999999998"/>
    <x v="3"/>
    <n v="19"/>
    <x v="1"/>
    <x v="4"/>
  </r>
  <r>
    <x v="346"/>
    <x v="0"/>
    <x v="3"/>
    <n v="0.77"/>
    <x v="3"/>
    <n v="19"/>
    <x v="1"/>
    <x v="4"/>
  </r>
  <r>
    <x v="346"/>
    <x v="1"/>
    <x v="3"/>
    <n v="1.35"/>
    <x v="3"/>
    <n v="19"/>
    <x v="1"/>
    <x v="4"/>
  </r>
  <r>
    <x v="346"/>
    <x v="2"/>
    <x v="3"/>
    <n v="1.466"/>
    <x v="3"/>
    <n v="19"/>
    <x v="1"/>
    <x v="4"/>
  </r>
  <r>
    <x v="346"/>
    <x v="3"/>
    <x v="3"/>
    <n v="1.3839999999999999"/>
    <x v="3"/>
    <n v="19"/>
    <x v="1"/>
    <x v="4"/>
  </r>
  <r>
    <x v="346"/>
    <x v="4"/>
    <x v="3"/>
    <n v="1.3280000000000001"/>
    <x v="3"/>
    <n v="19"/>
    <x v="1"/>
    <x v="4"/>
  </r>
  <r>
    <x v="346"/>
    <x v="5"/>
    <x v="3"/>
    <n v="0.98699999999999999"/>
    <x v="3"/>
    <n v="19"/>
    <x v="1"/>
    <x v="4"/>
  </r>
  <r>
    <x v="346"/>
    <x v="6"/>
    <x v="3"/>
    <n v="1.2509999999999999"/>
    <x v="3"/>
    <n v="19"/>
    <x v="1"/>
    <x v="4"/>
  </r>
  <r>
    <x v="346"/>
    <x v="7"/>
    <x v="3"/>
    <n v="1.554"/>
    <x v="3"/>
    <n v="19"/>
    <x v="1"/>
    <x v="4"/>
  </r>
  <r>
    <x v="346"/>
    <x v="8"/>
    <x v="3"/>
    <n v="1.6639999999999999"/>
    <x v="3"/>
    <n v="19"/>
    <x v="1"/>
    <x v="4"/>
  </r>
  <r>
    <x v="346"/>
    <x v="9"/>
    <x v="3"/>
    <n v="1.6339999999999999"/>
    <x v="3"/>
    <n v="19"/>
    <x v="1"/>
    <x v="4"/>
  </r>
  <r>
    <x v="346"/>
    <x v="10"/>
    <x v="3"/>
    <n v="1.746"/>
    <x v="3"/>
    <n v="19"/>
    <x v="1"/>
    <x v="4"/>
  </r>
  <r>
    <x v="346"/>
    <x v="11"/>
    <x v="3"/>
    <n v="1.6990000000000001"/>
    <x v="3"/>
    <n v="19"/>
    <x v="1"/>
    <x v="4"/>
  </r>
  <r>
    <x v="346"/>
    <x v="12"/>
    <x v="3"/>
    <n v="1.9079999999999999"/>
    <x v="3"/>
    <n v="19"/>
    <x v="1"/>
    <x v="4"/>
  </r>
  <r>
    <x v="347"/>
    <x v="13"/>
    <x v="0"/>
    <n v="1.5650000000000001E-2"/>
    <x v="3"/>
    <n v="19"/>
    <x v="1"/>
    <x v="4"/>
  </r>
  <r>
    <x v="347"/>
    <x v="13"/>
    <x v="1"/>
    <n v="9.0999999999999998E-2"/>
    <x v="3"/>
    <n v="19"/>
    <x v="1"/>
    <x v="4"/>
  </r>
  <r>
    <x v="347"/>
    <x v="13"/>
    <x v="2"/>
    <n v="0.68435000000000001"/>
    <x v="3"/>
    <n v="19"/>
    <x v="1"/>
    <x v="4"/>
  </r>
  <r>
    <x v="347"/>
    <x v="13"/>
    <x v="3"/>
    <n v="0.79100000000000004"/>
    <x v="3"/>
    <n v="19"/>
    <x v="1"/>
    <x v="4"/>
  </r>
  <r>
    <x v="348"/>
    <x v="0"/>
    <x v="0"/>
    <n v="6.522E-2"/>
    <x v="3"/>
    <n v="20"/>
    <x v="1"/>
    <x v="4"/>
  </r>
  <r>
    <x v="348"/>
    <x v="1"/>
    <x v="0"/>
    <n v="0.36753000000000002"/>
    <x v="3"/>
    <n v="20"/>
    <x v="1"/>
    <x v="4"/>
  </r>
  <r>
    <x v="348"/>
    <x v="2"/>
    <x v="0"/>
    <n v="0.36753000000000002"/>
    <x v="3"/>
    <n v="20"/>
    <x v="1"/>
    <x v="4"/>
  </r>
  <r>
    <x v="348"/>
    <x v="3"/>
    <x v="0"/>
    <n v="0.36753000000000002"/>
    <x v="3"/>
    <n v="20"/>
    <x v="1"/>
    <x v="4"/>
  </r>
  <r>
    <x v="348"/>
    <x v="4"/>
    <x v="0"/>
    <n v="0.36753000000000002"/>
    <x v="3"/>
    <n v="20"/>
    <x v="1"/>
    <x v="4"/>
  </r>
  <r>
    <x v="348"/>
    <x v="5"/>
    <x v="0"/>
    <n v="7.7509999999999996E-2"/>
    <x v="3"/>
    <n v="20"/>
    <x v="1"/>
    <x v="4"/>
  </r>
  <r>
    <x v="348"/>
    <x v="6"/>
    <x v="0"/>
    <n v="0.33"/>
    <x v="3"/>
    <n v="20"/>
    <x v="1"/>
    <x v="4"/>
  </r>
  <r>
    <x v="348"/>
    <x v="7"/>
    <x v="0"/>
    <n v="0.58526999999999996"/>
    <x v="3"/>
    <n v="20"/>
    <x v="1"/>
    <x v="4"/>
  </r>
  <r>
    <x v="348"/>
    <x v="8"/>
    <x v="0"/>
    <n v="0.58526999999999996"/>
    <x v="3"/>
    <n v="20"/>
    <x v="1"/>
    <x v="4"/>
  </r>
  <r>
    <x v="348"/>
    <x v="9"/>
    <x v="0"/>
    <n v="0.58526999999999996"/>
    <x v="3"/>
    <n v="20"/>
    <x v="1"/>
    <x v="4"/>
  </r>
  <r>
    <x v="348"/>
    <x v="10"/>
    <x v="0"/>
    <n v="0.58526999999999996"/>
    <x v="3"/>
    <n v="20"/>
    <x v="1"/>
    <x v="4"/>
  </r>
  <r>
    <x v="348"/>
    <x v="11"/>
    <x v="0"/>
    <n v="0.58526999999999996"/>
    <x v="3"/>
    <n v="20"/>
    <x v="1"/>
    <x v="4"/>
  </r>
  <r>
    <x v="348"/>
    <x v="12"/>
    <x v="0"/>
    <n v="0.58526999999999996"/>
    <x v="3"/>
    <n v="20"/>
    <x v="1"/>
    <x v="4"/>
  </r>
  <r>
    <x v="348"/>
    <x v="0"/>
    <x v="1"/>
    <n v="0.14398"/>
    <x v="3"/>
    <n v="20"/>
    <x v="1"/>
    <x v="4"/>
  </r>
  <r>
    <x v="348"/>
    <x v="1"/>
    <x v="1"/>
    <n v="0.25392999999999999"/>
    <x v="3"/>
    <n v="20"/>
    <x v="1"/>
    <x v="4"/>
  </r>
  <r>
    <x v="348"/>
    <x v="2"/>
    <x v="1"/>
    <n v="0.27544000000000002"/>
    <x v="3"/>
    <n v="20"/>
    <x v="1"/>
    <x v="4"/>
  </r>
  <r>
    <x v="348"/>
    <x v="3"/>
    <x v="1"/>
    <n v="0.25935999999999998"/>
    <x v="3"/>
    <n v="20"/>
    <x v="1"/>
    <x v="4"/>
  </r>
  <r>
    <x v="348"/>
    <x v="4"/>
    <x v="1"/>
    <n v="0.24833"/>
    <x v="3"/>
    <n v="20"/>
    <x v="1"/>
    <x v="4"/>
  </r>
  <r>
    <x v="348"/>
    <x v="5"/>
    <x v="1"/>
    <n v="0.11504"/>
    <x v="3"/>
    <n v="20"/>
    <x v="1"/>
    <x v="4"/>
  </r>
  <r>
    <x v="348"/>
    <x v="6"/>
    <x v="1"/>
    <n v="0.23486000000000001"/>
    <x v="3"/>
    <n v="20"/>
    <x v="1"/>
    <x v="4"/>
  </r>
  <r>
    <x v="348"/>
    <x v="7"/>
    <x v="1"/>
    <n v="0.29115000000000002"/>
    <x v="3"/>
    <n v="20"/>
    <x v="1"/>
    <x v="4"/>
  </r>
  <r>
    <x v="348"/>
    <x v="8"/>
    <x v="1"/>
    <n v="0.31489"/>
    <x v="3"/>
    <n v="20"/>
    <x v="1"/>
    <x v="4"/>
  </r>
  <r>
    <x v="348"/>
    <x v="9"/>
    <x v="1"/>
    <n v="0.30685000000000001"/>
    <x v="3"/>
    <n v="20"/>
    <x v="1"/>
    <x v="4"/>
  </r>
  <r>
    <x v="348"/>
    <x v="10"/>
    <x v="1"/>
    <n v="0.32891999999999999"/>
    <x v="3"/>
    <n v="20"/>
    <x v="1"/>
    <x v="4"/>
  </r>
  <r>
    <x v="348"/>
    <x v="11"/>
    <x v="1"/>
    <n v="0.31901000000000002"/>
    <x v="3"/>
    <n v="20"/>
    <x v="1"/>
    <x v="4"/>
  </r>
  <r>
    <x v="348"/>
    <x v="12"/>
    <x v="1"/>
    <n v="0.35715000000000002"/>
    <x v="3"/>
    <n v="20"/>
    <x v="1"/>
    <x v="4"/>
  </r>
  <r>
    <x v="348"/>
    <x v="0"/>
    <x v="2"/>
    <n v="0.56079999999999997"/>
    <x v="3"/>
    <n v="20"/>
    <x v="1"/>
    <x v="4"/>
  </r>
  <r>
    <x v="348"/>
    <x v="1"/>
    <x v="2"/>
    <n v="0.73653999999999997"/>
    <x v="3"/>
    <n v="20"/>
    <x v="1"/>
    <x v="4"/>
  </r>
  <r>
    <x v="348"/>
    <x v="2"/>
    <x v="2"/>
    <n v="0.83003000000000005"/>
    <x v="3"/>
    <n v="20"/>
    <x v="1"/>
    <x v="4"/>
  </r>
  <r>
    <x v="348"/>
    <x v="3"/>
    <x v="2"/>
    <n v="0.76010999999999995"/>
    <x v="3"/>
    <n v="20"/>
    <x v="1"/>
    <x v="4"/>
  </r>
  <r>
    <x v="348"/>
    <x v="4"/>
    <x v="2"/>
    <n v="0.71214"/>
    <x v="3"/>
    <n v="20"/>
    <x v="1"/>
    <x v="4"/>
  </r>
  <r>
    <x v="348"/>
    <x v="5"/>
    <x v="2"/>
    <n v="0.80745"/>
    <x v="3"/>
    <n v="20"/>
    <x v="1"/>
    <x v="4"/>
  </r>
  <r>
    <x v="348"/>
    <x v="6"/>
    <x v="2"/>
    <n v="0.69113999999999998"/>
    <x v="3"/>
    <n v="20"/>
    <x v="1"/>
    <x v="4"/>
  </r>
  <r>
    <x v="348"/>
    <x v="7"/>
    <x v="2"/>
    <n v="0.68057999999999996"/>
    <x v="3"/>
    <n v="20"/>
    <x v="1"/>
    <x v="4"/>
  </r>
  <r>
    <x v="348"/>
    <x v="8"/>
    <x v="2"/>
    <n v="0.78383999999999998"/>
    <x v="3"/>
    <n v="20"/>
    <x v="1"/>
    <x v="4"/>
  </r>
  <r>
    <x v="348"/>
    <x v="9"/>
    <x v="2"/>
    <n v="0.74887999999999999"/>
    <x v="3"/>
    <n v="20"/>
    <x v="1"/>
    <x v="4"/>
  </r>
  <r>
    <x v="348"/>
    <x v="10"/>
    <x v="2"/>
    <n v="0.84480999999999995"/>
    <x v="3"/>
    <n v="20"/>
    <x v="1"/>
    <x v="4"/>
  </r>
  <r>
    <x v="348"/>
    <x v="11"/>
    <x v="2"/>
    <n v="0.80171999999999999"/>
    <x v="3"/>
    <n v="20"/>
    <x v="1"/>
    <x v="4"/>
  </r>
  <r>
    <x v="348"/>
    <x v="12"/>
    <x v="2"/>
    <n v="0.96758"/>
    <x v="3"/>
    <n v="20"/>
    <x v="1"/>
    <x v="4"/>
  </r>
  <r>
    <x v="348"/>
    <x v="0"/>
    <x v="3"/>
    <n v="0.77"/>
    <x v="3"/>
    <n v="20"/>
    <x v="1"/>
    <x v="4"/>
  </r>
  <r>
    <x v="348"/>
    <x v="1"/>
    <x v="3"/>
    <n v="1.3580000000000001"/>
    <x v="3"/>
    <n v="20"/>
    <x v="1"/>
    <x v="4"/>
  </r>
  <r>
    <x v="348"/>
    <x v="2"/>
    <x v="3"/>
    <n v="1.4730000000000001"/>
    <x v="3"/>
    <n v="20"/>
    <x v="1"/>
    <x v="4"/>
  </r>
  <r>
    <x v="348"/>
    <x v="3"/>
    <x v="3"/>
    <n v="1.387"/>
    <x v="3"/>
    <n v="20"/>
    <x v="1"/>
    <x v="4"/>
  </r>
  <r>
    <x v="348"/>
    <x v="4"/>
    <x v="3"/>
    <n v="1.3280000000000001"/>
    <x v="3"/>
    <n v="20"/>
    <x v="1"/>
    <x v="4"/>
  </r>
  <r>
    <x v="348"/>
    <x v="5"/>
    <x v="3"/>
    <n v="1"/>
    <x v="3"/>
    <n v="20"/>
    <x v="1"/>
    <x v="4"/>
  </r>
  <r>
    <x v="348"/>
    <x v="6"/>
    <x v="3"/>
    <n v="1.256"/>
    <x v="3"/>
    <n v="20"/>
    <x v="1"/>
    <x v="4"/>
  </r>
  <r>
    <x v="348"/>
    <x v="7"/>
    <x v="3"/>
    <n v="1.5569999999999999"/>
    <x v="3"/>
    <n v="20"/>
    <x v="1"/>
    <x v="4"/>
  </r>
  <r>
    <x v="348"/>
    <x v="8"/>
    <x v="3"/>
    <n v="1.6839999999999999"/>
    <x v="3"/>
    <n v="20"/>
    <x v="1"/>
    <x v="4"/>
  </r>
  <r>
    <x v="348"/>
    <x v="9"/>
    <x v="3"/>
    <n v="1.641"/>
    <x v="3"/>
    <n v="20"/>
    <x v="1"/>
    <x v="4"/>
  </r>
  <r>
    <x v="348"/>
    <x v="10"/>
    <x v="3"/>
    <n v="1.7589999999999999"/>
    <x v="3"/>
    <n v="20"/>
    <x v="1"/>
    <x v="4"/>
  </r>
  <r>
    <x v="348"/>
    <x v="11"/>
    <x v="3"/>
    <n v="1.706"/>
    <x v="3"/>
    <n v="20"/>
    <x v="1"/>
    <x v="4"/>
  </r>
  <r>
    <x v="348"/>
    <x v="12"/>
    <x v="3"/>
    <n v="1.91"/>
    <x v="3"/>
    <n v="20"/>
    <x v="1"/>
    <x v="4"/>
  </r>
  <r>
    <x v="349"/>
    <x v="13"/>
    <x v="0"/>
    <n v="1.5650000000000001E-2"/>
    <x v="3"/>
    <n v="20"/>
    <x v="1"/>
    <x v="4"/>
  </r>
  <r>
    <x v="349"/>
    <x v="13"/>
    <x v="1"/>
    <n v="9.3299999999999994E-2"/>
    <x v="3"/>
    <n v="20"/>
    <x v="1"/>
    <x v="4"/>
  </r>
  <r>
    <x v="349"/>
    <x v="13"/>
    <x v="2"/>
    <n v="0.70204999999999995"/>
    <x v="3"/>
    <n v="20"/>
    <x v="1"/>
    <x v="4"/>
  </r>
  <r>
    <x v="349"/>
    <x v="13"/>
    <x v="3"/>
    <n v="0.81100000000000005"/>
    <x v="3"/>
    <n v="20"/>
    <x v="1"/>
    <x v="4"/>
  </r>
  <r>
    <x v="350"/>
    <x v="0"/>
    <x v="0"/>
    <n v="6.522E-2"/>
    <x v="3"/>
    <n v="21"/>
    <x v="1"/>
    <x v="4"/>
  </r>
  <r>
    <x v="350"/>
    <x v="1"/>
    <x v="0"/>
    <n v="0.36753000000000002"/>
    <x v="3"/>
    <n v="21"/>
    <x v="1"/>
    <x v="4"/>
  </r>
  <r>
    <x v="350"/>
    <x v="2"/>
    <x v="0"/>
    <n v="0.36753000000000002"/>
    <x v="3"/>
    <n v="21"/>
    <x v="1"/>
    <x v="4"/>
  </r>
  <r>
    <x v="350"/>
    <x v="3"/>
    <x v="0"/>
    <n v="0.36753000000000002"/>
    <x v="3"/>
    <n v="21"/>
    <x v="1"/>
    <x v="4"/>
  </r>
  <r>
    <x v="350"/>
    <x v="4"/>
    <x v="0"/>
    <n v="0.36753000000000002"/>
    <x v="3"/>
    <n v="21"/>
    <x v="1"/>
    <x v="4"/>
  </r>
  <r>
    <x v="350"/>
    <x v="5"/>
    <x v="0"/>
    <n v="7.7509999999999996E-2"/>
    <x v="3"/>
    <n v="21"/>
    <x v="1"/>
    <x v="4"/>
  </r>
  <r>
    <x v="350"/>
    <x v="6"/>
    <x v="0"/>
    <n v="0.33"/>
    <x v="3"/>
    <n v="21"/>
    <x v="1"/>
    <x v="4"/>
  </r>
  <r>
    <x v="350"/>
    <x v="7"/>
    <x v="0"/>
    <n v="0.58526999999999996"/>
    <x v="3"/>
    <n v="21"/>
    <x v="1"/>
    <x v="4"/>
  </r>
  <r>
    <x v="350"/>
    <x v="8"/>
    <x v="0"/>
    <n v="0.58526999999999996"/>
    <x v="3"/>
    <n v="21"/>
    <x v="1"/>
    <x v="4"/>
  </r>
  <r>
    <x v="350"/>
    <x v="9"/>
    <x v="0"/>
    <n v="0.58526999999999996"/>
    <x v="3"/>
    <n v="21"/>
    <x v="1"/>
    <x v="4"/>
  </r>
  <r>
    <x v="350"/>
    <x v="10"/>
    <x v="0"/>
    <n v="0.58526999999999996"/>
    <x v="3"/>
    <n v="21"/>
    <x v="1"/>
    <x v="4"/>
  </r>
  <r>
    <x v="350"/>
    <x v="11"/>
    <x v="0"/>
    <n v="0.58526999999999996"/>
    <x v="3"/>
    <n v="21"/>
    <x v="1"/>
    <x v="4"/>
  </r>
  <r>
    <x v="350"/>
    <x v="12"/>
    <x v="0"/>
    <n v="0.58526999999999996"/>
    <x v="3"/>
    <n v="21"/>
    <x v="1"/>
    <x v="4"/>
  </r>
  <r>
    <x v="350"/>
    <x v="0"/>
    <x v="1"/>
    <n v="0.14080000000000001"/>
    <x v="3"/>
    <n v="21"/>
    <x v="1"/>
    <x v="4"/>
  </r>
  <r>
    <x v="350"/>
    <x v="1"/>
    <x v="1"/>
    <n v="0.25524000000000002"/>
    <x v="3"/>
    <n v="21"/>
    <x v="1"/>
    <x v="4"/>
  </r>
  <r>
    <x v="350"/>
    <x v="2"/>
    <x v="1"/>
    <n v="0.27637"/>
    <x v="3"/>
    <n v="21"/>
    <x v="1"/>
    <x v="4"/>
  </r>
  <r>
    <x v="350"/>
    <x v="3"/>
    <x v="1"/>
    <n v="0.25935999999999998"/>
    <x v="3"/>
    <n v="21"/>
    <x v="1"/>
    <x v="4"/>
  </r>
  <r>
    <x v="350"/>
    <x v="4"/>
    <x v="1"/>
    <n v="0.24833"/>
    <x v="3"/>
    <n v="21"/>
    <x v="1"/>
    <x v="4"/>
  </r>
  <r>
    <x v="350"/>
    <x v="5"/>
    <x v="1"/>
    <n v="0.11539000000000001"/>
    <x v="3"/>
    <n v="21"/>
    <x v="1"/>
    <x v="4"/>
  </r>
  <r>
    <x v="350"/>
    <x v="6"/>
    <x v="1"/>
    <n v="0.23673"/>
    <x v="3"/>
    <n v="21"/>
    <x v="1"/>
    <x v="4"/>
  </r>
  <r>
    <x v="350"/>
    <x v="7"/>
    <x v="1"/>
    <n v="0.29394999999999999"/>
    <x v="3"/>
    <n v="21"/>
    <x v="1"/>
    <x v="4"/>
  </r>
  <r>
    <x v="350"/>
    <x v="8"/>
    <x v="1"/>
    <n v="0.31751000000000001"/>
    <x v="3"/>
    <n v="21"/>
    <x v="1"/>
    <x v="4"/>
  </r>
  <r>
    <x v="350"/>
    <x v="9"/>
    <x v="1"/>
    <n v="0.30928"/>
    <x v="3"/>
    <n v="21"/>
    <x v="1"/>
    <x v="4"/>
  </r>
  <r>
    <x v="350"/>
    <x v="10"/>
    <x v="1"/>
    <n v="0.33116000000000001"/>
    <x v="3"/>
    <n v="21"/>
    <x v="1"/>
    <x v="4"/>
  </r>
  <r>
    <x v="350"/>
    <x v="11"/>
    <x v="1"/>
    <n v="0.31957000000000002"/>
    <x v="3"/>
    <n v="21"/>
    <x v="1"/>
    <x v="4"/>
  </r>
  <r>
    <x v="350"/>
    <x v="12"/>
    <x v="1"/>
    <n v="0.35771999999999998"/>
    <x v="3"/>
    <n v="21"/>
    <x v="1"/>
    <x v="4"/>
  </r>
  <r>
    <x v="350"/>
    <x v="0"/>
    <x v="2"/>
    <n v="0.54698000000000002"/>
    <x v="3"/>
    <n v="21"/>
    <x v="1"/>
    <x v="4"/>
  </r>
  <r>
    <x v="350"/>
    <x v="1"/>
    <x v="2"/>
    <n v="0.74222999999999995"/>
    <x v="3"/>
    <n v="21"/>
    <x v="1"/>
    <x v="4"/>
  </r>
  <r>
    <x v="350"/>
    <x v="2"/>
    <x v="2"/>
    <n v="0.83409999999999995"/>
    <x v="3"/>
    <n v="21"/>
    <x v="1"/>
    <x v="4"/>
  </r>
  <r>
    <x v="350"/>
    <x v="3"/>
    <x v="2"/>
    <n v="0.76010999999999995"/>
    <x v="3"/>
    <n v="21"/>
    <x v="1"/>
    <x v="4"/>
  </r>
  <r>
    <x v="350"/>
    <x v="4"/>
    <x v="2"/>
    <n v="0.71214"/>
    <x v="3"/>
    <n v="21"/>
    <x v="1"/>
    <x v="4"/>
  </r>
  <r>
    <x v="350"/>
    <x v="5"/>
    <x v="2"/>
    <n v="0.81010000000000004"/>
    <x v="3"/>
    <n v="21"/>
    <x v="1"/>
    <x v="4"/>
  </r>
  <r>
    <x v="350"/>
    <x v="6"/>
    <x v="2"/>
    <n v="0.69926999999999995"/>
    <x v="3"/>
    <n v="21"/>
    <x v="1"/>
    <x v="4"/>
  </r>
  <r>
    <x v="350"/>
    <x v="7"/>
    <x v="2"/>
    <n v="0.69277999999999995"/>
    <x v="3"/>
    <n v="21"/>
    <x v="1"/>
    <x v="4"/>
  </r>
  <r>
    <x v="350"/>
    <x v="8"/>
    <x v="2"/>
    <n v="0.79522000000000004"/>
    <x v="3"/>
    <n v="21"/>
    <x v="1"/>
    <x v="4"/>
  </r>
  <r>
    <x v="350"/>
    <x v="9"/>
    <x v="2"/>
    <n v="0.75944999999999996"/>
    <x v="3"/>
    <n v="21"/>
    <x v="1"/>
    <x v="4"/>
  </r>
  <r>
    <x v="350"/>
    <x v="10"/>
    <x v="2"/>
    <n v="0.85457000000000005"/>
    <x v="3"/>
    <n v="21"/>
    <x v="1"/>
    <x v="4"/>
  </r>
  <r>
    <x v="350"/>
    <x v="11"/>
    <x v="2"/>
    <n v="0.80415999999999999"/>
    <x v="3"/>
    <n v="21"/>
    <x v="1"/>
    <x v="4"/>
  </r>
  <r>
    <x v="350"/>
    <x v="12"/>
    <x v="2"/>
    <n v="0.97001000000000004"/>
    <x v="3"/>
    <n v="21"/>
    <x v="1"/>
    <x v="4"/>
  </r>
  <r>
    <x v="350"/>
    <x v="0"/>
    <x v="3"/>
    <n v="0.753"/>
    <x v="3"/>
    <n v="21"/>
    <x v="1"/>
    <x v="4"/>
  </r>
  <r>
    <x v="350"/>
    <x v="1"/>
    <x v="3"/>
    <n v="1.365"/>
    <x v="3"/>
    <n v="21"/>
    <x v="1"/>
    <x v="4"/>
  </r>
  <r>
    <x v="350"/>
    <x v="2"/>
    <x v="3"/>
    <n v="1.478"/>
    <x v="3"/>
    <n v="21"/>
    <x v="1"/>
    <x v="4"/>
  </r>
  <r>
    <x v="350"/>
    <x v="3"/>
    <x v="3"/>
    <n v="1.387"/>
    <x v="3"/>
    <n v="21"/>
    <x v="1"/>
    <x v="4"/>
  </r>
  <r>
    <x v="350"/>
    <x v="4"/>
    <x v="3"/>
    <n v="1.3280000000000001"/>
    <x v="3"/>
    <n v="21"/>
    <x v="1"/>
    <x v="4"/>
  </r>
  <r>
    <x v="350"/>
    <x v="5"/>
    <x v="3"/>
    <n v="1.0029999999999999"/>
    <x v="3"/>
    <n v="21"/>
    <x v="1"/>
    <x v="4"/>
  </r>
  <r>
    <x v="350"/>
    <x v="6"/>
    <x v="3"/>
    <n v="1.266"/>
    <x v="3"/>
    <n v="21"/>
    <x v="1"/>
    <x v="4"/>
  </r>
  <r>
    <x v="350"/>
    <x v="7"/>
    <x v="3"/>
    <n v="1.5720000000000001"/>
    <x v="3"/>
    <n v="21"/>
    <x v="1"/>
    <x v="4"/>
  </r>
  <r>
    <x v="350"/>
    <x v="8"/>
    <x v="3"/>
    <n v="1.698"/>
    <x v="3"/>
    <n v="21"/>
    <x v="1"/>
    <x v="4"/>
  </r>
  <r>
    <x v="350"/>
    <x v="9"/>
    <x v="3"/>
    <n v="1.6539999999999999"/>
    <x v="3"/>
    <n v="21"/>
    <x v="1"/>
    <x v="4"/>
  </r>
  <r>
    <x v="350"/>
    <x v="10"/>
    <x v="3"/>
    <n v="1.7709999999999999"/>
    <x v="3"/>
    <n v="21"/>
    <x v="1"/>
    <x v="4"/>
  </r>
  <r>
    <x v="350"/>
    <x v="11"/>
    <x v="3"/>
    <n v="1.7090000000000001"/>
    <x v="3"/>
    <n v="21"/>
    <x v="1"/>
    <x v="4"/>
  </r>
  <r>
    <x v="350"/>
    <x v="12"/>
    <x v="3"/>
    <n v="1.913"/>
    <x v="3"/>
    <n v="21"/>
    <x v="1"/>
    <x v="4"/>
  </r>
  <r>
    <x v="351"/>
    <x v="13"/>
    <x v="0"/>
    <n v="1.5650000000000001E-2"/>
    <x v="3"/>
    <n v="21"/>
    <x v="1"/>
    <x v="4"/>
  </r>
  <r>
    <x v="351"/>
    <x v="13"/>
    <x v="1"/>
    <n v="9.3299999999999994E-2"/>
    <x v="3"/>
    <n v="21"/>
    <x v="1"/>
    <x v="4"/>
  </r>
  <r>
    <x v="351"/>
    <x v="13"/>
    <x v="2"/>
    <n v="0.70204999999999995"/>
    <x v="3"/>
    <n v="21"/>
    <x v="1"/>
    <x v="4"/>
  </r>
  <r>
    <x v="351"/>
    <x v="13"/>
    <x v="3"/>
    <n v="0.81100000000000005"/>
    <x v="3"/>
    <n v="21"/>
    <x v="1"/>
    <x v="4"/>
  </r>
  <r>
    <x v="352"/>
    <x v="0"/>
    <x v="0"/>
    <n v="6.522E-2"/>
    <x v="3"/>
    <n v="22"/>
    <x v="1"/>
    <x v="4"/>
  </r>
  <r>
    <x v="352"/>
    <x v="1"/>
    <x v="0"/>
    <n v="0.36753000000000002"/>
    <x v="3"/>
    <n v="22"/>
    <x v="1"/>
    <x v="4"/>
  </r>
  <r>
    <x v="352"/>
    <x v="2"/>
    <x v="0"/>
    <n v="0.36753000000000002"/>
    <x v="3"/>
    <n v="22"/>
    <x v="1"/>
    <x v="4"/>
  </r>
  <r>
    <x v="352"/>
    <x v="3"/>
    <x v="0"/>
    <n v="0.36753000000000002"/>
    <x v="3"/>
    <n v="22"/>
    <x v="1"/>
    <x v="4"/>
  </r>
  <r>
    <x v="352"/>
    <x v="4"/>
    <x v="0"/>
    <n v="0.36753000000000002"/>
    <x v="3"/>
    <n v="22"/>
    <x v="1"/>
    <x v="4"/>
  </r>
  <r>
    <x v="352"/>
    <x v="5"/>
    <x v="0"/>
    <n v="7.7509999999999996E-2"/>
    <x v="3"/>
    <n v="22"/>
    <x v="1"/>
    <x v="4"/>
  </r>
  <r>
    <x v="352"/>
    <x v="6"/>
    <x v="0"/>
    <n v="0.33"/>
    <x v="3"/>
    <n v="22"/>
    <x v="1"/>
    <x v="4"/>
  </r>
  <r>
    <x v="352"/>
    <x v="7"/>
    <x v="0"/>
    <n v="0.58526999999999996"/>
    <x v="3"/>
    <n v="22"/>
    <x v="1"/>
    <x v="4"/>
  </r>
  <r>
    <x v="352"/>
    <x v="8"/>
    <x v="0"/>
    <n v="0.58526999999999996"/>
    <x v="3"/>
    <n v="22"/>
    <x v="1"/>
    <x v="4"/>
  </r>
  <r>
    <x v="352"/>
    <x v="9"/>
    <x v="0"/>
    <n v="0.58526999999999996"/>
    <x v="3"/>
    <n v="22"/>
    <x v="1"/>
    <x v="4"/>
  </r>
  <r>
    <x v="352"/>
    <x v="10"/>
    <x v="0"/>
    <n v="0.58526999999999996"/>
    <x v="3"/>
    <n v="22"/>
    <x v="1"/>
    <x v="4"/>
  </r>
  <r>
    <x v="352"/>
    <x v="11"/>
    <x v="0"/>
    <n v="0.58526999999999996"/>
    <x v="3"/>
    <n v="22"/>
    <x v="1"/>
    <x v="4"/>
  </r>
  <r>
    <x v="352"/>
    <x v="12"/>
    <x v="0"/>
    <n v="0.58526999999999996"/>
    <x v="3"/>
    <n v="22"/>
    <x v="1"/>
    <x v="4"/>
  </r>
  <r>
    <x v="352"/>
    <x v="0"/>
    <x v="1"/>
    <n v="0.14005999999999999"/>
    <x v="3"/>
    <n v="22"/>
    <x v="1"/>
    <x v="4"/>
  </r>
  <r>
    <x v="352"/>
    <x v="1"/>
    <x v="1"/>
    <n v="0.25599"/>
    <x v="3"/>
    <n v="22"/>
    <x v="1"/>
    <x v="4"/>
  </r>
  <r>
    <x v="352"/>
    <x v="2"/>
    <x v="1"/>
    <n v="0.27731"/>
    <x v="3"/>
    <n v="22"/>
    <x v="1"/>
    <x v="4"/>
  </r>
  <r>
    <x v="352"/>
    <x v="3"/>
    <x v="1"/>
    <n v="0.26346999999999998"/>
    <x v="3"/>
    <n v="22"/>
    <x v="1"/>
    <x v="4"/>
  </r>
  <r>
    <x v="352"/>
    <x v="4"/>
    <x v="1"/>
    <n v="0.25019999999999998"/>
    <x v="3"/>
    <n v="22"/>
    <x v="1"/>
    <x v="4"/>
  </r>
  <r>
    <x v="352"/>
    <x v="5"/>
    <x v="1"/>
    <n v="0.11539000000000001"/>
    <x v="3"/>
    <n v="22"/>
    <x v="1"/>
    <x v="4"/>
  </r>
  <r>
    <x v="352"/>
    <x v="6"/>
    <x v="1"/>
    <n v="0.23748"/>
    <x v="3"/>
    <n v="22"/>
    <x v="1"/>
    <x v="4"/>
  </r>
  <r>
    <x v="352"/>
    <x v="7"/>
    <x v="1"/>
    <n v="0.29563"/>
    <x v="3"/>
    <n v="22"/>
    <x v="1"/>
    <x v="4"/>
  </r>
  <r>
    <x v="352"/>
    <x v="8"/>
    <x v="1"/>
    <n v="0.31881999999999999"/>
    <x v="3"/>
    <n v="22"/>
    <x v="1"/>
    <x v="4"/>
  </r>
  <r>
    <x v="352"/>
    <x v="9"/>
    <x v="1"/>
    <n v="0.31058999999999998"/>
    <x v="3"/>
    <n v="22"/>
    <x v="1"/>
    <x v="4"/>
  </r>
  <r>
    <x v="352"/>
    <x v="10"/>
    <x v="1"/>
    <n v="0.33266000000000001"/>
    <x v="3"/>
    <n v="22"/>
    <x v="1"/>
    <x v="4"/>
  </r>
  <r>
    <x v="352"/>
    <x v="11"/>
    <x v="1"/>
    <n v="0.32068999999999998"/>
    <x v="3"/>
    <n v="22"/>
    <x v="1"/>
    <x v="4"/>
  </r>
  <r>
    <x v="352"/>
    <x v="12"/>
    <x v="1"/>
    <n v="0.35827999999999999"/>
    <x v="3"/>
    <n v="22"/>
    <x v="1"/>
    <x v="4"/>
  </r>
  <r>
    <x v="352"/>
    <x v="0"/>
    <x v="2"/>
    <n v="0.54371999999999998"/>
    <x v="3"/>
    <n v="22"/>
    <x v="1"/>
    <x v="4"/>
  </r>
  <r>
    <x v="352"/>
    <x v="1"/>
    <x v="2"/>
    <n v="0.74548000000000003"/>
    <x v="3"/>
    <n v="22"/>
    <x v="1"/>
    <x v="4"/>
  </r>
  <r>
    <x v="352"/>
    <x v="2"/>
    <x v="2"/>
    <n v="0.83816000000000002"/>
    <x v="3"/>
    <n v="22"/>
    <x v="1"/>
    <x v="4"/>
  </r>
  <r>
    <x v="352"/>
    <x v="3"/>
    <x v="2"/>
    <n v="0.77800000000000002"/>
    <x v="3"/>
    <n v="22"/>
    <x v="1"/>
    <x v="4"/>
  </r>
  <r>
    <x v="352"/>
    <x v="4"/>
    <x v="2"/>
    <n v="0.72026999999999997"/>
    <x v="3"/>
    <n v="22"/>
    <x v="1"/>
    <x v="4"/>
  </r>
  <r>
    <x v="352"/>
    <x v="5"/>
    <x v="2"/>
    <n v="0.81010000000000004"/>
    <x v="3"/>
    <n v="22"/>
    <x v="1"/>
    <x v="4"/>
  </r>
  <r>
    <x v="352"/>
    <x v="6"/>
    <x v="2"/>
    <n v="0.70252000000000003"/>
    <x v="3"/>
    <n v="22"/>
    <x v="1"/>
    <x v="4"/>
  </r>
  <r>
    <x v="352"/>
    <x v="7"/>
    <x v="2"/>
    <n v="0.70009999999999994"/>
    <x v="3"/>
    <n v="22"/>
    <x v="1"/>
    <x v="4"/>
  </r>
  <r>
    <x v="352"/>
    <x v="8"/>
    <x v="2"/>
    <n v="0.80091000000000001"/>
    <x v="3"/>
    <n v="22"/>
    <x v="1"/>
    <x v="4"/>
  </r>
  <r>
    <x v="352"/>
    <x v="9"/>
    <x v="2"/>
    <n v="0.76514000000000004"/>
    <x v="3"/>
    <n v="22"/>
    <x v="1"/>
    <x v="4"/>
  </r>
  <r>
    <x v="352"/>
    <x v="10"/>
    <x v="2"/>
    <n v="0.86107"/>
    <x v="3"/>
    <n v="22"/>
    <x v="1"/>
    <x v="4"/>
  </r>
  <r>
    <x v="352"/>
    <x v="11"/>
    <x v="2"/>
    <n v="0.80903999999999998"/>
    <x v="3"/>
    <n v="22"/>
    <x v="1"/>
    <x v="4"/>
  </r>
  <r>
    <x v="352"/>
    <x v="12"/>
    <x v="2"/>
    <n v="0.97245000000000004"/>
    <x v="3"/>
    <n v="22"/>
    <x v="1"/>
    <x v="4"/>
  </r>
  <r>
    <x v="352"/>
    <x v="0"/>
    <x v="3"/>
    <n v="0.749"/>
    <x v="3"/>
    <n v="22"/>
    <x v="1"/>
    <x v="4"/>
  </r>
  <r>
    <x v="352"/>
    <x v="1"/>
    <x v="3"/>
    <n v="1.369"/>
    <x v="3"/>
    <n v="22"/>
    <x v="1"/>
    <x v="4"/>
  </r>
  <r>
    <x v="352"/>
    <x v="2"/>
    <x v="3"/>
    <n v="1.4830000000000001"/>
    <x v="3"/>
    <n v="22"/>
    <x v="1"/>
    <x v="4"/>
  </r>
  <r>
    <x v="352"/>
    <x v="3"/>
    <x v="3"/>
    <n v="1.409"/>
    <x v="3"/>
    <n v="22"/>
    <x v="1"/>
    <x v="4"/>
  </r>
  <r>
    <x v="352"/>
    <x v="4"/>
    <x v="3"/>
    <n v="1.3380000000000001"/>
    <x v="3"/>
    <n v="22"/>
    <x v="1"/>
    <x v="4"/>
  </r>
  <r>
    <x v="352"/>
    <x v="5"/>
    <x v="3"/>
    <n v="1.0029999999999999"/>
    <x v="3"/>
    <n v="22"/>
    <x v="1"/>
    <x v="4"/>
  </r>
  <r>
    <x v="352"/>
    <x v="6"/>
    <x v="3"/>
    <n v="1.27"/>
    <x v="3"/>
    <n v="22"/>
    <x v="1"/>
    <x v="4"/>
  </r>
  <r>
    <x v="352"/>
    <x v="7"/>
    <x v="3"/>
    <n v="1.581"/>
    <x v="3"/>
    <n v="22"/>
    <x v="1"/>
    <x v="4"/>
  </r>
  <r>
    <x v="352"/>
    <x v="8"/>
    <x v="3"/>
    <n v="1.7050000000000001"/>
    <x v="3"/>
    <n v="22"/>
    <x v="1"/>
    <x v="4"/>
  </r>
  <r>
    <x v="352"/>
    <x v="9"/>
    <x v="3"/>
    <n v="1.661"/>
    <x v="3"/>
    <n v="22"/>
    <x v="1"/>
    <x v="4"/>
  </r>
  <r>
    <x v="352"/>
    <x v="10"/>
    <x v="3"/>
    <n v="1.7789999999999999"/>
    <x v="3"/>
    <n v="22"/>
    <x v="1"/>
    <x v="4"/>
  </r>
  <r>
    <x v="352"/>
    <x v="11"/>
    <x v="3"/>
    <n v="1.7150000000000001"/>
    <x v="3"/>
    <n v="22"/>
    <x v="1"/>
    <x v="4"/>
  </r>
  <r>
    <x v="352"/>
    <x v="12"/>
    <x v="3"/>
    <n v="1.9159999999999999"/>
    <x v="3"/>
    <n v="22"/>
    <x v="1"/>
    <x v="4"/>
  </r>
  <r>
    <x v="353"/>
    <x v="13"/>
    <x v="0"/>
    <n v="1.5650000000000001E-2"/>
    <x v="3"/>
    <n v="22"/>
    <x v="1"/>
    <x v="4"/>
  </r>
  <r>
    <x v="353"/>
    <x v="13"/>
    <x v="1"/>
    <n v="9.3299999999999994E-2"/>
    <x v="3"/>
    <n v="22"/>
    <x v="1"/>
    <x v="4"/>
  </r>
  <r>
    <x v="353"/>
    <x v="13"/>
    <x v="2"/>
    <n v="0.70204999999999995"/>
    <x v="3"/>
    <n v="22"/>
    <x v="1"/>
    <x v="4"/>
  </r>
  <r>
    <x v="353"/>
    <x v="13"/>
    <x v="3"/>
    <n v="0.81100000000000005"/>
    <x v="3"/>
    <n v="22"/>
    <x v="1"/>
    <x v="4"/>
  </r>
  <r>
    <x v="354"/>
    <x v="0"/>
    <x v="0"/>
    <n v="6.522E-2"/>
    <x v="3"/>
    <n v="23"/>
    <x v="1"/>
    <x v="5"/>
  </r>
  <r>
    <x v="354"/>
    <x v="1"/>
    <x v="0"/>
    <n v="0.36753000000000002"/>
    <x v="3"/>
    <n v="23"/>
    <x v="1"/>
    <x v="5"/>
  </r>
  <r>
    <x v="354"/>
    <x v="2"/>
    <x v="0"/>
    <n v="0.36753000000000002"/>
    <x v="3"/>
    <n v="23"/>
    <x v="1"/>
    <x v="5"/>
  </r>
  <r>
    <x v="354"/>
    <x v="3"/>
    <x v="0"/>
    <n v="0.36753000000000002"/>
    <x v="3"/>
    <n v="23"/>
    <x v="1"/>
    <x v="5"/>
  </r>
  <r>
    <x v="354"/>
    <x v="4"/>
    <x v="0"/>
    <n v="0.36753000000000002"/>
    <x v="3"/>
    <n v="23"/>
    <x v="1"/>
    <x v="5"/>
  </r>
  <r>
    <x v="354"/>
    <x v="5"/>
    <x v="0"/>
    <n v="7.7509999999999996E-2"/>
    <x v="3"/>
    <n v="23"/>
    <x v="1"/>
    <x v="5"/>
  </r>
  <r>
    <x v="354"/>
    <x v="6"/>
    <x v="0"/>
    <n v="0.33"/>
    <x v="3"/>
    <n v="23"/>
    <x v="1"/>
    <x v="5"/>
  </r>
  <r>
    <x v="354"/>
    <x v="7"/>
    <x v="0"/>
    <n v="0.58526999999999996"/>
    <x v="3"/>
    <n v="23"/>
    <x v="1"/>
    <x v="5"/>
  </r>
  <r>
    <x v="354"/>
    <x v="8"/>
    <x v="0"/>
    <n v="0.58526999999999996"/>
    <x v="3"/>
    <n v="23"/>
    <x v="1"/>
    <x v="5"/>
  </r>
  <r>
    <x v="354"/>
    <x v="9"/>
    <x v="0"/>
    <n v="0.58526999999999996"/>
    <x v="3"/>
    <n v="23"/>
    <x v="1"/>
    <x v="5"/>
  </r>
  <r>
    <x v="354"/>
    <x v="10"/>
    <x v="0"/>
    <n v="0.58526999999999996"/>
    <x v="3"/>
    <n v="23"/>
    <x v="1"/>
    <x v="5"/>
  </r>
  <r>
    <x v="354"/>
    <x v="11"/>
    <x v="0"/>
    <n v="0.58526999999999996"/>
    <x v="3"/>
    <n v="23"/>
    <x v="1"/>
    <x v="5"/>
  </r>
  <r>
    <x v="354"/>
    <x v="12"/>
    <x v="0"/>
    <n v="0.58526999999999996"/>
    <x v="3"/>
    <n v="23"/>
    <x v="1"/>
    <x v="5"/>
  </r>
  <r>
    <x v="354"/>
    <x v="0"/>
    <x v="1"/>
    <n v="0.13950000000000001"/>
    <x v="3"/>
    <n v="23"/>
    <x v="1"/>
    <x v="5"/>
  </r>
  <r>
    <x v="354"/>
    <x v="1"/>
    <x v="1"/>
    <n v="0.25524000000000002"/>
    <x v="3"/>
    <n v="23"/>
    <x v="1"/>
    <x v="5"/>
  </r>
  <r>
    <x v="354"/>
    <x v="2"/>
    <x v="1"/>
    <n v="0.27711999999999998"/>
    <x v="3"/>
    <n v="23"/>
    <x v="1"/>
    <x v="5"/>
  </r>
  <r>
    <x v="354"/>
    <x v="3"/>
    <x v="1"/>
    <n v="0.26179000000000002"/>
    <x v="3"/>
    <n v="23"/>
    <x v="1"/>
    <x v="5"/>
  </r>
  <r>
    <x v="354"/>
    <x v="4"/>
    <x v="1"/>
    <n v="0.25019999999999998"/>
    <x v="3"/>
    <n v="23"/>
    <x v="1"/>
    <x v="5"/>
  </r>
  <r>
    <x v="354"/>
    <x v="5"/>
    <x v="1"/>
    <n v="0.11504"/>
    <x v="3"/>
    <n v="23"/>
    <x v="1"/>
    <x v="5"/>
  </r>
  <r>
    <x v="354"/>
    <x v="6"/>
    <x v="1"/>
    <n v="0.23785000000000001"/>
    <x v="3"/>
    <n v="23"/>
    <x v="1"/>
    <x v="5"/>
  </r>
  <r>
    <x v="354"/>
    <x v="7"/>
    <x v="1"/>
    <n v="0.29582000000000003"/>
    <x v="3"/>
    <n v="23"/>
    <x v="1"/>
    <x v="5"/>
  </r>
  <r>
    <x v="354"/>
    <x v="8"/>
    <x v="1"/>
    <n v="0.31769999999999998"/>
    <x v="3"/>
    <n v="23"/>
    <x v="1"/>
    <x v="5"/>
  </r>
  <r>
    <x v="354"/>
    <x v="9"/>
    <x v="1"/>
    <n v="0.31058999999999998"/>
    <x v="3"/>
    <n v="23"/>
    <x v="1"/>
    <x v="5"/>
  </r>
  <r>
    <x v="354"/>
    <x v="10"/>
    <x v="1"/>
    <n v="0.33266000000000001"/>
    <x v="3"/>
    <n v="23"/>
    <x v="1"/>
    <x v="5"/>
  </r>
  <r>
    <x v="354"/>
    <x v="11"/>
    <x v="1"/>
    <n v="0.32068999999999998"/>
    <x v="3"/>
    <n v="23"/>
    <x v="1"/>
    <x v="5"/>
  </r>
  <r>
    <x v="354"/>
    <x v="12"/>
    <x v="1"/>
    <n v="0.35827999999999999"/>
    <x v="3"/>
    <n v="23"/>
    <x v="1"/>
    <x v="5"/>
  </r>
  <r>
    <x v="354"/>
    <x v="0"/>
    <x v="2"/>
    <n v="0.54129000000000005"/>
    <x v="3"/>
    <n v="23"/>
    <x v="1"/>
    <x v="5"/>
  </r>
  <r>
    <x v="354"/>
    <x v="1"/>
    <x v="2"/>
    <n v="0.74222999999999995"/>
    <x v="3"/>
    <n v="23"/>
    <x v="1"/>
    <x v="5"/>
  </r>
  <r>
    <x v="354"/>
    <x v="2"/>
    <x v="2"/>
    <n v="0.83735000000000004"/>
    <x v="3"/>
    <n v="23"/>
    <x v="1"/>
    <x v="5"/>
  </r>
  <r>
    <x v="354"/>
    <x v="3"/>
    <x v="2"/>
    <n v="0.77068000000000003"/>
    <x v="3"/>
    <n v="23"/>
    <x v="1"/>
    <x v="5"/>
  </r>
  <r>
    <x v="354"/>
    <x v="4"/>
    <x v="2"/>
    <n v="0.72026999999999997"/>
    <x v="3"/>
    <n v="23"/>
    <x v="1"/>
    <x v="5"/>
  </r>
  <r>
    <x v="354"/>
    <x v="5"/>
    <x v="2"/>
    <n v="0.80745"/>
    <x v="3"/>
    <n v="23"/>
    <x v="1"/>
    <x v="5"/>
  </r>
  <r>
    <x v="354"/>
    <x v="6"/>
    <x v="2"/>
    <n v="0.70415000000000005"/>
    <x v="3"/>
    <n v="23"/>
    <x v="1"/>
    <x v="5"/>
  </r>
  <r>
    <x v="354"/>
    <x v="7"/>
    <x v="2"/>
    <n v="0.70091000000000003"/>
    <x v="3"/>
    <n v="23"/>
    <x v="1"/>
    <x v="5"/>
  </r>
  <r>
    <x v="354"/>
    <x v="8"/>
    <x v="2"/>
    <n v="0.79603000000000002"/>
    <x v="3"/>
    <n v="23"/>
    <x v="1"/>
    <x v="5"/>
  </r>
  <r>
    <x v="354"/>
    <x v="9"/>
    <x v="2"/>
    <n v="0.76514000000000004"/>
    <x v="3"/>
    <n v="23"/>
    <x v="1"/>
    <x v="5"/>
  </r>
  <r>
    <x v="354"/>
    <x v="10"/>
    <x v="2"/>
    <n v="0.86107"/>
    <x v="3"/>
    <n v="23"/>
    <x v="1"/>
    <x v="5"/>
  </r>
  <r>
    <x v="354"/>
    <x v="11"/>
    <x v="2"/>
    <n v="0.80903999999999998"/>
    <x v="3"/>
    <n v="23"/>
    <x v="1"/>
    <x v="5"/>
  </r>
  <r>
    <x v="354"/>
    <x v="12"/>
    <x v="2"/>
    <n v="0.97245000000000004"/>
    <x v="3"/>
    <n v="23"/>
    <x v="1"/>
    <x v="5"/>
  </r>
  <r>
    <x v="354"/>
    <x v="0"/>
    <x v="3"/>
    <n v="0.746"/>
    <x v="3"/>
    <n v="23"/>
    <x v="1"/>
    <x v="5"/>
  </r>
  <r>
    <x v="354"/>
    <x v="1"/>
    <x v="3"/>
    <n v="1.365"/>
    <x v="3"/>
    <n v="23"/>
    <x v="1"/>
    <x v="5"/>
  </r>
  <r>
    <x v="354"/>
    <x v="2"/>
    <x v="3"/>
    <n v="1.482"/>
    <x v="3"/>
    <n v="23"/>
    <x v="1"/>
    <x v="5"/>
  </r>
  <r>
    <x v="354"/>
    <x v="3"/>
    <x v="3"/>
    <n v="1.4"/>
    <x v="3"/>
    <n v="23"/>
    <x v="1"/>
    <x v="5"/>
  </r>
  <r>
    <x v="354"/>
    <x v="4"/>
    <x v="3"/>
    <n v="1.3380000000000001"/>
    <x v="3"/>
    <n v="23"/>
    <x v="1"/>
    <x v="5"/>
  </r>
  <r>
    <x v="354"/>
    <x v="5"/>
    <x v="3"/>
    <n v="1"/>
    <x v="3"/>
    <n v="23"/>
    <x v="1"/>
    <x v="5"/>
  </r>
  <r>
    <x v="354"/>
    <x v="6"/>
    <x v="3"/>
    <n v="1.272"/>
    <x v="3"/>
    <n v="23"/>
    <x v="1"/>
    <x v="5"/>
  </r>
  <r>
    <x v="354"/>
    <x v="7"/>
    <x v="3"/>
    <n v="1.5820000000000001"/>
    <x v="3"/>
    <n v="23"/>
    <x v="1"/>
    <x v="5"/>
  </r>
  <r>
    <x v="354"/>
    <x v="8"/>
    <x v="3"/>
    <n v="1.6990000000000001"/>
    <x v="3"/>
    <n v="23"/>
    <x v="1"/>
    <x v="5"/>
  </r>
  <r>
    <x v="354"/>
    <x v="9"/>
    <x v="3"/>
    <n v="1.661"/>
    <x v="3"/>
    <n v="23"/>
    <x v="1"/>
    <x v="5"/>
  </r>
  <r>
    <x v="354"/>
    <x v="10"/>
    <x v="3"/>
    <n v="1.7789999999999999"/>
    <x v="3"/>
    <n v="23"/>
    <x v="1"/>
    <x v="5"/>
  </r>
  <r>
    <x v="354"/>
    <x v="11"/>
    <x v="3"/>
    <n v="1.7150000000000001"/>
    <x v="3"/>
    <n v="23"/>
    <x v="1"/>
    <x v="5"/>
  </r>
  <r>
    <x v="354"/>
    <x v="12"/>
    <x v="3"/>
    <n v="1.9159999999999999"/>
    <x v="3"/>
    <n v="23"/>
    <x v="1"/>
    <x v="5"/>
  </r>
  <r>
    <x v="355"/>
    <x v="13"/>
    <x v="0"/>
    <n v="1.5650000000000001E-2"/>
    <x v="3"/>
    <n v="23"/>
    <x v="1"/>
    <x v="5"/>
  </r>
  <r>
    <x v="355"/>
    <x v="13"/>
    <x v="1"/>
    <n v="9.3299999999999994E-2"/>
    <x v="3"/>
    <n v="23"/>
    <x v="1"/>
    <x v="5"/>
  </r>
  <r>
    <x v="355"/>
    <x v="13"/>
    <x v="2"/>
    <n v="0.70204999999999995"/>
    <x v="3"/>
    <n v="23"/>
    <x v="1"/>
    <x v="5"/>
  </r>
  <r>
    <x v="355"/>
    <x v="13"/>
    <x v="3"/>
    <n v="0.81100000000000005"/>
    <x v="3"/>
    <n v="23"/>
    <x v="1"/>
    <x v="5"/>
  </r>
  <r>
    <x v="356"/>
    <x v="0"/>
    <x v="0"/>
    <n v="6.522E-2"/>
    <x v="3"/>
    <n v="24"/>
    <x v="1"/>
    <x v="5"/>
  </r>
  <r>
    <x v="356"/>
    <x v="1"/>
    <x v="0"/>
    <n v="0.36753000000000002"/>
    <x v="3"/>
    <n v="24"/>
    <x v="1"/>
    <x v="5"/>
  </r>
  <r>
    <x v="356"/>
    <x v="2"/>
    <x v="0"/>
    <n v="0.36753000000000002"/>
    <x v="3"/>
    <n v="24"/>
    <x v="1"/>
    <x v="5"/>
  </r>
  <r>
    <x v="356"/>
    <x v="3"/>
    <x v="0"/>
    <n v="0.36753000000000002"/>
    <x v="3"/>
    <n v="24"/>
    <x v="1"/>
    <x v="5"/>
  </r>
  <r>
    <x v="356"/>
    <x v="4"/>
    <x v="0"/>
    <n v="0.36753000000000002"/>
    <x v="3"/>
    <n v="24"/>
    <x v="1"/>
    <x v="5"/>
  </r>
  <r>
    <x v="356"/>
    <x v="5"/>
    <x v="0"/>
    <n v="7.7509999999999996E-2"/>
    <x v="3"/>
    <n v="24"/>
    <x v="1"/>
    <x v="5"/>
  </r>
  <r>
    <x v="356"/>
    <x v="6"/>
    <x v="0"/>
    <n v="0.33"/>
    <x v="3"/>
    <n v="24"/>
    <x v="1"/>
    <x v="5"/>
  </r>
  <r>
    <x v="356"/>
    <x v="7"/>
    <x v="0"/>
    <n v="0.58526999999999996"/>
    <x v="3"/>
    <n v="24"/>
    <x v="1"/>
    <x v="5"/>
  </r>
  <r>
    <x v="356"/>
    <x v="8"/>
    <x v="0"/>
    <n v="0.58526999999999996"/>
    <x v="3"/>
    <n v="24"/>
    <x v="1"/>
    <x v="5"/>
  </r>
  <r>
    <x v="356"/>
    <x v="9"/>
    <x v="0"/>
    <n v="0.58526999999999996"/>
    <x v="3"/>
    <n v="24"/>
    <x v="1"/>
    <x v="5"/>
  </r>
  <r>
    <x v="356"/>
    <x v="10"/>
    <x v="0"/>
    <n v="0.58526999999999996"/>
    <x v="3"/>
    <n v="24"/>
    <x v="1"/>
    <x v="5"/>
  </r>
  <r>
    <x v="356"/>
    <x v="11"/>
    <x v="0"/>
    <n v="0.58526999999999996"/>
    <x v="3"/>
    <n v="24"/>
    <x v="1"/>
    <x v="5"/>
  </r>
  <r>
    <x v="356"/>
    <x v="12"/>
    <x v="0"/>
    <n v="0.58526999999999996"/>
    <x v="3"/>
    <n v="24"/>
    <x v="1"/>
    <x v="5"/>
  </r>
  <r>
    <x v="356"/>
    <x v="0"/>
    <x v="1"/>
    <n v="0.13911999999999999"/>
    <x v="3"/>
    <n v="24"/>
    <x v="1"/>
    <x v="5"/>
  </r>
  <r>
    <x v="356"/>
    <x v="1"/>
    <x v="1"/>
    <n v="0.25430999999999998"/>
    <x v="3"/>
    <n v="24"/>
    <x v="1"/>
    <x v="5"/>
  </r>
  <r>
    <x v="356"/>
    <x v="2"/>
    <x v="1"/>
    <n v="0.27524999999999999"/>
    <x v="3"/>
    <n v="24"/>
    <x v="1"/>
    <x v="5"/>
  </r>
  <r>
    <x v="356"/>
    <x v="3"/>
    <x v="1"/>
    <n v="0.26179000000000002"/>
    <x v="3"/>
    <n v="24"/>
    <x v="1"/>
    <x v="5"/>
  </r>
  <r>
    <x v="356"/>
    <x v="4"/>
    <x v="1"/>
    <n v="0.25019999999999998"/>
    <x v="3"/>
    <n v="24"/>
    <x v="1"/>
    <x v="5"/>
  </r>
  <r>
    <x v="356"/>
    <x v="5"/>
    <x v="1"/>
    <n v="0.11481"/>
    <x v="3"/>
    <n v="24"/>
    <x v="1"/>
    <x v="5"/>
  </r>
  <r>
    <x v="356"/>
    <x v="6"/>
    <x v="1"/>
    <n v="0.23785000000000001"/>
    <x v="3"/>
    <n v="24"/>
    <x v="1"/>
    <x v="5"/>
  </r>
  <r>
    <x v="356"/>
    <x v="7"/>
    <x v="1"/>
    <n v="0.29544999999999999"/>
    <x v="3"/>
    <n v="24"/>
    <x v="1"/>
    <x v="5"/>
  </r>
  <r>
    <x v="356"/>
    <x v="8"/>
    <x v="1"/>
    <n v="0.31675999999999999"/>
    <x v="3"/>
    <n v="24"/>
    <x v="1"/>
    <x v="5"/>
  </r>
  <r>
    <x v="356"/>
    <x v="9"/>
    <x v="1"/>
    <n v="0.31041000000000002"/>
    <x v="3"/>
    <n v="24"/>
    <x v="1"/>
    <x v="5"/>
  </r>
  <r>
    <x v="356"/>
    <x v="10"/>
    <x v="1"/>
    <n v="0.33210000000000001"/>
    <x v="3"/>
    <n v="24"/>
    <x v="1"/>
    <x v="5"/>
  </r>
  <r>
    <x v="356"/>
    <x v="11"/>
    <x v="1"/>
    <n v="0.31994"/>
    <x v="3"/>
    <n v="24"/>
    <x v="1"/>
    <x v="5"/>
  </r>
  <r>
    <x v="356"/>
    <x v="12"/>
    <x v="1"/>
    <n v="0.35827999999999999"/>
    <x v="3"/>
    <n v="24"/>
    <x v="1"/>
    <x v="5"/>
  </r>
  <r>
    <x v="356"/>
    <x v="0"/>
    <x v="2"/>
    <n v="0.53966000000000003"/>
    <x v="3"/>
    <n v="24"/>
    <x v="1"/>
    <x v="5"/>
  </r>
  <r>
    <x v="356"/>
    <x v="1"/>
    <x v="2"/>
    <n v="0.73816000000000004"/>
    <x v="3"/>
    <n v="24"/>
    <x v="1"/>
    <x v="5"/>
  </r>
  <r>
    <x v="356"/>
    <x v="2"/>
    <x v="2"/>
    <n v="0.82921999999999996"/>
    <x v="3"/>
    <n v="24"/>
    <x v="1"/>
    <x v="5"/>
  </r>
  <r>
    <x v="356"/>
    <x v="3"/>
    <x v="2"/>
    <n v="0.77068000000000003"/>
    <x v="3"/>
    <n v="24"/>
    <x v="1"/>
    <x v="5"/>
  </r>
  <r>
    <x v="356"/>
    <x v="4"/>
    <x v="2"/>
    <n v="0.72026999999999997"/>
    <x v="3"/>
    <n v="24"/>
    <x v="1"/>
    <x v="5"/>
  </r>
  <r>
    <x v="356"/>
    <x v="5"/>
    <x v="2"/>
    <n v="0.80567999999999995"/>
    <x v="3"/>
    <n v="24"/>
    <x v="1"/>
    <x v="5"/>
  </r>
  <r>
    <x v="356"/>
    <x v="6"/>
    <x v="2"/>
    <n v="0.70415000000000005"/>
    <x v="3"/>
    <n v="24"/>
    <x v="1"/>
    <x v="5"/>
  </r>
  <r>
    <x v="356"/>
    <x v="7"/>
    <x v="2"/>
    <n v="0.69928000000000001"/>
    <x v="3"/>
    <n v="24"/>
    <x v="1"/>
    <x v="5"/>
  </r>
  <r>
    <x v="356"/>
    <x v="8"/>
    <x v="2"/>
    <n v="0.79196999999999995"/>
    <x v="3"/>
    <n v="24"/>
    <x v="1"/>
    <x v="5"/>
  </r>
  <r>
    <x v="356"/>
    <x v="9"/>
    <x v="2"/>
    <n v="0.76432"/>
    <x v="3"/>
    <n v="24"/>
    <x v="1"/>
    <x v="5"/>
  </r>
  <r>
    <x v="356"/>
    <x v="10"/>
    <x v="2"/>
    <n v="0.85863"/>
    <x v="3"/>
    <n v="24"/>
    <x v="1"/>
    <x v="5"/>
  </r>
  <r>
    <x v="356"/>
    <x v="11"/>
    <x v="2"/>
    <n v="0.80579000000000001"/>
    <x v="3"/>
    <n v="24"/>
    <x v="1"/>
    <x v="5"/>
  </r>
  <r>
    <x v="356"/>
    <x v="12"/>
    <x v="2"/>
    <n v="0.97245000000000004"/>
    <x v="3"/>
    <n v="24"/>
    <x v="1"/>
    <x v="5"/>
  </r>
  <r>
    <x v="356"/>
    <x v="0"/>
    <x v="3"/>
    <n v="0.74399999999999999"/>
    <x v="3"/>
    <n v="24"/>
    <x v="1"/>
    <x v="5"/>
  </r>
  <r>
    <x v="356"/>
    <x v="1"/>
    <x v="3"/>
    <n v="1.36"/>
    <x v="3"/>
    <n v="24"/>
    <x v="1"/>
    <x v="5"/>
  </r>
  <r>
    <x v="356"/>
    <x v="2"/>
    <x v="3"/>
    <n v="1.472"/>
    <x v="3"/>
    <n v="24"/>
    <x v="1"/>
    <x v="5"/>
  </r>
  <r>
    <x v="356"/>
    <x v="3"/>
    <x v="3"/>
    <n v="1.4"/>
    <x v="3"/>
    <n v="24"/>
    <x v="1"/>
    <x v="5"/>
  </r>
  <r>
    <x v="356"/>
    <x v="4"/>
    <x v="3"/>
    <n v="1.3380000000000001"/>
    <x v="3"/>
    <n v="24"/>
    <x v="1"/>
    <x v="5"/>
  </r>
  <r>
    <x v="356"/>
    <x v="5"/>
    <x v="3"/>
    <n v="0.998"/>
    <x v="3"/>
    <n v="24"/>
    <x v="1"/>
    <x v="5"/>
  </r>
  <r>
    <x v="356"/>
    <x v="6"/>
    <x v="3"/>
    <n v="1.272"/>
    <x v="3"/>
    <n v="24"/>
    <x v="1"/>
    <x v="5"/>
  </r>
  <r>
    <x v="356"/>
    <x v="7"/>
    <x v="3"/>
    <n v="1.58"/>
    <x v="3"/>
    <n v="24"/>
    <x v="1"/>
    <x v="5"/>
  </r>
  <r>
    <x v="356"/>
    <x v="8"/>
    <x v="3"/>
    <n v="1.694"/>
    <x v="3"/>
    <n v="24"/>
    <x v="1"/>
    <x v="5"/>
  </r>
  <r>
    <x v="356"/>
    <x v="9"/>
    <x v="3"/>
    <n v="1.66"/>
    <x v="3"/>
    <n v="24"/>
    <x v="1"/>
    <x v="5"/>
  </r>
  <r>
    <x v="356"/>
    <x v="10"/>
    <x v="3"/>
    <n v="1.776"/>
    <x v="3"/>
    <n v="24"/>
    <x v="1"/>
    <x v="5"/>
  </r>
  <r>
    <x v="356"/>
    <x v="11"/>
    <x v="3"/>
    <n v="1.7110000000000001"/>
    <x v="3"/>
    <n v="24"/>
    <x v="1"/>
    <x v="5"/>
  </r>
  <r>
    <x v="356"/>
    <x v="12"/>
    <x v="3"/>
    <n v="1.9159999999999999"/>
    <x v="3"/>
    <n v="24"/>
    <x v="1"/>
    <x v="5"/>
  </r>
  <r>
    <x v="357"/>
    <x v="13"/>
    <x v="0"/>
    <n v="1.5650000000000001E-2"/>
    <x v="3"/>
    <n v="24"/>
    <x v="1"/>
    <x v="5"/>
  </r>
  <r>
    <x v="357"/>
    <x v="13"/>
    <x v="1"/>
    <n v="9.2840000000000006E-2"/>
    <x v="3"/>
    <n v="24"/>
    <x v="1"/>
    <x v="5"/>
  </r>
  <r>
    <x v="357"/>
    <x v="13"/>
    <x v="2"/>
    <n v="0.69850999999999996"/>
    <x v="3"/>
    <n v="24"/>
    <x v="1"/>
    <x v="5"/>
  </r>
  <r>
    <x v="357"/>
    <x v="13"/>
    <x v="3"/>
    <n v="0.80700000000000005"/>
    <x v="3"/>
    <n v="24"/>
    <x v="1"/>
    <x v="5"/>
  </r>
  <r>
    <x v="358"/>
    <x v="0"/>
    <x v="0"/>
    <n v="6.522E-2"/>
    <x v="3"/>
    <n v="25"/>
    <x v="1"/>
    <x v="5"/>
  </r>
  <r>
    <x v="358"/>
    <x v="1"/>
    <x v="0"/>
    <n v="0.36753000000000002"/>
    <x v="3"/>
    <n v="25"/>
    <x v="1"/>
    <x v="5"/>
  </r>
  <r>
    <x v="358"/>
    <x v="2"/>
    <x v="0"/>
    <n v="0.36753000000000002"/>
    <x v="3"/>
    <n v="25"/>
    <x v="1"/>
    <x v="5"/>
  </r>
  <r>
    <x v="358"/>
    <x v="3"/>
    <x v="0"/>
    <n v="0.36753000000000002"/>
    <x v="3"/>
    <n v="25"/>
    <x v="1"/>
    <x v="5"/>
  </r>
  <r>
    <x v="358"/>
    <x v="4"/>
    <x v="0"/>
    <n v="0.36753000000000002"/>
    <x v="3"/>
    <n v="25"/>
    <x v="1"/>
    <x v="5"/>
  </r>
  <r>
    <x v="358"/>
    <x v="5"/>
    <x v="0"/>
    <n v="7.7509999999999996E-2"/>
    <x v="3"/>
    <n v="25"/>
    <x v="1"/>
    <x v="5"/>
  </r>
  <r>
    <x v="358"/>
    <x v="6"/>
    <x v="0"/>
    <n v="0.33"/>
    <x v="3"/>
    <n v="25"/>
    <x v="1"/>
    <x v="5"/>
  </r>
  <r>
    <x v="358"/>
    <x v="7"/>
    <x v="0"/>
    <n v="0.58526999999999996"/>
    <x v="3"/>
    <n v="25"/>
    <x v="1"/>
    <x v="5"/>
  </r>
  <r>
    <x v="358"/>
    <x v="8"/>
    <x v="0"/>
    <n v="0.58526999999999996"/>
    <x v="3"/>
    <n v="25"/>
    <x v="1"/>
    <x v="5"/>
  </r>
  <r>
    <x v="358"/>
    <x v="9"/>
    <x v="0"/>
    <n v="0.58526999999999996"/>
    <x v="3"/>
    <n v="25"/>
    <x v="1"/>
    <x v="5"/>
  </r>
  <r>
    <x v="358"/>
    <x v="10"/>
    <x v="0"/>
    <n v="0.58526999999999996"/>
    <x v="3"/>
    <n v="25"/>
    <x v="1"/>
    <x v="5"/>
  </r>
  <r>
    <x v="358"/>
    <x v="11"/>
    <x v="0"/>
    <n v="0.58526999999999996"/>
    <x v="3"/>
    <n v="25"/>
    <x v="1"/>
    <x v="5"/>
  </r>
  <r>
    <x v="358"/>
    <x v="12"/>
    <x v="0"/>
    <n v="0.58526999999999996"/>
    <x v="3"/>
    <n v="25"/>
    <x v="1"/>
    <x v="5"/>
  </r>
  <r>
    <x v="358"/>
    <x v="0"/>
    <x v="1"/>
    <n v="0.13882"/>
    <x v="3"/>
    <n v="25"/>
    <x v="1"/>
    <x v="5"/>
  </r>
  <r>
    <x v="358"/>
    <x v="1"/>
    <x v="1"/>
    <n v="0.25336999999999998"/>
    <x v="3"/>
    <n v="25"/>
    <x v="1"/>
    <x v="5"/>
  </r>
  <r>
    <x v="358"/>
    <x v="2"/>
    <x v="1"/>
    <n v="0.27468999999999999"/>
    <x v="3"/>
    <n v="25"/>
    <x v="1"/>
    <x v="5"/>
  </r>
  <r>
    <x v="358"/>
    <x v="3"/>
    <x v="1"/>
    <n v="0.26011000000000001"/>
    <x v="3"/>
    <n v="25"/>
    <x v="1"/>
    <x v="5"/>
  </r>
  <r>
    <x v="358"/>
    <x v="4"/>
    <x v="1"/>
    <n v="0.25019999999999998"/>
    <x v="3"/>
    <n v="25"/>
    <x v="1"/>
    <x v="5"/>
  </r>
  <r>
    <x v="358"/>
    <x v="5"/>
    <x v="1"/>
    <n v="0.11447"/>
    <x v="3"/>
    <n v="25"/>
    <x v="1"/>
    <x v="5"/>
  </r>
  <r>
    <x v="358"/>
    <x v="6"/>
    <x v="1"/>
    <n v="0.23654"/>
    <x v="3"/>
    <n v="25"/>
    <x v="1"/>
    <x v="5"/>
  </r>
  <r>
    <x v="358"/>
    <x v="7"/>
    <x v="1"/>
    <n v="0.29414000000000001"/>
    <x v="3"/>
    <n v="25"/>
    <x v="1"/>
    <x v="5"/>
  </r>
  <r>
    <x v="358"/>
    <x v="8"/>
    <x v="1"/>
    <n v="0.31497000000000003"/>
    <x v="3"/>
    <n v="25"/>
    <x v="1"/>
    <x v="5"/>
  </r>
  <r>
    <x v="358"/>
    <x v="9"/>
    <x v="1"/>
    <n v="0.30891000000000002"/>
    <x v="3"/>
    <n v="25"/>
    <x v="1"/>
    <x v="5"/>
  </r>
  <r>
    <x v="358"/>
    <x v="10"/>
    <x v="1"/>
    <n v="0.33040999999999998"/>
    <x v="3"/>
    <n v="25"/>
    <x v="1"/>
    <x v="5"/>
  </r>
  <r>
    <x v="358"/>
    <x v="11"/>
    <x v="1"/>
    <n v="0.31863000000000002"/>
    <x v="3"/>
    <n v="25"/>
    <x v="1"/>
    <x v="5"/>
  </r>
  <r>
    <x v="358"/>
    <x v="12"/>
    <x v="1"/>
    <n v="0.3579"/>
    <x v="3"/>
    <n v="25"/>
    <x v="1"/>
    <x v="5"/>
  </r>
  <r>
    <x v="358"/>
    <x v="0"/>
    <x v="2"/>
    <n v="0.53835999999999995"/>
    <x v="3"/>
    <n v="25"/>
    <x v="1"/>
    <x v="5"/>
  </r>
  <r>
    <x v="358"/>
    <x v="1"/>
    <x v="2"/>
    <n v="0.73409999999999997"/>
    <x v="3"/>
    <n v="25"/>
    <x v="1"/>
    <x v="5"/>
  </r>
  <r>
    <x v="358"/>
    <x v="2"/>
    <x v="2"/>
    <n v="0.82677999999999996"/>
    <x v="3"/>
    <n v="25"/>
    <x v="1"/>
    <x v="5"/>
  </r>
  <r>
    <x v="358"/>
    <x v="3"/>
    <x v="2"/>
    <n v="0.76336000000000004"/>
    <x v="3"/>
    <n v="25"/>
    <x v="1"/>
    <x v="5"/>
  </r>
  <r>
    <x v="358"/>
    <x v="4"/>
    <x v="2"/>
    <n v="0.72026999999999997"/>
    <x v="3"/>
    <n v="25"/>
    <x v="1"/>
    <x v="5"/>
  </r>
  <r>
    <x v="358"/>
    <x v="5"/>
    <x v="2"/>
    <n v="0.80301999999999996"/>
    <x v="3"/>
    <n v="25"/>
    <x v="1"/>
    <x v="5"/>
  </r>
  <r>
    <x v="358"/>
    <x v="6"/>
    <x v="2"/>
    <n v="0.69845999999999997"/>
    <x v="3"/>
    <n v="25"/>
    <x v="1"/>
    <x v="5"/>
  </r>
  <r>
    <x v="358"/>
    <x v="7"/>
    <x v="2"/>
    <n v="0.69359000000000004"/>
    <x v="3"/>
    <n v="25"/>
    <x v="1"/>
    <x v="5"/>
  </r>
  <r>
    <x v="358"/>
    <x v="8"/>
    <x v="2"/>
    <n v="0.78415999999999997"/>
    <x v="3"/>
    <n v="25"/>
    <x v="1"/>
    <x v="5"/>
  </r>
  <r>
    <x v="358"/>
    <x v="9"/>
    <x v="2"/>
    <n v="0.75782000000000005"/>
    <x v="3"/>
    <n v="25"/>
    <x v="1"/>
    <x v="5"/>
  </r>
  <r>
    <x v="358"/>
    <x v="10"/>
    <x v="2"/>
    <n v="0.85131999999999997"/>
    <x v="3"/>
    <n v="25"/>
    <x v="1"/>
    <x v="5"/>
  </r>
  <r>
    <x v="358"/>
    <x v="11"/>
    <x v="2"/>
    <n v="0.80010000000000003"/>
    <x v="3"/>
    <n v="25"/>
    <x v="1"/>
    <x v="5"/>
  </r>
  <r>
    <x v="358"/>
    <x v="12"/>
    <x v="2"/>
    <n v="0.97082999999999997"/>
    <x v="3"/>
    <n v="25"/>
    <x v="1"/>
    <x v="5"/>
  </r>
  <r>
    <x v="358"/>
    <x v="0"/>
    <x v="3"/>
    <n v="0.74239999999999995"/>
    <x v="3"/>
    <n v="25"/>
    <x v="1"/>
    <x v="5"/>
  </r>
  <r>
    <x v="358"/>
    <x v="1"/>
    <x v="3"/>
    <n v="1.355"/>
    <x v="3"/>
    <n v="25"/>
    <x v="1"/>
    <x v="5"/>
  </r>
  <r>
    <x v="358"/>
    <x v="2"/>
    <x v="3"/>
    <n v="1.4690000000000001"/>
    <x v="3"/>
    <n v="25"/>
    <x v="1"/>
    <x v="5"/>
  </r>
  <r>
    <x v="358"/>
    <x v="3"/>
    <x v="3"/>
    <n v="1.391"/>
    <x v="3"/>
    <n v="25"/>
    <x v="1"/>
    <x v="5"/>
  </r>
  <r>
    <x v="358"/>
    <x v="4"/>
    <x v="3"/>
    <n v="1.3380000000000001"/>
    <x v="3"/>
    <n v="25"/>
    <x v="1"/>
    <x v="5"/>
  </r>
  <r>
    <x v="358"/>
    <x v="5"/>
    <x v="3"/>
    <n v="0.995"/>
    <x v="3"/>
    <n v="25"/>
    <x v="1"/>
    <x v="5"/>
  </r>
  <r>
    <x v="358"/>
    <x v="6"/>
    <x v="3"/>
    <n v="1.2649999999999999"/>
    <x v="3"/>
    <n v="25"/>
    <x v="1"/>
    <x v="5"/>
  </r>
  <r>
    <x v="358"/>
    <x v="7"/>
    <x v="3"/>
    <n v="1.573"/>
    <x v="3"/>
    <n v="25"/>
    <x v="1"/>
    <x v="5"/>
  </r>
  <r>
    <x v="358"/>
    <x v="8"/>
    <x v="3"/>
    <n v="1.6843999999999999"/>
    <x v="3"/>
    <n v="25"/>
    <x v="1"/>
    <x v="5"/>
  </r>
  <r>
    <x v="358"/>
    <x v="9"/>
    <x v="3"/>
    <n v="1.6519999999999999"/>
    <x v="3"/>
    <n v="25"/>
    <x v="1"/>
    <x v="5"/>
  </r>
  <r>
    <x v="358"/>
    <x v="10"/>
    <x v="3"/>
    <n v="1.7669999999999999"/>
    <x v="3"/>
    <n v="25"/>
    <x v="1"/>
    <x v="5"/>
  </r>
  <r>
    <x v="358"/>
    <x v="11"/>
    <x v="3"/>
    <n v="1.704"/>
    <x v="3"/>
    <n v="25"/>
    <x v="1"/>
    <x v="5"/>
  </r>
  <r>
    <x v="358"/>
    <x v="12"/>
    <x v="3"/>
    <n v="1.9139999999999999"/>
    <x v="3"/>
    <n v="25"/>
    <x v="1"/>
    <x v="5"/>
  </r>
  <r>
    <x v="359"/>
    <x v="13"/>
    <x v="0"/>
    <n v="1.5650000000000001E-2"/>
    <x v="3"/>
    <n v="25"/>
    <x v="1"/>
    <x v="5"/>
  </r>
  <r>
    <x v="359"/>
    <x v="13"/>
    <x v="1"/>
    <n v="9.2840000000000006E-2"/>
    <x v="3"/>
    <n v="25"/>
    <x v="1"/>
    <x v="5"/>
  </r>
  <r>
    <x v="359"/>
    <x v="13"/>
    <x v="2"/>
    <n v="0.69850999999999996"/>
    <x v="3"/>
    <n v="25"/>
    <x v="1"/>
    <x v="5"/>
  </r>
  <r>
    <x v="359"/>
    <x v="13"/>
    <x v="3"/>
    <n v="0.80700000000000005"/>
    <x v="3"/>
    <n v="25"/>
    <x v="1"/>
    <x v="5"/>
  </r>
  <r>
    <x v="360"/>
    <x v="0"/>
    <x v="0"/>
    <n v="6.522E-2"/>
    <x v="3"/>
    <n v="26"/>
    <x v="1"/>
    <x v="5"/>
  </r>
  <r>
    <x v="360"/>
    <x v="1"/>
    <x v="0"/>
    <n v="0.36753000000000002"/>
    <x v="3"/>
    <n v="26"/>
    <x v="1"/>
    <x v="5"/>
  </r>
  <r>
    <x v="360"/>
    <x v="2"/>
    <x v="0"/>
    <n v="0.36753000000000002"/>
    <x v="3"/>
    <n v="26"/>
    <x v="1"/>
    <x v="5"/>
  </r>
  <r>
    <x v="360"/>
    <x v="3"/>
    <x v="0"/>
    <n v="0.36753000000000002"/>
    <x v="3"/>
    <n v="26"/>
    <x v="1"/>
    <x v="5"/>
  </r>
  <r>
    <x v="360"/>
    <x v="4"/>
    <x v="0"/>
    <n v="0.36753000000000002"/>
    <x v="3"/>
    <n v="26"/>
    <x v="1"/>
    <x v="5"/>
  </r>
  <r>
    <x v="360"/>
    <x v="5"/>
    <x v="0"/>
    <n v="7.7509999999999996E-2"/>
    <x v="3"/>
    <n v="26"/>
    <x v="1"/>
    <x v="5"/>
  </r>
  <r>
    <x v="360"/>
    <x v="6"/>
    <x v="0"/>
    <n v="0.33"/>
    <x v="3"/>
    <n v="26"/>
    <x v="1"/>
    <x v="5"/>
  </r>
  <r>
    <x v="360"/>
    <x v="7"/>
    <x v="0"/>
    <n v="0.58526999999999996"/>
    <x v="3"/>
    <n v="26"/>
    <x v="1"/>
    <x v="5"/>
  </r>
  <r>
    <x v="360"/>
    <x v="8"/>
    <x v="0"/>
    <n v="0.58526999999999996"/>
    <x v="3"/>
    <n v="26"/>
    <x v="1"/>
    <x v="5"/>
  </r>
  <r>
    <x v="360"/>
    <x v="9"/>
    <x v="0"/>
    <n v="0.58526999999999996"/>
    <x v="3"/>
    <n v="26"/>
    <x v="1"/>
    <x v="5"/>
  </r>
  <r>
    <x v="360"/>
    <x v="10"/>
    <x v="0"/>
    <n v="0.58526999999999996"/>
    <x v="3"/>
    <n v="26"/>
    <x v="1"/>
    <x v="5"/>
  </r>
  <r>
    <x v="360"/>
    <x v="11"/>
    <x v="0"/>
    <n v="0.58526999999999996"/>
    <x v="3"/>
    <n v="26"/>
    <x v="1"/>
    <x v="5"/>
  </r>
  <r>
    <x v="360"/>
    <x v="12"/>
    <x v="0"/>
    <n v="0.58526999999999996"/>
    <x v="3"/>
    <n v="26"/>
    <x v="1"/>
    <x v="5"/>
  </r>
  <r>
    <x v="360"/>
    <x v="0"/>
    <x v="1"/>
    <n v="0.13855999999999999"/>
    <x v="3"/>
    <n v="26"/>
    <x v="1"/>
    <x v="5"/>
  </r>
  <r>
    <x v="360"/>
    <x v="1"/>
    <x v="1"/>
    <n v="0.25430999999999998"/>
    <x v="3"/>
    <n v="26"/>
    <x v="1"/>
    <x v="5"/>
  </r>
  <r>
    <x v="360"/>
    <x v="2"/>
    <x v="1"/>
    <n v="0.27581"/>
    <x v="3"/>
    <n v="26"/>
    <x v="1"/>
    <x v="5"/>
  </r>
  <r>
    <x v="360"/>
    <x v="3"/>
    <x v="1"/>
    <n v="0.25805"/>
    <x v="3"/>
    <n v="26"/>
    <x v="1"/>
    <x v="5"/>
  </r>
  <r>
    <x v="360"/>
    <x v="4"/>
    <x v="1"/>
    <n v="0.24962999999999999"/>
    <x v="3"/>
    <n v="26"/>
    <x v="1"/>
    <x v="5"/>
  </r>
  <r>
    <x v="360"/>
    <x v="5"/>
    <x v="1"/>
    <n v="0.11516"/>
    <x v="3"/>
    <n v="26"/>
    <x v="1"/>
    <x v="5"/>
  </r>
  <r>
    <x v="360"/>
    <x v="6"/>
    <x v="1"/>
    <n v="0.23673"/>
    <x v="3"/>
    <n v="26"/>
    <x v="1"/>
    <x v="5"/>
  </r>
  <r>
    <x v="360"/>
    <x v="7"/>
    <x v="1"/>
    <n v="0.29338999999999998"/>
    <x v="3"/>
    <n v="26"/>
    <x v="1"/>
    <x v="5"/>
  </r>
  <r>
    <x v="360"/>
    <x v="8"/>
    <x v="1"/>
    <n v="0.31583"/>
    <x v="3"/>
    <n v="26"/>
    <x v="1"/>
    <x v="5"/>
  </r>
  <r>
    <x v="360"/>
    <x v="9"/>
    <x v="1"/>
    <n v="0.30853999999999998"/>
    <x v="3"/>
    <n v="26"/>
    <x v="1"/>
    <x v="5"/>
  </r>
  <r>
    <x v="360"/>
    <x v="10"/>
    <x v="1"/>
    <n v="0.33040999999999998"/>
    <x v="3"/>
    <n v="26"/>
    <x v="1"/>
    <x v="5"/>
  </r>
  <r>
    <x v="360"/>
    <x v="11"/>
    <x v="1"/>
    <n v="0.31994"/>
    <x v="3"/>
    <n v="26"/>
    <x v="1"/>
    <x v="5"/>
  </r>
  <r>
    <x v="360"/>
    <x v="12"/>
    <x v="1"/>
    <n v="0.35771999999999998"/>
    <x v="3"/>
    <n v="26"/>
    <x v="1"/>
    <x v="5"/>
  </r>
  <r>
    <x v="360"/>
    <x v="0"/>
    <x v="2"/>
    <n v="0.53722000000000003"/>
    <x v="3"/>
    <n v="26"/>
    <x v="1"/>
    <x v="5"/>
  </r>
  <r>
    <x v="360"/>
    <x v="1"/>
    <x v="2"/>
    <n v="0.73816000000000004"/>
    <x v="3"/>
    <n v="26"/>
    <x v="1"/>
    <x v="5"/>
  </r>
  <r>
    <x v="360"/>
    <x v="2"/>
    <x v="2"/>
    <n v="0.83165999999999995"/>
    <x v="3"/>
    <n v="26"/>
    <x v="1"/>
    <x v="5"/>
  </r>
  <r>
    <x v="360"/>
    <x v="3"/>
    <x v="2"/>
    <n v="0.75441999999999998"/>
    <x v="3"/>
    <n v="26"/>
    <x v="1"/>
    <x v="5"/>
  </r>
  <r>
    <x v="360"/>
    <x v="4"/>
    <x v="2"/>
    <n v="0.71784000000000003"/>
    <x v="3"/>
    <n v="26"/>
    <x v="1"/>
    <x v="5"/>
  </r>
  <r>
    <x v="360"/>
    <x v="5"/>
    <x v="2"/>
    <n v="0.80832999999999999"/>
    <x v="3"/>
    <n v="26"/>
    <x v="1"/>
    <x v="5"/>
  </r>
  <r>
    <x v="360"/>
    <x v="6"/>
    <x v="2"/>
    <n v="0.69926999999999995"/>
    <x v="3"/>
    <n v="26"/>
    <x v="1"/>
    <x v="5"/>
  </r>
  <r>
    <x v="360"/>
    <x v="7"/>
    <x v="2"/>
    <n v="0.69033999999999995"/>
    <x v="3"/>
    <n v="26"/>
    <x v="1"/>
    <x v="5"/>
  </r>
  <r>
    <x v="360"/>
    <x v="8"/>
    <x v="2"/>
    <n v="0.78790000000000004"/>
    <x v="3"/>
    <n v="26"/>
    <x v="1"/>
    <x v="5"/>
  </r>
  <r>
    <x v="360"/>
    <x v="9"/>
    <x v="2"/>
    <n v="0.75619000000000003"/>
    <x v="3"/>
    <n v="26"/>
    <x v="1"/>
    <x v="5"/>
  </r>
  <r>
    <x v="360"/>
    <x v="10"/>
    <x v="2"/>
    <n v="0.85131999999999997"/>
    <x v="3"/>
    <n v="26"/>
    <x v="1"/>
    <x v="5"/>
  </r>
  <r>
    <x v="360"/>
    <x v="11"/>
    <x v="2"/>
    <n v="0.80579000000000001"/>
    <x v="3"/>
    <n v="26"/>
    <x v="1"/>
    <x v="5"/>
  </r>
  <r>
    <x v="360"/>
    <x v="12"/>
    <x v="2"/>
    <n v="0.97001000000000004"/>
    <x v="3"/>
    <n v="26"/>
    <x v="1"/>
    <x v="5"/>
  </r>
  <r>
    <x v="360"/>
    <x v="0"/>
    <x v="3"/>
    <n v="0.74099999999999999"/>
    <x v="3"/>
    <n v="26"/>
    <x v="1"/>
    <x v="5"/>
  </r>
  <r>
    <x v="360"/>
    <x v="1"/>
    <x v="3"/>
    <n v="1.36"/>
    <x v="3"/>
    <n v="26"/>
    <x v="1"/>
    <x v="5"/>
  </r>
  <r>
    <x v="360"/>
    <x v="2"/>
    <x v="3"/>
    <n v="1.4750000000000001"/>
    <x v="3"/>
    <n v="26"/>
    <x v="1"/>
    <x v="5"/>
  </r>
  <r>
    <x v="360"/>
    <x v="3"/>
    <x v="3"/>
    <n v="1.38"/>
    <x v="3"/>
    <n v="26"/>
    <x v="1"/>
    <x v="5"/>
  </r>
  <r>
    <x v="360"/>
    <x v="4"/>
    <x v="3"/>
    <n v="1.335"/>
    <x v="3"/>
    <n v="26"/>
    <x v="1"/>
    <x v="5"/>
  </r>
  <r>
    <x v="360"/>
    <x v="5"/>
    <x v="3"/>
    <n v="1.0009999999999999"/>
    <x v="3"/>
    <n v="26"/>
    <x v="1"/>
    <x v="5"/>
  </r>
  <r>
    <x v="360"/>
    <x v="6"/>
    <x v="3"/>
    <n v="1.266"/>
    <x v="3"/>
    <n v="26"/>
    <x v="1"/>
    <x v="5"/>
  </r>
  <r>
    <x v="360"/>
    <x v="7"/>
    <x v="3"/>
    <n v="1.569"/>
    <x v="3"/>
    <n v="26"/>
    <x v="1"/>
    <x v="5"/>
  </r>
  <r>
    <x v="360"/>
    <x v="8"/>
    <x v="3"/>
    <n v="1.6890000000000001"/>
    <x v="3"/>
    <n v="26"/>
    <x v="1"/>
    <x v="5"/>
  </r>
  <r>
    <x v="360"/>
    <x v="9"/>
    <x v="3"/>
    <n v="1.65"/>
    <x v="3"/>
    <n v="26"/>
    <x v="1"/>
    <x v="5"/>
  </r>
  <r>
    <x v="360"/>
    <x v="10"/>
    <x v="3"/>
    <n v="1.7669999999999999"/>
    <x v="3"/>
    <n v="26"/>
    <x v="1"/>
    <x v="5"/>
  </r>
  <r>
    <x v="360"/>
    <x v="11"/>
    <x v="3"/>
    <n v="1.7110000000000001"/>
    <x v="3"/>
    <n v="26"/>
    <x v="1"/>
    <x v="5"/>
  </r>
  <r>
    <x v="360"/>
    <x v="12"/>
    <x v="3"/>
    <n v="1.913"/>
    <x v="3"/>
    <n v="26"/>
    <x v="1"/>
    <x v="5"/>
  </r>
  <r>
    <x v="361"/>
    <x v="13"/>
    <x v="0"/>
    <n v="1.5650000000000001E-2"/>
    <x v="3"/>
    <n v="26"/>
    <x v="1"/>
    <x v="5"/>
  </r>
  <r>
    <x v="361"/>
    <x v="13"/>
    <x v="1"/>
    <n v="9.2840000000000006E-2"/>
    <x v="3"/>
    <n v="26"/>
    <x v="1"/>
    <x v="5"/>
  </r>
  <r>
    <x v="361"/>
    <x v="13"/>
    <x v="2"/>
    <n v="0.69850999999999996"/>
    <x v="3"/>
    <n v="26"/>
    <x v="1"/>
    <x v="5"/>
  </r>
  <r>
    <x v="361"/>
    <x v="13"/>
    <x v="3"/>
    <n v="0.80700000000000005"/>
    <x v="3"/>
    <n v="26"/>
    <x v="1"/>
    <x v="5"/>
  </r>
  <r>
    <x v="362"/>
    <x v="0"/>
    <x v="0"/>
    <n v="6.522E-2"/>
    <x v="3"/>
    <n v="27"/>
    <x v="2"/>
    <x v="6"/>
  </r>
  <r>
    <x v="362"/>
    <x v="1"/>
    <x v="0"/>
    <n v="0.36753000000000002"/>
    <x v="3"/>
    <n v="27"/>
    <x v="2"/>
    <x v="6"/>
  </r>
  <r>
    <x v="362"/>
    <x v="2"/>
    <x v="0"/>
    <n v="0.36753000000000002"/>
    <x v="3"/>
    <n v="27"/>
    <x v="2"/>
    <x v="6"/>
  </r>
  <r>
    <x v="362"/>
    <x v="3"/>
    <x v="0"/>
    <n v="0.36753000000000002"/>
    <x v="3"/>
    <n v="27"/>
    <x v="2"/>
    <x v="6"/>
  </r>
  <r>
    <x v="362"/>
    <x v="4"/>
    <x v="0"/>
    <n v="0.36753000000000002"/>
    <x v="3"/>
    <n v="27"/>
    <x v="2"/>
    <x v="6"/>
  </r>
  <r>
    <x v="362"/>
    <x v="5"/>
    <x v="0"/>
    <n v="7.7509999999999996E-2"/>
    <x v="3"/>
    <n v="27"/>
    <x v="2"/>
    <x v="6"/>
  </r>
  <r>
    <x v="362"/>
    <x v="6"/>
    <x v="0"/>
    <n v="0.33"/>
    <x v="3"/>
    <n v="27"/>
    <x v="2"/>
    <x v="6"/>
  </r>
  <r>
    <x v="362"/>
    <x v="7"/>
    <x v="0"/>
    <n v="0.58526999999999996"/>
    <x v="3"/>
    <n v="27"/>
    <x v="2"/>
    <x v="6"/>
  </r>
  <r>
    <x v="362"/>
    <x v="8"/>
    <x v="0"/>
    <n v="0.58526999999999996"/>
    <x v="3"/>
    <n v="27"/>
    <x v="2"/>
    <x v="6"/>
  </r>
  <r>
    <x v="362"/>
    <x v="9"/>
    <x v="0"/>
    <n v="0.58526999999999996"/>
    <x v="3"/>
    <n v="27"/>
    <x v="2"/>
    <x v="6"/>
  </r>
  <r>
    <x v="362"/>
    <x v="10"/>
    <x v="0"/>
    <n v="0.58526999999999996"/>
    <x v="3"/>
    <n v="27"/>
    <x v="2"/>
    <x v="6"/>
  </r>
  <r>
    <x v="362"/>
    <x v="11"/>
    <x v="0"/>
    <n v="0.58526999999999996"/>
    <x v="3"/>
    <n v="27"/>
    <x v="2"/>
    <x v="6"/>
  </r>
  <r>
    <x v="362"/>
    <x v="12"/>
    <x v="0"/>
    <n v="0.58526999999999996"/>
    <x v="3"/>
    <n v="27"/>
    <x v="2"/>
    <x v="6"/>
  </r>
  <r>
    <x v="362"/>
    <x v="0"/>
    <x v="1"/>
    <n v="0.13875000000000001"/>
    <x v="3"/>
    <n v="27"/>
    <x v="2"/>
    <x v="6"/>
  </r>
  <r>
    <x v="362"/>
    <x v="1"/>
    <x v="1"/>
    <n v="0.25392999999999999"/>
    <x v="3"/>
    <n v="27"/>
    <x v="2"/>
    <x v="6"/>
  </r>
  <r>
    <x v="362"/>
    <x v="2"/>
    <x v="1"/>
    <n v="0.27562999999999999"/>
    <x v="3"/>
    <n v="27"/>
    <x v="2"/>
    <x v="6"/>
  </r>
  <r>
    <x v="362"/>
    <x v="3"/>
    <x v="1"/>
    <n v="0.26103999999999999"/>
    <x v="3"/>
    <n v="27"/>
    <x v="2"/>
    <x v="6"/>
  </r>
  <r>
    <x v="362"/>
    <x v="4"/>
    <x v="1"/>
    <n v="0.24962999999999999"/>
    <x v="3"/>
    <n v="27"/>
    <x v="2"/>
    <x v="6"/>
  </r>
  <r>
    <x v="362"/>
    <x v="5"/>
    <x v="1"/>
    <n v="0.11527"/>
    <x v="3"/>
    <n v="27"/>
    <x v="2"/>
    <x v="6"/>
  </r>
  <r>
    <x v="362"/>
    <x v="6"/>
    <x v="1"/>
    <n v="0.23710999999999999"/>
    <x v="3"/>
    <n v="27"/>
    <x v="2"/>
    <x v="6"/>
  </r>
  <r>
    <x v="362"/>
    <x v="7"/>
    <x v="1"/>
    <n v="0.29246"/>
    <x v="3"/>
    <n v="27"/>
    <x v="2"/>
    <x v="6"/>
  </r>
  <r>
    <x v="362"/>
    <x v="8"/>
    <x v="1"/>
    <n v="0.31396000000000002"/>
    <x v="3"/>
    <n v="27"/>
    <x v="2"/>
    <x v="6"/>
  </r>
  <r>
    <x v="362"/>
    <x v="9"/>
    <x v="1"/>
    <n v="0.30759999999999998"/>
    <x v="3"/>
    <n v="27"/>
    <x v="2"/>
    <x v="6"/>
  </r>
  <r>
    <x v="362"/>
    <x v="10"/>
    <x v="1"/>
    <n v="0.32929000000000003"/>
    <x v="3"/>
    <n v="27"/>
    <x v="2"/>
    <x v="6"/>
  </r>
  <r>
    <x v="362"/>
    <x v="11"/>
    <x v="1"/>
    <n v="0.31919999999999998"/>
    <x v="3"/>
    <n v="27"/>
    <x v="2"/>
    <x v="6"/>
  </r>
  <r>
    <x v="362"/>
    <x v="12"/>
    <x v="1"/>
    <n v="0.35733999999999999"/>
    <x v="3"/>
    <n v="27"/>
    <x v="2"/>
    <x v="6"/>
  </r>
  <r>
    <x v="362"/>
    <x v="0"/>
    <x v="2"/>
    <n v="0.53803000000000001"/>
    <x v="3"/>
    <n v="27"/>
    <x v="2"/>
    <x v="6"/>
  </r>
  <r>
    <x v="362"/>
    <x v="1"/>
    <x v="2"/>
    <n v="0.73653999999999997"/>
    <x v="3"/>
    <n v="27"/>
    <x v="2"/>
    <x v="6"/>
  </r>
  <r>
    <x v="362"/>
    <x v="2"/>
    <x v="2"/>
    <n v="0.83084000000000002"/>
    <x v="3"/>
    <n v="27"/>
    <x v="2"/>
    <x v="6"/>
  </r>
  <r>
    <x v="362"/>
    <x v="3"/>
    <x v="2"/>
    <n v="0.76742999999999995"/>
    <x v="3"/>
    <n v="27"/>
    <x v="2"/>
    <x v="6"/>
  </r>
  <r>
    <x v="362"/>
    <x v="4"/>
    <x v="2"/>
    <n v="0.71784000000000003"/>
    <x v="3"/>
    <n v="27"/>
    <x v="2"/>
    <x v="6"/>
  </r>
  <r>
    <x v="362"/>
    <x v="5"/>
    <x v="2"/>
    <n v="0.80922000000000005"/>
    <x v="3"/>
    <n v="27"/>
    <x v="2"/>
    <x v="6"/>
  </r>
  <r>
    <x v="362"/>
    <x v="6"/>
    <x v="2"/>
    <n v="0.70089000000000001"/>
    <x v="3"/>
    <n v="27"/>
    <x v="2"/>
    <x v="6"/>
  </r>
  <r>
    <x v="362"/>
    <x v="7"/>
    <x v="2"/>
    <n v="0.68627000000000005"/>
    <x v="3"/>
    <n v="27"/>
    <x v="2"/>
    <x v="6"/>
  </r>
  <r>
    <x v="362"/>
    <x v="8"/>
    <x v="2"/>
    <n v="0.77976999999999996"/>
    <x v="3"/>
    <n v="27"/>
    <x v="2"/>
    <x v="6"/>
  </r>
  <r>
    <x v="362"/>
    <x v="9"/>
    <x v="2"/>
    <n v="0.75212999999999997"/>
    <x v="3"/>
    <n v="27"/>
    <x v="2"/>
    <x v="6"/>
  </r>
  <r>
    <x v="362"/>
    <x v="10"/>
    <x v="2"/>
    <n v="0.84643999999999997"/>
    <x v="3"/>
    <n v="27"/>
    <x v="2"/>
    <x v="6"/>
  </r>
  <r>
    <x v="362"/>
    <x v="11"/>
    <x v="2"/>
    <n v="0.80252999999999997"/>
    <x v="3"/>
    <n v="27"/>
    <x v="2"/>
    <x v="6"/>
  </r>
  <r>
    <x v="362"/>
    <x v="12"/>
    <x v="2"/>
    <n v="0.96838999999999997"/>
    <x v="3"/>
    <n v="27"/>
    <x v="2"/>
    <x v="6"/>
  </r>
  <r>
    <x v="362"/>
    <x v="0"/>
    <x v="3"/>
    <n v="0.74199999999999999"/>
    <x v="3"/>
    <n v="27"/>
    <x v="2"/>
    <x v="6"/>
  </r>
  <r>
    <x v="362"/>
    <x v="1"/>
    <x v="3"/>
    <n v="1.3580000000000001"/>
    <x v="3"/>
    <n v="27"/>
    <x v="2"/>
    <x v="6"/>
  </r>
  <r>
    <x v="362"/>
    <x v="2"/>
    <x v="3"/>
    <n v="1.474"/>
    <x v="3"/>
    <n v="27"/>
    <x v="2"/>
    <x v="6"/>
  </r>
  <r>
    <x v="362"/>
    <x v="3"/>
    <x v="3"/>
    <n v="1.3959999999999999"/>
    <x v="3"/>
    <n v="27"/>
    <x v="2"/>
    <x v="6"/>
  </r>
  <r>
    <x v="362"/>
    <x v="4"/>
    <x v="3"/>
    <n v="1.335"/>
    <x v="3"/>
    <n v="27"/>
    <x v="2"/>
    <x v="6"/>
  </r>
  <r>
    <x v="362"/>
    <x v="5"/>
    <x v="3"/>
    <n v="1.002"/>
    <x v="3"/>
    <n v="27"/>
    <x v="2"/>
    <x v="6"/>
  </r>
  <r>
    <x v="362"/>
    <x v="6"/>
    <x v="3"/>
    <n v="1.268"/>
    <x v="3"/>
    <n v="27"/>
    <x v="2"/>
    <x v="6"/>
  </r>
  <r>
    <x v="362"/>
    <x v="7"/>
    <x v="3"/>
    <n v="1.5640000000000001"/>
    <x v="3"/>
    <n v="27"/>
    <x v="2"/>
    <x v="6"/>
  </r>
  <r>
    <x v="362"/>
    <x v="8"/>
    <x v="3"/>
    <n v="1.679"/>
    <x v="3"/>
    <n v="27"/>
    <x v="2"/>
    <x v="6"/>
  </r>
  <r>
    <x v="362"/>
    <x v="9"/>
    <x v="3"/>
    <n v="1.645"/>
    <x v="3"/>
    <n v="27"/>
    <x v="2"/>
    <x v="6"/>
  </r>
  <r>
    <x v="362"/>
    <x v="10"/>
    <x v="3"/>
    <n v="1.7609999999999999"/>
    <x v="3"/>
    <n v="27"/>
    <x v="2"/>
    <x v="6"/>
  </r>
  <r>
    <x v="362"/>
    <x v="11"/>
    <x v="3"/>
    <n v="1.7070000000000001"/>
    <x v="3"/>
    <n v="27"/>
    <x v="2"/>
    <x v="6"/>
  </r>
  <r>
    <x v="362"/>
    <x v="12"/>
    <x v="3"/>
    <n v="1.911"/>
    <x v="3"/>
    <n v="27"/>
    <x v="2"/>
    <x v="6"/>
  </r>
  <r>
    <x v="363"/>
    <x v="13"/>
    <x v="0"/>
    <n v="1.5650000000000001E-2"/>
    <x v="3"/>
    <n v="27"/>
    <x v="2"/>
    <x v="6"/>
  </r>
  <r>
    <x v="363"/>
    <x v="13"/>
    <x v="1"/>
    <n v="9.146E-2"/>
    <x v="3"/>
    <n v="27"/>
    <x v="2"/>
    <x v="6"/>
  </r>
  <r>
    <x v="363"/>
    <x v="13"/>
    <x v="2"/>
    <n v="0.68789"/>
    <x v="3"/>
    <n v="27"/>
    <x v="2"/>
    <x v="6"/>
  </r>
  <r>
    <x v="363"/>
    <x v="13"/>
    <x v="3"/>
    <n v="0.79500000000000004"/>
    <x v="3"/>
    <n v="27"/>
    <x v="2"/>
    <x v="6"/>
  </r>
  <r>
    <x v="364"/>
    <x v="0"/>
    <x v="0"/>
    <n v="6.522E-2"/>
    <x v="3"/>
    <n v="28"/>
    <x v="2"/>
    <x v="6"/>
  </r>
  <r>
    <x v="364"/>
    <x v="1"/>
    <x v="0"/>
    <n v="0.36753000000000002"/>
    <x v="3"/>
    <n v="28"/>
    <x v="2"/>
    <x v="6"/>
  </r>
  <r>
    <x v="364"/>
    <x v="2"/>
    <x v="0"/>
    <n v="0.36753000000000002"/>
    <x v="3"/>
    <n v="28"/>
    <x v="2"/>
    <x v="6"/>
  </r>
  <r>
    <x v="364"/>
    <x v="3"/>
    <x v="0"/>
    <n v="0.36753000000000002"/>
    <x v="3"/>
    <n v="28"/>
    <x v="2"/>
    <x v="6"/>
  </r>
  <r>
    <x v="364"/>
    <x v="4"/>
    <x v="0"/>
    <n v="0.36753000000000002"/>
    <x v="3"/>
    <n v="28"/>
    <x v="2"/>
    <x v="6"/>
  </r>
  <r>
    <x v="364"/>
    <x v="5"/>
    <x v="0"/>
    <n v="7.7509999999999996E-2"/>
    <x v="3"/>
    <n v="28"/>
    <x v="2"/>
    <x v="6"/>
  </r>
  <r>
    <x v="364"/>
    <x v="6"/>
    <x v="0"/>
    <n v="0.33"/>
    <x v="3"/>
    <n v="28"/>
    <x v="2"/>
    <x v="6"/>
  </r>
  <r>
    <x v="364"/>
    <x v="7"/>
    <x v="0"/>
    <n v="0.58526999999999996"/>
    <x v="3"/>
    <n v="28"/>
    <x v="2"/>
    <x v="6"/>
  </r>
  <r>
    <x v="364"/>
    <x v="8"/>
    <x v="0"/>
    <n v="0.58526999999999996"/>
    <x v="3"/>
    <n v="28"/>
    <x v="2"/>
    <x v="6"/>
  </r>
  <r>
    <x v="364"/>
    <x v="9"/>
    <x v="0"/>
    <n v="0.58526999999999996"/>
    <x v="3"/>
    <n v="28"/>
    <x v="2"/>
    <x v="6"/>
  </r>
  <r>
    <x v="364"/>
    <x v="10"/>
    <x v="0"/>
    <n v="0.58526999999999996"/>
    <x v="3"/>
    <n v="28"/>
    <x v="2"/>
    <x v="6"/>
  </r>
  <r>
    <x v="364"/>
    <x v="11"/>
    <x v="0"/>
    <n v="0.58526999999999996"/>
    <x v="3"/>
    <n v="28"/>
    <x v="2"/>
    <x v="6"/>
  </r>
  <r>
    <x v="364"/>
    <x v="12"/>
    <x v="0"/>
    <n v="0.58526999999999996"/>
    <x v="3"/>
    <n v="28"/>
    <x v="2"/>
    <x v="6"/>
  </r>
  <r>
    <x v="364"/>
    <x v="0"/>
    <x v="1"/>
    <n v="0.13613"/>
    <x v="3"/>
    <n v="28"/>
    <x v="2"/>
    <x v="6"/>
  </r>
  <r>
    <x v="364"/>
    <x v="1"/>
    <x v="1"/>
    <n v="0.2545"/>
    <x v="3"/>
    <n v="28"/>
    <x v="2"/>
    <x v="6"/>
  </r>
  <r>
    <x v="364"/>
    <x v="2"/>
    <x v="1"/>
    <n v="0.27432000000000001"/>
    <x v="3"/>
    <n v="28"/>
    <x v="2"/>
    <x v="6"/>
  </r>
  <r>
    <x v="364"/>
    <x v="3"/>
    <x v="1"/>
    <n v="0.26103999999999999"/>
    <x v="3"/>
    <n v="28"/>
    <x v="2"/>
    <x v="6"/>
  </r>
  <r>
    <x v="364"/>
    <x v="4"/>
    <x v="1"/>
    <n v="0.25336999999999998"/>
    <x v="3"/>
    <n v="28"/>
    <x v="2"/>
    <x v="6"/>
  </r>
  <r>
    <x v="364"/>
    <x v="5"/>
    <x v="1"/>
    <n v="0.11665"/>
    <x v="3"/>
    <n v="28"/>
    <x v="2"/>
    <x v="6"/>
  </r>
  <r>
    <x v="364"/>
    <x v="6"/>
    <x v="1"/>
    <n v="0.23841000000000001"/>
    <x v="3"/>
    <n v="28"/>
    <x v="2"/>
    <x v="6"/>
  </r>
  <r>
    <x v="364"/>
    <x v="7"/>
    <x v="1"/>
    <n v="0.29282999999999998"/>
    <x v="3"/>
    <n v="28"/>
    <x v="2"/>
    <x v="6"/>
  </r>
  <r>
    <x v="364"/>
    <x v="8"/>
    <x v="1"/>
    <n v="0.31508000000000003"/>
    <x v="3"/>
    <n v="28"/>
    <x v="2"/>
    <x v="6"/>
  </r>
  <r>
    <x v="364"/>
    <x v="9"/>
    <x v="1"/>
    <n v="0.30891000000000002"/>
    <x v="3"/>
    <n v="28"/>
    <x v="2"/>
    <x v="6"/>
  </r>
  <r>
    <x v="364"/>
    <x v="10"/>
    <x v="1"/>
    <n v="0.33040999999999998"/>
    <x v="3"/>
    <n v="28"/>
    <x v="2"/>
    <x v="6"/>
  </r>
  <r>
    <x v="364"/>
    <x v="11"/>
    <x v="1"/>
    <n v="0.32180999999999998"/>
    <x v="3"/>
    <n v="28"/>
    <x v="2"/>
    <x v="6"/>
  </r>
  <r>
    <x v="364"/>
    <x v="12"/>
    <x v="1"/>
    <n v="0.35771999999999998"/>
    <x v="3"/>
    <n v="28"/>
    <x v="2"/>
    <x v="6"/>
  </r>
  <r>
    <x v="364"/>
    <x v="0"/>
    <x v="2"/>
    <n v="0.52664999999999995"/>
    <x v="3"/>
    <n v="28"/>
    <x v="2"/>
    <x v="6"/>
  </r>
  <r>
    <x v="364"/>
    <x v="1"/>
    <x v="2"/>
    <n v="0.73897000000000002"/>
    <x v="3"/>
    <n v="28"/>
    <x v="2"/>
    <x v="6"/>
  </r>
  <r>
    <x v="364"/>
    <x v="2"/>
    <x v="2"/>
    <n v="0.82515000000000005"/>
    <x v="3"/>
    <n v="28"/>
    <x v="2"/>
    <x v="6"/>
  </r>
  <r>
    <x v="364"/>
    <x v="3"/>
    <x v="2"/>
    <n v="0.76742999999999995"/>
    <x v="3"/>
    <n v="28"/>
    <x v="2"/>
    <x v="6"/>
  </r>
  <r>
    <x v="364"/>
    <x v="4"/>
    <x v="2"/>
    <n v="0.73409999999999997"/>
    <x v="3"/>
    <n v="28"/>
    <x v="2"/>
    <x v="6"/>
  </r>
  <r>
    <x v="364"/>
    <x v="5"/>
    <x v="2"/>
    <n v="0.81984000000000001"/>
    <x v="3"/>
    <n v="28"/>
    <x v="2"/>
    <x v="6"/>
  </r>
  <r>
    <x v="364"/>
    <x v="6"/>
    <x v="2"/>
    <n v="0.70659000000000005"/>
    <x v="3"/>
    <n v="28"/>
    <x v="2"/>
    <x v="6"/>
  </r>
  <r>
    <x v="364"/>
    <x v="7"/>
    <x v="2"/>
    <n v="0.68789999999999996"/>
    <x v="3"/>
    <n v="28"/>
    <x v="2"/>
    <x v="6"/>
  </r>
  <r>
    <x v="364"/>
    <x v="8"/>
    <x v="2"/>
    <n v="0.78464999999999996"/>
    <x v="3"/>
    <n v="28"/>
    <x v="2"/>
    <x v="6"/>
  </r>
  <r>
    <x v="364"/>
    <x v="9"/>
    <x v="2"/>
    <n v="0.75782000000000005"/>
    <x v="3"/>
    <n v="28"/>
    <x v="2"/>
    <x v="6"/>
  </r>
  <r>
    <x v="364"/>
    <x v="10"/>
    <x v="2"/>
    <n v="0.85131999999999997"/>
    <x v="3"/>
    <n v="28"/>
    <x v="2"/>
    <x v="6"/>
  </r>
  <r>
    <x v="364"/>
    <x v="11"/>
    <x v="2"/>
    <n v="0.81391999999999998"/>
    <x v="3"/>
    <n v="28"/>
    <x v="2"/>
    <x v="6"/>
  </r>
  <r>
    <x v="364"/>
    <x v="12"/>
    <x v="2"/>
    <n v="0.97001000000000004"/>
    <x v="3"/>
    <n v="28"/>
    <x v="2"/>
    <x v="6"/>
  </r>
  <r>
    <x v="364"/>
    <x v="0"/>
    <x v="3"/>
    <n v="0.72799999999999998"/>
    <x v="3"/>
    <n v="28"/>
    <x v="2"/>
    <x v="6"/>
  </r>
  <r>
    <x v="364"/>
    <x v="1"/>
    <x v="3"/>
    <n v="1.361"/>
    <x v="3"/>
    <n v="28"/>
    <x v="2"/>
    <x v="6"/>
  </r>
  <r>
    <x v="364"/>
    <x v="2"/>
    <x v="3"/>
    <n v="1.4670000000000001"/>
    <x v="3"/>
    <n v="28"/>
    <x v="2"/>
    <x v="6"/>
  </r>
  <r>
    <x v="364"/>
    <x v="3"/>
    <x v="3"/>
    <n v="1.3959999999999999"/>
    <x v="3"/>
    <n v="28"/>
    <x v="2"/>
    <x v="6"/>
  </r>
  <r>
    <x v="364"/>
    <x v="4"/>
    <x v="3"/>
    <n v="1.355"/>
    <x v="3"/>
    <n v="28"/>
    <x v="2"/>
    <x v="6"/>
  </r>
  <r>
    <x v="364"/>
    <x v="5"/>
    <x v="3"/>
    <n v="1.014"/>
    <x v="3"/>
    <n v="28"/>
    <x v="2"/>
    <x v="6"/>
  </r>
  <r>
    <x v="364"/>
    <x v="6"/>
    <x v="3"/>
    <n v="1.2749999999999999"/>
    <x v="3"/>
    <n v="28"/>
    <x v="2"/>
    <x v="6"/>
  </r>
  <r>
    <x v="364"/>
    <x v="7"/>
    <x v="3"/>
    <n v="1.5660000000000001"/>
    <x v="3"/>
    <n v="28"/>
    <x v="2"/>
    <x v="6"/>
  </r>
  <r>
    <x v="364"/>
    <x v="8"/>
    <x v="3"/>
    <n v="1.6850000000000001"/>
    <x v="3"/>
    <n v="28"/>
    <x v="2"/>
    <x v="6"/>
  </r>
  <r>
    <x v="364"/>
    <x v="9"/>
    <x v="3"/>
    <n v="1.6519999999999999"/>
    <x v="3"/>
    <n v="28"/>
    <x v="2"/>
    <x v="6"/>
  </r>
  <r>
    <x v="364"/>
    <x v="10"/>
    <x v="3"/>
    <n v="1.7669999999999999"/>
    <x v="3"/>
    <n v="28"/>
    <x v="2"/>
    <x v="6"/>
  </r>
  <r>
    <x v="364"/>
    <x v="11"/>
    <x v="3"/>
    <n v="1.7210000000000001"/>
    <x v="3"/>
    <n v="28"/>
    <x v="2"/>
    <x v="6"/>
  </r>
  <r>
    <x v="364"/>
    <x v="12"/>
    <x v="3"/>
    <n v="1.913"/>
    <x v="3"/>
    <n v="28"/>
    <x v="2"/>
    <x v="6"/>
  </r>
  <r>
    <x v="365"/>
    <x v="13"/>
    <x v="0"/>
    <n v="1.5650000000000001E-2"/>
    <x v="3"/>
    <n v="28"/>
    <x v="2"/>
    <x v="6"/>
  </r>
  <r>
    <x v="365"/>
    <x v="13"/>
    <x v="1"/>
    <n v="9.1920000000000002E-2"/>
    <x v="3"/>
    <n v="28"/>
    <x v="2"/>
    <x v="6"/>
  </r>
  <r>
    <x v="365"/>
    <x v="13"/>
    <x v="2"/>
    <n v="0.69142999999999999"/>
    <x v="3"/>
    <n v="28"/>
    <x v="2"/>
    <x v="6"/>
  </r>
  <r>
    <x v="365"/>
    <x v="13"/>
    <x v="3"/>
    <n v="0.79900000000000004"/>
    <x v="3"/>
    <n v="28"/>
    <x v="2"/>
    <x v="6"/>
  </r>
  <r>
    <x v="366"/>
    <x v="0"/>
    <x v="0"/>
    <n v="6.522E-2"/>
    <x v="3"/>
    <n v="29"/>
    <x v="2"/>
    <x v="6"/>
  </r>
  <r>
    <x v="366"/>
    <x v="1"/>
    <x v="0"/>
    <n v="0.36753000000000002"/>
    <x v="3"/>
    <n v="29"/>
    <x v="2"/>
    <x v="6"/>
  </r>
  <r>
    <x v="366"/>
    <x v="2"/>
    <x v="0"/>
    <n v="0.36753000000000002"/>
    <x v="3"/>
    <n v="29"/>
    <x v="2"/>
    <x v="6"/>
  </r>
  <r>
    <x v="366"/>
    <x v="3"/>
    <x v="0"/>
    <n v="0.36753000000000002"/>
    <x v="3"/>
    <n v="29"/>
    <x v="2"/>
    <x v="6"/>
  </r>
  <r>
    <x v="366"/>
    <x v="4"/>
    <x v="0"/>
    <n v="0.36753000000000002"/>
    <x v="3"/>
    <n v="29"/>
    <x v="2"/>
    <x v="6"/>
  </r>
  <r>
    <x v="366"/>
    <x v="5"/>
    <x v="0"/>
    <n v="7.7509999999999996E-2"/>
    <x v="3"/>
    <n v="29"/>
    <x v="2"/>
    <x v="6"/>
  </r>
  <r>
    <x v="366"/>
    <x v="6"/>
    <x v="0"/>
    <n v="0.33"/>
    <x v="3"/>
    <n v="29"/>
    <x v="2"/>
    <x v="6"/>
  </r>
  <r>
    <x v="366"/>
    <x v="7"/>
    <x v="0"/>
    <n v="0.58526999999999996"/>
    <x v="3"/>
    <n v="29"/>
    <x v="2"/>
    <x v="6"/>
  </r>
  <r>
    <x v="366"/>
    <x v="8"/>
    <x v="0"/>
    <n v="0.58526999999999996"/>
    <x v="3"/>
    <n v="29"/>
    <x v="2"/>
    <x v="6"/>
  </r>
  <r>
    <x v="366"/>
    <x v="9"/>
    <x v="0"/>
    <n v="0.58526999999999996"/>
    <x v="3"/>
    <n v="29"/>
    <x v="2"/>
    <x v="6"/>
  </r>
  <r>
    <x v="366"/>
    <x v="10"/>
    <x v="0"/>
    <n v="0.58526999999999996"/>
    <x v="3"/>
    <n v="29"/>
    <x v="2"/>
    <x v="6"/>
  </r>
  <r>
    <x v="366"/>
    <x v="11"/>
    <x v="0"/>
    <n v="0.58526999999999996"/>
    <x v="3"/>
    <n v="29"/>
    <x v="2"/>
    <x v="6"/>
  </r>
  <r>
    <x v="366"/>
    <x v="12"/>
    <x v="0"/>
    <n v="0.58526999999999996"/>
    <x v="3"/>
    <n v="29"/>
    <x v="2"/>
    <x v="6"/>
  </r>
  <r>
    <x v="366"/>
    <x v="0"/>
    <x v="1"/>
    <n v="0.13613"/>
    <x v="3"/>
    <n v="29"/>
    <x v="2"/>
    <x v="6"/>
  </r>
  <r>
    <x v="366"/>
    <x v="1"/>
    <x v="1"/>
    <n v="0.25805"/>
    <x v="3"/>
    <n v="29"/>
    <x v="2"/>
    <x v="6"/>
  </r>
  <r>
    <x v="366"/>
    <x v="2"/>
    <x v="1"/>
    <n v="0.27823999999999999"/>
    <x v="3"/>
    <n v="29"/>
    <x v="2"/>
    <x v="6"/>
  </r>
  <r>
    <x v="366"/>
    <x v="3"/>
    <x v="1"/>
    <n v="0.26366000000000001"/>
    <x v="3"/>
    <n v="29"/>
    <x v="2"/>
    <x v="6"/>
  </r>
  <r>
    <x v="366"/>
    <x v="4"/>
    <x v="1"/>
    <n v="0.25618000000000002"/>
    <x v="3"/>
    <n v="29"/>
    <x v="2"/>
    <x v="6"/>
  </r>
  <r>
    <x v="366"/>
    <x v="5"/>
    <x v="1"/>
    <n v="0.11838"/>
    <x v="3"/>
    <n v="29"/>
    <x v="2"/>
    <x v="6"/>
  </r>
  <r>
    <x v="366"/>
    <x v="6"/>
    <x v="1"/>
    <n v="0.24085000000000001"/>
    <x v="3"/>
    <n v="29"/>
    <x v="2"/>
    <x v="6"/>
  </r>
  <r>
    <x v="366"/>
    <x v="7"/>
    <x v="1"/>
    <n v="0.29749999999999999"/>
    <x v="3"/>
    <n v="29"/>
    <x v="2"/>
    <x v="6"/>
  </r>
  <r>
    <x v="366"/>
    <x v="8"/>
    <x v="1"/>
    <n v="0.32068999999999998"/>
    <x v="3"/>
    <n v="29"/>
    <x v="2"/>
    <x v="6"/>
  </r>
  <r>
    <x v="366"/>
    <x v="9"/>
    <x v="1"/>
    <n v="0.31340000000000001"/>
    <x v="3"/>
    <n v="29"/>
    <x v="2"/>
    <x v="6"/>
  </r>
  <r>
    <x v="366"/>
    <x v="10"/>
    <x v="1"/>
    <n v="0.33545999999999998"/>
    <x v="3"/>
    <n v="29"/>
    <x v="2"/>
    <x v="6"/>
  </r>
  <r>
    <x v="366"/>
    <x v="11"/>
    <x v="1"/>
    <n v="0.32593"/>
    <x v="3"/>
    <n v="29"/>
    <x v="2"/>
    <x v="6"/>
  </r>
  <r>
    <x v="366"/>
    <x v="12"/>
    <x v="1"/>
    <n v="0.35771999999999998"/>
    <x v="3"/>
    <n v="29"/>
    <x v="2"/>
    <x v="6"/>
  </r>
  <r>
    <x v="366"/>
    <x v="0"/>
    <x v="2"/>
    <n v="0.52664999999999995"/>
    <x v="3"/>
    <n v="29"/>
    <x v="2"/>
    <x v="6"/>
  </r>
  <r>
    <x v="366"/>
    <x v="1"/>
    <x v="2"/>
    <n v="0.75441999999999998"/>
    <x v="3"/>
    <n v="29"/>
    <x v="2"/>
    <x v="6"/>
  </r>
  <r>
    <x v="366"/>
    <x v="2"/>
    <x v="2"/>
    <n v="0.84223000000000003"/>
    <x v="3"/>
    <n v="29"/>
    <x v="2"/>
    <x v="6"/>
  </r>
  <r>
    <x v="366"/>
    <x v="3"/>
    <x v="2"/>
    <n v="0.77881"/>
    <x v="3"/>
    <n v="29"/>
    <x v="2"/>
    <x v="6"/>
  </r>
  <r>
    <x v="366"/>
    <x v="4"/>
    <x v="2"/>
    <n v="0.74629000000000001"/>
    <x v="3"/>
    <n v="29"/>
    <x v="2"/>
    <x v="6"/>
  </r>
  <r>
    <x v="366"/>
    <x v="5"/>
    <x v="2"/>
    <n v="0.83311000000000002"/>
    <x v="3"/>
    <n v="29"/>
    <x v="2"/>
    <x v="6"/>
  </r>
  <r>
    <x v="366"/>
    <x v="6"/>
    <x v="2"/>
    <n v="0.71714999999999995"/>
    <x v="3"/>
    <n v="29"/>
    <x v="2"/>
    <x v="6"/>
  </r>
  <r>
    <x v="366"/>
    <x v="7"/>
    <x v="2"/>
    <n v="0.70823000000000003"/>
    <x v="3"/>
    <n v="29"/>
    <x v="2"/>
    <x v="6"/>
  </r>
  <r>
    <x v="366"/>
    <x v="8"/>
    <x v="2"/>
    <n v="0.80903999999999998"/>
    <x v="3"/>
    <n v="29"/>
    <x v="2"/>
    <x v="6"/>
  </r>
  <r>
    <x v="366"/>
    <x v="9"/>
    <x v="2"/>
    <n v="0.77732999999999997"/>
    <x v="3"/>
    <n v="29"/>
    <x v="2"/>
    <x v="6"/>
  </r>
  <r>
    <x v="366"/>
    <x v="10"/>
    <x v="2"/>
    <n v="0.87326999999999999"/>
    <x v="3"/>
    <n v="29"/>
    <x v="2"/>
    <x v="6"/>
  </r>
  <r>
    <x v="366"/>
    <x v="11"/>
    <x v="2"/>
    <n v="0.83179999999999998"/>
    <x v="3"/>
    <n v="29"/>
    <x v="2"/>
    <x v="6"/>
  </r>
  <r>
    <x v="366"/>
    <x v="12"/>
    <x v="2"/>
    <n v="0.97001000000000004"/>
    <x v="3"/>
    <n v="29"/>
    <x v="2"/>
    <x v="6"/>
  </r>
  <r>
    <x v="366"/>
    <x v="0"/>
    <x v="3"/>
    <n v="0.72799999999999998"/>
    <x v="3"/>
    <n v="29"/>
    <x v="2"/>
    <x v="6"/>
  </r>
  <r>
    <x v="366"/>
    <x v="1"/>
    <x v="3"/>
    <n v="1.38"/>
    <x v="3"/>
    <n v="29"/>
    <x v="2"/>
    <x v="6"/>
  </r>
  <r>
    <x v="366"/>
    <x v="2"/>
    <x v="3"/>
    <n v="1.488"/>
    <x v="3"/>
    <n v="29"/>
    <x v="2"/>
    <x v="6"/>
  </r>
  <r>
    <x v="366"/>
    <x v="3"/>
    <x v="3"/>
    <n v="1.41"/>
    <x v="3"/>
    <n v="29"/>
    <x v="2"/>
    <x v="6"/>
  </r>
  <r>
    <x v="366"/>
    <x v="4"/>
    <x v="3"/>
    <n v="1.37"/>
    <x v="3"/>
    <n v="29"/>
    <x v="2"/>
    <x v="6"/>
  </r>
  <r>
    <x v="366"/>
    <x v="5"/>
    <x v="3"/>
    <n v="1.0289999999999999"/>
    <x v="3"/>
    <n v="29"/>
    <x v="2"/>
    <x v="6"/>
  </r>
  <r>
    <x v="366"/>
    <x v="6"/>
    <x v="3"/>
    <n v="1.288"/>
    <x v="3"/>
    <n v="29"/>
    <x v="2"/>
    <x v="6"/>
  </r>
  <r>
    <x v="366"/>
    <x v="7"/>
    <x v="3"/>
    <n v="1.591"/>
    <x v="3"/>
    <n v="29"/>
    <x v="2"/>
    <x v="6"/>
  </r>
  <r>
    <x v="366"/>
    <x v="8"/>
    <x v="3"/>
    <n v="1.7150000000000001"/>
    <x v="3"/>
    <n v="29"/>
    <x v="2"/>
    <x v="6"/>
  </r>
  <r>
    <x v="366"/>
    <x v="9"/>
    <x v="3"/>
    <n v="1.6759999999999999"/>
    <x v="3"/>
    <n v="29"/>
    <x v="2"/>
    <x v="6"/>
  </r>
  <r>
    <x v="366"/>
    <x v="10"/>
    <x v="3"/>
    <n v="1.794"/>
    <x v="3"/>
    <n v="29"/>
    <x v="2"/>
    <x v="6"/>
  </r>
  <r>
    <x v="366"/>
    <x v="11"/>
    <x v="3"/>
    <n v="1.7430000000000001"/>
    <x v="3"/>
    <n v="29"/>
    <x v="2"/>
    <x v="6"/>
  </r>
  <r>
    <x v="366"/>
    <x v="12"/>
    <x v="3"/>
    <n v="1.913"/>
    <x v="3"/>
    <n v="29"/>
    <x v="2"/>
    <x v="6"/>
  </r>
  <r>
    <x v="367"/>
    <x v="13"/>
    <x v="0"/>
    <n v="1.5650000000000001E-2"/>
    <x v="3"/>
    <n v="29"/>
    <x v="2"/>
    <x v="6"/>
  </r>
  <r>
    <x v="367"/>
    <x v="13"/>
    <x v="1"/>
    <n v="9.2730000000000007E-2"/>
    <x v="3"/>
    <n v="29"/>
    <x v="2"/>
    <x v="6"/>
  </r>
  <r>
    <x v="367"/>
    <x v="13"/>
    <x v="2"/>
    <n v="0.69762000000000002"/>
    <x v="3"/>
    <n v="29"/>
    <x v="2"/>
    <x v="6"/>
  </r>
  <r>
    <x v="367"/>
    <x v="13"/>
    <x v="3"/>
    <n v="0.80600000000000005"/>
    <x v="3"/>
    <n v="29"/>
    <x v="2"/>
    <x v="6"/>
  </r>
  <r>
    <x v="368"/>
    <x v="0"/>
    <x v="0"/>
    <n v="6.522E-2"/>
    <x v="3"/>
    <n v="30"/>
    <x v="2"/>
    <x v="6"/>
  </r>
  <r>
    <x v="368"/>
    <x v="1"/>
    <x v="0"/>
    <n v="0.36753000000000002"/>
    <x v="3"/>
    <n v="30"/>
    <x v="2"/>
    <x v="6"/>
  </r>
  <r>
    <x v="368"/>
    <x v="2"/>
    <x v="0"/>
    <n v="0.36753000000000002"/>
    <x v="3"/>
    <n v="30"/>
    <x v="2"/>
    <x v="6"/>
  </r>
  <r>
    <x v="368"/>
    <x v="3"/>
    <x v="0"/>
    <n v="0.36753000000000002"/>
    <x v="3"/>
    <n v="30"/>
    <x v="2"/>
    <x v="6"/>
  </r>
  <r>
    <x v="368"/>
    <x v="4"/>
    <x v="0"/>
    <n v="0.36753000000000002"/>
    <x v="3"/>
    <n v="30"/>
    <x v="2"/>
    <x v="6"/>
  </r>
  <r>
    <x v="368"/>
    <x v="5"/>
    <x v="0"/>
    <n v="7.7509999999999996E-2"/>
    <x v="3"/>
    <n v="30"/>
    <x v="2"/>
    <x v="6"/>
  </r>
  <r>
    <x v="368"/>
    <x v="6"/>
    <x v="0"/>
    <n v="0.33"/>
    <x v="3"/>
    <n v="30"/>
    <x v="2"/>
    <x v="6"/>
  </r>
  <r>
    <x v="368"/>
    <x v="7"/>
    <x v="0"/>
    <n v="0.58526999999999996"/>
    <x v="3"/>
    <n v="30"/>
    <x v="2"/>
    <x v="6"/>
  </r>
  <r>
    <x v="368"/>
    <x v="8"/>
    <x v="0"/>
    <n v="0.58526999999999996"/>
    <x v="3"/>
    <n v="30"/>
    <x v="2"/>
    <x v="6"/>
  </r>
  <r>
    <x v="368"/>
    <x v="9"/>
    <x v="0"/>
    <n v="0.58526999999999996"/>
    <x v="3"/>
    <n v="30"/>
    <x v="2"/>
    <x v="6"/>
  </r>
  <r>
    <x v="368"/>
    <x v="10"/>
    <x v="0"/>
    <n v="0.58526999999999996"/>
    <x v="3"/>
    <n v="30"/>
    <x v="2"/>
    <x v="6"/>
  </r>
  <r>
    <x v="368"/>
    <x v="11"/>
    <x v="0"/>
    <n v="0.58526999999999996"/>
    <x v="3"/>
    <n v="30"/>
    <x v="2"/>
    <x v="6"/>
  </r>
  <r>
    <x v="368"/>
    <x v="12"/>
    <x v="0"/>
    <n v="0.58526999999999996"/>
    <x v="3"/>
    <n v="30"/>
    <x v="2"/>
    <x v="6"/>
  </r>
  <r>
    <x v="368"/>
    <x v="0"/>
    <x v="1"/>
    <n v="0.13613"/>
    <x v="3"/>
    <n v="30"/>
    <x v="2"/>
    <x v="6"/>
  </r>
  <r>
    <x v="368"/>
    <x v="1"/>
    <x v="1"/>
    <n v="0.25953999999999999"/>
    <x v="3"/>
    <n v="30"/>
    <x v="2"/>
    <x v="6"/>
  </r>
  <r>
    <x v="368"/>
    <x v="2"/>
    <x v="1"/>
    <n v="0.27973999999999999"/>
    <x v="3"/>
    <n v="30"/>
    <x v="2"/>
    <x v="6"/>
  </r>
  <r>
    <x v="368"/>
    <x v="3"/>
    <x v="1"/>
    <n v="0.26665"/>
    <x v="3"/>
    <n v="30"/>
    <x v="2"/>
    <x v="6"/>
  </r>
  <r>
    <x v="368"/>
    <x v="4"/>
    <x v="1"/>
    <n v="0.25618000000000002"/>
    <x v="3"/>
    <n v="30"/>
    <x v="2"/>
    <x v="6"/>
  </r>
  <r>
    <x v="368"/>
    <x v="5"/>
    <x v="1"/>
    <n v="0.11907"/>
    <x v="3"/>
    <n v="30"/>
    <x v="2"/>
    <x v="6"/>
  </r>
  <r>
    <x v="368"/>
    <x v="6"/>
    <x v="1"/>
    <n v="0.24271999999999999"/>
    <x v="3"/>
    <n v="30"/>
    <x v="2"/>
    <x v="6"/>
  </r>
  <r>
    <x v="368"/>
    <x v="7"/>
    <x v="1"/>
    <n v="0.30142999999999998"/>
    <x v="3"/>
    <n v="30"/>
    <x v="2"/>
    <x v="6"/>
  </r>
  <r>
    <x v="368"/>
    <x v="8"/>
    <x v="1"/>
    <n v="0.32330999999999999"/>
    <x v="3"/>
    <n v="30"/>
    <x v="2"/>
    <x v="6"/>
  </r>
  <r>
    <x v="368"/>
    <x v="9"/>
    <x v="1"/>
    <n v="0.31695000000000001"/>
    <x v="3"/>
    <n v="30"/>
    <x v="2"/>
    <x v="6"/>
  </r>
  <r>
    <x v="368"/>
    <x v="10"/>
    <x v="1"/>
    <n v="0.33771000000000001"/>
    <x v="3"/>
    <n v="30"/>
    <x v="2"/>
    <x v="6"/>
  </r>
  <r>
    <x v="368"/>
    <x v="11"/>
    <x v="1"/>
    <n v="0.32723999999999998"/>
    <x v="3"/>
    <n v="30"/>
    <x v="2"/>
    <x v="6"/>
  </r>
  <r>
    <x v="368"/>
    <x v="12"/>
    <x v="1"/>
    <n v="0.36032999999999998"/>
    <x v="3"/>
    <n v="30"/>
    <x v="2"/>
    <x v="6"/>
  </r>
  <r>
    <x v="368"/>
    <x v="0"/>
    <x v="2"/>
    <n v="0.52664999999999995"/>
    <x v="3"/>
    <n v="30"/>
    <x v="2"/>
    <x v="6"/>
  </r>
  <r>
    <x v="368"/>
    <x v="1"/>
    <x v="2"/>
    <n v="0.76093"/>
    <x v="3"/>
    <n v="30"/>
    <x v="2"/>
    <x v="6"/>
  </r>
  <r>
    <x v="368"/>
    <x v="2"/>
    <x v="2"/>
    <n v="0.84872999999999998"/>
    <x v="3"/>
    <n v="30"/>
    <x v="2"/>
    <x v="6"/>
  </r>
  <r>
    <x v="368"/>
    <x v="3"/>
    <x v="2"/>
    <n v="0.79181999999999997"/>
    <x v="3"/>
    <n v="30"/>
    <x v="2"/>
    <x v="6"/>
  </r>
  <r>
    <x v="368"/>
    <x v="4"/>
    <x v="2"/>
    <n v="0.74629000000000001"/>
    <x v="3"/>
    <n v="30"/>
    <x v="2"/>
    <x v="6"/>
  </r>
  <r>
    <x v="368"/>
    <x v="5"/>
    <x v="2"/>
    <n v="0.83842000000000005"/>
    <x v="3"/>
    <n v="30"/>
    <x v="2"/>
    <x v="6"/>
  </r>
  <r>
    <x v="368"/>
    <x v="6"/>
    <x v="2"/>
    <n v="0.72528000000000004"/>
    <x v="3"/>
    <n v="30"/>
    <x v="2"/>
    <x v="6"/>
  </r>
  <r>
    <x v="368"/>
    <x v="7"/>
    <x v="2"/>
    <n v="0.72529999999999994"/>
    <x v="3"/>
    <n v="30"/>
    <x v="2"/>
    <x v="6"/>
  </r>
  <r>
    <x v="368"/>
    <x v="8"/>
    <x v="2"/>
    <n v="0.82042000000000004"/>
    <x v="3"/>
    <n v="30"/>
    <x v="2"/>
    <x v="6"/>
  </r>
  <r>
    <x v="368"/>
    <x v="9"/>
    <x v="2"/>
    <n v="0.79278000000000004"/>
    <x v="3"/>
    <n v="30"/>
    <x v="2"/>
    <x v="6"/>
  </r>
  <r>
    <x v="368"/>
    <x v="10"/>
    <x v="2"/>
    <n v="0.88302000000000003"/>
    <x v="3"/>
    <n v="30"/>
    <x v="2"/>
    <x v="6"/>
  </r>
  <r>
    <x v="368"/>
    <x v="11"/>
    <x v="2"/>
    <n v="0.83748999999999996"/>
    <x v="3"/>
    <n v="30"/>
    <x v="2"/>
    <x v="6"/>
  </r>
  <r>
    <x v="368"/>
    <x v="12"/>
    <x v="2"/>
    <n v="0.98140000000000005"/>
    <x v="3"/>
    <n v="30"/>
    <x v="2"/>
    <x v="6"/>
  </r>
  <r>
    <x v="368"/>
    <x v="0"/>
    <x v="3"/>
    <n v="0.72799999999999998"/>
    <x v="3"/>
    <n v="30"/>
    <x v="2"/>
    <x v="6"/>
  </r>
  <r>
    <x v="368"/>
    <x v="1"/>
    <x v="3"/>
    <n v="1.3879999999999999"/>
    <x v="3"/>
    <n v="30"/>
    <x v="2"/>
    <x v="6"/>
  </r>
  <r>
    <x v="368"/>
    <x v="2"/>
    <x v="3"/>
    <n v="1.496"/>
    <x v="3"/>
    <n v="30"/>
    <x v="2"/>
    <x v="6"/>
  </r>
  <r>
    <x v="368"/>
    <x v="3"/>
    <x v="3"/>
    <n v="1.4259999999999999"/>
    <x v="3"/>
    <n v="30"/>
    <x v="2"/>
    <x v="6"/>
  </r>
  <r>
    <x v="368"/>
    <x v="4"/>
    <x v="3"/>
    <n v="1.37"/>
    <x v="3"/>
    <n v="30"/>
    <x v="2"/>
    <x v="6"/>
  </r>
  <r>
    <x v="368"/>
    <x v="5"/>
    <x v="3"/>
    <n v="1.0349999999999999"/>
    <x v="3"/>
    <n v="30"/>
    <x v="2"/>
    <x v="6"/>
  </r>
  <r>
    <x v="368"/>
    <x v="6"/>
    <x v="3"/>
    <n v="1.298"/>
    <x v="3"/>
    <n v="30"/>
    <x v="2"/>
    <x v="6"/>
  </r>
  <r>
    <x v="368"/>
    <x v="7"/>
    <x v="3"/>
    <n v="1.6120000000000001"/>
    <x v="3"/>
    <n v="30"/>
    <x v="2"/>
    <x v="6"/>
  </r>
  <r>
    <x v="368"/>
    <x v="8"/>
    <x v="3"/>
    <n v="1.7290000000000001"/>
    <x v="3"/>
    <n v="30"/>
    <x v="2"/>
    <x v="6"/>
  </r>
  <r>
    <x v="368"/>
    <x v="9"/>
    <x v="3"/>
    <n v="1.6950000000000001"/>
    <x v="3"/>
    <n v="30"/>
    <x v="2"/>
    <x v="6"/>
  </r>
  <r>
    <x v="368"/>
    <x v="10"/>
    <x v="3"/>
    <n v="1.806"/>
    <x v="3"/>
    <n v="30"/>
    <x v="2"/>
    <x v="6"/>
  </r>
  <r>
    <x v="368"/>
    <x v="11"/>
    <x v="3"/>
    <n v="1.75"/>
    <x v="3"/>
    <n v="30"/>
    <x v="2"/>
    <x v="6"/>
  </r>
  <r>
    <x v="368"/>
    <x v="12"/>
    <x v="3"/>
    <n v="1.927"/>
    <x v="3"/>
    <n v="30"/>
    <x v="2"/>
    <x v="6"/>
  </r>
  <r>
    <x v="369"/>
    <x v="13"/>
    <x v="0"/>
    <n v="1.5650000000000001E-2"/>
    <x v="3"/>
    <n v="30"/>
    <x v="2"/>
    <x v="6"/>
  </r>
  <r>
    <x v="369"/>
    <x v="13"/>
    <x v="1"/>
    <n v="9.1920000000000002E-2"/>
    <x v="3"/>
    <n v="30"/>
    <x v="2"/>
    <x v="6"/>
  </r>
  <r>
    <x v="369"/>
    <x v="13"/>
    <x v="2"/>
    <n v="0.69142999999999999"/>
    <x v="3"/>
    <n v="30"/>
    <x v="2"/>
    <x v="6"/>
  </r>
  <r>
    <x v="369"/>
    <x v="13"/>
    <x v="3"/>
    <n v="0.79900000000000004"/>
    <x v="3"/>
    <n v="30"/>
    <x v="2"/>
    <x v="6"/>
  </r>
  <r>
    <x v="370"/>
    <x v="0"/>
    <x v="0"/>
    <n v="6.522E-2"/>
    <x v="3"/>
    <n v="31"/>
    <x v="2"/>
    <x v="6"/>
  </r>
  <r>
    <x v="370"/>
    <x v="1"/>
    <x v="0"/>
    <n v="0.36753000000000002"/>
    <x v="3"/>
    <n v="31"/>
    <x v="2"/>
    <x v="6"/>
  </r>
  <r>
    <x v="370"/>
    <x v="2"/>
    <x v="0"/>
    <n v="0.36753000000000002"/>
    <x v="3"/>
    <n v="31"/>
    <x v="2"/>
    <x v="6"/>
  </r>
  <r>
    <x v="370"/>
    <x v="3"/>
    <x v="0"/>
    <n v="0.36753000000000002"/>
    <x v="3"/>
    <n v="31"/>
    <x v="2"/>
    <x v="6"/>
  </r>
  <r>
    <x v="370"/>
    <x v="4"/>
    <x v="0"/>
    <n v="0.36753000000000002"/>
    <x v="3"/>
    <n v="31"/>
    <x v="2"/>
    <x v="6"/>
  </r>
  <r>
    <x v="370"/>
    <x v="5"/>
    <x v="0"/>
    <n v="7.7509999999999996E-2"/>
    <x v="3"/>
    <n v="31"/>
    <x v="2"/>
    <x v="6"/>
  </r>
  <r>
    <x v="370"/>
    <x v="6"/>
    <x v="0"/>
    <n v="0.33"/>
    <x v="3"/>
    <n v="31"/>
    <x v="2"/>
    <x v="6"/>
  </r>
  <r>
    <x v="370"/>
    <x v="7"/>
    <x v="0"/>
    <n v="0.58526999999999996"/>
    <x v="3"/>
    <n v="31"/>
    <x v="2"/>
    <x v="6"/>
  </r>
  <r>
    <x v="370"/>
    <x v="8"/>
    <x v="0"/>
    <n v="0.58526999999999996"/>
    <x v="3"/>
    <n v="31"/>
    <x v="2"/>
    <x v="6"/>
  </r>
  <r>
    <x v="370"/>
    <x v="9"/>
    <x v="0"/>
    <n v="0.58526999999999996"/>
    <x v="3"/>
    <n v="31"/>
    <x v="2"/>
    <x v="6"/>
  </r>
  <r>
    <x v="370"/>
    <x v="10"/>
    <x v="0"/>
    <n v="0.58526999999999996"/>
    <x v="3"/>
    <n v="31"/>
    <x v="2"/>
    <x v="6"/>
  </r>
  <r>
    <x v="370"/>
    <x v="11"/>
    <x v="0"/>
    <n v="0.58526999999999996"/>
    <x v="3"/>
    <n v="31"/>
    <x v="2"/>
    <x v="6"/>
  </r>
  <r>
    <x v="370"/>
    <x v="12"/>
    <x v="0"/>
    <n v="0.58526999999999996"/>
    <x v="3"/>
    <n v="31"/>
    <x v="2"/>
    <x v="6"/>
  </r>
  <r>
    <x v="370"/>
    <x v="0"/>
    <x v="1"/>
    <n v="0.13594000000000001"/>
    <x v="3"/>
    <n v="31"/>
    <x v="2"/>
    <x v="6"/>
  </r>
  <r>
    <x v="370"/>
    <x v="1"/>
    <x v="1"/>
    <n v="0.25824000000000003"/>
    <x v="3"/>
    <n v="31"/>
    <x v="2"/>
    <x v="6"/>
  </r>
  <r>
    <x v="370"/>
    <x v="2"/>
    <x v="1"/>
    <n v="0.27861999999999998"/>
    <x v="3"/>
    <n v="31"/>
    <x v="2"/>
    <x v="6"/>
  </r>
  <r>
    <x v="370"/>
    <x v="3"/>
    <x v="1"/>
    <n v="0.26684000000000002"/>
    <x v="3"/>
    <n v="31"/>
    <x v="2"/>
    <x v="6"/>
  </r>
  <r>
    <x v="370"/>
    <x v="4"/>
    <x v="1"/>
    <n v="0.25711000000000001"/>
    <x v="3"/>
    <n v="31"/>
    <x v="2"/>
    <x v="6"/>
  </r>
  <r>
    <x v="370"/>
    <x v="5"/>
    <x v="1"/>
    <n v="0.11815000000000001"/>
    <x v="3"/>
    <n v="31"/>
    <x v="2"/>
    <x v="6"/>
  </r>
  <r>
    <x v="370"/>
    <x v="6"/>
    <x v="1"/>
    <n v="0.2429"/>
    <x v="3"/>
    <n v="31"/>
    <x v="2"/>
    <x v="6"/>
  </r>
  <r>
    <x v="370"/>
    <x v="7"/>
    <x v="1"/>
    <n v="0.30049999999999999"/>
    <x v="3"/>
    <n v="31"/>
    <x v="2"/>
    <x v="6"/>
  </r>
  <r>
    <x v="370"/>
    <x v="8"/>
    <x v="1"/>
    <n v="0.31881999999999999"/>
    <x v="3"/>
    <n v="31"/>
    <x v="2"/>
    <x v="6"/>
  </r>
  <r>
    <x v="370"/>
    <x v="9"/>
    <x v="1"/>
    <n v="0.31563999999999998"/>
    <x v="3"/>
    <n v="31"/>
    <x v="2"/>
    <x v="6"/>
  </r>
  <r>
    <x v="370"/>
    <x v="10"/>
    <x v="1"/>
    <n v="0.33584000000000003"/>
    <x v="3"/>
    <n v="31"/>
    <x v="2"/>
    <x v="6"/>
  </r>
  <r>
    <x v="370"/>
    <x v="11"/>
    <x v="1"/>
    <n v="0.32462000000000002"/>
    <x v="3"/>
    <n v="31"/>
    <x v="2"/>
    <x v="6"/>
  </r>
  <r>
    <x v="370"/>
    <x v="12"/>
    <x v="1"/>
    <n v="0.35996"/>
    <x v="3"/>
    <n v="31"/>
    <x v="2"/>
    <x v="6"/>
  </r>
  <r>
    <x v="370"/>
    <x v="0"/>
    <x v="2"/>
    <n v="0.52583999999999997"/>
    <x v="3"/>
    <n v="31"/>
    <x v="2"/>
    <x v="6"/>
  </r>
  <r>
    <x v="370"/>
    <x v="1"/>
    <x v="2"/>
    <n v="0.75522999999999996"/>
    <x v="3"/>
    <n v="31"/>
    <x v="2"/>
    <x v="6"/>
  </r>
  <r>
    <x v="370"/>
    <x v="2"/>
    <x v="2"/>
    <n v="0.84384999999999999"/>
    <x v="3"/>
    <n v="31"/>
    <x v="2"/>
    <x v="6"/>
  </r>
  <r>
    <x v="370"/>
    <x v="3"/>
    <x v="2"/>
    <n v="0.79262999999999995"/>
    <x v="3"/>
    <n v="31"/>
    <x v="2"/>
    <x v="6"/>
  </r>
  <r>
    <x v="370"/>
    <x v="4"/>
    <x v="2"/>
    <n v="0.75036000000000003"/>
    <x v="3"/>
    <n v="31"/>
    <x v="2"/>
    <x v="6"/>
  </r>
  <r>
    <x v="370"/>
    <x v="5"/>
    <x v="2"/>
    <n v="0.83133999999999997"/>
    <x v="3"/>
    <n v="31"/>
    <x v="2"/>
    <x v="6"/>
  </r>
  <r>
    <x v="370"/>
    <x v="6"/>
    <x v="2"/>
    <n v="0.72609999999999997"/>
    <x v="3"/>
    <n v="31"/>
    <x v="2"/>
    <x v="6"/>
  </r>
  <r>
    <x v="370"/>
    <x v="7"/>
    <x v="2"/>
    <n v="0.72123000000000004"/>
    <x v="3"/>
    <n v="31"/>
    <x v="2"/>
    <x v="6"/>
  </r>
  <r>
    <x v="370"/>
    <x v="8"/>
    <x v="2"/>
    <n v="0.80091000000000001"/>
    <x v="3"/>
    <n v="31"/>
    <x v="2"/>
    <x v="6"/>
  </r>
  <r>
    <x v="370"/>
    <x v="9"/>
    <x v="2"/>
    <n v="0.78708999999999996"/>
    <x v="3"/>
    <n v="31"/>
    <x v="2"/>
    <x v="6"/>
  </r>
  <r>
    <x v="370"/>
    <x v="10"/>
    <x v="2"/>
    <n v="0.87488999999999995"/>
    <x v="3"/>
    <n v="31"/>
    <x v="2"/>
    <x v="6"/>
  </r>
  <r>
    <x v="370"/>
    <x v="11"/>
    <x v="2"/>
    <n v="0.82611000000000001"/>
    <x v="3"/>
    <n v="31"/>
    <x v="2"/>
    <x v="6"/>
  </r>
  <r>
    <x v="370"/>
    <x v="12"/>
    <x v="2"/>
    <n v="0.97977000000000003"/>
    <x v="3"/>
    <n v="31"/>
    <x v="2"/>
    <x v="6"/>
  </r>
  <r>
    <x v="370"/>
    <x v="0"/>
    <x v="3"/>
    <n v="0.72699999999999998"/>
    <x v="3"/>
    <n v="31"/>
    <x v="2"/>
    <x v="6"/>
  </r>
  <r>
    <x v="370"/>
    <x v="1"/>
    <x v="3"/>
    <n v="1.381"/>
    <x v="3"/>
    <n v="31"/>
    <x v="2"/>
    <x v="6"/>
  </r>
  <r>
    <x v="370"/>
    <x v="2"/>
    <x v="3"/>
    <n v="1.49"/>
    <x v="3"/>
    <n v="31"/>
    <x v="2"/>
    <x v="6"/>
  </r>
  <r>
    <x v="370"/>
    <x v="3"/>
    <x v="3"/>
    <n v="1.427"/>
    <x v="3"/>
    <n v="31"/>
    <x v="2"/>
    <x v="6"/>
  </r>
  <r>
    <x v="370"/>
    <x v="4"/>
    <x v="3"/>
    <n v="1.375"/>
    <x v="3"/>
    <n v="31"/>
    <x v="2"/>
    <x v="6"/>
  </r>
  <r>
    <x v="370"/>
    <x v="5"/>
    <x v="3"/>
    <n v="1.0269999999999999"/>
    <x v="3"/>
    <n v="31"/>
    <x v="2"/>
    <x v="6"/>
  </r>
  <r>
    <x v="370"/>
    <x v="6"/>
    <x v="3"/>
    <n v="1.2989999999999999"/>
    <x v="3"/>
    <n v="31"/>
    <x v="2"/>
    <x v="6"/>
  </r>
  <r>
    <x v="370"/>
    <x v="7"/>
    <x v="3"/>
    <n v="1.607"/>
    <x v="3"/>
    <n v="31"/>
    <x v="2"/>
    <x v="6"/>
  </r>
  <r>
    <x v="370"/>
    <x v="8"/>
    <x v="3"/>
    <n v="1.7050000000000001"/>
    <x v="3"/>
    <n v="31"/>
    <x v="2"/>
    <x v="6"/>
  </r>
  <r>
    <x v="370"/>
    <x v="9"/>
    <x v="3"/>
    <n v="1.6879999999999999"/>
    <x v="3"/>
    <n v="31"/>
    <x v="2"/>
    <x v="6"/>
  </r>
  <r>
    <x v="370"/>
    <x v="10"/>
    <x v="3"/>
    <n v="1.796"/>
    <x v="3"/>
    <n v="31"/>
    <x v="2"/>
    <x v="6"/>
  </r>
  <r>
    <x v="370"/>
    <x v="11"/>
    <x v="3"/>
    <n v="1.736"/>
    <x v="3"/>
    <n v="31"/>
    <x v="2"/>
    <x v="6"/>
  </r>
  <r>
    <x v="370"/>
    <x v="12"/>
    <x v="3"/>
    <n v="1.925"/>
    <x v="3"/>
    <n v="31"/>
    <x v="2"/>
    <x v="6"/>
  </r>
  <r>
    <x v="371"/>
    <x v="0"/>
    <x v="0"/>
    <n v="6.522E-2"/>
    <x v="3"/>
    <n v="32"/>
    <x v="2"/>
    <x v="7"/>
  </r>
  <r>
    <x v="371"/>
    <x v="1"/>
    <x v="0"/>
    <n v="0.36753000000000002"/>
    <x v="3"/>
    <n v="32"/>
    <x v="2"/>
    <x v="7"/>
  </r>
  <r>
    <x v="371"/>
    <x v="2"/>
    <x v="0"/>
    <n v="0.36753000000000002"/>
    <x v="3"/>
    <n v="32"/>
    <x v="2"/>
    <x v="7"/>
  </r>
  <r>
    <x v="371"/>
    <x v="3"/>
    <x v="0"/>
    <n v="0.36753000000000002"/>
    <x v="3"/>
    <n v="32"/>
    <x v="2"/>
    <x v="7"/>
  </r>
  <r>
    <x v="371"/>
    <x v="4"/>
    <x v="0"/>
    <n v="0.36753000000000002"/>
    <x v="3"/>
    <n v="32"/>
    <x v="2"/>
    <x v="7"/>
  </r>
  <r>
    <x v="371"/>
    <x v="5"/>
    <x v="0"/>
    <n v="7.7509999999999996E-2"/>
    <x v="3"/>
    <n v="32"/>
    <x v="2"/>
    <x v="7"/>
  </r>
  <r>
    <x v="371"/>
    <x v="6"/>
    <x v="0"/>
    <n v="0.33"/>
    <x v="3"/>
    <n v="32"/>
    <x v="2"/>
    <x v="7"/>
  </r>
  <r>
    <x v="371"/>
    <x v="7"/>
    <x v="0"/>
    <n v="0.58526999999999996"/>
    <x v="3"/>
    <n v="32"/>
    <x v="2"/>
    <x v="7"/>
  </r>
  <r>
    <x v="371"/>
    <x v="8"/>
    <x v="0"/>
    <n v="0.58526999999999996"/>
    <x v="3"/>
    <n v="32"/>
    <x v="2"/>
    <x v="7"/>
  </r>
  <r>
    <x v="371"/>
    <x v="9"/>
    <x v="0"/>
    <n v="0.58526999999999996"/>
    <x v="3"/>
    <n v="32"/>
    <x v="2"/>
    <x v="7"/>
  </r>
  <r>
    <x v="371"/>
    <x v="10"/>
    <x v="0"/>
    <n v="0.58526999999999996"/>
    <x v="3"/>
    <n v="32"/>
    <x v="2"/>
    <x v="7"/>
  </r>
  <r>
    <x v="371"/>
    <x v="11"/>
    <x v="0"/>
    <n v="0.58526999999999996"/>
    <x v="3"/>
    <n v="32"/>
    <x v="2"/>
    <x v="7"/>
  </r>
  <r>
    <x v="371"/>
    <x v="12"/>
    <x v="0"/>
    <n v="0.58526999999999996"/>
    <x v="3"/>
    <n v="32"/>
    <x v="2"/>
    <x v="7"/>
  </r>
  <r>
    <x v="371"/>
    <x v="0"/>
    <x v="1"/>
    <n v="0.13519999999999999"/>
    <x v="3"/>
    <n v="32"/>
    <x v="2"/>
    <x v="7"/>
  </r>
  <r>
    <x v="371"/>
    <x v="1"/>
    <x v="1"/>
    <n v="0.25729999999999997"/>
    <x v="3"/>
    <n v="32"/>
    <x v="2"/>
    <x v="7"/>
  </r>
  <r>
    <x v="371"/>
    <x v="2"/>
    <x v="1"/>
    <n v="0.27731"/>
    <x v="3"/>
    <n v="32"/>
    <x v="2"/>
    <x v="7"/>
  </r>
  <r>
    <x v="371"/>
    <x v="3"/>
    <x v="1"/>
    <n v="0.26515"/>
    <x v="3"/>
    <n v="32"/>
    <x v="2"/>
    <x v="7"/>
  </r>
  <r>
    <x v="371"/>
    <x v="4"/>
    <x v="1"/>
    <n v="0.25430999999999998"/>
    <x v="3"/>
    <n v="32"/>
    <x v="2"/>
    <x v="7"/>
  </r>
  <r>
    <x v="371"/>
    <x v="5"/>
    <x v="1"/>
    <n v="0.11804000000000001"/>
    <x v="3"/>
    <n v="32"/>
    <x v="2"/>
    <x v="7"/>
  </r>
  <r>
    <x v="371"/>
    <x v="6"/>
    <x v="1"/>
    <n v="0.24234"/>
    <x v="3"/>
    <n v="32"/>
    <x v="2"/>
    <x v="7"/>
  </r>
  <r>
    <x v="371"/>
    <x v="7"/>
    <x v="1"/>
    <n v="0.29825000000000002"/>
    <x v="3"/>
    <n v="32"/>
    <x v="2"/>
    <x v="7"/>
  </r>
  <r>
    <x v="371"/>
    <x v="8"/>
    <x v="1"/>
    <n v="0.31901000000000002"/>
    <x v="3"/>
    <n v="32"/>
    <x v="2"/>
    <x v="7"/>
  </r>
  <r>
    <x v="371"/>
    <x v="9"/>
    <x v="1"/>
    <n v="0.31376999999999999"/>
    <x v="3"/>
    <n v="32"/>
    <x v="2"/>
    <x v="7"/>
  </r>
  <r>
    <x v="371"/>
    <x v="10"/>
    <x v="1"/>
    <n v="0.33489999999999998"/>
    <x v="3"/>
    <n v="32"/>
    <x v="2"/>
    <x v="7"/>
  </r>
  <r>
    <x v="371"/>
    <x v="11"/>
    <x v="1"/>
    <n v="0.32312000000000002"/>
    <x v="3"/>
    <n v="32"/>
    <x v="2"/>
    <x v="7"/>
  </r>
  <r>
    <x v="371"/>
    <x v="12"/>
    <x v="1"/>
    <n v="0.3594"/>
    <x v="3"/>
    <n v="32"/>
    <x v="2"/>
    <x v="7"/>
  </r>
  <r>
    <x v="371"/>
    <x v="0"/>
    <x v="2"/>
    <n v="0.52259"/>
    <x v="3"/>
    <n v="32"/>
    <x v="2"/>
    <x v="7"/>
  </r>
  <r>
    <x v="371"/>
    <x v="1"/>
    <x v="2"/>
    <n v="0.75117"/>
    <x v="3"/>
    <n v="32"/>
    <x v="2"/>
    <x v="7"/>
  </r>
  <r>
    <x v="371"/>
    <x v="2"/>
    <x v="2"/>
    <n v="0.83816000000000002"/>
    <x v="3"/>
    <n v="32"/>
    <x v="2"/>
    <x v="7"/>
  </r>
  <r>
    <x v="371"/>
    <x v="3"/>
    <x v="2"/>
    <n v="0.78532000000000002"/>
    <x v="3"/>
    <n v="32"/>
    <x v="2"/>
    <x v="7"/>
  </r>
  <r>
    <x v="371"/>
    <x v="4"/>
    <x v="2"/>
    <n v="0.73816000000000004"/>
    <x v="3"/>
    <n v="32"/>
    <x v="2"/>
    <x v="7"/>
  </r>
  <r>
    <x v="371"/>
    <x v="5"/>
    <x v="2"/>
    <n v="0.83045000000000002"/>
    <x v="3"/>
    <n v="32"/>
    <x v="2"/>
    <x v="7"/>
  </r>
  <r>
    <x v="371"/>
    <x v="6"/>
    <x v="2"/>
    <n v="0.72365999999999997"/>
    <x v="3"/>
    <n v="32"/>
    <x v="2"/>
    <x v="7"/>
  </r>
  <r>
    <x v="371"/>
    <x v="7"/>
    <x v="2"/>
    <n v="0.71148"/>
    <x v="3"/>
    <n v="32"/>
    <x v="2"/>
    <x v="7"/>
  </r>
  <r>
    <x v="371"/>
    <x v="8"/>
    <x v="2"/>
    <n v="0.80171999999999999"/>
    <x v="3"/>
    <n v="32"/>
    <x v="2"/>
    <x v="7"/>
  </r>
  <r>
    <x v="371"/>
    <x v="9"/>
    <x v="2"/>
    <n v="0.77895999999999999"/>
    <x v="3"/>
    <n v="32"/>
    <x v="2"/>
    <x v="7"/>
  </r>
  <r>
    <x v="371"/>
    <x v="10"/>
    <x v="2"/>
    <n v="0.87082999999999999"/>
    <x v="3"/>
    <n v="32"/>
    <x v="2"/>
    <x v="7"/>
  </r>
  <r>
    <x v="371"/>
    <x v="11"/>
    <x v="2"/>
    <n v="0.81960999999999995"/>
    <x v="3"/>
    <n v="32"/>
    <x v="2"/>
    <x v="7"/>
  </r>
  <r>
    <x v="371"/>
    <x v="12"/>
    <x v="2"/>
    <n v="0.97733000000000003"/>
    <x v="3"/>
    <n v="32"/>
    <x v="2"/>
    <x v="7"/>
  </r>
  <r>
    <x v="371"/>
    <x v="0"/>
    <x v="3"/>
    <n v="0.72299999999999998"/>
    <x v="3"/>
    <n v="32"/>
    <x v="2"/>
    <x v="7"/>
  </r>
  <r>
    <x v="371"/>
    <x v="1"/>
    <x v="3"/>
    <n v="1.3759999999999999"/>
    <x v="3"/>
    <n v="32"/>
    <x v="2"/>
    <x v="7"/>
  </r>
  <r>
    <x v="371"/>
    <x v="2"/>
    <x v="3"/>
    <n v="1.4830000000000001"/>
    <x v="3"/>
    <n v="32"/>
    <x v="2"/>
    <x v="7"/>
  </r>
  <r>
    <x v="371"/>
    <x v="3"/>
    <x v="3"/>
    <n v="1.4179999999999999"/>
    <x v="3"/>
    <n v="32"/>
    <x v="2"/>
    <x v="7"/>
  </r>
  <r>
    <x v="371"/>
    <x v="4"/>
    <x v="3"/>
    <n v="1.36"/>
    <x v="3"/>
    <n v="32"/>
    <x v="2"/>
    <x v="7"/>
  </r>
  <r>
    <x v="371"/>
    <x v="5"/>
    <x v="3"/>
    <n v="1.026"/>
    <x v="3"/>
    <n v="32"/>
    <x v="2"/>
    <x v="7"/>
  </r>
  <r>
    <x v="371"/>
    <x v="6"/>
    <x v="3"/>
    <n v="1.296"/>
    <x v="3"/>
    <n v="32"/>
    <x v="2"/>
    <x v="7"/>
  </r>
  <r>
    <x v="371"/>
    <x v="7"/>
    <x v="3"/>
    <n v="1.595"/>
    <x v="3"/>
    <n v="32"/>
    <x v="2"/>
    <x v="7"/>
  </r>
  <r>
    <x v="371"/>
    <x v="8"/>
    <x v="3"/>
    <n v="1.706"/>
    <x v="3"/>
    <n v="32"/>
    <x v="2"/>
    <x v="7"/>
  </r>
  <r>
    <x v="371"/>
    <x v="9"/>
    <x v="3"/>
    <n v="1.6779999999999999"/>
    <x v="3"/>
    <n v="32"/>
    <x v="2"/>
    <x v="7"/>
  </r>
  <r>
    <x v="371"/>
    <x v="10"/>
    <x v="3"/>
    <n v="1.7909999999999999"/>
    <x v="3"/>
    <n v="32"/>
    <x v="2"/>
    <x v="7"/>
  </r>
  <r>
    <x v="371"/>
    <x v="11"/>
    <x v="3"/>
    <n v="1.728"/>
    <x v="3"/>
    <n v="32"/>
    <x v="2"/>
    <x v="7"/>
  </r>
  <r>
    <x v="371"/>
    <x v="12"/>
    <x v="3"/>
    <n v="1.9219999999999999"/>
    <x v="3"/>
    <n v="32"/>
    <x v="2"/>
    <x v="7"/>
  </r>
  <r>
    <x v="372"/>
    <x v="13"/>
    <x v="0"/>
    <n v="1.5650000000000001E-2"/>
    <x v="3"/>
    <n v="32"/>
    <x v="2"/>
    <x v="7"/>
  </r>
  <r>
    <x v="372"/>
    <x v="13"/>
    <x v="1"/>
    <n v="9.2149999999999996E-2"/>
    <x v="3"/>
    <n v="32"/>
    <x v="2"/>
    <x v="7"/>
  </r>
  <r>
    <x v="372"/>
    <x v="13"/>
    <x v="2"/>
    <n v="0.69320000000000004"/>
    <x v="3"/>
    <n v="32"/>
    <x v="2"/>
    <x v="7"/>
  </r>
  <r>
    <x v="372"/>
    <x v="13"/>
    <x v="3"/>
    <n v="0.80100000000000005"/>
    <x v="3"/>
    <n v="32"/>
    <x v="2"/>
    <x v="7"/>
  </r>
  <r>
    <x v="373"/>
    <x v="0"/>
    <x v="0"/>
    <n v="6.522E-2"/>
    <x v="3"/>
    <n v="33"/>
    <x v="2"/>
    <x v="7"/>
  </r>
  <r>
    <x v="373"/>
    <x v="1"/>
    <x v="0"/>
    <n v="0.36753000000000002"/>
    <x v="3"/>
    <n v="33"/>
    <x v="2"/>
    <x v="7"/>
  </r>
  <r>
    <x v="373"/>
    <x v="2"/>
    <x v="0"/>
    <n v="0.36753000000000002"/>
    <x v="3"/>
    <n v="33"/>
    <x v="2"/>
    <x v="7"/>
  </r>
  <r>
    <x v="373"/>
    <x v="3"/>
    <x v="0"/>
    <n v="0.36753000000000002"/>
    <x v="3"/>
    <n v="33"/>
    <x v="2"/>
    <x v="7"/>
  </r>
  <r>
    <x v="373"/>
    <x v="4"/>
    <x v="0"/>
    <n v="0.36753000000000002"/>
    <x v="3"/>
    <n v="33"/>
    <x v="2"/>
    <x v="7"/>
  </r>
  <r>
    <x v="373"/>
    <x v="5"/>
    <x v="0"/>
    <n v="7.7509999999999996E-2"/>
    <x v="3"/>
    <n v="33"/>
    <x v="2"/>
    <x v="7"/>
  </r>
  <r>
    <x v="373"/>
    <x v="6"/>
    <x v="0"/>
    <n v="0.33"/>
    <x v="3"/>
    <n v="33"/>
    <x v="2"/>
    <x v="7"/>
  </r>
  <r>
    <x v="373"/>
    <x v="7"/>
    <x v="0"/>
    <n v="0.58526999999999996"/>
    <x v="3"/>
    <n v="33"/>
    <x v="2"/>
    <x v="7"/>
  </r>
  <r>
    <x v="373"/>
    <x v="8"/>
    <x v="0"/>
    <n v="0.58526999999999996"/>
    <x v="3"/>
    <n v="33"/>
    <x v="2"/>
    <x v="7"/>
  </r>
  <r>
    <x v="373"/>
    <x v="9"/>
    <x v="0"/>
    <n v="0.58526999999999996"/>
    <x v="3"/>
    <n v="33"/>
    <x v="2"/>
    <x v="7"/>
  </r>
  <r>
    <x v="373"/>
    <x v="10"/>
    <x v="0"/>
    <n v="0.58526999999999996"/>
    <x v="3"/>
    <n v="33"/>
    <x v="2"/>
    <x v="7"/>
  </r>
  <r>
    <x v="373"/>
    <x v="11"/>
    <x v="0"/>
    <n v="0.58526999999999996"/>
    <x v="3"/>
    <n v="33"/>
    <x v="2"/>
    <x v="7"/>
  </r>
  <r>
    <x v="373"/>
    <x v="12"/>
    <x v="0"/>
    <n v="0.58526999999999996"/>
    <x v="3"/>
    <n v="33"/>
    <x v="2"/>
    <x v="7"/>
  </r>
  <r>
    <x v="373"/>
    <x v="0"/>
    <x v="1"/>
    <n v="0.13538"/>
    <x v="3"/>
    <n v="33"/>
    <x v="2"/>
    <x v="7"/>
  </r>
  <r>
    <x v="373"/>
    <x v="1"/>
    <x v="1"/>
    <n v="0.25674000000000002"/>
    <x v="3"/>
    <n v="33"/>
    <x v="2"/>
    <x v="7"/>
  </r>
  <r>
    <x v="373"/>
    <x v="2"/>
    <x v="1"/>
    <n v="0.27693000000000001"/>
    <x v="3"/>
    <n v="33"/>
    <x v="2"/>
    <x v="7"/>
  </r>
  <r>
    <x v="373"/>
    <x v="3"/>
    <x v="1"/>
    <n v="0.26515"/>
    <x v="3"/>
    <n v="33"/>
    <x v="2"/>
    <x v="7"/>
  </r>
  <r>
    <x v="373"/>
    <x v="4"/>
    <x v="1"/>
    <n v="0.25430999999999998"/>
    <x v="3"/>
    <n v="33"/>
    <x v="2"/>
    <x v="7"/>
  </r>
  <r>
    <x v="373"/>
    <x v="5"/>
    <x v="1"/>
    <n v="0.11688"/>
    <x v="3"/>
    <n v="33"/>
    <x v="2"/>
    <x v="7"/>
  </r>
  <r>
    <x v="373"/>
    <x v="6"/>
    <x v="1"/>
    <n v="0.24177999999999999"/>
    <x v="3"/>
    <n v="33"/>
    <x v="2"/>
    <x v="7"/>
  </r>
  <r>
    <x v="373"/>
    <x v="7"/>
    <x v="1"/>
    <n v="0.29731999999999997"/>
    <x v="3"/>
    <n v="33"/>
    <x v="2"/>
    <x v="7"/>
  </r>
  <r>
    <x v="373"/>
    <x v="8"/>
    <x v="1"/>
    <n v="0.31695000000000001"/>
    <x v="3"/>
    <n v="33"/>
    <x v="2"/>
    <x v="7"/>
  </r>
  <r>
    <x v="373"/>
    <x v="9"/>
    <x v="1"/>
    <n v="0.31284000000000001"/>
    <x v="3"/>
    <n v="33"/>
    <x v="2"/>
    <x v="7"/>
  </r>
  <r>
    <x v="373"/>
    <x v="10"/>
    <x v="1"/>
    <n v="0.33359"/>
    <x v="3"/>
    <n v="33"/>
    <x v="2"/>
    <x v="7"/>
  </r>
  <r>
    <x v="373"/>
    <x v="11"/>
    <x v="1"/>
    <n v="0.32330999999999999"/>
    <x v="3"/>
    <n v="33"/>
    <x v="2"/>
    <x v="7"/>
  </r>
  <r>
    <x v="373"/>
    <x v="12"/>
    <x v="1"/>
    <n v="0.3594"/>
    <x v="3"/>
    <n v="33"/>
    <x v="2"/>
    <x v="7"/>
  </r>
  <r>
    <x v="373"/>
    <x v="0"/>
    <x v="2"/>
    <n v="0.52339999999999998"/>
    <x v="3"/>
    <n v="33"/>
    <x v="2"/>
    <x v="7"/>
  </r>
  <r>
    <x v="373"/>
    <x v="1"/>
    <x v="2"/>
    <n v="0.74873000000000001"/>
    <x v="3"/>
    <n v="33"/>
    <x v="2"/>
    <x v="7"/>
  </r>
  <r>
    <x v="373"/>
    <x v="2"/>
    <x v="2"/>
    <n v="0.83653999999999995"/>
    <x v="3"/>
    <n v="33"/>
    <x v="2"/>
    <x v="7"/>
  </r>
  <r>
    <x v="373"/>
    <x v="3"/>
    <x v="2"/>
    <n v="0.78532000000000002"/>
    <x v="3"/>
    <n v="33"/>
    <x v="2"/>
    <x v="7"/>
  </r>
  <r>
    <x v="373"/>
    <x v="4"/>
    <x v="2"/>
    <n v="0.73816000000000004"/>
    <x v="3"/>
    <n v="33"/>
    <x v="2"/>
    <x v="7"/>
  </r>
  <r>
    <x v="373"/>
    <x v="5"/>
    <x v="2"/>
    <n v="0.82160999999999995"/>
    <x v="3"/>
    <n v="33"/>
    <x v="2"/>
    <x v="7"/>
  </r>
  <r>
    <x v="373"/>
    <x v="6"/>
    <x v="2"/>
    <n v="0.72121999999999997"/>
    <x v="3"/>
    <n v="33"/>
    <x v="2"/>
    <x v="7"/>
  </r>
  <r>
    <x v="373"/>
    <x v="7"/>
    <x v="2"/>
    <n v="0.70740999999999998"/>
    <x v="3"/>
    <n v="33"/>
    <x v="2"/>
    <x v="7"/>
  </r>
  <r>
    <x v="373"/>
    <x v="8"/>
    <x v="2"/>
    <n v="0.79278000000000004"/>
    <x v="3"/>
    <n v="33"/>
    <x v="2"/>
    <x v="7"/>
  </r>
  <r>
    <x v="373"/>
    <x v="9"/>
    <x v="2"/>
    <n v="0.77488999999999997"/>
    <x v="3"/>
    <n v="33"/>
    <x v="2"/>
    <x v="7"/>
  </r>
  <r>
    <x v="373"/>
    <x v="10"/>
    <x v="2"/>
    <n v="0.86514000000000002"/>
    <x v="3"/>
    <n v="33"/>
    <x v="2"/>
    <x v="7"/>
  </r>
  <r>
    <x v="373"/>
    <x v="11"/>
    <x v="2"/>
    <n v="0.82042000000000004"/>
    <x v="3"/>
    <n v="33"/>
    <x v="2"/>
    <x v="7"/>
  </r>
  <r>
    <x v="373"/>
    <x v="12"/>
    <x v="2"/>
    <n v="0.97733000000000003"/>
    <x v="3"/>
    <n v="33"/>
    <x v="2"/>
    <x v="7"/>
  </r>
  <r>
    <x v="373"/>
    <x v="0"/>
    <x v="3"/>
    <n v="0.72399999999999998"/>
    <x v="3"/>
    <n v="33"/>
    <x v="2"/>
    <x v="7"/>
  </r>
  <r>
    <x v="373"/>
    <x v="1"/>
    <x v="3"/>
    <n v="1.373"/>
    <x v="3"/>
    <n v="33"/>
    <x v="2"/>
    <x v="7"/>
  </r>
  <r>
    <x v="373"/>
    <x v="2"/>
    <x v="3"/>
    <n v="1.4810000000000001"/>
    <x v="3"/>
    <n v="33"/>
    <x v="2"/>
    <x v="7"/>
  </r>
  <r>
    <x v="373"/>
    <x v="3"/>
    <x v="3"/>
    <n v="1.4179999999999999"/>
    <x v="3"/>
    <n v="33"/>
    <x v="2"/>
    <x v="7"/>
  </r>
  <r>
    <x v="373"/>
    <x v="4"/>
    <x v="3"/>
    <n v="1.36"/>
    <x v="3"/>
    <n v="33"/>
    <x v="2"/>
    <x v="7"/>
  </r>
  <r>
    <x v="373"/>
    <x v="5"/>
    <x v="3"/>
    <n v="1.016"/>
    <x v="3"/>
    <n v="33"/>
    <x v="2"/>
    <x v="7"/>
  </r>
  <r>
    <x v="373"/>
    <x v="6"/>
    <x v="3"/>
    <n v="1.2929999999999999"/>
    <x v="3"/>
    <n v="33"/>
    <x v="2"/>
    <x v="7"/>
  </r>
  <r>
    <x v="373"/>
    <x v="7"/>
    <x v="3"/>
    <n v="1.59"/>
    <x v="3"/>
    <n v="33"/>
    <x v="2"/>
    <x v="7"/>
  </r>
  <r>
    <x v="373"/>
    <x v="8"/>
    <x v="3"/>
    <n v="1.6950000000000001"/>
    <x v="3"/>
    <n v="33"/>
    <x v="2"/>
    <x v="7"/>
  </r>
  <r>
    <x v="373"/>
    <x v="9"/>
    <x v="3"/>
    <n v="1.673"/>
    <x v="3"/>
    <n v="33"/>
    <x v="2"/>
    <x v="7"/>
  </r>
  <r>
    <x v="373"/>
    <x v="10"/>
    <x v="3"/>
    <n v="1.784"/>
    <x v="3"/>
    <n v="33"/>
    <x v="2"/>
    <x v="7"/>
  </r>
  <r>
    <x v="373"/>
    <x v="11"/>
    <x v="3"/>
    <n v="1.7290000000000001"/>
    <x v="3"/>
    <n v="33"/>
    <x v="2"/>
    <x v="7"/>
  </r>
  <r>
    <x v="373"/>
    <x v="12"/>
    <x v="3"/>
    <n v="1.9219999999999999"/>
    <x v="3"/>
    <n v="33"/>
    <x v="2"/>
    <x v="7"/>
  </r>
  <r>
    <x v="374"/>
    <x v="13"/>
    <x v="0"/>
    <n v="1.5650000000000001E-2"/>
    <x v="3"/>
    <n v="33"/>
    <x v="2"/>
    <x v="7"/>
  </r>
  <r>
    <x v="374"/>
    <x v="13"/>
    <x v="1"/>
    <n v="9.1579999999999995E-2"/>
    <x v="3"/>
    <n v="33"/>
    <x v="2"/>
    <x v="7"/>
  </r>
  <r>
    <x v="374"/>
    <x v="13"/>
    <x v="2"/>
    <n v="0.68876999999999999"/>
    <x v="3"/>
    <n v="33"/>
    <x v="2"/>
    <x v="7"/>
  </r>
  <r>
    <x v="374"/>
    <x v="13"/>
    <x v="3"/>
    <n v="0.79600000000000004"/>
    <x v="3"/>
    <n v="33"/>
    <x v="2"/>
    <x v="7"/>
  </r>
  <r>
    <x v="375"/>
    <x v="0"/>
    <x v="0"/>
    <n v="6.522E-2"/>
    <x v="3"/>
    <n v="34"/>
    <x v="2"/>
    <x v="7"/>
  </r>
  <r>
    <x v="375"/>
    <x v="1"/>
    <x v="0"/>
    <n v="0.36753000000000002"/>
    <x v="3"/>
    <n v="34"/>
    <x v="2"/>
    <x v="7"/>
  </r>
  <r>
    <x v="375"/>
    <x v="2"/>
    <x v="0"/>
    <n v="0.36753000000000002"/>
    <x v="3"/>
    <n v="34"/>
    <x v="2"/>
    <x v="7"/>
  </r>
  <r>
    <x v="375"/>
    <x v="3"/>
    <x v="0"/>
    <n v="0.36753000000000002"/>
    <x v="3"/>
    <n v="34"/>
    <x v="2"/>
    <x v="7"/>
  </r>
  <r>
    <x v="375"/>
    <x v="4"/>
    <x v="0"/>
    <n v="0.36753000000000002"/>
    <x v="3"/>
    <n v="34"/>
    <x v="2"/>
    <x v="7"/>
  </r>
  <r>
    <x v="375"/>
    <x v="5"/>
    <x v="0"/>
    <n v="7.7509999999999996E-2"/>
    <x v="3"/>
    <n v="34"/>
    <x v="2"/>
    <x v="7"/>
  </r>
  <r>
    <x v="375"/>
    <x v="6"/>
    <x v="0"/>
    <n v="0.33"/>
    <x v="3"/>
    <n v="34"/>
    <x v="2"/>
    <x v="7"/>
  </r>
  <r>
    <x v="375"/>
    <x v="7"/>
    <x v="0"/>
    <n v="0.58526999999999996"/>
    <x v="3"/>
    <n v="34"/>
    <x v="2"/>
    <x v="7"/>
  </r>
  <r>
    <x v="375"/>
    <x v="8"/>
    <x v="0"/>
    <n v="0.58526999999999996"/>
    <x v="3"/>
    <n v="34"/>
    <x v="2"/>
    <x v="7"/>
  </r>
  <r>
    <x v="375"/>
    <x v="9"/>
    <x v="0"/>
    <n v="0.58526999999999996"/>
    <x v="3"/>
    <n v="34"/>
    <x v="2"/>
    <x v="7"/>
  </r>
  <r>
    <x v="375"/>
    <x v="10"/>
    <x v="0"/>
    <n v="0.58526999999999996"/>
    <x v="3"/>
    <n v="34"/>
    <x v="2"/>
    <x v="7"/>
  </r>
  <r>
    <x v="375"/>
    <x v="11"/>
    <x v="0"/>
    <n v="0.58526999999999996"/>
    <x v="3"/>
    <n v="34"/>
    <x v="2"/>
    <x v="7"/>
  </r>
  <r>
    <x v="375"/>
    <x v="12"/>
    <x v="0"/>
    <n v="0.58526999999999996"/>
    <x v="3"/>
    <n v="34"/>
    <x v="2"/>
    <x v="7"/>
  </r>
  <r>
    <x v="375"/>
    <x v="0"/>
    <x v="1"/>
    <n v="0.13538"/>
    <x v="3"/>
    <n v="34"/>
    <x v="2"/>
    <x v="7"/>
  </r>
  <r>
    <x v="375"/>
    <x v="1"/>
    <x v="1"/>
    <n v="0.25805"/>
    <x v="3"/>
    <n v="34"/>
    <x v="2"/>
    <x v="7"/>
  </r>
  <r>
    <x v="375"/>
    <x v="2"/>
    <x v="1"/>
    <n v="0.27076"/>
    <x v="3"/>
    <n v="34"/>
    <x v="2"/>
    <x v="7"/>
  </r>
  <r>
    <x v="375"/>
    <x v="3"/>
    <x v="1"/>
    <n v="0.26552999999999999"/>
    <x v="3"/>
    <n v="34"/>
    <x v="2"/>
    <x v="7"/>
  </r>
  <r>
    <x v="375"/>
    <x v="4"/>
    <x v="1"/>
    <n v="0.25412000000000001"/>
    <x v="3"/>
    <n v="34"/>
    <x v="2"/>
    <x v="7"/>
  </r>
  <r>
    <x v="375"/>
    <x v="5"/>
    <x v="1"/>
    <n v="0.11758"/>
    <x v="3"/>
    <n v="34"/>
    <x v="2"/>
    <x v="7"/>
  </r>
  <r>
    <x v="375"/>
    <x v="6"/>
    <x v="1"/>
    <n v="0.24159"/>
    <x v="3"/>
    <n v="34"/>
    <x v="2"/>
    <x v="7"/>
  </r>
  <r>
    <x v="375"/>
    <x v="7"/>
    <x v="1"/>
    <n v="0.29749999999999999"/>
    <x v="3"/>
    <n v="34"/>
    <x v="2"/>
    <x v="7"/>
  </r>
  <r>
    <x v="375"/>
    <x v="8"/>
    <x v="1"/>
    <n v="0.31975999999999999"/>
    <x v="3"/>
    <n v="34"/>
    <x v="2"/>
    <x v="7"/>
  </r>
  <r>
    <x v="375"/>
    <x v="9"/>
    <x v="1"/>
    <n v="0.31320999999999999"/>
    <x v="3"/>
    <n v="34"/>
    <x v="2"/>
    <x v="7"/>
  </r>
  <r>
    <x v="375"/>
    <x v="10"/>
    <x v="1"/>
    <n v="0.33528000000000002"/>
    <x v="3"/>
    <n v="34"/>
    <x v="2"/>
    <x v="7"/>
  </r>
  <r>
    <x v="375"/>
    <x v="11"/>
    <x v="1"/>
    <n v="0.32330999999999999"/>
    <x v="3"/>
    <n v="34"/>
    <x v="2"/>
    <x v="7"/>
  </r>
  <r>
    <x v="375"/>
    <x v="12"/>
    <x v="1"/>
    <n v="0.24215"/>
    <x v="3"/>
    <n v="34"/>
    <x v="2"/>
    <x v="7"/>
  </r>
  <r>
    <x v="375"/>
    <x v="0"/>
    <x v="2"/>
    <n v="0.52339999999999998"/>
    <x v="3"/>
    <n v="34"/>
    <x v="2"/>
    <x v="7"/>
  </r>
  <r>
    <x v="375"/>
    <x v="1"/>
    <x v="2"/>
    <n v="0.75441999999999998"/>
    <x v="3"/>
    <n v="34"/>
    <x v="2"/>
    <x v="7"/>
  </r>
  <r>
    <x v="375"/>
    <x v="2"/>
    <x v="2"/>
    <n v="0.80971000000000004"/>
    <x v="3"/>
    <n v="34"/>
    <x v="2"/>
    <x v="7"/>
  </r>
  <r>
    <x v="375"/>
    <x v="3"/>
    <x v="2"/>
    <n v="0.78693999999999997"/>
    <x v="3"/>
    <n v="34"/>
    <x v="2"/>
    <x v="7"/>
  </r>
  <r>
    <x v="375"/>
    <x v="4"/>
    <x v="2"/>
    <n v="0.73734999999999995"/>
    <x v="3"/>
    <n v="34"/>
    <x v="2"/>
    <x v="7"/>
  </r>
  <r>
    <x v="375"/>
    <x v="5"/>
    <x v="2"/>
    <n v="0.82691000000000003"/>
    <x v="3"/>
    <n v="34"/>
    <x v="2"/>
    <x v="7"/>
  </r>
  <r>
    <x v="375"/>
    <x v="6"/>
    <x v="2"/>
    <n v="0.72040999999999999"/>
    <x v="3"/>
    <n v="34"/>
    <x v="2"/>
    <x v="7"/>
  </r>
  <r>
    <x v="375"/>
    <x v="7"/>
    <x v="2"/>
    <n v="0.70823000000000003"/>
    <x v="3"/>
    <n v="34"/>
    <x v="2"/>
    <x v="7"/>
  </r>
  <r>
    <x v="375"/>
    <x v="8"/>
    <x v="2"/>
    <n v="0.80496999999999996"/>
    <x v="3"/>
    <n v="34"/>
    <x v="2"/>
    <x v="7"/>
  </r>
  <r>
    <x v="375"/>
    <x v="9"/>
    <x v="2"/>
    <n v="0.77651999999999999"/>
    <x v="3"/>
    <n v="34"/>
    <x v="2"/>
    <x v="7"/>
  </r>
  <r>
    <x v="375"/>
    <x v="10"/>
    <x v="2"/>
    <n v="0.87244999999999995"/>
    <x v="3"/>
    <n v="34"/>
    <x v="2"/>
    <x v="7"/>
  </r>
  <r>
    <x v="375"/>
    <x v="11"/>
    <x v="2"/>
    <n v="0.82042000000000004"/>
    <x v="3"/>
    <n v="34"/>
    <x v="2"/>
    <x v="7"/>
  </r>
  <r>
    <x v="375"/>
    <x v="12"/>
    <x v="2"/>
    <n v="0.46758"/>
    <x v="3"/>
    <n v="34"/>
    <x v="2"/>
    <x v="7"/>
  </r>
  <r>
    <x v="375"/>
    <x v="0"/>
    <x v="3"/>
    <n v="0.72399999999999998"/>
    <x v="3"/>
    <n v="34"/>
    <x v="2"/>
    <x v="7"/>
  </r>
  <r>
    <x v="375"/>
    <x v="1"/>
    <x v="3"/>
    <n v="1.38"/>
    <x v="3"/>
    <n v="34"/>
    <x v="2"/>
    <x v="7"/>
  </r>
  <r>
    <x v="375"/>
    <x v="2"/>
    <x v="3"/>
    <n v="1.448"/>
    <x v="3"/>
    <n v="34"/>
    <x v="2"/>
    <x v="7"/>
  </r>
  <r>
    <x v="375"/>
    <x v="3"/>
    <x v="3"/>
    <n v="1.42"/>
    <x v="3"/>
    <n v="34"/>
    <x v="2"/>
    <x v="7"/>
  </r>
  <r>
    <x v="375"/>
    <x v="4"/>
    <x v="3"/>
    <n v="1.359"/>
    <x v="3"/>
    <n v="34"/>
    <x v="2"/>
    <x v="7"/>
  </r>
  <r>
    <x v="375"/>
    <x v="5"/>
    <x v="3"/>
    <n v="1.022"/>
    <x v="3"/>
    <n v="34"/>
    <x v="2"/>
    <x v="7"/>
  </r>
  <r>
    <x v="375"/>
    <x v="6"/>
    <x v="3"/>
    <n v="1.292"/>
    <x v="3"/>
    <n v="34"/>
    <x v="2"/>
    <x v="7"/>
  </r>
  <r>
    <x v="375"/>
    <x v="7"/>
    <x v="3"/>
    <n v="1.591"/>
    <x v="3"/>
    <n v="34"/>
    <x v="2"/>
    <x v="7"/>
  </r>
  <r>
    <x v="375"/>
    <x v="8"/>
    <x v="3"/>
    <n v="1.71"/>
    <x v="3"/>
    <n v="34"/>
    <x v="2"/>
    <x v="7"/>
  </r>
  <r>
    <x v="375"/>
    <x v="9"/>
    <x v="3"/>
    <n v="1.675"/>
    <x v="3"/>
    <n v="34"/>
    <x v="2"/>
    <x v="7"/>
  </r>
  <r>
    <x v="375"/>
    <x v="10"/>
    <x v="3"/>
    <n v="1.7929999999999999"/>
    <x v="3"/>
    <n v="34"/>
    <x v="2"/>
    <x v="7"/>
  </r>
  <r>
    <x v="375"/>
    <x v="11"/>
    <x v="3"/>
    <n v="1.7290000000000001"/>
    <x v="3"/>
    <n v="34"/>
    <x v="2"/>
    <x v="7"/>
  </r>
  <r>
    <x v="375"/>
    <x v="12"/>
    <x v="3"/>
    <n v="1.2949999999999999"/>
    <x v="3"/>
    <n v="34"/>
    <x v="2"/>
    <x v="7"/>
  </r>
  <r>
    <x v="376"/>
    <x v="13"/>
    <x v="0"/>
    <n v="1.5650000000000001E-2"/>
    <x v="3"/>
    <n v="34"/>
    <x v="2"/>
    <x v="7"/>
  </r>
  <r>
    <x v="376"/>
    <x v="13"/>
    <x v="1"/>
    <n v="9.2499999999999999E-2"/>
    <x v="3"/>
    <n v="34"/>
    <x v="2"/>
    <x v="7"/>
  </r>
  <r>
    <x v="376"/>
    <x v="13"/>
    <x v="2"/>
    <n v="0.69584999999999997"/>
    <x v="3"/>
    <n v="34"/>
    <x v="2"/>
    <x v="7"/>
  </r>
  <r>
    <x v="376"/>
    <x v="13"/>
    <x v="3"/>
    <n v="0.80400000000000005"/>
    <x v="3"/>
    <n v="34"/>
    <x v="2"/>
    <x v="7"/>
  </r>
  <r>
    <x v="377"/>
    <x v="0"/>
    <x v="0"/>
    <n v="6.522E-2"/>
    <x v="3"/>
    <n v="35"/>
    <x v="2"/>
    <x v="7"/>
  </r>
  <r>
    <x v="377"/>
    <x v="1"/>
    <x v="0"/>
    <n v="0.36753000000000002"/>
    <x v="3"/>
    <n v="35"/>
    <x v="2"/>
    <x v="7"/>
  </r>
  <r>
    <x v="377"/>
    <x v="2"/>
    <x v="0"/>
    <n v="0.36753000000000002"/>
    <x v="3"/>
    <n v="35"/>
    <x v="2"/>
    <x v="7"/>
  </r>
  <r>
    <x v="377"/>
    <x v="3"/>
    <x v="0"/>
    <n v="0.36753000000000002"/>
    <x v="3"/>
    <n v="35"/>
    <x v="2"/>
    <x v="7"/>
  </r>
  <r>
    <x v="377"/>
    <x v="4"/>
    <x v="0"/>
    <n v="0.36753000000000002"/>
    <x v="3"/>
    <n v="35"/>
    <x v="2"/>
    <x v="7"/>
  </r>
  <r>
    <x v="377"/>
    <x v="5"/>
    <x v="0"/>
    <n v="7.7509999999999996E-2"/>
    <x v="3"/>
    <n v="35"/>
    <x v="2"/>
    <x v="7"/>
  </r>
  <r>
    <x v="377"/>
    <x v="6"/>
    <x v="0"/>
    <n v="0.33"/>
    <x v="3"/>
    <n v="35"/>
    <x v="2"/>
    <x v="7"/>
  </r>
  <r>
    <x v="377"/>
    <x v="7"/>
    <x v="0"/>
    <n v="0.58526999999999996"/>
    <x v="3"/>
    <n v="35"/>
    <x v="2"/>
    <x v="7"/>
  </r>
  <r>
    <x v="377"/>
    <x v="8"/>
    <x v="0"/>
    <n v="0.58526999999999996"/>
    <x v="3"/>
    <n v="35"/>
    <x v="2"/>
    <x v="7"/>
  </r>
  <r>
    <x v="377"/>
    <x v="9"/>
    <x v="0"/>
    <n v="0.58526999999999996"/>
    <x v="3"/>
    <n v="35"/>
    <x v="2"/>
    <x v="7"/>
  </r>
  <r>
    <x v="377"/>
    <x v="10"/>
    <x v="0"/>
    <n v="0.58526999999999996"/>
    <x v="3"/>
    <n v="35"/>
    <x v="2"/>
    <x v="7"/>
  </r>
  <r>
    <x v="377"/>
    <x v="11"/>
    <x v="0"/>
    <n v="0.58526999999999996"/>
    <x v="3"/>
    <n v="35"/>
    <x v="2"/>
    <x v="7"/>
  </r>
  <r>
    <x v="377"/>
    <x v="12"/>
    <x v="0"/>
    <n v="0.58526999999999996"/>
    <x v="3"/>
    <n v="35"/>
    <x v="2"/>
    <x v="7"/>
  </r>
  <r>
    <x v="377"/>
    <x v="0"/>
    <x v="1"/>
    <n v="0.13557"/>
    <x v="3"/>
    <n v="35"/>
    <x v="2"/>
    <x v="7"/>
  </r>
  <r>
    <x v="377"/>
    <x v="1"/>
    <x v="1"/>
    <n v="0.25935999999999998"/>
    <x v="3"/>
    <n v="35"/>
    <x v="2"/>
    <x v="7"/>
  </r>
  <r>
    <x v="377"/>
    <x v="2"/>
    <x v="1"/>
    <n v="0.27917999999999998"/>
    <x v="3"/>
    <n v="35"/>
    <x v="2"/>
    <x v="7"/>
  </r>
  <r>
    <x v="377"/>
    <x v="3"/>
    <x v="1"/>
    <n v="0.26590000000000003"/>
    <x v="3"/>
    <n v="35"/>
    <x v="2"/>
    <x v="7"/>
  </r>
  <r>
    <x v="377"/>
    <x v="4"/>
    <x v="1"/>
    <n v="0.25692999999999999"/>
    <x v="3"/>
    <n v="35"/>
    <x v="2"/>
    <x v="7"/>
  </r>
  <r>
    <x v="377"/>
    <x v="5"/>
    <x v="1"/>
    <n v="0.11804000000000001"/>
    <x v="3"/>
    <n v="35"/>
    <x v="2"/>
    <x v="7"/>
  </r>
  <r>
    <x v="377"/>
    <x v="6"/>
    <x v="1"/>
    <n v="0.24215"/>
    <x v="3"/>
    <n v="35"/>
    <x v="2"/>
    <x v="7"/>
  </r>
  <r>
    <x v="377"/>
    <x v="7"/>
    <x v="1"/>
    <n v="0.29863000000000001"/>
    <x v="3"/>
    <n v="35"/>
    <x v="2"/>
    <x v="7"/>
  </r>
  <r>
    <x v="377"/>
    <x v="8"/>
    <x v="1"/>
    <n v="0.31975999999999999"/>
    <x v="3"/>
    <n v="35"/>
    <x v="2"/>
    <x v="7"/>
  </r>
  <r>
    <x v="377"/>
    <x v="9"/>
    <x v="1"/>
    <n v="0.31433"/>
    <x v="3"/>
    <n v="35"/>
    <x v="2"/>
    <x v="7"/>
  </r>
  <r>
    <x v="377"/>
    <x v="10"/>
    <x v="1"/>
    <n v="0.33528000000000002"/>
    <x v="3"/>
    <n v="35"/>
    <x v="2"/>
    <x v="7"/>
  </r>
  <r>
    <x v="377"/>
    <x v="11"/>
    <x v="1"/>
    <n v="0.32573999999999997"/>
    <x v="3"/>
    <n v="35"/>
    <x v="2"/>
    <x v="7"/>
  </r>
  <r>
    <x v="377"/>
    <x v="12"/>
    <x v="1"/>
    <n v="0.36032999999999998"/>
    <x v="3"/>
    <n v="35"/>
    <x v="2"/>
    <x v="7"/>
  </r>
  <r>
    <x v="377"/>
    <x v="0"/>
    <x v="2"/>
    <n v="0.52420999999999995"/>
    <x v="3"/>
    <n v="35"/>
    <x v="2"/>
    <x v="7"/>
  </r>
  <r>
    <x v="377"/>
    <x v="1"/>
    <x v="2"/>
    <n v="0.76010999999999995"/>
    <x v="3"/>
    <n v="35"/>
    <x v="2"/>
    <x v="7"/>
  </r>
  <r>
    <x v="377"/>
    <x v="2"/>
    <x v="2"/>
    <n v="0.84628999999999999"/>
    <x v="3"/>
    <n v="35"/>
    <x v="2"/>
    <x v="7"/>
  </r>
  <r>
    <x v="377"/>
    <x v="3"/>
    <x v="2"/>
    <n v="0.78856999999999999"/>
    <x v="3"/>
    <n v="35"/>
    <x v="2"/>
    <x v="7"/>
  </r>
  <r>
    <x v="377"/>
    <x v="4"/>
    <x v="2"/>
    <n v="0.74953999999999998"/>
    <x v="3"/>
    <n v="35"/>
    <x v="2"/>
    <x v="7"/>
  </r>
  <r>
    <x v="377"/>
    <x v="5"/>
    <x v="2"/>
    <n v="0.83045000000000002"/>
    <x v="3"/>
    <n v="35"/>
    <x v="2"/>
    <x v="7"/>
  </r>
  <r>
    <x v="377"/>
    <x v="6"/>
    <x v="2"/>
    <n v="0.72284999999999999"/>
    <x v="3"/>
    <n v="35"/>
    <x v="2"/>
    <x v="7"/>
  </r>
  <r>
    <x v="377"/>
    <x v="7"/>
    <x v="2"/>
    <n v="0.71309999999999996"/>
    <x v="3"/>
    <n v="35"/>
    <x v="2"/>
    <x v="7"/>
  </r>
  <r>
    <x v="377"/>
    <x v="8"/>
    <x v="2"/>
    <n v="0.80496999999999996"/>
    <x v="3"/>
    <n v="35"/>
    <x v="2"/>
    <x v="7"/>
  </r>
  <r>
    <x v="377"/>
    <x v="9"/>
    <x v="2"/>
    <n v="0.78139999999999998"/>
    <x v="3"/>
    <n v="35"/>
    <x v="2"/>
    <x v="7"/>
  </r>
  <r>
    <x v="377"/>
    <x v="10"/>
    <x v="2"/>
    <n v="0.87244999999999995"/>
    <x v="3"/>
    <n v="35"/>
    <x v="2"/>
    <x v="7"/>
  </r>
  <r>
    <x v="377"/>
    <x v="11"/>
    <x v="2"/>
    <n v="0.83099000000000001"/>
    <x v="3"/>
    <n v="35"/>
    <x v="2"/>
    <x v="7"/>
  </r>
  <r>
    <x v="377"/>
    <x v="12"/>
    <x v="2"/>
    <n v="0.98140000000000005"/>
    <x v="3"/>
    <n v="35"/>
    <x v="2"/>
    <x v="7"/>
  </r>
  <r>
    <x v="377"/>
    <x v="0"/>
    <x v="3"/>
    <n v="0.72499999999999998"/>
    <x v="3"/>
    <n v="35"/>
    <x v="2"/>
    <x v="7"/>
  </r>
  <r>
    <x v="377"/>
    <x v="1"/>
    <x v="3"/>
    <n v="1.387"/>
    <x v="3"/>
    <n v="35"/>
    <x v="2"/>
    <x v="7"/>
  </r>
  <r>
    <x v="377"/>
    <x v="2"/>
    <x v="3"/>
    <n v="1.4930000000000001"/>
    <x v="3"/>
    <n v="35"/>
    <x v="2"/>
    <x v="7"/>
  </r>
  <r>
    <x v="377"/>
    <x v="3"/>
    <x v="3"/>
    <n v="1.4219999999999999"/>
    <x v="3"/>
    <n v="35"/>
    <x v="2"/>
    <x v="7"/>
  </r>
  <r>
    <x v="377"/>
    <x v="4"/>
    <x v="3"/>
    <n v="1.3740000000000001"/>
    <x v="3"/>
    <n v="35"/>
    <x v="2"/>
    <x v="7"/>
  </r>
  <r>
    <x v="377"/>
    <x v="5"/>
    <x v="3"/>
    <n v="1.026"/>
    <x v="3"/>
    <n v="35"/>
    <x v="2"/>
    <x v="7"/>
  </r>
  <r>
    <x v="377"/>
    <x v="6"/>
    <x v="3"/>
    <n v="1.2949999999999999"/>
    <x v="3"/>
    <n v="35"/>
    <x v="2"/>
    <x v="7"/>
  </r>
  <r>
    <x v="377"/>
    <x v="7"/>
    <x v="3"/>
    <n v="1.597"/>
    <x v="3"/>
    <n v="35"/>
    <x v="2"/>
    <x v="7"/>
  </r>
  <r>
    <x v="377"/>
    <x v="8"/>
    <x v="3"/>
    <n v="1.71"/>
    <x v="3"/>
    <n v="35"/>
    <x v="2"/>
    <x v="7"/>
  </r>
  <r>
    <x v="377"/>
    <x v="9"/>
    <x v="3"/>
    <n v="1.681"/>
    <x v="3"/>
    <n v="35"/>
    <x v="2"/>
    <x v="7"/>
  </r>
  <r>
    <x v="377"/>
    <x v="10"/>
    <x v="3"/>
    <n v="1.7929999999999999"/>
    <x v="3"/>
    <n v="35"/>
    <x v="2"/>
    <x v="7"/>
  </r>
  <r>
    <x v="377"/>
    <x v="11"/>
    <x v="3"/>
    <n v="1.742"/>
    <x v="3"/>
    <n v="35"/>
    <x v="2"/>
    <x v="7"/>
  </r>
  <r>
    <x v="377"/>
    <x v="12"/>
    <x v="3"/>
    <n v="1.927"/>
    <x v="3"/>
    <n v="35"/>
    <x v="2"/>
    <x v="7"/>
  </r>
  <r>
    <x v="378"/>
    <x v="13"/>
    <x v="0"/>
    <n v="1.5650000000000001E-2"/>
    <x v="3"/>
    <n v="35"/>
    <x v="2"/>
    <x v="7"/>
  </r>
  <r>
    <x v="378"/>
    <x v="13"/>
    <x v="1"/>
    <n v="9.2499999999999999E-2"/>
    <x v="3"/>
    <n v="35"/>
    <x v="2"/>
    <x v="7"/>
  </r>
  <r>
    <x v="378"/>
    <x v="13"/>
    <x v="2"/>
    <n v="0.69584999999999997"/>
    <x v="3"/>
    <n v="35"/>
    <x v="2"/>
    <x v="7"/>
  </r>
  <r>
    <x v="378"/>
    <x v="13"/>
    <x v="3"/>
    <n v="0.80400000000000005"/>
    <x v="3"/>
    <n v="35"/>
    <x v="2"/>
    <x v="7"/>
  </r>
  <r>
    <x v="379"/>
    <x v="13"/>
    <x v="0"/>
    <n v="1.5650000000000001E-2"/>
    <x v="3"/>
    <n v="35"/>
    <x v="2"/>
    <x v="7"/>
  </r>
  <r>
    <x v="379"/>
    <x v="13"/>
    <x v="1"/>
    <n v="9.1350000000000001E-2"/>
    <x v="3"/>
    <n v="35"/>
    <x v="2"/>
    <x v="7"/>
  </r>
  <r>
    <x v="379"/>
    <x v="13"/>
    <x v="2"/>
    <n v="0.68700000000000006"/>
    <x v="3"/>
    <n v="35"/>
    <x v="2"/>
    <x v="7"/>
  </r>
  <r>
    <x v="379"/>
    <x v="13"/>
    <x v="3"/>
    <n v="0.79400000000000004"/>
    <x v="3"/>
    <n v="35"/>
    <x v="2"/>
    <x v="7"/>
  </r>
  <r>
    <x v="380"/>
    <x v="0"/>
    <x v="0"/>
    <n v="6.522E-2"/>
    <x v="3"/>
    <n v="36"/>
    <x v="2"/>
    <x v="8"/>
  </r>
  <r>
    <x v="380"/>
    <x v="1"/>
    <x v="0"/>
    <n v="0.36753000000000002"/>
    <x v="3"/>
    <n v="36"/>
    <x v="2"/>
    <x v="8"/>
  </r>
  <r>
    <x v="380"/>
    <x v="2"/>
    <x v="0"/>
    <n v="0.36753000000000002"/>
    <x v="3"/>
    <n v="36"/>
    <x v="2"/>
    <x v="8"/>
  </r>
  <r>
    <x v="380"/>
    <x v="3"/>
    <x v="0"/>
    <n v="0.36753000000000002"/>
    <x v="3"/>
    <n v="36"/>
    <x v="2"/>
    <x v="8"/>
  </r>
  <r>
    <x v="380"/>
    <x v="4"/>
    <x v="0"/>
    <n v="0.36753000000000002"/>
    <x v="3"/>
    <n v="36"/>
    <x v="2"/>
    <x v="8"/>
  </r>
  <r>
    <x v="380"/>
    <x v="5"/>
    <x v="0"/>
    <n v="7.7509999999999996E-2"/>
    <x v="3"/>
    <n v="36"/>
    <x v="2"/>
    <x v="8"/>
  </r>
  <r>
    <x v="380"/>
    <x v="6"/>
    <x v="0"/>
    <n v="0.33"/>
    <x v="3"/>
    <n v="36"/>
    <x v="2"/>
    <x v="8"/>
  </r>
  <r>
    <x v="380"/>
    <x v="7"/>
    <x v="0"/>
    <n v="0.58526999999999996"/>
    <x v="3"/>
    <n v="36"/>
    <x v="2"/>
    <x v="8"/>
  </r>
  <r>
    <x v="380"/>
    <x v="8"/>
    <x v="0"/>
    <n v="0.58526999999999996"/>
    <x v="3"/>
    <n v="36"/>
    <x v="2"/>
    <x v="8"/>
  </r>
  <r>
    <x v="380"/>
    <x v="9"/>
    <x v="0"/>
    <n v="0.58526999999999996"/>
    <x v="3"/>
    <n v="36"/>
    <x v="2"/>
    <x v="8"/>
  </r>
  <r>
    <x v="380"/>
    <x v="10"/>
    <x v="0"/>
    <n v="0.58526999999999996"/>
    <x v="3"/>
    <n v="36"/>
    <x v="2"/>
    <x v="8"/>
  </r>
  <r>
    <x v="380"/>
    <x v="11"/>
    <x v="0"/>
    <n v="0.58526999999999996"/>
    <x v="3"/>
    <n v="36"/>
    <x v="2"/>
    <x v="8"/>
  </r>
  <r>
    <x v="380"/>
    <x v="12"/>
    <x v="0"/>
    <n v="0.58526999999999996"/>
    <x v="3"/>
    <n v="36"/>
    <x v="2"/>
    <x v="8"/>
  </r>
  <r>
    <x v="380"/>
    <x v="0"/>
    <x v="1"/>
    <n v="0.13557"/>
    <x v="3"/>
    <n v="36"/>
    <x v="2"/>
    <x v="8"/>
  </r>
  <r>
    <x v="380"/>
    <x v="1"/>
    <x v="1"/>
    <n v="0.26254"/>
    <x v="3"/>
    <n v="36"/>
    <x v="2"/>
    <x v="8"/>
  </r>
  <r>
    <x v="380"/>
    <x v="2"/>
    <x v="1"/>
    <n v="0.27562999999999999"/>
    <x v="3"/>
    <n v="36"/>
    <x v="2"/>
    <x v="8"/>
  </r>
  <r>
    <x v="380"/>
    <x v="3"/>
    <x v="1"/>
    <n v="0.26665"/>
    <x v="3"/>
    <n v="36"/>
    <x v="2"/>
    <x v="8"/>
  </r>
  <r>
    <x v="380"/>
    <x v="4"/>
    <x v="1"/>
    <n v="0.26254"/>
    <x v="3"/>
    <n v="36"/>
    <x v="2"/>
    <x v="8"/>
  </r>
  <r>
    <x v="380"/>
    <x v="5"/>
    <x v="1"/>
    <n v="0.11988"/>
    <x v="3"/>
    <n v="36"/>
    <x v="2"/>
    <x v="8"/>
  </r>
  <r>
    <x v="380"/>
    <x v="6"/>
    <x v="1"/>
    <n v="0.24459"/>
    <x v="3"/>
    <n v="36"/>
    <x v="2"/>
    <x v="8"/>
  </r>
  <r>
    <x v="380"/>
    <x v="7"/>
    <x v="1"/>
    <n v="0.30124000000000001"/>
    <x v="3"/>
    <n v="36"/>
    <x v="2"/>
    <x v="8"/>
  </r>
  <r>
    <x v="380"/>
    <x v="8"/>
    <x v="1"/>
    <n v="0.32443"/>
    <x v="3"/>
    <n v="36"/>
    <x v="2"/>
    <x v="8"/>
  </r>
  <r>
    <x v="380"/>
    <x v="9"/>
    <x v="1"/>
    <n v="0.31713999999999998"/>
    <x v="3"/>
    <n v="36"/>
    <x v="2"/>
    <x v="8"/>
  </r>
  <r>
    <x v="380"/>
    <x v="10"/>
    <x v="1"/>
    <n v="0.3392"/>
    <x v="3"/>
    <n v="36"/>
    <x v="2"/>
    <x v="8"/>
  </r>
  <r>
    <x v="380"/>
    <x v="11"/>
    <x v="1"/>
    <n v="0.32911000000000001"/>
    <x v="3"/>
    <n v="36"/>
    <x v="2"/>
    <x v="8"/>
  </r>
  <r>
    <x v="380"/>
    <x v="12"/>
    <x v="1"/>
    <n v="0.36146"/>
    <x v="3"/>
    <n v="36"/>
    <x v="2"/>
    <x v="8"/>
  </r>
  <r>
    <x v="380"/>
    <x v="0"/>
    <x v="2"/>
    <n v="0.52420999999999995"/>
    <x v="3"/>
    <n v="36"/>
    <x v="2"/>
    <x v="8"/>
  </r>
  <r>
    <x v="380"/>
    <x v="1"/>
    <x v="2"/>
    <n v="0.77393000000000001"/>
    <x v="3"/>
    <n v="36"/>
    <x v="2"/>
    <x v="8"/>
  </r>
  <r>
    <x v="380"/>
    <x v="2"/>
    <x v="2"/>
    <n v="0.83084000000000002"/>
    <x v="3"/>
    <n v="36"/>
    <x v="2"/>
    <x v="8"/>
  </r>
  <r>
    <x v="380"/>
    <x v="3"/>
    <x v="2"/>
    <n v="0.79181999999999997"/>
    <x v="3"/>
    <n v="36"/>
    <x v="2"/>
    <x v="8"/>
  </r>
  <r>
    <x v="380"/>
    <x v="4"/>
    <x v="2"/>
    <n v="0.77393000000000001"/>
    <x v="3"/>
    <n v="36"/>
    <x v="2"/>
    <x v="8"/>
  </r>
  <r>
    <x v="380"/>
    <x v="5"/>
    <x v="2"/>
    <n v="0.84460999999999997"/>
    <x v="3"/>
    <n v="36"/>
    <x v="2"/>
    <x v="8"/>
  </r>
  <r>
    <x v="380"/>
    <x v="6"/>
    <x v="2"/>
    <n v="0.73341000000000001"/>
    <x v="3"/>
    <n v="36"/>
    <x v="2"/>
    <x v="8"/>
  </r>
  <r>
    <x v="380"/>
    <x v="7"/>
    <x v="2"/>
    <n v="0.72448999999999997"/>
    <x v="3"/>
    <n v="36"/>
    <x v="2"/>
    <x v="8"/>
  </r>
  <r>
    <x v="380"/>
    <x v="8"/>
    <x v="2"/>
    <n v="0.82530000000000003"/>
    <x v="3"/>
    <n v="36"/>
    <x v="2"/>
    <x v="8"/>
  </r>
  <r>
    <x v="380"/>
    <x v="9"/>
    <x v="2"/>
    <n v="0.79359000000000002"/>
    <x v="3"/>
    <n v="36"/>
    <x v="2"/>
    <x v="8"/>
  </r>
  <r>
    <x v="380"/>
    <x v="10"/>
    <x v="2"/>
    <n v="0.88953000000000004"/>
    <x v="3"/>
    <n v="36"/>
    <x v="2"/>
    <x v="8"/>
  </r>
  <r>
    <x v="380"/>
    <x v="11"/>
    <x v="2"/>
    <n v="0.84562000000000004"/>
    <x v="3"/>
    <n v="36"/>
    <x v="2"/>
    <x v="8"/>
  </r>
  <r>
    <x v="380"/>
    <x v="12"/>
    <x v="2"/>
    <n v="0.98626999999999998"/>
    <x v="3"/>
    <n v="36"/>
    <x v="2"/>
    <x v="8"/>
  </r>
  <r>
    <x v="380"/>
    <x v="0"/>
    <x v="3"/>
    <n v="0.72499999999999998"/>
    <x v="3"/>
    <n v="36"/>
    <x v="2"/>
    <x v="8"/>
  </r>
  <r>
    <x v="380"/>
    <x v="1"/>
    <x v="3"/>
    <n v="1.4039999999999999"/>
    <x v="3"/>
    <n v="36"/>
    <x v="2"/>
    <x v="8"/>
  </r>
  <r>
    <x v="380"/>
    <x v="2"/>
    <x v="3"/>
    <n v="1.474"/>
    <x v="3"/>
    <n v="36"/>
    <x v="2"/>
    <x v="8"/>
  </r>
  <r>
    <x v="380"/>
    <x v="3"/>
    <x v="3"/>
    <n v="1.4259999999999999"/>
    <x v="3"/>
    <n v="36"/>
    <x v="2"/>
    <x v="8"/>
  </r>
  <r>
    <x v="380"/>
    <x v="4"/>
    <x v="3"/>
    <n v="1.4039999999999999"/>
    <x v="3"/>
    <n v="36"/>
    <x v="2"/>
    <x v="8"/>
  </r>
  <r>
    <x v="380"/>
    <x v="5"/>
    <x v="3"/>
    <n v="1.042"/>
    <x v="3"/>
    <n v="36"/>
    <x v="2"/>
    <x v="8"/>
  </r>
  <r>
    <x v="380"/>
    <x v="6"/>
    <x v="3"/>
    <n v="1.3080000000000001"/>
    <x v="3"/>
    <n v="36"/>
    <x v="2"/>
    <x v="8"/>
  </r>
  <r>
    <x v="380"/>
    <x v="7"/>
    <x v="3"/>
    <n v="1.611"/>
    <x v="3"/>
    <n v="36"/>
    <x v="2"/>
    <x v="8"/>
  </r>
  <r>
    <x v="380"/>
    <x v="8"/>
    <x v="3"/>
    <n v="1.7350000000000001"/>
    <x v="3"/>
    <n v="36"/>
    <x v="2"/>
    <x v="8"/>
  </r>
  <r>
    <x v="380"/>
    <x v="9"/>
    <x v="3"/>
    <n v="1.696"/>
    <x v="3"/>
    <n v="36"/>
    <x v="2"/>
    <x v="8"/>
  </r>
  <r>
    <x v="380"/>
    <x v="10"/>
    <x v="3"/>
    <n v="1.8140000000000001"/>
    <x v="3"/>
    <n v="36"/>
    <x v="2"/>
    <x v="8"/>
  </r>
  <r>
    <x v="380"/>
    <x v="11"/>
    <x v="3"/>
    <n v="1.76"/>
    <x v="3"/>
    <n v="36"/>
    <x v="2"/>
    <x v="8"/>
  </r>
  <r>
    <x v="380"/>
    <x v="12"/>
    <x v="3"/>
    <n v="1.9330000000000001"/>
    <x v="3"/>
    <n v="36"/>
    <x v="2"/>
    <x v="8"/>
  </r>
  <r>
    <x v="381"/>
    <x v="13"/>
    <x v="0"/>
    <n v="1.5650000000000001E-2"/>
    <x v="3"/>
    <n v="36"/>
    <x v="2"/>
    <x v="8"/>
  </r>
  <r>
    <x v="381"/>
    <x v="13"/>
    <x v="1"/>
    <n v="9.3299999999999994E-2"/>
    <x v="3"/>
    <n v="36"/>
    <x v="2"/>
    <x v="8"/>
  </r>
  <r>
    <x v="381"/>
    <x v="13"/>
    <x v="2"/>
    <n v="0.70204999999999995"/>
    <x v="3"/>
    <n v="36"/>
    <x v="2"/>
    <x v="8"/>
  </r>
  <r>
    <x v="381"/>
    <x v="13"/>
    <x v="3"/>
    <n v="0.81100000000000005"/>
    <x v="3"/>
    <n v="36"/>
    <x v="2"/>
    <x v="8"/>
  </r>
  <r>
    <x v="382"/>
    <x v="0"/>
    <x v="0"/>
    <n v="6.522E-2"/>
    <x v="3"/>
    <n v="37"/>
    <x v="2"/>
    <x v="8"/>
  </r>
  <r>
    <x v="382"/>
    <x v="1"/>
    <x v="0"/>
    <n v="0.36753000000000002"/>
    <x v="3"/>
    <n v="37"/>
    <x v="2"/>
    <x v="8"/>
  </r>
  <r>
    <x v="382"/>
    <x v="2"/>
    <x v="0"/>
    <n v="0.36753000000000002"/>
    <x v="3"/>
    <n v="37"/>
    <x v="2"/>
    <x v="8"/>
  </r>
  <r>
    <x v="382"/>
    <x v="3"/>
    <x v="0"/>
    <n v="0.36753000000000002"/>
    <x v="3"/>
    <n v="37"/>
    <x v="2"/>
    <x v="8"/>
  </r>
  <r>
    <x v="382"/>
    <x v="4"/>
    <x v="0"/>
    <n v="0.36753000000000002"/>
    <x v="3"/>
    <n v="37"/>
    <x v="2"/>
    <x v="8"/>
  </r>
  <r>
    <x v="382"/>
    <x v="5"/>
    <x v="0"/>
    <n v="7.7509999999999996E-2"/>
    <x v="3"/>
    <n v="37"/>
    <x v="2"/>
    <x v="8"/>
  </r>
  <r>
    <x v="382"/>
    <x v="6"/>
    <x v="0"/>
    <n v="0.33"/>
    <x v="3"/>
    <n v="37"/>
    <x v="2"/>
    <x v="8"/>
  </r>
  <r>
    <x v="382"/>
    <x v="7"/>
    <x v="0"/>
    <n v="0.58526999999999996"/>
    <x v="3"/>
    <n v="37"/>
    <x v="2"/>
    <x v="8"/>
  </r>
  <r>
    <x v="382"/>
    <x v="8"/>
    <x v="0"/>
    <n v="0.58526999999999996"/>
    <x v="3"/>
    <n v="37"/>
    <x v="2"/>
    <x v="8"/>
  </r>
  <r>
    <x v="382"/>
    <x v="9"/>
    <x v="0"/>
    <n v="0.58526999999999996"/>
    <x v="3"/>
    <n v="37"/>
    <x v="2"/>
    <x v="8"/>
  </r>
  <r>
    <x v="382"/>
    <x v="10"/>
    <x v="0"/>
    <n v="0.58526999999999996"/>
    <x v="3"/>
    <n v="37"/>
    <x v="2"/>
    <x v="8"/>
  </r>
  <r>
    <x v="382"/>
    <x v="11"/>
    <x v="0"/>
    <n v="0.58526999999999996"/>
    <x v="3"/>
    <n v="37"/>
    <x v="2"/>
    <x v="8"/>
  </r>
  <r>
    <x v="382"/>
    <x v="12"/>
    <x v="0"/>
    <n v="0.58526999999999996"/>
    <x v="3"/>
    <n v="37"/>
    <x v="2"/>
    <x v="8"/>
  </r>
  <r>
    <x v="382"/>
    <x v="0"/>
    <x v="1"/>
    <n v="0.13538"/>
    <x v="3"/>
    <n v="37"/>
    <x v="2"/>
    <x v="8"/>
  </r>
  <r>
    <x v="382"/>
    <x v="1"/>
    <x v="1"/>
    <n v="0.26384999999999997"/>
    <x v="3"/>
    <n v="37"/>
    <x v="2"/>
    <x v="8"/>
  </r>
  <r>
    <x v="382"/>
    <x v="2"/>
    <x v="1"/>
    <n v="0.28460000000000002"/>
    <x v="3"/>
    <n v="37"/>
    <x v="2"/>
    <x v="8"/>
  </r>
  <r>
    <x v="382"/>
    <x v="3"/>
    <x v="1"/>
    <n v="0.27133000000000002"/>
    <x v="3"/>
    <n v="37"/>
    <x v="2"/>
    <x v="8"/>
  </r>
  <r>
    <x v="382"/>
    <x v="4"/>
    <x v="1"/>
    <n v="0.26254"/>
    <x v="3"/>
    <n v="37"/>
    <x v="2"/>
    <x v="8"/>
  </r>
  <r>
    <x v="382"/>
    <x v="5"/>
    <x v="1"/>
    <n v="0.12068"/>
    <x v="3"/>
    <n v="37"/>
    <x v="2"/>
    <x v="8"/>
  </r>
  <r>
    <x v="382"/>
    <x v="6"/>
    <x v="1"/>
    <n v="0.24626999999999999"/>
    <x v="3"/>
    <n v="37"/>
    <x v="2"/>
    <x v="8"/>
  </r>
  <r>
    <x v="382"/>
    <x v="7"/>
    <x v="1"/>
    <n v="0.30218"/>
    <x v="3"/>
    <n v="37"/>
    <x v="2"/>
    <x v="8"/>
  </r>
  <r>
    <x v="382"/>
    <x v="8"/>
    <x v="1"/>
    <n v="0.32256000000000001"/>
    <x v="3"/>
    <n v="37"/>
    <x v="2"/>
    <x v="8"/>
  </r>
  <r>
    <x v="382"/>
    <x v="9"/>
    <x v="1"/>
    <n v="0.31789000000000001"/>
    <x v="3"/>
    <n v="37"/>
    <x v="2"/>
    <x v="8"/>
  </r>
  <r>
    <x v="382"/>
    <x v="10"/>
    <x v="1"/>
    <n v="0.33864"/>
    <x v="3"/>
    <n v="37"/>
    <x v="2"/>
    <x v="8"/>
  </r>
  <r>
    <x v="382"/>
    <x v="11"/>
    <x v="1"/>
    <n v="0.32948"/>
    <x v="3"/>
    <n v="37"/>
    <x v="2"/>
    <x v="8"/>
  </r>
  <r>
    <x v="382"/>
    <x v="12"/>
    <x v="1"/>
    <n v="0.36182999999999998"/>
    <x v="3"/>
    <n v="37"/>
    <x v="2"/>
    <x v="8"/>
  </r>
  <r>
    <x v="382"/>
    <x v="0"/>
    <x v="2"/>
    <n v="0.52339999999999998"/>
    <x v="3"/>
    <n v="37"/>
    <x v="2"/>
    <x v="8"/>
  </r>
  <r>
    <x v="382"/>
    <x v="1"/>
    <x v="2"/>
    <n v="0.77961999999999998"/>
    <x v="3"/>
    <n v="37"/>
    <x v="2"/>
    <x v="8"/>
  </r>
  <r>
    <x v="382"/>
    <x v="2"/>
    <x v="2"/>
    <n v="0.86987000000000003"/>
    <x v="3"/>
    <n v="37"/>
    <x v="2"/>
    <x v="8"/>
  </r>
  <r>
    <x v="382"/>
    <x v="3"/>
    <x v="2"/>
    <n v="0.81213999999999997"/>
    <x v="3"/>
    <n v="37"/>
    <x v="2"/>
    <x v="8"/>
  </r>
  <r>
    <x v="382"/>
    <x v="4"/>
    <x v="2"/>
    <n v="0.77393000000000001"/>
    <x v="3"/>
    <n v="37"/>
    <x v="2"/>
    <x v="8"/>
  </r>
  <r>
    <x v="382"/>
    <x v="5"/>
    <x v="2"/>
    <n v="0.85080999999999996"/>
    <x v="3"/>
    <n v="37"/>
    <x v="2"/>
    <x v="8"/>
  </r>
  <r>
    <x v="382"/>
    <x v="6"/>
    <x v="2"/>
    <n v="0.74073"/>
    <x v="3"/>
    <n v="37"/>
    <x v="2"/>
    <x v="8"/>
  </r>
  <r>
    <x v="382"/>
    <x v="7"/>
    <x v="2"/>
    <n v="0.72855000000000003"/>
    <x v="3"/>
    <n v="37"/>
    <x v="2"/>
    <x v="8"/>
  </r>
  <r>
    <x v="382"/>
    <x v="8"/>
    <x v="2"/>
    <n v="0.81716999999999995"/>
    <x v="3"/>
    <n v="37"/>
    <x v="2"/>
    <x v="8"/>
  </r>
  <r>
    <x v="382"/>
    <x v="9"/>
    <x v="2"/>
    <n v="0.79683999999999999"/>
    <x v="3"/>
    <n v="37"/>
    <x v="2"/>
    <x v="8"/>
  </r>
  <r>
    <x v="382"/>
    <x v="10"/>
    <x v="2"/>
    <n v="0.88709000000000005"/>
    <x v="3"/>
    <n v="37"/>
    <x v="2"/>
    <x v="8"/>
  </r>
  <r>
    <x v="382"/>
    <x v="11"/>
    <x v="2"/>
    <n v="0.84724999999999995"/>
    <x v="3"/>
    <n v="37"/>
    <x v="2"/>
    <x v="8"/>
  </r>
  <r>
    <x v="382"/>
    <x v="12"/>
    <x v="2"/>
    <n v="0.9879"/>
    <x v="3"/>
    <n v="37"/>
    <x v="2"/>
    <x v="8"/>
  </r>
  <r>
    <x v="382"/>
    <x v="0"/>
    <x v="3"/>
    <n v="0.72399999999999998"/>
    <x v="3"/>
    <n v="37"/>
    <x v="2"/>
    <x v="8"/>
  </r>
  <r>
    <x v="382"/>
    <x v="1"/>
    <x v="3"/>
    <n v="1.411"/>
    <x v="3"/>
    <n v="37"/>
    <x v="2"/>
    <x v="8"/>
  </r>
  <r>
    <x v="382"/>
    <x v="2"/>
    <x v="3"/>
    <n v="1.522"/>
    <x v="3"/>
    <n v="37"/>
    <x v="2"/>
    <x v="8"/>
  </r>
  <r>
    <x v="382"/>
    <x v="3"/>
    <x v="3"/>
    <n v="1.4510000000000001"/>
    <x v="3"/>
    <n v="37"/>
    <x v="2"/>
    <x v="8"/>
  </r>
  <r>
    <x v="382"/>
    <x v="4"/>
    <x v="3"/>
    <n v="1.4039999999999999"/>
    <x v="3"/>
    <n v="37"/>
    <x v="2"/>
    <x v="8"/>
  </r>
  <r>
    <x v="382"/>
    <x v="5"/>
    <x v="3"/>
    <n v="1.0489999999999999"/>
    <x v="3"/>
    <n v="37"/>
    <x v="2"/>
    <x v="8"/>
  </r>
  <r>
    <x v="382"/>
    <x v="6"/>
    <x v="3"/>
    <n v="1.3169999999999999"/>
    <x v="3"/>
    <n v="37"/>
    <x v="2"/>
    <x v="8"/>
  </r>
  <r>
    <x v="382"/>
    <x v="7"/>
    <x v="3"/>
    <n v="1.6160000000000001"/>
    <x v="3"/>
    <n v="37"/>
    <x v="2"/>
    <x v="8"/>
  </r>
  <r>
    <x v="382"/>
    <x v="8"/>
    <x v="3"/>
    <n v="1.7250000000000001"/>
    <x v="3"/>
    <n v="37"/>
    <x v="2"/>
    <x v="8"/>
  </r>
  <r>
    <x v="382"/>
    <x v="9"/>
    <x v="3"/>
    <n v="1.7"/>
    <x v="3"/>
    <n v="37"/>
    <x v="2"/>
    <x v="8"/>
  </r>
  <r>
    <x v="382"/>
    <x v="10"/>
    <x v="3"/>
    <n v="1.8109999999999999"/>
    <x v="3"/>
    <n v="37"/>
    <x v="2"/>
    <x v="8"/>
  </r>
  <r>
    <x v="382"/>
    <x v="11"/>
    <x v="3"/>
    <n v="1.762"/>
    <x v="3"/>
    <n v="37"/>
    <x v="2"/>
    <x v="8"/>
  </r>
  <r>
    <x v="382"/>
    <x v="12"/>
    <x v="3"/>
    <n v="1.9350000000000001"/>
    <x v="3"/>
    <n v="37"/>
    <x v="2"/>
    <x v="8"/>
  </r>
  <r>
    <x v="383"/>
    <x v="13"/>
    <x v="0"/>
    <n v="1.5650000000000001E-2"/>
    <x v="3"/>
    <n v="37"/>
    <x v="2"/>
    <x v="8"/>
  </r>
  <r>
    <x v="383"/>
    <x v="13"/>
    <x v="1"/>
    <n v="9.3759999999999996E-2"/>
    <x v="3"/>
    <n v="37"/>
    <x v="2"/>
    <x v="8"/>
  </r>
  <r>
    <x v="383"/>
    <x v="13"/>
    <x v="2"/>
    <n v="0.70559000000000005"/>
    <x v="3"/>
    <n v="37"/>
    <x v="2"/>
    <x v="8"/>
  </r>
  <r>
    <x v="383"/>
    <x v="13"/>
    <x v="3"/>
    <n v="0.81499999999999995"/>
    <x v="3"/>
    <n v="37"/>
    <x v="2"/>
    <x v="8"/>
  </r>
  <r>
    <x v="384"/>
    <x v="0"/>
    <x v="0"/>
    <n v="6.522E-2"/>
    <x v="3"/>
    <n v="38"/>
    <x v="2"/>
    <x v="8"/>
  </r>
  <r>
    <x v="384"/>
    <x v="1"/>
    <x v="0"/>
    <n v="0.36753000000000002"/>
    <x v="3"/>
    <n v="38"/>
    <x v="2"/>
    <x v="8"/>
  </r>
  <r>
    <x v="384"/>
    <x v="2"/>
    <x v="0"/>
    <n v="0.36753000000000002"/>
    <x v="3"/>
    <n v="38"/>
    <x v="2"/>
    <x v="8"/>
  </r>
  <r>
    <x v="384"/>
    <x v="3"/>
    <x v="0"/>
    <n v="0.36753000000000002"/>
    <x v="3"/>
    <n v="38"/>
    <x v="2"/>
    <x v="8"/>
  </r>
  <r>
    <x v="384"/>
    <x v="4"/>
    <x v="0"/>
    <n v="0.36753000000000002"/>
    <x v="3"/>
    <n v="38"/>
    <x v="2"/>
    <x v="8"/>
  </r>
  <r>
    <x v="384"/>
    <x v="5"/>
    <x v="0"/>
    <n v="7.7509999999999996E-2"/>
    <x v="3"/>
    <n v="38"/>
    <x v="2"/>
    <x v="8"/>
  </r>
  <r>
    <x v="384"/>
    <x v="6"/>
    <x v="0"/>
    <n v="0.33"/>
    <x v="3"/>
    <n v="38"/>
    <x v="2"/>
    <x v="8"/>
  </r>
  <r>
    <x v="384"/>
    <x v="7"/>
    <x v="0"/>
    <n v="0.58526999999999996"/>
    <x v="3"/>
    <n v="38"/>
    <x v="2"/>
    <x v="8"/>
  </r>
  <r>
    <x v="384"/>
    <x v="8"/>
    <x v="0"/>
    <n v="0.58526999999999996"/>
    <x v="3"/>
    <n v="38"/>
    <x v="2"/>
    <x v="8"/>
  </r>
  <r>
    <x v="384"/>
    <x v="9"/>
    <x v="0"/>
    <n v="0.58526999999999996"/>
    <x v="3"/>
    <n v="38"/>
    <x v="2"/>
    <x v="8"/>
  </r>
  <r>
    <x v="384"/>
    <x v="10"/>
    <x v="0"/>
    <n v="0.58526999999999996"/>
    <x v="3"/>
    <n v="38"/>
    <x v="2"/>
    <x v="8"/>
  </r>
  <r>
    <x v="384"/>
    <x v="11"/>
    <x v="0"/>
    <n v="0.58526999999999996"/>
    <x v="3"/>
    <n v="38"/>
    <x v="2"/>
    <x v="8"/>
  </r>
  <r>
    <x v="384"/>
    <x v="12"/>
    <x v="0"/>
    <n v="0.58526999999999996"/>
    <x v="3"/>
    <n v="38"/>
    <x v="2"/>
    <x v="8"/>
  </r>
  <r>
    <x v="384"/>
    <x v="0"/>
    <x v="1"/>
    <n v="0.13538"/>
    <x v="3"/>
    <n v="38"/>
    <x v="2"/>
    <x v="8"/>
  </r>
  <r>
    <x v="384"/>
    <x v="1"/>
    <x v="1"/>
    <n v="0.26272000000000001"/>
    <x v="3"/>
    <n v="38"/>
    <x v="2"/>
    <x v="8"/>
  </r>
  <r>
    <x v="384"/>
    <x v="2"/>
    <x v="1"/>
    <n v="0.28366999999999998"/>
    <x v="3"/>
    <n v="38"/>
    <x v="2"/>
    <x v="8"/>
  </r>
  <r>
    <x v="384"/>
    <x v="3"/>
    <x v="1"/>
    <n v="0.27113999999999999"/>
    <x v="3"/>
    <n v="38"/>
    <x v="2"/>
    <x v="8"/>
  </r>
  <r>
    <x v="384"/>
    <x v="4"/>
    <x v="1"/>
    <n v="0.25973000000000002"/>
    <x v="3"/>
    <n v="38"/>
    <x v="2"/>
    <x v="8"/>
  </r>
  <r>
    <x v="384"/>
    <x v="5"/>
    <x v="1"/>
    <n v="0.11976000000000001"/>
    <x v="3"/>
    <n v="38"/>
    <x v="2"/>
    <x v="8"/>
  </r>
  <r>
    <x v="384"/>
    <x v="6"/>
    <x v="1"/>
    <n v="0.24646000000000001"/>
    <x v="3"/>
    <n v="38"/>
    <x v="2"/>
    <x v="8"/>
  </r>
  <r>
    <x v="384"/>
    <x v="7"/>
    <x v="1"/>
    <n v="0.29769000000000001"/>
    <x v="3"/>
    <n v="38"/>
    <x v="2"/>
    <x v="8"/>
  </r>
  <r>
    <x v="384"/>
    <x v="8"/>
    <x v="1"/>
    <n v="0.31414999999999998"/>
    <x v="3"/>
    <n v="38"/>
    <x v="2"/>
    <x v="8"/>
  </r>
  <r>
    <x v="384"/>
    <x v="9"/>
    <x v="1"/>
    <n v="0.31284000000000001"/>
    <x v="3"/>
    <n v="38"/>
    <x v="2"/>
    <x v="8"/>
  </r>
  <r>
    <x v="384"/>
    <x v="10"/>
    <x v="1"/>
    <n v="0.33246999999999999"/>
    <x v="3"/>
    <n v="38"/>
    <x v="2"/>
    <x v="8"/>
  </r>
  <r>
    <x v="384"/>
    <x v="11"/>
    <x v="1"/>
    <n v="0.32312000000000002"/>
    <x v="3"/>
    <n v="38"/>
    <x v="2"/>
    <x v="8"/>
  </r>
  <r>
    <x v="384"/>
    <x v="12"/>
    <x v="1"/>
    <n v="0.36032999999999998"/>
    <x v="3"/>
    <n v="38"/>
    <x v="2"/>
    <x v="8"/>
  </r>
  <r>
    <x v="384"/>
    <x v="0"/>
    <x v="2"/>
    <n v="0.52339999999999998"/>
    <x v="3"/>
    <n v="38"/>
    <x v="2"/>
    <x v="8"/>
  </r>
  <r>
    <x v="384"/>
    <x v="1"/>
    <x v="2"/>
    <n v="0.77475000000000005"/>
    <x v="3"/>
    <n v="38"/>
    <x v="2"/>
    <x v="8"/>
  </r>
  <r>
    <x v="384"/>
    <x v="2"/>
    <x v="2"/>
    <n v="0.86580000000000001"/>
    <x v="3"/>
    <n v="38"/>
    <x v="2"/>
    <x v="8"/>
  </r>
  <r>
    <x v="384"/>
    <x v="3"/>
    <x v="2"/>
    <n v="0.81133"/>
    <x v="3"/>
    <n v="38"/>
    <x v="2"/>
    <x v="8"/>
  </r>
  <r>
    <x v="384"/>
    <x v="4"/>
    <x v="2"/>
    <n v="0.76173999999999997"/>
    <x v="3"/>
    <n v="38"/>
    <x v="2"/>
    <x v="8"/>
  </r>
  <r>
    <x v="384"/>
    <x v="5"/>
    <x v="2"/>
    <n v="0.84372999999999998"/>
    <x v="3"/>
    <n v="38"/>
    <x v="2"/>
    <x v="8"/>
  </r>
  <r>
    <x v="384"/>
    <x v="6"/>
    <x v="2"/>
    <n v="0.74153999999999998"/>
    <x v="3"/>
    <n v="38"/>
    <x v="2"/>
    <x v="8"/>
  </r>
  <r>
    <x v="384"/>
    <x v="7"/>
    <x v="2"/>
    <n v="0.70904"/>
    <x v="3"/>
    <n v="38"/>
    <x v="2"/>
    <x v="8"/>
  </r>
  <r>
    <x v="384"/>
    <x v="8"/>
    <x v="2"/>
    <n v="0.78058000000000005"/>
    <x v="3"/>
    <n v="38"/>
    <x v="2"/>
    <x v="8"/>
  </r>
  <r>
    <x v="384"/>
    <x v="9"/>
    <x v="2"/>
    <n v="0.77488999999999997"/>
    <x v="3"/>
    <n v="38"/>
    <x v="2"/>
    <x v="8"/>
  </r>
  <r>
    <x v="384"/>
    <x v="10"/>
    <x v="2"/>
    <n v="0.86026000000000002"/>
    <x v="3"/>
    <n v="38"/>
    <x v="2"/>
    <x v="8"/>
  </r>
  <r>
    <x v="384"/>
    <x v="11"/>
    <x v="2"/>
    <n v="0.81960999999999995"/>
    <x v="3"/>
    <n v="38"/>
    <x v="2"/>
    <x v="8"/>
  </r>
  <r>
    <x v="384"/>
    <x v="12"/>
    <x v="2"/>
    <n v="0.98140000000000005"/>
    <x v="3"/>
    <n v="38"/>
    <x v="2"/>
    <x v="8"/>
  </r>
  <r>
    <x v="384"/>
    <x v="0"/>
    <x v="3"/>
    <n v="0.72399999999999998"/>
    <x v="3"/>
    <n v="38"/>
    <x v="2"/>
    <x v="8"/>
  </r>
  <r>
    <x v="384"/>
    <x v="1"/>
    <x v="3"/>
    <n v="1.405"/>
    <x v="3"/>
    <n v="38"/>
    <x v="2"/>
    <x v="8"/>
  </r>
  <r>
    <x v="384"/>
    <x v="2"/>
    <x v="3"/>
    <n v="1.5169999999999999"/>
    <x v="3"/>
    <n v="38"/>
    <x v="2"/>
    <x v="8"/>
  </r>
  <r>
    <x v="384"/>
    <x v="3"/>
    <x v="3"/>
    <n v="1.45"/>
    <x v="3"/>
    <n v="38"/>
    <x v="2"/>
    <x v="8"/>
  </r>
  <r>
    <x v="384"/>
    <x v="4"/>
    <x v="3"/>
    <n v="1.389"/>
    <x v="3"/>
    <n v="38"/>
    <x v="2"/>
    <x v="8"/>
  </r>
  <r>
    <x v="384"/>
    <x v="5"/>
    <x v="3"/>
    <n v="1.0409999999999999"/>
    <x v="3"/>
    <n v="38"/>
    <x v="2"/>
    <x v="8"/>
  </r>
  <r>
    <x v="384"/>
    <x v="6"/>
    <x v="3"/>
    <n v="1.3180000000000001"/>
    <x v="3"/>
    <n v="38"/>
    <x v="2"/>
    <x v="8"/>
  </r>
  <r>
    <x v="384"/>
    <x v="7"/>
    <x v="3"/>
    <n v="1.5920000000000001"/>
    <x v="3"/>
    <n v="38"/>
    <x v="2"/>
    <x v="8"/>
  </r>
  <r>
    <x v="384"/>
    <x v="8"/>
    <x v="3"/>
    <n v="1.68"/>
    <x v="3"/>
    <n v="38"/>
    <x v="2"/>
    <x v="8"/>
  </r>
  <r>
    <x v="384"/>
    <x v="9"/>
    <x v="3"/>
    <n v="1.673"/>
    <x v="3"/>
    <n v="38"/>
    <x v="2"/>
    <x v="8"/>
  </r>
  <r>
    <x v="384"/>
    <x v="10"/>
    <x v="3"/>
    <n v="1.778"/>
    <x v="3"/>
    <n v="38"/>
    <x v="2"/>
    <x v="8"/>
  </r>
  <r>
    <x v="384"/>
    <x v="11"/>
    <x v="3"/>
    <n v="1.728"/>
    <x v="3"/>
    <n v="38"/>
    <x v="2"/>
    <x v="8"/>
  </r>
  <r>
    <x v="384"/>
    <x v="12"/>
    <x v="3"/>
    <n v="1.927"/>
    <x v="3"/>
    <n v="38"/>
    <x v="2"/>
    <x v="8"/>
  </r>
  <r>
    <x v="385"/>
    <x v="13"/>
    <x v="0"/>
    <n v="1.5650000000000001E-2"/>
    <x v="3"/>
    <n v="38"/>
    <x v="2"/>
    <x v="8"/>
  </r>
  <r>
    <x v="385"/>
    <x v="13"/>
    <x v="1"/>
    <n v="9.307E-2"/>
    <x v="3"/>
    <n v="38"/>
    <x v="2"/>
    <x v="8"/>
  </r>
  <r>
    <x v="385"/>
    <x v="13"/>
    <x v="2"/>
    <n v="0.70028000000000001"/>
    <x v="3"/>
    <n v="38"/>
    <x v="2"/>
    <x v="8"/>
  </r>
  <r>
    <x v="385"/>
    <x v="13"/>
    <x v="3"/>
    <n v="0.80900000000000005"/>
    <x v="3"/>
    <n v="38"/>
    <x v="2"/>
    <x v="8"/>
  </r>
  <r>
    <x v="386"/>
    <x v="0"/>
    <x v="0"/>
    <n v="6.522E-2"/>
    <x v="3"/>
    <n v="39"/>
    <x v="2"/>
    <x v="8"/>
  </r>
  <r>
    <x v="386"/>
    <x v="1"/>
    <x v="0"/>
    <n v="0.36753000000000002"/>
    <x v="3"/>
    <n v="39"/>
    <x v="2"/>
    <x v="8"/>
  </r>
  <r>
    <x v="386"/>
    <x v="2"/>
    <x v="0"/>
    <n v="0.36753000000000002"/>
    <x v="3"/>
    <n v="39"/>
    <x v="2"/>
    <x v="8"/>
  </r>
  <r>
    <x v="386"/>
    <x v="3"/>
    <x v="0"/>
    <n v="0.36753000000000002"/>
    <x v="3"/>
    <n v="39"/>
    <x v="2"/>
    <x v="8"/>
  </r>
  <r>
    <x v="386"/>
    <x v="4"/>
    <x v="0"/>
    <n v="0.36753000000000002"/>
    <x v="3"/>
    <n v="39"/>
    <x v="2"/>
    <x v="8"/>
  </r>
  <r>
    <x v="386"/>
    <x v="5"/>
    <x v="0"/>
    <n v="7.7509999999999996E-2"/>
    <x v="3"/>
    <n v="39"/>
    <x v="2"/>
    <x v="8"/>
  </r>
  <r>
    <x v="386"/>
    <x v="6"/>
    <x v="0"/>
    <n v="0.33"/>
    <x v="3"/>
    <n v="39"/>
    <x v="2"/>
    <x v="8"/>
  </r>
  <r>
    <x v="386"/>
    <x v="7"/>
    <x v="0"/>
    <n v="0.58526999999999996"/>
    <x v="3"/>
    <n v="39"/>
    <x v="2"/>
    <x v="8"/>
  </r>
  <r>
    <x v="386"/>
    <x v="8"/>
    <x v="0"/>
    <n v="0.58526999999999996"/>
    <x v="3"/>
    <n v="39"/>
    <x v="2"/>
    <x v="8"/>
  </r>
  <r>
    <x v="386"/>
    <x v="9"/>
    <x v="0"/>
    <n v="0.58526999999999996"/>
    <x v="3"/>
    <n v="39"/>
    <x v="2"/>
    <x v="8"/>
  </r>
  <r>
    <x v="386"/>
    <x v="10"/>
    <x v="0"/>
    <n v="0.58526999999999996"/>
    <x v="3"/>
    <n v="39"/>
    <x v="2"/>
    <x v="8"/>
  </r>
  <r>
    <x v="386"/>
    <x v="11"/>
    <x v="0"/>
    <n v="0.58526999999999996"/>
    <x v="3"/>
    <n v="39"/>
    <x v="2"/>
    <x v="8"/>
  </r>
  <r>
    <x v="386"/>
    <x v="12"/>
    <x v="0"/>
    <n v="0.58526999999999996"/>
    <x v="3"/>
    <n v="39"/>
    <x v="2"/>
    <x v="8"/>
  </r>
  <r>
    <x v="386"/>
    <x v="0"/>
    <x v="1"/>
    <n v="0.13538"/>
    <x v="3"/>
    <n v="39"/>
    <x v="2"/>
    <x v="8"/>
  </r>
  <r>
    <x v="386"/>
    <x v="1"/>
    <x v="1"/>
    <n v="0.25935999999999998"/>
    <x v="3"/>
    <n v="39"/>
    <x v="2"/>
    <x v="8"/>
  </r>
  <r>
    <x v="386"/>
    <x v="2"/>
    <x v="1"/>
    <n v="0.28029999999999999"/>
    <x v="3"/>
    <n v="39"/>
    <x v="2"/>
    <x v="8"/>
  </r>
  <r>
    <x v="386"/>
    <x v="3"/>
    <x v="1"/>
    <n v="0.26889000000000002"/>
    <x v="3"/>
    <n v="39"/>
    <x v="2"/>
    <x v="8"/>
  </r>
  <r>
    <x v="386"/>
    <x v="4"/>
    <x v="1"/>
    <n v="0.25879999999999997"/>
    <x v="3"/>
    <n v="39"/>
    <x v="2"/>
    <x v="8"/>
  </r>
  <r>
    <x v="386"/>
    <x v="5"/>
    <x v="1"/>
    <n v="0.11758"/>
    <x v="3"/>
    <n v="39"/>
    <x v="2"/>
    <x v="8"/>
  </r>
  <r>
    <x v="386"/>
    <x v="6"/>
    <x v="1"/>
    <n v="0.24496000000000001"/>
    <x v="3"/>
    <n v="39"/>
    <x v="2"/>
    <x v="8"/>
  </r>
  <r>
    <x v="386"/>
    <x v="7"/>
    <x v="1"/>
    <n v="0.29246"/>
    <x v="3"/>
    <n v="39"/>
    <x v="2"/>
    <x v="8"/>
  </r>
  <r>
    <x v="386"/>
    <x v="8"/>
    <x v="1"/>
    <n v="0.30985000000000001"/>
    <x v="3"/>
    <n v="39"/>
    <x v="2"/>
    <x v="8"/>
  </r>
  <r>
    <x v="386"/>
    <x v="9"/>
    <x v="1"/>
    <n v="0.30815999999999999"/>
    <x v="3"/>
    <n v="39"/>
    <x v="2"/>
    <x v="8"/>
  </r>
  <r>
    <x v="386"/>
    <x v="10"/>
    <x v="1"/>
    <n v="0.32761000000000001"/>
    <x v="3"/>
    <n v="39"/>
    <x v="2"/>
    <x v="8"/>
  </r>
  <r>
    <x v="386"/>
    <x v="11"/>
    <x v="1"/>
    <n v="0.31881999999999999"/>
    <x v="3"/>
    <n v="39"/>
    <x v="2"/>
    <x v="8"/>
  </r>
  <r>
    <x v="386"/>
    <x v="12"/>
    <x v="1"/>
    <n v="0.35865000000000002"/>
    <x v="3"/>
    <n v="39"/>
    <x v="2"/>
    <x v="8"/>
  </r>
  <r>
    <x v="386"/>
    <x v="0"/>
    <x v="2"/>
    <n v="0.52339999999999998"/>
    <x v="3"/>
    <n v="39"/>
    <x v="2"/>
    <x v="8"/>
  </r>
  <r>
    <x v="386"/>
    <x v="1"/>
    <x v="2"/>
    <n v="0.76010999999999995"/>
    <x v="3"/>
    <n v="39"/>
    <x v="2"/>
    <x v="8"/>
  </r>
  <r>
    <x v="386"/>
    <x v="2"/>
    <x v="2"/>
    <n v="0.85116999999999998"/>
    <x v="3"/>
    <n v="39"/>
    <x v="2"/>
    <x v="8"/>
  </r>
  <r>
    <x v="386"/>
    <x v="3"/>
    <x v="2"/>
    <n v="0.80157999999999996"/>
    <x v="3"/>
    <n v="39"/>
    <x v="2"/>
    <x v="8"/>
  </r>
  <r>
    <x v="386"/>
    <x v="4"/>
    <x v="2"/>
    <n v="0.75766999999999995"/>
    <x v="3"/>
    <n v="39"/>
    <x v="2"/>
    <x v="8"/>
  </r>
  <r>
    <x v="386"/>
    <x v="5"/>
    <x v="2"/>
    <n v="0.82691000000000003"/>
    <x v="3"/>
    <n v="39"/>
    <x v="2"/>
    <x v="8"/>
  </r>
  <r>
    <x v="386"/>
    <x v="6"/>
    <x v="2"/>
    <n v="0.73504000000000003"/>
    <x v="3"/>
    <n v="39"/>
    <x v="2"/>
    <x v="8"/>
  </r>
  <r>
    <x v="386"/>
    <x v="7"/>
    <x v="2"/>
    <n v="0.68627000000000005"/>
    <x v="3"/>
    <n v="39"/>
    <x v="2"/>
    <x v="8"/>
  </r>
  <r>
    <x v="386"/>
    <x v="8"/>
    <x v="2"/>
    <n v="0.76188"/>
    <x v="3"/>
    <n v="39"/>
    <x v="2"/>
    <x v="8"/>
  </r>
  <r>
    <x v="386"/>
    <x v="9"/>
    <x v="2"/>
    <n v="0.75456999999999996"/>
    <x v="3"/>
    <n v="39"/>
    <x v="2"/>
    <x v="8"/>
  </r>
  <r>
    <x v="386"/>
    <x v="10"/>
    <x v="2"/>
    <n v="0.83911999999999998"/>
    <x v="3"/>
    <n v="39"/>
    <x v="2"/>
    <x v="8"/>
  </r>
  <r>
    <x v="386"/>
    <x v="11"/>
    <x v="2"/>
    <n v="0.80091000000000001"/>
    <x v="3"/>
    <n v="39"/>
    <x v="2"/>
    <x v="8"/>
  </r>
  <r>
    <x v="386"/>
    <x v="12"/>
    <x v="2"/>
    <n v="0.97407999999999995"/>
    <x v="3"/>
    <n v="39"/>
    <x v="2"/>
    <x v="8"/>
  </r>
  <r>
    <x v="386"/>
    <x v="0"/>
    <x v="3"/>
    <n v="0.72399999999999998"/>
    <x v="3"/>
    <n v="39"/>
    <x v="2"/>
    <x v="8"/>
  </r>
  <r>
    <x v="386"/>
    <x v="1"/>
    <x v="3"/>
    <n v="1.387"/>
    <x v="3"/>
    <n v="39"/>
    <x v="2"/>
    <x v="8"/>
  </r>
  <r>
    <x v="386"/>
    <x v="2"/>
    <x v="3"/>
    <n v="1.4990000000000001"/>
    <x v="3"/>
    <n v="39"/>
    <x v="2"/>
    <x v="8"/>
  </r>
  <r>
    <x v="386"/>
    <x v="3"/>
    <x v="3"/>
    <n v="1.4379999999999999"/>
    <x v="3"/>
    <n v="39"/>
    <x v="2"/>
    <x v="8"/>
  </r>
  <r>
    <x v="386"/>
    <x v="4"/>
    <x v="3"/>
    <n v="1.3839999999999999"/>
    <x v="3"/>
    <n v="39"/>
    <x v="2"/>
    <x v="8"/>
  </r>
  <r>
    <x v="386"/>
    <x v="5"/>
    <x v="3"/>
    <n v="1.022"/>
    <x v="3"/>
    <n v="39"/>
    <x v="2"/>
    <x v="8"/>
  </r>
  <r>
    <x v="386"/>
    <x v="6"/>
    <x v="3"/>
    <n v="1.31"/>
    <x v="3"/>
    <n v="39"/>
    <x v="2"/>
    <x v="8"/>
  </r>
  <r>
    <x v="386"/>
    <x v="7"/>
    <x v="3"/>
    <n v="1.5640000000000001"/>
    <x v="3"/>
    <n v="39"/>
    <x v="2"/>
    <x v="8"/>
  </r>
  <r>
    <x v="386"/>
    <x v="8"/>
    <x v="3"/>
    <n v="1.657"/>
    <x v="3"/>
    <n v="39"/>
    <x v="2"/>
    <x v="8"/>
  </r>
  <r>
    <x v="386"/>
    <x v="9"/>
    <x v="3"/>
    <n v="1.6479999999999999"/>
    <x v="3"/>
    <n v="39"/>
    <x v="2"/>
    <x v="8"/>
  </r>
  <r>
    <x v="386"/>
    <x v="10"/>
    <x v="3"/>
    <n v="1.752"/>
    <x v="3"/>
    <n v="39"/>
    <x v="2"/>
    <x v="8"/>
  </r>
  <r>
    <x v="386"/>
    <x v="11"/>
    <x v="3"/>
    <n v="1.7050000000000001"/>
    <x v="3"/>
    <n v="39"/>
    <x v="2"/>
    <x v="8"/>
  </r>
  <r>
    <x v="386"/>
    <x v="12"/>
    <x v="3"/>
    <n v="1.9179999999999999"/>
    <x v="3"/>
    <n v="39"/>
    <x v="2"/>
    <x v="8"/>
  </r>
  <r>
    <x v="387"/>
    <x v="13"/>
    <x v="0"/>
    <n v="1.5650000000000001E-2"/>
    <x v="3"/>
    <n v="39"/>
    <x v="2"/>
    <x v="8"/>
  </r>
  <r>
    <x v="387"/>
    <x v="13"/>
    <x v="1"/>
    <n v="9.1810000000000003E-2"/>
    <x v="3"/>
    <n v="39"/>
    <x v="2"/>
    <x v="8"/>
  </r>
  <r>
    <x v="387"/>
    <x v="13"/>
    <x v="2"/>
    <n v="0.69054000000000004"/>
    <x v="3"/>
    <n v="39"/>
    <x v="2"/>
    <x v="8"/>
  </r>
  <r>
    <x v="387"/>
    <x v="13"/>
    <x v="3"/>
    <n v="0.79800000000000004"/>
    <x v="3"/>
    <n v="39"/>
    <x v="2"/>
    <x v="8"/>
  </r>
  <r>
    <x v="388"/>
    <x v="0"/>
    <x v="0"/>
    <n v="6.522E-2"/>
    <x v="3"/>
    <n v="40"/>
    <x v="2"/>
    <x v="8"/>
  </r>
  <r>
    <x v="388"/>
    <x v="1"/>
    <x v="0"/>
    <n v="0.36753000000000002"/>
    <x v="3"/>
    <n v="40"/>
    <x v="2"/>
    <x v="8"/>
  </r>
  <r>
    <x v="388"/>
    <x v="2"/>
    <x v="0"/>
    <n v="0.36753000000000002"/>
    <x v="3"/>
    <n v="40"/>
    <x v="2"/>
    <x v="8"/>
  </r>
  <r>
    <x v="388"/>
    <x v="3"/>
    <x v="0"/>
    <n v="0.36753000000000002"/>
    <x v="3"/>
    <n v="40"/>
    <x v="2"/>
    <x v="8"/>
  </r>
  <r>
    <x v="388"/>
    <x v="4"/>
    <x v="0"/>
    <n v="0.36753000000000002"/>
    <x v="3"/>
    <n v="40"/>
    <x v="2"/>
    <x v="8"/>
  </r>
  <r>
    <x v="388"/>
    <x v="5"/>
    <x v="0"/>
    <n v="7.7509999999999996E-2"/>
    <x v="3"/>
    <n v="40"/>
    <x v="2"/>
    <x v="8"/>
  </r>
  <r>
    <x v="388"/>
    <x v="6"/>
    <x v="0"/>
    <n v="0.33"/>
    <x v="3"/>
    <n v="40"/>
    <x v="2"/>
    <x v="8"/>
  </r>
  <r>
    <x v="388"/>
    <x v="7"/>
    <x v="0"/>
    <n v="0.58526999999999996"/>
    <x v="3"/>
    <n v="40"/>
    <x v="2"/>
    <x v="8"/>
  </r>
  <r>
    <x v="388"/>
    <x v="8"/>
    <x v="0"/>
    <n v="0.58526999999999996"/>
    <x v="3"/>
    <n v="40"/>
    <x v="2"/>
    <x v="8"/>
  </r>
  <r>
    <x v="388"/>
    <x v="9"/>
    <x v="0"/>
    <n v="0.58526999999999996"/>
    <x v="3"/>
    <n v="40"/>
    <x v="2"/>
    <x v="8"/>
  </r>
  <r>
    <x v="388"/>
    <x v="10"/>
    <x v="0"/>
    <n v="0.58526999999999996"/>
    <x v="3"/>
    <n v="40"/>
    <x v="2"/>
    <x v="8"/>
  </r>
  <r>
    <x v="388"/>
    <x v="11"/>
    <x v="0"/>
    <n v="0.58526999999999996"/>
    <x v="3"/>
    <n v="40"/>
    <x v="2"/>
    <x v="8"/>
  </r>
  <r>
    <x v="388"/>
    <x v="12"/>
    <x v="0"/>
    <n v="0.58526999999999996"/>
    <x v="3"/>
    <n v="40"/>
    <x v="2"/>
    <x v="8"/>
  </r>
  <r>
    <x v="388"/>
    <x v="0"/>
    <x v="1"/>
    <n v="0.13538"/>
    <x v="3"/>
    <n v="40"/>
    <x v="2"/>
    <x v="8"/>
  </r>
  <r>
    <x v="388"/>
    <x v="1"/>
    <x v="1"/>
    <n v="0.25618000000000002"/>
    <x v="3"/>
    <n v="40"/>
    <x v="2"/>
    <x v="8"/>
  </r>
  <r>
    <x v="388"/>
    <x v="2"/>
    <x v="1"/>
    <n v="0.27711999999999998"/>
    <x v="3"/>
    <n v="40"/>
    <x v="2"/>
    <x v="8"/>
  </r>
  <r>
    <x v="388"/>
    <x v="3"/>
    <x v="1"/>
    <n v="0.26496999999999998"/>
    <x v="3"/>
    <n v="40"/>
    <x v="2"/>
    <x v="8"/>
  </r>
  <r>
    <x v="388"/>
    <x v="4"/>
    <x v="1"/>
    <n v="0.25879999999999997"/>
    <x v="3"/>
    <n v="40"/>
    <x v="2"/>
    <x v="8"/>
  </r>
  <r>
    <x v="388"/>
    <x v="5"/>
    <x v="1"/>
    <n v="0.11619"/>
    <x v="3"/>
    <n v="40"/>
    <x v="2"/>
    <x v="8"/>
  </r>
  <r>
    <x v="388"/>
    <x v="6"/>
    <x v="1"/>
    <n v="0.24253"/>
    <x v="3"/>
    <n v="40"/>
    <x v="2"/>
    <x v="8"/>
  </r>
  <r>
    <x v="388"/>
    <x v="7"/>
    <x v="1"/>
    <n v="0.28777999999999998"/>
    <x v="3"/>
    <n v="40"/>
    <x v="2"/>
    <x v="8"/>
  </r>
  <r>
    <x v="388"/>
    <x v="8"/>
    <x v="1"/>
    <n v="0.30797999999999998"/>
    <x v="3"/>
    <n v="40"/>
    <x v="2"/>
    <x v="8"/>
  </r>
  <r>
    <x v="388"/>
    <x v="9"/>
    <x v="1"/>
    <n v="0.30404999999999999"/>
    <x v="3"/>
    <n v="40"/>
    <x v="2"/>
    <x v="8"/>
  </r>
  <r>
    <x v="388"/>
    <x v="10"/>
    <x v="1"/>
    <n v="0.32462000000000002"/>
    <x v="3"/>
    <n v="40"/>
    <x v="2"/>
    <x v="8"/>
  </r>
  <r>
    <x v="388"/>
    <x v="11"/>
    <x v="1"/>
    <n v="0.31713999999999998"/>
    <x v="3"/>
    <n v="40"/>
    <x v="2"/>
    <x v="8"/>
  </r>
  <r>
    <x v="388"/>
    <x v="12"/>
    <x v="1"/>
    <n v="0.3579"/>
    <x v="3"/>
    <n v="40"/>
    <x v="2"/>
    <x v="8"/>
  </r>
  <r>
    <x v="388"/>
    <x v="0"/>
    <x v="2"/>
    <n v="0.52339999999999998"/>
    <x v="3"/>
    <n v="40"/>
    <x v="2"/>
    <x v="8"/>
  </r>
  <r>
    <x v="388"/>
    <x v="1"/>
    <x v="2"/>
    <n v="0.74629000000000001"/>
    <x v="3"/>
    <n v="40"/>
    <x v="2"/>
    <x v="8"/>
  </r>
  <r>
    <x v="388"/>
    <x v="2"/>
    <x v="2"/>
    <n v="0.83735000000000004"/>
    <x v="3"/>
    <n v="40"/>
    <x v="2"/>
    <x v="8"/>
  </r>
  <r>
    <x v="388"/>
    <x v="3"/>
    <x v="2"/>
    <n v="0.78449999999999998"/>
    <x v="3"/>
    <n v="40"/>
    <x v="2"/>
    <x v="8"/>
  </r>
  <r>
    <x v="388"/>
    <x v="4"/>
    <x v="2"/>
    <n v="0.75766999999999995"/>
    <x v="3"/>
    <n v="40"/>
    <x v="2"/>
    <x v="8"/>
  </r>
  <r>
    <x v="388"/>
    <x v="5"/>
    <x v="2"/>
    <n v="0.81630000000000003"/>
    <x v="3"/>
    <n v="40"/>
    <x v="2"/>
    <x v="8"/>
  </r>
  <r>
    <x v="388"/>
    <x v="6"/>
    <x v="2"/>
    <n v="0.72446999999999995"/>
    <x v="3"/>
    <n v="40"/>
    <x v="2"/>
    <x v="8"/>
  </r>
  <r>
    <x v="388"/>
    <x v="7"/>
    <x v="2"/>
    <n v="0.66595000000000004"/>
    <x v="3"/>
    <n v="40"/>
    <x v="2"/>
    <x v="8"/>
  </r>
  <r>
    <x v="388"/>
    <x v="8"/>
    <x v="2"/>
    <n v="0.75375000000000003"/>
    <x v="3"/>
    <n v="40"/>
    <x v="2"/>
    <x v="8"/>
  </r>
  <r>
    <x v="388"/>
    <x v="9"/>
    <x v="2"/>
    <n v="0.73668"/>
    <x v="3"/>
    <n v="40"/>
    <x v="2"/>
    <x v="8"/>
  </r>
  <r>
    <x v="388"/>
    <x v="10"/>
    <x v="2"/>
    <n v="0.82611000000000001"/>
    <x v="3"/>
    <n v="40"/>
    <x v="2"/>
    <x v="8"/>
  </r>
  <r>
    <x v="388"/>
    <x v="11"/>
    <x v="2"/>
    <n v="0.79359000000000002"/>
    <x v="3"/>
    <n v="40"/>
    <x v="2"/>
    <x v="8"/>
  </r>
  <r>
    <x v="388"/>
    <x v="12"/>
    <x v="2"/>
    <n v="0.97082999999999997"/>
    <x v="3"/>
    <n v="40"/>
    <x v="2"/>
    <x v="8"/>
  </r>
  <r>
    <x v="388"/>
    <x v="0"/>
    <x v="3"/>
    <n v="0.72399999999999998"/>
    <x v="3"/>
    <n v="40"/>
    <x v="2"/>
    <x v="8"/>
  </r>
  <r>
    <x v="388"/>
    <x v="1"/>
    <x v="3"/>
    <n v="1.37"/>
    <x v="3"/>
    <n v="40"/>
    <x v="2"/>
    <x v="8"/>
  </r>
  <r>
    <x v="388"/>
    <x v="2"/>
    <x v="3"/>
    <n v="1.482"/>
    <x v="3"/>
    <n v="40"/>
    <x v="2"/>
    <x v="8"/>
  </r>
  <r>
    <x v="388"/>
    <x v="3"/>
    <x v="3"/>
    <n v="1.417"/>
    <x v="3"/>
    <n v="40"/>
    <x v="2"/>
    <x v="8"/>
  </r>
  <r>
    <x v="388"/>
    <x v="4"/>
    <x v="3"/>
    <n v="1.3839999999999999"/>
    <x v="3"/>
    <n v="40"/>
    <x v="2"/>
    <x v="8"/>
  </r>
  <r>
    <x v="388"/>
    <x v="5"/>
    <x v="3"/>
    <n v="1.01"/>
    <x v="3"/>
    <n v="40"/>
    <x v="2"/>
    <x v="8"/>
  </r>
  <r>
    <x v="388"/>
    <x v="6"/>
    <x v="3"/>
    <n v="1.2969999999999999"/>
    <x v="3"/>
    <n v="40"/>
    <x v="2"/>
    <x v="8"/>
  </r>
  <r>
    <x v="388"/>
    <x v="7"/>
    <x v="3"/>
    <n v="1.5389999999999999"/>
    <x v="3"/>
    <n v="40"/>
    <x v="2"/>
    <x v="8"/>
  </r>
  <r>
    <x v="388"/>
    <x v="8"/>
    <x v="3"/>
    <n v="1.647"/>
    <x v="3"/>
    <n v="40"/>
    <x v="2"/>
    <x v="8"/>
  </r>
  <r>
    <x v="388"/>
    <x v="9"/>
    <x v="3"/>
    <n v="1.6259999999999999"/>
    <x v="3"/>
    <n v="40"/>
    <x v="2"/>
    <x v="8"/>
  </r>
  <r>
    <x v="388"/>
    <x v="10"/>
    <x v="3"/>
    <n v="1.736"/>
    <x v="3"/>
    <n v="40"/>
    <x v="2"/>
    <x v="8"/>
  </r>
  <r>
    <x v="388"/>
    <x v="11"/>
    <x v="3"/>
    <n v="1.696"/>
    <x v="3"/>
    <n v="40"/>
    <x v="2"/>
    <x v="8"/>
  </r>
  <r>
    <x v="388"/>
    <x v="12"/>
    <x v="3"/>
    <n v="1.9139999999999999"/>
    <x v="3"/>
    <n v="40"/>
    <x v="2"/>
    <x v="8"/>
  </r>
  <r>
    <x v="389"/>
    <x v="13"/>
    <x v="0"/>
    <n v="1.5650000000000001E-2"/>
    <x v="3"/>
    <n v="40"/>
    <x v="3"/>
    <x v="9"/>
  </r>
  <r>
    <x v="389"/>
    <x v="13"/>
    <x v="1"/>
    <n v="9.0649999999999994E-2"/>
    <x v="3"/>
    <n v="40"/>
    <x v="3"/>
    <x v="9"/>
  </r>
  <r>
    <x v="389"/>
    <x v="13"/>
    <x v="2"/>
    <n v="0.68169999999999997"/>
    <x v="3"/>
    <n v="40"/>
    <x v="3"/>
    <x v="9"/>
  </r>
  <r>
    <x v="389"/>
    <x v="13"/>
    <x v="3"/>
    <n v="0.78800000000000003"/>
    <x v="3"/>
    <n v="40"/>
    <x v="3"/>
    <x v="9"/>
  </r>
  <r>
    <x v="390"/>
    <x v="0"/>
    <x v="0"/>
    <n v="6.522E-2"/>
    <x v="3"/>
    <n v="41"/>
    <x v="3"/>
    <x v="9"/>
  </r>
  <r>
    <x v="390"/>
    <x v="1"/>
    <x v="0"/>
    <n v="0.36753000000000002"/>
    <x v="3"/>
    <n v="41"/>
    <x v="3"/>
    <x v="9"/>
  </r>
  <r>
    <x v="390"/>
    <x v="2"/>
    <x v="0"/>
    <n v="0.36753000000000002"/>
    <x v="3"/>
    <n v="41"/>
    <x v="3"/>
    <x v="9"/>
  </r>
  <r>
    <x v="390"/>
    <x v="3"/>
    <x v="0"/>
    <n v="0.36753000000000002"/>
    <x v="3"/>
    <n v="41"/>
    <x v="3"/>
    <x v="9"/>
  </r>
  <r>
    <x v="390"/>
    <x v="4"/>
    <x v="0"/>
    <n v="0.36753000000000002"/>
    <x v="3"/>
    <n v="41"/>
    <x v="3"/>
    <x v="9"/>
  </r>
  <r>
    <x v="390"/>
    <x v="5"/>
    <x v="0"/>
    <n v="7.7509999999999996E-2"/>
    <x v="3"/>
    <n v="41"/>
    <x v="3"/>
    <x v="9"/>
  </r>
  <r>
    <x v="390"/>
    <x v="6"/>
    <x v="0"/>
    <n v="0.33"/>
    <x v="3"/>
    <n v="41"/>
    <x v="3"/>
    <x v="9"/>
  </r>
  <r>
    <x v="390"/>
    <x v="7"/>
    <x v="0"/>
    <n v="0.58526999999999996"/>
    <x v="3"/>
    <n v="41"/>
    <x v="3"/>
    <x v="9"/>
  </r>
  <r>
    <x v="390"/>
    <x v="8"/>
    <x v="0"/>
    <n v="0.58526999999999996"/>
    <x v="3"/>
    <n v="41"/>
    <x v="3"/>
    <x v="9"/>
  </r>
  <r>
    <x v="390"/>
    <x v="9"/>
    <x v="0"/>
    <n v="0.58526999999999996"/>
    <x v="3"/>
    <n v="41"/>
    <x v="3"/>
    <x v="9"/>
  </r>
  <r>
    <x v="390"/>
    <x v="10"/>
    <x v="0"/>
    <n v="0.58526999999999996"/>
    <x v="3"/>
    <n v="41"/>
    <x v="3"/>
    <x v="9"/>
  </r>
  <r>
    <x v="390"/>
    <x v="11"/>
    <x v="0"/>
    <n v="0.58526999999999996"/>
    <x v="3"/>
    <n v="41"/>
    <x v="3"/>
    <x v="9"/>
  </r>
  <r>
    <x v="390"/>
    <x v="12"/>
    <x v="0"/>
    <n v="0.58526999999999996"/>
    <x v="3"/>
    <n v="41"/>
    <x v="3"/>
    <x v="9"/>
  </r>
  <r>
    <x v="390"/>
    <x v="0"/>
    <x v="1"/>
    <n v="0.13463"/>
    <x v="3"/>
    <n v="41"/>
    <x v="3"/>
    <x v="9"/>
  </r>
  <r>
    <x v="390"/>
    <x v="1"/>
    <x v="1"/>
    <n v="0.25542999999999999"/>
    <x v="3"/>
    <n v="41"/>
    <x v="3"/>
    <x v="9"/>
  </r>
  <r>
    <x v="390"/>
    <x v="2"/>
    <x v="1"/>
    <n v="0.27618999999999999"/>
    <x v="3"/>
    <n v="41"/>
    <x v="3"/>
    <x v="9"/>
  </r>
  <r>
    <x v="390"/>
    <x v="3"/>
    <x v="1"/>
    <n v="0.26216"/>
    <x v="3"/>
    <n v="41"/>
    <x v="3"/>
    <x v="9"/>
  </r>
  <r>
    <x v="390"/>
    <x v="4"/>
    <x v="1"/>
    <n v="0.25879999999999997"/>
    <x v="3"/>
    <n v="41"/>
    <x v="3"/>
    <x v="9"/>
  </r>
  <r>
    <x v="390"/>
    <x v="5"/>
    <x v="1"/>
    <n v="0.11584999999999999"/>
    <x v="3"/>
    <n v="41"/>
    <x v="3"/>
    <x v="9"/>
  </r>
  <r>
    <x v="390"/>
    <x v="6"/>
    <x v="1"/>
    <n v="0.24066000000000001"/>
    <x v="3"/>
    <n v="41"/>
    <x v="3"/>
    <x v="9"/>
  </r>
  <r>
    <x v="390"/>
    <x v="7"/>
    <x v="1"/>
    <n v="0.28647"/>
    <x v="3"/>
    <n v="41"/>
    <x v="3"/>
    <x v="9"/>
  </r>
  <r>
    <x v="390"/>
    <x v="8"/>
    <x v="1"/>
    <n v="0.30629000000000001"/>
    <x v="3"/>
    <n v="41"/>
    <x v="3"/>
    <x v="9"/>
  </r>
  <r>
    <x v="390"/>
    <x v="9"/>
    <x v="1"/>
    <n v="0.30254999999999999"/>
    <x v="3"/>
    <n v="41"/>
    <x v="3"/>
    <x v="9"/>
  </r>
  <r>
    <x v="390"/>
    <x v="10"/>
    <x v="1"/>
    <n v="0.32330999999999999"/>
    <x v="3"/>
    <n v="41"/>
    <x v="3"/>
    <x v="9"/>
  </r>
  <r>
    <x v="390"/>
    <x v="11"/>
    <x v="1"/>
    <n v="0.31563999999999998"/>
    <x v="3"/>
    <n v="41"/>
    <x v="3"/>
    <x v="9"/>
  </r>
  <r>
    <x v="390"/>
    <x v="12"/>
    <x v="1"/>
    <n v="0.35733999999999999"/>
    <x v="3"/>
    <n v="41"/>
    <x v="3"/>
    <x v="9"/>
  </r>
  <r>
    <x v="390"/>
    <x v="0"/>
    <x v="2"/>
    <n v="0.52015"/>
    <x v="3"/>
    <n v="41"/>
    <x v="3"/>
    <x v="9"/>
  </r>
  <r>
    <x v="390"/>
    <x v="1"/>
    <x v="2"/>
    <n v="0.74304000000000003"/>
    <x v="3"/>
    <n v="41"/>
    <x v="3"/>
    <x v="9"/>
  </r>
  <r>
    <x v="390"/>
    <x v="2"/>
    <x v="2"/>
    <n v="0.83328000000000002"/>
    <x v="3"/>
    <n v="41"/>
    <x v="3"/>
    <x v="9"/>
  </r>
  <r>
    <x v="390"/>
    <x v="3"/>
    <x v="2"/>
    <n v="0.77231000000000005"/>
    <x v="3"/>
    <n v="41"/>
    <x v="3"/>
    <x v="9"/>
  </r>
  <r>
    <x v="390"/>
    <x v="4"/>
    <x v="2"/>
    <n v="0.75766999999999995"/>
    <x v="3"/>
    <n v="41"/>
    <x v="3"/>
    <x v="9"/>
  </r>
  <r>
    <x v="390"/>
    <x v="5"/>
    <x v="2"/>
    <n v="0.81364000000000003"/>
    <x v="3"/>
    <n v="41"/>
    <x v="3"/>
    <x v="9"/>
  </r>
  <r>
    <x v="390"/>
    <x v="6"/>
    <x v="2"/>
    <n v="0.71633999999999998"/>
    <x v="3"/>
    <n v="41"/>
    <x v="3"/>
    <x v="9"/>
  </r>
  <r>
    <x v="390"/>
    <x v="7"/>
    <x v="2"/>
    <n v="0.66025999999999996"/>
    <x v="3"/>
    <n v="41"/>
    <x v="3"/>
    <x v="9"/>
  </r>
  <r>
    <x v="390"/>
    <x v="8"/>
    <x v="2"/>
    <n v="0.74643999999999999"/>
    <x v="3"/>
    <n v="41"/>
    <x v="3"/>
    <x v="9"/>
  </r>
  <r>
    <x v="390"/>
    <x v="9"/>
    <x v="2"/>
    <n v="0.73018000000000005"/>
    <x v="3"/>
    <n v="41"/>
    <x v="3"/>
    <x v="9"/>
  </r>
  <r>
    <x v="390"/>
    <x v="10"/>
    <x v="2"/>
    <n v="0.82042000000000004"/>
    <x v="3"/>
    <n v="41"/>
    <x v="3"/>
    <x v="9"/>
  </r>
  <r>
    <x v="390"/>
    <x v="11"/>
    <x v="2"/>
    <n v="0.78708999999999996"/>
    <x v="3"/>
    <n v="41"/>
    <x v="3"/>
    <x v="9"/>
  </r>
  <r>
    <x v="390"/>
    <x v="12"/>
    <x v="2"/>
    <n v="0.96838999999999997"/>
    <x v="3"/>
    <n v="41"/>
    <x v="3"/>
    <x v="9"/>
  </r>
  <r>
    <x v="390"/>
    <x v="0"/>
    <x v="3"/>
    <n v="0.72"/>
    <x v="3"/>
    <n v="41"/>
    <x v="3"/>
    <x v="9"/>
  </r>
  <r>
    <x v="390"/>
    <x v="1"/>
    <x v="3"/>
    <n v="1.3660000000000001"/>
    <x v="3"/>
    <n v="41"/>
    <x v="3"/>
    <x v="9"/>
  </r>
  <r>
    <x v="390"/>
    <x v="2"/>
    <x v="3"/>
    <n v="1.4770000000000001"/>
    <x v="3"/>
    <n v="41"/>
    <x v="3"/>
    <x v="9"/>
  </r>
  <r>
    <x v="390"/>
    <x v="3"/>
    <x v="3"/>
    <n v="1.4019999999999999"/>
    <x v="3"/>
    <n v="41"/>
    <x v="3"/>
    <x v="9"/>
  </r>
  <r>
    <x v="390"/>
    <x v="4"/>
    <x v="3"/>
    <n v="1.3839999999999999"/>
    <x v="3"/>
    <n v="41"/>
    <x v="3"/>
    <x v="9"/>
  </r>
  <r>
    <x v="390"/>
    <x v="5"/>
    <x v="3"/>
    <n v="1.0069999999999999"/>
    <x v="3"/>
    <n v="41"/>
    <x v="3"/>
    <x v="9"/>
  </r>
  <r>
    <x v="390"/>
    <x v="6"/>
    <x v="3"/>
    <n v="1.2869999999999999"/>
    <x v="3"/>
    <n v="41"/>
    <x v="3"/>
    <x v="9"/>
  </r>
  <r>
    <x v="390"/>
    <x v="7"/>
    <x v="3"/>
    <n v="1.532"/>
    <x v="3"/>
    <n v="41"/>
    <x v="3"/>
    <x v="9"/>
  </r>
  <r>
    <x v="390"/>
    <x v="8"/>
    <x v="3"/>
    <n v="1.6379999999999999"/>
    <x v="3"/>
    <n v="41"/>
    <x v="3"/>
    <x v="9"/>
  </r>
  <r>
    <x v="390"/>
    <x v="9"/>
    <x v="3"/>
    <n v="1.6180000000000001"/>
    <x v="3"/>
    <n v="41"/>
    <x v="3"/>
    <x v="9"/>
  </r>
  <r>
    <x v="390"/>
    <x v="10"/>
    <x v="3"/>
    <n v="1.7290000000000001"/>
    <x v="3"/>
    <n v="41"/>
    <x v="3"/>
    <x v="9"/>
  </r>
  <r>
    <x v="390"/>
    <x v="11"/>
    <x v="3"/>
    <n v="1.6879999999999999"/>
    <x v="3"/>
    <n v="41"/>
    <x v="3"/>
    <x v="9"/>
  </r>
  <r>
    <x v="390"/>
    <x v="12"/>
    <x v="3"/>
    <n v="1.911"/>
    <x v="3"/>
    <n v="41"/>
    <x v="3"/>
    <x v="9"/>
  </r>
  <r>
    <x v="391"/>
    <x v="13"/>
    <x v="0"/>
    <n v="1.5650000000000001E-2"/>
    <x v="3"/>
    <n v="41"/>
    <x v="3"/>
    <x v="9"/>
  </r>
  <r>
    <x v="391"/>
    <x v="13"/>
    <x v="1"/>
    <n v="8.9849999999999999E-2"/>
    <x v="3"/>
    <n v="41"/>
    <x v="3"/>
    <x v="9"/>
  </r>
  <r>
    <x v="391"/>
    <x v="13"/>
    <x v="2"/>
    <n v="0.67549999999999999"/>
    <x v="3"/>
    <n v="41"/>
    <x v="3"/>
    <x v="9"/>
  </r>
  <r>
    <x v="391"/>
    <x v="13"/>
    <x v="3"/>
    <n v="0.78100000000000003"/>
    <x v="3"/>
    <n v="41"/>
    <x v="3"/>
    <x v="9"/>
  </r>
  <r>
    <x v="392"/>
    <x v="0"/>
    <x v="0"/>
    <n v="6.522E-2"/>
    <x v="3"/>
    <n v="42"/>
    <x v="3"/>
    <x v="9"/>
  </r>
  <r>
    <x v="392"/>
    <x v="1"/>
    <x v="0"/>
    <n v="0.36753000000000002"/>
    <x v="3"/>
    <n v="42"/>
    <x v="3"/>
    <x v="9"/>
  </r>
  <r>
    <x v="392"/>
    <x v="2"/>
    <x v="0"/>
    <n v="0.36753000000000002"/>
    <x v="3"/>
    <n v="42"/>
    <x v="3"/>
    <x v="9"/>
  </r>
  <r>
    <x v="392"/>
    <x v="3"/>
    <x v="0"/>
    <n v="0.36753000000000002"/>
    <x v="3"/>
    <n v="42"/>
    <x v="3"/>
    <x v="9"/>
  </r>
  <r>
    <x v="392"/>
    <x v="4"/>
    <x v="0"/>
    <n v="0.36753000000000002"/>
    <x v="3"/>
    <n v="42"/>
    <x v="3"/>
    <x v="9"/>
  </r>
  <r>
    <x v="392"/>
    <x v="5"/>
    <x v="0"/>
    <n v="7.7509999999999996E-2"/>
    <x v="3"/>
    <n v="42"/>
    <x v="3"/>
    <x v="9"/>
  </r>
  <r>
    <x v="392"/>
    <x v="6"/>
    <x v="0"/>
    <n v="0.33"/>
    <x v="3"/>
    <n v="42"/>
    <x v="3"/>
    <x v="9"/>
  </r>
  <r>
    <x v="392"/>
    <x v="7"/>
    <x v="0"/>
    <n v="0.58526999999999996"/>
    <x v="3"/>
    <n v="42"/>
    <x v="3"/>
    <x v="9"/>
  </r>
  <r>
    <x v="392"/>
    <x v="8"/>
    <x v="0"/>
    <n v="0.58526999999999996"/>
    <x v="3"/>
    <n v="42"/>
    <x v="3"/>
    <x v="9"/>
  </r>
  <r>
    <x v="392"/>
    <x v="9"/>
    <x v="0"/>
    <n v="0.58526999999999996"/>
    <x v="3"/>
    <n v="42"/>
    <x v="3"/>
    <x v="9"/>
  </r>
  <r>
    <x v="392"/>
    <x v="10"/>
    <x v="0"/>
    <n v="0.58526999999999996"/>
    <x v="3"/>
    <n v="42"/>
    <x v="3"/>
    <x v="9"/>
  </r>
  <r>
    <x v="392"/>
    <x v="11"/>
    <x v="0"/>
    <n v="0.58526999999999996"/>
    <x v="3"/>
    <n v="42"/>
    <x v="3"/>
    <x v="9"/>
  </r>
  <r>
    <x v="392"/>
    <x v="12"/>
    <x v="0"/>
    <n v="0.58526999999999996"/>
    <x v="3"/>
    <n v="42"/>
    <x v="3"/>
    <x v="9"/>
  </r>
  <r>
    <x v="392"/>
    <x v="0"/>
    <x v="1"/>
    <n v="0.13463"/>
    <x v="3"/>
    <n v="42"/>
    <x v="3"/>
    <x v="9"/>
  </r>
  <r>
    <x v="392"/>
    <x v="1"/>
    <x v="1"/>
    <n v="0.25636999999999999"/>
    <x v="3"/>
    <n v="42"/>
    <x v="3"/>
    <x v="9"/>
  </r>
  <r>
    <x v="392"/>
    <x v="2"/>
    <x v="1"/>
    <n v="0.27675"/>
    <x v="3"/>
    <n v="42"/>
    <x v="3"/>
    <x v="9"/>
  </r>
  <r>
    <x v="392"/>
    <x v="3"/>
    <x v="1"/>
    <n v="0.26254"/>
    <x v="3"/>
    <n v="42"/>
    <x v="3"/>
    <x v="9"/>
  </r>
  <r>
    <x v="392"/>
    <x v="4"/>
    <x v="1"/>
    <n v="0.25879999999999997"/>
    <x v="3"/>
    <n v="42"/>
    <x v="3"/>
    <x v="9"/>
  </r>
  <r>
    <x v="392"/>
    <x v="5"/>
    <x v="1"/>
    <n v="0.11665"/>
    <x v="3"/>
    <n v="42"/>
    <x v="3"/>
    <x v="9"/>
  </r>
  <r>
    <x v="392"/>
    <x v="6"/>
    <x v="1"/>
    <n v="0.24085000000000001"/>
    <x v="3"/>
    <n v="42"/>
    <x v="3"/>
    <x v="9"/>
  </r>
  <r>
    <x v="392"/>
    <x v="7"/>
    <x v="1"/>
    <n v="0.28591"/>
    <x v="3"/>
    <n v="42"/>
    <x v="3"/>
    <x v="9"/>
  </r>
  <r>
    <x v="392"/>
    <x v="8"/>
    <x v="1"/>
    <n v="0.30685000000000001"/>
    <x v="3"/>
    <n v="42"/>
    <x v="3"/>
    <x v="9"/>
  </r>
  <r>
    <x v="392"/>
    <x v="9"/>
    <x v="1"/>
    <n v="0.30237000000000003"/>
    <x v="3"/>
    <n v="42"/>
    <x v="3"/>
    <x v="9"/>
  </r>
  <r>
    <x v="392"/>
    <x v="10"/>
    <x v="1"/>
    <n v="0.32292999999999999"/>
    <x v="3"/>
    <n v="42"/>
    <x v="3"/>
    <x v="9"/>
  </r>
  <r>
    <x v="392"/>
    <x v="11"/>
    <x v="1"/>
    <n v="0.31602000000000002"/>
    <x v="3"/>
    <n v="42"/>
    <x v="3"/>
    <x v="9"/>
  </r>
  <r>
    <x v="392"/>
    <x v="12"/>
    <x v="1"/>
    <n v="0.35677999999999999"/>
    <x v="3"/>
    <n v="42"/>
    <x v="3"/>
    <x v="9"/>
  </r>
  <r>
    <x v="392"/>
    <x v="0"/>
    <x v="2"/>
    <n v="0.52015"/>
    <x v="3"/>
    <n v="42"/>
    <x v="3"/>
    <x v="9"/>
  </r>
  <r>
    <x v="392"/>
    <x v="1"/>
    <x v="2"/>
    <n v="0.74709999999999999"/>
    <x v="3"/>
    <n v="42"/>
    <x v="3"/>
    <x v="9"/>
  </r>
  <r>
    <x v="392"/>
    <x v="2"/>
    <x v="2"/>
    <n v="0.83572000000000002"/>
    <x v="3"/>
    <n v="42"/>
    <x v="3"/>
    <x v="9"/>
  </r>
  <r>
    <x v="392"/>
    <x v="3"/>
    <x v="2"/>
    <n v="0.77393000000000001"/>
    <x v="3"/>
    <n v="42"/>
    <x v="3"/>
    <x v="9"/>
  </r>
  <r>
    <x v="392"/>
    <x v="4"/>
    <x v="2"/>
    <n v="0.75766999999999995"/>
    <x v="3"/>
    <n v="42"/>
    <x v="3"/>
    <x v="9"/>
  </r>
  <r>
    <x v="392"/>
    <x v="5"/>
    <x v="2"/>
    <n v="0.81984000000000001"/>
    <x v="3"/>
    <n v="42"/>
    <x v="3"/>
    <x v="9"/>
  </r>
  <r>
    <x v="392"/>
    <x v="6"/>
    <x v="2"/>
    <n v="0.71714999999999995"/>
    <x v="3"/>
    <n v="42"/>
    <x v="3"/>
    <x v="9"/>
  </r>
  <r>
    <x v="392"/>
    <x v="7"/>
    <x v="2"/>
    <n v="0.65781999999999996"/>
    <x v="3"/>
    <n v="42"/>
    <x v="3"/>
    <x v="9"/>
  </r>
  <r>
    <x v="392"/>
    <x v="8"/>
    <x v="2"/>
    <n v="0.74887999999999999"/>
    <x v="3"/>
    <n v="42"/>
    <x v="3"/>
    <x v="9"/>
  </r>
  <r>
    <x v="392"/>
    <x v="9"/>
    <x v="2"/>
    <n v="0.72936000000000001"/>
    <x v="3"/>
    <n v="42"/>
    <x v="3"/>
    <x v="9"/>
  </r>
  <r>
    <x v="392"/>
    <x v="10"/>
    <x v="2"/>
    <n v="0.81879999999999997"/>
    <x v="3"/>
    <n v="42"/>
    <x v="3"/>
    <x v="9"/>
  </r>
  <r>
    <x v="392"/>
    <x v="11"/>
    <x v="2"/>
    <n v="0.78871000000000002"/>
    <x v="3"/>
    <n v="42"/>
    <x v="3"/>
    <x v="9"/>
  </r>
  <r>
    <x v="392"/>
    <x v="12"/>
    <x v="2"/>
    <n v="0.96594999999999998"/>
    <x v="3"/>
    <n v="42"/>
    <x v="3"/>
    <x v="9"/>
  </r>
  <r>
    <x v="392"/>
    <x v="0"/>
    <x v="3"/>
    <n v="0.72"/>
    <x v="3"/>
    <n v="42"/>
    <x v="3"/>
    <x v="9"/>
  </r>
  <r>
    <x v="392"/>
    <x v="1"/>
    <x v="3"/>
    <n v="1.371"/>
    <x v="3"/>
    <n v="42"/>
    <x v="3"/>
    <x v="9"/>
  </r>
  <r>
    <x v="392"/>
    <x v="2"/>
    <x v="3"/>
    <n v="1.48"/>
    <x v="3"/>
    <n v="42"/>
    <x v="3"/>
    <x v="9"/>
  </r>
  <r>
    <x v="392"/>
    <x v="3"/>
    <x v="3"/>
    <n v="1.4039999999999999"/>
    <x v="3"/>
    <n v="42"/>
    <x v="3"/>
    <x v="9"/>
  </r>
  <r>
    <x v="392"/>
    <x v="4"/>
    <x v="3"/>
    <n v="1.3839999999999999"/>
    <x v="3"/>
    <n v="42"/>
    <x v="3"/>
    <x v="9"/>
  </r>
  <r>
    <x v="392"/>
    <x v="5"/>
    <x v="3"/>
    <n v="1.014"/>
    <x v="3"/>
    <n v="42"/>
    <x v="3"/>
    <x v="9"/>
  </r>
  <r>
    <x v="392"/>
    <x v="6"/>
    <x v="3"/>
    <n v="1.288"/>
    <x v="3"/>
    <n v="42"/>
    <x v="3"/>
    <x v="9"/>
  </r>
  <r>
    <x v="392"/>
    <x v="7"/>
    <x v="3"/>
    <n v="1.5289999999999999"/>
    <x v="3"/>
    <n v="42"/>
    <x v="3"/>
    <x v="9"/>
  </r>
  <r>
    <x v="392"/>
    <x v="8"/>
    <x v="3"/>
    <n v="1.641"/>
    <x v="3"/>
    <n v="42"/>
    <x v="3"/>
    <x v="9"/>
  </r>
  <r>
    <x v="392"/>
    <x v="9"/>
    <x v="3"/>
    <n v="1.617"/>
    <x v="3"/>
    <n v="42"/>
    <x v="3"/>
    <x v="9"/>
  </r>
  <r>
    <x v="392"/>
    <x v="10"/>
    <x v="3"/>
    <n v="1.7270000000000001"/>
    <x v="3"/>
    <n v="42"/>
    <x v="3"/>
    <x v="9"/>
  </r>
  <r>
    <x v="392"/>
    <x v="11"/>
    <x v="3"/>
    <n v="1.69"/>
    <x v="3"/>
    <n v="42"/>
    <x v="3"/>
    <x v="9"/>
  </r>
  <r>
    <x v="392"/>
    <x v="12"/>
    <x v="3"/>
    <n v="1.9079999999999999"/>
    <x v="3"/>
    <n v="42"/>
    <x v="3"/>
    <x v="9"/>
  </r>
  <r>
    <x v="393"/>
    <x v="13"/>
    <x v="0"/>
    <n v="1.5650000000000001E-2"/>
    <x v="3"/>
    <n v="42"/>
    <x v="3"/>
    <x v="9"/>
  </r>
  <r>
    <x v="393"/>
    <x v="13"/>
    <x v="1"/>
    <n v="8.9849999999999999E-2"/>
    <x v="3"/>
    <n v="42"/>
    <x v="3"/>
    <x v="9"/>
  </r>
  <r>
    <x v="393"/>
    <x v="13"/>
    <x v="2"/>
    <n v="0.67549999999999999"/>
    <x v="3"/>
    <n v="42"/>
    <x v="3"/>
    <x v="9"/>
  </r>
  <r>
    <x v="393"/>
    <x v="13"/>
    <x v="3"/>
    <n v="0.78100000000000003"/>
    <x v="3"/>
    <n v="42"/>
    <x v="3"/>
    <x v="9"/>
  </r>
  <r>
    <x v="394"/>
    <x v="0"/>
    <x v="0"/>
    <n v="6.522E-2"/>
    <x v="3"/>
    <n v="43"/>
    <x v="3"/>
    <x v="9"/>
  </r>
  <r>
    <x v="394"/>
    <x v="1"/>
    <x v="0"/>
    <n v="0.36753000000000002"/>
    <x v="3"/>
    <n v="43"/>
    <x v="3"/>
    <x v="9"/>
  </r>
  <r>
    <x v="394"/>
    <x v="2"/>
    <x v="0"/>
    <n v="0.36753000000000002"/>
    <x v="3"/>
    <n v="43"/>
    <x v="3"/>
    <x v="9"/>
  </r>
  <r>
    <x v="394"/>
    <x v="3"/>
    <x v="0"/>
    <n v="0.36753000000000002"/>
    <x v="3"/>
    <n v="43"/>
    <x v="3"/>
    <x v="9"/>
  </r>
  <r>
    <x v="394"/>
    <x v="4"/>
    <x v="0"/>
    <n v="0.36753000000000002"/>
    <x v="3"/>
    <n v="43"/>
    <x v="3"/>
    <x v="9"/>
  </r>
  <r>
    <x v="394"/>
    <x v="5"/>
    <x v="0"/>
    <n v="7.7509999999999996E-2"/>
    <x v="3"/>
    <n v="43"/>
    <x v="3"/>
    <x v="9"/>
  </r>
  <r>
    <x v="394"/>
    <x v="6"/>
    <x v="0"/>
    <n v="0.33"/>
    <x v="3"/>
    <n v="43"/>
    <x v="3"/>
    <x v="9"/>
  </r>
  <r>
    <x v="394"/>
    <x v="7"/>
    <x v="0"/>
    <n v="0.58526999999999996"/>
    <x v="3"/>
    <n v="43"/>
    <x v="3"/>
    <x v="9"/>
  </r>
  <r>
    <x v="394"/>
    <x v="8"/>
    <x v="0"/>
    <n v="0.58526999999999996"/>
    <x v="3"/>
    <n v="43"/>
    <x v="3"/>
    <x v="9"/>
  </r>
  <r>
    <x v="394"/>
    <x v="9"/>
    <x v="0"/>
    <n v="0.58526999999999996"/>
    <x v="3"/>
    <n v="43"/>
    <x v="3"/>
    <x v="9"/>
  </r>
  <r>
    <x v="394"/>
    <x v="10"/>
    <x v="0"/>
    <n v="0.58526999999999996"/>
    <x v="3"/>
    <n v="43"/>
    <x v="3"/>
    <x v="9"/>
  </r>
  <r>
    <x v="394"/>
    <x v="11"/>
    <x v="0"/>
    <n v="0.58526999999999996"/>
    <x v="3"/>
    <n v="43"/>
    <x v="3"/>
    <x v="9"/>
  </r>
  <r>
    <x v="394"/>
    <x v="12"/>
    <x v="0"/>
    <n v="0.58526999999999996"/>
    <x v="3"/>
    <n v="43"/>
    <x v="3"/>
    <x v="9"/>
  </r>
  <r>
    <x v="394"/>
    <x v="0"/>
    <x v="1"/>
    <n v="0.13444999999999999"/>
    <x v="3"/>
    <n v="43"/>
    <x v="3"/>
    <x v="9"/>
  </r>
  <r>
    <x v="394"/>
    <x v="1"/>
    <x v="1"/>
    <n v="0.25711000000000001"/>
    <x v="3"/>
    <n v="43"/>
    <x v="3"/>
    <x v="9"/>
  </r>
  <r>
    <x v="394"/>
    <x v="2"/>
    <x v="1"/>
    <n v="0.27767999999999998"/>
    <x v="3"/>
    <n v="43"/>
    <x v="3"/>
    <x v="9"/>
  </r>
  <r>
    <x v="394"/>
    <x v="3"/>
    <x v="1"/>
    <n v="0.26254"/>
    <x v="3"/>
    <n v="43"/>
    <x v="3"/>
    <x v="9"/>
  </r>
  <r>
    <x v="394"/>
    <x v="4"/>
    <x v="1"/>
    <n v="0.25861000000000001"/>
    <x v="3"/>
    <n v="43"/>
    <x v="3"/>
    <x v="9"/>
  </r>
  <r>
    <x v="394"/>
    <x v="5"/>
    <x v="1"/>
    <n v="0.11677"/>
    <x v="3"/>
    <n v="43"/>
    <x v="3"/>
    <x v="9"/>
  </r>
  <r>
    <x v="394"/>
    <x v="6"/>
    <x v="1"/>
    <n v="0.24102999999999999"/>
    <x v="3"/>
    <n v="43"/>
    <x v="3"/>
    <x v="9"/>
  </r>
  <r>
    <x v="394"/>
    <x v="7"/>
    <x v="1"/>
    <n v="0.28703000000000001"/>
    <x v="3"/>
    <n v="43"/>
    <x v="3"/>
    <x v="9"/>
  </r>
  <r>
    <x v="394"/>
    <x v="8"/>
    <x v="1"/>
    <n v="0.30853999999999998"/>
    <x v="3"/>
    <n v="43"/>
    <x v="3"/>
    <x v="9"/>
  </r>
  <r>
    <x v="394"/>
    <x v="9"/>
    <x v="1"/>
    <n v="0.30348999999999998"/>
    <x v="3"/>
    <n v="43"/>
    <x v="3"/>
    <x v="9"/>
  </r>
  <r>
    <x v="394"/>
    <x v="10"/>
    <x v="1"/>
    <n v="0.32423999999999997"/>
    <x v="3"/>
    <n v="43"/>
    <x v="3"/>
    <x v="9"/>
  </r>
  <r>
    <x v="394"/>
    <x v="11"/>
    <x v="1"/>
    <n v="0.31713999999999998"/>
    <x v="3"/>
    <n v="43"/>
    <x v="3"/>
    <x v="9"/>
  </r>
  <r>
    <x v="394"/>
    <x v="12"/>
    <x v="1"/>
    <n v="0.35697000000000001"/>
    <x v="3"/>
    <n v="43"/>
    <x v="3"/>
    <x v="9"/>
  </r>
  <r>
    <x v="394"/>
    <x v="0"/>
    <x v="2"/>
    <n v="0.51932999999999996"/>
    <x v="3"/>
    <n v="43"/>
    <x v="3"/>
    <x v="9"/>
  </r>
  <r>
    <x v="394"/>
    <x v="1"/>
    <x v="2"/>
    <n v="0.75036000000000003"/>
    <x v="3"/>
    <n v="43"/>
    <x v="3"/>
    <x v="9"/>
  </r>
  <r>
    <x v="394"/>
    <x v="2"/>
    <x v="2"/>
    <n v="0.83979000000000004"/>
    <x v="3"/>
    <n v="43"/>
    <x v="3"/>
    <x v="9"/>
  </r>
  <r>
    <x v="394"/>
    <x v="3"/>
    <x v="2"/>
    <n v="0.77393000000000001"/>
    <x v="3"/>
    <n v="43"/>
    <x v="3"/>
    <x v="9"/>
  </r>
  <r>
    <x v="394"/>
    <x v="4"/>
    <x v="2"/>
    <n v="0.75685999999999998"/>
    <x v="3"/>
    <n v="43"/>
    <x v="3"/>
    <x v="9"/>
  </r>
  <r>
    <x v="394"/>
    <x v="5"/>
    <x v="2"/>
    <n v="0.82072000000000001"/>
    <x v="3"/>
    <n v="43"/>
    <x v="3"/>
    <x v="9"/>
  </r>
  <r>
    <x v="394"/>
    <x v="6"/>
    <x v="2"/>
    <n v="0.71797"/>
    <x v="3"/>
    <n v="43"/>
    <x v="3"/>
    <x v="9"/>
  </r>
  <r>
    <x v="394"/>
    <x v="7"/>
    <x v="2"/>
    <n v="0.66269999999999996"/>
    <x v="3"/>
    <n v="43"/>
    <x v="3"/>
    <x v="9"/>
  </r>
  <r>
    <x v="394"/>
    <x v="8"/>
    <x v="2"/>
    <n v="0.75619000000000003"/>
    <x v="3"/>
    <n v="43"/>
    <x v="3"/>
    <x v="9"/>
  </r>
  <r>
    <x v="394"/>
    <x v="9"/>
    <x v="2"/>
    <n v="0.73424"/>
    <x v="3"/>
    <n v="43"/>
    <x v="3"/>
    <x v="9"/>
  </r>
  <r>
    <x v="394"/>
    <x v="10"/>
    <x v="2"/>
    <n v="0.82448999999999995"/>
    <x v="3"/>
    <n v="43"/>
    <x v="3"/>
    <x v="9"/>
  </r>
  <r>
    <x v="394"/>
    <x v="11"/>
    <x v="2"/>
    <n v="0.79359000000000002"/>
    <x v="3"/>
    <n v="43"/>
    <x v="3"/>
    <x v="9"/>
  </r>
  <r>
    <x v="394"/>
    <x v="12"/>
    <x v="2"/>
    <n v="0.96675999999999995"/>
    <x v="3"/>
    <n v="43"/>
    <x v="3"/>
    <x v="9"/>
  </r>
  <r>
    <x v="394"/>
    <x v="0"/>
    <x v="3"/>
    <n v="0.71899999999999997"/>
    <x v="3"/>
    <n v="43"/>
    <x v="3"/>
    <x v="9"/>
  </r>
  <r>
    <x v="394"/>
    <x v="1"/>
    <x v="3"/>
    <n v="1.375"/>
    <x v="3"/>
    <n v="43"/>
    <x v="3"/>
    <x v="9"/>
  </r>
  <r>
    <x v="394"/>
    <x v="2"/>
    <x v="3"/>
    <n v="1.4850000000000001"/>
    <x v="3"/>
    <n v="43"/>
    <x v="3"/>
    <x v="9"/>
  </r>
  <r>
    <x v="394"/>
    <x v="3"/>
    <x v="3"/>
    <n v="1.4039999999999999"/>
    <x v="3"/>
    <n v="43"/>
    <x v="3"/>
    <x v="9"/>
  </r>
  <r>
    <x v="394"/>
    <x v="4"/>
    <x v="3"/>
    <n v="1.383"/>
    <x v="3"/>
    <n v="43"/>
    <x v="3"/>
    <x v="9"/>
  </r>
  <r>
    <x v="394"/>
    <x v="5"/>
    <x v="3"/>
    <n v="1.0149999999999999"/>
    <x v="3"/>
    <n v="43"/>
    <x v="3"/>
    <x v="9"/>
  </r>
  <r>
    <x v="394"/>
    <x v="6"/>
    <x v="3"/>
    <n v="1.2889999999999999"/>
    <x v="3"/>
    <n v="43"/>
    <x v="3"/>
    <x v="9"/>
  </r>
  <r>
    <x v="394"/>
    <x v="7"/>
    <x v="3"/>
    <n v="1.5349999999999999"/>
    <x v="3"/>
    <n v="43"/>
    <x v="3"/>
    <x v="9"/>
  </r>
  <r>
    <x v="394"/>
    <x v="8"/>
    <x v="3"/>
    <n v="1.65"/>
    <x v="3"/>
    <n v="43"/>
    <x v="3"/>
    <x v="9"/>
  </r>
  <r>
    <x v="394"/>
    <x v="9"/>
    <x v="3"/>
    <n v="1.623"/>
    <x v="3"/>
    <n v="43"/>
    <x v="3"/>
    <x v="9"/>
  </r>
  <r>
    <x v="394"/>
    <x v="10"/>
    <x v="3"/>
    <n v="1.734"/>
    <x v="3"/>
    <n v="43"/>
    <x v="3"/>
    <x v="9"/>
  </r>
  <r>
    <x v="394"/>
    <x v="11"/>
    <x v="3"/>
    <n v="1.696"/>
    <x v="3"/>
    <n v="43"/>
    <x v="3"/>
    <x v="9"/>
  </r>
  <r>
    <x v="394"/>
    <x v="12"/>
    <x v="3"/>
    <n v="1.909"/>
    <x v="3"/>
    <n v="43"/>
    <x v="3"/>
    <x v="9"/>
  </r>
  <r>
    <x v="395"/>
    <x v="13"/>
    <x v="0"/>
    <n v="1.5650000000000001E-2"/>
    <x v="3"/>
    <n v="43"/>
    <x v="3"/>
    <x v="9"/>
  </r>
  <r>
    <x v="395"/>
    <x v="13"/>
    <x v="1"/>
    <n v="9.0190000000000006E-2"/>
    <x v="3"/>
    <n v="43"/>
    <x v="3"/>
    <x v="9"/>
  </r>
  <r>
    <x v="395"/>
    <x v="13"/>
    <x v="2"/>
    <n v="0.67815999999999999"/>
    <x v="3"/>
    <n v="43"/>
    <x v="3"/>
    <x v="9"/>
  </r>
  <r>
    <x v="395"/>
    <x v="13"/>
    <x v="3"/>
    <n v="0.78400000000000003"/>
    <x v="3"/>
    <n v="43"/>
    <x v="3"/>
    <x v="9"/>
  </r>
  <r>
    <x v="396"/>
    <x v="0"/>
    <x v="0"/>
    <n v="6.522E-2"/>
    <x v="3"/>
    <n v="44"/>
    <x v="3"/>
    <x v="9"/>
  </r>
  <r>
    <x v="396"/>
    <x v="1"/>
    <x v="0"/>
    <n v="0.36753000000000002"/>
    <x v="3"/>
    <n v="44"/>
    <x v="3"/>
    <x v="9"/>
  </r>
  <r>
    <x v="396"/>
    <x v="2"/>
    <x v="0"/>
    <n v="0.36753000000000002"/>
    <x v="3"/>
    <n v="44"/>
    <x v="3"/>
    <x v="9"/>
  </r>
  <r>
    <x v="396"/>
    <x v="3"/>
    <x v="0"/>
    <n v="0.36753000000000002"/>
    <x v="3"/>
    <n v="44"/>
    <x v="3"/>
    <x v="9"/>
  </r>
  <r>
    <x v="396"/>
    <x v="4"/>
    <x v="0"/>
    <n v="0.36753000000000002"/>
    <x v="3"/>
    <n v="44"/>
    <x v="3"/>
    <x v="9"/>
  </r>
  <r>
    <x v="396"/>
    <x v="5"/>
    <x v="0"/>
    <n v="7.7509999999999996E-2"/>
    <x v="3"/>
    <n v="44"/>
    <x v="3"/>
    <x v="9"/>
  </r>
  <r>
    <x v="396"/>
    <x v="6"/>
    <x v="0"/>
    <n v="0.33"/>
    <x v="3"/>
    <n v="44"/>
    <x v="3"/>
    <x v="9"/>
  </r>
  <r>
    <x v="396"/>
    <x v="7"/>
    <x v="0"/>
    <n v="0.58526999999999996"/>
    <x v="3"/>
    <n v="44"/>
    <x v="3"/>
    <x v="9"/>
  </r>
  <r>
    <x v="396"/>
    <x v="8"/>
    <x v="0"/>
    <n v="0.58526999999999996"/>
    <x v="3"/>
    <n v="44"/>
    <x v="3"/>
    <x v="9"/>
  </r>
  <r>
    <x v="396"/>
    <x v="9"/>
    <x v="0"/>
    <n v="0.58526999999999996"/>
    <x v="3"/>
    <n v="44"/>
    <x v="3"/>
    <x v="9"/>
  </r>
  <r>
    <x v="396"/>
    <x v="10"/>
    <x v="0"/>
    <n v="0.58526999999999996"/>
    <x v="3"/>
    <n v="44"/>
    <x v="3"/>
    <x v="9"/>
  </r>
  <r>
    <x v="396"/>
    <x v="11"/>
    <x v="0"/>
    <n v="0.58526999999999996"/>
    <x v="3"/>
    <n v="44"/>
    <x v="3"/>
    <x v="9"/>
  </r>
  <r>
    <x v="396"/>
    <x v="12"/>
    <x v="0"/>
    <n v="0.58526999999999996"/>
    <x v="3"/>
    <n v="44"/>
    <x v="3"/>
    <x v="9"/>
  </r>
  <r>
    <x v="396"/>
    <x v="0"/>
    <x v="1"/>
    <n v="0.13444999999999999"/>
    <x v="3"/>
    <n v="44"/>
    <x v="3"/>
    <x v="9"/>
  </r>
  <r>
    <x v="396"/>
    <x v="1"/>
    <x v="1"/>
    <n v="0.25711000000000001"/>
    <x v="3"/>
    <n v="44"/>
    <x v="3"/>
    <x v="9"/>
  </r>
  <r>
    <x v="396"/>
    <x v="2"/>
    <x v="1"/>
    <n v="0.27767999999999998"/>
    <x v="3"/>
    <n v="44"/>
    <x v="3"/>
    <x v="9"/>
  </r>
  <r>
    <x v="396"/>
    <x v="3"/>
    <x v="1"/>
    <n v="0.26254"/>
    <x v="3"/>
    <n v="44"/>
    <x v="3"/>
    <x v="9"/>
  </r>
  <r>
    <x v="396"/>
    <x v="4"/>
    <x v="1"/>
    <n v="0.25861000000000001"/>
    <x v="3"/>
    <n v="44"/>
    <x v="3"/>
    <x v="9"/>
  </r>
  <r>
    <x v="396"/>
    <x v="5"/>
    <x v="1"/>
    <n v="0.11677"/>
    <x v="3"/>
    <n v="44"/>
    <x v="3"/>
    <x v="9"/>
  </r>
  <r>
    <x v="396"/>
    <x v="6"/>
    <x v="1"/>
    <n v="0.24102999999999999"/>
    <x v="3"/>
    <n v="44"/>
    <x v="3"/>
    <x v="9"/>
  </r>
  <r>
    <x v="396"/>
    <x v="7"/>
    <x v="1"/>
    <n v="0.28703000000000001"/>
    <x v="3"/>
    <n v="44"/>
    <x v="3"/>
    <x v="9"/>
  </r>
  <r>
    <x v="396"/>
    <x v="8"/>
    <x v="1"/>
    <n v="0.30853999999999998"/>
    <x v="3"/>
    <n v="44"/>
    <x v="3"/>
    <x v="9"/>
  </r>
  <r>
    <x v="396"/>
    <x v="9"/>
    <x v="1"/>
    <n v="0.30348999999999998"/>
    <x v="3"/>
    <n v="44"/>
    <x v="3"/>
    <x v="9"/>
  </r>
  <r>
    <x v="396"/>
    <x v="10"/>
    <x v="1"/>
    <n v="0.32423999999999997"/>
    <x v="3"/>
    <n v="44"/>
    <x v="3"/>
    <x v="9"/>
  </r>
  <r>
    <x v="396"/>
    <x v="11"/>
    <x v="1"/>
    <n v="0.31713999999999998"/>
    <x v="3"/>
    <n v="44"/>
    <x v="3"/>
    <x v="9"/>
  </r>
  <r>
    <x v="396"/>
    <x v="12"/>
    <x v="1"/>
    <n v="0.35697000000000001"/>
    <x v="3"/>
    <n v="44"/>
    <x v="3"/>
    <x v="9"/>
  </r>
  <r>
    <x v="396"/>
    <x v="0"/>
    <x v="2"/>
    <n v="0.51932999999999996"/>
    <x v="3"/>
    <n v="44"/>
    <x v="3"/>
    <x v="9"/>
  </r>
  <r>
    <x v="396"/>
    <x v="1"/>
    <x v="2"/>
    <n v="0.75036000000000003"/>
    <x v="3"/>
    <n v="44"/>
    <x v="3"/>
    <x v="9"/>
  </r>
  <r>
    <x v="396"/>
    <x v="2"/>
    <x v="2"/>
    <n v="0.83979000000000004"/>
    <x v="3"/>
    <n v="44"/>
    <x v="3"/>
    <x v="9"/>
  </r>
  <r>
    <x v="396"/>
    <x v="3"/>
    <x v="2"/>
    <n v="0.77393000000000001"/>
    <x v="3"/>
    <n v="44"/>
    <x v="3"/>
    <x v="9"/>
  </r>
  <r>
    <x v="396"/>
    <x v="4"/>
    <x v="2"/>
    <n v="0.75685999999999998"/>
    <x v="3"/>
    <n v="44"/>
    <x v="3"/>
    <x v="9"/>
  </r>
  <r>
    <x v="396"/>
    <x v="5"/>
    <x v="2"/>
    <n v="0.82072000000000001"/>
    <x v="3"/>
    <n v="44"/>
    <x v="3"/>
    <x v="9"/>
  </r>
  <r>
    <x v="396"/>
    <x v="6"/>
    <x v="2"/>
    <n v="0.71797"/>
    <x v="3"/>
    <n v="44"/>
    <x v="3"/>
    <x v="9"/>
  </r>
  <r>
    <x v="396"/>
    <x v="7"/>
    <x v="2"/>
    <n v="0.66269999999999996"/>
    <x v="3"/>
    <n v="44"/>
    <x v="3"/>
    <x v="9"/>
  </r>
  <r>
    <x v="396"/>
    <x v="8"/>
    <x v="2"/>
    <n v="0.75619000000000003"/>
    <x v="3"/>
    <n v="44"/>
    <x v="3"/>
    <x v="9"/>
  </r>
  <r>
    <x v="396"/>
    <x v="9"/>
    <x v="2"/>
    <n v="0.73424"/>
    <x v="3"/>
    <n v="44"/>
    <x v="3"/>
    <x v="9"/>
  </r>
  <r>
    <x v="396"/>
    <x v="10"/>
    <x v="2"/>
    <n v="0.82448999999999995"/>
    <x v="3"/>
    <n v="44"/>
    <x v="3"/>
    <x v="9"/>
  </r>
  <r>
    <x v="396"/>
    <x v="11"/>
    <x v="2"/>
    <n v="0.79359000000000002"/>
    <x v="3"/>
    <n v="44"/>
    <x v="3"/>
    <x v="9"/>
  </r>
  <r>
    <x v="396"/>
    <x v="12"/>
    <x v="2"/>
    <n v="0.96675999999999995"/>
    <x v="3"/>
    <n v="44"/>
    <x v="3"/>
    <x v="9"/>
  </r>
  <r>
    <x v="396"/>
    <x v="0"/>
    <x v="3"/>
    <n v="0.71799999999999997"/>
    <x v="3"/>
    <n v="44"/>
    <x v="3"/>
    <x v="9"/>
  </r>
  <r>
    <x v="396"/>
    <x v="1"/>
    <x v="3"/>
    <n v="1.363"/>
    <x v="3"/>
    <n v="44"/>
    <x v="3"/>
    <x v="9"/>
  </r>
  <r>
    <x v="396"/>
    <x v="2"/>
    <x v="3"/>
    <n v="1.4750000000000001"/>
    <x v="3"/>
    <n v="44"/>
    <x v="3"/>
    <x v="9"/>
  </r>
  <r>
    <x v="396"/>
    <x v="3"/>
    <x v="3"/>
    <n v="1.41"/>
    <x v="3"/>
    <n v="44"/>
    <x v="3"/>
    <x v="9"/>
  </r>
  <r>
    <x v="396"/>
    <x v="4"/>
    <x v="3"/>
    <n v="1.343"/>
    <x v="3"/>
    <n v="44"/>
    <x v="3"/>
    <x v="9"/>
  </r>
  <r>
    <x v="396"/>
    <x v="5"/>
    <x v="3"/>
    <n v="1.002"/>
    <x v="3"/>
    <n v="44"/>
    <x v="3"/>
    <x v="9"/>
  </r>
  <r>
    <x v="396"/>
    <x v="6"/>
    <x v="3"/>
    <n v="1.284"/>
    <x v="3"/>
    <n v="44"/>
    <x v="3"/>
    <x v="9"/>
  </r>
  <r>
    <x v="396"/>
    <x v="7"/>
    <x v="3"/>
    <n v="1.5309999999999999"/>
    <x v="3"/>
    <n v="44"/>
    <x v="3"/>
    <x v="9"/>
  </r>
  <r>
    <x v="396"/>
    <x v="8"/>
    <x v="3"/>
    <n v="1.63"/>
    <x v="3"/>
    <n v="44"/>
    <x v="3"/>
    <x v="9"/>
  </r>
  <r>
    <x v="396"/>
    <x v="9"/>
    <x v="3"/>
    <n v="1.615"/>
    <x v="3"/>
    <n v="44"/>
    <x v="3"/>
    <x v="9"/>
  </r>
  <r>
    <x v="396"/>
    <x v="10"/>
    <x v="3"/>
    <n v="1.7230000000000001"/>
    <x v="3"/>
    <n v="44"/>
    <x v="3"/>
    <x v="9"/>
  </r>
  <r>
    <x v="396"/>
    <x v="11"/>
    <x v="3"/>
    <n v="1.6830000000000001"/>
    <x v="3"/>
    <n v="44"/>
    <x v="3"/>
    <x v="9"/>
  </r>
  <r>
    <x v="396"/>
    <x v="12"/>
    <x v="3"/>
    <n v="1.9079999999999999"/>
    <x v="3"/>
    <n v="44"/>
    <x v="3"/>
    <x v="9"/>
  </r>
  <r>
    <x v="397"/>
    <x v="13"/>
    <x v="0"/>
    <n v="1.5650000000000001E-2"/>
    <x v="3"/>
    <n v="44"/>
    <x v="3"/>
    <x v="9"/>
  </r>
  <r>
    <x v="397"/>
    <x v="13"/>
    <x v="1"/>
    <n v="8.8580000000000006E-2"/>
    <x v="3"/>
    <n v="44"/>
    <x v="3"/>
    <x v="9"/>
  </r>
  <r>
    <x v="397"/>
    <x v="13"/>
    <x v="2"/>
    <n v="0.66576999999999997"/>
    <x v="3"/>
    <n v="44"/>
    <x v="3"/>
    <x v="9"/>
  </r>
  <r>
    <x v="397"/>
    <x v="13"/>
    <x v="3"/>
    <n v="0.77"/>
    <x v="3"/>
    <n v="44"/>
    <x v="3"/>
    <x v="9"/>
  </r>
  <r>
    <x v="398"/>
    <x v="0"/>
    <x v="0"/>
    <n v="6.522E-2"/>
    <x v="3"/>
    <n v="45"/>
    <x v="3"/>
    <x v="10"/>
  </r>
  <r>
    <x v="398"/>
    <x v="1"/>
    <x v="0"/>
    <n v="0.36753000000000002"/>
    <x v="3"/>
    <n v="45"/>
    <x v="3"/>
    <x v="10"/>
  </r>
  <r>
    <x v="398"/>
    <x v="2"/>
    <x v="0"/>
    <n v="0.36753000000000002"/>
    <x v="3"/>
    <n v="45"/>
    <x v="3"/>
    <x v="10"/>
  </r>
  <r>
    <x v="398"/>
    <x v="3"/>
    <x v="0"/>
    <n v="0.36753000000000002"/>
    <x v="3"/>
    <n v="45"/>
    <x v="3"/>
    <x v="10"/>
  </r>
  <r>
    <x v="398"/>
    <x v="4"/>
    <x v="0"/>
    <n v="0.36753000000000002"/>
    <x v="3"/>
    <n v="45"/>
    <x v="3"/>
    <x v="10"/>
  </r>
  <r>
    <x v="398"/>
    <x v="5"/>
    <x v="0"/>
    <n v="7.7509999999999996E-2"/>
    <x v="3"/>
    <n v="45"/>
    <x v="3"/>
    <x v="10"/>
  </r>
  <r>
    <x v="398"/>
    <x v="6"/>
    <x v="0"/>
    <n v="0.33"/>
    <x v="3"/>
    <n v="45"/>
    <x v="3"/>
    <x v="10"/>
  </r>
  <r>
    <x v="398"/>
    <x v="7"/>
    <x v="0"/>
    <n v="0.58526999999999996"/>
    <x v="3"/>
    <n v="45"/>
    <x v="3"/>
    <x v="10"/>
  </r>
  <r>
    <x v="398"/>
    <x v="8"/>
    <x v="0"/>
    <n v="0.58526999999999996"/>
    <x v="3"/>
    <n v="45"/>
    <x v="3"/>
    <x v="10"/>
  </r>
  <r>
    <x v="398"/>
    <x v="9"/>
    <x v="0"/>
    <n v="0.58526999999999996"/>
    <x v="3"/>
    <n v="45"/>
    <x v="3"/>
    <x v="10"/>
  </r>
  <r>
    <x v="398"/>
    <x v="10"/>
    <x v="0"/>
    <n v="0.58526999999999996"/>
    <x v="3"/>
    <n v="45"/>
    <x v="3"/>
    <x v="10"/>
  </r>
  <r>
    <x v="398"/>
    <x v="11"/>
    <x v="0"/>
    <n v="0.58526999999999996"/>
    <x v="3"/>
    <n v="45"/>
    <x v="3"/>
    <x v="10"/>
  </r>
  <r>
    <x v="398"/>
    <x v="12"/>
    <x v="0"/>
    <n v="0.58526999999999996"/>
    <x v="3"/>
    <n v="45"/>
    <x v="3"/>
    <x v="10"/>
  </r>
  <r>
    <x v="398"/>
    <x v="0"/>
    <x v="1"/>
    <n v="0.13425999999999999"/>
    <x v="3"/>
    <n v="45"/>
    <x v="3"/>
    <x v="10"/>
  </r>
  <r>
    <x v="398"/>
    <x v="1"/>
    <x v="1"/>
    <n v="0.25412000000000001"/>
    <x v="3"/>
    <n v="45"/>
    <x v="3"/>
    <x v="10"/>
  </r>
  <r>
    <x v="398"/>
    <x v="2"/>
    <x v="1"/>
    <n v="0.27488000000000001"/>
    <x v="3"/>
    <n v="45"/>
    <x v="3"/>
    <x v="10"/>
  </r>
  <r>
    <x v="398"/>
    <x v="3"/>
    <x v="1"/>
    <n v="0.26384999999999997"/>
    <x v="3"/>
    <n v="45"/>
    <x v="3"/>
    <x v="10"/>
  </r>
  <r>
    <x v="398"/>
    <x v="4"/>
    <x v="1"/>
    <n v="0.25113000000000002"/>
    <x v="3"/>
    <n v="45"/>
    <x v="3"/>
    <x v="10"/>
  </r>
  <r>
    <x v="398"/>
    <x v="5"/>
    <x v="1"/>
    <n v="0.11493"/>
    <x v="3"/>
    <n v="45"/>
    <x v="3"/>
    <x v="10"/>
  </r>
  <r>
    <x v="398"/>
    <x v="6"/>
    <x v="1"/>
    <n v="0.23971999999999999"/>
    <x v="3"/>
    <n v="45"/>
    <x v="3"/>
    <x v="10"/>
  </r>
  <r>
    <x v="398"/>
    <x v="7"/>
    <x v="1"/>
    <n v="0.28422999999999998"/>
    <x v="3"/>
    <n v="45"/>
    <x v="3"/>
    <x v="10"/>
  </r>
  <r>
    <x v="398"/>
    <x v="8"/>
    <x v="1"/>
    <n v="0.30386000000000002"/>
    <x v="3"/>
    <n v="45"/>
    <x v="3"/>
    <x v="10"/>
  </r>
  <r>
    <x v="398"/>
    <x v="9"/>
    <x v="1"/>
    <n v="0.30049999999999999"/>
    <x v="3"/>
    <n v="45"/>
    <x v="3"/>
    <x v="10"/>
  </r>
  <r>
    <x v="398"/>
    <x v="10"/>
    <x v="1"/>
    <n v="0.32088"/>
    <x v="3"/>
    <n v="45"/>
    <x v="3"/>
    <x v="10"/>
  </r>
  <r>
    <x v="398"/>
    <x v="11"/>
    <x v="1"/>
    <n v="0.31340000000000001"/>
    <x v="3"/>
    <n v="45"/>
    <x v="3"/>
    <x v="10"/>
  </r>
  <r>
    <x v="398"/>
    <x v="12"/>
    <x v="1"/>
    <n v="0.35641"/>
    <x v="3"/>
    <n v="45"/>
    <x v="3"/>
    <x v="10"/>
  </r>
  <r>
    <x v="398"/>
    <x v="0"/>
    <x v="2"/>
    <n v="0.51851999999999998"/>
    <x v="3"/>
    <n v="45"/>
    <x v="3"/>
    <x v="10"/>
  </r>
  <r>
    <x v="398"/>
    <x v="1"/>
    <x v="2"/>
    <n v="0.73734999999999995"/>
    <x v="3"/>
    <n v="45"/>
    <x v="3"/>
    <x v="10"/>
  </r>
  <r>
    <x v="398"/>
    <x v="2"/>
    <x v="2"/>
    <n v="0.82759000000000005"/>
    <x v="3"/>
    <n v="45"/>
    <x v="3"/>
    <x v="10"/>
  </r>
  <r>
    <x v="398"/>
    <x v="3"/>
    <x v="2"/>
    <n v="0.77961999999999998"/>
    <x v="3"/>
    <n v="45"/>
    <x v="3"/>
    <x v="10"/>
  </r>
  <r>
    <x v="398"/>
    <x v="4"/>
    <x v="2"/>
    <n v="0.72433999999999998"/>
    <x v="3"/>
    <n v="45"/>
    <x v="3"/>
    <x v="10"/>
  </r>
  <r>
    <x v="398"/>
    <x v="5"/>
    <x v="2"/>
    <n v="0.80656000000000005"/>
    <x v="3"/>
    <n v="45"/>
    <x v="3"/>
    <x v="10"/>
  </r>
  <r>
    <x v="398"/>
    <x v="6"/>
    <x v="2"/>
    <n v="0.71228000000000002"/>
    <x v="3"/>
    <n v="45"/>
    <x v="3"/>
    <x v="10"/>
  </r>
  <r>
    <x v="398"/>
    <x v="7"/>
    <x v="2"/>
    <n v="0.65049999999999997"/>
    <x v="3"/>
    <n v="45"/>
    <x v="3"/>
    <x v="10"/>
  </r>
  <r>
    <x v="398"/>
    <x v="8"/>
    <x v="2"/>
    <n v="0.73587000000000002"/>
    <x v="3"/>
    <n v="45"/>
    <x v="3"/>
    <x v="10"/>
  </r>
  <r>
    <x v="398"/>
    <x v="9"/>
    <x v="2"/>
    <n v="0.72123000000000004"/>
    <x v="3"/>
    <n v="45"/>
    <x v="3"/>
    <x v="10"/>
  </r>
  <r>
    <x v="398"/>
    <x v="10"/>
    <x v="2"/>
    <n v="0.80984999999999996"/>
    <x v="3"/>
    <n v="45"/>
    <x v="3"/>
    <x v="10"/>
  </r>
  <r>
    <x v="398"/>
    <x v="11"/>
    <x v="2"/>
    <n v="0.77732999999999997"/>
    <x v="3"/>
    <n v="45"/>
    <x v="3"/>
    <x v="10"/>
  </r>
  <r>
    <x v="398"/>
    <x v="12"/>
    <x v="2"/>
    <n v="0.96431999999999995"/>
    <x v="3"/>
    <n v="45"/>
    <x v="3"/>
    <x v="10"/>
  </r>
  <r>
    <x v="398"/>
    <x v="0"/>
    <x v="3"/>
    <n v="0.71799999999999997"/>
    <x v="3"/>
    <n v="45"/>
    <x v="3"/>
    <x v="10"/>
  </r>
  <r>
    <x v="398"/>
    <x v="1"/>
    <x v="3"/>
    <n v="1.359"/>
    <x v="3"/>
    <n v="45"/>
    <x v="3"/>
    <x v="10"/>
  </r>
  <r>
    <x v="398"/>
    <x v="2"/>
    <x v="3"/>
    <n v="1.47"/>
    <x v="3"/>
    <n v="45"/>
    <x v="3"/>
    <x v="10"/>
  </r>
  <r>
    <x v="398"/>
    <x v="3"/>
    <x v="3"/>
    <n v="1.411"/>
    <x v="3"/>
    <n v="45"/>
    <x v="3"/>
    <x v="10"/>
  </r>
  <r>
    <x v="398"/>
    <x v="4"/>
    <x v="3"/>
    <n v="1.343"/>
    <x v="3"/>
    <n v="45"/>
    <x v="3"/>
    <x v="10"/>
  </r>
  <r>
    <x v="398"/>
    <x v="5"/>
    <x v="3"/>
    <n v="0.999"/>
    <x v="3"/>
    <n v="45"/>
    <x v="3"/>
    <x v="10"/>
  </r>
  <r>
    <x v="398"/>
    <x v="6"/>
    <x v="3"/>
    <n v="1.282"/>
    <x v="3"/>
    <n v="45"/>
    <x v="3"/>
    <x v="10"/>
  </r>
  <r>
    <x v="398"/>
    <x v="7"/>
    <x v="3"/>
    <n v="1.52"/>
    <x v="3"/>
    <n v="45"/>
    <x v="3"/>
    <x v="10"/>
  </r>
  <r>
    <x v="398"/>
    <x v="8"/>
    <x v="3"/>
    <n v="1.625"/>
    <x v="3"/>
    <n v="45"/>
    <x v="3"/>
    <x v="10"/>
  </r>
  <r>
    <x v="398"/>
    <x v="9"/>
    <x v="3"/>
    <n v="1.607"/>
    <x v="3"/>
    <n v="45"/>
    <x v="3"/>
    <x v="10"/>
  </r>
  <r>
    <x v="398"/>
    <x v="10"/>
    <x v="3"/>
    <n v="1.716"/>
    <x v="3"/>
    <n v="45"/>
    <x v="3"/>
    <x v="10"/>
  </r>
  <r>
    <x v="398"/>
    <x v="11"/>
    <x v="3"/>
    <n v="1.6759999999999999"/>
    <x v="3"/>
    <n v="45"/>
    <x v="3"/>
    <x v="10"/>
  </r>
  <r>
    <x v="398"/>
    <x v="12"/>
    <x v="3"/>
    <n v="1.9059999999999999"/>
    <x v="3"/>
    <n v="45"/>
    <x v="3"/>
    <x v="10"/>
  </r>
  <r>
    <x v="399"/>
    <x v="13"/>
    <x v="0"/>
    <n v="1.5650000000000001E-2"/>
    <x v="3"/>
    <n v="45"/>
    <x v="3"/>
    <x v="10"/>
  </r>
  <r>
    <x v="399"/>
    <x v="13"/>
    <x v="1"/>
    <n v="8.8929999999999995E-2"/>
    <x v="3"/>
    <n v="45"/>
    <x v="3"/>
    <x v="10"/>
  </r>
  <r>
    <x v="399"/>
    <x v="13"/>
    <x v="2"/>
    <n v="0.66842000000000001"/>
    <x v="3"/>
    <n v="45"/>
    <x v="3"/>
    <x v="10"/>
  </r>
  <r>
    <x v="399"/>
    <x v="13"/>
    <x v="3"/>
    <n v="0.77300000000000002"/>
    <x v="3"/>
    <n v="45"/>
    <x v="3"/>
    <x v="10"/>
  </r>
  <r>
    <x v="400"/>
    <x v="0"/>
    <x v="0"/>
    <n v="6.522E-2"/>
    <x v="3"/>
    <n v="46"/>
    <x v="3"/>
    <x v="10"/>
  </r>
  <r>
    <x v="400"/>
    <x v="1"/>
    <x v="0"/>
    <n v="0.36753000000000002"/>
    <x v="3"/>
    <n v="46"/>
    <x v="3"/>
    <x v="10"/>
  </r>
  <r>
    <x v="400"/>
    <x v="2"/>
    <x v="0"/>
    <n v="0.36753000000000002"/>
    <x v="3"/>
    <n v="46"/>
    <x v="3"/>
    <x v="10"/>
  </r>
  <r>
    <x v="400"/>
    <x v="3"/>
    <x v="0"/>
    <n v="0.36753000000000002"/>
    <x v="3"/>
    <n v="46"/>
    <x v="3"/>
    <x v="10"/>
  </r>
  <r>
    <x v="400"/>
    <x v="4"/>
    <x v="0"/>
    <n v="0.36753000000000002"/>
    <x v="3"/>
    <n v="46"/>
    <x v="3"/>
    <x v="10"/>
  </r>
  <r>
    <x v="400"/>
    <x v="5"/>
    <x v="0"/>
    <n v="7.7509999999999996E-2"/>
    <x v="3"/>
    <n v="46"/>
    <x v="3"/>
    <x v="10"/>
  </r>
  <r>
    <x v="400"/>
    <x v="6"/>
    <x v="0"/>
    <n v="0.33"/>
    <x v="3"/>
    <n v="46"/>
    <x v="3"/>
    <x v="10"/>
  </r>
  <r>
    <x v="400"/>
    <x v="7"/>
    <x v="0"/>
    <n v="0.58526999999999996"/>
    <x v="3"/>
    <n v="46"/>
    <x v="3"/>
    <x v="10"/>
  </r>
  <r>
    <x v="400"/>
    <x v="8"/>
    <x v="0"/>
    <n v="0.58526999999999996"/>
    <x v="3"/>
    <n v="46"/>
    <x v="3"/>
    <x v="10"/>
  </r>
  <r>
    <x v="400"/>
    <x v="9"/>
    <x v="0"/>
    <n v="0.58526999999999996"/>
    <x v="3"/>
    <n v="46"/>
    <x v="3"/>
    <x v="10"/>
  </r>
  <r>
    <x v="400"/>
    <x v="10"/>
    <x v="0"/>
    <n v="0.58526999999999996"/>
    <x v="3"/>
    <n v="46"/>
    <x v="3"/>
    <x v="10"/>
  </r>
  <r>
    <x v="400"/>
    <x v="11"/>
    <x v="0"/>
    <n v="0.58526999999999996"/>
    <x v="3"/>
    <n v="46"/>
    <x v="3"/>
    <x v="10"/>
  </r>
  <r>
    <x v="400"/>
    <x v="12"/>
    <x v="0"/>
    <n v="0.58526999999999996"/>
    <x v="3"/>
    <n v="46"/>
    <x v="3"/>
    <x v="10"/>
  </r>
  <r>
    <x v="400"/>
    <x v="0"/>
    <x v="1"/>
    <n v="0.13463"/>
    <x v="3"/>
    <n v="46"/>
    <x v="3"/>
    <x v="10"/>
  </r>
  <r>
    <x v="400"/>
    <x v="1"/>
    <x v="1"/>
    <n v="0.2545"/>
    <x v="3"/>
    <n v="46"/>
    <x v="3"/>
    <x v="10"/>
  </r>
  <r>
    <x v="400"/>
    <x v="2"/>
    <x v="1"/>
    <n v="0.27488000000000001"/>
    <x v="3"/>
    <n v="46"/>
    <x v="3"/>
    <x v="10"/>
  </r>
  <r>
    <x v="400"/>
    <x v="3"/>
    <x v="1"/>
    <n v="0.26123000000000002"/>
    <x v="3"/>
    <n v="46"/>
    <x v="3"/>
    <x v="10"/>
  </r>
  <r>
    <x v="400"/>
    <x v="4"/>
    <x v="1"/>
    <n v="0.25113000000000002"/>
    <x v="3"/>
    <n v="46"/>
    <x v="3"/>
    <x v="10"/>
  </r>
  <r>
    <x v="400"/>
    <x v="5"/>
    <x v="1"/>
    <n v="0.1147"/>
    <x v="3"/>
    <n v="46"/>
    <x v="3"/>
    <x v="10"/>
  </r>
  <r>
    <x v="400"/>
    <x v="6"/>
    <x v="1"/>
    <n v="0.23954"/>
    <x v="3"/>
    <n v="46"/>
    <x v="3"/>
    <x v="10"/>
  </r>
  <r>
    <x v="400"/>
    <x v="7"/>
    <x v="1"/>
    <n v="0.28292"/>
    <x v="3"/>
    <n v="46"/>
    <x v="3"/>
    <x v="10"/>
  </r>
  <r>
    <x v="400"/>
    <x v="8"/>
    <x v="1"/>
    <n v="0.30292999999999998"/>
    <x v="3"/>
    <n v="46"/>
    <x v="3"/>
    <x v="10"/>
  </r>
  <r>
    <x v="400"/>
    <x v="9"/>
    <x v="1"/>
    <n v="0.29919000000000001"/>
    <x v="3"/>
    <n v="46"/>
    <x v="3"/>
    <x v="10"/>
  </r>
  <r>
    <x v="400"/>
    <x v="10"/>
    <x v="1"/>
    <n v="0.31975999999999999"/>
    <x v="3"/>
    <n v="46"/>
    <x v="3"/>
    <x v="10"/>
  </r>
  <r>
    <x v="400"/>
    <x v="11"/>
    <x v="1"/>
    <n v="0.31302000000000002"/>
    <x v="3"/>
    <n v="46"/>
    <x v="3"/>
    <x v="10"/>
  </r>
  <r>
    <x v="400"/>
    <x v="12"/>
    <x v="1"/>
    <n v="0.35603000000000001"/>
    <x v="3"/>
    <n v="46"/>
    <x v="3"/>
    <x v="10"/>
  </r>
  <r>
    <x v="400"/>
    <x v="0"/>
    <x v="2"/>
    <n v="0.52015"/>
    <x v="3"/>
    <n v="46"/>
    <x v="3"/>
    <x v="10"/>
  </r>
  <r>
    <x v="400"/>
    <x v="1"/>
    <x v="2"/>
    <n v="0.73897000000000002"/>
    <x v="3"/>
    <n v="46"/>
    <x v="3"/>
    <x v="10"/>
  </r>
  <r>
    <x v="400"/>
    <x v="2"/>
    <x v="2"/>
    <n v="0.82759000000000005"/>
    <x v="3"/>
    <n v="46"/>
    <x v="3"/>
    <x v="10"/>
  </r>
  <r>
    <x v="400"/>
    <x v="3"/>
    <x v="2"/>
    <n v="0.76824000000000003"/>
    <x v="3"/>
    <n v="46"/>
    <x v="3"/>
    <x v="10"/>
  </r>
  <r>
    <x v="400"/>
    <x v="4"/>
    <x v="2"/>
    <n v="0.72433999999999998"/>
    <x v="3"/>
    <n v="46"/>
    <x v="3"/>
    <x v="10"/>
  </r>
  <r>
    <x v="400"/>
    <x v="5"/>
    <x v="2"/>
    <n v="0.80479000000000001"/>
    <x v="3"/>
    <n v="46"/>
    <x v="3"/>
    <x v="10"/>
  </r>
  <r>
    <x v="400"/>
    <x v="6"/>
    <x v="2"/>
    <n v="0.71145999999999998"/>
    <x v="3"/>
    <n v="46"/>
    <x v="3"/>
    <x v="10"/>
  </r>
  <r>
    <x v="400"/>
    <x v="7"/>
    <x v="2"/>
    <n v="0.64480999999999999"/>
    <x v="3"/>
    <n v="46"/>
    <x v="3"/>
    <x v="10"/>
  </r>
  <r>
    <x v="400"/>
    <x v="8"/>
    <x v="2"/>
    <n v="0.73180000000000001"/>
    <x v="3"/>
    <n v="46"/>
    <x v="3"/>
    <x v="10"/>
  </r>
  <r>
    <x v="400"/>
    <x v="9"/>
    <x v="2"/>
    <n v="0.71553999999999995"/>
    <x v="3"/>
    <n v="46"/>
    <x v="3"/>
    <x v="10"/>
  </r>
  <r>
    <x v="400"/>
    <x v="10"/>
    <x v="2"/>
    <n v="0.80496999999999996"/>
    <x v="3"/>
    <n v="46"/>
    <x v="3"/>
    <x v="10"/>
  </r>
  <r>
    <x v="400"/>
    <x v="11"/>
    <x v="2"/>
    <n v="0.77571000000000001"/>
    <x v="3"/>
    <n v="46"/>
    <x v="3"/>
    <x v="10"/>
  </r>
  <r>
    <x v="400"/>
    <x v="12"/>
    <x v="2"/>
    <n v="0.9627"/>
    <x v="3"/>
    <n v="46"/>
    <x v="3"/>
    <x v="10"/>
  </r>
  <r>
    <x v="400"/>
    <x v="0"/>
    <x v="3"/>
    <n v="0.72"/>
    <x v="3"/>
    <n v="46"/>
    <x v="3"/>
    <x v="10"/>
  </r>
  <r>
    <x v="400"/>
    <x v="1"/>
    <x v="3"/>
    <n v="1.361"/>
    <x v="3"/>
    <n v="46"/>
    <x v="3"/>
    <x v="10"/>
  </r>
  <r>
    <x v="400"/>
    <x v="2"/>
    <x v="3"/>
    <n v="1.47"/>
    <x v="3"/>
    <n v="46"/>
    <x v="3"/>
    <x v="10"/>
  </r>
  <r>
    <x v="400"/>
    <x v="3"/>
    <x v="3"/>
    <n v="1.397"/>
    <x v="3"/>
    <n v="46"/>
    <x v="3"/>
    <x v="10"/>
  </r>
  <r>
    <x v="400"/>
    <x v="4"/>
    <x v="3"/>
    <n v="1.343"/>
    <x v="3"/>
    <n v="46"/>
    <x v="3"/>
    <x v="10"/>
  </r>
  <r>
    <x v="400"/>
    <x v="5"/>
    <x v="3"/>
    <n v="0.997"/>
    <x v="3"/>
    <n v="46"/>
    <x v="3"/>
    <x v="10"/>
  </r>
  <r>
    <x v="400"/>
    <x v="6"/>
    <x v="3"/>
    <n v="1.2809999999999999"/>
    <x v="3"/>
    <n v="46"/>
    <x v="3"/>
    <x v="10"/>
  </r>
  <r>
    <x v="400"/>
    <x v="7"/>
    <x v="3"/>
    <n v="1.5129999999999999"/>
    <x v="3"/>
    <n v="46"/>
    <x v="3"/>
    <x v="10"/>
  </r>
  <r>
    <x v="400"/>
    <x v="8"/>
    <x v="3"/>
    <n v="1.62"/>
    <x v="3"/>
    <n v="46"/>
    <x v="3"/>
    <x v="10"/>
  </r>
  <r>
    <x v="400"/>
    <x v="9"/>
    <x v="3"/>
    <n v="1.6"/>
    <x v="3"/>
    <n v="46"/>
    <x v="3"/>
    <x v="10"/>
  </r>
  <r>
    <x v="400"/>
    <x v="10"/>
    <x v="3"/>
    <n v="1.71"/>
    <x v="3"/>
    <n v="46"/>
    <x v="3"/>
    <x v="10"/>
  </r>
  <r>
    <x v="400"/>
    <x v="11"/>
    <x v="3"/>
    <n v="1.6739999999999999"/>
    <x v="3"/>
    <n v="46"/>
    <x v="3"/>
    <x v="10"/>
  </r>
  <r>
    <x v="400"/>
    <x v="12"/>
    <x v="3"/>
    <n v="1.9039999999999999"/>
    <x v="3"/>
    <n v="46"/>
    <x v="3"/>
    <x v="10"/>
  </r>
  <r>
    <x v="401"/>
    <x v="13"/>
    <x v="0"/>
    <n v="1.5650000000000001E-2"/>
    <x v="3"/>
    <n v="46"/>
    <x v="3"/>
    <x v="10"/>
  </r>
  <r>
    <x v="401"/>
    <x v="13"/>
    <x v="1"/>
    <n v="8.8929999999999995E-2"/>
    <x v="3"/>
    <n v="46"/>
    <x v="3"/>
    <x v="10"/>
  </r>
  <r>
    <x v="401"/>
    <x v="13"/>
    <x v="2"/>
    <n v="0.66842000000000001"/>
    <x v="3"/>
    <n v="46"/>
    <x v="3"/>
    <x v="10"/>
  </r>
  <r>
    <x v="401"/>
    <x v="13"/>
    <x v="3"/>
    <n v="0.77300000000000002"/>
    <x v="3"/>
    <n v="46"/>
    <x v="3"/>
    <x v="10"/>
  </r>
  <r>
    <x v="402"/>
    <x v="0"/>
    <x v="0"/>
    <n v="6.522E-2"/>
    <x v="3"/>
    <n v="47"/>
    <x v="3"/>
    <x v="10"/>
  </r>
  <r>
    <x v="402"/>
    <x v="1"/>
    <x v="0"/>
    <n v="0.36753000000000002"/>
    <x v="3"/>
    <n v="47"/>
    <x v="3"/>
    <x v="10"/>
  </r>
  <r>
    <x v="402"/>
    <x v="2"/>
    <x v="0"/>
    <n v="0.36753000000000002"/>
    <x v="3"/>
    <n v="47"/>
    <x v="3"/>
    <x v="10"/>
  </r>
  <r>
    <x v="402"/>
    <x v="3"/>
    <x v="0"/>
    <n v="0.36753000000000002"/>
    <x v="3"/>
    <n v="47"/>
    <x v="3"/>
    <x v="10"/>
  </r>
  <r>
    <x v="402"/>
    <x v="4"/>
    <x v="0"/>
    <n v="0.36753000000000002"/>
    <x v="3"/>
    <n v="47"/>
    <x v="3"/>
    <x v="10"/>
  </r>
  <r>
    <x v="402"/>
    <x v="5"/>
    <x v="0"/>
    <n v="7.7509999999999996E-2"/>
    <x v="3"/>
    <n v="47"/>
    <x v="3"/>
    <x v="10"/>
  </r>
  <r>
    <x v="402"/>
    <x v="6"/>
    <x v="0"/>
    <n v="0.33"/>
    <x v="3"/>
    <n v="47"/>
    <x v="3"/>
    <x v="10"/>
  </r>
  <r>
    <x v="402"/>
    <x v="7"/>
    <x v="0"/>
    <n v="0.58526999999999996"/>
    <x v="3"/>
    <n v="47"/>
    <x v="3"/>
    <x v="10"/>
  </r>
  <r>
    <x v="402"/>
    <x v="8"/>
    <x v="0"/>
    <n v="0.58526999999999996"/>
    <x v="3"/>
    <n v="47"/>
    <x v="3"/>
    <x v="10"/>
  </r>
  <r>
    <x v="402"/>
    <x v="9"/>
    <x v="0"/>
    <n v="0.58526999999999996"/>
    <x v="3"/>
    <n v="47"/>
    <x v="3"/>
    <x v="10"/>
  </r>
  <r>
    <x v="402"/>
    <x v="10"/>
    <x v="0"/>
    <n v="0.58526999999999996"/>
    <x v="3"/>
    <n v="47"/>
    <x v="3"/>
    <x v="10"/>
  </r>
  <r>
    <x v="402"/>
    <x v="11"/>
    <x v="0"/>
    <n v="0.58526999999999996"/>
    <x v="3"/>
    <n v="47"/>
    <x v="3"/>
    <x v="10"/>
  </r>
  <r>
    <x v="402"/>
    <x v="12"/>
    <x v="0"/>
    <n v="0.58526999999999996"/>
    <x v="3"/>
    <n v="47"/>
    <x v="3"/>
    <x v="10"/>
  </r>
  <r>
    <x v="402"/>
    <x v="0"/>
    <x v="1"/>
    <n v="0.13463"/>
    <x v="3"/>
    <n v="47"/>
    <x v="3"/>
    <x v="10"/>
  </r>
  <r>
    <x v="402"/>
    <x v="1"/>
    <x v="1"/>
    <n v="0.25392999999999999"/>
    <x v="3"/>
    <n v="47"/>
    <x v="3"/>
    <x v="10"/>
  </r>
  <r>
    <x v="402"/>
    <x v="2"/>
    <x v="1"/>
    <n v="0.27468999999999999"/>
    <x v="3"/>
    <n v="47"/>
    <x v="3"/>
    <x v="10"/>
  </r>
  <r>
    <x v="402"/>
    <x v="3"/>
    <x v="1"/>
    <n v="0.26123000000000002"/>
    <x v="3"/>
    <n v="47"/>
    <x v="3"/>
    <x v="10"/>
  </r>
  <r>
    <x v="402"/>
    <x v="4"/>
    <x v="1"/>
    <n v="0.25113000000000002"/>
    <x v="3"/>
    <n v="47"/>
    <x v="3"/>
    <x v="10"/>
  </r>
  <r>
    <x v="402"/>
    <x v="5"/>
    <x v="1"/>
    <n v="0.11504"/>
    <x v="3"/>
    <n v="47"/>
    <x v="3"/>
    <x v="10"/>
  </r>
  <r>
    <x v="402"/>
    <x v="6"/>
    <x v="1"/>
    <n v="0.23916000000000001"/>
    <x v="3"/>
    <n v="47"/>
    <x v="3"/>
    <x v="10"/>
  </r>
  <r>
    <x v="402"/>
    <x v="7"/>
    <x v="1"/>
    <n v="0.28516000000000002"/>
    <x v="3"/>
    <n v="47"/>
    <x v="3"/>
    <x v="10"/>
  </r>
  <r>
    <x v="402"/>
    <x v="8"/>
    <x v="1"/>
    <n v="0.30853999999999998"/>
    <x v="3"/>
    <n v="47"/>
    <x v="3"/>
    <x v="10"/>
  </r>
  <r>
    <x v="402"/>
    <x v="9"/>
    <x v="1"/>
    <n v="0.30049999999999999"/>
    <x v="3"/>
    <n v="47"/>
    <x v="3"/>
    <x v="10"/>
  </r>
  <r>
    <x v="402"/>
    <x v="10"/>
    <x v="1"/>
    <n v="0.32386999999999999"/>
    <x v="3"/>
    <n v="47"/>
    <x v="3"/>
    <x v="10"/>
  </r>
  <r>
    <x v="402"/>
    <x v="11"/>
    <x v="1"/>
    <n v="0.31675999999999999"/>
    <x v="3"/>
    <n v="47"/>
    <x v="3"/>
    <x v="10"/>
  </r>
  <r>
    <x v="402"/>
    <x v="12"/>
    <x v="1"/>
    <n v="0.35659000000000002"/>
    <x v="3"/>
    <n v="47"/>
    <x v="3"/>
    <x v="10"/>
  </r>
  <r>
    <x v="402"/>
    <x v="0"/>
    <x v="2"/>
    <n v="0.52015"/>
    <x v="3"/>
    <n v="47"/>
    <x v="3"/>
    <x v="10"/>
  </r>
  <r>
    <x v="402"/>
    <x v="1"/>
    <x v="2"/>
    <n v="0.73653999999999997"/>
    <x v="3"/>
    <n v="47"/>
    <x v="3"/>
    <x v="10"/>
  </r>
  <r>
    <x v="402"/>
    <x v="2"/>
    <x v="2"/>
    <n v="0.82677999999999996"/>
    <x v="3"/>
    <n v="47"/>
    <x v="3"/>
    <x v="10"/>
  </r>
  <r>
    <x v="402"/>
    <x v="3"/>
    <x v="2"/>
    <n v="0.76824000000000003"/>
    <x v="3"/>
    <n v="47"/>
    <x v="3"/>
    <x v="10"/>
  </r>
  <r>
    <x v="402"/>
    <x v="4"/>
    <x v="2"/>
    <n v="0.72433999999999998"/>
    <x v="3"/>
    <n v="47"/>
    <x v="3"/>
    <x v="10"/>
  </r>
  <r>
    <x v="402"/>
    <x v="5"/>
    <x v="2"/>
    <n v="0.80745"/>
    <x v="3"/>
    <n v="47"/>
    <x v="3"/>
    <x v="10"/>
  </r>
  <r>
    <x v="402"/>
    <x v="6"/>
    <x v="2"/>
    <n v="0.70984000000000003"/>
    <x v="3"/>
    <n v="47"/>
    <x v="3"/>
    <x v="10"/>
  </r>
  <r>
    <x v="402"/>
    <x v="7"/>
    <x v="2"/>
    <n v="0.65456999999999999"/>
    <x v="3"/>
    <n v="47"/>
    <x v="3"/>
    <x v="10"/>
  </r>
  <r>
    <x v="402"/>
    <x v="8"/>
    <x v="2"/>
    <n v="0.75619000000000003"/>
    <x v="3"/>
    <n v="47"/>
    <x v="3"/>
    <x v="10"/>
  </r>
  <r>
    <x v="402"/>
    <x v="9"/>
    <x v="2"/>
    <n v="0.72123000000000004"/>
    <x v="3"/>
    <n v="47"/>
    <x v="3"/>
    <x v="10"/>
  </r>
  <r>
    <x v="402"/>
    <x v="10"/>
    <x v="2"/>
    <n v="0.82286000000000004"/>
    <x v="3"/>
    <n v="47"/>
    <x v="3"/>
    <x v="10"/>
  </r>
  <r>
    <x v="402"/>
    <x v="11"/>
    <x v="2"/>
    <n v="0.79196999999999995"/>
    <x v="3"/>
    <n v="47"/>
    <x v="3"/>
    <x v="10"/>
  </r>
  <r>
    <x v="402"/>
    <x v="12"/>
    <x v="2"/>
    <n v="0.96514"/>
    <x v="3"/>
    <n v="47"/>
    <x v="3"/>
    <x v="10"/>
  </r>
  <r>
    <x v="402"/>
    <x v="0"/>
    <x v="3"/>
    <n v="0.72"/>
    <x v="3"/>
    <n v="47"/>
    <x v="3"/>
    <x v="10"/>
  </r>
  <r>
    <x v="402"/>
    <x v="1"/>
    <x v="3"/>
    <n v="1.3580000000000001"/>
    <x v="3"/>
    <n v="47"/>
    <x v="3"/>
    <x v="10"/>
  </r>
  <r>
    <x v="402"/>
    <x v="2"/>
    <x v="3"/>
    <n v="1.4690000000000001"/>
    <x v="3"/>
    <n v="47"/>
    <x v="3"/>
    <x v="10"/>
  </r>
  <r>
    <x v="402"/>
    <x v="3"/>
    <x v="3"/>
    <n v="1.397"/>
    <x v="3"/>
    <n v="47"/>
    <x v="3"/>
    <x v="10"/>
  </r>
  <r>
    <x v="402"/>
    <x v="4"/>
    <x v="3"/>
    <n v="1.343"/>
    <x v="3"/>
    <n v="47"/>
    <x v="3"/>
    <x v="10"/>
  </r>
  <r>
    <x v="402"/>
    <x v="5"/>
    <x v="3"/>
    <n v="1"/>
    <x v="3"/>
    <n v="47"/>
    <x v="3"/>
    <x v="10"/>
  </r>
  <r>
    <x v="402"/>
    <x v="6"/>
    <x v="3"/>
    <n v="1.2789999999999999"/>
    <x v="3"/>
    <n v="47"/>
    <x v="3"/>
    <x v="10"/>
  </r>
  <r>
    <x v="402"/>
    <x v="7"/>
    <x v="3"/>
    <n v="1.5249999999999999"/>
    <x v="3"/>
    <n v="47"/>
    <x v="3"/>
    <x v="10"/>
  </r>
  <r>
    <x v="402"/>
    <x v="8"/>
    <x v="3"/>
    <n v="1.65"/>
    <x v="3"/>
    <n v="47"/>
    <x v="3"/>
    <x v="10"/>
  </r>
  <r>
    <x v="402"/>
    <x v="9"/>
    <x v="3"/>
    <n v="1.607"/>
    <x v="3"/>
    <n v="47"/>
    <x v="3"/>
    <x v="10"/>
  </r>
  <r>
    <x v="402"/>
    <x v="10"/>
    <x v="3"/>
    <n v="1.732"/>
    <x v="3"/>
    <n v="47"/>
    <x v="3"/>
    <x v="10"/>
  </r>
  <r>
    <x v="402"/>
    <x v="11"/>
    <x v="3"/>
    <n v="1.694"/>
    <x v="3"/>
    <n v="47"/>
    <x v="3"/>
    <x v="10"/>
  </r>
  <r>
    <x v="402"/>
    <x v="12"/>
    <x v="3"/>
    <n v="1.907"/>
    <x v="3"/>
    <n v="47"/>
    <x v="3"/>
    <x v="10"/>
  </r>
  <r>
    <x v="403"/>
    <x v="13"/>
    <x v="0"/>
    <n v="1.5650000000000001E-2"/>
    <x v="3"/>
    <n v="47"/>
    <x v="3"/>
    <x v="10"/>
  </r>
  <r>
    <x v="403"/>
    <x v="13"/>
    <x v="1"/>
    <n v="8.9849999999999999E-2"/>
    <x v="3"/>
    <n v="47"/>
    <x v="3"/>
    <x v="10"/>
  </r>
  <r>
    <x v="403"/>
    <x v="13"/>
    <x v="2"/>
    <n v="0.67549999999999999"/>
    <x v="3"/>
    <n v="47"/>
    <x v="3"/>
    <x v="10"/>
  </r>
  <r>
    <x v="403"/>
    <x v="13"/>
    <x v="3"/>
    <n v="0.78100000000000003"/>
    <x v="3"/>
    <n v="47"/>
    <x v="3"/>
    <x v="10"/>
  </r>
  <r>
    <x v="404"/>
    <x v="0"/>
    <x v="0"/>
    <n v="6.522E-2"/>
    <x v="3"/>
    <n v="48"/>
    <x v="3"/>
    <x v="10"/>
  </r>
  <r>
    <x v="404"/>
    <x v="1"/>
    <x v="0"/>
    <n v="0.36753000000000002"/>
    <x v="3"/>
    <n v="48"/>
    <x v="3"/>
    <x v="10"/>
  </r>
  <r>
    <x v="404"/>
    <x v="2"/>
    <x v="0"/>
    <n v="0.36753000000000002"/>
    <x v="3"/>
    <n v="48"/>
    <x v="3"/>
    <x v="10"/>
  </r>
  <r>
    <x v="404"/>
    <x v="3"/>
    <x v="0"/>
    <n v="0.36753000000000002"/>
    <x v="3"/>
    <n v="48"/>
    <x v="3"/>
    <x v="10"/>
  </r>
  <r>
    <x v="404"/>
    <x v="4"/>
    <x v="0"/>
    <n v="0.36753000000000002"/>
    <x v="3"/>
    <n v="48"/>
    <x v="3"/>
    <x v="10"/>
  </r>
  <r>
    <x v="404"/>
    <x v="5"/>
    <x v="0"/>
    <n v="7.7509999999999996E-2"/>
    <x v="3"/>
    <n v="48"/>
    <x v="3"/>
    <x v="10"/>
  </r>
  <r>
    <x v="404"/>
    <x v="6"/>
    <x v="0"/>
    <n v="0.33"/>
    <x v="3"/>
    <n v="48"/>
    <x v="3"/>
    <x v="10"/>
  </r>
  <r>
    <x v="404"/>
    <x v="7"/>
    <x v="0"/>
    <n v="0.58526999999999996"/>
    <x v="3"/>
    <n v="48"/>
    <x v="3"/>
    <x v="10"/>
  </r>
  <r>
    <x v="404"/>
    <x v="8"/>
    <x v="0"/>
    <n v="0.58526999999999996"/>
    <x v="3"/>
    <n v="48"/>
    <x v="3"/>
    <x v="10"/>
  </r>
  <r>
    <x v="404"/>
    <x v="9"/>
    <x v="0"/>
    <n v="0.58526999999999996"/>
    <x v="3"/>
    <n v="48"/>
    <x v="3"/>
    <x v="10"/>
  </r>
  <r>
    <x v="404"/>
    <x v="10"/>
    <x v="0"/>
    <n v="0.58526999999999996"/>
    <x v="3"/>
    <n v="48"/>
    <x v="3"/>
    <x v="10"/>
  </r>
  <r>
    <x v="404"/>
    <x v="11"/>
    <x v="0"/>
    <n v="0.58526999999999996"/>
    <x v="3"/>
    <n v="48"/>
    <x v="3"/>
    <x v="10"/>
  </r>
  <r>
    <x v="404"/>
    <x v="12"/>
    <x v="0"/>
    <n v="0.58526999999999996"/>
    <x v="3"/>
    <n v="48"/>
    <x v="3"/>
    <x v="10"/>
  </r>
  <r>
    <x v="404"/>
    <x v="0"/>
    <x v="1"/>
    <n v="0.13482"/>
    <x v="3"/>
    <n v="48"/>
    <x v="3"/>
    <x v="10"/>
  </r>
  <r>
    <x v="404"/>
    <x v="1"/>
    <x v="1"/>
    <n v="0.25524000000000002"/>
    <x v="3"/>
    <n v="48"/>
    <x v="3"/>
    <x v="10"/>
  </r>
  <r>
    <x v="404"/>
    <x v="2"/>
    <x v="1"/>
    <n v="0.27637"/>
    <x v="3"/>
    <n v="48"/>
    <x v="3"/>
    <x v="10"/>
  </r>
  <r>
    <x v="404"/>
    <x v="3"/>
    <x v="1"/>
    <n v="0.26197999999999999"/>
    <x v="3"/>
    <n v="48"/>
    <x v="3"/>
    <x v="10"/>
  </r>
  <r>
    <x v="404"/>
    <x v="4"/>
    <x v="1"/>
    <n v="0.253"/>
    <x v="3"/>
    <n v="48"/>
    <x v="3"/>
    <x v="10"/>
  </r>
  <r>
    <x v="404"/>
    <x v="5"/>
    <x v="1"/>
    <n v="0.11584999999999999"/>
    <x v="3"/>
    <n v="48"/>
    <x v="3"/>
    <x v="10"/>
  </r>
  <r>
    <x v="404"/>
    <x v="6"/>
    <x v="1"/>
    <n v="0.23954"/>
    <x v="3"/>
    <n v="48"/>
    <x v="3"/>
    <x v="10"/>
  </r>
  <r>
    <x v="404"/>
    <x v="7"/>
    <x v="1"/>
    <n v="0.28741"/>
    <x v="3"/>
    <n v="48"/>
    <x v="3"/>
    <x v="10"/>
  </r>
  <r>
    <x v="404"/>
    <x v="8"/>
    <x v="1"/>
    <n v="0.30928"/>
    <x v="3"/>
    <n v="48"/>
    <x v="3"/>
    <x v="10"/>
  </r>
  <r>
    <x v="404"/>
    <x v="9"/>
    <x v="1"/>
    <n v="0.30254999999999999"/>
    <x v="3"/>
    <n v="48"/>
    <x v="3"/>
    <x v="10"/>
  </r>
  <r>
    <x v="404"/>
    <x v="10"/>
    <x v="1"/>
    <n v="0.32462000000000002"/>
    <x v="3"/>
    <n v="48"/>
    <x v="3"/>
    <x v="10"/>
  </r>
  <r>
    <x v="404"/>
    <x v="11"/>
    <x v="1"/>
    <n v="0.31733"/>
    <x v="3"/>
    <n v="48"/>
    <x v="3"/>
    <x v="10"/>
  </r>
  <r>
    <x v="404"/>
    <x v="12"/>
    <x v="1"/>
    <n v="0.35697000000000001"/>
    <x v="3"/>
    <n v="48"/>
    <x v="3"/>
    <x v="10"/>
  </r>
  <r>
    <x v="404"/>
    <x v="0"/>
    <x v="2"/>
    <n v="0.52095999999999998"/>
    <x v="3"/>
    <n v="48"/>
    <x v="3"/>
    <x v="10"/>
  </r>
  <r>
    <x v="404"/>
    <x v="1"/>
    <x v="2"/>
    <n v="0.74222999999999995"/>
    <x v="3"/>
    <n v="48"/>
    <x v="3"/>
    <x v="10"/>
  </r>
  <r>
    <x v="404"/>
    <x v="2"/>
    <x v="2"/>
    <n v="0.83409999999999995"/>
    <x v="3"/>
    <n v="48"/>
    <x v="3"/>
    <x v="10"/>
  </r>
  <r>
    <x v="404"/>
    <x v="3"/>
    <x v="2"/>
    <n v="0.77149000000000001"/>
    <x v="3"/>
    <n v="48"/>
    <x v="3"/>
    <x v="10"/>
  </r>
  <r>
    <x v="404"/>
    <x v="4"/>
    <x v="2"/>
    <n v="0.73246999999999995"/>
    <x v="3"/>
    <n v="48"/>
    <x v="3"/>
    <x v="10"/>
  </r>
  <r>
    <x v="404"/>
    <x v="5"/>
    <x v="2"/>
    <n v="0.81364000000000003"/>
    <x v="3"/>
    <n v="48"/>
    <x v="3"/>
    <x v="10"/>
  </r>
  <r>
    <x v="404"/>
    <x v="6"/>
    <x v="2"/>
    <n v="0.71145999999999998"/>
    <x v="3"/>
    <n v="48"/>
    <x v="3"/>
    <x v="10"/>
  </r>
  <r>
    <x v="404"/>
    <x v="7"/>
    <x v="2"/>
    <n v="0.66432000000000002"/>
    <x v="3"/>
    <n v="48"/>
    <x v="3"/>
    <x v="10"/>
  </r>
  <r>
    <x v="404"/>
    <x v="8"/>
    <x v="2"/>
    <n v="0.75944999999999996"/>
    <x v="3"/>
    <n v="48"/>
    <x v="3"/>
    <x v="10"/>
  </r>
  <r>
    <x v="404"/>
    <x v="9"/>
    <x v="2"/>
    <n v="0.73018000000000005"/>
    <x v="3"/>
    <n v="48"/>
    <x v="3"/>
    <x v="10"/>
  </r>
  <r>
    <x v="404"/>
    <x v="10"/>
    <x v="2"/>
    <n v="0.82611000000000001"/>
    <x v="3"/>
    <n v="48"/>
    <x v="3"/>
    <x v="10"/>
  </r>
  <r>
    <x v="404"/>
    <x v="11"/>
    <x v="2"/>
    <n v="0.7944"/>
    <x v="3"/>
    <n v="48"/>
    <x v="3"/>
    <x v="10"/>
  </r>
  <r>
    <x v="404"/>
    <x v="12"/>
    <x v="2"/>
    <n v="0.96675999999999995"/>
    <x v="3"/>
    <n v="48"/>
    <x v="3"/>
    <x v="10"/>
  </r>
  <r>
    <x v="404"/>
    <x v="0"/>
    <x v="3"/>
    <n v="0.72099999999999997"/>
    <x v="3"/>
    <n v="48"/>
    <x v="3"/>
    <x v="10"/>
  </r>
  <r>
    <x v="404"/>
    <x v="1"/>
    <x v="3"/>
    <n v="1.365"/>
    <x v="3"/>
    <n v="48"/>
    <x v="3"/>
    <x v="10"/>
  </r>
  <r>
    <x v="404"/>
    <x v="2"/>
    <x v="3"/>
    <n v="1.478"/>
    <x v="3"/>
    <n v="48"/>
    <x v="3"/>
    <x v="10"/>
  </r>
  <r>
    <x v="404"/>
    <x v="3"/>
    <x v="3"/>
    <n v="1.401"/>
    <x v="3"/>
    <n v="48"/>
    <x v="3"/>
    <x v="10"/>
  </r>
  <r>
    <x v="404"/>
    <x v="4"/>
    <x v="3"/>
    <n v="1.353"/>
    <x v="3"/>
    <n v="48"/>
    <x v="3"/>
    <x v="10"/>
  </r>
  <r>
    <x v="404"/>
    <x v="5"/>
    <x v="3"/>
    <n v="1.0069999999999999"/>
    <x v="3"/>
    <n v="48"/>
    <x v="3"/>
    <x v="10"/>
  </r>
  <r>
    <x v="404"/>
    <x v="6"/>
    <x v="3"/>
    <n v="1.2809999999999999"/>
    <x v="3"/>
    <n v="48"/>
    <x v="3"/>
    <x v="10"/>
  </r>
  <r>
    <x v="404"/>
    <x v="7"/>
    <x v="3"/>
    <n v="1.5369999999999999"/>
    <x v="3"/>
    <n v="48"/>
    <x v="3"/>
    <x v="10"/>
  </r>
  <r>
    <x v="404"/>
    <x v="8"/>
    <x v="3"/>
    <n v="1.6539999999999999"/>
    <x v="3"/>
    <n v="48"/>
    <x v="3"/>
    <x v="10"/>
  </r>
  <r>
    <x v="404"/>
    <x v="9"/>
    <x v="3"/>
    <n v="1.6180000000000001"/>
    <x v="3"/>
    <n v="48"/>
    <x v="3"/>
    <x v="10"/>
  </r>
  <r>
    <x v="404"/>
    <x v="10"/>
    <x v="3"/>
    <n v="1.736"/>
    <x v="3"/>
    <n v="48"/>
    <x v="3"/>
    <x v="10"/>
  </r>
  <r>
    <x v="404"/>
    <x v="11"/>
    <x v="3"/>
    <n v="1.6970000000000001"/>
    <x v="3"/>
    <n v="48"/>
    <x v="3"/>
    <x v="10"/>
  </r>
  <r>
    <x v="404"/>
    <x v="12"/>
    <x v="3"/>
    <n v="1.909"/>
    <x v="3"/>
    <n v="48"/>
    <x v="3"/>
    <x v="10"/>
  </r>
  <r>
    <x v="405"/>
    <x v="13"/>
    <x v="0"/>
    <n v="1.5650000000000001E-2"/>
    <x v="3"/>
    <n v="48"/>
    <x v="3"/>
    <x v="10"/>
  </r>
  <r>
    <x v="405"/>
    <x v="13"/>
    <x v="1"/>
    <n v="9.0539999999999995E-2"/>
    <x v="3"/>
    <n v="48"/>
    <x v="3"/>
    <x v="10"/>
  </r>
  <r>
    <x v="405"/>
    <x v="13"/>
    <x v="2"/>
    <n v="0.68081000000000003"/>
    <x v="3"/>
    <n v="48"/>
    <x v="3"/>
    <x v="10"/>
  </r>
  <r>
    <x v="405"/>
    <x v="13"/>
    <x v="3"/>
    <n v="0.78700000000000003"/>
    <x v="3"/>
    <n v="48"/>
    <x v="3"/>
    <x v="10"/>
  </r>
  <r>
    <x v="406"/>
    <x v="0"/>
    <x v="0"/>
    <n v="6.522E-2"/>
    <x v="3"/>
    <n v="49"/>
    <x v="3"/>
    <x v="11"/>
  </r>
  <r>
    <x v="406"/>
    <x v="1"/>
    <x v="0"/>
    <n v="0.36753000000000002"/>
    <x v="3"/>
    <n v="49"/>
    <x v="3"/>
    <x v="11"/>
  </r>
  <r>
    <x v="406"/>
    <x v="2"/>
    <x v="0"/>
    <n v="0.36753000000000002"/>
    <x v="3"/>
    <n v="49"/>
    <x v="3"/>
    <x v="11"/>
  </r>
  <r>
    <x v="406"/>
    <x v="3"/>
    <x v="0"/>
    <n v="0.36753000000000002"/>
    <x v="3"/>
    <n v="49"/>
    <x v="3"/>
    <x v="11"/>
  </r>
  <r>
    <x v="406"/>
    <x v="4"/>
    <x v="0"/>
    <n v="0.36753000000000002"/>
    <x v="3"/>
    <n v="49"/>
    <x v="3"/>
    <x v="11"/>
  </r>
  <r>
    <x v="406"/>
    <x v="5"/>
    <x v="0"/>
    <n v="7.7509999999999996E-2"/>
    <x v="3"/>
    <n v="49"/>
    <x v="3"/>
    <x v="11"/>
  </r>
  <r>
    <x v="406"/>
    <x v="6"/>
    <x v="0"/>
    <n v="0.33"/>
    <x v="3"/>
    <n v="49"/>
    <x v="3"/>
    <x v="11"/>
  </r>
  <r>
    <x v="406"/>
    <x v="7"/>
    <x v="0"/>
    <n v="0.58526999999999996"/>
    <x v="3"/>
    <n v="49"/>
    <x v="3"/>
    <x v="11"/>
  </r>
  <r>
    <x v="406"/>
    <x v="8"/>
    <x v="0"/>
    <n v="0.58526999999999996"/>
    <x v="3"/>
    <n v="49"/>
    <x v="3"/>
    <x v="11"/>
  </r>
  <r>
    <x v="406"/>
    <x v="9"/>
    <x v="0"/>
    <n v="0.58526999999999996"/>
    <x v="3"/>
    <n v="49"/>
    <x v="3"/>
    <x v="11"/>
  </r>
  <r>
    <x v="406"/>
    <x v="10"/>
    <x v="0"/>
    <n v="0.58526999999999996"/>
    <x v="3"/>
    <n v="49"/>
    <x v="3"/>
    <x v="11"/>
  </r>
  <r>
    <x v="406"/>
    <x v="11"/>
    <x v="0"/>
    <n v="0.58526999999999996"/>
    <x v="3"/>
    <n v="49"/>
    <x v="3"/>
    <x v="11"/>
  </r>
  <r>
    <x v="406"/>
    <x v="12"/>
    <x v="0"/>
    <n v="0.58526999999999996"/>
    <x v="3"/>
    <n v="49"/>
    <x v="3"/>
    <x v="11"/>
  </r>
  <r>
    <x v="406"/>
    <x v="0"/>
    <x v="1"/>
    <n v="0.13482"/>
    <x v="3"/>
    <n v="49"/>
    <x v="3"/>
    <x v="11"/>
  </r>
  <r>
    <x v="406"/>
    <x v="1"/>
    <x v="1"/>
    <n v="0.25767000000000001"/>
    <x v="3"/>
    <n v="49"/>
    <x v="3"/>
    <x v="11"/>
  </r>
  <r>
    <x v="406"/>
    <x v="2"/>
    <x v="1"/>
    <n v="0.27150999999999997"/>
    <x v="3"/>
    <n v="49"/>
    <x v="3"/>
    <x v="11"/>
  </r>
  <r>
    <x v="406"/>
    <x v="3"/>
    <x v="1"/>
    <n v="0.26254"/>
    <x v="3"/>
    <n v="49"/>
    <x v="3"/>
    <x v="11"/>
  </r>
  <r>
    <x v="406"/>
    <x v="4"/>
    <x v="1"/>
    <n v="0.25486999999999999"/>
    <x v="3"/>
    <n v="49"/>
    <x v="3"/>
    <x v="11"/>
  </r>
  <r>
    <x v="406"/>
    <x v="5"/>
    <x v="1"/>
    <n v="0.11712"/>
    <x v="3"/>
    <n v="49"/>
    <x v="3"/>
    <x v="11"/>
  </r>
  <r>
    <x v="406"/>
    <x v="6"/>
    <x v="1"/>
    <n v="0.24046999999999999"/>
    <x v="3"/>
    <n v="49"/>
    <x v="3"/>
    <x v="11"/>
  </r>
  <r>
    <x v="406"/>
    <x v="7"/>
    <x v="1"/>
    <n v="0.28741"/>
    <x v="3"/>
    <n v="49"/>
    <x v="3"/>
    <x v="11"/>
  </r>
  <r>
    <x v="406"/>
    <x v="8"/>
    <x v="1"/>
    <n v="0.30928"/>
    <x v="3"/>
    <n v="49"/>
    <x v="3"/>
    <x v="11"/>
  </r>
  <r>
    <x v="406"/>
    <x v="9"/>
    <x v="1"/>
    <n v="0.30218"/>
    <x v="3"/>
    <n v="49"/>
    <x v="3"/>
    <x v="11"/>
  </r>
  <r>
    <x v="406"/>
    <x v="10"/>
    <x v="1"/>
    <n v="0.32479999999999998"/>
    <x v="3"/>
    <n v="49"/>
    <x v="3"/>
    <x v="11"/>
  </r>
  <r>
    <x v="406"/>
    <x v="11"/>
    <x v="1"/>
    <n v="0.31695000000000001"/>
    <x v="3"/>
    <n v="49"/>
    <x v="3"/>
    <x v="11"/>
  </r>
  <r>
    <x v="406"/>
    <x v="12"/>
    <x v="1"/>
    <n v="0.35733999999999999"/>
    <x v="3"/>
    <n v="49"/>
    <x v="3"/>
    <x v="11"/>
  </r>
  <r>
    <x v="406"/>
    <x v="0"/>
    <x v="2"/>
    <n v="0.52095999999999998"/>
    <x v="3"/>
    <n v="49"/>
    <x v="3"/>
    <x v="11"/>
  </r>
  <r>
    <x v="406"/>
    <x v="1"/>
    <x v="2"/>
    <n v="0.75280000000000002"/>
    <x v="3"/>
    <n v="49"/>
    <x v="3"/>
    <x v="11"/>
  </r>
  <r>
    <x v="406"/>
    <x v="2"/>
    <x v="2"/>
    <n v="0.81296000000000002"/>
    <x v="3"/>
    <n v="49"/>
    <x v="3"/>
    <x v="11"/>
  </r>
  <r>
    <x v="406"/>
    <x v="3"/>
    <x v="2"/>
    <n v="0.77393000000000001"/>
    <x v="3"/>
    <n v="49"/>
    <x v="3"/>
    <x v="11"/>
  </r>
  <r>
    <x v="406"/>
    <x v="4"/>
    <x v="2"/>
    <n v="0.74060000000000004"/>
    <x v="3"/>
    <n v="49"/>
    <x v="3"/>
    <x v="11"/>
  </r>
  <r>
    <x v="406"/>
    <x v="5"/>
    <x v="2"/>
    <n v="0.82337000000000005"/>
    <x v="3"/>
    <n v="49"/>
    <x v="3"/>
    <x v="11"/>
  </r>
  <r>
    <x v="406"/>
    <x v="6"/>
    <x v="2"/>
    <n v="0.71553"/>
    <x v="3"/>
    <n v="49"/>
    <x v="3"/>
    <x v="11"/>
  </r>
  <r>
    <x v="406"/>
    <x v="7"/>
    <x v="2"/>
    <n v="0.66432000000000002"/>
    <x v="3"/>
    <n v="49"/>
    <x v="3"/>
    <x v="11"/>
  </r>
  <r>
    <x v="406"/>
    <x v="8"/>
    <x v="2"/>
    <n v="0.75944999999999996"/>
    <x v="3"/>
    <n v="49"/>
    <x v="3"/>
    <x v="11"/>
  </r>
  <r>
    <x v="406"/>
    <x v="9"/>
    <x v="2"/>
    <n v="0.72855000000000003"/>
    <x v="3"/>
    <n v="49"/>
    <x v="3"/>
    <x v="11"/>
  </r>
  <r>
    <x v="406"/>
    <x v="10"/>
    <x v="2"/>
    <n v="0.82693000000000005"/>
    <x v="3"/>
    <n v="49"/>
    <x v="3"/>
    <x v="11"/>
  </r>
  <r>
    <x v="406"/>
    <x v="11"/>
    <x v="2"/>
    <n v="0.79278000000000004"/>
    <x v="3"/>
    <n v="49"/>
    <x v="3"/>
    <x v="11"/>
  </r>
  <r>
    <x v="406"/>
    <x v="12"/>
    <x v="2"/>
    <n v="0.96838999999999997"/>
    <x v="3"/>
    <n v="49"/>
    <x v="3"/>
    <x v="11"/>
  </r>
  <r>
    <x v="406"/>
    <x v="0"/>
    <x v="3"/>
    <n v="0.72099999999999997"/>
    <x v="3"/>
    <n v="49"/>
    <x v="3"/>
    <x v="11"/>
  </r>
  <r>
    <x v="406"/>
    <x v="1"/>
    <x v="3"/>
    <n v="1.3779999999999999"/>
    <x v="3"/>
    <n v="49"/>
    <x v="3"/>
    <x v="11"/>
  </r>
  <r>
    <x v="406"/>
    <x v="2"/>
    <x v="3"/>
    <n v="1.452"/>
    <x v="3"/>
    <n v="49"/>
    <x v="3"/>
    <x v="11"/>
  </r>
  <r>
    <x v="406"/>
    <x v="3"/>
    <x v="3"/>
    <n v="1.4039999999999999"/>
    <x v="3"/>
    <n v="49"/>
    <x v="3"/>
    <x v="11"/>
  </r>
  <r>
    <x v="406"/>
    <x v="4"/>
    <x v="3"/>
    <n v="1.363"/>
    <x v="3"/>
    <n v="49"/>
    <x v="3"/>
    <x v="11"/>
  </r>
  <r>
    <x v="406"/>
    <x v="5"/>
    <x v="3"/>
    <n v="1.018"/>
    <x v="3"/>
    <n v="49"/>
    <x v="3"/>
    <x v="11"/>
  </r>
  <r>
    <x v="406"/>
    <x v="6"/>
    <x v="3"/>
    <n v="1.286"/>
    <x v="3"/>
    <n v="49"/>
    <x v="3"/>
    <x v="11"/>
  </r>
  <r>
    <x v="406"/>
    <x v="7"/>
    <x v="3"/>
    <n v="1.5369999999999999"/>
    <x v="3"/>
    <n v="49"/>
    <x v="3"/>
    <x v="11"/>
  </r>
  <r>
    <x v="406"/>
    <x v="8"/>
    <x v="3"/>
    <n v="1.6539999999999999"/>
    <x v="3"/>
    <n v="49"/>
    <x v="3"/>
    <x v="11"/>
  </r>
  <r>
    <x v="406"/>
    <x v="9"/>
    <x v="3"/>
    <n v="1.6160000000000001"/>
    <x v="3"/>
    <n v="49"/>
    <x v="3"/>
    <x v="11"/>
  </r>
  <r>
    <x v="406"/>
    <x v="10"/>
    <x v="3"/>
    <n v="1.7370000000000001"/>
    <x v="3"/>
    <n v="49"/>
    <x v="3"/>
    <x v="11"/>
  </r>
  <r>
    <x v="406"/>
    <x v="11"/>
    <x v="3"/>
    <n v="1.6950000000000001"/>
    <x v="3"/>
    <n v="49"/>
    <x v="3"/>
    <x v="11"/>
  </r>
  <r>
    <x v="406"/>
    <x v="12"/>
    <x v="3"/>
    <n v="1.911"/>
    <x v="3"/>
    <n v="49"/>
    <x v="3"/>
    <x v="11"/>
  </r>
  <r>
    <x v="407"/>
    <x v="13"/>
    <x v="0"/>
    <n v="1.5650000000000001E-2"/>
    <x v="3"/>
    <n v="49"/>
    <x v="3"/>
    <x v="11"/>
  </r>
  <r>
    <x v="407"/>
    <x v="13"/>
    <x v="1"/>
    <n v="9.1350000000000001E-2"/>
    <x v="3"/>
    <n v="49"/>
    <x v="3"/>
    <x v="11"/>
  </r>
  <r>
    <x v="407"/>
    <x v="13"/>
    <x v="2"/>
    <n v="0.68700000000000006"/>
    <x v="3"/>
    <n v="49"/>
    <x v="3"/>
    <x v="11"/>
  </r>
  <r>
    <x v="407"/>
    <x v="13"/>
    <x v="3"/>
    <n v="0.79400000000000004"/>
    <x v="3"/>
    <n v="49"/>
    <x v="3"/>
    <x v="11"/>
  </r>
  <r>
    <x v="408"/>
    <x v="0"/>
    <x v="0"/>
    <n v="6.522E-2"/>
    <x v="3"/>
    <n v="50"/>
    <x v="3"/>
    <x v="11"/>
  </r>
  <r>
    <x v="408"/>
    <x v="1"/>
    <x v="0"/>
    <n v="0.36753000000000002"/>
    <x v="3"/>
    <n v="50"/>
    <x v="3"/>
    <x v="11"/>
  </r>
  <r>
    <x v="408"/>
    <x v="2"/>
    <x v="0"/>
    <n v="0.36753000000000002"/>
    <x v="3"/>
    <n v="50"/>
    <x v="3"/>
    <x v="11"/>
  </r>
  <r>
    <x v="408"/>
    <x v="3"/>
    <x v="0"/>
    <n v="0.36753000000000002"/>
    <x v="3"/>
    <n v="50"/>
    <x v="3"/>
    <x v="11"/>
  </r>
  <r>
    <x v="408"/>
    <x v="4"/>
    <x v="0"/>
    <n v="0.36753000000000002"/>
    <x v="3"/>
    <n v="50"/>
    <x v="3"/>
    <x v="11"/>
  </r>
  <r>
    <x v="408"/>
    <x v="5"/>
    <x v="0"/>
    <n v="7.7509999999999996E-2"/>
    <x v="3"/>
    <n v="50"/>
    <x v="3"/>
    <x v="11"/>
  </r>
  <r>
    <x v="408"/>
    <x v="6"/>
    <x v="0"/>
    <n v="0.33"/>
    <x v="3"/>
    <n v="50"/>
    <x v="3"/>
    <x v="11"/>
  </r>
  <r>
    <x v="408"/>
    <x v="7"/>
    <x v="0"/>
    <n v="0.58526999999999996"/>
    <x v="3"/>
    <n v="50"/>
    <x v="3"/>
    <x v="11"/>
  </r>
  <r>
    <x v="408"/>
    <x v="8"/>
    <x v="0"/>
    <n v="0.58526999999999996"/>
    <x v="3"/>
    <n v="50"/>
    <x v="3"/>
    <x v="11"/>
  </r>
  <r>
    <x v="408"/>
    <x v="9"/>
    <x v="0"/>
    <n v="0.58526999999999996"/>
    <x v="3"/>
    <n v="50"/>
    <x v="3"/>
    <x v="11"/>
  </r>
  <r>
    <x v="408"/>
    <x v="10"/>
    <x v="0"/>
    <n v="0.58526999999999996"/>
    <x v="3"/>
    <n v="50"/>
    <x v="3"/>
    <x v="11"/>
  </r>
  <r>
    <x v="408"/>
    <x v="11"/>
    <x v="0"/>
    <n v="0.58526999999999996"/>
    <x v="3"/>
    <n v="50"/>
    <x v="3"/>
    <x v="11"/>
  </r>
  <r>
    <x v="408"/>
    <x v="12"/>
    <x v="0"/>
    <n v="0.58526999999999996"/>
    <x v="3"/>
    <n v="50"/>
    <x v="3"/>
    <x v="11"/>
  </r>
  <r>
    <x v="408"/>
    <x v="0"/>
    <x v="1"/>
    <n v="0.13519999999999999"/>
    <x v="3"/>
    <n v="50"/>
    <x v="3"/>
    <x v="11"/>
  </r>
  <r>
    <x v="408"/>
    <x v="1"/>
    <x v="1"/>
    <n v="0.25953999999999999"/>
    <x v="3"/>
    <n v="50"/>
    <x v="3"/>
    <x v="11"/>
  </r>
  <r>
    <x v="408"/>
    <x v="2"/>
    <x v="1"/>
    <n v="0.28011000000000003"/>
    <x v="3"/>
    <n v="50"/>
    <x v="3"/>
    <x v="11"/>
  </r>
  <r>
    <x v="408"/>
    <x v="3"/>
    <x v="1"/>
    <n v="0.26665"/>
    <x v="3"/>
    <n v="50"/>
    <x v="3"/>
    <x v="11"/>
  </r>
  <r>
    <x v="408"/>
    <x v="4"/>
    <x v="1"/>
    <n v="0.25711000000000001"/>
    <x v="3"/>
    <n v="50"/>
    <x v="3"/>
    <x v="11"/>
  </r>
  <r>
    <x v="408"/>
    <x v="5"/>
    <x v="1"/>
    <n v="0.11781"/>
    <x v="3"/>
    <n v="50"/>
    <x v="3"/>
    <x v="11"/>
  </r>
  <r>
    <x v="408"/>
    <x v="6"/>
    <x v="1"/>
    <n v="0.24177999999999999"/>
    <x v="3"/>
    <n v="50"/>
    <x v="3"/>
    <x v="11"/>
  </r>
  <r>
    <x v="408"/>
    <x v="7"/>
    <x v="1"/>
    <n v="0.28983999999999999"/>
    <x v="3"/>
    <n v="50"/>
    <x v="3"/>
    <x v="11"/>
  </r>
  <r>
    <x v="408"/>
    <x v="8"/>
    <x v="1"/>
    <n v="0.30928"/>
    <x v="3"/>
    <n v="50"/>
    <x v="3"/>
    <x v="11"/>
  </r>
  <r>
    <x v="408"/>
    <x v="9"/>
    <x v="1"/>
    <n v="0.30386000000000002"/>
    <x v="3"/>
    <n v="50"/>
    <x v="3"/>
    <x v="11"/>
  </r>
  <r>
    <x v="408"/>
    <x v="10"/>
    <x v="1"/>
    <n v="0.32479999999999998"/>
    <x v="3"/>
    <n v="50"/>
    <x v="3"/>
    <x v="11"/>
  </r>
  <r>
    <x v="408"/>
    <x v="11"/>
    <x v="1"/>
    <n v="0.31713999999999998"/>
    <x v="3"/>
    <n v="50"/>
    <x v="3"/>
    <x v="11"/>
  </r>
  <r>
    <x v="408"/>
    <x v="12"/>
    <x v="1"/>
    <n v="0.35753000000000001"/>
    <x v="3"/>
    <n v="50"/>
    <x v="3"/>
    <x v="11"/>
  </r>
  <r>
    <x v="408"/>
    <x v="0"/>
    <x v="2"/>
    <n v="0.52259"/>
    <x v="3"/>
    <n v="50"/>
    <x v="3"/>
    <x v="11"/>
  </r>
  <r>
    <x v="408"/>
    <x v="1"/>
    <x v="2"/>
    <n v="0.76093"/>
    <x v="3"/>
    <n v="50"/>
    <x v="3"/>
    <x v="11"/>
  </r>
  <r>
    <x v="408"/>
    <x v="2"/>
    <x v="2"/>
    <n v="0.85036"/>
    <x v="3"/>
    <n v="50"/>
    <x v="3"/>
    <x v="11"/>
  </r>
  <r>
    <x v="408"/>
    <x v="3"/>
    <x v="2"/>
    <n v="0.79181999999999997"/>
    <x v="3"/>
    <n v="50"/>
    <x v="3"/>
    <x v="11"/>
  </r>
  <r>
    <x v="408"/>
    <x v="4"/>
    <x v="2"/>
    <n v="0.75036000000000003"/>
    <x v="3"/>
    <n v="50"/>
    <x v="3"/>
    <x v="11"/>
  </r>
  <r>
    <x v="408"/>
    <x v="5"/>
    <x v="2"/>
    <n v="0.82867999999999997"/>
    <x v="3"/>
    <n v="50"/>
    <x v="3"/>
    <x v="11"/>
  </r>
  <r>
    <x v="408"/>
    <x v="6"/>
    <x v="2"/>
    <n v="0.72121999999999997"/>
    <x v="3"/>
    <n v="50"/>
    <x v="3"/>
    <x v="11"/>
  </r>
  <r>
    <x v="408"/>
    <x v="7"/>
    <x v="2"/>
    <n v="0.67488999999999999"/>
    <x v="3"/>
    <n v="50"/>
    <x v="3"/>
    <x v="11"/>
  </r>
  <r>
    <x v="408"/>
    <x v="8"/>
    <x v="2"/>
    <n v="0.75944999999999996"/>
    <x v="3"/>
    <n v="50"/>
    <x v="3"/>
    <x v="11"/>
  </r>
  <r>
    <x v="408"/>
    <x v="9"/>
    <x v="2"/>
    <n v="0.73587000000000002"/>
    <x v="3"/>
    <n v="50"/>
    <x v="3"/>
    <x v="11"/>
  </r>
  <r>
    <x v="408"/>
    <x v="10"/>
    <x v="2"/>
    <n v="0.82693000000000005"/>
    <x v="3"/>
    <n v="50"/>
    <x v="3"/>
    <x v="11"/>
  </r>
  <r>
    <x v="408"/>
    <x v="11"/>
    <x v="2"/>
    <n v="0.79359000000000002"/>
    <x v="3"/>
    <n v="50"/>
    <x v="3"/>
    <x v="11"/>
  </r>
  <r>
    <x v="408"/>
    <x v="12"/>
    <x v="2"/>
    <n v="0.96919999999999995"/>
    <x v="3"/>
    <n v="50"/>
    <x v="3"/>
    <x v="11"/>
  </r>
  <r>
    <x v="408"/>
    <x v="0"/>
    <x v="3"/>
    <n v="0.72299999999999998"/>
    <x v="3"/>
    <n v="50"/>
    <x v="3"/>
    <x v="11"/>
  </r>
  <r>
    <x v="408"/>
    <x v="1"/>
    <x v="3"/>
    <n v="1.3879999999999999"/>
    <x v="3"/>
    <n v="50"/>
    <x v="3"/>
    <x v="11"/>
  </r>
  <r>
    <x v="408"/>
    <x v="2"/>
    <x v="3"/>
    <n v="1.498"/>
    <x v="3"/>
    <n v="50"/>
    <x v="3"/>
    <x v="11"/>
  </r>
  <r>
    <x v="408"/>
    <x v="3"/>
    <x v="3"/>
    <n v="1.4259999999999999"/>
    <x v="3"/>
    <n v="50"/>
    <x v="3"/>
    <x v="11"/>
  </r>
  <r>
    <x v="408"/>
    <x v="4"/>
    <x v="3"/>
    <n v="1.375"/>
    <x v="3"/>
    <n v="50"/>
    <x v="3"/>
    <x v="11"/>
  </r>
  <r>
    <x v="408"/>
    <x v="5"/>
    <x v="3"/>
    <n v="1.024"/>
    <x v="3"/>
    <n v="50"/>
    <x v="3"/>
    <x v="11"/>
  </r>
  <r>
    <x v="408"/>
    <x v="6"/>
    <x v="3"/>
    <n v="1.2929999999999999"/>
    <x v="3"/>
    <n v="50"/>
    <x v="3"/>
    <x v="11"/>
  </r>
  <r>
    <x v="408"/>
    <x v="7"/>
    <x v="3"/>
    <n v="1.55"/>
    <x v="3"/>
    <n v="50"/>
    <x v="3"/>
    <x v="11"/>
  </r>
  <r>
    <x v="408"/>
    <x v="8"/>
    <x v="3"/>
    <n v="1.6539999999999999"/>
    <x v="3"/>
    <n v="50"/>
    <x v="3"/>
    <x v="11"/>
  </r>
  <r>
    <x v="408"/>
    <x v="9"/>
    <x v="3"/>
    <n v="1.625"/>
    <x v="3"/>
    <n v="50"/>
    <x v="3"/>
    <x v="11"/>
  </r>
  <r>
    <x v="408"/>
    <x v="10"/>
    <x v="3"/>
    <n v="1.7370000000000001"/>
    <x v="3"/>
    <n v="50"/>
    <x v="3"/>
    <x v="11"/>
  </r>
  <r>
    <x v="408"/>
    <x v="11"/>
    <x v="3"/>
    <n v="1.696"/>
    <x v="3"/>
    <n v="50"/>
    <x v="3"/>
    <x v="11"/>
  </r>
  <r>
    <x v="408"/>
    <x v="12"/>
    <x v="3"/>
    <n v="1.9119999999999999"/>
    <x v="3"/>
    <n v="50"/>
    <x v="3"/>
    <x v="11"/>
  </r>
  <r>
    <x v="409"/>
    <x v="13"/>
    <x v="0"/>
    <n v="1.5650000000000001E-2"/>
    <x v="3"/>
    <n v="50"/>
    <x v="3"/>
    <x v="11"/>
  </r>
  <r>
    <x v="409"/>
    <x v="13"/>
    <x v="1"/>
    <n v="9.2149999999999996E-2"/>
    <x v="3"/>
    <n v="50"/>
    <x v="3"/>
    <x v="11"/>
  </r>
  <r>
    <x v="409"/>
    <x v="13"/>
    <x v="2"/>
    <n v="0.69320000000000004"/>
    <x v="3"/>
    <n v="50"/>
    <x v="3"/>
    <x v="11"/>
  </r>
  <r>
    <x v="409"/>
    <x v="13"/>
    <x v="3"/>
    <n v="0.80100000000000005"/>
    <x v="3"/>
    <n v="50"/>
    <x v="3"/>
    <x v="11"/>
  </r>
  <r>
    <x v="410"/>
    <x v="0"/>
    <x v="0"/>
    <n v="6.522E-2"/>
    <x v="3"/>
    <n v="51"/>
    <x v="3"/>
    <x v="11"/>
  </r>
  <r>
    <x v="410"/>
    <x v="1"/>
    <x v="0"/>
    <n v="0.36753000000000002"/>
    <x v="3"/>
    <n v="51"/>
    <x v="3"/>
    <x v="11"/>
  </r>
  <r>
    <x v="410"/>
    <x v="2"/>
    <x v="0"/>
    <n v="0.36753000000000002"/>
    <x v="3"/>
    <n v="51"/>
    <x v="3"/>
    <x v="11"/>
  </r>
  <r>
    <x v="410"/>
    <x v="3"/>
    <x v="0"/>
    <n v="0.36753000000000002"/>
    <x v="3"/>
    <n v="51"/>
    <x v="3"/>
    <x v="11"/>
  </r>
  <r>
    <x v="410"/>
    <x v="4"/>
    <x v="0"/>
    <n v="0.36753000000000002"/>
    <x v="3"/>
    <n v="51"/>
    <x v="3"/>
    <x v="11"/>
  </r>
  <r>
    <x v="410"/>
    <x v="5"/>
    <x v="0"/>
    <n v="7.7509999999999996E-2"/>
    <x v="3"/>
    <n v="51"/>
    <x v="3"/>
    <x v="11"/>
  </r>
  <r>
    <x v="410"/>
    <x v="6"/>
    <x v="0"/>
    <n v="0.33"/>
    <x v="3"/>
    <n v="51"/>
    <x v="3"/>
    <x v="11"/>
  </r>
  <r>
    <x v="410"/>
    <x v="7"/>
    <x v="0"/>
    <n v="0.58526999999999996"/>
    <x v="3"/>
    <n v="51"/>
    <x v="3"/>
    <x v="11"/>
  </r>
  <r>
    <x v="410"/>
    <x v="8"/>
    <x v="0"/>
    <n v="0.58526999999999996"/>
    <x v="3"/>
    <n v="51"/>
    <x v="3"/>
    <x v="11"/>
  </r>
  <r>
    <x v="410"/>
    <x v="9"/>
    <x v="0"/>
    <n v="0.58526999999999996"/>
    <x v="3"/>
    <n v="51"/>
    <x v="3"/>
    <x v="11"/>
  </r>
  <r>
    <x v="410"/>
    <x v="10"/>
    <x v="0"/>
    <n v="0.58526999999999996"/>
    <x v="3"/>
    <n v="51"/>
    <x v="3"/>
    <x v="11"/>
  </r>
  <r>
    <x v="410"/>
    <x v="11"/>
    <x v="0"/>
    <n v="0.58526999999999996"/>
    <x v="3"/>
    <n v="51"/>
    <x v="3"/>
    <x v="11"/>
  </r>
  <r>
    <x v="410"/>
    <x v="12"/>
    <x v="0"/>
    <n v="0.58526999999999996"/>
    <x v="3"/>
    <n v="51"/>
    <x v="3"/>
    <x v="11"/>
  </r>
  <r>
    <x v="410"/>
    <x v="0"/>
    <x v="1"/>
    <n v="0.13519999999999999"/>
    <x v="3"/>
    <n v="51"/>
    <x v="3"/>
    <x v="11"/>
  </r>
  <r>
    <x v="410"/>
    <x v="1"/>
    <x v="1"/>
    <n v="0.25749"/>
    <x v="3"/>
    <n v="51"/>
    <x v="3"/>
    <x v="11"/>
  </r>
  <r>
    <x v="410"/>
    <x v="2"/>
    <x v="1"/>
    <n v="0.27823999999999999"/>
    <x v="3"/>
    <n v="51"/>
    <x v="3"/>
    <x v="11"/>
  </r>
  <r>
    <x v="410"/>
    <x v="3"/>
    <x v="1"/>
    <n v="0.26608999999999999"/>
    <x v="3"/>
    <n v="51"/>
    <x v="3"/>
    <x v="11"/>
  </r>
  <r>
    <x v="410"/>
    <x v="4"/>
    <x v="1"/>
    <n v="0.25711000000000001"/>
    <x v="3"/>
    <n v="51"/>
    <x v="3"/>
    <x v="11"/>
  </r>
  <r>
    <x v="410"/>
    <x v="5"/>
    <x v="1"/>
    <n v="0.11642"/>
    <x v="3"/>
    <n v="51"/>
    <x v="3"/>
    <x v="11"/>
  </r>
  <r>
    <x v="410"/>
    <x v="6"/>
    <x v="1"/>
    <n v="0.24141000000000001"/>
    <x v="3"/>
    <n v="51"/>
    <x v="3"/>
    <x v="11"/>
  </r>
  <r>
    <x v="410"/>
    <x v="7"/>
    <x v="1"/>
    <n v="0.28815000000000002"/>
    <x v="3"/>
    <n v="51"/>
    <x v="3"/>
    <x v="11"/>
  </r>
  <r>
    <x v="410"/>
    <x v="8"/>
    <x v="1"/>
    <n v="0.30573"/>
    <x v="3"/>
    <n v="51"/>
    <x v="3"/>
    <x v="11"/>
  </r>
  <r>
    <x v="410"/>
    <x v="9"/>
    <x v="1"/>
    <n v="0.30180000000000001"/>
    <x v="3"/>
    <n v="51"/>
    <x v="3"/>
    <x v="11"/>
  </r>
  <r>
    <x v="410"/>
    <x v="10"/>
    <x v="1"/>
    <n v="0.32256000000000001"/>
    <x v="3"/>
    <n v="51"/>
    <x v="3"/>
    <x v="11"/>
  </r>
  <r>
    <x v="410"/>
    <x v="11"/>
    <x v="1"/>
    <n v="0.31526999999999999"/>
    <x v="3"/>
    <n v="51"/>
    <x v="3"/>
    <x v="11"/>
  </r>
  <r>
    <x v="410"/>
    <x v="12"/>
    <x v="1"/>
    <n v="0.35697000000000001"/>
    <x v="3"/>
    <n v="51"/>
    <x v="3"/>
    <x v="11"/>
  </r>
  <r>
    <x v="410"/>
    <x v="0"/>
    <x v="2"/>
    <n v="0.52259"/>
    <x v="3"/>
    <n v="51"/>
    <x v="3"/>
    <x v="11"/>
  </r>
  <r>
    <x v="410"/>
    <x v="1"/>
    <x v="2"/>
    <n v="0.75197999999999998"/>
    <x v="3"/>
    <n v="51"/>
    <x v="3"/>
    <x v="11"/>
  </r>
  <r>
    <x v="410"/>
    <x v="2"/>
    <x v="2"/>
    <n v="0.84223000000000003"/>
    <x v="3"/>
    <n v="51"/>
    <x v="3"/>
    <x v="11"/>
  </r>
  <r>
    <x v="410"/>
    <x v="3"/>
    <x v="2"/>
    <n v="0.78937999999999997"/>
    <x v="3"/>
    <n v="51"/>
    <x v="3"/>
    <x v="11"/>
  </r>
  <r>
    <x v="410"/>
    <x v="4"/>
    <x v="2"/>
    <n v="0.75036000000000003"/>
    <x v="3"/>
    <n v="51"/>
    <x v="3"/>
    <x v="11"/>
  </r>
  <r>
    <x v="410"/>
    <x v="5"/>
    <x v="2"/>
    <n v="0.81806999999999996"/>
    <x v="3"/>
    <n v="51"/>
    <x v="3"/>
    <x v="11"/>
  </r>
  <r>
    <x v="410"/>
    <x v="6"/>
    <x v="2"/>
    <n v="0.71958999999999995"/>
    <x v="3"/>
    <n v="51"/>
    <x v="3"/>
    <x v="11"/>
  </r>
  <r>
    <x v="410"/>
    <x v="7"/>
    <x v="2"/>
    <n v="0.66757999999999995"/>
    <x v="3"/>
    <n v="51"/>
    <x v="3"/>
    <x v="11"/>
  </r>
  <r>
    <x v="410"/>
    <x v="8"/>
    <x v="2"/>
    <n v="0.74399999999999999"/>
    <x v="3"/>
    <n v="51"/>
    <x v="3"/>
    <x v="11"/>
  </r>
  <r>
    <x v="410"/>
    <x v="9"/>
    <x v="2"/>
    <n v="0.72692999999999997"/>
    <x v="3"/>
    <n v="51"/>
    <x v="3"/>
    <x v="11"/>
  </r>
  <r>
    <x v="410"/>
    <x v="10"/>
    <x v="2"/>
    <n v="0.81716999999999995"/>
    <x v="3"/>
    <n v="51"/>
    <x v="3"/>
    <x v="11"/>
  </r>
  <r>
    <x v="410"/>
    <x v="11"/>
    <x v="2"/>
    <n v="0.78546000000000005"/>
    <x v="3"/>
    <n v="51"/>
    <x v="3"/>
    <x v="11"/>
  </r>
  <r>
    <x v="410"/>
    <x v="12"/>
    <x v="2"/>
    <n v="0.96675999999999995"/>
    <x v="3"/>
    <n v="51"/>
    <x v="3"/>
    <x v="11"/>
  </r>
  <r>
    <x v="410"/>
    <x v="0"/>
    <x v="3"/>
    <n v="0.72299999999999998"/>
    <x v="3"/>
    <n v="51"/>
    <x v="3"/>
    <x v="11"/>
  </r>
  <r>
    <x v="410"/>
    <x v="1"/>
    <x v="3"/>
    <n v="1.377"/>
    <x v="3"/>
    <n v="51"/>
    <x v="3"/>
    <x v="11"/>
  </r>
  <r>
    <x v="410"/>
    <x v="2"/>
    <x v="3"/>
    <n v="1.488"/>
    <x v="3"/>
    <n v="51"/>
    <x v="3"/>
    <x v="11"/>
  </r>
  <r>
    <x v="410"/>
    <x v="3"/>
    <x v="3"/>
    <n v="1.423"/>
    <x v="3"/>
    <n v="51"/>
    <x v="3"/>
    <x v="11"/>
  </r>
  <r>
    <x v="410"/>
    <x v="4"/>
    <x v="3"/>
    <n v="1.375"/>
    <x v="3"/>
    <n v="51"/>
    <x v="3"/>
    <x v="11"/>
  </r>
  <r>
    <x v="410"/>
    <x v="5"/>
    <x v="3"/>
    <n v="1.012"/>
    <x v="3"/>
    <n v="51"/>
    <x v="3"/>
    <x v="11"/>
  </r>
  <r>
    <x v="410"/>
    <x v="6"/>
    <x v="3"/>
    <n v="1.2909999999999999"/>
    <x v="3"/>
    <n v="51"/>
    <x v="3"/>
    <x v="11"/>
  </r>
  <r>
    <x v="410"/>
    <x v="7"/>
    <x v="3"/>
    <n v="1.5409999999999999"/>
    <x v="3"/>
    <n v="51"/>
    <x v="3"/>
    <x v="11"/>
  </r>
  <r>
    <x v="410"/>
    <x v="8"/>
    <x v="3"/>
    <n v="1.635"/>
    <x v="3"/>
    <n v="51"/>
    <x v="3"/>
    <x v="11"/>
  </r>
  <r>
    <x v="410"/>
    <x v="9"/>
    <x v="3"/>
    <n v="1.6140000000000001"/>
    <x v="3"/>
    <n v="51"/>
    <x v="3"/>
    <x v="11"/>
  </r>
  <r>
    <x v="410"/>
    <x v="10"/>
    <x v="3"/>
    <n v="1.7250000000000001"/>
    <x v="3"/>
    <n v="51"/>
    <x v="3"/>
    <x v="11"/>
  </r>
  <r>
    <x v="410"/>
    <x v="11"/>
    <x v="3"/>
    <n v="1.6859999999999999"/>
    <x v="3"/>
    <n v="51"/>
    <x v="3"/>
    <x v="11"/>
  </r>
  <r>
    <x v="410"/>
    <x v="12"/>
    <x v="3"/>
    <n v="1.909"/>
    <x v="3"/>
    <n v="51"/>
    <x v="3"/>
    <x v="11"/>
  </r>
  <r>
    <x v="411"/>
    <x v="13"/>
    <x v="0"/>
    <n v="1.5650000000000001E-2"/>
    <x v="3"/>
    <n v="51"/>
    <x v="3"/>
    <x v="11"/>
  </r>
  <r>
    <x v="411"/>
    <x v="13"/>
    <x v="1"/>
    <n v="9.0190000000000006E-2"/>
    <x v="3"/>
    <n v="51"/>
    <x v="3"/>
    <x v="11"/>
  </r>
  <r>
    <x v="411"/>
    <x v="13"/>
    <x v="2"/>
    <n v="0.67815999999999999"/>
    <x v="3"/>
    <n v="51"/>
    <x v="3"/>
    <x v="11"/>
  </r>
  <r>
    <x v="411"/>
    <x v="13"/>
    <x v="3"/>
    <n v="0.78400000000000003"/>
    <x v="3"/>
    <n v="51"/>
    <x v="3"/>
    <x v="11"/>
  </r>
  <r>
    <x v="412"/>
    <x v="0"/>
    <x v="0"/>
    <n v="6.522E-2"/>
    <x v="3"/>
    <n v="52"/>
    <x v="3"/>
    <x v="11"/>
  </r>
  <r>
    <x v="412"/>
    <x v="1"/>
    <x v="0"/>
    <n v="0.36753000000000002"/>
    <x v="3"/>
    <n v="52"/>
    <x v="3"/>
    <x v="11"/>
  </r>
  <r>
    <x v="412"/>
    <x v="2"/>
    <x v="0"/>
    <n v="0.36753000000000002"/>
    <x v="3"/>
    <n v="52"/>
    <x v="3"/>
    <x v="11"/>
  </r>
  <r>
    <x v="412"/>
    <x v="3"/>
    <x v="0"/>
    <n v="0.36753000000000002"/>
    <x v="3"/>
    <n v="52"/>
    <x v="3"/>
    <x v="11"/>
  </r>
  <r>
    <x v="412"/>
    <x v="4"/>
    <x v="0"/>
    <n v="0.36753000000000002"/>
    <x v="3"/>
    <n v="52"/>
    <x v="3"/>
    <x v="11"/>
  </r>
  <r>
    <x v="412"/>
    <x v="5"/>
    <x v="0"/>
    <n v="7.7509999999999996E-2"/>
    <x v="3"/>
    <n v="52"/>
    <x v="3"/>
    <x v="11"/>
  </r>
  <r>
    <x v="412"/>
    <x v="6"/>
    <x v="0"/>
    <n v="0.33"/>
    <x v="3"/>
    <n v="52"/>
    <x v="3"/>
    <x v="11"/>
  </r>
  <r>
    <x v="412"/>
    <x v="7"/>
    <x v="0"/>
    <n v="0.58526999999999996"/>
    <x v="3"/>
    <n v="52"/>
    <x v="3"/>
    <x v="11"/>
  </r>
  <r>
    <x v="412"/>
    <x v="8"/>
    <x v="0"/>
    <n v="0.58526999999999996"/>
    <x v="3"/>
    <n v="52"/>
    <x v="3"/>
    <x v="11"/>
  </r>
  <r>
    <x v="412"/>
    <x v="9"/>
    <x v="0"/>
    <n v="0.58526999999999996"/>
    <x v="3"/>
    <n v="52"/>
    <x v="3"/>
    <x v="11"/>
  </r>
  <r>
    <x v="412"/>
    <x v="10"/>
    <x v="0"/>
    <n v="0.58526999999999996"/>
    <x v="3"/>
    <n v="52"/>
    <x v="3"/>
    <x v="11"/>
  </r>
  <r>
    <x v="412"/>
    <x v="11"/>
    <x v="0"/>
    <n v="0.58526999999999996"/>
    <x v="3"/>
    <n v="52"/>
    <x v="3"/>
    <x v="11"/>
  </r>
  <r>
    <x v="412"/>
    <x v="12"/>
    <x v="0"/>
    <n v="0.58526999999999996"/>
    <x v="3"/>
    <n v="52"/>
    <x v="3"/>
    <x v="11"/>
  </r>
  <r>
    <x v="412"/>
    <x v="0"/>
    <x v="1"/>
    <n v="0.13557"/>
    <x v="3"/>
    <n v="52"/>
    <x v="3"/>
    <x v="11"/>
  </r>
  <r>
    <x v="412"/>
    <x v="1"/>
    <x v="1"/>
    <n v="0.25729999999999997"/>
    <x v="3"/>
    <n v="52"/>
    <x v="3"/>
    <x v="11"/>
  </r>
  <r>
    <x v="412"/>
    <x v="2"/>
    <x v="1"/>
    <n v="0.27095000000000002"/>
    <x v="3"/>
    <n v="52"/>
    <x v="3"/>
    <x v="11"/>
  </r>
  <r>
    <x v="412"/>
    <x v="3"/>
    <x v="1"/>
    <n v="0.26422000000000001"/>
    <x v="3"/>
    <n v="52"/>
    <x v="3"/>
    <x v="11"/>
  </r>
  <r>
    <x v="412"/>
    <x v="4"/>
    <x v="1"/>
    <n v="0.25430999999999998"/>
    <x v="3"/>
    <n v="52"/>
    <x v="3"/>
    <x v="11"/>
  </r>
  <r>
    <x v="412"/>
    <x v="5"/>
    <x v="1"/>
    <n v="0.11677"/>
    <x v="3"/>
    <n v="52"/>
    <x v="3"/>
    <x v="11"/>
  </r>
  <r>
    <x v="412"/>
    <x v="6"/>
    <x v="1"/>
    <n v="0.24066000000000001"/>
    <x v="3"/>
    <n v="52"/>
    <x v="3"/>
    <x v="11"/>
  </r>
  <r>
    <x v="412"/>
    <x v="7"/>
    <x v="1"/>
    <n v="0.28777999999999998"/>
    <x v="3"/>
    <n v="52"/>
    <x v="3"/>
    <x v="11"/>
  </r>
  <r>
    <x v="412"/>
    <x v="8"/>
    <x v="1"/>
    <n v="0.30759999999999998"/>
    <x v="3"/>
    <n v="52"/>
    <x v="3"/>
    <x v="11"/>
  </r>
  <r>
    <x v="412"/>
    <x v="9"/>
    <x v="1"/>
    <n v="0.30162"/>
    <x v="3"/>
    <n v="52"/>
    <x v="3"/>
    <x v="11"/>
  </r>
  <r>
    <x v="412"/>
    <x v="10"/>
    <x v="1"/>
    <n v="0.32350000000000001"/>
    <x v="3"/>
    <n v="52"/>
    <x v="3"/>
    <x v="11"/>
  </r>
  <r>
    <x v="412"/>
    <x v="11"/>
    <x v="1"/>
    <n v="0.31583"/>
    <x v="3"/>
    <n v="52"/>
    <x v="3"/>
    <x v="11"/>
  </r>
  <r>
    <x v="412"/>
    <x v="12"/>
    <x v="1"/>
    <n v="0.35659000000000002"/>
    <x v="3"/>
    <n v="52"/>
    <x v="3"/>
    <x v="11"/>
  </r>
  <r>
    <x v="412"/>
    <x v="0"/>
    <x v="2"/>
    <n v="0.52420999999999995"/>
    <x v="3"/>
    <n v="52"/>
    <x v="3"/>
    <x v="11"/>
  </r>
  <r>
    <x v="412"/>
    <x v="1"/>
    <x v="2"/>
    <n v="0.75117"/>
    <x v="3"/>
    <n v="52"/>
    <x v="3"/>
    <x v="11"/>
  </r>
  <r>
    <x v="412"/>
    <x v="2"/>
    <x v="2"/>
    <n v="0.81052000000000002"/>
    <x v="3"/>
    <n v="52"/>
    <x v="3"/>
    <x v="11"/>
  </r>
  <r>
    <x v="412"/>
    <x v="3"/>
    <x v="2"/>
    <n v="0.78125"/>
    <x v="3"/>
    <n v="52"/>
    <x v="3"/>
    <x v="11"/>
  </r>
  <r>
    <x v="412"/>
    <x v="4"/>
    <x v="2"/>
    <n v="0.73816000000000004"/>
    <x v="3"/>
    <n v="52"/>
    <x v="3"/>
    <x v="11"/>
  </r>
  <r>
    <x v="412"/>
    <x v="5"/>
    <x v="2"/>
    <n v="0.82072000000000001"/>
    <x v="3"/>
    <n v="52"/>
    <x v="3"/>
    <x v="11"/>
  </r>
  <r>
    <x v="412"/>
    <x v="6"/>
    <x v="2"/>
    <n v="0.71633999999999998"/>
    <x v="3"/>
    <n v="52"/>
    <x v="3"/>
    <x v="11"/>
  </r>
  <r>
    <x v="412"/>
    <x v="7"/>
    <x v="2"/>
    <n v="0.66595000000000004"/>
    <x v="3"/>
    <n v="52"/>
    <x v="3"/>
    <x v="11"/>
  </r>
  <r>
    <x v="412"/>
    <x v="8"/>
    <x v="2"/>
    <n v="0.75212999999999997"/>
    <x v="3"/>
    <n v="52"/>
    <x v="3"/>
    <x v="11"/>
  </r>
  <r>
    <x v="412"/>
    <x v="9"/>
    <x v="2"/>
    <n v="0.72611000000000003"/>
    <x v="3"/>
    <n v="52"/>
    <x v="3"/>
    <x v="11"/>
  </r>
  <r>
    <x v="412"/>
    <x v="10"/>
    <x v="2"/>
    <n v="0.82123000000000002"/>
    <x v="3"/>
    <n v="52"/>
    <x v="3"/>
    <x v="11"/>
  </r>
  <r>
    <x v="412"/>
    <x v="11"/>
    <x v="2"/>
    <n v="0.78790000000000004"/>
    <x v="3"/>
    <n v="52"/>
    <x v="3"/>
    <x v="11"/>
  </r>
  <r>
    <x v="412"/>
    <x v="12"/>
    <x v="2"/>
    <n v="0.96514"/>
    <x v="3"/>
    <n v="52"/>
    <x v="3"/>
    <x v="11"/>
  </r>
  <r>
    <x v="412"/>
    <x v="0"/>
    <x v="3"/>
    <n v="0.72499999999999998"/>
    <x v="3"/>
    <n v="52"/>
    <x v="3"/>
    <x v="11"/>
  </r>
  <r>
    <x v="412"/>
    <x v="1"/>
    <x v="3"/>
    <n v="1.3759999999999999"/>
    <x v="3"/>
    <n v="52"/>
    <x v="3"/>
    <x v="11"/>
  </r>
  <r>
    <x v="412"/>
    <x v="2"/>
    <x v="3"/>
    <n v="1.4490000000000001"/>
    <x v="3"/>
    <n v="52"/>
    <x v="3"/>
    <x v="11"/>
  </r>
  <r>
    <x v="412"/>
    <x v="3"/>
    <x v="3"/>
    <n v="1.413"/>
    <x v="3"/>
    <n v="52"/>
    <x v="3"/>
    <x v="11"/>
  </r>
  <r>
    <x v="412"/>
    <x v="4"/>
    <x v="3"/>
    <n v="1.36"/>
    <x v="3"/>
    <n v="52"/>
    <x v="3"/>
    <x v="11"/>
  </r>
  <r>
    <x v="412"/>
    <x v="5"/>
    <x v="3"/>
    <n v="1.0149999999999999"/>
    <x v="3"/>
    <n v="52"/>
    <x v="3"/>
    <x v="11"/>
  </r>
  <r>
    <x v="412"/>
    <x v="6"/>
    <x v="3"/>
    <n v="1.2869999999999999"/>
    <x v="3"/>
    <n v="52"/>
    <x v="3"/>
    <x v="11"/>
  </r>
  <r>
    <x v="412"/>
    <x v="7"/>
    <x v="3"/>
    <n v="1.5389999999999999"/>
    <x v="3"/>
    <n v="52"/>
    <x v="3"/>
    <x v="11"/>
  </r>
  <r>
    <x v="412"/>
    <x v="8"/>
    <x v="3"/>
    <n v="1.645"/>
    <x v="3"/>
    <n v="52"/>
    <x v="3"/>
    <x v="11"/>
  </r>
  <r>
    <x v="412"/>
    <x v="9"/>
    <x v="3"/>
    <n v="1.613"/>
    <x v="3"/>
    <n v="52"/>
    <x v="3"/>
    <x v="11"/>
  </r>
  <r>
    <x v="412"/>
    <x v="10"/>
    <x v="3"/>
    <n v="1.73"/>
    <x v="3"/>
    <n v="52"/>
    <x v="3"/>
    <x v="11"/>
  </r>
  <r>
    <x v="412"/>
    <x v="11"/>
    <x v="3"/>
    <n v="1.6890000000000001"/>
    <x v="3"/>
    <n v="52"/>
    <x v="3"/>
    <x v="11"/>
  </r>
  <r>
    <x v="412"/>
    <x v="12"/>
    <x v="3"/>
    <n v="1.907"/>
    <x v="3"/>
    <n v="52"/>
    <x v="3"/>
    <x v="11"/>
  </r>
  <r>
    <x v="413"/>
    <x v="13"/>
    <x v="0"/>
    <n v="1.5650000000000001E-2"/>
    <x v="3"/>
    <n v="52"/>
    <x v="3"/>
    <x v="11"/>
  </r>
  <r>
    <x v="413"/>
    <x v="13"/>
    <x v="1"/>
    <n v="9.0190000000000006E-2"/>
    <x v="3"/>
    <n v="52"/>
    <x v="3"/>
    <x v="11"/>
  </r>
  <r>
    <x v="413"/>
    <x v="13"/>
    <x v="2"/>
    <n v="0.67815999999999999"/>
    <x v="3"/>
    <n v="52"/>
    <x v="3"/>
    <x v="11"/>
  </r>
  <r>
    <x v="413"/>
    <x v="13"/>
    <x v="3"/>
    <n v="0.78400000000000003"/>
    <x v="3"/>
    <n v="52"/>
    <x v="3"/>
    <x v="11"/>
  </r>
  <r>
    <x v="414"/>
    <x v="0"/>
    <x v="0"/>
    <n v="6.522E-2"/>
    <x v="3"/>
    <n v="53"/>
    <x v="3"/>
    <x v="11"/>
  </r>
  <r>
    <x v="414"/>
    <x v="1"/>
    <x v="0"/>
    <n v="0.36753000000000002"/>
    <x v="3"/>
    <n v="53"/>
    <x v="3"/>
    <x v="11"/>
  </r>
  <r>
    <x v="414"/>
    <x v="2"/>
    <x v="0"/>
    <n v="0.36753000000000002"/>
    <x v="3"/>
    <n v="53"/>
    <x v="3"/>
    <x v="11"/>
  </r>
  <r>
    <x v="414"/>
    <x v="3"/>
    <x v="0"/>
    <n v="0.36753000000000002"/>
    <x v="3"/>
    <n v="53"/>
    <x v="3"/>
    <x v="11"/>
  </r>
  <r>
    <x v="414"/>
    <x v="4"/>
    <x v="0"/>
    <n v="0.36753000000000002"/>
    <x v="3"/>
    <n v="53"/>
    <x v="3"/>
    <x v="11"/>
  </r>
  <r>
    <x v="414"/>
    <x v="5"/>
    <x v="0"/>
    <n v="7.7509999999999996E-2"/>
    <x v="3"/>
    <n v="53"/>
    <x v="3"/>
    <x v="11"/>
  </r>
  <r>
    <x v="414"/>
    <x v="6"/>
    <x v="0"/>
    <n v="0.33"/>
    <x v="3"/>
    <n v="53"/>
    <x v="3"/>
    <x v="11"/>
  </r>
  <r>
    <x v="414"/>
    <x v="7"/>
    <x v="0"/>
    <n v="0.58526999999999996"/>
    <x v="3"/>
    <n v="53"/>
    <x v="3"/>
    <x v="11"/>
  </r>
  <r>
    <x v="414"/>
    <x v="8"/>
    <x v="0"/>
    <n v="0.58526999999999996"/>
    <x v="3"/>
    <n v="53"/>
    <x v="3"/>
    <x v="11"/>
  </r>
  <r>
    <x v="414"/>
    <x v="9"/>
    <x v="0"/>
    <n v="0.58526999999999996"/>
    <x v="3"/>
    <n v="53"/>
    <x v="3"/>
    <x v="11"/>
  </r>
  <r>
    <x v="414"/>
    <x v="10"/>
    <x v="0"/>
    <n v="0.58526999999999996"/>
    <x v="3"/>
    <n v="53"/>
    <x v="3"/>
    <x v="11"/>
  </r>
  <r>
    <x v="414"/>
    <x v="11"/>
    <x v="0"/>
    <n v="0.58526999999999996"/>
    <x v="3"/>
    <n v="53"/>
    <x v="3"/>
    <x v="11"/>
  </r>
  <r>
    <x v="414"/>
    <x v="12"/>
    <x v="0"/>
    <n v="0.58526999999999996"/>
    <x v="3"/>
    <n v="53"/>
    <x v="3"/>
    <x v="11"/>
  </r>
  <r>
    <x v="414"/>
    <x v="0"/>
    <x v="1"/>
    <n v="0.13688"/>
    <x v="3"/>
    <n v="53"/>
    <x v="3"/>
    <x v="11"/>
  </r>
  <r>
    <x v="414"/>
    <x v="1"/>
    <x v="1"/>
    <n v="0.25861000000000001"/>
    <x v="3"/>
    <n v="53"/>
    <x v="3"/>
    <x v="11"/>
  </r>
  <r>
    <x v="414"/>
    <x v="2"/>
    <x v="1"/>
    <n v="0.27245000000000003"/>
    <x v="3"/>
    <n v="53"/>
    <x v="3"/>
    <x v="11"/>
  </r>
  <r>
    <x v="414"/>
    <x v="3"/>
    <x v="1"/>
    <n v="0.26572000000000001"/>
    <x v="3"/>
    <n v="53"/>
    <x v="3"/>
    <x v="11"/>
  </r>
  <r>
    <x v="414"/>
    <x v="4"/>
    <x v="1"/>
    <n v="0.25618000000000002"/>
    <x v="3"/>
    <n v="53"/>
    <x v="3"/>
    <x v="11"/>
  </r>
  <r>
    <x v="414"/>
    <x v="5"/>
    <x v="1"/>
    <n v="0.11745999999999999"/>
    <x v="3"/>
    <n v="53"/>
    <x v="3"/>
    <x v="11"/>
  </r>
  <r>
    <x v="414"/>
    <x v="6"/>
    <x v="1"/>
    <n v="0.24121999999999999"/>
    <x v="3"/>
    <n v="53"/>
    <x v="3"/>
    <x v="11"/>
  </r>
  <r>
    <x v="414"/>
    <x v="7"/>
    <x v="1"/>
    <n v="0.28983999999999999"/>
    <x v="3"/>
    <n v="53"/>
    <x v="3"/>
    <x v="11"/>
  </r>
  <r>
    <x v="414"/>
    <x v="8"/>
    <x v="1"/>
    <n v="0.30928"/>
    <x v="3"/>
    <n v="53"/>
    <x v="3"/>
    <x v="11"/>
  </r>
  <r>
    <x v="414"/>
    <x v="9"/>
    <x v="1"/>
    <n v="0.30348999999999998"/>
    <x v="3"/>
    <n v="53"/>
    <x v="3"/>
    <x v="11"/>
  </r>
  <r>
    <x v="414"/>
    <x v="10"/>
    <x v="1"/>
    <n v="0.32573999999999997"/>
    <x v="3"/>
    <n v="53"/>
    <x v="3"/>
    <x v="11"/>
  </r>
  <r>
    <x v="414"/>
    <x v="11"/>
    <x v="1"/>
    <n v="0.31863000000000002"/>
    <x v="3"/>
    <n v="53"/>
    <x v="3"/>
    <x v="11"/>
  </r>
  <r>
    <x v="414"/>
    <x v="12"/>
    <x v="1"/>
    <n v="0.35753000000000001"/>
    <x v="3"/>
    <n v="53"/>
    <x v="3"/>
    <x v="11"/>
  </r>
  <r>
    <x v="414"/>
    <x v="0"/>
    <x v="2"/>
    <n v="0.52990000000000004"/>
    <x v="3"/>
    <n v="53"/>
    <x v="3"/>
    <x v="11"/>
  </r>
  <r>
    <x v="414"/>
    <x v="1"/>
    <x v="2"/>
    <n v="0.75685999999999998"/>
    <x v="3"/>
    <n v="53"/>
    <x v="3"/>
    <x v="11"/>
  </r>
  <r>
    <x v="414"/>
    <x v="2"/>
    <x v="2"/>
    <n v="0.81701999999999997"/>
    <x v="3"/>
    <n v="53"/>
    <x v="3"/>
    <x v="11"/>
  </r>
  <r>
    <x v="414"/>
    <x v="3"/>
    <x v="2"/>
    <n v="0.78774999999999995"/>
    <x v="3"/>
    <n v="53"/>
    <x v="3"/>
    <x v="11"/>
  </r>
  <r>
    <x v="414"/>
    <x v="4"/>
    <x v="2"/>
    <n v="0.74629000000000001"/>
    <x v="3"/>
    <n v="53"/>
    <x v="3"/>
    <x v="11"/>
  </r>
  <r>
    <x v="414"/>
    <x v="5"/>
    <x v="2"/>
    <n v="0.82603000000000004"/>
    <x v="3"/>
    <n v="53"/>
    <x v="3"/>
    <x v="11"/>
  </r>
  <r>
    <x v="414"/>
    <x v="6"/>
    <x v="2"/>
    <n v="0.71877999999999997"/>
    <x v="3"/>
    <n v="53"/>
    <x v="3"/>
    <x v="11"/>
  </r>
  <r>
    <x v="414"/>
    <x v="7"/>
    <x v="2"/>
    <n v="0.67488999999999999"/>
    <x v="3"/>
    <n v="53"/>
    <x v="3"/>
    <x v="11"/>
  </r>
  <r>
    <x v="414"/>
    <x v="8"/>
    <x v="2"/>
    <n v="0.75944999999999996"/>
    <x v="3"/>
    <n v="53"/>
    <x v="3"/>
    <x v="11"/>
  </r>
  <r>
    <x v="414"/>
    <x v="9"/>
    <x v="2"/>
    <n v="0.73424"/>
    <x v="3"/>
    <n v="53"/>
    <x v="3"/>
    <x v="11"/>
  </r>
  <r>
    <x v="414"/>
    <x v="10"/>
    <x v="2"/>
    <n v="0.83099000000000001"/>
    <x v="3"/>
    <n v="53"/>
    <x v="3"/>
    <x v="11"/>
  </r>
  <r>
    <x v="414"/>
    <x v="11"/>
    <x v="2"/>
    <n v="0.80010000000000003"/>
    <x v="3"/>
    <n v="53"/>
    <x v="3"/>
    <x v="11"/>
  </r>
  <r>
    <x v="414"/>
    <x v="12"/>
    <x v="2"/>
    <n v="0.96919999999999995"/>
    <x v="3"/>
    <n v="53"/>
    <x v="3"/>
    <x v="11"/>
  </r>
  <r>
    <x v="414"/>
    <x v="0"/>
    <x v="3"/>
    <n v="0.73199999999999998"/>
    <x v="3"/>
    <n v="53"/>
    <x v="3"/>
    <x v="11"/>
  </r>
  <r>
    <x v="414"/>
    <x v="1"/>
    <x v="3"/>
    <n v="1.383"/>
    <x v="3"/>
    <n v="53"/>
    <x v="3"/>
    <x v="11"/>
  </r>
  <r>
    <x v="414"/>
    <x v="2"/>
    <x v="3"/>
    <n v="1.4570000000000001"/>
    <x v="3"/>
    <n v="53"/>
    <x v="3"/>
    <x v="11"/>
  </r>
  <r>
    <x v="414"/>
    <x v="3"/>
    <x v="3"/>
    <n v="1.421"/>
    <x v="3"/>
    <n v="53"/>
    <x v="3"/>
    <x v="11"/>
  </r>
  <r>
    <x v="414"/>
    <x v="4"/>
    <x v="3"/>
    <n v="1.37"/>
    <x v="3"/>
    <n v="53"/>
    <x v="3"/>
    <x v="11"/>
  </r>
  <r>
    <x v="414"/>
    <x v="5"/>
    <x v="3"/>
    <n v="1.0209999999999999"/>
    <x v="3"/>
    <n v="53"/>
    <x v="3"/>
    <x v="11"/>
  </r>
  <r>
    <x v="414"/>
    <x v="6"/>
    <x v="3"/>
    <n v="1.29"/>
    <x v="3"/>
    <n v="53"/>
    <x v="3"/>
    <x v="11"/>
  </r>
  <r>
    <x v="414"/>
    <x v="7"/>
    <x v="3"/>
    <n v="1.55"/>
    <x v="3"/>
    <n v="53"/>
    <x v="3"/>
    <x v="11"/>
  </r>
  <r>
    <x v="414"/>
    <x v="8"/>
    <x v="3"/>
    <n v="1.6539999999999999"/>
    <x v="3"/>
    <n v="53"/>
    <x v="3"/>
    <x v="11"/>
  </r>
  <r>
    <x v="414"/>
    <x v="9"/>
    <x v="3"/>
    <n v="1.623"/>
    <x v="3"/>
    <n v="53"/>
    <x v="3"/>
    <x v="11"/>
  </r>
  <r>
    <x v="414"/>
    <x v="10"/>
    <x v="3"/>
    <n v="1.742"/>
    <x v="3"/>
    <n v="53"/>
    <x v="3"/>
    <x v="11"/>
  </r>
  <r>
    <x v="414"/>
    <x v="11"/>
    <x v="3"/>
    <n v="1.704"/>
    <x v="3"/>
    <n v="53"/>
    <x v="3"/>
    <x v="11"/>
  </r>
  <r>
    <x v="414"/>
    <x v="12"/>
    <x v="3"/>
    <n v="1.9119999999999999"/>
    <x v="3"/>
    <n v="53"/>
    <x v="3"/>
    <x v="11"/>
  </r>
  <r>
    <x v="415"/>
    <x v="13"/>
    <x v="0"/>
    <n v="1.5650000000000001E-2"/>
    <x v="3"/>
    <n v="53"/>
    <x v="3"/>
    <x v="11"/>
  </r>
  <r>
    <x v="415"/>
    <x v="13"/>
    <x v="1"/>
    <n v="9.0190000000000006E-2"/>
    <x v="3"/>
    <n v="53"/>
    <x v="3"/>
    <x v="11"/>
  </r>
  <r>
    <x v="415"/>
    <x v="13"/>
    <x v="2"/>
    <n v="0.67815999999999999"/>
    <x v="3"/>
    <n v="53"/>
    <x v="3"/>
    <x v="11"/>
  </r>
  <r>
    <x v="415"/>
    <x v="13"/>
    <x v="3"/>
    <n v="0.78400000000000003"/>
    <x v="3"/>
    <n v="53"/>
    <x v="3"/>
    <x v="11"/>
  </r>
  <r>
    <x v="416"/>
    <x v="0"/>
    <x v="0"/>
    <n v="0.11774999999999999"/>
    <x v="4"/>
    <n v="2"/>
    <x v="0"/>
    <x v="0"/>
  </r>
  <r>
    <x v="416"/>
    <x v="1"/>
    <x v="0"/>
    <n v="0.36941000000000002"/>
    <x v="4"/>
    <n v="2"/>
    <x v="0"/>
    <x v="0"/>
  </r>
  <r>
    <x v="416"/>
    <x v="2"/>
    <x v="0"/>
    <n v="0.36941000000000002"/>
    <x v="4"/>
    <n v="2"/>
    <x v="0"/>
    <x v="0"/>
  </r>
  <r>
    <x v="416"/>
    <x v="3"/>
    <x v="0"/>
    <n v="0.36941000000000002"/>
    <x v="4"/>
    <n v="2"/>
    <x v="0"/>
    <x v="0"/>
  </r>
  <r>
    <x v="416"/>
    <x v="4"/>
    <x v="0"/>
    <n v="0.36941000000000002"/>
    <x v="4"/>
    <n v="2"/>
    <x v="0"/>
    <x v="0"/>
  </r>
  <r>
    <x v="416"/>
    <x v="5"/>
    <x v="0"/>
    <n v="7.7509999999999996E-2"/>
    <x v="4"/>
    <n v="2"/>
    <x v="0"/>
    <x v="0"/>
  </r>
  <r>
    <x v="416"/>
    <x v="6"/>
    <x v="0"/>
    <n v="0.33"/>
    <x v="4"/>
    <n v="2"/>
    <x v="0"/>
    <x v="0"/>
  </r>
  <r>
    <x v="416"/>
    <x v="7"/>
    <x v="0"/>
    <n v="0.58594999999999997"/>
    <x v="4"/>
    <n v="2"/>
    <x v="0"/>
    <x v="0"/>
  </r>
  <r>
    <x v="416"/>
    <x v="8"/>
    <x v="0"/>
    <n v="0.58594999999999997"/>
    <x v="4"/>
    <n v="2"/>
    <x v="0"/>
    <x v="0"/>
  </r>
  <r>
    <x v="416"/>
    <x v="9"/>
    <x v="0"/>
    <n v="0.58594999999999997"/>
    <x v="4"/>
    <n v="2"/>
    <x v="0"/>
    <x v="0"/>
  </r>
  <r>
    <x v="416"/>
    <x v="10"/>
    <x v="0"/>
    <n v="0.58594999999999997"/>
    <x v="4"/>
    <n v="2"/>
    <x v="0"/>
    <x v="0"/>
  </r>
  <r>
    <x v="416"/>
    <x v="11"/>
    <x v="0"/>
    <n v="0.58594999999999997"/>
    <x v="4"/>
    <n v="2"/>
    <x v="0"/>
    <x v="0"/>
  </r>
  <r>
    <x v="416"/>
    <x v="12"/>
    <x v="0"/>
    <n v="0.58594999999999997"/>
    <x v="4"/>
    <n v="2"/>
    <x v="0"/>
    <x v="0"/>
  </r>
  <r>
    <x v="416"/>
    <x v="0"/>
    <x v="1"/>
    <n v="0.14604"/>
    <x v="4"/>
    <n v="2"/>
    <x v="0"/>
    <x v="0"/>
  </r>
  <r>
    <x v="416"/>
    <x v="1"/>
    <x v="1"/>
    <n v="0.25841999999999998"/>
    <x v="4"/>
    <n v="2"/>
    <x v="0"/>
    <x v="0"/>
  </r>
  <r>
    <x v="416"/>
    <x v="2"/>
    <x v="1"/>
    <n v="0.28029999999999999"/>
    <x v="4"/>
    <n v="2"/>
    <x v="0"/>
    <x v="0"/>
  </r>
  <r>
    <x v="416"/>
    <x v="3"/>
    <x v="1"/>
    <n v="0.26458999999999999"/>
    <x v="4"/>
    <n v="2"/>
    <x v="0"/>
    <x v="0"/>
  </r>
  <r>
    <x v="416"/>
    <x v="4"/>
    <x v="1"/>
    <n v="0.25618000000000002"/>
    <x v="4"/>
    <n v="2"/>
    <x v="0"/>
    <x v="0"/>
  </r>
  <r>
    <x v="416"/>
    <x v="5"/>
    <x v="1"/>
    <n v="0.11654"/>
    <x v="4"/>
    <n v="2"/>
    <x v="0"/>
    <x v="0"/>
  </r>
  <r>
    <x v="416"/>
    <x v="6"/>
    <x v="1"/>
    <n v="0.24102999999999999"/>
    <x v="4"/>
    <n v="2"/>
    <x v="0"/>
    <x v="0"/>
  </r>
  <r>
    <x v="416"/>
    <x v="7"/>
    <x v="1"/>
    <n v="0.29002"/>
    <x v="4"/>
    <n v="2"/>
    <x v="0"/>
    <x v="0"/>
  </r>
  <r>
    <x v="416"/>
    <x v="8"/>
    <x v="1"/>
    <n v="0.31114999999999998"/>
    <x v="4"/>
    <n v="2"/>
    <x v="0"/>
    <x v="0"/>
  </r>
  <r>
    <x v="416"/>
    <x v="9"/>
    <x v="1"/>
    <n v="0.30386000000000002"/>
    <x v="4"/>
    <n v="2"/>
    <x v="0"/>
    <x v="0"/>
  </r>
  <r>
    <x v="416"/>
    <x v="10"/>
    <x v="1"/>
    <n v="0.32649"/>
    <x v="4"/>
    <n v="2"/>
    <x v="0"/>
    <x v="0"/>
  </r>
  <r>
    <x v="416"/>
    <x v="11"/>
    <x v="1"/>
    <n v="0.31695000000000001"/>
    <x v="4"/>
    <n v="2"/>
    <x v="0"/>
    <x v="0"/>
  </r>
  <r>
    <x v="416"/>
    <x v="12"/>
    <x v="1"/>
    <n v="0.35753000000000001"/>
    <x v="4"/>
    <n v="2"/>
    <x v="0"/>
    <x v="0"/>
  </r>
  <r>
    <x v="416"/>
    <x v="0"/>
    <x v="2"/>
    <n v="0.51720999999999995"/>
    <x v="4"/>
    <n v="2"/>
    <x v="0"/>
    <x v="0"/>
  </r>
  <r>
    <x v="416"/>
    <x v="1"/>
    <x v="2"/>
    <n v="0.75417000000000001"/>
    <x v="4"/>
    <n v="2"/>
    <x v="0"/>
    <x v="0"/>
  </r>
  <r>
    <x v="416"/>
    <x v="2"/>
    <x v="2"/>
    <n v="0.84928999999999999"/>
    <x v="4"/>
    <n v="2"/>
    <x v="0"/>
    <x v="0"/>
  </r>
  <r>
    <x v="416"/>
    <x v="3"/>
    <x v="2"/>
    <n v="0.78100000000000003"/>
    <x v="4"/>
    <n v="2"/>
    <x v="0"/>
    <x v="0"/>
  </r>
  <r>
    <x v="416"/>
    <x v="4"/>
    <x v="2"/>
    <n v="0.74441000000000002"/>
    <x v="4"/>
    <n v="2"/>
    <x v="0"/>
    <x v="0"/>
  </r>
  <r>
    <x v="416"/>
    <x v="5"/>
    <x v="2"/>
    <n v="0.81894999999999996"/>
    <x v="4"/>
    <n v="2"/>
    <x v="0"/>
    <x v="0"/>
  </r>
  <r>
    <x v="416"/>
    <x v="6"/>
    <x v="2"/>
    <n v="0.71797"/>
    <x v="4"/>
    <n v="2"/>
    <x v="0"/>
    <x v="0"/>
  </r>
  <r>
    <x v="416"/>
    <x v="7"/>
    <x v="2"/>
    <n v="0.67503000000000002"/>
    <x v="4"/>
    <n v="2"/>
    <x v="0"/>
    <x v="0"/>
  </r>
  <r>
    <x v="416"/>
    <x v="8"/>
    <x v="2"/>
    <n v="0.76690000000000003"/>
    <x v="4"/>
    <n v="2"/>
    <x v="0"/>
    <x v="0"/>
  </r>
  <r>
    <x v="416"/>
    <x v="9"/>
    <x v="2"/>
    <n v="0.73519000000000001"/>
    <x v="4"/>
    <n v="2"/>
    <x v="0"/>
    <x v="0"/>
  </r>
  <r>
    <x v="416"/>
    <x v="10"/>
    <x v="2"/>
    <n v="0.83355999999999997"/>
    <x v="4"/>
    <n v="2"/>
    <x v="0"/>
    <x v="0"/>
  </r>
  <r>
    <x v="416"/>
    <x v="11"/>
    <x v="2"/>
    <n v="0.79210000000000003"/>
    <x v="4"/>
    <n v="2"/>
    <x v="0"/>
    <x v="0"/>
  </r>
  <r>
    <x v="416"/>
    <x v="12"/>
    <x v="2"/>
    <n v="0.96852000000000005"/>
    <x v="4"/>
    <n v="2"/>
    <x v="0"/>
    <x v="0"/>
  </r>
  <r>
    <x v="416"/>
    <x v="0"/>
    <x v="3"/>
    <n v="0.78100000000000003"/>
    <x v="4"/>
    <n v="2"/>
    <x v="0"/>
    <x v="0"/>
  </r>
  <r>
    <x v="416"/>
    <x v="1"/>
    <x v="3"/>
    <n v="1.3819999999999999"/>
    <x v="4"/>
    <n v="2"/>
    <x v="0"/>
    <x v="0"/>
  </r>
  <r>
    <x v="416"/>
    <x v="2"/>
    <x v="3"/>
    <n v="1.4990000000000001"/>
    <x v="4"/>
    <n v="2"/>
    <x v="0"/>
    <x v="0"/>
  </r>
  <r>
    <x v="416"/>
    <x v="3"/>
    <x v="3"/>
    <n v="1.415"/>
    <x v="4"/>
    <n v="2"/>
    <x v="0"/>
    <x v="0"/>
  </r>
  <r>
    <x v="416"/>
    <x v="4"/>
    <x v="3"/>
    <n v="1.37"/>
    <x v="4"/>
    <n v="2"/>
    <x v="0"/>
    <x v="0"/>
  </r>
  <r>
    <x v="416"/>
    <x v="5"/>
    <x v="3"/>
    <n v="1.0129999999999999"/>
    <x v="4"/>
    <n v="2"/>
    <x v="0"/>
    <x v="0"/>
  </r>
  <r>
    <x v="416"/>
    <x v="6"/>
    <x v="3"/>
    <n v="1.2889999999999999"/>
    <x v="4"/>
    <n v="2"/>
    <x v="0"/>
    <x v="0"/>
  </r>
  <r>
    <x v="416"/>
    <x v="7"/>
    <x v="3"/>
    <n v="1.5509999999999999"/>
    <x v="4"/>
    <n v="2"/>
    <x v="0"/>
    <x v="0"/>
  </r>
  <r>
    <x v="416"/>
    <x v="8"/>
    <x v="3"/>
    <n v="1.6639999999999999"/>
    <x v="4"/>
    <n v="2"/>
    <x v="0"/>
    <x v="0"/>
  </r>
  <r>
    <x v="416"/>
    <x v="9"/>
    <x v="3"/>
    <n v="1.625"/>
    <x v="4"/>
    <n v="2"/>
    <x v="0"/>
    <x v="0"/>
  </r>
  <r>
    <x v="416"/>
    <x v="10"/>
    <x v="3"/>
    <n v="1.746"/>
    <x v="4"/>
    <n v="2"/>
    <x v="0"/>
    <x v="0"/>
  </r>
  <r>
    <x v="416"/>
    <x v="11"/>
    <x v="3"/>
    <n v="1.6950000000000001"/>
    <x v="4"/>
    <n v="2"/>
    <x v="0"/>
    <x v="0"/>
  </r>
  <r>
    <x v="416"/>
    <x v="12"/>
    <x v="3"/>
    <n v="1.9119999999999999"/>
    <x v="4"/>
    <n v="2"/>
    <x v="0"/>
    <x v="0"/>
  </r>
  <r>
    <x v="417"/>
    <x v="13"/>
    <x v="0"/>
    <n v="1.5650000000000001E-2"/>
    <x v="4"/>
    <n v="2"/>
    <x v="0"/>
    <x v="0"/>
  </r>
  <r>
    <x v="417"/>
    <x v="13"/>
    <x v="1"/>
    <n v="8.881E-2"/>
    <x v="4"/>
    <n v="2"/>
    <x v="0"/>
    <x v="0"/>
  </r>
  <r>
    <x v="417"/>
    <x v="13"/>
    <x v="2"/>
    <n v="0.66754000000000002"/>
    <x v="4"/>
    <n v="2"/>
    <x v="0"/>
    <x v="0"/>
  </r>
  <r>
    <x v="417"/>
    <x v="13"/>
    <x v="3"/>
    <n v="0.77200000000000002"/>
    <x v="4"/>
    <n v="2"/>
    <x v="0"/>
    <x v="0"/>
  </r>
  <r>
    <x v="418"/>
    <x v="0"/>
    <x v="0"/>
    <n v="0.11774999999999999"/>
    <x v="4"/>
    <n v="3"/>
    <x v="0"/>
    <x v="0"/>
  </r>
  <r>
    <x v="418"/>
    <x v="1"/>
    <x v="0"/>
    <n v="0.36941000000000002"/>
    <x v="4"/>
    <n v="3"/>
    <x v="0"/>
    <x v="0"/>
  </r>
  <r>
    <x v="418"/>
    <x v="2"/>
    <x v="0"/>
    <n v="0.36941000000000002"/>
    <x v="4"/>
    <n v="3"/>
    <x v="0"/>
    <x v="0"/>
  </r>
  <r>
    <x v="418"/>
    <x v="3"/>
    <x v="0"/>
    <n v="0.36941000000000002"/>
    <x v="4"/>
    <n v="3"/>
    <x v="0"/>
    <x v="0"/>
  </r>
  <r>
    <x v="418"/>
    <x v="4"/>
    <x v="0"/>
    <n v="0.36941000000000002"/>
    <x v="4"/>
    <n v="3"/>
    <x v="0"/>
    <x v="0"/>
  </r>
  <r>
    <x v="418"/>
    <x v="5"/>
    <x v="0"/>
    <n v="7.7509999999999996E-2"/>
    <x v="4"/>
    <n v="3"/>
    <x v="0"/>
    <x v="0"/>
  </r>
  <r>
    <x v="418"/>
    <x v="6"/>
    <x v="0"/>
    <n v="0.33"/>
    <x v="4"/>
    <n v="3"/>
    <x v="0"/>
    <x v="0"/>
  </r>
  <r>
    <x v="418"/>
    <x v="7"/>
    <x v="0"/>
    <n v="0.58594999999999997"/>
    <x v="4"/>
    <n v="3"/>
    <x v="0"/>
    <x v="0"/>
  </r>
  <r>
    <x v="418"/>
    <x v="8"/>
    <x v="0"/>
    <n v="0.58594999999999997"/>
    <x v="4"/>
    <n v="3"/>
    <x v="0"/>
    <x v="0"/>
  </r>
  <r>
    <x v="418"/>
    <x v="9"/>
    <x v="0"/>
    <n v="0.58594999999999997"/>
    <x v="4"/>
    <n v="3"/>
    <x v="0"/>
    <x v="0"/>
  </r>
  <r>
    <x v="418"/>
    <x v="10"/>
    <x v="0"/>
    <n v="0.58594999999999997"/>
    <x v="4"/>
    <n v="3"/>
    <x v="0"/>
    <x v="0"/>
  </r>
  <r>
    <x v="418"/>
    <x v="11"/>
    <x v="0"/>
    <n v="0.58594999999999997"/>
    <x v="4"/>
    <n v="3"/>
    <x v="0"/>
    <x v="0"/>
  </r>
  <r>
    <x v="418"/>
    <x v="12"/>
    <x v="0"/>
    <n v="0.58594999999999997"/>
    <x v="4"/>
    <n v="3"/>
    <x v="0"/>
    <x v="0"/>
  </r>
  <r>
    <x v="418"/>
    <x v="0"/>
    <x v="1"/>
    <n v="0.14865999999999999"/>
    <x v="4"/>
    <n v="3"/>
    <x v="0"/>
    <x v="0"/>
  </r>
  <r>
    <x v="418"/>
    <x v="1"/>
    <x v="1"/>
    <n v="0.25580000000000003"/>
    <x v="4"/>
    <n v="3"/>
    <x v="0"/>
    <x v="0"/>
  </r>
  <r>
    <x v="418"/>
    <x v="2"/>
    <x v="1"/>
    <n v="0.27731"/>
    <x v="4"/>
    <n v="3"/>
    <x v="0"/>
    <x v="0"/>
  </r>
  <r>
    <x v="418"/>
    <x v="3"/>
    <x v="1"/>
    <n v="0.26402999999999999"/>
    <x v="4"/>
    <n v="3"/>
    <x v="0"/>
    <x v="0"/>
  </r>
  <r>
    <x v="418"/>
    <x v="4"/>
    <x v="1"/>
    <n v="0.25392999999999999"/>
    <x v="4"/>
    <n v="3"/>
    <x v="0"/>
    <x v="0"/>
  </r>
  <r>
    <x v="418"/>
    <x v="5"/>
    <x v="1"/>
    <n v="0.11539000000000001"/>
    <x v="4"/>
    <n v="3"/>
    <x v="0"/>
    <x v="0"/>
  </r>
  <r>
    <x v="418"/>
    <x v="6"/>
    <x v="1"/>
    <n v="0.24010000000000001"/>
    <x v="4"/>
    <n v="3"/>
    <x v="0"/>
    <x v="0"/>
  </r>
  <r>
    <x v="418"/>
    <x v="7"/>
    <x v="1"/>
    <n v="0.28871999999999998"/>
    <x v="4"/>
    <n v="3"/>
    <x v="0"/>
    <x v="0"/>
  </r>
  <r>
    <x v="418"/>
    <x v="8"/>
    <x v="1"/>
    <n v="0.30947000000000002"/>
    <x v="4"/>
    <n v="3"/>
    <x v="0"/>
    <x v="0"/>
  </r>
  <r>
    <x v="418"/>
    <x v="9"/>
    <x v="1"/>
    <n v="0.30237000000000003"/>
    <x v="4"/>
    <n v="3"/>
    <x v="0"/>
    <x v="0"/>
  </r>
  <r>
    <x v="418"/>
    <x v="10"/>
    <x v="1"/>
    <n v="0.32499"/>
    <x v="4"/>
    <n v="3"/>
    <x v="0"/>
    <x v="0"/>
  </r>
  <r>
    <x v="418"/>
    <x v="11"/>
    <x v="1"/>
    <n v="0.31619999999999998"/>
    <x v="4"/>
    <n v="3"/>
    <x v="0"/>
    <x v="0"/>
  </r>
  <r>
    <x v="418"/>
    <x v="12"/>
    <x v="1"/>
    <n v="0.35677999999999999"/>
    <x v="4"/>
    <n v="3"/>
    <x v="0"/>
    <x v="0"/>
  </r>
  <r>
    <x v="418"/>
    <x v="0"/>
    <x v="2"/>
    <n v="0.52859"/>
    <x v="4"/>
    <n v="3"/>
    <x v="0"/>
    <x v="0"/>
  </r>
  <r>
    <x v="418"/>
    <x v="1"/>
    <x v="2"/>
    <n v="0.74278999999999995"/>
    <x v="4"/>
    <n v="3"/>
    <x v="0"/>
    <x v="0"/>
  </r>
  <r>
    <x v="418"/>
    <x v="2"/>
    <x v="2"/>
    <n v="0.83628000000000002"/>
    <x v="4"/>
    <n v="3"/>
    <x v="0"/>
    <x v="0"/>
  </r>
  <r>
    <x v="418"/>
    <x v="3"/>
    <x v="2"/>
    <n v="0.77856000000000003"/>
    <x v="4"/>
    <n v="3"/>
    <x v="0"/>
    <x v="0"/>
  </r>
  <r>
    <x v="418"/>
    <x v="4"/>
    <x v="2"/>
    <n v="0.73465999999999998"/>
    <x v="4"/>
    <n v="3"/>
    <x v="0"/>
    <x v="0"/>
  </r>
  <r>
    <x v="418"/>
    <x v="5"/>
    <x v="2"/>
    <n v="0.81010000000000004"/>
    <x v="4"/>
    <n v="3"/>
    <x v="0"/>
    <x v="0"/>
  </r>
  <r>
    <x v="418"/>
    <x v="6"/>
    <x v="2"/>
    <n v="0.71389999999999998"/>
    <x v="4"/>
    <n v="3"/>
    <x v="0"/>
    <x v="0"/>
  </r>
  <r>
    <x v="418"/>
    <x v="7"/>
    <x v="2"/>
    <n v="0.66932999999999998"/>
    <x v="4"/>
    <n v="3"/>
    <x v="0"/>
    <x v="0"/>
  </r>
  <r>
    <x v="418"/>
    <x v="8"/>
    <x v="2"/>
    <n v="0.75958000000000003"/>
    <x v="4"/>
    <n v="3"/>
    <x v="0"/>
    <x v="0"/>
  </r>
  <r>
    <x v="418"/>
    <x v="9"/>
    <x v="2"/>
    <n v="0.72867999999999999"/>
    <x v="4"/>
    <n v="3"/>
    <x v="0"/>
    <x v="0"/>
  </r>
  <r>
    <x v="418"/>
    <x v="10"/>
    <x v="2"/>
    <n v="0.82706000000000002"/>
    <x v="4"/>
    <n v="3"/>
    <x v="0"/>
    <x v="0"/>
  </r>
  <r>
    <x v="418"/>
    <x v="11"/>
    <x v="2"/>
    <n v="0.78885000000000005"/>
    <x v="4"/>
    <n v="3"/>
    <x v="0"/>
    <x v="0"/>
  </r>
  <r>
    <x v="418"/>
    <x v="12"/>
    <x v="2"/>
    <n v="0.96526999999999996"/>
    <x v="4"/>
    <n v="3"/>
    <x v="0"/>
    <x v="0"/>
  </r>
  <r>
    <x v="418"/>
    <x v="0"/>
    <x v="3"/>
    <n v="0.79500000000000004"/>
    <x v="4"/>
    <n v="3"/>
    <x v="0"/>
    <x v="0"/>
  </r>
  <r>
    <x v="418"/>
    <x v="1"/>
    <x v="3"/>
    <n v="1.3680000000000001"/>
    <x v="4"/>
    <n v="3"/>
    <x v="0"/>
    <x v="0"/>
  </r>
  <r>
    <x v="418"/>
    <x v="2"/>
    <x v="3"/>
    <n v="1.4830000000000001"/>
    <x v="4"/>
    <n v="3"/>
    <x v="0"/>
    <x v="0"/>
  </r>
  <r>
    <x v="418"/>
    <x v="3"/>
    <x v="3"/>
    <n v="1.4119999999999999"/>
    <x v="4"/>
    <n v="3"/>
    <x v="0"/>
    <x v="0"/>
  </r>
  <r>
    <x v="418"/>
    <x v="4"/>
    <x v="3"/>
    <n v="1.3580000000000001"/>
    <x v="4"/>
    <n v="3"/>
    <x v="0"/>
    <x v="0"/>
  </r>
  <r>
    <x v="418"/>
    <x v="5"/>
    <x v="3"/>
    <n v="1.0029999999999999"/>
    <x v="4"/>
    <n v="3"/>
    <x v="0"/>
    <x v="0"/>
  </r>
  <r>
    <x v="418"/>
    <x v="6"/>
    <x v="3"/>
    <n v="1.284"/>
    <x v="4"/>
    <n v="3"/>
    <x v="0"/>
    <x v="0"/>
  </r>
  <r>
    <x v="418"/>
    <x v="7"/>
    <x v="3"/>
    <n v="1.544"/>
    <x v="4"/>
    <n v="3"/>
    <x v="0"/>
    <x v="0"/>
  </r>
  <r>
    <x v="418"/>
    <x v="8"/>
    <x v="3"/>
    <n v="1.655"/>
    <x v="4"/>
    <n v="3"/>
    <x v="0"/>
    <x v="0"/>
  </r>
  <r>
    <x v="418"/>
    <x v="9"/>
    <x v="3"/>
    <n v="1.617"/>
    <x v="4"/>
    <n v="3"/>
    <x v="0"/>
    <x v="0"/>
  </r>
  <r>
    <x v="418"/>
    <x v="10"/>
    <x v="3"/>
    <n v="1.738"/>
    <x v="4"/>
    <n v="3"/>
    <x v="0"/>
    <x v="0"/>
  </r>
  <r>
    <x v="418"/>
    <x v="11"/>
    <x v="3"/>
    <n v="1.6910000000000001"/>
    <x v="4"/>
    <n v="3"/>
    <x v="0"/>
    <x v="0"/>
  </r>
  <r>
    <x v="418"/>
    <x v="12"/>
    <x v="3"/>
    <n v="1.9079999999999999"/>
    <x v="4"/>
    <n v="3"/>
    <x v="0"/>
    <x v="0"/>
  </r>
  <r>
    <x v="419"/>
    <x v="13"/>
    <x v="0"/>
    <n v="1.5650000000000001E-2"/>
    <x v="4"/>
    <n v="3"/>
    <x v="0"/>
    <x v="0"/>
  </r>
  <r>
    <x v="419"/>
    <x v="13"/>
    <x v="1"/>
    <n v="8.881E-2"/>
    <x v="4"/>
    <n v="3"/>
    <x v="0"/>
    <x v="0"/>
  </r>
  <r>
    <x v="419"/>
    <x v="13"/>
    <x v="2"/>
    <n v="0.66754000000000002"/>
    <x v="4"/>
    <n v="3"/>
    <x v="0"/>
    <x v="0"/>
  </r>
  <r>
    <x v="419"/>
    <x v="13"/>
    <x v="3"/>
    <n v="0.77200000000000002"/>
    <x v="4"/>
    <n v="3"/>
    <x v="0"/>
    <x v="0"/>
  </r>
  <r>
    <x v="420"/>
    <x v="0"/>
    <x v="0"/>
    <n v="0.11774999999999999"/>
    <x v="4"/>
    <n v="4"/>
    <x v="0"/>
    <x v="0"/>
  </r>
  <r>
    <x v="420"/>
    <x v="1"/>
    <x v="0"/>
    <n v="0.36941000000000002"/>
    <x v="4"/>
    <n v="4"/>
    <x v="0"/>
    <x v="0"/>
  </r>
  <r>
    <x v="420"/>
    <x v="2"/>
    <x v="0"/>
    <n v="0.36941000000000002"/>
    <x v="4"/>
    <n v="4"/>
    <x v="0"/>
    <x v="0"/>
  </r>
  <r>
    <x v="420"/>
    <x v="3"/>
    <x v="0"/>
    <n v="0.36941000000000002"/>
    <x v="4"/>
    <n v="4"/>
    <x v="0"/>
    <x v="0"/>
  </r>
  <r>
    <x v="420"/>
    <x v="4"/>
    <x v="0"/>
    <n v="0.36941000000000002"/>
    <x v="4"/>
    <n v="4"/>
    <x v="0"/>
    <x v="0"/>
  </r>
  <r>
    <x v="420"/>
    <x v="5"/>
    <x v="0"/>
    <n v="7.7509999999999996E-2"/>
    <x v="4"/>
    <n v="4"/>
    <x v="0"/>
    <x v="0"/>
  </r>
  <r>
    <x v="420"/>
    <x v="6"/>
    <x v="0"/>
    <n v="0.33"/>
    <x v="4"/>
    <n v="4"/>
    <x v="0"/>
    <x v="0"/>
  </r>
  <r>
    <x v="420"/>
    <x v="7"/>
    <x v="0"/>
    <n v="0.58594999999999997"/>
    <x v="4"/>
    <n v="4"/>
    <x v="0"/>
    <x v="0"/>
  </r>
  <r>
    <x v="420"/>
    <x v="8"/>
    <x v="0"/>
    <n v="0.58594999999999997"/>
    <x v="4"/>
    <n v="4"/>
    <x v="0"/>
    <x v="0"/>
  </r>
  <r>
    <x v="420"/>
    <x v="9"/>
    <x v="0"/>
    <n v="0.58594999999999997"/>
    <x v="4"/>
    <n v="4"/>
    <x v="0"/>
    <x v="0"/>
  </r>
  <r>
    <x v="420"/>
    <x v="10"/>
    <x v="0"/>
    <n v="0.58594999999999997"/>
    <x v="4"/>
    <n v="4"/>
    <x v="0"/>
    <x v="0"/>
  </r>
  <r>
    <x v="420"/>
    <x v="11"/>
    <x v="0"/>
    <n v="0.58594999999999997"/>
    <x v="4"/>
    <n v="4"/>
    <x v="0"/>
    <x v="0"/>
  </r>
  <r>
    <x v="420"/>
    <x v="12"/>
    <x v="0"/>
    <n v="0.58594999999999997"/>
    <x v="4"/>
    <n v="4"/>
    <x v="0"/>
    <x v="0"/>
  </r>
  <r>
    <x v="420"/>
    <x v="0"/>
    <x v="1"/>
    <n v="0.14885000000000001"/>
    <x v="4"/>
    <n v="4"/>
    <x v="0"/>
    <x v="0"/>
  </r>
  <r>
    <x v="420"/>
    <x v="1"/>
    <x v="1"/>
    <n v="0.25356000000000001"/>
    <x v="4"/>
    <n v="4"/>
    <x v="0"/>
    <x v="0"/>
  </r>
  <r>
    <x v="420"/>
    <x v="2"/>
    <x v="1"/>
    <n v="0.27506999999999998"/>
    <x v="4"/>
    <n v="4"/>
    <x v="0"/>
    <x v="0"/>
  </r>
  <r>
    <x v="420"/>
    <x v="3"/>
    <x v="1"/>
    <n v="0.2616"/>
    <x v="4"/>
    <n v="4"/>
    <x v="0"/>
    <x v="0"/>
  </r>
  <r>
    <x v="420"/>
    <x v="4"/>
    <x v="1"/>
    <n v="0.25392999999999999"/>
    <x v="4"/>
    <n v="4"/>
    <x v="0"/>
    <x v="0"/>
  </r>
  <r>
    <x v="420"/>
    <x v="5"/>
    <x v="1"/>
    <n v="0.11412"/>
    <x v="4"/>
    <n v="4"/>
    <x v="0"/>
    <x v="0"/>
  </r>
  <r>
    <x v="420"/>
    <x v="6"/>
    <x v="1"/>
    <n v="0.23898"/>
    <x v="4"/>
    <n v="4"/>
    <x v="0"/>
    <x v="0"/>
  </r>
  <r>
    <x v="420"/>
    <x v="7"/>
    <x v="1"/>
    <n v="0.28666000000000003"/>
    <x v="4"/>
    <n v="4"/>
    <x v="0"/>
    <x v="0"/>
  </r>
  <r>
    <x v="420"/>
    <x v="8"/>
    <x v="1"/>
    <n v="0.30667"/>
    <x v="4"/>
    <n v="4"/>
    <x v="0"/>
    <x v="0"/>
  </r>
  <r>
    <x v="420"/>
    <x v="9"/>
    <x v="1"/>
    <n v="0.30049999999999999"/>
    <x v="4"/>
    <n v="4"/>
    <x v="0"/>
    <x v="0"/>
  </r>
  <r>
    <x v="420"/>
    <x v="10"/>
    <x v="1"/>
    <n v="0.32274999999999998"/>
    <x v="4"/>
    <n v="4"/>
    <x v="0"/>
    <x v="0"/>
  </r>
  <r>
    <x v="420"/>
    <x v="11"/>
    <x v="1"/>
    <n v="0.31470999999999999"/>
    <x v="4"/>
    <n v="4"/>
    <x v="0"/>
    <x v="0"/>
  </r>
  <r>
    <x v="420"/>
    <x v="12"/>
    <x v="1"/>
    <n v="0.35641"/>
    <x v="4"/>
    <n v="4"/>
    <x v="0"/>
    <x v="0"/>
  </r>
  <r>
    <x v="420"/>
    <x v="0"/>
    <x v="2"/>
    <n v="0.52941000000000005"/>
    <x v="4"/>
    <n v="4"/>
    <x v="0"/>
    <x v="0"/>
  </r>
  <r>
    <x v="420"/>
    <x v="1"/>
    <x v="2"/>
    <n v="0.73302999999999996"/>
    <x v="4"/>
    <n v="4"/>
    <x v="0"/>
    <x v="0"/>
  </r>
  <r>
    <x v="420"/>
    <x v="2"/>
    <x v="2"/>
    <n v="0.82652000000000003"/>
    <x v="4"/>
    <n v="4"/>
    <x v="0"/>
    <x v="0"/>
  </r>
  <r>
    <x v="420"/>
    <x v="3"/>
    <x v="2"/>
    <n v="0.76798999999999995"/>
    <x v="4"/>
    <n v="4"/>
    <x v="0"/>
    <x v="0"/>
  </r>
  <r>
    <x v="420"/>
    <x v="4"/>
    <x v="2"/>
    <n v="0.73465999999999998"/>
    <x v="4"/>
    <n v="4"/>
    <x v="0"/>
    <x v="0"/>
  </r>
  <r>
    <x v="420"/>
    <x v="5"/>
    <x v="2"/>
    <n v="0.80037000000000003"/>
    <x v="4"/>
    <n v="4"/>
    <x v="0"/>
    <x v="0"/>
  </r>
  <r>
    <x v="420"/>
    <x v="6"/>
    <x v="2"/>
    <n v="0.70901999999999998"/>
    <x v="4"/>
    <n v="4"/>
    <x v="0"/>
    <x v="0"/>
  </r>
  <r>
    <x v="420"/>
    <x v="7"/>
    <x v="2"/>
    <n v="0.66039000000000003"/>
    <x v="4"/>
    <n v="4"/>
    <x v="0"/>
    <x v="0"/>
  </r>
  <r>
    <x v="420"/>
    <x v="8"/>
    <x v="2"/>
    <n v="0.74738000000000004"/>
    <x v="4"/>
    <n v="4"/>
    <x v="0"/>
    <x v="0"/>
  </r>
  <r>
    <x v="420"/>
    <x v="9"/>
    <x v="2"/>
    <n v="0.72055000000000002"/>
    <x v="4"/>
    <n v="4"/>
    <x v="0"/>
    <x v="0"/>
  </r>
  <r>
    <x v="420"/>
    <x v="10"/>
    <x v="2"/>
    <n v="0.81730000000000003"/>
    <x v="4"/>
    <n v="4"/>
    <x v="0"/>
    <x v="0"/>
  </r>
  <r>
    <x v="420"/>
    <x v="11"/>
    <x v="2"/>
    <n v="0.78234000000000004"/>
    <x v="4"/>
    <n v="4"/>
    <x v="0"/>
    <x v="0"/>
  </r>
  <r>
    <x v="420"/>
    <x v="12"/>
    <x v="2"/>
    <n v="0.96364000000000005"/>
    <x v="4"/>
    <n v="4"/>
    <x v="0"/>
    <x v="0"/>
  </r>
  <r>
    <x v="420"/>
    <x v="0"/>
    <x v="3"/>
    <n v="0.79600000000000004"/>
    <x v="4"/>
    <n v="4"/>
    <x v="0"/>
    <x v="0"/>
  </r>
  <r>
    <x v="420"/>
    <x v="1"/>
    <x v="3"/>
    <n v="1.3560000000000001"/>
    <x v="4"/>
    <n v="4"/>
    <x v="0"/>
    <x v="0"/>
  </r>
  <r>
    <x v="420"/>
    <x v="2"/>
    <x v="3"/>
    <n v="1.4710000000000001"/>
    <x v="4"/>
    <n v="4"/>
    <x v="0"/>
    <x v="0"/>
  </r>
  <r>
    <x v="420"/>
    <x v="3"/>
    <x v="3"/>
    <n v="1.399"/>
    <x v="4"/>
    <n v="4"/>
    <x v="0"/>
    <x v="0"/>
  </r>
  <r>
    <x v="420"/>
    <x v="4"/>
    <x v="3"/>
    <n v="1.3580000000000001"/>
    <x v="4"/>
    <n v="4"/>
    <x v="0"/>
    <x v="0"/>
  </r>
  <r>
    <x v="420"/>
    <x v="5"/>
    <x v="3"/>
    <n v="0.99199999999999999"/>
    <x v="4"/>
    <n v="4"/>
    <x v="0"/>
    <x v="0"/>
  </r>
  <r>
    <x v="420"/>
    <x v="6"/>
    <x v="3"/>
    <n v="1.278"/>
    <x v="4"/>
    <n v="4"/>
    <x v="0"/>
    <x v="0"/>
  </r>
  <r>
    <x v="420"/>
    <x v="7"/>
    <x v="3"/>
    <n v="1.5329999999999999"/>
    <x v="4"/>
    <n v="4"/>
    <x v="0"/>
    <x v="0"/>
  </r>
  <r>
    <x v="420"/>
    <x v="8"/>
    <x v="3"/>
    <n v="1.64"/>
    <x v="4"/>
    <n v="4"/>
    <x v="0"/>
    <x v="0"/>
  </r>
  <r>
    <x v="420"/>
    <x v="9"/>
    <x v="3"/>
    <n v="1.607"/>
    <x v="4"/>
    <n v="4"/>
    <x v="0"/>
    <x v="0"/>
  </r>
  <r>
    <x v="420"/>
    <x v="10"/>
    <x v="3"/>
    <n v="1.726"/>
    <x v="4"/>
    <n v="4"/>
    <x v="0"/>
    <x v="0"/>
  </r>
  <r>
    <x v="420"/>
    <x v="11"/>
    <x v="3"/>
    <n v="1.6830000000000001"/>
    <x v="4"/>
    <n v="4"/>
    <x v="0"/>
    <x v="0"/>
  </r>
  <r>
    <x v="420"/>
    <x v="12"/>
    <x v="3"/>
    <n v="1.9059999999999999"/>
    <x v="4"/>
    <n v="4"/>
    <x v="0"/>
    <x v="0"/>
  </r>
  <r>
    <x v="421"/>
    <x v="13"/>
    <x v="0"/>
    <n v="1.5650000000000001E-2"/>
    <x v="4"/>
    <n v="4"/>
    <x v="0"/>
    <x v="0"/>
  </r>
  <r>
    <x v="421"/>
    <x v="13"/>
    <x v="1"/>
    <n v="8.8469999999999993E-2"/>
    <x v="4"/>
    <n v="4"/>
    <x v="0"/>
    <x v="0"/>
  </r>
  <r>
    <x v="421"/>
    <x v="13"/>
    <x v="2"/>
    <n v="0.66488000000000003"/>
    <x v="4"/>
    <n v="4"/>
    <x v="0"/>
    <x v="0"/>
  </r>
  <r>
    <x v="421"/>
    <x v="13"/>
    <x v="3"/>
    <n v="0.76900000000000002"/>
    <x v="4"/>
    <n v="4"/>
    <x v="0"/>
    <x v="0"/>
  </r>
  <r>
    <x v="422"/>
    <x v="0"/>
    <x v="0"/>
    <n v="0.11774999999999999"/>
    <x v="4"/>
    <n v="5"/>
    <x v="0"/>
    <x v="0"/>
  </r>
  <r>
    <x v="422"/>
    <x v="1"/>
    <x v="0"/>
    <n v="0.36941000000000002"/>
    <x v="4"/>
    <n v="5"/>
    <x v="0"/>
    <x v="0"/>
  </r>
  <r>
    <x v="422"/>
    <x v="2"/>
    <x v="0"/>
    <n v="0.36941000000000002"/>
    <x v="4"/>
    <n v="5"/>
    <x v="0"/>
    <x v="0"/>
  </r>
  <r>
    <x v="422"/>
    <x v="3"/>
    <x v="0"/>
    <n v="0.36941000000000002"/>
    <x v="4"/>
    <n v="5"/>
    <x v="0"/>
    <x v="0"/>
  </r>
  <r>
    <x v="422"/>
    <x v="4"/>
    <x v="0"/>
    <n v="0.36941000000000002"/>
    <x v="4"/>
    <n v="5"/>
    <x v="0"/>
    <x v="0"/>
  </r>
  <r>
    <x v="422"/>
    <x v="5"/>
    <x v="0"/>
    <n v="7.7509999999999996E-2"/>
    <x v="4"/>
    <n v="5"/>
    <x v="0"/>
    <x v="0"/>
  </r>
  <r>
    <x v="422"/>
    <x v="6"/>
    <x v="0"/>
    <n v="0.33"/>
    <x v="4"/>
    <n v="5"/>
    <x v="0"/>
    <x v="0"/>
  </r>
  <r>
    <x v="422"/>
    <x v="7"/>
    <x v="0"/>
    <n v="0.58594999999999997"/>
    <x v="4"/>
    <n v="5"/>
    <x v="0"/>
    <x v="0"/>
  </r>
  <r>
    <x v="422"/>
    <x v="8"/>
    <x v="0"/>
    <n v="0.58594999999999997"/>
    <x v="4"/>
    <n v="5"/>
    <x v="0"/>
    <x v="0"/>
  </r>
  <r>
    <x v="422"/>
    <x v="9"/>
    <x v="0"/>
    <n v="0.58594999999999997"/>
    <x v="4"/>
    <n v="5"/>
    <x v="0"/>
    <x v="0"/>
  </r>
  <r>
    <x v="422"/>
    <x v="10"/>
    <x v="0"/>
    <n v="0.58594999999999997"/>
    <x v="4"/>
    <n v="5"/>
    <x v="0"/>
    <x v="0"/>
  </r>
  <r>
    <x v="422"/>
    <x v="11"/>
    <x v="0"/>
    <n v="0.58594999999999997"/>
    <x v="4"/>
    <n v="5"/>
    <x v="0"/>
    <x v="0"/>
  </r>
  <r>
    <x v="422"/>
    <x v="12"/>
    <x v="0"/>
    <n v="0.58594999999999997"/>
    <x v="4"/>
    <n v="5"/>
    <x v="0"/>
    <x v="0"/>
  </r>
  <r>
    <x v="422"/>
    <x v="0"/>
    <x v="1"/>
    <n v="0.14885000000000001"/>
    <x v="4"/>
    <n v="5"/>
    <x v="0"/>
    <x v="0"/>
  </r>
  <r>
    <x v="422"/>
    <x v="1"/>
    <x v="1"/>
    <n v="0.25374999999999998"/>
    <x v="4"/>
    <n v="5"/>
    <x v="0"/>
    <x v="0"/>
  </r>
  <r>
    <x v="422"/>
    <x v="2"/>
    <x v="1"/>
    <n v="0.27488000000000001"/>
    <x v="4"/>
    <n v="5"/>
    <x v="0"/>
    <x v="0"/>
  </r>
  <r>
    <x v="422"/>
    <x v="3"/>
    <x v="1"/>
    <n v="0.25861000000000001"/>
    <x v="4"/>
    <n v="5"/>
    <x v="0"/>
    <x v="0"/>
  </r>
  <r>
    <x v="422"/>
    <x v="4"/>
    <x v="1"/>
    <n v="0.25113000000000002"/>
    <x v="4"/>
    <n v="5"/>
    <x v="0"/>
    <x v="0"/>
  </r>
  <r>
    <x v="422"/>
    <x v="5"/>
    <x v="1"/>
    <n v="0.11067"/>
    <x v="4"/>
    <n v="5"/>
    <x v="0"/>
    <x v="0"/>
  </r>
  <r>
    <x v="422"/>
    <x v="6"/>
    <x v="1"/>
    <n v="0.23823"/>
    <x v="4"/>
    <n v="5"/>
    <x v="0"/>
    <x v="0"/>
  </r>
  <r>
    <x v="422"/>
    <x v="7"/>
    <x v="1"/>
    <n v="0.28615000000000002"/>
    <x v="4"/>
    <n v="5"/>
    <x v="0"/>
    <x v="0"/>
  </r>
  <r>
    <x v="422"/>
    <x v="8"/>
    <x v="1"/>
    <n v="0.30759999999999998"/>
    <x v="4"/>
    <n v="5"/>
    <x v="0"/>
    <x v="0"/>
  </r>
  <r>
    <x v="422"/>
    <x v="9"/>
    <x v="1"/>
    <n v="0.30031000000000002"/>
    <x v="4"/>
    <n v="5"/>
    <x v="0"/>
    <x v="0"/>
  </r>
  <r>
    <x v="422"/>
    <x v="10"/>
    <x v="1"/>
    <n v="0.32256000000000001"/>
    <x v="4"/>
    <n v="5"/>
    <x v="0"/>
    <x v="0"/>
  </r>
  <r>
    <x v="422"/>
    <x v="11"/>
    <x v="1"/>
    <n v="0.31470999999999999"/>
    <x v="4"/>
    <n v="5"/>
    <x v="0"/>
    <x v="0"/>
  </r>
  <r>
    <x v="422"/>
    <x v="12"/>
    <x v="1"/>
    <n v="0.35621999999999998"/>
    <x v="4"/>
    <n v="5"/>
    <x v="0"/>
    <x v="0"/>
  </r>
  <r>
    <x v="422"/>
    <x v="0"/>
    <x v="2"/>
    <n v="0.52941000000000005"/>
    <x v="4"/>
    <n v="5"/>
    <x v="0"/>
    <x v="0"/>
  </r>
  <r>
    <x v="422"/>
    <x v="1"/>
    <x v="2"/>
    <n v="0.73384000000000005"/>
    <x v="4"/>
    <n v="5"/>
    <x v="0"/>
    <x v="0"/>
  </r>
  <r>
    <x v="422"/>
    <x v="2"/>
    <x v="2"/>
    <n v="0.82571000000000006"/>
    <x v="4"/>
    <n v="5"/>
    <x v="0"/>
    <x v="0"/>
  </r>
  <r>
    <x v="422"/>
    <x v="3"/>
    <x v="2"/>
    <n v="0.75497999999999998"/>
    <x v="4"/>
    <n v="5"/>
    <x v="0"/>
    <x v="0"/>
  </r>
  <r>
    <x v="422"/>
    <x v="4"/>
    <x v="2"/>
    <n v="0.72245999999999999"/>
    <x v="4"/>
    <n v="5"/>
    <x v="0"/>
    <x v="0"/>
  </r>
  <r>
    <x v="422"/>
    <x v="5"/>
    <x v="2"/>
    <n v="0.77381999999999995"/>
    <x v="4"/>
    <n v="5"/>
    <x v="0"/>
    <x v="0"/>
  </r>
  <r>
    <x v="422"/>
    <x v="6"/>
    <x v="2"/>
    <n v="0.70577000000000001"/>
    <x v="4"/>
    <n v="5"/>
    <x v="0"/>
    <x v="0"/>
  </r>
  <r>
    <x v="422"/>
    <x v="7"/>
    <x v="2"/>
    <n v="0.65820000000000001"/>
    <x v="4"/>
    <n v="5"/>
    <x v="0"/>
    <x v="0"/>
  </r>
  <r>
    <x v="422"/>
    <x v="8"/>
    <x v="2"/>
    <n v="0.75144999999999995"/>
    <x v="4"/>
    <n v="5"/>
    <x v="0"/>
    <x v="0"/>
  </r>
  <r>
    <x v="422"/>
    <x v="9"/>
    <x v="2"/>
    <n v="0.71974000000000005"/>
    <x v="4"/>
    <n v="5"/>
    <x v="0"/>
    <x v="0"/>
  </r>
  <r>
    <x v="422"/>
    <x v="10"/>
    <x v="2"/>
    <n v="0.81649000000000005"/>
    <x v="4"/>
    <n v="5"/>
    <x v="0"/>
    <x v="0"/>
  </r>
  <r>
    <x v="422"/>
    <x v="11"/>
    <x v="2"/>
    <n v="0.78234000000000004"/>
    <x v="4"/>
    <n v="5"/>
    <x v="0"/>
    <x v="0"/>
  </r>
  <r>
    <x v="422"/>
    <x v="12"/>
    <x v="2"/>
    <n v="0.96282999999999996"/>
    <x v="4"/>
    <n v="5"/>
    <x v="0"/>
    <x v="0"/>
  </r>
  <r>
    <x v="422"/>
    <x v="0"/>
    <x v="3"/>
    <n v="0.79600000000000004"/>
    <x v="4"/>
    <n v="5"/>
    <x v="0"/>
    <x v="0"/>
  </r>
  <r>
    <x v="422"/>
    <x v="1"/>
    <x v="3"/>
    <n v="1.357"/>
    <x v="4"/>
    <n v="5"/>
    <x v="0"/>
    <x v="0"/>
  </r>
  <r>
    <x v="422"/>
    <x v="2"/>
    <x v="3"/>
    <n v="1.47"/>
    <x v="4"/>
    <n v="5"/>
    <x v="0"/>
    <x v="0"/>
  </r>
  <r>
    <x v="422"/>
    <x v="3"/>
    <x v="3"/>
    <n v="1.383"/>
    <x v="4"/>
    <n v="5"/>
    <x v="0"/>
    <x v="0"/>
  </r>
  <r>
    <x v="422"/>
    <x v="4"/>
    <x v="3"/>
    <n v="1.343"/>
    <x v="4"/>
    <n v="5"/>
    <x v="0"/>
    <x v="0"/>
  </r>
  <r>
    <x v="422"/>
    <x v="5"/>
    <x v="3"/>
    <n v="0.96199999999999997"/>
    <x v="4"/>
    <n v="5"/>
    <x v="0"/>
    <x v="0"/>
  </r>
  <r>
    <x v="422"/>
    <x v="6"/>
    <x v="3"/>
    <n v="1.274"/>
    <x v="4"/>
    <n v="5"/>
    <x v="0"/>
    <x v="0"/>
  </r>
  <r>
    <x v="422"/>
    <x v="7"/>
    <x v="3"/>
    <n v="1.5303"/>
    <x v="4"/>
    <n v="5"/>
    <x v="0"/>
    <x v="0"/>
  </r>
  <r>
    <x v="422"/>
    <x v="8"/>
    <x v="3"/>
    <n v="1.645"/>
    <x v="4"/>
    <n v="5"/>
    <x v="0"/>
    <x v="0"/>
  </r>
  <r>
    <x v="422"/>
    <x v="9"/>
    <x v="3"/>
    <n v="1.6060000000000001"/>
    <x v="4"/>
    <n v="5"/>
    <x v="0"/>
    <x v="0"/>
  </r>
  <r>
    <x v="422"/>
    <x v="10"/>
    <x v="3"/>
    <n v="1.7250000000000001"/>
    <x v="4"/>
    <n v="5"/>
    <x v="0"/>
    <x v="0"/>
  </r>
  <r>
    <x v="422"/>
    <x v="11"/>
    <x v="3"/>
    <n v="1.6830000000000001"/>
    <x v="4"/>
    <n v="5"/>
    <x v="0"/>
    <x v="0"/>
  </r>
  <r>
    <x v="422"/>
    <x v="12"/>
    <x v="3"/>
    <n v="1.905"/>
    <x v="4"/>
    <n v="5"/>
    <x v="0"/>
    <x v="0"/>
  </r>
  <r>
    <x v="423"/>
    <x v="13"/>
    <x v="0"/>
    <n v="1.5650000000000001E-2"/>
    <x v="4"/>
    <n v="5"/>
    <x v="0"/>
    <x v="0"/>
  </r>
  <r>
    <x v="423"/>
    <x v="13"/>
    <x v="1"/>
    <n v="8.8469999999999993E-2"/>
    <x v="4"/>
    <n v="5"/>
    <x v="0"/>
    <x v="0"/>
  </r>
  <r>
    <x v="423"/>
    <x v="13"/>
    <x v="2"/>
    <n v="0.66488000000000003"/>
    <x v="4"/>
    <n v="5"/>
    <x v="0"/>
    <x v="0"/>
  </r>
  <r>
    <x v="423"/>
    <x v="13"/>
    <x v="3"/>
    <n v="0.76900000000000002"/>
    <x v="4"/>
    <n v="5"/>
    <x v="0"/>
    <x v="0"/>
  </r>
  <r>
    <x v="424"/>
    <x v="0"/>
    <x v="0"/>
    <n v="0.11774999999999999"/>
    <x v="4"/>
    <n v="6"/>
    <x v="0"/>
    <x v="1"/>
  </r>
  <r>
    <x v="424"/>
    <x v="1"/>
    <x v="0"/>
    <n v="0.36941000000000002"/>
    <x v="4"/>
    <n v="6"/>
    <x v="0"/>
    <x v="1"/>
  </r>
  <r>
    <x v="424"/>
    <x v="2"/>
    <x v="0"/>
    <n v="0.36941000000000002"/>
    <x v="4"/>
    <n v="6"/>
    <x v="0"/>
    <x v="1"/>
  </r>
  <r>
    <x v="424"/>
    <x v="3"/>
    <x v="0"/>
    <n v="0.36941000000000002"/>
    <x v="4"/>
    <n v="6"/>
    <x v="0"/>
    <x v="1"/>
  </r>
  <r>
    <x v="424"/>
    <x v="4"/>
    <x v="0"/>
    <n v="0.36941000000000002"/>
    <x v="4"/>
    <n v="6"/>
    <x v="0"/>
    <x v="1"/>
  </r>
  <r>
    <x v="424"/>
    <x v="5"/>
    <x v="0"/>
    <n v="7.7509999999999996E-2"/>
    <x v="4"/>
    <n v="6"/>
    <x v="0"/>
    <x v="1"/>
  </r>
  <r>
    <x v="424"/>
    <x v="6"/>
    <x v="0"/>
    <n v="0.33"/>
    <x v="4"/>
    <n v="6"/>
    <x v="0"/>
    <x v="1"/>
  </r>
  <r>
    <x v="424"/>
    <x v="7"/>
    <x v="0"/>
    <n v="0.58594999999999997"/>
    <x v="4"/>
    <n v="6"/>
    <x v="0"/>
    <x v="1"/>
  </r>
  <r>
    <x v="424"/>
    <x v="8"/>
    <x v="0"/>
    <n v="0.58594999999999997"/>
    <x v="4"/>
    <n v="6"/>
    <x v="0"/>
    <x v="1"/>
  </r>
  <r>
    <x v="424"/>
    <x v="9"/>
    <x v="0"/>
    <n v="0.58594999999999997"/>
    <x v="4"/>
    <n v="6"/>
    <x v="0"/>
    <x v="1"/>
  </r>
  <r>
    <x v="424"/>
    <x v="10"/>
    <x v="0"/>
    <n v="0.58594999999999997"/>
    <x v="4"/>
    <n v="6"/>
    <x v="0"/>
    <x v="1"/>
  </r>
  <r>
    <x v="424"/>
    <x v="11"/>
    <x v="0"/>
    <n v="0.58594999999999997"/>
    <x v="4"/>
    <n v="6"/>
    <x v="0"/>
    <x v="1"/>
  </r>
  <r>
    <x v="424"/>
    <x v="12"/>
    <x v="0"/>
    <n v="0.58594999999999997"/>
    <x v="4"/>
    <n v="6"/>
    <x v="0"/>
    <x v="1"/>
  </r>
  <r>
    <x v="424"/>
    <x v="0"/>
    <x v="1"/>
    <n v="0.14754"/>
    <x v="4"/>
    <n v="6"/>
    <x v="0"/>
    <x v="1"/>
  </r>
  <r>
    <x v="424"/>
    <x v="1"/>
    <x v="1"/>
    <n v="0.25244"/>
    <x v="4"/>
    <n v="6"/>
    <x v="0"/>
    <x v="1"/>
  </r>
  <r>
    <x v="424"/>
    <x v="2"/>
    <x v="1"/>
    <n v="0.27412999999999998"/>
    <x v="4"/>
    <n v="6"/>
    <x v="0"/>
    <x v="1"/>
  </r>
  <r>
    <x v="424"/>
    <x v="3"/>
    <x v="1"/>
    <n v="0.26067000000000001"/>
    <x v="4"/>
    <n v="6"/>
    <x v="0"/>
    <x v="1"/>
  </r>
  <r>
    <x v="424"/>
    <x v="4"/>
    <x v="1"/>
    <n v="0.25207000000000002"/>
    <x v="4"/>
    <n v="6"/>
    <x v="0"/>
    <x v="1"/>
  </r>
  <r>
    <x v="424"/>
    <x v="5"/>
    <x v="1"/>
    <n v="0.11228"/>
    <x v="4"/>
    <n v="6"/>
    <x v="0"/>
    <x v="1"/>
  </r>
  <r>
    <x v="424"/>
    <x v="6"/>
    <x v="1"/>
    <n v="0.23991000000000001"/>
    <x v="4"/>
    <n v="6"/>
    <x v="0"/>
    <x v="1"/>
  </r>
  <r>
    <x v="424"/>
    <x v="7"/>
    <x v="1"/>
    <n v="0.28684999999999999"/>
    <x v="4"/>
    <n v="6"/>
    <x v="0"/>
    <x v="1"/>
  </r>
  <r>
    <x v="424"/>
    <x v="8"/>
    <x v="1"/>
    <n v="0.30797999999999998"/>
    <x v="4"/>
    <n v="6"/>
    <x v="0"/>
    <x v="1"/>
  </r>
  <r>
    <x v="424"/>
    <x v="9"/>
    <x v="1"/>
    <n v="0.30254999999999999"/>
    <x v="4"/>
    <n v="6"/>
    <x v="0"/>
    <x v="1"/>
  </r>
  <r>
    <x v="424"/>
    <x v="10"/>
    <x v="1"/>
    <n v="0.32330999999999999"/>
    <x v="4"/>
    <n v="6"/>
    <x v="0"/>
    <x v="1"/>
  </r>
  <r>
    <x v="424"/>
    <x v="11"/>
    <x v="1"/>
    <n v="0.31284000000000001"/>
    <x v="4"/>
    <n v="6"/>
    <x v="0"/>
    <x v="1"/>
  </r>
  <r>
    <x v="424"/>
    <x v="12"/>
    <x v="1"/>
    <n v="0.35565999999999998"/>
    <x v="4"/>
    <n v="6"/>
    <x v="0"/>
    <x v="1"/>
  </r>
  <r>
    <x v="424"/>
    <x v="0"/>
    <x v="2"/>
    <n v="0.52371000000000001"/>
    <x v="4"/>
    <n v="6"/>
    <x v="0"/>
    <x v="1"/>
  </r>
  <r>
    <x v="424"/>
    <x v="1"/>
    <x v="2"/>
    <n v="0.72814999999999996"/>
    <x v="4"/>
    <n v="6"/>
    <x v="0"/>
    <x v="1"/>
  </r>
  <r>
    <x v="424"/>
    <x v="2"/>
    <x v="2"/>
    <n v="0.82245999999999997"/>
    <x v="4"/>
    <n v="6"/>
    <x v="0"/>
    <x v="1"/>
  </r>
  <r>
    <x v="424"/>
    <x v="3"/>
    <x v="2"/>
    <n v="0.76392000000000004"/>
    <x v="4"/>
    <n v="6"/>
    <x v="0"/>
    <x v="1"/>
  </r>
  <r>
    <x v="424"/>
    <x v="4"/>
    <x v="2"/>
    <n v="0.72652000000000005"/>
    <x v="4"/>
    <n v="6"/>
    <x v="0"/>
    <x v="1"/>
  </r>
  <r>
    <x v="424"/>
    <x v="5"/>
    <x v="2"/>
    <n v="0.78620999999999996"/>
    <x v="4"/>
    <n v="6"/>
    <x v="0"/>
    <x v="1"/>
  </r>
  <r>
    <x v="424"/>
    <x v="6"/>
    <x v="2"/>
    <n v="0.71309"/>
    <x v="4"/>
    <n v="6"/>
    <x v="0"/>
    <x v="1"/>
  </r>
  <r>
    <x v="424"/>
    <x v="7"/>
    <x v="2"/>
    <n v="0.66120000000000001"/>
    <x v="4"/>
    <n v="6"/>
    <x v="0"/>
    <x v="1"/>
  </r>
  <r>
    <x v="424"/>
    <x v="8"/>
    <x v="2"/>
    <n v="0.75307000000000002"/>
    <x v="4"/>
    <n v="6"/>
    <x v="0"/>
    <x v="1"/>
  </r>
  <r>
    <x v="424"/>
    <x v="9"/>
    <x v="2"/>
    <n v="0.72950000000000004"/>
    <x v="4"/>
    <n v="6"/>
    <x v="0"/>
    <x v="1"/>
  </r>
  <r>
    <x v="424"/>
    <x v="10"/>
    <x v="2"/>
    <n v="0.81974000000000002"/>
    <x v="4"/>
    <n v="6"/>
    <x v="0"/>
    <x v="1"/>
  </r>
  <r>
    <x v="424"/>
    <x v="11"/>
    <x v="2"/>
    <n v="0.77420999999999995"/>
    <x v="4"/>
    <n v="6"/>
    <x v="0"/>
    <x v="1"/>
  </r>
  <r>
    <x v="424"/>
    <x v="12"/>
    <x v="2"/>
    <n v="0.96038999999999997"/>
    <x v="4"/>
    <n v="6"/>
    <x v="0"/>
    <x v="1"/>
  </r>
  <r>
    <x v="424"/>
    <x v="0"/>
    <x v="3"/>
    <n v="0.78900000000000003"/>
    <x v="4"/>
    <n v="6"/>
    <x v="0"/>
    <x v="1"/>
  </r>
  <r>
    <x v="424"/>
    <x v="1"/>
    <x v="3"/>
    <n v="1.35"/>
    <x v="4"/>
    <n v="6"/>
    <x v="0"/>
    <x v="1"/>
  </r>
  <r>
    <x v="424"/>
    <x v="2"/>
    <x v="3"/>
    <n v="1.466"/>
    <x v="4"/>
    <n v="6"/>
    <x v="0"/>
    <x v="1"/>
  </r>
  <r>
    <x v="424"/>
    <x v="3"/>
    <x v="3"/>
    <n v="1.3939999999999999"/>
    <x v="4"/>
    <n v="6"/>
    <x v="0"/>
    <x v="1"/>
  </r>
  <r>
    <x v="424"/>
    <x v="4"/>
    <x v="3"/>
    <n v="1.3480000000000001"/>
    <x v="4"/>
    <n v="6"/>
    <x v="0"/>
    <x v="1"/>
  </r>
  <r>
    <x v="424"/>
    <x v="5"/>
    <x v="3"/>
    <n v="0.97599999999999998"/>
    <x v="4"/>
    <n v="6"/>
    <x v="0"/>
    <x v="1"/>
  </r>
  <r>
    <x v="424"/>
    <x v="6"/>
    <x v="3"/>
    <n v="1.2829999999999999"/>
    <x v="4"/>
    <n v="6"/>
    <x v="0"/>
    <x v="1"/>
  </r>
  <r>
    <x v="424"/>
    <x v="7"/>
    <x v="3"/>
    <n v="1.534"/>
    <x v="4"/>
    <n v="6"/>
    <x v="0"/>
    <x v="1"/>
  </r>
  <r>
    <x v="424"/>
    <x v="8"/>
    <x v="3"/>
    <n v="1.647"/>
    <x v="4"/>
    <n v="6"/>
    <x v="0"/>
    <x v="1"/>
  </r>
  <r>
    <x v="424"/>
    <x v="9"/>
    <x v="3"/>
    <n v="1.6180000000000001"/>
    <x v="4"/>
    <n v="6"/>
    <x v="0"/>
    <x v="1"/>
  </r>
  <r>
    <x v="424"/>
    <x v="10"/>
    <x v="3"/>
    <n v="1.7290000000000001"/>
    <x v="4"/>
    <n v="6"/>
    <x v="0"/>
    <x v="1"/>
  </r>
  <r>
    <x v="424"/>
    <x v="11"/>
    <x v="3"/>
    <n v="1.673"/>
    <x v="4"/>
    <n v="6"/>
    <x v="0"/>
    <x v="1"/>
  </r>
  <r>
    <x v="424"/>
    <x v="12"/>
    <x v="3"/>
    <n v="1.9019999999999999"/>
    <x v="4"/>
    <n v="6"/>
    <x v="0"/>
    <x v="1"/>
  </r>
  <r>
    <x v="425"/>
    <x v="13"/>
    <x v="0"/>
    <n v="1.5650000000000001E-2"/>
    <x v="4"/>
    <n v="6"/>
    <x v="0"/>
    <x v="1"/>
  </r>
  <r>
    <x v="425"/>
    <x v="13"/>
    <x v="1"/>
    <n v="9.0190000000000006E-2"/>
    <x v="4"/>
    <n v="6"/>
    <x v="0"/>
    <x v="1"/>
  </r>
  <r>
    <x v="425"/>
    <x v="13"/>
    <x v="2"/>
    <n v="0.67815999999999999"/>
    <x v="4"/>
    <n v="6"/>
    <x v="0"/>
    <x v="1"/>
  </r>
  <r>
    <x v="425"/>
    <x v="13"/>
    <x v="3"/>
    <n v="0.78400000000000003"/>
    <x v="4"/>
    <n v="6"/>
    <x v="0"/>
    <x v="1"/>
  </r>
  <r>
    <x v="426"/>
    <x v="0"/>
    <x v="0"/>
    <n v="0.11774999999999999"/>
    <x v="4"/>
    <n v="7"/>
    <x v="0"/>
    <x v="1"/>
  </r>
  <r>
    <x v="426"/>
    <x v="1"/>
    <x v="0"/>
    <n v="0.36941000000000002"/>
    <x v="4"/>
    <n v="7"/>
    <x v="0"/>
    <x v="1"/>
  </r>
  <r>
    <x v="426"/>
    <x v="2"/>
    <x v="0"/>
    <n v="0.36941000000000002"/>
    <x v="4"/>
    <n v="7"/>
    <x v="0"/>
    <x v="1"/>
  </r>
  <r>
    <x v="426"/>
    <x v="3"/>
    <x v="0"/>
    <n v="0.36941000000000002"/>
    <x v="4"/>
    <n v="7"/>
    <x v="0"/>
    <x v="1"/>
  </r>
  <r>
    <x v="426"/>
    <x v="4"/>
    <x v="0"/>
    <n v="0.36941000000000002"/>
    <x v="4"/>
    <n v="7"/>
    <x v="0"/>
    <x v="1"/>
  </r>
  <r>
    <x v="426"/>
    <x v="5"/>
    <x v="0"/>
    <n v="7.7509999999999996E-2"/>
    <x v="4"/>
    <n v="7"/>
    <x v="0"/>
    <x v="1"/>
  </r>
  <r>
    <x v="426"/>
    <x v="6"/>
    <x v="0"/>
    <n v="0.33"/>
    <x v="4"/>
    <n v="7"/>
    <x v="0"/>
    <x v="1"/>
  </r>
  <r>
    <x v="426"/>
    <x v="7"/>
    <x v="0"/>
    <n v="0.58594999999999997"/>
    <x v="4"/>
    <n v="7"/>
    <x v="0"/>
    <x v="1"/>
  </r>
  <r>
    <x v="426"/>
    <x v="8"/>
    <x v="0"/>
    <n v="0.58594999999999997"/>
    <x v="4"/>
    <n v="7"/>
    <x v="0"/>
    <x v="1"/>
  </r>
  <r>
    <x v="426"/>
    <x v="9"/>
    <x v="0"/>
    <n v="0.58594999999999997"/>
    <x v="4"/>
    <n v="7"/>
    <x v="0"/>
    <x v="1"/>
  </r>
  <r>
    <x v="426"/>
    <x v="10"/>
    <x v="0"/>
    <n v="0.58594999999999997"/>
    <x v="4"/>
    <n v="7"/>
    <x v="0"/>
    <x v="1"/>
  </r>
  <r>
    <x v="426"/>
    <x v="11"/>
    <x v="0"/>
    <n v="0.58594999999999997"/>
    <x v="4"/>
    <n v="7"/>
    <x v="0"/>
    <x v="1"/>
  </r>
  <r>
    <x v="426"/>
    <x v="12"/>
    <x v="0"/>
    <n v="0.58594999999999997"/>
    <x v="4"/>
    <n v="7"/>
    <x v="0"/>
    <x v="1"/>
  </r>
  <r>
    <x v="426"/>
    <x v="0"/>
    <x v="1"/>
    <n v="0.14754"/>
    <x v="4"/>
    <n v="7"/>
    <x v="0"/>
    <x v="1"/>
  </r>
  <r>
    <x v="426"/>
    <x v="1"/>
    <x v="1"/>
    <n v="0.25244"/>
    <x v="4"/>
    <n v="7"/>
    <x v="0"/>
    <x v="1"/>
  </r>
  <r>
    <x v="426"/>
    <x v="2"/>
    <x v="1"/>
    <n v="0.26590000000000003"/>
    <x v="4"/>
    <n v="7"/>
    <x v="0"/>
    <x v="1"/>
  </r>
  <r>
    <x v="426"/>
    <x v="3"/>
    <x v="1"/>
    <n v="0.26067000000000001"/>
    <x v="4"/>
    <n v="7"/>
    <x v="0"/>
    <x v="1"/>
  </r>
  <r>
    <x v="426"/>
    <x v="4"/>
    <x v="1"/>
    <n v="0.25207000000000002"/>
    <x v="4"/>
    <n v="7"/>
    <x v="0"/>
    <x v="1"/>
  </r>
  <r>
    <x v="426"/>
    <x v="5"/>
    <x v="1"/>
    <n v="0.11194"/>
    <x v="4"/>
    <n v="7"/>
    <x v="0"/>
    <x v="1"/>
  </r>
  <r>
    <x v="426"/>
    <x v="6"/>
    <x v="1"/>
    <n v="0.23991000000000001"/>
    <x v="4"/>
    <n v="7"/>
    <x v="0"/>
    <x v="1"/>
  </r>
  <r>
    <x v="426"/>
    <x v="7"/>
    <x v="1"/>
    <n v="0.28684999999999999"/>
    <x v="4"/>
    <n v="7"/>
    <x v="0"/>
    <x v="1"/>
  </r>
  <r>
    <x v="426"/>
    <x v="8"/>
    <x v="1"/>
    <n v="0.30703999999999998"/>
    <x v="4"/>
    <n v="7"/>
    <x v="0"/>
    <x v="1"/>
  </r>
  <r>
    <x v="426"/>
    <x v="9"/>
    <x v="1"/>
    <n v="0.30237000000000003"/>
    <x v="4"/>
    <n v="7"/>
    <x v="0"/>
    <x v="1"/>
  </r>
  <r>
    <x v="426"/>
    <x v="10"/>
    <x v="1"/>
    <n v="0.32330999999999999"/>
    <x v="4"/>
    <n v="7"/>
    <x v="0"/>
    <x v="1"/>
  </r>
  <r>
    <x v="426"/>
    <x v="11"/>
    <x v="1"/>
    <n v="0.31284000000000001"/>
    <x v="4"/>
    <n v="7"/>
    <x v="0"/>
    <x v="1"/>
  </r>
  <r>
    <x v="426"/>
    <x v="12"/>
    <x v="1"/>
    <n v="0.35565999999999998"/>
    <x v="4"/>
    <n v="7"/>
    <x v="0"/>
    <x v="1"/>
  </r>
  <r>
    <x v="426"/>
    <x v="0"/>
    <x v="2"/>
    <n v="0.52371000000000001"/>
    <x v="4"/>
    <n v="7"/>
    <x v="0"/>
    <x v="1"/>
  </r>
  <r>
    <x v="426"/>
    <x v="1"/>
    <x v="2"/>
    <n v="0.72814999999999996"/>
    <x v="4"/>
    <n v="7"/>
    <x v="0"/>
    <x v="1"/>
  </r>
  <r>
    <x v="426"/>
    <x v="2"/>
    <x v="2"/>
    <n v="0.78669"/>
    <x v="4"/>
    <n v="7"/>
    <x v="0"/>
    <x v="1"/>
  </r>
  <r>
    <x v="426"/>
    <x v="3"/>
    <x v="2"/>
    <n v="0.76392000000000004"/>
    <x v="4"/>
    <n v="7"/>
    <x v="0"/>
    <x v="1"/>
  </r>
  <r>
    <x v="426"/>
    <x v="4"/>
    <x v="2"/>
    <n v="0.72652000000000005"/>
    <x v="4"/>
    <n v="7"/>
    <x v="0"/>
    <x v="1"/>
  </r>
  <r>
    <x v="426"/>
    <x v="5"/>
    <x v="2"/>
    <n v="0.78354999999999997"/>
    <x v="4"/>
    <n v="7"/>
    <x v="0"/>
    <x v="1"/>
  </r>
  <r>
    <x v="426"/>
    <x v="6"/>
    <x v="2"/>
    <n v="0.71309"/>
    <x v="4"/>
    <n v="7"/>
    <x v="0"/>
    <x v="1"/>
  </r>
  <r>
    <x v="426"/>
    <x v="7"/>
    <x v="2"/>
    <n v="0.66120000000000001"/>
    <x v="4"/>
    <n v="7"/>
    <x v="0"/>
    <x v="1"/>
  </r>
  <r>
    <x v="426"/>
    <x v="8"/>
    <x v="2"/>
    <n v="0.74900999999999995"/>
    <x v="4"/>
    <n v="7"/>
    <x v="0"/>
    <x v="1"/>
  </r>
  <r>
    <x v="426"/>
    <x v="9"/>
    <x v="2"/>
    <n v="0.72867999999999999"/>
    <x v="4"/>
    <n v="7"/>
    <x v="0"/>
    <x v="1"/>
  </r>
  <r>
    <x v="426"/>
    <x v="10"/>
    <x v="2"/>
    <n v="0.81974000000000002"/>
    <x v="4"/>
    <n v="7"/>
    <x v="0"/>
    <x v="1"/>
  </r>
  <r>
    <x v="426"/>
    <x v="11"/>
    <x v="2"/>
    <n v="0.77420999999999995"/>
    <x v="4"/>
    <n v="7"/>
    <x v="0"/>
    <x v="1"/>
  </r>
  <r>
    <x v="426"/>
    <x v="12"/>
    <x v="2"/>
    <n v="0.96038999999999997"/>
    <x v="4"/>
    <n v="7"/>
    <x v="0"/>
    <x v="1"/>
  </r>
  <r>
    <x v="426"/>
    <x v="0"/>
    <x v="3"/>
    <n v="0.78900000000000003"/>
    <x v="4"/>
    <n v="7"/>
    <x v="0"/>
    <x v="1"/>
  </r>
  <r>
    <x v="426"/>
    <x v="1"/>
    <x v="3"/>
    <n v="1.35"/>
    <x v="4"/>
    <n v="7"/>
    <x v="0"/>
    <x v="1"/>
  </r>
  <r>
    <x v="426"/>
    <x v="2"/>
    <x v="3"/>
    <n v="1.4219999999999999"/>
    <x v="4"/>
    <n v="7"/>
    <x v="0"/>
    <x v="1"/>
  </r>
  <r>
    <x v="426"/>
    <x v="3"/>
    <x v="3"/>
    <n v="1.3939999999999999"/>
    <x v="4"/>
    <n v="7"/>
    <x v="0"/>
    <x v="1"/>
  </r>
  <r>
    <x v="426"/>
    <x v="4"/>
    <x v="3"/>
    <n v="1.3480000000000001"/>
    <x v="4"/>
    <n v="7"/>
    <x v="0"/>
    <x v="1"/>
  </r>
  <r>
    <x v="426"/>
    <x v="5"/>
    <x v="3"/>
    <n v="0.97299999999999998"/>
    <x v="4"/>
    <n v="7"/>
    <x v="0"/>
    <x v="1"/>
  </r>
  <r>
    <x v="426"/>
    <x v="6"/>
    <x v="3"/>
    <n v="1.2829999999999999"/>
    <x v="4"/>
    <n v="7"/>
    <x v="0"/>
    <x v="1"/>
  </r>
  <r>
    <x v="426"/>
    <x v="7"/>
    <x v="3"/>
    <n v="1.534"/>
    <x v="4"/>
    <n v="7"/>
    <x v="0"/>
    <x v="1"/>
  </r>
  <r>
    <x v="426"/>
    <x v="8"/>
    <x v="3"/>
    <n v="1.6419999999999999"/>
    <x v="4"/>
    <n v="7"/>
    <x v="0"/>
    <x v="1"/>
  </r>
  <r>
    <x v="426"/>
    <x v="9"/>
    <x v="3"/>
    <n v="1.617"/>
    <x v="4"/>
    <n v="7"/>
    <x v="0"/>
    <x v="1"/>
  </r>
  <r>
    <x v="426"/>
    <x v="10"/>
    <x v="3"/>
    <n v="1.7290000000000001"/>
    <x v="4"/>
    <n v="7"/>
    <x v="0"/>
    <x v="1"/>
  </r>
  <r>
    <x v="426"/>
    <x v="11"/>
    <x v="3"/>
    <n v="1.673"/>
    <x v="4"/>
    <n v="7"/>
    <x v="0"/>
    <x v="1"/>
  </r>
  <r>
    <x v="426"/>
    <x v="12"/>
    <x v="3"/>
    <n v="1.9019999999999999"/>
    <x v="4"/>
    <n v="7"/>
    <x v="0"/>
    <x v="1"/>
  </r>
  <r>
    <x v="427"/>
    <x v="13"/>
    <x v="0"/>
    <n v="1.5650000000000001E-2"/>
    <x v="4"/>
    <n v="7"/>
    <x v="0"/>
    <x v="1"/>
  </r>
  <r>
    <x v="427"/>
    <x v="13"/>
    <x v="1"/>
    <n v="9.1230000000000006E-2"/>
    <x v="4"/>
    <n v="7"/>
    <x v="0"/>
    <x v="1"/>
  </r>
  <r>
    <x v="427"/>
    <x v="13"/>
    <x v="2"/>
    <n v="0.68611999999999995"/>
    <x v="4"/>
    <n v="7"/>
    <x v="0"/>
    <x v="1"/>
  </r>
  <r>
    <x v="427"/>
    <x v="13"/>
    <x v="3"/>
    <n v="0.79300000000000004"/>
    <x v="4"/>
    <n v="7"/>
    <x v="0"/>
    <x v="1"/>
  </r>
  <r>
    <x v="428"/>
    <x v="0"/>
    <x v="0"/>
    <n v="0.11774999999999999"/>
    <x v="4"/>
    <n v="8"/>
    <x v="0"/>
    <x v="1"/>
  </r>
  <r>
    <x v="428"/>
    <x v="1"/>
    <x v="0"/>
    <n v="0.36941000000000002"/>
    <x v="4"/>
    <n v="8"/>
    <x v="0"/>
    <x v="1"/>
  </r>
  <r>
    <x v="428"/>
    <x v="2"/>
    <x v="0"/>
    <n v="0.36941000000000002"/>
    <x v="4"/>
    <n v="8"/>
    <x v="0"/>
    <x v="1"/>
  </r>
  <r>
    <x v="428"/>
    <x v="3"/>
    <x v="0"/>
    <n v="0.36941000000000002"/>
    <x v="4"/>
    <n v="8"/>
    <x v="0"/>
    <x v="1"/>
  </r>
  <r>
    <x v="428"/>
    <x v="4"/>
    <x v="0"/>
    <n v="0.36941000000000002"/>
    <x v="4"/>
    <n v="8"/>
    <x v="0"/>
    <x v="1"/>
  </r>
  <r>
    <x v="428"/>
    <x v="5"/>
    <x v="0"/>
    <n v="7.7509999999999996E-2"/>
    <x v="4"/>
    <n v="8"/>
    <x v="0"/>
    <x v="1"/>
  </r>
  <r>
    <x v="428"/>
    <x v="6"/>
    <x v="0"/>
    <n v="0.33"/>
    <x v="4"/>
    <n v="8"/>
    <x v="0"/>
    <x v="1"/>
  </r>
  <r>
    <x v="428"/>
    <x v="7"/>
    <x v="0"/>
    <n v="0.58594999999999997"/>
    <x v="4"/>
    <n v="8"/>
    <x v="0"/>
    <x v="1"/>
  </r>
  <r>
    <x v="428"/>
    <x v="8"/>
    <x v="0"/>
    <n v="0.58594999999999997"/>
    <x v="4"/>
    <n v="8"/>
    <x v="0"/>
    <x v="1"/>
  </r>
  <r>
    <x v="428"/>
    <x v="9"/>
    <x v="0"/>
    <n v="0.58594999999999997"/>
    <x v="4"/>
    <n v="8"/>
    <x v="0"/>
    <x v="1"/>
  </r>
  <r>
    <x v="428"/>
    <x v="10"/>
    <x v="0"/>
    <n v="0.58594999999999997"/>
    <x v="4"/>
    <n v="8"/>
    <x v="0"/>
    <x v="1"/>
  </r>
  <r>
    <x v="428"/>
    <x v="11"/>
    <x v="0"/>
    <n v="0.58594999999999997"/>
    <x v="4"/>
    <n v="8"/>
    <x v="0"/>
    <x v="1"/>
  </r>
  <r>
    <x v="428"/>
    <x v="12"/>
    <x v="0"/>
    <n v="0.58594999999999997"/>
    <x v="4"/>
    <n v="8"/>
    <x v="0"/>
    <x v="1"/>
  </r>
  <r>
    <x v="428"/>
    <x v="0"/>
    <x v="1"/>
    <n v="0.14716000000000001"/>
    <x v="4"/>
    <n v="8"/>
    <x v="0"/>
    <x v="1"/>
  </r>
  <r>
    <x v="428"/>
    <x v="1"/>
    <x v="1"/>
    <n v="0.25244"/>
    <x v="4"/>
    <n v="8"/>
    <x v="0"/>
    <x v="1"/>
  </r>
  <r>
    <x v="428"/>
    <x v="2"/>
    <x v="1"/>
    <n v="0.26590000000000003"/>
    <x v="4"/>
    <n v="8"/>
    <x v="0"/>
    <x v="1"/>
  </r>
  <r>
    <x v="428"/>
    <x v="3"/>
    <x v="1"/>
    <n v="0.26085000000000003"/>
    <x v="4"/>
    <n v="8"/>
    <x v="0"/>
    <x v="1"/>
  </r>
  <r>
    <x v="428"/>
    <x v="4"/>
    <x v="1"/>
    <n v="0.25207000000000002"/>
    <x v="4"/>
    <n v="8"/>
    <x v="0"/>
    <x v="1"/>
  </r>
  <r>
    <x v="428"/>
    <x v="5"/>
    <x v="1"/>
    <n v="0.11205"/>
    <x v="4"/>
    <n v="8"/>
    <x v="0"/>
    <x v="1"/>
  </r>
  <r>
    <x v="428"/>
    <x v="6"/>
    <x v="1"/>
    <n v="0.23954"/>
    <x v="4"/>
    <n v="8"/>
    <x v="0"/>
    <x v="1"/>
  </r>
  <r>
    <x v="428"/>
    <x v="7"/>
    <x v="1"/>
    <n v="0.28815000000000002"/>
    <x v="4"/>
    <n v="8"/>
    <x v="0"/>
    <x v="1"/>
  </r>
  <r>
    <x v="428"/>
    <x v="8"/>
    <x v="1"/>
    <n v="0.31058999999999998"/>
    <x v="4"/>
    <n v="8"/>
    <x v="0"/>
    <x v="1"/>
  </r>
  <r>
    <x v="428"/>
    <x v="9"/>
    <x v="1"/>
    <n v="0.30404999999999999"/>
    <x v="4"/>
    <n v="8"/>
    <x v="0"/>
    <x v="1"/>
  </r>
  <r>
    <x v="428"/>
    <x v="10"/>
    <x v="1"/>
    <n v="0.32555000000000001"/>
    <x v="4"/>
    <n v="8"/>
    <x v="0"/>
    <x v="1"/>
  </r>
  <r>
    <x v="428"/>
    <x v="11"/>
    <x v="1"/>
    <n v="0.31302000000000002"/>
    <x v="4"/>
    <n v="8"/>
    <x v="0"/>
    <x v="1"/>
  </r>
  <r>
    <x v="428"/>
    <x v="12"/>
    <x v="1"/>
    <n v="0.35565999999999998"/>
    <x v="4"/>
    <n v="8"/>
    <x v="0"/>
    <x v="1"/>
  </r>
  <r>
    <x v="428"/>
    <x v="0"/>
    <x v="2"/>
    <n v="0.52209000000000005"/>
    <x v="4"/>
    <n v="8"/>
    <x v="0"/>
    <x v="1"/>
  </r>
  <r>
    <x v="428"/>
    <x v="1"/>
    <x v="2"/>
    <n v="0.72814999999999996"/>
    <x v="4"/>
    <n v="8"/>
    <x v="0"/>
    <x v="1"/>
  </r>
  <r>
    <x v="428"/>
    <x v="2"/>
    <x v="2"/>
    <n v="0.78669"/>
    <x v="4"/>
    <n v="8"/>
    <x v="0"/>
    <x v="1"/>
  </r>
  <r>
    <x v="428"/>
    <x v="3"/>
    <x v="2"/>
    <n v="0.76473999999999998"/>
    <x v="4"/>
    <n v="8"/>
    <x v="0"/>
    <x v="1"/>
  </r>
  <r>
    <x v="428"/>
    <x v="4"/>
    <x v="2"/>
    <n v="0.72652000000000005"/>
    <x v="4"/>
    <n v="8"/>
    <x v="0"/>
    <x v="1"/>
  </r>
  <r>
    <x v="428"/>
    <x v="5"/>
    <x v="2"/>
    <n v="0.78444000000000003"/>
    <x v="4"/>
    <n v="8"/>
    <x v="0"/>
    <x v="1"/>
  </r>
  <r>
    <x v="428"/>
    <x v="6"/>
    <x v="2"/>
    <n v="0.71145999999999998"/>
    <x v="4"/>
    <n v="8"/>
    <x v="0"/>
    <x v="1"/>
  </r>
  <r>
    <x v="428"/>
    <x v="7"/>
    <x v="2"/>
    <n v="0.66690000000000005"/>
    <x v="4"/>
    <n v="8"/>
    <x v="0"/>
    <x v="1"/>
  </r>
  <r>
    <x v="428"/>
    <x v="8"/>
    <x v="2"/>
    <n v="0.76446000000000003"/>
    <x v="4"/>
    <n v="8"/>
    <x v="0"/>
    <x v="1"/>
  </r>
  <r>
    <x v="428"/>
    <x v="9"/>
    <x v="2"/>
    <n v="0.73599999999999999"/>
    <x v="4"/>
    <n v="8"/>
    <x v="0"/>
    <x v="1"/>
  </r>
  <r>
    <x v="428"/>
    <x v="10"/>
    <x v="2"/>
    <n v="0.82950000000000002"/>
    <x v="4"/>
    <n v="8"/>
    <x v="0"/>
    <x v="1"/>
  </r>
  <r>
    <x v="428"/>
    <x v="11"/>
    <x v="2"/>
    <n v="0.77503"/>
    <x v="4"/>
    <n v="8"/>
    <x v="0"/>
    <x v="1"/>
  </r>
  <r>
    <x v="428"/>
    <x v="12"/>
    <x v="2"/>
    <n v="0.96038999999999997"/>
    <x v="4"/>
    <n v="8"/>
    <x v="0"/>
    <x v="1"/>
  </r>
  <r>
    <x v="428"/>
    <x v="0"/>
    <x v="3"/>
    <n v="0.78700000000000003"/>
    <x v="4"/>
    <n v="8"/>
    <x v="0"/>
    <x v="1"/>
  </r>
  <r>
    <x v="428"/>
    <x v="1"/>
    <x v="3"/>
    <n v="1.35"/>
    <x v="4"/>
    <n v="8"/>
    <x v="0"/>
    <x v="1"/>
  </r>
  <r>
    <x v="428"/>
    <x v="2"/>
    <x v="3"/>
    <n v="1.4219999999999999"/>
    <x v="4"/>
    <n v="8"/>
    <x v="0"/>
    <x v="1"/>
  </r>
  <r>
    <x v="428"/>
    <x v="3"/>
    <x v="3"/>
    <n v="1.395"/>
    <x v="4"/>
    <n v="8"/>
    <x v="0"/>
    <x v="1"/>
  </r>
  <r>
    <x v="428"/>
    <x v="4"/>
    <x v="3"/>
    <n v="1.3480000000000001"/>
    <x v="4"/>
    <n v="8"/>
    <x v="0"/>
    <x v="1"/>
  </r>
  <r>
    <x v="428"/>
    <x v="5"/>
    <x v="3"/>
    <n v="0.97399999999999998"/>
    <x v="4"/>
    <n v="8"/>
    <x v="0"/>
    <x v="1"/>
  </r>
  <r>
    <x v="428"/>
    <x v="6"/>
    <x v="3"/>
    <n v="1.2809999999999999"/>
    <x v="4"/>
    <n v="8"/>
    <x v="0"/>
    <x v="1"/>
  </r>
  <r>
    <x v="428"/>
    <x v="7"/>
    <x v="3"/>
    <n v="1.5409999999999999"/>
    <x v="4"/>
    <n v="8"/>
    <x v="0"/>
    <x v="1"/>
  </r>
  <r>
    <x v="428"/>
    <x v="8"/>
    <x v="3"/>
    <n v="1.661"/>
    <x v="4"/>
    <n v="8"/>
    <x v="0"/>
    <x v="1"/>
  </r>
  <r>
    <x v="428"/>
    <x v="9"/>
    <x v="3"/>
    <n v="1.6259999999999999"/>
    <x v="4"/>
    <n v="8"/>
    <x v="0"/>
    <x v="1"/>
  </r>
  <r>
    <x v="428"/>
    <x v="10"/>
    <x v="3"/>
    <n v="1.7410000000000001"/>
    <x v="4"/>
    <n v="8"/>
    <x v="0"/>
    <x v="1"/>
  </r>
  <r>
    <x v="428"/>
    <x v="11"/>
    <x v="3"/>
    <n v="1.6739999999999999"/>
    <x v="4"/>
    <n v="8"/>
    <x v="0"/>
    <x v="1"/>
  </r>
  <r>
    <x v="428"/>
    <x v="12"/>
    <x v="3"/>
    <n v="1.9019999999999999"/>
    <x v="4"/>
    <n v="8"/>
    <x v="0"/>
    <x v="1"/>
  </r>
  <r>
    <x v="429"/>
    <x v="13"/>
    <x v="0"/>
    <n v="1.5650000000000001E-2"/>
    <x v="4"/>
    <n v="8"/>
    <x v="0"/>
    <x v="1"/>
  </r>
  <r>
    <x v="429"/>
    <x v="13"/>
    <x v="1"/>
    <n v="9.2039999999999997E-2"/>
    <x v="4"/>
    <n v="8"/>
    <x v="0"/>
    <x v="1"/>
  </r>
  <r>
    <x v="429"/>
    <x v="13"/>
    <x v="2"/>
    <n v="0.69230999999999998"/>
    <x v="4"/>
    <n v="8"/>
    <x v="0"/>
    <x v="1"/>
  </r>
  <r>
    <x v="429"/>
    <x v="13"/>
    <x v="3"/>
    <n v="0.8"/>
    <x v="4"/>
    <n v="8"/>
    <x v="0"/>
    <x v="1"/>
  </r>
  <r>
    <x v="430"/>
    <x v="0"/>
    <x v="0"/>
    <n v="0.11774999999999999"/>
    <x v="4"/>
    <n v="9"/>
    <x v="0"/>
    <x v="1"/>
  </r>
  <r>
    <x v="430"/>
    <x v="1"/>
    <x v="0"/>
    <n v="0.36941000000000002"/>
    <x v="4"/>
    <n v="9"/>
    <x v="0"/>
    <x v="1"/>
  </r>
  <r>
    <x v="430"/>
    <x v="2"/>
    <x v="0"/>
    <n v="0.36941000000000002"/>
    <x v="4"/>
    <n v="9"/>
    <x v="0"/>
    <x v="1"/>
  </r>
  <r>
    <x v="430"/>
    <x v="3"/>
    <x v="0"/>
    <n v="0.36941000000000002"/>
    <x v="4"/>
    <n v="9"/>
    <x v="0"/>
    <x v="1"/>
  </r>
  <r>
    <x v="430"/>
    <x v="4"/>
    <x v="0"/>
    <n v="0.36941000000000002"/>
    <x v="4"/>
    <n v="9"/>
    <x v="0"/>
    <x v="1"/>
  </r>
  <r>
    <x v="430"/>
    <x v="5"/>
    <x v="0"/>
    <n v="7.7509999999999996E-2"/>
    <x v="4"/>
    <n v="9"/>
    <x v="0"/>
    <x v="1"/>
  </r>
  <r>
    <x v="430"/>
    <x v="6"/>
    <x v="0"/>
    <n v="0.33"/>
    <x v="4"/>
    <n v="9"/>
    <x v="0"/>
    <x v="1"/>
  </r>
  <r>
    <x v="430"/>
    <x v="7"/>
    <x v="0"/>
    <n v="0.58594999999999997"/>
    <x v="4"/>
    <n v="9"/>
    <x v="0"/>
    <x v="1"/>
  </r>
  <r>
    <x v="430"/>
    <x v="8"/>
    <x v="0"/>
    <n v="0.58594999999999997"/>
    <x v="4"/>
    <n v="9"/>
    <x v="0"/>
    <x v="1"/>
  </r>
  <r>
    <x v="430"/>
    <x v="9"/>
    <x v="0"/>
    <n v="0.58594999999999997"/>
    <x v="4"/>
    <n v="9"/>
    <x v="0"/>
    <x v="1"/>
  </r>
  <r>
    <x v="430"/>
    <x v="10"/>
    <x v="0"/>
    <n v="0.58594999999999997"/>
    <x v="4"/>
    <n v="9"/>
    <x v="0"/>
    <x v="1"/>
  </r>
  <r>
    <x v="430"/>
    <x v="11"/>
    <x v="0"/>
    <n v="0.58594999999999997"/>
    <x v="4"/>
    <n v="9"/>
    <x v="0"/>
    <x v="1"/>
  </r>
  <r>
    <x v="430"/>
    <x v="12"/>
    <x v="0"/>
    <n v="0.58594999999999997"/>
    <x v="4"/>
    <n v="9"/>
    <x v="0"/>
    <x v="1"/>
  </r>
  <r>
    <x v="430"/>
    <x v="0"/>
    <x v="1"/>
    <n v="0.14473"/>
    <x v="4"/>
    <n v="9"/>
    <x v="0"/>
    <x v="1"/>
  </r>
  <r>
    <x v="430"/>
    <x v="1"/>
    <x v="1"/>
    <n v="0.25131999999999999"/>
    <x v="4"/>
    <n v="9"/>
    <x v="0"/>
    <x v="1"/>
  </r>
  <r>
    <x v="430"/>
    <x v="2"/>
    <x v="1"/>
    <n v="0.26328000000000001"/>
    <x v="4"/>
    <n v="9"/>
    <x v="0"/>
    <x v="1"/>
  </r>
  <r>
    <x v="430"/>
    <x v="3"/>
    <x v="1"/>
    <n v="0.26123000000000002"/>
    <x v="4"/>
    <n v="9"/>
    <x v="0"/>
    <x v="1"/>
  </r>
  <r>
    <x v="430"/>
    <x v="4"/>
    <x v="1"/>
    <n v="0.25207000000000002"/>
    <x v="4"/>
    <n v="9"/>
    <x v="0"/>
    <x v="1"/>
  </r>
  <r>
    <x v="430"/>
    <x v="5"/>
    <x v="1"/>
    <n v="0.11171"/>
    <x v="4"/>
    <n v="9"/>
    <x v="0"/>
    <x v="1"/>
  </r>
  <r>
    <x v="430"/>
    <x v="6"/>
    <x v="1"/>
    <n v="0.24046999999999999"/>
    <x v="4"/>
    <n v="9"/>
    <x v="0"/>
    <x v="1"/>
  </r>
  <r>
    <x v="430"/>
    <x v="7"/>
    <x v="1"/>
    <n v="0.28965000000000002"/>
    <x v="4"/>
    <n v="9"/>
    <x v="0"/>
    <x v="1"/>
  </r>
  <r>
    <x v="430"/>
    <x v="8"/>
    <x v="1"/>
    <n v="0.30779000000000001"/>
    <x v="4"/>
    <n v="9"/>
    <x v="0"/>
    <x v="1"/>
  </r>
  <r>
    <x v="430"/>
    <x v="9"/>
    <x v="1"/>
    <n v="0.30647999999999997"/>
    <x v="4"/>
    <n v="9"/>
    <x v="0"/>
    <x v="1"/>
  </r>
  <r>
    <x v="430"/>
    <x v="10"/>
    <x v="1"/>
    <n v="0.32236999999999999"/>
    <x v="4"/>
    <n v="9"/>
    <x v="0"/>
    <x v="1"/>
  </r>
  <r>
    <x v="430"/>
    <x v="11"/>
    <x v="1"/>
    <n v="0.31881999999999999"/>
    <x v="4"/>
    <n v="9"/>
    <x v="0"/>
    <x v="1"/>
  </r>
  <r>
    <x v="430"/>
    <x v="12"/>
    <x v="1"/>
    <n v="0.35641"/>
    <x v="4"/>
    <n v="9"/>
    <x v="0"/>
    <x v="1"/>
  </r>
  <r>
    <x v="430"/>
    <x v="0"/>
    <x v="2"/>
    <n v="0.51151999999999997"/>
    <x v="4"/>
    <n v="9"/>
    <x v="0"/>
    <x v="1"/>
  </r>
  <r>
    <x v="430"/>
    <x v="1"/>
    <x v="2"/>
    <n v="0.72326999999999997"/>
    <x v="4"/>
    <n v="9"/>
    <x v="0"/>
    <x v="1"/>
  </r>
  <r>
    <x v="430"/>
    <x v="2"/>
    <x v="2"/>
    <n v="0.77531000000000005"/>
    <x v="4"/>
    <n v="9"/>
    <x v="0"/>
    <x v="1"/>
  </r>
  <r>
    <x v="430"/>
    <x v="3"/>
    <x v="2"/>
    <n v="0.76636000000000004"/>
    <x v="4"/>
    <n v="9"/>
    <x v="0"/>
    <x v="1"/>
  </r>
  <r>
    <x v="430"/>
    <x v="4"/>
    <x v="2"/>
    <n v="0.72652000000000005"/>
    <x v="4"/>
    <n v="9"/>
    <x v="0"/>
    <x v="1"/>
  </r>
  <r>
    <x v="430"/>
    <x v="5"/>
    <x v="2"/>
    <n v="0.78178000000000003"/>
    <x v="4"/>
    <n v="9"/>
    <x v="0"/>
    <x v="1"/>
  </r>
  <r>
    <x v="430"/>
    <x v="6"/>
    <x v="2"/>
    <n v="0.71553"/>
    <x v="4"/>
    <n v="9"/>
    <x v="0"/>
    <x v="1"/>
  </r>
  <r>
    <x v="430"/>
    <x v="7"/>
    <x v="2"/>
    <n v="0.6734"/>
    <x v="4"/>
    <n v="9"/>
    <x v="0"/>
    <x v="1"/>
  </r>
  <r>
    <x v="430"/>
    <x v="8"/>
    <x v="2"/>
    <n v="0.75226000000000004"/>
    <x v="4"/>
    <n v="9"/>
    <x v="0"/>
    <x v="1"/>
  </r>
  <r>
    <x v="430"/>
    <x v="9"/>
    <x v="2"/>
    <n v="0.74656999999999996"/>
    <x v="4"/>
    <n v="9"/>
    <x v="0"/>
    <x v="1"/>
  </r>
  <r>
    <x v="430"/>
    <x v="10"/>
    <x v="2"/>
    <n v="0.81567999999999996"/>
    <x v="4"/>
    <n v="9"/>
    <x v="0"/>
    <x v="1"/>
  </r>
  <r>
    <x v="430"/>
    <x v="11"/>
    <x v="2"/>
    <n v="0.80023"/>
    <x v="4"/>
    <n v="9"/>
    <x v="0"/>
    <x v="1"/>
  </r>
  <r>
    <x v="430"/>
    <x v="12"/>
    <x v="2"/>
    <n v="0.96364000000000005"/>
    <x v="4"/>
    <n v="9"/>
    <x v="0"/>
    <x v="1"/>
  </r>
  <r>
    <x v="430"/>
    <x v="0"/>
    <x v="3"/>
    <n v="0.77400000000000002"/>
    <x v="4"/>
    <n v="9"/>
    <x v="0"/>
    <x v="1"/>
  </r>
  <r>
    <x v="430"/>
    <x v="1"/>
    <x v="3"/>
    <n v="1.3440000000000001"/>
    <x v="4"/>
    <n v="9"/>
    <x v="0"/>
    <x v="1"/>
  </r>
  <r>
    <x v="430"/>
    <x v="2"/>
    <x v="3"/>
    <n v="1.4079999999999999"/>
    <x v="4"/>
    <n v="9"/>
    <x v="0"/>
    <x v="1"/>
  </r>
  <r>
    <x v="430"/>
    <x v="3"/>
    <x v="3"/>
    <n v="1.397"/>
    <x v="4"/>
    <n v="9"/>
    <x v="0"/>
    <x v="1"/>
  </r>
  <r>
    <x v="430"/>
    <x v="4"/>
    <x v="3"/>
    <n v="1.3480000000000001"/>
    <x v="4"/>
    <n v="9"/>
    <x v="0"/>
    <x v="1"/>
  </r>
  <r>
    <x v="430"/>
    <x v="5"/>
    <x v="3"/>
    <n v="0.97099999999999997"/>
    <x v="4"/>
    <n v="9"/>
    <x v="0"/>
    <x v="1"/>
  </r>
  <r>
    <x v="430"/>
    <x v="6"/>
    <x v="3"/>
    <n v="1.286"/>
    <x v="4"/>
    <n v="9"/>
    <x v="0"/>
    <x v="1"/>
  </r>
  <r>
    <x v="430"/>
    <x v="7"/>
    <x v="3"/>
    <n v="1.5489999999999999"/>
    <x v="4"/>
    <n v="9"/>
    <x v="0"/>
    <x v="1"/>
  </r>
  <r>
    <x v="430"/>
    <x v="8"/>
    <x v="3"/>
    <n v="1.6459999999999999"/>
    <x v="4"/>
    <n v="9"/>
    <x v="0"/>
    <x v="1"/>
  </r>
  <r>
    <x v="430"/>
    <x v="9"/>
    <x v="3"/>
    <n v="1.639"/>
    <x v="4"/>
    <n v="9"/>
    <x v="0"/>
    <x v="1"/>
  </r>
  <r>
    <x v="430"/>
    <x v="10"/>
    <x v="3"/>
    <n v="1.724"/>
    <x v="4"/>
    <n v="9"/>
    <x v="0"/>
    <x v="1"/>
  </r>
  <r>
    <x v="430"/>
    <x v="11"/>
    <x v="3"/>
    <n v="1.7050000000000001"/>
    <x v="4"/>
    <n v="9"/>
    <x v="0"/>
    <x v="1"/>
  </r>
  <r>
    <x v="430"/>
    <x v="12"/>
    <x v="3"/>
    <n v="1.9059999999999999"/>
    <x v="4"/>
    <n v="9"/>
    <x v="0"/>
    <x v="1"/>
  </r>
  <r>
    <x v="431"/>
    <x v="13"/>
    <x v="0"/>
    <n v="1.5650000000000001E-2"/>
    <x v="4"/>
    <n v="9"/>
    <x v="0"/>
    <x v="1"/>
  </r>
  <r>
    <x v="431"/>
    <x v="13"/>
    <x v="1"/>
    <n v="9.2960000000000001E-2"/>
    <x v="4"/>
    <n v="9"/>
    <x v="0"/>
    <x v="1"/>
  </r>
  <r>
    <x v="431"/>
    <x v="13"/>
    <x v="2"/>
    <n v="0.69938999999999996"/>
    <x v="4"/>
    <n v="9"/>
    <x v="0"/>
    <x v="1"/>
  </r>
  <r>
    <x v="431"/>
    <x v="13"/>
    <x v="3"/>
    <n v="0.80800000000000005"/>
    <x v="4"/>
    <n v="9"/>
    <x v="0"/>
    <x v="1"/>
  </r>
  <r>
    <x v="432"/>
    <x v="0"/>
    <x v="0"/>
    <n v="0.11774999999999999"/>
    <x v="4"/>
    <n v="10"/>
    <x v="0"/>
    <x v="2"/>
  </r>
  <r>
    <x v="432"/>
    <x v="1"/>
    <x v="0"/>
    <n v="0.36941000000000002"/>
    <x v="4"/>
    <n v="10"/>
    <x v="0"/>
    <x v="2"/>
  </r>
  <r>
    <x v="432"/>
    <x v="2"/>
    <x v="0"/>
    <n v="0.36941000000000002"/>
    <x v="4"/>
    <n v="10"/>
    <x v="0"/>
    <x v="2"/>
  </r>
  <r>
    <x v="432"/>
    <x v="3"/>
    <x v="0"/>
    <n v="0.36941000000000002"/>
    <x v="4"/>
    <n v="10"/>
    <x v="0"/>
    <x v="2"/>
  </r>
  <r>
    <x v="432"/>
    <x v="4"/>
    <x v="0"/>
    <n v="0.36941000000000002"/>
    <x v="4"/>
    <n v="10"/>
    <x v="0"/>
    <x v="2"/>
  </r>
  <r>
    <x v="432"/>
    <x v="5"/>
    <x v="0"/>
    <n v="7.7509999999999996E-2"/>
    <x v="4"/>
    <n v="10"/>
    <x v="0"/>
    <x v="2"/>
  </r>
  <r>
    <x v="432"/>
    <x v="6"/>
    <x v="0"/>
    <n v="0.33"/>
    <x v="4"/>
    <n v="10"/>
    <x v="0"/>
    <x v="2"/>
  </r>
  <r>
    <x v="432"/>
    <x v="7"/>
    <x v="0"/>
    <n v="0.58594999999999997"/>
    <x v="4"/>
    <n v="10"/>
    <x v="0"/>
    <x v="2"/>
  </r>
  <r>
    <x v="432"/>
    <x v="8"/>
    <x v="0"/>
    <n v="0.58594999999999997"/>
    <x v="4"/>
    <n v="10"/>
    <x v="0"/>
    <x v="2"/>
  </r>
  <r>
    <x v="432"/>
    <x v="9"/>
    <x v="0"/>
    <n v="0.58594999999999997"/>
    <x v="4"/>
    <n v="10"/>
    <x v="0"/>
    <x v="2"/>
  </r>
  <r>
    <x v="432"/>
    <x v="10"/>
    <x v="0"/>
    <n v="0.58594999999999997"/>
    <x v="4"/>
    <n v="10"/>
    <x v="0"/>
    <x v="2"/>
  </r>
  <r>
    <x v="432"/>
    <x v="11"/>
    <x v="0"/>
    <n v="0.58594999999999997"/>
    <x v="4"/>
    <n v="10"/>
    <x v="0"/>
    <x v="2"/>
  </r>
  <r>
    <x v="432"/>
    <x v="12"/>
    <x v="0"/>
    <n v="0.58594999999999997"/>
    <x v="4"/>
    <n v="10"/>
    <x v="0"/>
    <x v="2"/>
  </r>
  <r>
    <x v="432"/>
    <x v="0"/>
    <x v="1"/>
    <n v="0.14473"/>
    <x v="4"/>
    <n v="10"/>
    <x v="0"/>
    <x v="2"/>
  </r>
  <r>
    <x v="432"/>
    <x v="1"/>
    <x v="1"/>
    <n v="0.25094"/>
    <x v="4"/>
    <n v="10"/>
    <x v="0"/>
    <x v="2"/>
  </r>
  <r>
    <x v="432"/>
    <x v="2"/>
    <x v="1"/>
    <n v="0.27095000000000002"/>
    <x v="4"/>
    <n v="10"/>
    <x v="0"/>
    <x v="2"/>
  </r>
  <r>
    <x v="432"/>
    <x v="3"/>
    <x v="1"/>
    <n v="0.26085000000000003"/>
    <x v="4"/>
    <n v="10"/>
    <x v="0"/>
    <x v="2"/>
  </r>
  <r>
    <x v="432"/>
    <x v="4"/>
    <x v="1"/>
    <n v="0.25336999999999998"/>
    <x v="4"/>
    <n v="10"/>
    <x v="0"/>
    <x v="2"/>
  </r>
  <r>
    <x v="432"/>
    <x v="5"/>
    <x v="1"/>
    <n v="0.11228"/>
    <x v="4"/>
    <n v="10"/>
    <x v="0"/>
    <x v="2"/>
  </r>
  <r>
    <x v="432"/>
    <x v="6"/>
    <x v="1"/>
    <n v="0.24085000000000001"/>
    <x v="4"/>
    <n v="10"/>
    <x v="0"/>
    <x v="2"/>
  </r>
  <r>
    <x v="432"/>
    <x v="7"/>
    <x v="1"/>
    <n v="0.29039999999999999"/>
    <x v="4"/>
    <n v="10"/>
    <x v="0"/>
    <x v="2"/>
  </r>
  <r>
    <x v="432"/>
    <x v="8"/>
    <x v="1"/>
    <n v="0.30797999999999998"/>
    <x v="4"/>
    <n v="10"/>
    <x v="0"/>
    <x v="2"/>
  </r>
  <r>
    <x v="432"/>
    <x v="9"/>
    <x v="1"/>
    <n v="0.30741000000000002"/>
    <x v="4"/>
    <n v="10"/>
    <x v="0"/>
    <x v="2"/>
  </r>
  <r>
    <x v="432"/>
    <x v="10"/>
    <x v="1"/>
    <n v="0.32350000000000001"/>
    <x v="4"/>
    <n v="10"/>
    <x v="0"/>
    <x v="2"/>
  </r>
  <r>
    <x v="432"/>
    <x v="11"/>
    <x v="1"/>
    <n v="0.31713999999999998"/>
    <x v="4"/>
    <n v="10"/>
    <x v="0"/>
    <x v="2"/>
  </r>
  <r>
    <x v="432"/>
    <x v="12"/>
    <x v="1"/>
    <n v="0.35621999999999998"/>
    <x v="4"/>
    <n v="10"/>
    <x v="0"/>
    <x v="2"/>
  </r>
  <r>
    <x v="432"/>
    <x v="0"/>
    <x v="2"/>
    <n v="0.51151999999999997"/>
    <x v="4"/>
    <n v="10"/>
    <x v="0"/>
    <x v="2"/>
  </r>
  <r>
    <x v="432"/>
    <x v="1"/>
    <x v="2"/>
    <n v="0.72165000000000001"/>
    <x v="4"/>
    <n v="10"/>
    <x v="0"/>
    <x v="2"/>
  </r>
  <r>
    <x v="432"/>
    <x v="2"/>
    <x v="2"/>
    <n v="0.80864000000000003"/>
    <x v="4"/>
    <n v="10"/>
    <x v="0"/>
    <x v="2"/>
  </r>
  <r>
    <x v="432"/>
    <x v="3"/>
    <x v="2"/>
    <n v="0.76473999999999998"/>
    <x v="4"/>
    <n v="10"/>
    <x v="0"/>
    <x v="2"/>
  </r>
  <r>
    <x v="432"/>
    <x v="4"/>
    <x v="2"/>
    <n v="0.73221999999999998"/>
    <x v="4"/>
    <n v="10"/>
    <x v="0"/>
    <x v="2"/>
  </r>
  <r>
    <x v="432"/>
    <x v="5"/>
    <x v="2"/>
    <n v="0.78620999999999996"/>
    <x v="4"/>
    <n v="10"/>
    <x v="0"/>
    <x v="2"/>
  </r>
  <r>
    <x v="432"/>
    <x v="6"/>
    <x v="2"/>
    <n v="0.71714999999999995"/>
    <x v="4"/>
    <n v="10"/>
    <x v="0"/>
    <x v="2"/>
  </r>
  <r>
    <x v="432"/>
    <x v="7"/>
    <x v="2"/>
    <n v="0.67664999999999997"/>
    <x v="4"/>
    <n v="10"/>
    <x v="0"/>
    <x v="2"/>
  </r>
  <r>
    <x v="432"/>
    <x v="8"/>
    <x v="2"/>
    <n v="0.75307000000000002"/>
    <x v="4"/>
    <n v="10"/>
    <x v="0"/>
    <x v="2"/>
  </r>
  <r>
    <x v="432"/>
    <x v="9"/>
    <x v="2"/>
    <n v="0.75063999999999997"/>
    <x v="4"/>
    <n v="10"/>
    <x v="0"/>
    <x v="2"/>
  </r>
  <r>
    <x v="432"/>
    <x v="10"/>
    <x v="2"/>
    <n v="0.82055"/>
    <x v="4"/>
    <n v="10"/>
    <x v="0"/>
    <x v="2"/>
  </r>
  <r>
    <x v="432"/>
    <x v="11"/>
    <x v="2"/>
    <n v="0.79291"/>
    <x v="4"/>
    <n v="10"/>
    <x v="0"/>
    <x v="2"/>
  </r>
  <r>
    <x v="432"/>
    <x v="12"/>
    <x v="2"/>
    <n v="0.96282999999999996"/>
    <x v="4"/>
    <n v="10"/>
    <x v="0"/>
    <x v="2"/>
  </r>
  <r>
    <x v="432"/>
    <x v="0"/>
    <x v="3"/>
    <n v="0.77400000000000002"/>
    <x v="4"/>
    <n v="10"/>
    <x v="0"/>
    <x v="2"/>
  </r>
  <r>
    <x v="432"/>
    <x v="1"/>
    <x v="3"/>
    <n v="1.3420000000000001"/>
    <x v="4"/>
    <n v="10"/>
    <x v="0"/>
    <x v="2"/>
  </r>
  <r>
    <x v="432"/>
    <x v="2"/>
    <x v="3"/>
    <n v="1.4490000000000001"/>
    <x v="4"/>
    <n v="10"/>
    <x v="0"/>
    <x v="2"/>
  </r>
  <r>
    <x v="432"/>
    <x v="3"/>
    <x v="3"/>
    <n v="1.395"/>
    <x v="4"/>
    <n v="10"/>
    <x v="0"/>
    <x v="2"/>
  </r>
  <r>
    <x v="432"/>
    <x v="4"/>
    <x v="3"/>
    <n v="1.355"/>
    <x v="4"/>
    <n v="10"/>
    <x v="0"/>
    <x v="2"/>
  </r>
  <r>
    <x v="432"/>
    <x v="5"/>
    <x v="3"/>
    <n v="0.97599999999999998"/>
    <x v="4"/>
    <n v="10"/>
    <x v="0"/>
    <x v="2"/>
  </r>
  <r>
    <x v="432"/>
    <x v="6"/>
    <x v="3"/>
    <n v="1.288"/>
    <x v="4"/>
    <n v="10"/>
    <x v="0"/>
    <x v="2"/>
  </r>
  <r>
    <x v="432"/>
    <x v="7"/>
    <x v="3"/>
    <n v="1.5529999999999999"/>
    <x v="4"/>
    <n v="10"/>
    <x v="0"/>
    <x v="2"/>
  </r>
  <r>
    <x v="432"/>
    <x v="8"/>
    <x v="3"/>
    <n v="1.647"/>
    <x v="4"/>
    <n v="10"/>
    <x v="0"/>
    <x v="2"/>
  </r>
  <r>
    <x v="432"/>
    <x v="9"/>
    <x v="3"/>
    <n v="1.6439999999999999"/>
    <x v="4"/>
    <n v="10"/>
    <x v="0"/>
    <x v="2"/>
  </r>
  <r>
    <x v="432"/>
    <x v="10"/>
    <x v="3"/>
    <n v="1.73"/>
    <x v="4"/>
    <n v="10"/>
    <x v="0"/>
    <x v="2"/>
  </r>
  <r>
    <x v="432"/>
    <x v="11"/>
    <x v="3"/>
    <n v="1.696"/>
    <x v="4"/>
    <n v="10"/>
    <x v="0"/>
    <x v="2"/>
  </r>
  <r>
    <x v="432"/>
    <x v="12"/>
    <x v="3"/>
    <n v="1.905"/>
    <x v="4"/>
    <n v="10"/>
    <x v="0"/>
    <x v="2"/>
  </r>
  <r>
    <x v="433"/>
    <x v="13"/>
    <x v="0"/>
    <n v="1.5650000000000001E-2"/>
    <x v="4"/>
    <n v="10"/>
    <x v="0"/>
    <x v="2"/>
  </r>
  <r>
    <x v="433"/>
    <x v="13"/>
    <x v="1"/>
    <n v="9.2960000000000001E-2"/>
    <x v="4"/>
    <n v="10"/>
    <x v="0"/>
    <x v="2"/>
  </r>
  <r>
    <x v="433"/>
    <x v="13"/>
    <x v="2"/>
    <n v="0.69938999999999996"/>
    <x v="4"/>
    <n v="10"/>
    <x v="0"/>
    <x v="2"/>
  </r>
  <r>
    <x v="433"/>
    <x v="13"/>
    <x v="3"/>
    <n v="0.80800000000000005"/>
    <x v="4"/>
    <n v="10"/>
    <x v="0"/>
    <x v="2"/>
  </r>
  <r>
    <x v="434"/>
    <x v="0"/>
    <x v="0"/>
    <n v="0.11774999999999999"/>
    <x v="4"/>
    <n v="11"/>
    <x v="0"/>
    <x v="2"/>
  </r>
  <r>
    <x v="434"/>
    <x v="1"/>
    <x v="0"/>
    <n v="0.36941000000000002"/>
    <x v="4"/>
    <n v="11"/>
    <x v="0"/>
    <x v="2"/>
  </r>
  <r>
    <x v="434"/>
    <x v="2"/>
    <x v="0"/>
    <n v="0.36941000000000002"/>
    <x v="4"/>
    <n v="11"/>
    <x v="0"/>
    <x v="2"/>
  </r>
  <r>
    <x v="434"/>
    <x v="3"/>
    <x v="0"/>
    <n v="0.36941000000000002"/>
    <x v="4"/>
    <n v="11"/>
    <x v="0"/>
    <x v="2"/>
  </r>
  <r>
    <x v="434"/>
    <x v="4"/>
    <x v="0"/>
    <n v="0.36941000000000002"/>
    <x v="4"/>
    <n v="11"/>
    <x v="0"/>
    <x v="2"/>
  </r>
  <r>
    <x v="434"/>
    <x v="5"/>
    <x v="0"/>
    <n v="7.7509999999999996E-2"/>
    <x v="4"/>
    <n v="11"/>
    <x v="0"/>
    <x v="2"/>
  </r>
  <r>
    <x v="434"/>
    <x v="6"/>
    <x v="0"/>
    <n v="0.33"/>
    <x v="4"/>
    <n v="11"/>
    <x v="0"/>
    <x v="2"/>
  </r>
  <r>
    <x v="434"/>
    <x v="7"/>
    <x v="0"/>
    <n v="0.58594999999999997"/>
    <x v="4"/>
    <n v="11"/>
    <x v="0"/>
    <x v="2"/>
  </r>
  <r>
    <x v="434"/>
    <x v="8"/>
    <x v="0"/>
    <n v="0.58594999999999997"/>
    <x v="4"/>
    <n v="11"/>
    <x v="0"/>
    <x v="2"/>
  </r>
  <r>
    <x v="434"/>
    <x v="9"/>
    <x v="0"/>
    <n v="0.58594999999999997"/>
    <x v="4"/>
    <n v="11"/>
    <x v="0"/>
    <x v="2"/>
  </r>
  <r>
    <x v="434"/>
    <x v="10"/>
    <x v="0"/>
    <n v="0.58594999999999997"/>
    <x v="4"/>
    <n v="11"/>
    <x v="0"/>
    <x v="2"/>
  </r>
  <r>
    <x v="434"/>
    <x v="11"/>
    <x v="0"/>
    <n v="0.58594999999999997"/>
    <x v="4"/>
    <n v="11"/>
    <x v="0"/>
    <x v="2"/>
  </r>
  <r>
    <x v="434"/>
    <x v="12"/>
    <x v="0"/>
    <n v="0.58594999999999997"/>
    <x v="4"/>
    <n v="11"/>
    <x v="0"/>
    <x v="2"/>
  </r>
  <r>
    <x v="434"/>
    <x v="0"/>
    <x v="1"/>
    <n v="0.14435999999999999"/>
    <x v="4"/>
    <n v="11"/>
    <x v="0"/>
    <x v="2"/>
  </r>
  <r>
    <x v="434"/>
    <x v="1"/>
    <x v="1"/>
    <n v="0.25001000000000001"/>
    <x v="4"/>
    <n v="11"/>
    <x v="0"/>
    <x v="2"/>
  </r>
  <r>
    <x v="434"/>
    <x v="2"/>
    <x v="1"/>
    <n v="0.26889000000000002"/>
    <x v="4"/>
    <n v="11"/>
    <x v="0"/>
    <x v="2"/>
  </r>
  <r>
    <x v="434"/>
    <x v="3"/>
    <x v="1"/>
    <n v="0.26085000000000003"/>
    <x v="4"/>
    <n v="11"/>
    <x v="0"/>
    <x v="2"/>
  </r>
  <r>
    <x v="434"/>
    <x v="4"/>
    <x v="1"/>
    <n v="0.25336999999999998"/>
    <x v="4"/>
    <n v="11"/>
    <x v="0"/>
    <x v="2"/>
  </r>
  <r>
    <x v="434"/>
    <x v="5"/>
    <x v="1"/>
    <n v="0.11136"/>
    <x v="4"/>
    <n v="11"/>
    <x v="0"/>
    <x v="2"/>
  </r>
  <r>
    <x v="434"/>
    <x v="6"/>
    <x v="1"/>
    <n v="0.24027999999999999"/>
    <x v="4"/>
    <n v="11"/>
    <x v="0"/>
    <x v="2"/>
  </r>
  <r>
    <x v="434"/>
    <x v="7"/>
    <x v="1"/>
    <n v="0.28946"/>
    <x v="4"/>
    <n v="11"/>
    <x v="0"/>
    <x v="2"/>
  </r>
  <r>
    <x v="434"/>
    <x v="8"/>
    <x v="1"/>
    <n v="0.30592000000000003"/>
    <x v="4"/>
    <n v="11"/>
    <x v="0"/>
    <x v="2"/>
  </r>
  <r>
    <x v="434"/>
    <x v="9"/>
    <x v="1"/>
    <n v="0.30647999999999997"/>
    <x v="4"/>
    <n v="11"/>
    <x v="0"/>
    <x v="2"/>
  </r>
  <r>
    <x v="434"/>
    <x v="10"/>
    <x v="1"/>
    <n v="0.32218999999999998"/>
    <x v="4"/>
    <n v="11"/>
    <x v="0"/>
    <x v="2"/>
  </r>
  <r>
    <x v="434"/>
    <x v="11"/>
    <x v="1"/>
    <n v="0.31583"/>
    <x v="4"/>
    <n v="11"/>
    <x v="0"/>
    <x v="2"/>
  </r>
  <r>
    <x v="434"/>
    <x v="12"/>
    <x v="1"/>
    <n v="0.35565999999999998"/>
    <x v="4"/>
    <n v="11"/>
    <x v="0"/>
    <x v="2"/>
  </r>
  <r>
    <x v="434"/>
    <x v="0"/>
    <x v="2"/>
    <n v="0.50988999999999995"/>
    <x v="4"/>
    <n v="11"/>
    <x v="0"/>
    <x v="2"/>
  </r>
  <r>
    <x v="434"/>
    <x v="1"/>
    <x v="2"/>
    <n v="0.71758"/>
    <x v="4"/>
    <n v="11"/>
    <x v="0"/>
    <x v="2"/>
  </r>
  <r>
    <x v="434"/>
    <x v="2"/>
    <x v="2"/>
    <n v="0.79969999999999997"/>
    <x v="4"/>
    <n v="11"/>
    <x v="0"/>
    <x v="2"/>
  </r>
  <r>
    <x v="434"/>
    <x v="3"/>
    <x v="2"/>
    <n v="0.76473999999999998"/>
    <x v="4"/>
    <n v="11"/>
    <x v="0"/>
    <x v="2"/>
  </r>
  <r>
    <x v="434"/>
    <x v="4"/>
    <x v="2"/>
    <n v="0.73221999999999998"/>
    <x v="4"/>
    <n v="11"/>
    <x v="0"/>
    <x v="2"/>
  </r>
  <r>
    <x v="434"/>
    <x v="5"/>
    <x v="2"/>
    <n v="0.77912999999999999"/>
    <x v="4"/>
    <n v="11"/>
    <x v="0"/>
    <x v="2"/>
  </r>
  <r>
    <x v="434"/>
    <x v="6"/>
    <x v="2"/>
    <n v="0.71472000000000002"/>
    <x v="4"/>
    <n v="11"/>
    <x v="0"/>
    <x v="2"/>
  </r>
  <r>
    <x v="434"/>
    <x v="7"/>
    <x v="2"/>
    <n v="0.67259000000000002"/>
    <x v="4"/>
    <n v="11"/>
    <x v="0"/>
    <x v="2"/>
  </r>
  <r>
    <x v="434"/>
    <x v="8"/>
    <x v="2"/>
    <n v="0.74412999999999996"/>
    <x v="4"/>
    <n v="11"/>
    <x v="0"/>
    <x v="2"/>
  </r>
  <r>
    <x v="434"/>
    <x v="9"/>
    <x v="2"/>
    <n v="0.74656999999999996"/>
    <x v="4"/>
    <n v="11"/>
    <x v="0"/>
    <x v="2"/>
  </r>
  <r>
    <x v="434"/>
    <x v="10"/>
    <x v="2"/>
    <n v="0.81486000000000003"/>
    <x v="4"/>
    <n v="11"/>
    <x v="0"/>
    <x v="2"/>
  </r>
  <r>
    <x v="434"/>
    <x v="11"/>
    <x v="2"/>
    <n v="0.78722000000000003"/>
    <x v="4"/>
    <n v="11"/>
    <x v="0"/>
    <x v="2"/>
  </r>
  <r>
    <x v="434"/>
    <x v="12"/>
    <x v="2"/>
    <n v="0.96038999999999997"/>
    <x v="4"/>
    <n v="11"/>
    <x v="0"/>
    <x v="2"/>
  </r>
  <r>
    <x v="434"/>
    <x v="0"/>
    <x v="3"/>
    <n v="0.77200000000000002"/>
    <x v="4"/>
    <n v="11"/>
    <x v="0"/>
    <x v="2"/>
  </r>
  <r>
    <x v="434"/>
    <x v="1"/>
    <x v="3"/>
    <n v="1.337"/>
    <x v="4"/>
    <n v="11"/>
    <x v="0"/>
    <x v="2"/>
  </r>
  <r>
    <x v="434"/>
    <x v="2"/>
    <x v="3"/>
    <n v="1.4379999999999999"/>
    <x v="4"/>
    <n v="11"/>
    <x v="0"/>
    <x v="2"/>
  </r>
  <r>
    <x v="434"/>
    <x v="3"/>
    <x v="3"/>
    <n v="1.395"/>
    <x v="4"/>
    <n v="11"/>
    <x v="0"/>
    <x v="2"/>
  </r>
  <r>
    <x v="434"/>
    <x v="4"/>
    <x v="3"/>
    <n v="1.355"/>
    <x v="4"/>
    <n v="11"/>
    <x v="0"/>
    <x v="2"/>
  </r>
  <r>
    <x v="434"/>
    <x v="5"/>
    <x v="3"/>
    <n v="0.96799999999999997"/>
    <x v="4"/>
    <n v="11"/>
    <x v="0"/>
    <x v="2"/>
  </r>
  <r>
    <x v="434"/>
    <x v="6"/>
    <x v="3"/>
    <n v="1.2849999999999999"/>
    <x v="4"/>
    <n v="11"/>
    <x v="0"/>
    <x v="2"/>
  </r>
  <r>
    <x v="434"/>
    <x v="7"/>
    <x v="3"/>
    <n v="1.548"/>
    <x v="4"/>
    <n v="11"/>
    <x v="0"/>
    <x v="2"/>
  </r>
  <r>
    <x v="434"/>
    <x v="8"/>
    <x v="3"/>
    <n v="1.6359999999999999"/>
    <x v="4"/>
    <n v="11"/>
    <x v="0"/>
    <x v="2"/>
  </r>
  <r>
    <x v="434"/>
    <x v="9"/>
    <x v="3"/>
    <n v="1.639"/>
    <x v="4"/>
    <n v="11"/>
    <x v="0"/>
    <x v="2"/>
  </r>
  <r>
    <x v="434"/>
    <x v="10"/>
    <x v="3"/>
    <n v="1.7230000000000001"/>
    <x v="4"/>
    <n v="11"/>
    <x v="0"/>
    <x v="2"/>
  </r>
  <r>
    <x v="434"/>
    <x v="11"/>
    <x v="3"/>
    <n v="1.6890000000000001"/>
    <x v="4"/>
    <n v="11"/>
    <x v="0"/>
    <x v="2"/>
  </r>
  <r>
    <x v="434"/>
    <x v="12"/>
    <x v="3"/>
    <n v="1.9019999999999999"/>
    <x v="4"/>
    <n v="11"/>
    <x v="0"/>
    <x v="2"/>
  </r>
  <r>
    <x v="435"/>
    <x v="13"/>
    <x v="0"/>
    <n v="1.5650000000000001E-2"/>
    <x v="4"/>
    <n v="11"/>
    <x v="0"/>
    <x v="2"/>
  </r>
  <r>
    <x v="435"/>
    <x v="13"/>
    <x v="1"/>
    <n v="9.2499999999999999E-2"/>
    <x v="4"/>
    <n v="11"/>
    <x v="0"/>
    <x v="2"/>
  </r>
  <r>
    <x v="435"/>
    <x v="13"/>
    <x v="2"/>
    <n v="0.69584999999999997"/>
    <x v="4"/>
    <n v="11"/>
    <x v="0"/>
    <x v="2"/>
  </r>
  <r>
    <x v="435"/>
    <x v="13"/>
    <x v="3"/>
    <n v="0.80400000000000005"/>
    <x v="4"/>
    <n v="11"/>
    <x v="0"/>
    <x v="2"/>
  </r>
  <r>
    <x v="436"/>
    <x v="0"/>
    <x v="0"/>
    <n v="0.11774999999999999"/>
    <x v="4"/>
    <n v="12"/>
    <x v="0"/>
    <x v="2"/>
  </r>
  <r>
    <x v="436"/>
    <x v="1"/>
    <x v="0"/>
    <n v="0.36941000000000002"/>
    <x v="4"/>
    <n v="12"/>
    <x v="0"/>
    <x v="2"/>
  </r>
  <r>
    <x v="436"/>
    <x v="2"/>
    <x v="0"/>
    <n v="0.36941000000000002"/>
    <x v="4"/>
    <n v="12"/>
    <x v="0"/>
    <x v="2"/>
  </r>
  <r>
    <x v="436"/>
    <x v="3"/>
    <x v="0"/>
    <n v="0.36941000000000002"/>
    <x v="4"/>
    <n v="12"/>
    <x v="0"/>
    <x v="2"/>
  </r>
  <r>
    <x v="436"/>
    <x v="4"/>
    <x v="0"/>
    <n v="0.36941000000000002"/>
    <x v="4"/>
    <n v="12"/>
    <x v="0"/>
    <x v="2"/>
  </r>
  <r>
    <x v="436"/>
    <x v="5"/>
    <x v="0"/>
    <n v="7.7509999999999996E-2"/>
    <x v="4"/>
    <n v="12"/>
    <x v="0"/>
    <x v="2"/>
  </r>
  <r>
    <x v="436"/>
    <x v="6"/>
    <x v="0"/>
    <n v="0.33"/>
    <x v="4"/>
    <n v="12"/>
    <x v="0"/>
    <x v="2"/>
  </r>
  <r>
    <x v="436"/>
    <x v="7"/>
    <x v="0"/>
    <n v="0.58594999999999997"/>
    <x v="4"/>
    <n v="12"/>
    <x v="0"/>
    <x v="2"/>
  </r>
  <r>
    <x v="436"/>
    <x v="8"/>
    <x v="0"/>
    <n v="0.58594999999999997"/>
    <x v="4"/>
    <n v="12"/>
    <x v="0"/>
    <x v="2"/>
  </r>
  <r>
    <x v="436"/>
    <x v="9"/>
    <x v="0"/>
    <n v="0.58594999999999997"/>
    <x v="4"/>
    <n v="12"/>
    <x v="0"/>
    <x v="2"/>
  </r>
  <r>
    <x v="436"/>
    <x v="10"/>
    <x v="0"/>
    <n v="0.58594999999999997"/>
    <x v="4"/>
    <n v="12"/>
    <x v="0"/>
    <x v="2"/>
  </r>
  <r>
    <x v="436"/>
    <x v="11"/>
    <x v="0"/>
    <n v="0.58594999999999997"/>
    <x v="4"/>
    <n v="12"/>
    <x v="0"/>
    <x v="2"/>
  </r>
  <r>
    <x v="436"/>
    <x v="12"/>
    <x v="0"/>
    <n v="0.58594999999999997"/>
    <x v="4"/>
    <n v="12"/>
    <x v="0"/>
    <x v="2"/>
  </r>
  <r>
    <x v="436"/>
    <x v="0"/>
    <x v="1"/>
    <n v="0.14416999999999999"/>
    <x v="4"/>
    <n v="12"/>
    <x v="0"/>
    <x v="2"/>
  </r>
  <r>
    <x v="436"/>
    <x v="1"/>
    <x v="1"/>
    <n v="0.24757999999999999"/>
    <x v="4"/>
    <n v="12"/>
    <x v="0"/>
    <x v="2"/>
  </r>
  <r>
    <x v="436"/>
    <x v="2"/>
    <x v="1"/>
    <n v="0.26684000000000002"/>
    <x v="4"/>
    <n v="12"/>
    <x v="0"/>
    <x v="2"/>
  </r>
  <r>
    <x v="436"/>
    <x v="3"/>
    <x v="1"/>
    <n v="0.25599"/>
    <x v="4"/>
    <n v="12"/>
    <x v="0"/>
    <x v="2"/>
  </r>
  <r>
    <x v="436"/>
    <x v="4"/>
    <x v="1"/>
    <n v="0.25207000000000002"/>
    <x v="4"/>
    <n v="12"/>
    <x v="0"/>
    <x v="2"/>
  </r>
  <r>
    <x v="436"/>
    <x v="5"/>
    <x v="1"/>
    <n v="0.1101"/>
    <x v="4"/>
    <n v="12"/>
    <x v="0"/>
    <x v="2"/>
  </r>
  <r>
    <x v="436"/>
    <x v="6"/>
    <x v="1"/>
    <n v="0.23898"/>
    <x v="4"/>
    <n v="12"/>
    <x v="0"/>
    <x v="2"/>
  </r>
  <r>
    <x v="436"/>
    <x v="7"/>
    <x v="1"/>
    <n v="0.28815000000000002"/>
    <x v="4"/>
    <n v="12"/>
    <x v="0"/>
    <x v="2"/>
  </r>
  <r>
    <x v="436"/>
    <x v="8"/>
    <x v="1"/>
    <n v="0.30517"/>
    <x v="4"/>
    <n v="12"/>
    <x v="0"/>
    <x v="2"/>
  </r>
  <r>
    <x v="436"/>
    <x v="9"/>
    <x v="1"/>
    <n v="0.30553999999999998"/>
    <x v="4"/>
    <n v="12"/>
    <x v="0"/>
    <x v="2"/>
  </r>
  <r>
    <x v="436"/>
    <x v="10"/>
    <x v="1"/>
    <n v="0.32088"/>
    <x v="4"/>
    <n v="12"/>
    <x v="0"/>
    <x v="2"/>
  </r>
  <r>
    <x v="436"/>
    <x v="11"/>
    <x v="1"/>
    <n v="0.31546000000000002"/>
    <x v="4"/>
    <n v="12"/>
    <x v="0"/>
    <x v="2"/>
  </r>
  <r>
    <x v="436"/>
    <x v="12"/>
    <x v="1"/>
    <n v="0.35547000000000001"/>
    <x v="4"/>
    <n v="12"/>
    <x v="0"/>
    <x v="2"/>
  </r>
  <r>
    <x v="436"/>
    <x v="0"/>
    <x v="2"/>
    <n v="0.50907999999999998"/>
    <x v="4"/>
    <n v="12"/>
    <x v="0"/>
    <x v="2"/>
  </r>
  <r>
    <x v="436"/>
    <x v="1"/>
    <x v="2"/>
    <n v="0.70701000000000003"/>
    <x v="4"/>
    <n v="12"/>
    <x v="0"/>
    <x v="2"/>
  </r>
  <r>
    <x v="436"/>
    <x v="2"/>
    <x v="2"/>
    <n v="0.79074999999999995"/>
    <x v="4"/>
    <n v="12"/>
    <x v="0"/>
    <x v="2"/>
  </r>
  <r>
    <x v="436"/>
    <x v="3"/>
    <x v="2"/>
    <n v="0.74360000000000004"/>
    <x v="4"/>
    <n v="12"/>
    <x v="0"/>
    <x v="2"/>
  </r>
  <r>
    <x v="436"/>
    <x v="4"/>
    <x v="2"/>
    <n v="0.72652000000000005"/>
    <x v="4"/>
    <n v="12"/>
    <x v="0"/>
    <x v="2"/>
  </r>
  <r>
    <x v="436"/>
    <x v="5"/>
    <x v="2"/>
    <n v="0.76939000000000002"/>
    <x v="4"/>
    <n v="12"/>
    <x v="0"/>
    <x v="2"/>
  </r>
  <r>
    <x v="436"/>
    <x v="6"/>
    <x v="2"/>
    <n v="0.70901999999999998"/>
    <x v="4"/>
    <n v="12"/>
    <x v="0"/>
    <x v="2"/>
  </r>
  <r>
    <x v="436"/>
    <x v="7"/>
    <x v="2"/>
    <n v="0.66690000000000005"/>
    <x v="4"/>
    <n v="12"/>
    <x v="0"/>
    <x v="2"/>
  </r>
  <r>
    <x v="436"/>
    <x v="8"/>
    <x v="2"/>
    <n v="0.74087999999999998"/>
    <x v="4"/>
    <n v="12"/>
    <x v="0"/>
    <x v="2"/>
  </r>
  <r>
    <x v="436"/>
    <x v="9"/>
    <x v="2"/>
    <n v="0.74251"/>
    <x v="4"/>
    <n v="12"/>
    <x v="0"/>
    <x v="2"/>
  </r>
  <r>
    <x v="436"/>
    <x v="10"/>
    <x v="2"/>
    <n v="0.80916999999999994"/>
    <x v="4"/>
    <n v="12"/>
    <x v="0"/>
    <x v="2"/>
  </r>
  <r>
    <x v="436"/>
    <x v="11"/>
    <x v="2"/>
    <n v="0.78559000000000001"/>
    <x v="4"/>
    <n v="12"/>
    <x v="0"/>
    <x v="2"/>
  </r>
  <r>
    <x v="436"/>
    <x v="12"/>
    <x v="2"/>
    <n v="0.95957999999999999"/>
    <x v="4"/>
    <n v="12"/>
    <x v="0"/>
    <x v="2"/>
  </r>
  <r>
    <x v="436"/>
    <x v="0"/>
    <x v="3"/>
    <n v="0.77100000000000002"/>
    <x v="4"/>
    <n v="12"/>
    <x v="0"/>
    <x v="2"/>
  </r>
  <r>
    <x v="436"/>
    <x v="1"/>
    <x v="3"/>
    <n v="1.3240000000000001"/>
    <x v="4"/>
    <n v="12"/>
    <x v="0"/>
    <x v="2"/>
  </r>
  <r>
    <x v="436"/>
    <x v="2"/>
    <x v="3"/>
    <n v="1.427"/>
    <x v="4"/>
    <n v="12"/>
    <x v="0"/>
    <x v="2"/>
  </r>
  <r>
    <x v="436"/>
    <x v="3"/>
    <x v="3"/>
    <n v="1.369"/>
    <x v="4"/>
    <n v="12"/>
    <x v="0"/>
    <x v="2"/>
  </r>
  <r>
    <x v="436"/>
    <x v="4"/>
    <x v="3"/>
    <n v="1.3480000000000001"/>
    <x v="4"/>
    <n v="12"/>
    <x v="0"/>
    <x v="2"/>
  </r>
  <r>
    <x v="436"/>
    <x v="5"/>
    <x v="3"/>
    <n v="0.95699999999999996"/>
    <x v="4"/>
    <n v="12"/>
    <x v="0"/>
    <x v="2"/>
  </r>
  <r>
    <x v="436"/>
    <x v="6"/>
    <x v="3"/>
    <n v="1.278"/>
    <x v="4"/>
    <n v="12"/>
    <x v="0"/>
    <x v="2"/>
  </r>
  <r>
    <x v="436"/>
    <x v="7"/>
    <x v="3"/>
    <n v="1.5409999999999999"/>
    <x v="4"/>
    <n v="12"/>
    <x v="0"/>
    <x v="2"/>
  </r>
  <r>
    <x v="436"/>
    <x v="8"/>
    <x v="3"/>
    <n v="1.6319999999999999"/>
    <x v="4"/>
    <n v="12"/>
    <x v="0"/>
    <x v="2"/>
  </r>
  <r>
    <x v="436"/>
    <x v="9"/>
    <x v="3"/>
    <n v="1.6339999999999999"/>
    <x v="4"/>
    <n v="12"/>
    <x v="0"/>
    <x v="2"/>
  </r>
  <r>
    <x v="436"/>
    <x v="10"/>
    <x v="3"/>
    <n v="1.716"/>
    <x v="4"/>
    <n v="12"/>
    <x v="0"/>
    <x v="2"/>
  </r>
  <r>
    <x v="436"/>
    <x v="11"/>
    <x v="3"/>
    <n v="1.6870000000000001"/>
    <x v="4"/>
    <n v="12"/>
    <x v="0"/>
    <x v="2"/>
  </r>
  <r>
    <x v="436"/>
    <x v="12"/>
    <x v="3"/>
    <n v="1.901"/>
    <x v="4"/>
    <n v="12"/>
    <x v="0"/>
    <x v="2"/>
  </r>
  <r>
    <x v="437"/>
    <x v="13"/>
    <x v="0"/>
    <n v="1.5650000000000001E-2"/>
    <x v="4"/>
    <n v="12"/>
    <x v="0"/>
    <x v="2"/>
  </r>
  <r>
    <x v="437"/>
    <x v="13"/>
    <x v="1"/>
    <n v="9.1350000000000001E-2"/>
    <x v="4"/>
    <n v="12"/>
    <x v="0"/>
    <x v="2"/>
  </r>
  <r>
    <x v="437"/>
    <x v="13"/>
    <x v="2"/>
    <n v="0.68700000000000006"/>
    <x v="4"/>
    <n v="12"/>
    <x v="0"/>
    <x v="2"/>
  </r>
  <r>
    <x v="437"/>
    <x v="13"/>
    <x v="3"/>
    <n v="0.79400000000000004"/>
    <x v="4"/>
    <n v="12"/>
    <x v="0"/>
    <x v="2"/>
  </r>
  <r>
    <x v="438"/>
    <x v="0"/>
    <x v="0"/>
    <n v="0.11774999999999999"/>
    <x v="4"/>
    <n v="13"/>
    <x v="0"/>
    <x v="2"/>
  </r>
  <r>
    <x v="438"/>
    <x v="1"/>
    <x v="0"/>
    <n v="0.36941000000000002"/>
    <x v="4"/>
    <n v="13"/>
    <x v="0"/>
    <x v="2"/>
  </r>
  <r>
    <x v="438"/>
    <x v="2"/>
    <x v="0"/>
    <n v="0.36941000000000002"/>
    <x v="4"/>
    <n v="13"/>
    <x v="0"/>
    <x v="2"/>
  </r>
  <r>
    <x v="438"/>
    <x v="3"/>
    <x v="0"/>
    <n v="0.36941000000000002"/>
    <x v="4"/>
    <n v="13"/>
    <x v="0"/>
    <x v="2"/>
  </r>
  <r>
    <x v="438"/>
    <x v="4"/>
    <x v="0"/>
    <n v="0.36941000000000002"/>
    <x v="4"/>
    <n v="13"/>
    <x v="0"/>
    <x v="2"/>
  </r>
  <r>
    <x v="438"/>
    <x v="5"/>
    <x v="0"/>
    <n v="7.7509999999999996E-2"/>
    <x v="4"/>
    <n v="13"/>
    <x v="0"/>
    <x v="2"/>
  </r>
  <r>
    <x v="438"/>
    <x v="6"/>
    <x v="0"/>
    <n v="0.33"/>
    <x v="4"/>
    <n v="13"/>
    <x v="0"/>
    <x v="2"/>
  </r>
  <r>
    <x v="438"/>
    <x v="7"/>
    <x v="0"/>
    <n v="0.58594999999999997"/>
    <x v="4"/>
    <n v="13"/>
    <x v="0"/>
    <x v="2"/>
  </r>
  <r>
    <x v="438"/>
    <x v="8"/>
    <x v="0"/>
    <n v="0.58594999999999997"/>
    <x v="4"/>
    <n v="13"/>
    <x v="0"/>
    <x v="2"/>
  </r>
  <r>
    <x v="438"/>
    <x v="9"/>
    <x v="0"/>
    <n v="0.58594999999999997"/>
    <x v="4"/>
    <n v="13"/>
    <x v="0"/>
    <x v="2"/>
  </r>
  <r>
    <x v="438"/>
    <x v="10"/>
    <x v="0"/>
    <n v="0.58594999999999997"/>
    <x v="4"/>
    <n v="13"/>
    <x v="0"/>
    <x v="2"/>
  </r>
  <r>
    <x v="438"/>
    <x v="11"/>
    <x v="0"/>
    <n v="0.58594999999999997"/>
    <x v="4"/>
    <n v="13"/>
    <x v="0"/>
    <x v="2"/>
  </r>
  <r>
    <x v="438"/>
    <x v="12"/>
    <x v="0"/>
    <n v="0.58594999999999997"/>
    <x v="4"/>
    <n v="13"/>
    <x v="0"/>
    <x v="2"/>
  </r>
  <r>
    <x v="438"/>
    <x v="0"/>
    <x v="1"/>
    <n v="0.14398"/>
    <x v="4"/>
    <n v="13"/>
    <x v="0"/>
    <x v="2"/>
  </r>
  <r>
    <x v="438"/>
    <x v="1"/>
    <x v="1"/>
    <n v="0.24682999999999999"/>
    <x v="4"/>
    <n v="13"/>
    <x v="0"/>
    <x v="2"/>
  </r>
  <r>
    <x v="438"/>
    <x v="2"/>
    <x v="1"/>
    <n v="0.25841999999999998"/>
    <x v="4"/>
    <n v="13"/>
    <x v="0"/>
    <x v="2"/>
  </r>
  <r>
    <x v="438"/>
    <x v="3"/>
    <x v="1"/>
    <n v="0.25599"/>
    <x v="4"/>
    <n v="13"/>
    <x v="0"/>
    <x v="2"/>
  </r>
  <r>
    <x v="438"/>
    <x v="4"/>
    <x v="1"/>
    <n v="0.24833"/>
    <x v="4"/>
    <n v="13"/>
    <x v="0"/>
    <x v="2"/>
  </r>
  <r>
    <x v="438"/>
    <x v="5"/>
    <x v="1"/>
    <n v="0.10952000000000001"/>
    <x v="4"/>
    <n v="13"/>
    <x v="0"/>
    <x v="2"/>
  </r>
  <r>
    <x v="438"/>
    <x v="6"/>
    <x v="1"/>
    <n v="0.23654"/>
    <x v="4"/>
    <n v="13"/>
    <x v="0"/>
    <x v="2"/>
  </r>
  <r>
    <x v="438"/>
    <x v="7"/>
    <x v="1"/>
    <n v="0.28871999999999998"/>
    <x v="4"/>
    <n v="13"/>
    <x v="0"/>
    <x v="2"/>
  </r>
  <r>
    <x v="438"/>
    <x v="8"/>
    <x v="1"/>
    <n v="0.30517"/>
    <x v="4"/>
    <n v="13"/>
    <x v="0"/>
    <x v="2"/>
  </r>
  <r>
    <x v="438"/>
    <x v="9"/>
    <x v="1"/>
    <n v="0.30647999999999997"/>
    <x v="4"/>
    <n v="13"/>
    <x v="0"/>
    <x v="2"/>
  </r>
  <r>
    <x v="438"/>
    <x v="10"/>
    <x v="1"/>
    <n v="0.32068999999999998"/>
    <x v="4"/>
    <n v="13"/>
    <x v="0"/>
    <x v="2"/>
  </r>
  <r>
    <x v="438"/>
    <x v="11"/>
    <x v="1"/>
    <n v="0.31563999999999998"/>
    <x v="4"/>
    <n v="13"/>
    <x v="0"/>
    <x v="2"/>
  </r>
  <r>
    <x v="438"/>
    <x v="12"/>
    <x v="1"/>
    <n v="0.35547000000000001"/>
    <x v="4"/>
    <n v="13"/>
    <x v="0"/>
    <x v="2"/>
  </r>
  <r>
    <x v="438"/>
    <x v="0"/>
    <x v="2"/>
    <n v="0.50827"/>
    <x v="4"/>
    <n v="13"/>
    <x v="0"/>
    <x v="2"/>
  </r>
  <r>
    <x v="438"/>
    <x v="1"/>
    <x v="2"/>
    <n v="0.70376000000000005"/>
    <x v="4"/>
    <n v="13"/>
    <x v="0"/>
    <x v="2"/>
  </r>
  <r>
    <x v="438"/>
    <x v="2"/>
    <x v="2"/>
    <n v="0.75417000000000001"/>
    <x v="4"/>
    <n v="13"/>
    <x v="0"/>
    <x v="2"/>
  </r>
  <r>
    <x v="438"/>
    <x v="3"/>
    <x v="2"/>
    <n v="0.74360000000000004"/>
    <x v="4"/>
    <n v="13"/>
    <x v="0"/>
    <x v="2"/>
  </r>
  <r>
    <x v="438"/>
    <x v="4"/>
    <x v="2"/>
    <n v="0.71026"/>
    <x v="4"/>
    <n v="13"/>
    <x v="0"/>
    <x v="2"/>
  </r>
  <r>
    <x v="438"/>
    <x v="5"/>
    <x v="2"/>
    <n v="0.76497000000000004"/>
    <x v="4"/>
    <n v="13"/>
    <x v="0"/>
    <x v="2"/>
  </r>
  <r>
    <x v="438"/>
    <x v="6"/>
    <x v="2"/>
    <n v="0.69845999999999997"/>
    <x v="4"/>
    <n v="13"/>
    <x v="0"/>
    <x v="2"/>
  </r>
  <r>
    <x v="438"/>
    <x v="7"/>
    <x v="2"/>
    <n v="0.66932999999999998"/>
    <x v="4"/>
    <n v="13"/>
    <x v="0"/>
    <x v="2"/>
  </r>
  <r>
    <x v="438"/>
    <x v="8"/>
    <x v="2"/>
    <n v="0.74087999999999998"/>
    <x v="4"/>
    <n v="13"/>
    <x v="0"/>
    <x v="2"/>
  </r>
  <r>
    <x v="438"/>
    <x v="9"/>
    <x v="2"/>
    <n v="0.74656999999999996"/>
    <x v="4"/>
    <n v="13"/>
    <x v="0"/>
    <x v="2"/>
  </r>
  <r>
    <x v="438"/>
    <x v="10"/>
    <x v="2"/>
    <n v="0.80835999999999997"/>
    <x v="4"/>
    <n v="13"/>
    <x v="0"/>
    <x v="2"/>
  </r>
  <r>
    <x v="438"/>
    <x v="11"/>
    <x v="2"/>
    <n v="0.78641000000000005"/>
    <x v="4"/>
    <n v="13"/>
    <x v="0"/>
    <x v="2"/>
  </r>
  <r>
    <x v="438"/>
    <x v="12"/>
    <x v="2"/>
    <n v="0.95957999999999999"/>
    <x v="4"/>
    <n v="13"/>
    <x v="0"/>
    <x v="2"/>
  </r>
  <r>
    <x v="438"/>
    <x v="0"/>
    <x v="3"/>
    <n v="0.77"/>
    <x v="4"/>
    <n v="13"/>
    <x v="0"/>
    <x v="2"/>
  </r>
  <r>
    <x v="438"/>
    <x v="1"/>
    <x v="3"/>
    <n v="1.32"/>
    <x v="4"/>
    <n v="13"/>
    <x v="0"/>
    <x v="2"/>
  </r>
  <r>
    <x v="438"/>
    <x v="2"/>
    <x v="3"/>
    <n v="1.3819999999999999"/>
    <x v="4"/>
    <n v="13"/>
    <x v="0"/>
    <x v="2"/>
  </r>
  <r>
    <x v="438"/>
    <x v="3"/>
    <x v="3"/>
    <n v="1.369"/>
    <x v="4"/>
    <n v="13"/>
    <x v="0"/>
    <x v="2"/>
  </r>
  <r>
    <x v="438"/>
    <x v="4"/>
    <x v="3"/>
    <n v="1.3280000000000001"/>
    <x v="4"/>
    <n v="13"/>
    <x v="0"/>
    <x v="2"/>
  </r>
  <r>
    <x v="438"/>
    <x v="5"/>
    <x v="3"/>
    <n v="0.95199999999999996"/>
    <x v="4"/>
    <n v="13"/>
    <x v="0"/>
    <x v="2"/>
  </r>
  <r>
    <x v="438"/>
    <x v="6"/>
    <x v="3"/>
    <n v="1.2649999999999999"/>
    <x v="4"/>
    <n v="13"/>
    <x v="0"/>
    <x v="2"/>
  </r>
  <r>
    <x v="438"/>
    <x v="7"/>
    <x v="3"/>
    <n v="1.544"/>
    <x v="4"/>
    <n v="13"/>
    <x v="0"/>
    <x v="2"/>
  </r>
  <r>
    <x v="438"/>
    <x v="8"/>
    <x v="3"/>
    <n v="1.6319999999999999"/>
    <x v="4"/>
    <n v="13"/>
    <x v="0"/>
    <x v="2"/>
  </r>
  <r>
    <x v="438"/>
    <x v="9"/>
    <x v="3"/>
    <n v="1.639"/>
    <x v="4"/>
    <n v="13"/>
    <x v="0"/>
    <x v="2"/>
  </r>
  <r>
    <x v="438"/>
    <x v="10"/>
    <x v="3"/>
    <n v="1.7150000000000001"/>
    <x v="4"/>
    <n v="13"/>
    <x v="0"/>
    <x v="2"/>
  </r>
  <r>
    <x v="438"/>
    <x v="11"/>
    <x v="3"/>
    <n v="1.6879999999999999"/>
    <x v="4"/>
    <n v="13"/>
    <x v="0"/>
    <x v="2"/>
  </r>
  <r>
    <x v="438"/>
    <x v="12"/>
    <x v="3"/>
    <n v="1.901"/>
    <x v="4"/>
    <n v="13"/>
    <x v="0"/>
    <x v="2"/>
  </r>
  <r>
    <x v="439"/>
    <x v="13"/>
    <x v="0"/>
    <n v="1.5650000000000001E-2"/>
    <x v="4"/>
    <n v="13"/>
    <x v="0"/>
    <x v="2"/>
  </r>
  <r>
    <x v="439"/>
    <x v="13"/>
    <x v="1"/>
    <n v="9.1350000000000001E-2"/>
    <x v="4"/>
    <n v="13"/>
    <x v="0"/>
    <x v="2"/>
  </r>
  <r>
    <x v="439"/>
    <x v="13"/>
    <x v="2"/>
    <n v="0.68700000000000006"/>
    <x v="4"/>
    <n v="13"/>
    <x v="0"/>
    <x v="2"/>
  </r>
  <r>
    <x v="439"/>
    <x v="13"/>
    <x v="3"/>
    <n v="0.79400000000000004"/>
    <x v="4"/>
    <n v="13"/>
    <x v="0"/>
    <x v="2"/>
  </r>
  <r>
    <x v="440"/>
    <x v="0"/>
    <x v="0"/>
    <n v="0.11774999999999999"/>
    <x v="4"/>
    <n v="14"/>
    <x v="0"/>
    <x v="2"/>
  </r>
  <r>
    <x v="440"/>
    <x v="1"/>
    <x v="0"/>
    <n v="0.36941000000000002"/>
    <x v="4"/>
    <n v="14"/>
    <x v="0"/>
    <x v="2"/>
  </r>
  <r>
    <x v="440"/>
    <x v="2"/>
    <x v="0"/>
    <n v="0.36941000000000002"/>
    <x v="4"/>
    <n v="14"/>
    <x v="0"/>
    <x v="2"/>
  </r>
  <r>
    <x v="440"/>
    <x v="3"/>
    <x v="0"/>
    <n v="0.36941000000000002"/>
    <x v="4"/>
    <n v="14"/>
    <x v="0"/>
    <x v="2"/>
  </r>
  <r>
    <x v="440"/>
    <x v="4"/>
    <x v="0"/>
    <n v="0.36941000000000002"/>
    <x v="4"/>
    <n v="14"/>
    <x v="0"/>
    <x v="2"/>
  </r>
  <r>
    <x v="440"/>
    <x v="5"/>
    <x v="0"/>
    <n v="7.7509999999999996E-2"/>
    <x v="4"/>
    <n v="14"/>
    <x v="0"/>
    <x v="2"/>
  </r>
  <r>
    <x v="440"/>
    <x v="6"/>
    <x v="0"/>
    <n v="0.33"/>
    <x v="4"/>
    <n v="14"/>
    <x v="0"/>
    <x v="2"/>
  </r>
  <r>
    <x v="440"/>
    <x v="7"/>
    <x v="0"/>
    <n v="0.58594999999999997"/>
    <x v="4"/>
    <n v="14"/>
    <x v="0"/>
    <x v="2"/>
  </r>
  <r>
    <x v="440"/>
    <x v="8"/>
    <x v="0"/>
    <n v="0.58594999999999997"/>
    <x v="4"/>
    <n v="14"/>
    <x v="0"/>
    <x v="2"/>
  </r>
  <r>
    <x v="440"/>
    <x v="9"/>
    <x v="0"/>
    <n v="0.58594999999999997"/>
    <x v="4"/>
    <n v="14"/>
    <x v="0"/>
    <x v="2"/>
  </r>
  <r>
    <x v="440"/>
    <x v="10"/>
    <x v="0"/>
    <n v="0.58594999999999997"/>
    <x v="4"/>
    <n v="14"/>
    <x v="0"/>
    <x v="2"/>
  </r>
  <r>
    <x v="440"/>
    <x v="11"/>
    <x v="0"/>
    <n v="0.58594999999999997"/>
    <x v="4"/>
    <n v="14"/>
    <x v="0"/>
    <x v="2"/>
  </r>
  <r>
    <x v="440"/>
    <x v="12"/>
    <x v="0"/>
    <n v="0.58594999999999997"/>
    <x v="4"/>
    <n v="14"/>
    <x v="0"/>
    <x v="2"/>
  </r>
  <r>
    <x v="440"/>
    <x v="0"/>
    <x v="1"/>
    <n v="0.14210999999999999"/>
    <x v="4"/>
    <n v="14"/>
    <x v="0"/>
    <x v="2"/>
  </r>
  <r>
    <x v="440"/>
    <x v="1"/>
    <x v="1"/>
    <n v="0.2487"/>
    <x v="4"/>
    <n v="14"/>
    <x v="0"/>
    <x v="2"/>
  </r>
  <r>
    <x v="440"/>
    <x v="2"/>
    <x v="1"/>
    <n v="0.26029000000000002"/>
    <x v="4"/>
    <n v="14"/>
    <x v="0"/>
    <x v="2"/>
  </r>
  <r>
    <x v="440"/>
    <x v="3"/>
    <x v="1"/>
    <n v="0.25674000000000002"/>
    <x v="4"/>
    <n v="14"/>
    <x v="0"/>
    <x v="2"/>
  </r>
  <r>
    <x v="440"/>
    <x v="4"/>
    <x v="1"/>
    <n v="0.24833"/>
    <x v="4"/>
    <n v="14"/>
    <x v="0"/>
    <x v="2"/>
  </r>
  <r>
    <x v="440"/>
    <x v="5"/>
    <x v="1"/>
    <n v="0.11067"/>
    <x v="4"/>
    <n v="14"/>
    <x v="0"/>
    <x v="2"/>
  </r>
  <r>
    <x v="440"/>
    <x v="6"/>
    <x v="1"/>
    <n v="0.23580000000000001"/>
    <x v="4"/>
    <n v="14"/>
    <x v="0"/>
    <x v="2"/>
  </r>
  <r>
    <x v="440"/>
    <x v="7"/>
    <x v="1"/>
    <n v="0.29002"/>
    <x v="4"/>
    <n v="14"/>
    <x v="0"/>
    <x v="2"/>
  </r>
  <r>
    <x v="440"/>
    <x v="8"/>
    <x v="1"/>
    <n v="0.30703999999999998"/>
    <x v="4"/>
    <n v="14"/>
    <x v="0"/>
    <x v="2"/>
  </r>
  <r>
    <x v="440"/>
    <x v="9"/>
    <x v="1"/>
    <n v="0.30759999999999998"/>
    <x v="4"/>
    <n v="14"/>
    <x v="0"/>
    <x v="2"/>
  </r>
  <r>
    <x v="440"/>
    <x v="10"/>
    <x v="1"/>
    <n v="0.32292999999999999"/>
    <x v="4"/>
    <n v="14"/>
    <x v="0"/>
    <x v="2"/>
  </r>
  <r>
    <x v="440"/>
    <x v="11"/>
    <x v="1"/>
    <n v="0.31583"/>
    <x v="4"/>
    <n v="14"/>
    <x v="0"/>
    <x v="2"/>
  </r>
  <r>
    <x v="440"/>
    <x v="12"/>
    <x v="1"/>
    <n v="0.35565999999999998"/>
    <x v="4"/>
    <n v="14"/>
    <x v="0"/>
    <x v="2"/>
  </r>
  <r>
    <x v="440"/>
    <x v="0"/>
    <x v="2"/>
    <n v="0.50014000000000003"/>
    <x v="4"/>
    <n v="14"/>
    <x v="0"/>
    <x v="2"/>
  </r>
  <r>
    <x v="440"/>
    <x v="1"/>
    <x v="2"/>
    <n v="0.71189000000000002"/>
    <x v="4"/>
    <n v="14"/>
    <x v="0"/>
    <x v="2"/>
  </r>
  <r>
    <x v="440"/>
    <x v="2"/>
    <x v="2"/>
    <n v="0.76229999999999998"/>
    <x v="4"/>
    <n v="14"/>
    <x v="0"/>
    <x v="2"/>
  </r>
  <r>
    <x v="440"/>
    <x v="3"/>
    <x v="2"/>
    <n v="0.74685000000000001"/>
    <x v="4"/>
    <n v="14"/>
    <x v="0"/>
    <x v="2"/>
  </r>
  <r>
    <x v="440"/>
    <x v="4"/>
    <x v="2"/>
    <n v="0.71026"/>
    <x v="4"/>
    <n v="14"/>
    <x v="0"/>
    <x v="2"/>
  </r>
  <r>
    <x v="440"/>
    <x v="5"/>
    <x v="2"/>
    <n v="0.77381999999999995"/>
    <x v="4"/>
    <n v="14"/>
    <x v="0"/>
    <x v="2"/>
  </r>
  <r>
    <x v="440"/>
    <x v="6"/>
    <x v="2"/>
    <n v="0.69520000000000004"/>
    <x v="4"/>
    <n v="14"/>
    <x v="0"/>
    <x v="2"/>
  </r>
  <r>
    <x v="440"/>
    <x v="7"/>
    <x v="2"/>
    <n v="0.67503000000000002"/>
    <x v="4"/>
    <n v="14"/>
    <x v="0"/>
    <x v="2"/>
  </r>
  <r>
    <x v="440"/>
    <x v="8"/>
    <x v="2"/>
    <n v="0.74900999999999995"/>
    <x v="4"/>
    <n v="14"/>
    <x v="0"/>
    <x v="2"/>
  </r>
  <r>
    <x v="440"/>
    <x v="9"/>
    <x v="2"/>
    <n v="0.75144999999999995"/>
    <x v="4"/>
    <n v="14"/>
    <x v="0"/>
    <x v="2"/>
  </r>
  <r>
    <x v="440"/>
    <x v="10"/>
    <x v="2"/>
    <n v="0.81811999999999996"/>
    <x v="4"/>
    <n v="14"/>
    <x v="0"/>
    <x v="2"/>
  </r>
  <r>
    <x v="440"/>
    <x v="11"/>
    <x v="2"/>
    <n v="0.78722000000000003"/>
    <x v="4"/>
    <n v="14"/>
    <x v="0"/>
    <x v="2"/>
  </r>
  <r>
    <x v="440"/>
    <x v="12"/>
    <x v="2"/>
    <n v="0.96038999999999997"/>
    <x v="4"/>
    <n v="14"/>
    <x v="0"/>
    <x v="2"/>
  </r>
  <r>
    <x v="440"/>
    <x v="0"/>
    <x v="3"/>
    <n v="0.76"/>
    <x v="4"/>
    <n v="14"/>
    <x v="0"/>
    <x v="2"/>
  </r>
  <r>
    <x v="440"/>
    <x v="1"/>
    <x v="3"/>
    <n v="1.33"/>
    <x v="4"/>
    <n v="14"/>
    <x v="0"/>
    <x v="2"/>
  </r>
  <r>
    <x v="440"/>
    <x v="2"/>
    <x v="3"/>
    <n v="1.3919999999999999"/>
    <x v="4"/>
    <n v="14"/>
    <x v="0"/>
    <x v="2"/>
  </r>
  <r>
    <x v="440"/>
    <x v="3"/>
    <x v="3"/>
    <n v="1.373"/>
    <x v="4"/>
    <n v="14"/>
    <x v="0"/>
    <x v="2"/>
  </r>
  <r>
    <x v="440"/>
    <x v="4"/>
    <x v="3"/>
    <n v="1.3280000000000001"/>
    <x v="4"/>
    <n v="14"/>
    <x v="0"/>
    <x v="2"/>
  </r>
  <r>
    <x v="440"/>
    <x v="5"/>
    <x v="3"/>
    <n v="0.96199999999999997"/>
    <x v="4"/>
    <n v="14"/>
    <x v="0"/>
    <x v="2"/>
  </r>
  <r>
    <x v="440"/>
    <x v="6"/>
    <x v="3"/>
    <n v="1.2609999999999999"/>
    <x v="4"/>
    <n v="14"/>
    <x v="0"/>
    <x v="2"/>
  </r>
  <r>
    <x v="440"/>
    <x v="7"/>
    <x v="3"/>
    <n v="1.5509999999999999"/>
    <x v="4"/>
    <n v="14"/>
    <x v="0"/>
    <x v="2"/>
  </r>
  <r>
    <x v="440"/>
    <x v="8"/>
    <x v="3"/>
    <n v="1.6419999999999999"/>
    <x v="4"/>
    <n v="14"/>
    <x v="0"/>
    <x v="2"/>
  </r>
  <r>
    <x v="440"/>
    <x v="9"/>
    <x v="3"/>
    <n v="1.645"/>
    <x v="4"/>
    <n v="14"/>
    <x v="0"/>
    <x v="2"/>
  </r>
  <r>
    <x v="440"/>
    <x v="10"/>
    <x v="3"/>
    <n v="1.7270000000000001"/>
    <x v="4"/>
    <n v="14"/>
    <x v="0"/>
    <x v="2"/>
  </r>
  <r>
    <x v="440"/>
    <x v="11"/>
    <x v="3"/>
    <n v="1.6890000000000001"/>
    <x v="4"/>
    <n v="14"/>
    <x v="0"/>
    <x v="2"/>
  </r>
  <r>
    <x v="440"/>
    <x v="12"/>
    <x v="3"/>
    <n v="1.9019999999999999"/>
    <x v="4"/>
    <n v="14"/>
    <x v="0"/>
    <x v="2"/>
  </r>
  <r>
    <x v="441"/>
    <x v="13"/>
    <x v="0"/>
    <n v="1.5650000000000001E-2"/>
    <x v="4"/>
    <n v="14"/>
    <x v="1"/>
    <x v="3"/>
  </r>
  <r>
    <x v="441"/>
    <x v="13"/>
    <x v="1"/>
    <n v="9.1920000000000002E-2"/>
    <x v="4"/>
    <n v="14"/>
    <x v="1"/>
    <x v="3"/>
  </r>
  <r>
    <x v="441"/>
    <x v="13"/>
    <x v="2"/>
    <n v="0.69142999999999999"/>
    <x v="4"/>
    <n v="14"/>
    <x v="1"/>
    <x v="3"/>
  </r>
  <r>
    <x v="441"/>
    <x v="13"/>
    <x v="3"/>
    <n v="0.79900000000000004"/>
    <x v="4"/>
    <n v="14"/>
    <x v="1"/>
    <x v="3"/>
  </r>
  <r>
    <x v="442"/>
    <x v="0"/>
    <x v="0"/>
    <n v="0.11774999999999999"/>
    <x v="4"/>
    <n v="15"/>
    <x v="1"/>
    <x v="3"/>
  </r>
  <r>
    <x v="442"/>
    <x v="1"/>
    <x v="0"/>
    <n v="0.36941000000000002"/>
    <x v="4"/>
    <n v="15"/>
    <x v="1"/>
    <x v="3"/>
  </r>
  <r>
    <x v="442"/>
    <x v="2"/>
    <x v="0"/>
    <n v="0.36941000000000002"/>
    <x v="4"/>
    <n v="15"/>
    <x v="1"/>
    <x v="3"/>
  </r>
  <r>
    <x v="442"/>
    <x v="3"/>
    <x v="0"/>
    <n v="0.36941000000000002"/>
    <x v="4"/>
    <n v="15"/>
    <x v="1"/>
    <x v="3"/>
  </r>
  <r>
    <x v="442"/>
    <x v="4"/>
    <x v="0"/>
    <n v="0.36941000000000002"/>
    <x v="4"/>
    <n v="15"/>
    <x v="1"/>
    <x v="3"/>
  </r>
  <r>
    <x v="442"/>
    <x v="5"/>
    <x v="0"/>
    <n v="7.7509999999999996E-2"/>
    <x v="4"/>
    <n v="15"/>
    <x v="1"/>
    <x v="3"/>
  </r>
  <r>
    <x v="442"/>
    <x v="6"/>
    <x v="0"/>
    <n v="0.33"/>
    <x v="4"/>
    <n v="15"/>
    <x v="1"/>
    <x v="3"/>
  </r>
  <r>
    <x v="442"/>
    <x v="7"/>
    <x v="0"/>
    <n v="0.58594999999999997"/>
    <x v="4"/>
    <n v="15"/>
    <x v="1"/>
    <x v="3"/>
  </r>
  <r>
    <x v="442"/>
    <x v="8"/>
    <x v="0"/>
    <n v="0.58594999999999997"/>
    <x v="4"/>
    <n v="15"/>
    <x v="1"/>
    <x v="3"/>
  </r>
  <r>
    <x v="442"/>
    <x v="9"/>
    <x v="0"/>
    <n v="0.58594999999999997"/>
    <x v="4"/>
    <n v="15"/>
    <x v="1"/>
    <x v="3"/>
  </r>
  <r>
    <x v="442"/>
    <x v="10"/>
    <x v="0"/>
    <n v="0.58594999999999997"/>
    <x v="4"/>
    <n v="15"/>
    <x v="1"/>
    <x v="3"/>
  </r>
  <r>
    <x v="442"/>
    <x v="11"/>
    <x v="0"/>
    <n v="0.58594999999999997"/>
    <x v="4"/>
    <n v="15"/>
    <x v="1"/>
    <x v="3"/>
  </r>
  <r>
    <x v="442"/>
    <x v="12"/>
    <x v="0"/>
    <n v="0.58594999999999997"/>
    <x v="4"/>
    <n v="15"/>
    <x v="1"/>
    <x v="3"/>
  </r>
  <r>
    <x v="442"/>
    <x v="0"/>
    <x v="1"/>
    <n v="0.14118"/>
    <x v="4"/>
    <n v="15"/>
    <x v="1"/>
    <x v="3"/>
  </r>
  <r>
    <x v="442"/>
    <x v="1"/>
    <x v="1"/>
    <n v="0.24889"/>
    <x v="4"/>
    <n v="15"/>
    <x v="1"/>
    <x v="3"/>
  </r>
  <r>
    <x v="442"/>
    <x v="2"/>
    <x v="1"/>
    <n v="0.26815"/>
    <x v="4"/>
    <n v="15"/>
    <x v="1"/>
    <x v="3"/>
  </r>
  <r>
    <x v="442"/>
    <x v="3"/>
    <x v="1"/>
    <n v="0.25824000000000003"/>
    <x v="4"/>
    <n v="15"/>
    <x v="1"/>
    <x v="3"/>
  </r>
  <r>
    <x v="442"/>
    <x v="4"/>
    <x v="1"/>
    <n v="0.25207000000000002"/>
    <x v="4"/>
    <n v="15"/>
    <x v="1"/>
    <x v="3"/>
  </r>
  <r>
    <x v="442"/>
    <x v="5"/>
    <x v="1"/>
    <n v="0.10964"/>
    <x v="4"/>
    <n v="15"/>
    <x v="1"/>
    <x v="3"/>
  </r>
  <r>
    <x v="442"/>
    <x v="6"/>
    <x v="1"/>
    <n v="0.23616999999999999"/>
    <x v="4"/>
    <n v="15"/>
    <x v="1"/>
    <x v="3"/>
  </r>
  <r>
    <x v="442"/>
    <x v="7"/>
    <x v="1"/>
    <n v="0.29002"/>
    <x v="4"/>
    <n v="15"/>
    <x v="1"/>
    <x v="3"/>
  </r>
  <r>
    <x v="442"/>
    <x v="8"/>
    <x v="1"/>
    <n v="0.30685000000000001"/>
    <x v="4"/>
    <n v="15"/>
    <x v="1"/>
    <x v="3"/>
  </r>
  <r>
    <x v="442"/>
    <x v="9"/>
    <x v="1"/>
    <n v="0.30835000000000001"/>
    <x v="4"/>
    <n v="15"/>
    <x v="1"/>
    <x v="3"/>
  </r>
  <r>
    <x v="442"/>
    <x v="10"/>
    <x v="1"/>
    <n v="0.32163000000000003"/>
    <x v="4"/>
    <n v="15"/>
    <x v="1"/>
    <x v="3"/>
  </r>
  <r>
    <x v="442"/>
    <x v="11"/>
    <x v="1"/>
    <n v="0.31639"/>
    <x v="4"/>
    <n v="15"/>
    <x v="1"/>
    <x v="3"/>
  </r>
  <r>
    <x v="442"/>
    <x v="12"/>
    <x v="1"/>
    <n v="0.35585"/>
    <x v="4"/>
    <n v="15"/>
    <x v="1"/>
    <x v="3"/>
  </r>
  <r>
    <x v="442"/>
    <x v="0"/>
    <x v="2"/>
    <n v="0.49607000000000001"/>
    <x v="4"/>
    <n v="15"/>
    <x v="1"/>
    <x v="3"/>
  </r>
  <r>
    <x v="442"/>
    <x v="1"/>
    <x v="2"/>
    <n v="0.7127"/>
    <x v="4"/>
    <n v="15"/>
    <x v="1"/>
    <x v="3"/>
  </r>
  <r>
    <x v="442"/>
    <x v="2"/>
    <x v="2"/>
    <n v="0.79644000000000004"/>
    <x v="4"/>
    <n v="15"/>
    <x v="1"/>
    <x v="3"/>
  </r>
  <r>
    <x v="442"/>
    <x v="3"/>
    <x v="2"/>
    <n v="0.75334999999999996"/>
    <x v="4"/>
    <n v="15"/>
    <x v="1"/>
    <x v="3"/>
  </r>
  <r>
    <x v="442"/>
    <x v="4"/>
    <x v="2"/>
    <n v="0.72652000000000005"/>
    <x v="4"/>
    <n v="15"/>
    <x v="1"/>
    <x v="3"/>
  </r>
  <r>
    <x v="442"/>
    <x v="5"/>
    <x v="2"/>
    <n v="0.76585000000000003"/>
    <x v="4"/>
    <n v="15"/>
    <x v="1"/>
    <x v="3"/>
  </r>
  <r>
    <x v="442"/>
    <x v="6"/>
    <x v="2"/>
    <n v="0.69682999999999995"/>
    <x v="4"/>
    <n v="15"/>
    <x v="1"/>
    <x v="3"/>
  </r>
  <r>
    <x v="442"/>
    <x v="7"/>
    <x v="2"/>
    <n v="0.67503000000000002"/>
    <x v="4"/>
    <n v="15"/>
    <x v="1"/>
    <x v="3"/>
  </r>
  <r>
    <x v="442"/>
    <x v="8"/>
    <x v="2"/>
    <n v="0.74819999999999998"/>
    <x v="4"/>
    <n v="15"/>
    <x v="1"/>
    <x v="3"/>
  </r>
  <r>
    <x v="442"/>
    <x v="9"/>
    <x v="2"/>
    <n v="0.75470000000000004"/>
    <x v="4"/>
    <n v="15"/>
    <x v="1"/>
    <x v="3"/>
  </r>
  <r>
    <x v="442"/>
    <x v="10"/>
    <x v="2"/>
    <n v="0.81242000000000003"/>
    <x v="4"/>
    <n v="15"/>
    <x v="1"/>
    <x v="3"/>
  </r>
  <r>
    <x v="442"/>
    <x v="11"/>
    <x v="2"/>
    <n v="0.78966000000000003"/>
    <x v="4"/>
    <n v="15"/>
    <x v="1"/>
    <x v="3"/>
  </r>
  <r>
    <x v="442"/>
    <x v="12"/>
    <x v="2"/>
    <n v="0.96120000000000005"/>
    <x v="4"/>
    <n v="15"/>
    <x v="1"/>
    <x v="3"/>
  </r>
  <r>
    <x v="442"/>
    <x v="0"/>
    <x v="3"/>
    <n v="0.755"/>
    <x v="4"/>
    <n v="15"/>
    <x v="1"/>
    <x v="3"/>
  </r>
  <r>
    <x v="442"/>
    <x v="1"/>
    <x v="3"/>
    <n v="1.331"/>
    <x v="4"/>
    <n v="15"/>
    <x v="1"/>
    <x v="3"/>
  </r>
  <r>
    <x v="442"/>
    <x v="2"/>
    <x v="3"/>
    <n v="1.4339999999999999"/>
    <x v="4"/>
    <n v="15"/>
    <x v="1"/>
    <x v="3"/>
  </r>
  <r>
    <x v="442"/>
    <x v="3"/>
    <x v="3"/>
    <n v="1.381"/>
    <x v="4"/>
    <n v="15"/>
    <x v="1"/>
    <x v="3"/>
  </r>
  <r>
    <x v="442"/>
    <x v="4"/>
    <x v="3"/>
    <n v="1.3480000000000001"/>
    <x v="4"/>
    <n v="15"/>
    <x v="1"/>
    <x v="3"/>
  </r>
  <r>
    <x v="442"/>
    <x v="5"/>
    <x v="3"/>
    <n v="0.95299999999999996"/>
    <x v="4"/>
    <n v="15"/>
    <x v="1"/>
    <x v="3"/>
  </r>
  <r>
    <x v="442"/>
    <x v="6"/>
    <x v="3"/>
    <n v="1.2629999999999999"/>
    <x v="4"/>
    <n v="15"/>
    <x v="1"/>
    <x v="3"/>
  </r>
  <r>
    <x v="442"/>
    <x v="7"/>
    <x v="3"/>
    <n v="1.5509999999999999"/>
    <x v="4"/>
    <n v="15"/>
    <x v="1"/>
    <x v="3"/>
  </r>
  <r>
    <x v="442"/>
    <x v="8"/>
    <x v="3"/>
    <n v="1.641"/>
    <x v="4"/>
    <n v="15"/>
    <x v="1"/>
    <x v="3"/>
  </r>
  <r>
    <x v="442"/>
    <x v="9"/>
    <x v="3"/>
    <n v="1.649"/>
    <x v="4"/>
    <n v="15"/>
    <x v="1"/>
    <x v="3"/>
  </r>
  <r>
    <x v="442"/>
    <x v="10"/>
    <x v="3"/>
    <n v="1.72"/>
    <x v="4"/>
    <n v="15"/>
    <x v="1"/>
    <x v="3"/>
  </r>
  <r>
    <x v="442"/>
    <x v="11"/>
    <x v="3"/>
    <n v="1.6919999999999999"/>
    <x v="4"/>
    <n v="15"/>
    <x v="1"/>
    <x v="3"/>
  </r>
  <r>
    <x v="442"/>
    <x v="12"/>
    <x v="3"/>
    <n v="1.903"/>
    <x v="4"/>
    <n v="15"/>
    <x v="1"/>
    <x v="3"/>
  </r>
  <r>
    <x v="443"/>
    <x v="13"/>
    <x v="0"/>
    <n v="1.5650000000000001E-2"/>
    <x v="4"/>
    <n v="15"/>
    <x v="1"/>
    <x v="3"/>
  </r>
  <r>
    <x v="443"/>
    <x v="13"/>
    <x v="1"/>
    <n v="9.2380000000000004E-2"/>
    <x v="4"/>
    <n v="15"/>
    <x v="1"/>
    <x v="3"/>
  </r>
  <r>
    <x v="443"/>
    <x v="13"/>
    <x v="2"/>
    <n v="0.69496999999999998"/>
    <x v="4"/>
    <n v="15"/>
    <x v="1"/>
    <x v="3"/>
  </r>
  <r>
    <x v="443"/>
    <x v="13"/>
    <x v="3"/>
    <n v="0.80300000000000005"/>
    <x v="4"/>
    <n v="15"/>
    <x v="1"/>
    <x v="3"/>
  </r>
  <r>
    <x v="444"/>
    <x v="0"/>
    <x v="0"/>
    <n v="0.11774999999999999"/>
    <x v="4"/>
    <n v="16"/>
    <x v="1"/>
    <x v="3"/>
  </r>
  <r>
    <x v="444"/>
    <x v="1"/>
    <x v="0"/>
    <n v="0.36941000000000002"/>
    <x v="4"/>
    <n v="16"/>
    <x v="1"/>
    <x v="3"/>
  </r>
  <r>
    <x v="444"/>
    <x v="2"/>
    <x v="0"/>
    <n v="0.36941000000000002"/>
    <x v="4"/>
    <n v="16"/>
    <x v="1"/>
    <x v="3"/>
  </r>
  <r>
    <x v="444"/>
    <x v="3"/>
    <x v="0"/>
    <n v="0.36941000000000002"/>
    <x v="4"/>
    <n v="16"/>
    <x v="1"/>
    <x v="3"/>
  </r>
  <r>
    <x v="444"/>
    <x v="4"/>
    <x v="0"/>
    <n v="0.36941000000000002"/>
    <x v="4"/>
    <n v="16"/>
    <x v="1"/>
    <x v="3"/>
  </r>
  <r>
    <x v="444"/>
    <x v="5"/>
    <x v="0"/>
    <n v="7.7509999999999996E-2"/>
    <x v="4"/>
    <n v="16"/>
    <x v="1"/>
    <x v="3"/>
  </r>
  <r>
    <x v="444"/>
    <x v="6"/>
    <x v="0"/>
    <n v="0.33"/>
    <x v="4"/>
    <n v="16"/>
    <x v="1"/>
    <x v="3"/>
  </r>
  <r>
    <x v="444"/>
    <x v="7"/>
    <x v="0"/>
    <n v="0.58594999999999997"/>
    <x v="4"/>
    <n v="16"/>
    <x v="1"/>
    <x v="3"/>
  </r>
  <r>
    <x v="444"/>
    <x v="8"/>
    <x v="0"/>
    <n v="0.58594999999999997"/>
    <x v="4"/>
    <n v="16"/>
    <x v="1"/>
    <x v="3"/>
  </r>
  <r>
    <x v="444"/>
    <x v="9"/>
    <x v="0"/>
    <n v="0.58594999999999997"/>
    <x v="4"/>
    <n v="16"/>
    <x v="1"/>
    <x v="3"/>
  </r>
  <r>
    <x v="444"/>
    <x v="10"/>
    <x v="0"/>
    <n v="0.58594999999999997"/>
    <x v="4"/>
    <n v="16"/>
    <x v="1"/>
    <x v="3"/>
  </r>
  <r>
    <x v="444"/>
    <x v="11"/>
    <x v="0"/>
    <n v="0.58594999999999997"/>
    <x v="4"/>
    <n v="16"/>
    <x v="1"/>
    <x v="3"/>
  </r>
  <r>
    <x v="444"/>
    <x v="12"/>
    <x v="0"/>
    <n v="0.58594999999999997"/>
    <x v="4"/>
    <n v="16"/>
    <x v="1"/>
    <x v="3"/>
  </r>
  <r>
    <x v="444"/>
    <x v="0"/>
    <x v="1"/>
    <n v="0.14061999999999999"/>
    <x v="4"/>
    <n v="16"/>
    <x v="1"/>
    <x v="3"/>
  </r>
  <r>
    <x v="444"/>
    <x v="1"/>
    <x v="1"/>
    <n v="0.24833"/>
    <x v="4"/>
    <n v="16"/>
    <x v="1"/>
    <x v="3"/>
  </r>
  <r>
    <x v="444"/>
    <x v="2"/>
    <x v="1"/>
    <n v="0.26067000000000001"/>
    <x v="4"/>
    <n v="16"/>
    <x v="1"/>
    <x v="3"/>
  </r>
  <r>
    <x v="444"/>
    <x v="3"/>
    <x v="1"/>
    <n v="0.25729999999999997"/>
    <x v="4"/>
    <n v="16"/>
    <x v="1"/>
    <x v="3"/>
  </r>
  <r>
    <x v="444"/>
    <x v="4"/>
    <x v="1"/>
    <n v="0.25019999999999998"/>
    <x v="4"/>
    <n v="16"/>
    <x v="1"/>
    <x v="3"/>
  </r>
  <r>
    <x v="444"/>
    <x v="5"/>
    <x v="1"/>
    <n v="0.10952000000000001"/>
    <x v="4"/>
    <n v="16"/>
    <x v="1"/>
    <x v="3"/>
  </r>
  <r>
    <x v="444"/>
    <x v="6"/>
    <x v="1"/>
    <n v="0.23541999999999999"/>
    <x v="4"/>
    <n v="16"/>
    <x v="1"/>
    <x v="3"/>
  </r>
  <r>
    <x v="444"/>
    <x v="7"/>
    <x v="1"/>
    <n v="0.29152"/>
    <x v="4"/>
    <n v="16"/>
    <x v="1"/>
    <x v="3"/>
  </r>
  <r>
    <x v="444"/>
    <x v="8"/>
    <x v="1"/>
    <n v="0.30947000000000002"/>
    <x v="4"/>
    <n v="16"/>
    <x v="1"/>
    <x v="3"/>
  </r>
  <r>
    <x v="444"/>
    <x v="9"/>
    <x v="1"/>
    <n v="0.31002999999999997"/>
    <x v="4"/>
    <n v="16"/>
    <x v="1"/>
    <x v="3"/>
  </r>
  <r>
    <x v="444"/>
    <x v="10"/>
    <x v="1"/>
    <n v="0.32292999999999999"/>
    <x v="4"/>
    <n v="16"/>
    <x v="1"/>
    <x v="3"/>
  </r>
  <r>
    <x v="444"/>
    <x v="11"/>
    <x v="1"/>
    <n v="0.31807000000000002"/>
    <x v="4"/>
    <n v="16"/>
    <x v="1"/>
    <x v="3"/>
  </r>
  <r>
    <x v="444"/>
    <x v="12"/>
    <x v="1"/>
    <n v="0.35641"/>
    <x v="4"/>
    <n v="16"/>
    <x v="1"/>
    <x v="3"/>
  </r>
  <r>
    <x v="444"/>
    <x v="0"/>
    <x v="2"/>
    <n v="0.49363000000000001"/>
    <x v="4"/>
    <n v="16"/>
    <x v="1"/>
    <x v="3"/>
  </r>
  <r>
    <x v="444"/>
    <x v="1"/>
    <x v="2"/>
    <n v="0.71026"/>
    <x v="4"/>
    <n v="16"/>
    <x v="1"/>
    <x v="3"/>
  </r>
  <r>
    <x v="444"/>
    <x v="2"/>
    <x v="2"/>
    <n v="0.76392000000000004"/>
    <x v="4"/>
    <n v="16"/>
    <x v="1"/>
    <x v="3"/>
  </r>
  <r>
    <x v="444"/>
    <x v="3"/>
    <x v="2"/>
    <n v="0.74929000000000001"/>
    <x v="4"/>
    <n v="16"/>
    <x v="1"/>
    <x v="3"/>
  </r>
  <r>
    <x v="444"/>
    <x v="4"/>
    <x v="2"/>
    <n v="0.71838999999999997"/>
    <x v="4"/>
    <n v="16"/>
    <x v="1"/>
    <x v="3"/>
  </r>
  <r>
    <x v="444"/>
    <x v="5"/>
    <x v="2"/>
    <n v="0.76497000000000004"/>
    <x v="4"/>
    <n v="16"/>
    <x v="1"/>
    <x v="3"/>
  </r>
  <r>
    <x v="444"/>
    <x v="6"/>
    <x v="2"/>
    <n v="0.69357999999999997"/>
    <x v="4"/>
    <n v="16"/>
    <x v="1"/>
    <x v="3"/>
  </r>
  <r>
    <x v="444"/>
    <x v="7"/>
    <x v="2"/>
    <n v="0.68152999999999997"/>
    <x v="4"/>
    <n v="16"/>
    <x v="1"/>
    <x v="3"/>
  </r>
  <r>
    <x v="444"/>
    <x v="8"/>
    <x v="2"/>
    <n v="0.75958000000000003"/>
    <x v="4"/>
    <n v="16"/>
    <x v="1"/>
    <x v="3"/>
  </r>
  <r>
    <x v="444"/>
    <x v="9"/>
    <x v="2"/>
    <n v="0.76202000000000003"/>
    <x v="4"/>
    <n v="16"/>
    <x v="1"/>
    <x v="3"/>
  </r>
  <r>
    <x v="444"/>
    <x v="10"/>
    <x v="2"/>
    <n v="0.81811999999999996"/>
    <x v="4"/>
    <n v="16"/>
    <x v="1"/>
    <x v="3"/>
  </r>
  <r>
    <x v="444"/>
    <x v="11"/>
    <x v="2"/>
    <n v="0.79698000000000002"/>
    <x v="4"/>
    <n v="16"/>
    <x v="1"/>
    <x v="3"/>
  </r>
  <r>
    <x v="444"/>
    <x v="12"/>
    <x v="2"/>
    <n v="0.96364000000000005"/>
    <x v="4"/>
    <n v="16"/>
    <x v="1"/>
    <x v="3"/>
  </r>
  <r>
    <x v="444"/>
    <x v="0"/>
    <x v="3"/>
    <n v="0.752"/>
    <x v="4"/>
    <n v="16"/>
    <x v="1"/>
    <x v="3"/>
  </r>
  <r>
    <x v="444"/>
    <x v="1"/>
    <x v="3"/>
    <n v="1.3280000000000001"/>
    <x v="4"/>
    <n v="16"/>
    <x v="1"/>
    <x v="3"/>
  </r>
  <r>
    <x v="444"/>
    <x v="2"/>
    <x v="3"/>
    <n v="1.3939999999999999"/>
    <x v="4"/>
    <n v="16"/>
    <x v="1"/>
    <x v="3"/>
  </r>
  <r>
    <x v="444"/>
    <x v="3"/>
    <x v="3"/>
    <n v="1.3759999999999999"/>
    <x v="4"/>
    <n v="16"/>
    <x v="1"/>
    <x v="3"/>
  </r>
  <r>
    <x v="444"/>
    <x v="4"/>
    <x v="3"/>
    <n v="1.3380000000000001"/>
    <x v="4"/>
    <n v="16"/>
    <x v="1"/>
    <x v="3"/>
  </r>
  <r>
    <x v="444"/>
    <x v="5"/>
    <x v="3"/>
    <n v="0.95199999999999996"/>
    <x v="4"/>
    <n v="16"/>
    <x v="1"/>
    <x v="3"/>
  </r>
  <r>
    <x v="444"/>
    <x v="6"/>
    <x v="3"/>
    <n v="1.2589999999999999"/>
    <x v="4"/>
    <n v="16"/>
    <x v="1"/>
    <x v="3"/>
  </r>
  <r>
    <x v="444"/>
    <x v="7"/>
    <x v="3"/>
    <n v="1.5589999999999999"/>
    <x v="4"/>
    <n v="16"/>
    <x v="1"/>
    <x v="3"/>
  </r>
  <r>
    <x v="444"/>
    <x v="8"/>
    <x v="3"/>
    <n v="1.655"/>
    <x v="4"/>
    <n v="16"/>
    <x v="1"/>
    <x v="3"/>
  </r>
  <r>
    <x v="444"/>
    <x v="9"/>
    <x v="3"/>
    <n v="1.6579999999999999"/>
    <x v="4"/>
    <n v="16"/>
    <x v="1"/>
    <x v="3"/>
  </r>
  <r>
    <x v="444"/>
    <x v="10"/>
    <x v="3"/>
    <n v="1.7270000000000001"/>
    <x v="4"/>
    <n v="16"/>
    <x v="1"/>
    <x v="3"/>
  </r>
  <r>
    <x v="444"/>
    <x v="11"/>
    <x v="3"/>
    <n v="1.7010000000000001"/>
    <x v="4"/>
    <n v="16"/>
    <x v="1"/>
    <x v="3"/>
  </r>
  <r>
    <x v="444"/>
    <x v="12"/>
    <x v="3"/>
    <n v="1.9059999999999999"/>
    <x v="4"/>
    <n v="16"/>
    <x v="1"/>
    <x v="3"/>
  </r>
  <r>
    <x v="445"/>
    <x v="13"/>
    <x v="0"/>
    <n v="1.5650000000000001E-2"/>
    <x v="4"/>
    <n v="16"/>
    <x v="1"/>
    <x v="3"/>
  </r>
  <r>
    <x v="445"/>
    <x v="13"/>
    <x v="1"/>
    <n v="9.146E-2"/>
    <x v="4"/>
    <n v="16"/>
    <x v="1"/>
    <x v="3"/>
  </r>
  <r>
    <x v="445"/>
    <x v="13"/>
    <x v="2"/>
    <n v="0.68789"/>
    <x v="4"/>
    <n v="16"/>
    <x v="1"/>
    <x v="3"/>
  </r>
  <r>
    <x v="445"/>
    <x v="13"/>
    <x v="3"/>
    <n v="0.79500000000000004"/>
    <x v="4"/>
    <n v="16"/>
    <x v="1"/>
    <x v="3"/>
  </r>
  <r>
    <x v="446"/>
    <x v="0"/>
    <x v="0"/>
    <n v="0.11774999999999999"/>
    <x v="4"/>
    <n v="17"/>
    <x v="1"/>
    <x v="3"/>
  </r>
  <r>
    <x v="446"/>
    <x v="1"/>
    <x v="0"/>
    <n v="0.36941000000000002"/>
    <x v="4"/>
    <n v="17"/>
    <x v="1"/>
    <x v="3"/>
  </r>
  <r>
    <x v="446"/>
    <x v="2"/>
    <x v="0"/>
    <n v="0.36941000000000002"/>
    <x v="4"/>
    <n v="17"/>
    <x v="1"/>
    <x v="3"/>
  </r>
  <r>
    <x v="446"/>
    <x v="3"/>
    <x v="0"/>
    <n v="0.36941000000000002"/>
    <x v="4"/>
    <n v="17"/>
    <x v="1"/>
    <x v="3"/>
  </r>
  <r>
    <x v="446"/>
    <x v="4"/>
    <x v="0"/>
    <n v="0.36941000000000002"/>
    <x v="4"/>
    <n v="17"/>
    <x v="1"/>
    <x v="3"/>
  </r>
  <r>
    <x v="446"/>
    <x v="5"/>
    <x v="0"/>
    <n v="7.7509999999999996E-2"/>
    <x v="4"/>
    <n v="17"/>
    <x v="1"/>
    <x v="3"/>
  </r>
  <r>
    <x v="446"/>
    <x v="6"/>
    <x v="0"/>
    <n v="0.33"/>
    <x v="4"/>
    <n v="17"/>
    <x v="1"/>
    <x v="3"/>
  </r>
  <r>
    <x v="446"/>
    <x v="7"/>
    <x v="0"/>
    <n v="0.58594999999999997"/>
    <x v="4"/>
    <n v="17"/>
    <x v="1"/>
    <x v="3"/>
  </r>
  <r>
    <x v="446"/>
    <x v="8"/>
    <x v="0"/>
    <n v="0.58594999999999997"/>
    <x v="4"/>
    <n v="17"/>
    <x v="1"/>
    <x v="3"/>
  </r>
  <r>
    <x v="446"/>
    <x v="9"/>
    <x v="0"/>
    <n v="0.58594999999999997"/>
    <x v="4"/>
    <n v="17"/>
    <x v="1"/>
    <x v="3"/>
  </r>
  <r>
    <x v="446"/>
    <x v="10"/>
    <x v="0"/>
    <n v="0.58594999999999997"/>
    <x v="4"/>
    <n v="17"/>
    <x v="1"/>
    <x v="3"/>
  </r>
  <r>
    <x v="446"/>
    <x v="11"/>
    <x v="0"/>
    <n v="0.58594999999999997"/>
    <x v="4"/>
    <n v="17"/>
    <x v="1"/>
    <x v="3"/>
  </r>
  <r>
    <x v="446"/>
    <x v="12"/>
    <x v="0"/>
    <n v="0.58594999999999997"/>
    <x v="4"/>
    <n v="17"/>
    <x v="1"/>
    <x v="3"/>
  </r>
  <r>
    <x v="446"/>
    <x v="0"/>
    <x v="1"/>
    <n v="0.14043"/>
    <x v="4"/>
    <n v="17"/>
    <x v="1"/>
    <x v="3"/>
  </r>
  <r>
    <x v="446"/>
    <x v="1"/>
    <x v="1"/>
    <n v="0.24981999999999999"/>
    <x v="4"/>
    <n v="17"/>
    <x v="1"/>
    <x v="3"/>
  </r>
  <r>
    <x v="446"/>
    <x v="2"/>
    <x v="1"/>
    <n v="0.26235000000000003"/>
    <x v="4"/>
    <n v="17"/>
    <x v="1"/>
    <x v="3"/>
  </r>
  <r>
    <x v="446"/>
    <x v="3"/>
    <x v="1"/>
    <n v="0.25785999999999998"/>
    <x v="4"/>
    <n v="17"/>
    <x v="1"/>
    <x v="3"/>
  </r>
  <r>
    <x v="446"/>
    <x v="4"/>
    <x v="1"/>
    <n v="0.25019999999999998"/>
    <x v="4"/>
    <n v="17"/>
    <x v="1"/>
    <x v="3"/>
  </r>
  <r>
    <x v="446"/>
    <x v="5"/>
    <x v="1"/>
    <n v="0.11067"/>
    <x v="4"/>
    <n v="17"/>
    <x v="1"/>
    <x v="3"/>
  </r>
  <r>
    <x v="446"/>
    <x v="6"/>
    <x v="1"/>
    <n v="0.23616999999999999"/>
    <x v="4"/>
    <n v="17"/>
    <x v="1"/>
    <x v="3"/>
  </r>
  <r>
    <x v="446"/>
    <x v="7"/>
    <x v="1"/>
    <n v="0.29432999999999998"/>
    <x v="4"/>
    <n v="17"/>
    <x v="1"/>
    <x v="3"/>
  </r>
  <r>
    <x v="446"/>
    <x v="8"/>
    <x v="1"/>
    <n v="0.31246000000000002"/>
    <x v="4"/>
    <n v="17"/>
    <x v="1"/>
    <x v="3"/>
  </r>
  <r>
    <x v="446"/>
    <x v="9"/>
    <x v="1"/>
    <n v="0.31246000000000002"/>
    <x v="4"/>
    <n v="17"/>
    <x v="1"/>
    <x v="3"/>
  </r>
  <r>
    <x v="446"/>
    <x v="10"/>
    <x v="1"/>
    <n v="0.32611000000000001"/>
    <x v="4"/>
    <n v="17"/>
    <x v="1"/>
    <x v="3"/>
  </r>
  <r>
    <x v="446"/>
    <x v="11"/>
    <x v="1"/>
    <n v="0.31863000000000002"/>
    <x v="4"/>
    <n v="17"/>
    <x v="1"/>
    <x v="3"/>
  </r>
  <r>
    <x v="446"/>
    <x v="12"/>
    <x v="1"/>
    <n v="0.35677999999999999"/>
    <x v="4"/>
    <n v="17"/>
    <x v="1"/>
    <x v="3"/>
  </r>
  <r>
    <x v="446"/>
    <x v="0"/>
    <x v="2"/>
    <n v="0.49281999999999998"/>
    <x v="4"/>
    <n v="17"/>
    <x v="1"/>
    <x v="3"/>
  </r>
  <r>
    <x v="446"/>
    <x v="1"/>
    <x v="2"/>
    <n v="0.71677000000000002"/>
    <x v="4"/>
    <n v="17"/>
    <x v="1"/>
    <x v="3"/>
  </r>
  <r>
    <x v="446"/>
    <x v="2"/>
    <x v="2"/>
    <n v="0.77124000000000004"/>
    <x v="4"/>
    <n v="17"/>
    <x v="1"/>
    <x v="3"/>
  </r>
  <r>
    <x v="446"/>
    <x v="3"/>
    <x v="2"/>
    <n v="0.75173000000000001"/>
    <x v="4"/>
    <n v="17"/>
    <x v="1"/>
    <x v="3"/>
  </r>
  <r>
    <x v="446"/>
    <x v="4"/>
    <x v="2"/>
    <n v="0.71838999999999997"/>
    <x v="4"/>
    <n v="17"/>
    <x v="1"/>
    <x v="3"/>
  </r>
  <r>
    <x v="446"/>
    <x v="5"/>
    <x v="2"/>
    <n v="0.77381999999999995"/>
    <x v="4"/>
    <n v="17"/>
    <x v="1"/>
    <x v="3"/>
  </r>
  <r>
    <x v="446"/>
    <x v="6"/>
    <x v="2"/>
    <n v="0.69682999999999995"/>
    <x v="4"/>
    <n v="17"/>
    <x v="1"/>
    <x v="3"/>
  </r>
  <r>
    <x v="446"/>
    <x v="7"/>
    <x v="2"/>
    <n v="0.69372"/>
    <x v="4"/>
    <n v="17"/>
    <x v="1"/>
    <x v="3"/>
  </r>
  <r>
    <x v="446"/>
    <x v="8"/>
    <x v="2"/>
    <n v="0.77259"/>
    <x v="4"/>
    <n v="17"/>
    <x v="1"/>
    <x v="3"/>
  </r>
  <r>
    <x v="446"/>
    <x v="9"/>
    <x v="2"/>
    <n v="0.77259"/>
    <x v="4"/>
    <n v="17"/>
    <x v="1"/>
    <x v="3"/>
  </r>
  <r>
    <x v="446"/>
    <x v="10"/>
    <x v="2"/>
    <n v="0.83194000000000001"/>
    <x v="4"/>
    <n v="17"/>
    <x v="1"/>
    <x v="3"/>
  </r>
  <r>
    <x v="446"/>
    <x v="11"/>
    <x v="2"/>
    <n v="0.79942000000000002"/>
    <x v="4"/>
    <n v="17"/>
    <x v="1"/>
    <x v="3"/>
  </r>
  <r>
    <x v="446"/>
    <x v="12"/>
    <x v="2"/>
    <n v="0.96526999999999996"/>
    <x v="4"/>
    <n v="17"/>
    <x v="1"/>
    <x v="3"/>
  </r>
  <r>
    <x v="446"/>
    <x v="0"/>
    <x v="3"/>
    <n v="0.751"/>
    <x v="4"/>
    <n v="17"/>
    <x v="1"/>
    <x v="3"/>
  </r>
  <r>
    <x v="446"/>
    <x v="1"/>
    <x v="3"/>
    <n v="1.3360000000000001"/>
    <x v="4"/>
    <n v="17"/>
    <x v="1"/>
    <x v="3"/>
  </r>
  <r>
    <x v="446"/>
    <x v="2"/>
    <x v="3"/>
    <n v="1.403"/>
    <x v="4"/>
    <n v="17"/>
    <x v="1"/>
    <x v="3"/>
  </r>
  <r>
    <x v="446"/>
    <x v="3"/>
    <x v="3"/>
    <n v="1.379"/>
    <x v="4"/>
    <n v="17"/>
    <x v="1"/>
    <x v="3"/>
  </r>
  <r>
    <x v="446"/>
    <x v="4"/>
    <x v="3"/>
    <n v="1.3380000000000001"/>
    <x v="4"/>
    <n v="17"/>
    <x v="1"/>
    <x v="3"/>
  </r>
  <r>
    <x v="446"/>
    <x v="5"/>
    <x v="3"/>
    <n v="0.96199999999999997"/>
    <x v="4"/>
    <n v="17"/>
    <x v="1"/>
    <x v="3"/>
  </r>
  <r>
    <x v="446"/>
    <x v="6"/>
    <x v="3"/>
    <n v="1.2629999999999999"/>
    <x v="4"/>
    <n v="17"/>
    <x v="1"/>
    <x v="3"/>
  </r>
  <r>
    <x v="446"/>
    <x v="7"/>
    <x v="3"/>
    <n v="1.5740000000000001"/>
    <x v="4"/>
    <n v="17"/>
    <x v="1"/>
    <x v="3"/>
  </r>
  <r>
    <x v="446"/>
    <x v="8"/>
    <x v="3"/>
    <n v="1.671"/>
    <x v="4"/>
    <n v="17"/>
    <x v="1"/>
    <x v="3"/>
  </r>
  <r>
    <x v="446"/>
    <x v="9"/>
    <x v="3"/>
    <n v="1.671"/>
    <x v="4"/>
    <n v="17"/>
    <x v="1"/>
    <x v="3"/>
  </r>
  <r>
    <x v="446"/>
    <x v="10"/>
    <x v="3"/>
    <n v="1.744"/>
    <x v="4"/>
    <n v="17"/>
    <x v="1"/>
    <x v="3"/>
  </r>
  <r>
    <x v="446"/>
    <x v="11"/>
    <x v="3"/>
    <n v="1.704"/>
    <x v="4"/>
    <n v="17"/>
    <x v="1"/>
    <x v="3"/>
  </r>
  <r>
    <x v="446"/>
    <x v="12"/>
    <x v="3"/>
    <n v="1.9079999999999999"/>
    <x v="4"/>
    <n v="17"/>
    <x v="1"/>
    <x v="3"/>
  </r>
  <r>
    <x v="447"/>
    <x v="13"/>
    <x v="0"/>
    <n v="1.5650000000000001E-2"/>
    <x v="4"/>
    <n v="17"/>
    <x v="1"/>
    <x v="3"/>
  </r>
  <r>
    <x v="447"/>
    <x v="13"/>
    <x v="1"/>
    <n v="9.0999999999999998E-2"/>
    <x v="4"/>
    <n v="17"/>
    <x v="1"/>
    <x v="3"/>
  </r>
  <r>
    <x v="447"/>
    <x v="13"/>
    <x v="2"/>
    <n v="0.68435000000000001"/>
    <x v="4"/>
    <n v="17"/>
    <x v="1"/>
    <x v="3"/>
  </r>
  <r>
    <x v="447"/>
    <x v="13"/>
    <x v="3"/>
    <n v="0.79100000000000004"/>
    <x v="4"/>
    <n v="17"/>
    <x v="1"/>
    <x v="3"/>
  </r>
  <r>
    <x v="448"/>
    <x v="0"/>
    <x v="0"/>
    <n v="0.11774999999999999"/>
    <x v="4"/>
    <n v="18"/>
    <x v="1"/>
    <x v="3"/>
  </r>
  <r>
    <x v="448"/>
    <x v="1"/>
    <x v="0"/>
    <n v="0.36941000000000002"/>
    <x v="4"/>
    <n v="18"/>
    <x v="1"/>
    <x v="3"/>
  </r>
  <r>
    <x v="448"/>
    <x v="2"/>
    <x v="0"/>
    <n v="0.36941000000000002"/>
    <x v="4"/>
    <n v="18"/>
    <x v="1"/>
    <x v="3"/>
  </r>
  <r>
    <x v="448"/>
    <x v="3"/>
    <x v="0"/>
    <n v="0.36941000000000002"/>
    <x v="4"/>
    <n v="18"/>
    <x v="1"/>
    <x v="3"/>
  </r>
  <r>
    <x v="448"/>
    <x v="4"/>
    <x v="0"/>
    <n v="0.36941000000000002"/>
    <x v="4"/>
    <n v="18"/>
    <x v="1"/>
    <x v="3"/>
  </r>
  <r>
    <x v="448"/>
    <x v="5"/>
    <x v="0"/>
    <n v="7.7509999999999996E-2"/>
    <x v="4"/>
    <n v="18"/>
    <x v="1"/>
    <x v="3"/>
  </r>
  <r>
    <x v="448"/>
    <x v="6"/>
    <x v="0"/>
    <n v="0.33"/>
    <x v="4"/>
    <n v="18"/>
    <x v="1"/>
    <x v="3"/>
  </r>
  <r>
    <x v="448"/>
    <x v="7"/>
    <x v="0"/>
    <n v="0.58594999999999997"/>
    <x v="4"/>
    <n v="18"/>
    <x v="1"/>
    <x v="3"/>
  </r>
  <r>
    <x v="448"/>
    <x v="8"/>
    <x v="0"/>
    <n v="0.58594999999999997"/>
    <x v="4"/>
    <n v="18"/>
    <x v="1"/>
    <x v="3"/>
  </r>
  <r>
    <x v="448"/>
    <x v="9"/>
    <x v="0"/>
    <n v="0.58594999999999997"/>
    <x v="4"/>
    <n v="18"/>
    <x v="1"/>
    <x v="3"/>
  </r>
  <r>
    <x v="448"/>
    <x v="10"/>
    <x v="0"/>
    <n v="0.58594999999999997"/>
    <x v="4"/>
    <n v="18"/>
    <x v="1"/>
    <x v="3"/>
  </r>
  <r>
    <x v="448"/>
    <x v="11"/>
    <x v="0"/>
    <n v="0.58594999999999997"/>
    <x v="4"/>
    <n v="18"/>
    <x v="1"/>
    <x v="3"/>
  </r>
  <r>
    <x v="448"/>
    <x v="12"/>
    <x v="0"/>
    <n v="0.58594999999999997"/>
    <x v="4"/>
    <n v="18"/>
    <x v="1"/>
    <x v="3"/>
  </r>
  <r>
    <x v="448"/>
    <x v="0"/>
    <x v="1"/>
    <n v="0.14043"/>
    <x v="4"/>
    <n v="18"/>
    <x v="1"/>
    <x v="3"/>
  </r>
  <r>
    <x v="448"/>
    <x v="1"/>
    <x v="1"/>
    <n v="0.25037999999999999"/>
    <x v="4"/>
    <n v="18"/>
    <x v="1"/>
    <x v="3"/>
  </r>
  <r>
    <x v="448"/>
    <x v="2"/>
    <x v="1"/>
    <n v="0.26254"/>
    <x v="4"/>
    <n v="18"/>
    <x v="1"/>
    <x v="3"/>
  </r>
  <r>
    <x v="448"/>
    <x v="3"/>
    <x v="1"/>
    <n v="0.25861000000000001"/>
    <x v="4"/>
    <n v="18"/>
    <x v="1"/>
    <x v="3"/>
  </r>
  <r>
    <x v="448"/>
    <x v="4"/>
    <x v="1"/>
    <n v="0.25207000000000002"/>
    <x v="4"/>
    <n v="18"/>
    <x v="1"/>
    <x v="3"/>
  </r>
  <r>
    <x v="448"/>
    <x v="5"/>
    <x v="1"/>
    <n v="0.11101999999999999"/>
    <x v="4"/>
    <n v="18"/>
    <x v="1"/>
    <x v="3"/>
  </r>
  <r>
    <x v="448"/>
    <x v="6"/>
    <x v="1"/>
    <n v="0.23766999999999999"/>
    <x v="4"/>
    <n v="18"/>
    <x v="1"/>
    <x v="3"/>
  </r>
  <r>
    <x v="448"/>
    <x v="7"/>
    <x v="1"/>
    <n v="0.29544999999999999"/>
    <x v="4"/>
    <n v="18"/>
    <x v="1"/>
    <x v="3"/>
  </r>
  <r>
    <x v="448"/>
    <x v="8"/>
    <x v="1"/>
    <n v="0.31264999999999998"/>
    <x v="4"/>
    <n v="18"/>
    <x v="1"/>
    <x v="3"/>
  </r>
  <r>
    <x v="448"/>
    <x v="9"/>
    <x v="1"/>
    <n v="0.31340000000000001"/>
    <x v="4"/>
    <n v="18"/>
    <x v="1"/>
    <x v="3"/>
  </r>
  <r>
    <x v="448"/>
    <x v="10"/>
    <x v="1"/>
    <n v="0.32761000000000001"/>
    <x v="4"/>
    <n v="18"/>
    <x v="1"/>
    <x v="3"/>
  </r>
  <r>
    <x v="448"/>
    <x v="11"/>
    <x v="1"/>
    <n v="0.31881999999999999"/>
    <x v="4"/>
    <n v="18"/>
    <x v="1"/>
    <x v="3"/>
  </r>
  <r>
    <x v="448"/>
    <x v="12"/>
    <x v="1"/>
    <n v="0.35733999999999999"/>
    <x v="4"/>
    <n v="18"/>
    <x v="1"/>
    <x v="3"/>
  </r>
  <r>
    <x v="448"/>
    <x v="0"/>
    <x v="2"/>
    <n v="0.49281999999999998"/>
    <x v="4"/>
    <n v="18"/>
    <x v="1"/>
    <x v="3"/>
  </r>
  <r>
    <x v="448"/>
    <x v="1"/>
    <x v="2"/>
    <n v="0.71921000000000002"/>
    <x v="4"/>
    <n v="18"/>
    <x v="1"/>
    <x v="3"/>
  </r>
  <r>
    <x v="448"/>
    <x v="2"/>
    <x v="2"/>
    <n v="0.77205000000000001"/>
    <x v="4"/>
    <n v="18"/>
    <x v="1"/>
    <x v="3"/>
  </r>
  <r>
    <x v="448"/>
    <x v="3"/>
    <x v="2"/>
    <n v="0.75497999999999998"/>
    <x v="4"/>
    <n v="18"/>
    <x v="1"/>
    <x v="3"/>
  </r>
  <r>
    <x v="448"/>
    <x v="4"/>
    <x v="2"/>
    <n v="0.72652000000000005"/>
    <x v="4"/>
    <n v="18"/>
    <x v="1"/>
    <x v="3"/>
  </r>
  <r>
    <x v="448"/>
    <x v="5"/>
    <x v="2"/>
    <n v="0.77646999999999999"/>
    <x v="4"/>
    <n v="18"/>
    <x v="1"/>
    <x v="3"/>
  </r>
  <r>
    <x v="448"/>
    <x v="6"/>
    <x v="2"/>
    <n v="0.70333000000000001"/>
    <x v="4"/>
    <n v="18"/>
    <x v="1"/>
    <x v="3"/>
  </r>
  <r>
    <x v="448"/>
    <x v="7"/>
    <x v="2"/>
    <n v="0.6986"/>
    <x v="4"/>
    <n v="18"/>
    <x v="1"/>
    <x v="3"/>
  </r>
  <r>
    <x v="448"/>
    <x v="8"/>
    <x v="2"/>
    <n v="0.77339999999999998"/>
    <x v="4"/>
    <n v="18"/>
    <x v="1"/>
    <x v="3"/>
  </r>
  <r>
    <x v="448"/>
    <x v="9"/>
    <x v="2"/>
    <n v="0.77664999999999995"/>
    <x v="4"/>
    <n v="18"/>
    <x v="1"/>
    <x v="3"/>
  </r>
  <r>
    <x v="448"/>
    <x v="10"/>
    <x v="2"/>
    <n v="0.83843999999999996"/>
    <x v="4"/>
    <n v="18"/>
    <x v="1"/>
    <x v="3"/>
  </r>
  <r>
    <x v="448"/>
    <x v="11"/>
    <x v="2"/>
    <n v="0.80023"/>
    <x v="4"/>
    <n v="18"/>
    <x v="1"/>
    <x v="3"/>
  </r>
  <r>
    <x v="448"/>
    <x v="12"/>
    <x v="2"/>
    <n v="0.96770999999999996"/>
    <x v="4"/>
    <n v="18"/>
    <x v="1"/>
    <x v="3"/>
  </r>
  <r>
    <x v="448"/>
    <x v="0"/>
    <x v="3"/>
    <n v="0.751"/>
    <x v="4"/>
    <n v="18"/>
    <x v="1"/>
    <x v="3"/>
  </r>
  <r>
    <x v="448"/>
    <x v="1"/>
    <x v="3"/>
    <n v="1.339"/>
    <x v="4"/>
    <n v="18"/>
    <x v="1"/>
    <x v="3"/>
  </r>
  <r>
    <x v="448"/>
    <x v="2"/>
    <x v="3"/>
    <n v="1.4039999999999999"/>
    <x v="4"/>
    <n v="18"/>
    <x v="1"/>
    <x v="3"/>
  </r>
  <r>
    <x v="448"/>
    <x v="3"/>
    <x v="3"/>
    <n v="1.383"/>
    <x v="4"/>
    <n v="18"/>
    <x v="1"/>
    <x v="3"/>
  </r>
  <r>
    <x v="448"/>
    <x v="4"/>
    <x v="3"/>
    <n v="1.3480000000000001"/>
    <x v="4"/>
    <n v="18"/>
    <x v="1"/>
    <x v="3"/>
  </r>
  <r>
    <x v="448"/>
    <x v="5"/>
    <x v="3"/>
    <n v="0.96499999999999997"/>
    <x v="4"/>
    <n v="18"/>
    <x v="1"/>
    <x v="3"/>
  </r>
  <r>
    <x v="448"/>
    <x v="6"/>
    <x v="3"/>
    <n v="1.2709999999999999"/>
    <x v="4"/>
    <n v="18"/>
    <x v="1"/>
    <x v="3"/>
  </r>
  <r>
    <x v="448"/>
    <x v="7"/>
    <x v="3"/>
    <n v="1.58"/>
    <x v="4"/>
    <n v="18"/>
    <x v="1"/>
    <x v="3"/>
  </r>
  <r>
    <x v="448"/>
    <x v="8"/>
    <x v="3"/>
    <n v="1.6719999999999999"/>
    <x v="4"/>
    <n v="18"/>
    <x v="1"/>
    <x v="3"/>
  </r>
  <r>
    <x v="448"/>
    <x v="9"/>
    <x v="3"/>
    <n v="1.6759999999999999"/>
    <x v="4"/>
    <n v="18"/>
    <x v="1"/>
    <x v="3"/>
  </r>
  <r>
    <x v="448"/>
    <x v="10"/>
    <x v="3"/>
    <n v="1.752"/>
    <x v="4"/>
    <n v="18"/>
    <x v="1"/>
    <x v="3"/>
  </r>
  <r>
    <x v="448"/>
    <x v="11"/>
    <x v="3"/>
    <n v="1.7050000000000001"/>
    <x v="4"/>
    <n v="18"/>
    <x v="1"/>
    <x v="3"/>
  </r>
  <r>
    <x v="448"/>
    <x v="12"/>
    <x v="3"/>
    <n v="1.911"/>
    <x v="4"/>
    <n v="18"/>
    <x v="1"/>
    <x v="3"/>
  </r>
  <r>
    <x v="449"/>
    <x v="13"/>
    <x v="0"/>
    <n v="1.5650000000000001E-2"/>
    <x v="4"/>
    <n v="18"/>
    <x v="1"/>
    <x v="3"/>
  </r>
  <r>
    <x v="449"/>
    <x v="13"/>
    <x v="1"/>
    <n v="9.0539999999999995E-2"/>
    <x v="4"/>
    <n v="18"/>
    <x v="1"/>
    <x v="3"/>
  </r>
  <r>
    <x v="449"/>
    <x v="13"/>
    <x v="2"/>
    <n v="0.68081000000000003"/>
    <x v="4"/>
    <n v="18"/>
    <x v="1"/>
    <x v="3"/>
  </r>
  <r>
    <x v="449"/>
    <x v="13"/>
    <x v="3"/>
    <n v="0.78700000000000003"/>
    <x v="4"/>
    <n v="18"/>
    <x v="1"/>
    <x v="3"/>
  </r>
  <r>
    <x v="450"/>
    <x v="0"/>
    <x v="0"/>
    <n v="0.11774999999999999"/>
    <x v="4"/>
    <n v="19"/>
    <x v="1"/>
    <x v="4"/>
  </r>
  <r>
    <x v="450"/>
    <x v="1"/>
    <x v="0"/>
    <n v="0.36941000000000002"/>
    <x v="4"/>
    <n v="19"/>
    <x v="1"/>
    <x v="4"/>
  </r>
  <r>
    <x v="450"/>
    <x v="2"/>
    <x v="0"/>
    <n v="0.36941000000000002"/>
    <x v="4"/>
    <n v="19"/>
    <x v="1"/>
    <x v="4"/>
  </r>
  <r>
    <x v="450"/>
    <x v="3"/>
    <x v="0"/>
    <n v="0.36941000000000002"/>
    <x v="4"/>
    <n v="19"/>
    <x v="1"/>
    <x v="4"/>
  </r>
  <r>
    <x v="450"/>
    <x v="4"/>
    <x v="0"/>
    <n v="0.36941000000000002"/>
    <x v="4"/>
    <n v="19"/>
    <x v="1"/>
    <x v="4"/>
  </r>
  <r>
    <x v="450"/>
    <x v="5"/>
    <x v="0"/>
    <n v="7.7509999999999996E-2"/>
    <x v="4"/>
    <n v="19"/>
    <x v="1"/>
    <x v="4"/>
  </r>
  <r>
    <x v="450"/>
    <x v="6"/>
    <x v="0"/>
    <n v="0.33"/>
    <x v="4"/>
    <n v="19"/>
    <x v="1"/>
    <x v="4"/>
  </r>
  <r>
    <x v="450"/>
    <x v="7"/>
    <x v="0"/>
    <n v="0.58594999999999997"/>
    <x v="4"/>
    <n v="19"/>
    <x v="1"/>
    <x v="4"/>
  </r>
  <r>
    <x v="450"/>
    <x v="8"/>
    <x v="0"/>
    <n v="0.58594999999999997"/>
    <x v="4"/>
    <n v="19"/>
    <x v="1"/>
    <x v="4"/>
  </r>
  <r>
    <x v="450"/>
    <x v="9"/>
    <x v="0"/>
    <n v="0.58594999999999997"/>
    <x v="4"/>
    <n v="19"/>
    <x v="1"/>
    <x v="4"/>
  </r>
  <r>
    <x v="450"/>
    <x v="10"/>
    <x v="0"/>
    <n v="0.58594999999999997"/>
    <x v="4"/>
    <n v="19"/>
    <x v="1"/>
    <x v="4"/>
  </r>
  <r>
    <x v="450"/>
    <x v="11"/>
    <x v="0"/>
    <n v="0.58594999999999997"/>
    <x v="4"/>
    <n v="19"/>
    <x v="1"/>
    <x v="4"/>
  </r>
  <r>
    <x v="450"/>
    <x v="12"/>
    <x v="0"/>
    <n v="0.58594999999999997"/>
    <x v="4"/>
    <n v="19"/>
    <x v="1"/>
    <x v="4"/>
  </r>
  <r>
    <x v="450"/>
    <x v="0"/>
    <x v="1"/>
    <n v="0.14005999999999999"/>
    <x v="4"/>
    <n v="19"/>
    <x v="1"/>
    <x v="4"/>
  </r>
  <r>
    <x v="450"/>
    <x v="1"/>
    <x v="1"/>
    <n v="0.25037999999999999"/>
    <x v="4"/>
    <n v="19"/>
    <x v="1"/>
    <x v="4"/>
  </r>
  <r>
    <x v="450"/>
    <x v="2"/>
    <x v="1"/>
    <n v="0.26235000000000003"/>
    <x v="4"/>
    <n v="19"/>
    <x v="1"/>
    <x v="4"/>
  </r>
  <r>
    <x v="450"/>
    <x v="3"/>
    <x v="1"/>
    <n v="0.25861000000000001"/>
    <x v="4"/>
    <n v="19"/>
    <x v="1"/>
    <x v="4"/>
  </r>
  <r>
    <x v="450"/>
    <x v="4"/>
    <x v="1"/>
    <n v="0.25207000000000002"/>
    <x v="4"/>
    <n v="19"/>
    <x v="1"/>
    <x v="4"/>
  </r>
  <r>
    <x v="450"/>
    <x v="5"/>
    <x v="1"/>
    <n v="0.11101999999999999"/>
    <x v="4"/>
    <n v="19"/>
    <x v="1"/>
    <x v="4"/>
  </r>
  <r>
    <x v="450"/>
    <x v="6"/>
    <x v="1"/>
    <n v="0.23748"/>
    <x v="4"/>
    <n v="19"/>
    <x v="1"/>
    <x v="4"/>
  </r>
  <r>
    <x v="450"/>
    <x v="7"/>
    <x v="1"/>
    <n v="0.29563"/>
    <x v="4"/>
    <n v="19"/>
    <x v="1"/>
    <x v="4"/>
  </r>
  <r>
    <x v="450"/>
    <x v="8"/>
    <x v="1"/>
    <n v="0.31264999999999998"/>
    <x v="4"/>
    <n v="19"/>
    <x v="1"/>
    <x v="4"/>
  </r>
  <r>
    <x v="450"/>
    <x v="9"/>
    <x v="1"/>
    <n v="0.31340000000000001"/>
    <x v="4"/>
    <n v="19"/>
    <x v="1"/>
    <x v="4"/>
  </r>
  <r>
    <x v="450"/>
    <x v="10"/>
    <x v="1"/>
    <n v="0.32779999999999998"/>
    <x v="4"/>
    <n v="19"/>
    <x v="1"/>
    <x v="4"/>
  </r>
  <r>
    <x v="450"/>
    <x v="11"/>
    <x v="1"/>
    <n v="0.31881999999999999"/>
    <x v="4"/>
    <n v="19"/>
    <x v="1"/>
    <x v="4"/>
  </r>
  <r>
    <x v="450"/>
    <x v="12"/>
    <x v="1"/>
    <n v="0.35733999999999999"/>
    <x v="4"/>
    <n v="19"/>
    <x v="1"/>
    <x v="4"/>
  </r>
  <r>
    <x v="450"/>
    <x v="0"/>
    <x v="2"/>
    <n v="0.49119000000000002"/>
    <x v="4"/>
    <n v="19"/>
    <x v="1"/>
    <x v="4"/>
  </r>
  <r>
    <x v="450"/>
    <x v="1"/>
    <x v="2"/>
    <n v="0.71921000000000002"/>
    <x v="4"/>
    <n v="19"/>
    <x v="1"/>
    <x v="4"/>
  </r>
  <r>
    <x v="450"/>
    <x v="2"/>
    <x v="2"/>
    <n v="0.77124000000000004"/>
    <x v="4"/>
    <n v="19"/>
    <x v="1"/>
    <x v="4"/>
  </r>
  <r>
    <x v="450"/>
    <x v="3"/>
    <x v="2"/>
    <n v="0.75497999999999998"/>
    <x v="4"/>
    <n v="19"/>
    <x v="1"/>
    <x v="4"/>
  </r>
  <r>
    <x v="450"/>
    <x v="4"/>
    <x v="2"/>
    <n v="0.72652000000000005"/>
    <x v="4"/>
    <n v="19"/>
    <x v="1"/>
    <x v="4"/>
  </r>
  <r>
    <x v="450"/>
    <x v="5"/>
    <x v="2"/>
    <n v="0.77646999999999999"/>
    <x v="4"/>
    <n v="19"/>
    <x v="1"/>
    <x v="4"/>
  </r>
  <r>
    <x v="450"/>
    <x v="6"/>
    <x v="2"/>
    <n v="0.70252000000000003"/>
    <x v="4"/>
    <n v="19"/>
    <x v="1"/>
    <x v="4"/>
  </r>
  <r>
    <x v="450"/>
    <x v="7"/>
    <x v="2"/>
    <n v="0.69942000000000004"/>
    <x v="4"/>
    <n v="19"/>
    <x v="1"/>
    <x v="4"/>
  </r>
  <r>
    <x v="450"/>
    <x v="8"/>
    <x v="2"/>
    <n v="0.77339999999999998"/>
    <x v="4"/>
    <n v="19"/>
    <x v="1"/>
    <x v="4"/>
  </r>
  <r>
    <x v="450"/>
    <x v="9"/>
    <x v="2"/>
    <n v="0.77664999999999995"/>
    <x v="4"/>
    <n v="19"/>
    <x v="1"/>
    <x v="4"/>
  </r>
  <r>
    <x v="450"/>
    <x v="10"/>
    <x v="2"/>
    <n v="0.83925000000000005"/>
    <x v="4"/>
    <n v="19"/>
    <x v="1"/>
    <x v="4"/>
  </r>
  <r>
    <x v="450"/>
    <x v="11"/>
    <x v="2"/>
    <n v="0.80023"/>
    <x v="4"/>
    <n v="19"/>
    <x v="1"/>
    <x v="4"/>
  </r>
  <r>
    <x v="450"/>
    <x v="12"/>
    <x v="2"/>
    <n v="0.96770999999999996"/>
    <x v="4"/>
    <n v="19"/>
    <x v="1"/>
    <x v="4"/>
  </r>
  <r>
    <x v="450"/>
    <x v="0"/>
    <x v="3"/>
    <n v="0.749"/>
    <x v="4"/>
    <n v="19"/>
    <x v="1"/>
    <x v="4"/>
  </r>
  <r>
    <x v="450"/>
    <x v="1"/>
    <x v="3"/>
    <n v="1.339"/>
    <x v="4"/>
    <n v="19"/>
    <x v="1"/>
    <x v="4"/>
  </r>
  <r>
    <x v="450"/>
    <x v="2"/>
    <x v="3"/>
    <n v="1.403"/>
    <x v="4"/>
    <n v="19"/>
    <x v="1"/>
    <x v="4"/>
  </r>
  <r>
    <x v="450"/>
    <x v="3"/>
    <x v="3"/>
    <n v="1.383"/>
    <x v="4"/>
    <n v="19"/>
    <x v="1"/>
    <x v="4"/>
  </r>
  <r>
    <x v="450"/>
    <x v="4"/>
    <x v="3"/>
    <n v="1.3480000000000001"/>
    <x v="4"/>
    <n v="19"/>
    <x v="1"/>
    <x v="4"/>
  </r>
  <r>
    <x v="450"/>
    <x v="5"/>
    <x v="3"/>
    <n v="0.96499999999999997"/>
    <x v="4"/>
    <n v="19"/>
    <x v="1"/>
    <x v="4"/>
  </r>
  <r>
    <x v="450"/>
    <x v="6"/>
    <x v="3"/>
    <n v="1.27"/>
    <x v="4"/>
    <n v="19"/>
    <x v="1"/>
    <x v="4"/>
  </r>
  <r>
    <x v="450"/>
    <x v="7"/>
    <x v="3"/>
    <n v="1.581"/>
    <x v="4"/>
    <n v="19"/>
    <x v="1"/>
    <x v="4"/>
  </r>
  <r>
    <x v="450"/>
    <x v="8"/>
    <x v="3"/>
    <n v="1.6719999999999999"/>
    <x v="4"/>
    <n v="19"/>
    <x v="1"/>
    <x v="4"/>
  </r>
  <r>
    <x v="450"/>
    <x v="9"/>
    <x v="3"/>
    <n v="1.6759999999999999"/>
    <x v="4"/>
    <n v="19"/>
    <x v="1"/>
    <x v="4"/>
  </r>
  <r>
    <x v="450"/>
    <x v="10"/>
    <x v="3"/>
    <n v="1.7529999999999999"/>
    <x v="4"/>
    <n v="19"/>
    <x v="1"/>
    <x v="4"/>
  </r>
  <r>
    <x v="450"/>
    <x v="11"/>
    <x v="3"/>
    <n v="1.7050000000000001"/>
    <x v="4"/>
    <n v="19"/>
    <x v="1"/>
    <x v="4"/>
  </r>
  <r>
    <x v="450"/>
    <x v="12"/>
    <x v="3"/>
    <n v="1.911"/>
    <x v="4"/>
    <n v="19"/>
    <x v="1"/>
    <x v="4"/>
  </r>
  <r>
    <x v="451"/>
    <x v="13"/>
    <x v="0"/>
    <n v="1.5650000000000001E-2"/>
    <x v="4"/>
    <n v="19"/>
    <x v="1"/>
    <x v="4"/>
  </r>
  <r>
    <x v="451"/>
    <x v="13"/>
    <x v="1"/>
    <n v="8.9849999999999999E-2"/>
    <x v="4"/>
    <n v="19"/>
    <x v="1"/>
    <x v="4"/>
  </r>
  <r>
    <x v="451"/>
    <x v="13"/>
    <x v="2"/>
    <n v="0.67549999999999999"/>
    <x v="4"/>
    <n v="19"/>
    <x v="1"/>
    <x v="4"/>
  </r>
  <r>
    <x v="451"/>
    <x v="13"/>
    <x v="3"/>
    <n v="0.78100000000000003"/>
    <x v="4"/>
    <n v="19"/>
    <x v="1"/>
    <x v="4"/>
  </r>
  <r>
    <x v="452"/>
    <x v="0"/>
    <x v="0"/>
    <n v="0.11774999999999999"/>
    <x v="4"/>
    <n v="20"/>
    <x v="1"/>
    <x v="4"/>
  </r>
  <r>
    <x v="452"/>
    <x v="1"/>
    <x v="0"/>
    <n v="0.36941000000000002"/>
    <x v="4"/>
    <n v="20"/>
    <x v="1"/>
    <x v="4"/>
  </r>
  <r>
    <x v="452"/>
    <x v="2"/>
    <x v="0"/>
    <n v="0.36941000000000002"/>
    <x v="4"/>
    <n v="20"/>
    <x v="1"/>
    <x v="4"/>
  </r>
  <r>
    <x v="452"/>
    <x v="3"/>
    <x v="0"/>
    <n v="0.36941000000000002"/>
    <x v="4"/>
    <n v="20"/>
    <x v="1"/>
    <x v="4"/>
  </r>
  <r>
    <x v="452"/>
    <x v="4"/>
    <x v="0"/>
    <n v="0.36941000000000002"/>
    <x v="4"/>
    <n v="20"/>
    <x v="1"/>
    <x v="4"/>
  </r>
  <r>
    <x v="452"/>
    <x v="5"/>
    <x v="0"/>
    <n v="7.7509999999999996E-2"/>
    <x v="4"/>
    <n v="20"/>
    <x v="1"/>
    <x v="4"/>
  </r>
  <r>
    <x v="452"/>
    <x v="6"/>
    <x v="0"/>
    <n v="0.33"/>
    <x v="4"/>
    <n v="20"/>
    <x v="1"/>
    <x v="4"/>
  </r>
  <r>
    <x v="452"/>
    <x v="7"/>
    <x v="0"/>
    <n v="0.58594999999999997"/>
    <x v="4"/>
    <n v="20"/>
    <x v="1"/>
    <x v="4"/>
  </r>
  <r>
    <x v="452"/>
    <x v="8"/>
    <x v="0"/>
    <n v="0.58594999999999997"/>
    <x v="4"/>
    <n v="20"/>
    <x v="1"/>
    <x v="4"/>
  </r>
  <r>
    <x v="452"/>
    <x v="9"/>
    <x v="0"/>
    <n v="0.58594999999999997"/>
    <x v="4"/>
    <n v="20"/>
    <x v="1"/>
    <x v="4"/>
  </r>
  <r>
    <x v="452"/>
    <x v="10"/>
    <x v="0"/>
    <n v="0.58594999999999997"/>
    <x v="4"/>
    <n v="20"/>
    <x v="1"/>
    <x v="4"/>
  </r>
  <r>
    <x v="452"/>
    <x v="11"/>
    <x v="0"/>
    <n v="0.58594999999999997"/>
    <x v="4"/>
    <n v="20"/>
    <x v="1"/>
    <x v="4"/>
  </r>
  <r>
    <x v="452"/>
    <x v="12"/>
    <x v="0"/>
    <n v="0.58594999999999997"/>
    <x v="4"/>
    <n v="20"/>
    <x v="1"/>
    <x v="4"/>
  </r>
  <r>
    <x v="452"/>
    <x v="0"/>
    <x v="1"/>
    <n v="0.13893"/>
    <x v="4"/>
    <n v="20"/>
    <x v="1"/>
    <x v="4"/>
  </r>
  <r>
    <x v="452"/>
    <x v="1"/>
    <x v="1"/>
    <n v="0.24889"/>
    <x v="4"/>
    <n v="20"/>
    <x v="1"/>
    <x v="4"/>
  </r>
  <r>
    <x v="452"/>
    <x v="2"/>
    <x v="1"/>
    <n v="0.26029000000000002"/>
    <x v="4"/>
    <n v="20"/>
    <x v="1"/>
    <x v="4"/>
  </r>
  <r>
    <x v="452"/>
    <x v="3"/>
    <x v="1"/>
    <n v="0.25674000000000002"/>
    <x v="4"/>
    <n v="20"/>
    <x v="1"/>
    <x v="4"/>
  </r>
  <r>
    <x v="452"/>
    <x v="4"/>
    <x v="1"/>
    <n v="0.25207000000000002"/>
    <x v="4"/>
    <n v="20"/>
    <x v="1"/>
    <x v="4"/>
  </r>
  <r>
    <x v="452"/>
    <x v="5"/>
    <x v="1"/>
    <n v="0.10952000000000001"/>
    <x v="4"/>
    <n v="20"/>
    <x v="1"/>
    <x v="4"/>
  </r>
  <r>
    <x v="452"/>
    <x v="6"/>
    <x v="1"/>
    <n v="0.23691999999999999"/>
    <x v="4"/>
    <n v="20"/>
    <x v="1"/>
    <x v="4"/>
  </r>
  <r>
    <x v="452"/>
    <x v="7"/>
    <x v="1"/>
    <n v="0.29246"/>
    <x v="4"/>
    <n v="20"/>
    <x v="1"/>
    <x v="4"/>
  </r>
  <r>
    <x v="452"/>
    <x v="8"/>
    <x v="1"/>
    <n v="0.30759999999999998"/>
    <x v="4"/>
    <n v="20"/>
    <x v="1"/>
    <x v="4"/>
  </r>
  <r>
    <x v="452"/>
    <x v="9"/>
    <x v="1"/>
    <n v="0.31002999999999997"/>
    <x v="4"/>
    <n v="20"/>
    <x v="1"/>
    <x v="4"/>
  </r>
  <r>
    <x v="452"/>
    <x v="10"/>
    <x v="1"/>
    <n v="0.32386999999999999"/>
    <x v="4"/>
    <n v="20"/>
    <x v="1"/>
    <x v="4"/>
  </r>
  <r>
    <x v="452"/>
    <x v="11"/>
    <x v="1"/>
    <n v="0.31733"/>
    <x v="4"/>
    <n v="20"/>
    <x v="1"/>
    <x v="4"/>
  </r>
  <r>
    <x v="452"/>
    <x v="12"/>
    <x v="1"/>
    <n v="0.35715000000000002"/>
    <x v="4"/>
    <n v="20"/>
    <x v="1"/>
    <x v="4"/>
  </r>
  <r>
    <x v="452"/>
    <x v="0"/>
    <x v="2"/>
    <n v="0.48631999999999997"/>
    <x v="4"/>
    <n v="20"/>
    <x v="1"/>
    <x v="4"/>
  </r>
  <r>
    <x v="452"/>
    <x v="1"/>
    <x v="2"/>
    <n v="0.7127"/>
    <x v="4"/>
    <n v="20"/>
    <x v="1"/>
    <x v="4"/>
  </r>
  <r>
    <x v="452"/>
    <x v="2"/>
    <x v="2"/>
    <n v="0.76229999999999998"/>
    <x v="4"/>
    <n v="20"/>
    <x v="1"/>
    <x v="4"/>
  </r>
  <r>
    <x v="452"/>
    <x v="3"/>
    <x v="2"/>
    <n v="0.74685000000000001"/>
    <x v="4"/>
    <n v="20"/>
    <x v="1"/>
    <x v="4"/>
  </r>
  <r>
    <x v="452"/>
    <x v="4"/>
    <x v="2"/>
    <n v="0.72652000000000005"/>
    <x v="4"/>
    <n v="20"/>
    <x v="1"/>
    <x v="4"/>
  </r>
  <r>
    <x v="452"/>
    <x v="5"/>
    <x v="2"/>
    <n v="0.76497000000000004"/>
    <x v="4"/>
    <n v="20"/>
    <x v="1"/>
    <x v="4"/>
  </r>
  <r>
    <x v="452"/>
    <x v="6"/>
    <x v="2"/>
    <n v="0.70008000000000004"/>
    <x v="4"/>
    <n v="20"/>
    <x v="1"/>
    <x v="4"/>
  </r>
  <r>
    <x v="452"/>
    <x v="7"/>
    <x v="2"/>
    <n v="0.68559000000000003"/>
    <x v="4"/>
    <n v="20"/>
    <x v="1"/>
    <x v="4"/>
  </r>
  <r>
    <x v="452"/>
    <x v="8"/>
    <x v="2"/>
    <n v="0.75144999999999995"/>
    <x v="4"/>
    <n v="20"/>
    <x v="1"/>
    <x v="4"/>
  </r>
  <r>
    <x v="452"/>
    <x v="9"/>
    <x v="2"/>
    <n v="0.76202000000000003"/>
    <x v="4"/>
    <n v="20"/>
    <x v="1"/>
    <x v="4"/>
  </r>
  <r>
    <x v="452"/>
    <x v="10"/>
    <x v="2"/>
    <n v="0.82218000000000002"/>
    <x v="4"/>
    <n v="20"/>
    <x v="1"/>
    <x v="4"/>
  </r>
  <r>
    <x v="452"/>
    <x v="11"/>
    <x v="2"/>
    <n v="0.79371999999999998"/>
    <x v="4"/>
    <n v="20"/>
    <x v="1"/>
    <x v="4"/>
  </r>
  <r>
    <x v="452"/>
    <x v="12"/>
    <x v="2"/>
    <n v="0.96689999999999998"/>
    <x v="4"/>
    <n v="20"/>
    <x v="1"/>
    <x v="4"/>
  </r>
  <r>
    <x v="452"/>
    <x v="0"/>
    <x v="3"/>
    <n v="0.74299999999999999"/>
    <x v="4"/>
    <n v="20"/>
    <x v="1"/>
    <x v="4"/>
  </r>
  <r>
    <x v="452"/>
    <x v="1"/>
    <x v="3"/>
    <n v="1.331"/>
    <x v="4"/>
    <n v="20"/>
    <x v="1"/>
    <x v="4"/>
  </r>
  <r>
    <x v="452"/>
    <x v="2"/>
    <x v="3"/>
    <n v="1.3919999999999999"/>
    <x v="4"/>
    <n v="20"/>
    <x v="1"/>
    <x v="4"/>
  </r>
  <r>
    <x v="452"/>
    <x v="3"/>
    <x v="3"/>
    <n v="1.373"/>
    <x v="4"/>
    <n v="20"/>
    <x v="1"/>
    <x v="4"/>
  </r>
  <r>
    <x v="452"/>
    <x v="4"/>
    <x v="3"/>
    <n v="1.3480000000000001"/>
    <x v="4"/>
    <n v="20"/>
    <x v="1"/>
    <x v="4"/>
  </r>
  <r>
    <x v="452"/>
    <x v="5"/>
    <x v="3"/>
    <n v="0.95199999999999996"/>
    <x v="4"/>
    <n v="20"/>
    <x v="1"/>
    <x v="4"/>
  </r>
  <r>
    <x v="452"/>
    <x v="6"/>
    <x v="3"/>
    <n v="1.2669999999999999"/>
    <x v="4"/>
    <n v="20"/>
    <x v="1"/>
    <x v="4"/>
  </r>
  <r>
    <x v="452"/>
    <x v="7"/>
    <x v="3"/>
    <n v="1.5640000000000001"/>
    <x v="4"/>
    <n v="20"/>
    <x v="1"/>
    <x v="4"/>
  </r>
  <r>
    <x v="452"/>
    <x v="8"/>
    <x v="3"/>
    <n v="1.645"/>
    <x v="4"/>
    <n v="20"/>
    <x v="1"/>
    <x v="4"/>
  </r>
  <r>
    <x v="452"/>
    <x v="9"/>
    <x v="3"/>
    <n v="1.6579999999999999"/>
    <x v="4"/>
    <n v="20"/>
    <x v="1"/>
    <x v="4"/>
  </r>
  <r>
    <x v="452"/>
    <x v="10"/>
    <x v="3"/>
    <n v="1.732"/>
    <x v="4"/>
    <n v="20"/>
    <x v="1"/>
    <x v="4"/>
  </r>
  <r>
    <x v="452"/>
    <x v="11"/>
    <x v="3"/>
    <n v="1.6970000000000001"/>
    <x v="4"/>
    <n v="20"/>
    <x v="1"/>
    <x v="4"/>
  </r>
  <r>
    <x v="452"/>
    <x v="12"/>
    <x v="3"/>
    <n v="1.91"/>
    <x v="4"/>
    <n v="20"/>
    <x v="1"/>
    <x v="4"/>
  </r>
  <r>
    <x v="453"/>
    <x v="13"/>
    <x v="0"/>
    <n v="1.5650000000000001E-2"/>
    <x v="4"/>
    <n v="20"/>
    <x v="1"/>
    <x v="4"/>
  </r>
  <r>
    <x v="453"/>
    <x v="13"/>
    <x v="1"/>
    <n v="8.9849999999999999E-2"/>
    <x v="4"/>
    <n v="20"/>
    <x v="1"/>
    <x v="4"/>
  </r>
  <r>
    <x v="453"/>
    <x v="13"/>
    <x v="2"/>
    <n v="0.67549999999999999"/>
    <x v="4"/>
    <n v="20"/>
    <x v="1"/>
    <x v="4"/>
  </r>
  <r>
    <x v="453"/>
    <x v="13"/>
    <x v="3"/>
    <n v="0.78100000000000003"/>
    <x v="4"/>
    <n v="20"/>
    <x v="1"/>
    <x v="4"/>
  </r>
  <r>
    <x v="454"/>
    <x v="0"/>
    <x v="0"/>
    <n v="0.11774999999999999"/>
    <x v="4"/>
    <n v="21"/>
    <x v="1"/>
    <x v="4"/>
  </r>
  <r>
    <x v="454"/>
    <x v="1"/>
    <x v="0"/>
    <n v="0.36941000000000002"/>
    <x v="4"/>
    <n v="21"/>
    <x v="1"/>
    <x v="4"/>
  </r>
  <r>
    <x v="454"/>
    <x v="2"/>
    <x v="0"/>
    <n v="0.36941000000000002"/>
    <x v="4"/>
    <n v="21"/>
    <x v="1"/>
    <x v="4"/>
  </r>
  <r>
    <x v="454"/>
    <x v="3"/>
    <x v="0"/>
    <n v="0.36941000000000002"/>
    <x v="4"/>
    <n v="21"/>
    <x v="1"/>
    <x v="4"/>
  </r>
  <r>
    <x v="454"/>
    <x v="4"/>
    <x v="0"/>
    <n v="0.36941000000000002"/>
    <x v="4"/>
    <n v="21"/>
    <x v="1"/>
    <x v="4"/>
  </r>
  <r>
    <x v="454"/>
    <x v="5"/>
    <x v="0"/>
    <n v="7.7509999999999996E-2"/>
    <x v="4"/>
    <n v="21"/>
    <x v="1"/>
    <x v="4"/>
  </r>
  <r>
    <x v="454"/>
    <x v="6"/>
    <x v="0"/>
    <n v="0.33"/>
    <x v="4"/>
    <n v="21"/>
    <x v="1"/>
    <x v="4"/>
  </r>
  <r>
    <x v="454"/>
    <x v="7"/>
    <x v="0"/>
    <n v="0.58594999999999997"/>
    <x v="4"/>
    <n v="21"/>
    <x v="1"/>
    <x v="4"/>
  </r>
  <r>
    <x v="454"/>
    <x v="8"/>
    <x v="0"/>
    <n v="0.58594999999999997"/>
    <x v="4"/>
    <n v="21"/>
    <x v="1"/>
    <x v="4"/>
  </r>
  <r>
    <x v="454"/>
    <x v="9"/>
    <x v="0"/>
    <n v="0.58594999999999997"/>
    <x v="4"/>
    <n v="21"/>
    <x v="1"/>
    <x v="4"/>
  </r>
  <r>
    <x v="454"/>
    <x v="10"/>
    <x v="0"/>
    <n v="0.58594999999999997"/>
    <x v="4"/>
    <n v="21"/>
    <x v="1"/>
    <x v="4"/>
  </r>
  <r>
    <x v="454"/>
    <x v="11"/>
    <x v="0"/>
    <n v="0.58594999999999997"/>
    <x v="4"/>
    <n v="21"/>
    <x v="1"/>
    <x v="4"/>
  </r>
  <r>
    <x v="454"/>
    <x v="12"/>
    <x v="0"/>
    <n v="0.58594999999999997"/>
    <x v="4"/>
    <n v="21"/>
    <x v="1"/>
    <x v="4"/>
  </r>
  <r>
    <x v="454"/>
    <x v="0"/>
    <x v="1"/>
    <n v="0.13836999999999999"/>
    <x v="4"/>
    <n v="21"/>
    <x v="1"/>
    <x v="4"/>
  </r>
  <r>
    <x v="454"/>
    <x v="1"/>
    <x v="1"/>
    <n v="0.24926000000000001"/>
    <x v="4"/>
    <n v="21"/>
    <x v="1"/>
    <x v="4"/>
  </r>
  <r>
    <x v="454"/>
    <x v="2"/>
    <x v="1"/>
    <n v="0.2616"/>
    <x v="4"/>
    <n v="21"/>
    <x v="1"/>
    <x v="4"/>
  </r>
  <r>
    <x v="454"/>
    <x v="3"/>
    <x v="1"/>
    <n v="0.25692999999999999"/>
    <x v="4"/>
    <n v="21"/>
    <x v="1"/>
    <x v="4"/>
  </r>
  <r>
    <x v="454"/>
    <x v="4"/>
    <x v="1"/>
    <n v="0.25019999999999998"/>
    <x v="4"/>
    <n v="21"/>
    <x v="1"/>
    <x v="4"/>
  </r>
  <r>
    <x v="454"/>
    <x v="5"/>
    <x v="1"/>
    <n v="0.1101"/>
    <x v="4"/>
    <n v="21"/>
    <x v="1"/>
    <x v="4"/>
  </r>
  <r>
    <x v="454"/>
    <x v="6"/>
    <x v="1"/>
    <n v="0.23541999999999999"/>
    <x v="4"/>
    <n v="21"/>
    <x v="1"/>
    <x v="4"/>
  </r>
  <r>
    <x v="454"/>
    <x v="7"/>
    <x v="1"/>
    <n v="0.29226999999999997"/>
    <x v="4"/>
    <n v="21"/>
    <x v="1"/>
    <x v="4"/>
  </r>
  <r>
    <x v="454"/>
    <x v="8"/>
    <x v="1"/>
    <n v="0.30985000000000001"/>
    <x v="4"/>
    <n v="21"/>
    <x v="1"/>
    <x v="4"/>
  </r>
  <r>
    <x v="454"/>
    <x v="9"/>
    <x v="1"/>
    <n v="0.31022"/>
    <x v="4"/>
    <n v="21"/>
    <x v="1"/>
    <x v="4"/>
  </r>
  <r>
    <x v="454"/>
    <x v="10"/>
    <x v="1"/>
    <n v="0.32462000000000002"/>
    <x v="4"/>
    <n v="21"/>
    <x v="1"/>
    <x v="4"/>
  </r>
  <r>
    <x v="454"/>
    <x v="11"/>
    <x v="1"/>
    <n v="0.31733"/>
    <x v="4"/>
    <n v="21"/>
    <x v="1"/>
    <x v="4"/>
  </r>
  <r>
    <x v="454"/>
    <x v="12"/>
    <x v="1"/>
    <n v="0.35715000000000002"/>
    <x v="4"/>
    <n v="21"/>
    <x v="1"/>
    <x v="4"/>
  </r>
  <r>
    <x v="454"/>
    <x v="0"/>
    <x v="2"/>
    <n v="0.48387999999999998"/>
    <x v="4"/>
    <n v="21"/>
    <x v="1"/>
    <x v="4"/>
  </r>
  <r>
    <x v="454"/>
    <x v="1"/>
    <x v="2"/>
    <n v="0.71433000000000002"/>
    <x v="4"/>
    <n v="21"/>
    <x v="1"/>
    <x v="4"/>
  </r>
  <r>
    <x v="454"/>
    <x v="2"/>
    <x v="2"/>
    <n v="0.76798999999999995"/>
    <x v="4"/>
    <n v="21"/>
    <x v="1"/>
    <x v="4"/>
  </r>
  <r>
    <x v="454"/>
    <x v="3"/>
    <x v="2"/>
    <n v="0.74765999999999999"/>
    <x v="4"/>
    <n v="21"/>
    <x v="1"/>
    <x v="4"/>
  </r>
  <r>
    <x v="454"/>
    <x v="4"/>
    <x v="2"/>
    <n v="0.71838999999999997"/>
    <x v="4"/>
    <n v="21"/>
    <x v="1"/>
    <x v="4"/>
  </r>
  <r>
    <x v="454"/>
    <x v="5"/>
    <x v="2"/>
    <n v="0.76939000000000002"/>
    <x v="4"/>
    <n v="21"/>
    <x v="1"/>
    <x v="4"/>
  </r>
  <r>
    <x v="454"/>
    <x v="6"/>
    <x v="2"/>
    <n v="0.69357999999999997"/>
    <x v="4"/>
    <n v="21"/>
    <x v="1"/>
    <x v="4"/>
  </r>
  <r>
    <x v="454"/>
    <x v="7"/>
    <x v="2"/>
    <n v="0.68478000000000006"/>
    <x v="4"/>
    <n v="21"/>
    <x v="1"/>
    <x v="4"/>
  </r>
  <r>
    <x v="454"/>
    <x v="8"/>
    <x v="2"/>
    <n v="0.76119999999999999"/>
    <x v="4"/>
    <n v="21"/>
    <x v="1"/>
    <x v="4"/>
  </r>
  <r>
    <x v="454"/>
    <x v="9"/>
    <x v="2"/>
    <n v="0.76283000000000001"/>
    <x v="4"/>
    <n v="21"/>
    <x v="1"/>
    <x v="4"/>
  </r>
  <r>
    <x v="454"/>
    <x v="10"/>
    <x v="2"/>
    <n v="0.82543"/>
    <x v="4"/>
    <n v="21"/>
    <x v="1"/>
    <x v="4"/>
  </r>
  <r>
    <x v="454"/>
    <x v="11"/>
    <x v="2"/>
    <n v="0.79371999999999998"/>
    <x v="4"/>
    <n v="21"/>
    <x v="1"/>
    <x v="4"/>
  </r>
  <r>
    <x v="454"/>
    <x v="12"/>
    <x v="2"/>
    <n v="0.96689999999999998"/>
    <x v="4"/>
    <n v="21"/>
    <x v="1"/>
    <x v="4"/>
  </r>
  <r>
    <x v="454"/>
    <x v="0"/>
    <x v="3"/>
    <n v="0.74"/>
    <x v="4"/>
    <n v="21"/>
    <x v="1"/>
    <x v="4"/>
  </r>
  <r>
    <x v="454"/>
    <x v="1"/>
    <x v="3"/>
    <n v="1.333"/>
    <x v="4"/>
    <n v="21"/>
    <x v="1"/>
    <x v="4"/>
  </r>
  <r>
    <x v="454"/>
    <x v="2"/>
    <x v="3"/>
    <n v="1.399"/>
    <x v="4"/>
    <n v="21"/>
    <x v="1"/>
    <x v="4"/>
  </r>
  <r>
    <x v="454"/>
    <x v="3"/>
    <x v="3"/>
    <n v="1.3740000000000001"/>
    <x v="4"/>
    <n v="21"/>
    <x v="1"/>
    <x v="4"/>
  </r>
  <r>
    <x v="454"/>
    <x v="4"/>
    <x v="3"/>
    <n v="1.3380000000000001"/>
    <x v="4"/>
    <n v="21"/>
    <x v="1"/>
    <x v="4"/>
  </r>
  <r>
    <x v="454"/>
    <x v="5"/>
    <x v="3"/>
    <n v="0.95699999999999996"/>
    <x v="4"/>
    <n v="21"/>
    <x v="1"/>
    <x v="4"/>
  </r>
  <r>
    <x v="454"/>
    <x v="6"/>
    <x v="3"/>
    <n v="1.2589999999999999"/>
    <x v="4"/>
    <n v="21"/>
    <x v="1"/>
    <x v="4"/>
  </r>
  <r>
    <x v="454"/>
    <x v="7"/>
    <x v="3"/>
    <n v="1.5629999999999999"/>
    <x v="4"/>
    <n v="21"/>
    <x v="1"/>
    <x v="4"/>
  </r>
  <r>
    <x v="454"/>
    <x v="8"/>
    <x v="3"/>
    <n v="1.657"/>
    <x v="4"/>
    <n v="21"/>
    <x v="1"/>
    <x v="4"/>
  </r>
  <r>
    <x v="454"/>
    <x v="9"/>
    <x v="3"/>
    <n v="1.659"/>
    <x v="4"/>
    <n v="21"/>
    <x v="1"/>
    <x v="4"/>
  </r>
  <r>
    <x v="454"/>
    <x v="10"/>
    <x v="3"/>
    <n v="1.736"/>
    <x v="4"/>
    <n v="21"/>
    <x v="1"/>
    <x v="4"/>
  </r>
  <r>
    <x v="454"/>
    <x v="11"/>
    <x v="3"/>
    <n v="1.6970000000000001"/>
    <x v="4"/>
    <n v="21"/>
    <x v="1"/>
    <x v="4"/>
  </r>
  <r>
    <x v="454"/>
    <x v="12"/>
    <x v="3"/>
    <n v="1.91"/>
    <x v="4"/>
    <n v="21"/>
    <x v="1"/>
    <x v="4"/>
  </r>
  <r>
    <x v="455"/>
    <x v="13"/>
    <x v="0"/>
    <n v="1.5650000000000001E-2"/>
    <x v="4"/>
    <n v="21"/>
    <x v="1"/>
    <x v="4"/>
  </r>
  <r>
    <x v="455"/>
    <x v="13"/>
    <x v="1"/>
    <n v="9.2149999999999996E-2"/>
    <x v="4"/>
    <n v="21"/>
    <x v="1"/>
    <x v="4"/>
  </r>
  <r>
    <x v="455"/>
    <x v="13"/>
    <x v="2"/>
    <n v="0.69320000000000004"/>
    <x v="4"/>
    <n v="21"/>
    <x v="1"/>
    <x v="4"/>
  </r>
  <r>
    <x v="455"/>
    <x v="13"/>
    <x v="3"/>
    <n v="0.80100000000000005"/>
    <x v="4"/>
    <n v="21"/>
    <x v="1"/>
    <x v="4"/>
  </r>
  <r>
    <x v="456"/>
    <x v="0"/>
    <x v="0"/>
    <n v="0.11774999999999999"/>
    <x v="4"/>
    <n v="22"/>
    <x v="1"/>
    <x v="4"/>
  </r>
  <r>
    <x v="456"/>
    <x v="1"/>
    <x v="0"/>
    <n v="0.36941000000000002"/>
    <x v="4"/>
    <n v="22"/>
    <x v="1"/>
    <x v="4"/>
  </r>
  <r>
    <x v="456"/>
    <x v="2"/>
    <x v="0"/>
    <n v="0.36941000000000002"/>
    <x v="4"/>
    <n v="22"/>
    <x v="1"/>
    <x v="4"/>
  </r>
  <r>
    <x v="456"/>
    <x v="3"/>
    <x v="0"/>
    <n v="0.36941000000000002"/>
    <x v="4"/>
    <n v="22"/>
    <x v="1"/>
    <x v="4"/>
  </r>
  <r>
    <x v="456"/>
    <x v="4"/>
    <x v="0"/>
    <n v="0.36941000000000002"/>
    <x v="4"/>
    <n v="22"/>
    <x v="1"/>
    <x v="4"/>
  </r>
  <r>
    <x v="456"/>
    <x v="5"/>
    <x v="0"/>
    <n v="7.7509999999999996E-2"/>
    <x v="4"/>
    <n v="22"/>
    <x v="1"/>
    <x v="4"/>
  </r>
  <r>
    <x v="456"/>
    <x v="6"/>
    <x v="0"/>
    <n v="0.33"/>
    <x v="4"/>
    <n v="22"/>
    <x v="1"/>
    <x v="4"/>
  </r>
  <r>
    <x v="456"/>
    <x v="7"/>
    <x v="0"/>
    <n v="0.58594999999999997"/>
    <x v="4"/>
    <n v="22"/>
    <x v="1"/>
    <x v="4"/>
  </r>
  <r>
    <x v="456"/>
    <x v="8"/>
    <x v="0"/>
    <n v="0.58594999999999997"/>
    <x v="4"/>
    <n v="22"/>
    <x v="1"/>
    <x v="4"/>
  </r>
  <r>
    <x v="456"/>
    <x v="9"/>
    <x v="0"/>
    <n v="0.58594999999999997"/>
    <x v="4"/>
    <n v="22"/>
    <x v="1"/>
    <x v="4"/>
  </r>
  <r>
    <x v="456"/>
    <x v="10"/>
    <x v="0"/>
    <n v="0.58594999999999997"/>
    <x v="4"/>
    <n v="22"/>
    <x v="1"/>
    <x v="4"/>
  </r>
  <r>
    <x v="456"/>
    <x v="11"/>
    <x v="0"/>
    <n v="0.58594999999999997"/>
    <x v="4"/>
    <n v="22"/>
    <x v="1"/>
    <x v="4"/>
  </r>
  <r>
    <x v="456"/>
    <x v="12"/>
    <x v="0"/>
    <n v="0.58594999999999997"/>
    <x v="4"/>
    <n v="22"/>
    <x v="1"/>
    <x v="4"/>
  </r>
  <r>
    <x v="456"/>
    <x v="0"/>
    <x v="1"/>
    <n v="0.13855999999999999"/>
    <x v="4"/>
    <n v="22"/>
    <x v="1"/>
    <x v="4"/>
  </r>
  <r>
    <x v="456"/>
    <x v="1"/>
    <x v="1"/>
    <n v="0.24814"/>
    <x v="4"/>
    <n v="22"/>
    <x v="1"/>
    <x v="4"/>
  </r>
  <r>
    <x v="456"/>
    <x v="2"/>
    <x v="1"/>
    <n v="0.26235000000000003"/>
    <x v="4"/>
    <n v="22"/>
    <x v="1"/>
    <x v="4"/>
  </r>
  <r>
    <x v="456"/>
    <x v="3"/>
    <x v="1"/>
    <n v="0.25841999999999998"/>
    <x v="4"/>
    <n v="22"/>
    <x v="1"/>
    <x v="4"/>
  </r>
  <r>
    <x v="456"/>
    <x v="4"/>
    <x v="1"/>
    <n v="0.25019999999999998"/>
    <x v="4"/>
    <n v="22"/>
    <x v="1"/>
    <x v="4"/>
  </r>
  <r>
    <x v="456"/>
    <x v="5"/>
    <x v="1"/>
    <n v="0.10849"/>
    <x v="4"/>
    <n v="22"/>
    <x v="1"/>
    <x v="4"/>
  </r>
  <r>
    <x v="456"/>
    <x v="6"/>
    <x v="1"/>
    <n v="0.23748"/>
    <x v="4"/>
    <n v="22"/>
    <x v="1"/>
    <x v="4"/>
  </r>
  <r>
    <x v="456"/>
    <x v="7"/>
    <x v="1"/>
    <n v="0.29208000000000001"/>
    <x v="4"/>
    <n v="22"/>
    <x v="1"/>
    <x v="4"/>
  </r>
  <r>
    <x v="456"/>
    <x v="8"/>
    <x v="1"/>
    <n v="0.31246000000000002"/>
    <x v="4"/>
    <n v="22"/>
    <x v="1"/>
    <x v="4"/>
  </r>
  <r>
    <x v="456"/>
    <x v="9"/>
    <x v="1"/>
    <n v="0.30723"/>
    <x v="4"/>
    <n v="22"/>
    <x v="1"/>
    <x v="4"/>
  </r>
  <r>
    <x v="456"/>
    <x v="10"/>
    <x v="1"/>
    <n v="0.32667000000000002"/>
    <x v="4"/>
    <n v="22"/>
    <x v="1"/>
    <x v="4"/>
  </r>
  <r>
    <x v="456"/>
    <x v="11"/>
    <x v="1"/>
    <n v="0.31938"/>
    <x v="4"/>
    <n v="22"/>
    <x v="1"/>
    <x v="4"/>
  </r>
  <r>
    <x v="456"/>
    <x v="12"/>
    <x v="1"/>
    <n v="0.35677999999999999"/>
    <x v="4"/>
    <n v="22"/>
    <x v="1"/>
    <x v="4"/>
  </r>
  <r>
    <x v="456"/>
    <x v="0"/>
    <x v="2"/>
    <n v="0.48469000000000001"/>
    <x v="4"/>
    <n v="22"/>
    <x v="1"/>
    <x v="4"/>
  </r>
  <r>
    <x v="456"/>
    <x v="1"/>
    <x v="2"/>
    <n v="0.70945000000000003"/>
    <x v="4"/>
    <n v="22"/>
    <x v="1"/>
    <x v="4"/>
  </r>
  <r>
    <x v="456"/>
    <x v="2"/>
    <x v="2"/>
    <n v="0.77124000000000004"/>
    <x v="4"/>
    <n v="22"/>
    <x v="1"/>
    <x v="4"/>
  </r>
  <r>
    <x v="456"/>
    <x v="3"/>
    <x v="2"/>
    <n v="0.75417000000000001"/>
    <x v="4"/>
    <n v="22"/>
    <x v="1"/>
    <x v="4"/>
  </r>
  <r>
    <x v="456"/>
    <x v="4"/>
    <x v="2"/>
    <n v="0.71838999999999997"/>
    <x v="4"/>
    <n v="22"/>
    <x v="1"/>
    <x v="4"/>
  </r>
  <r>
    <x v="456"/>
    <x v="5"/>
    <x v="2"/>
    <n v="0.75700000000000001"/>
    <x v="4"/>
    <n v="22"/>
    <x v="1"/>
    <x v="4"/>
  </r>
  <r>
    <x v="456"/>
    <x v="6"/>
    <x v="2"/>
    <n v="0.70252000000000003"/>
    <x v="4"/>
    <n v="22"/>
    <x v="1"/>
    <x v="4"/>
  </r>
  <r>
    <x v="456"/>
    <x v="7"/>
    <x v="2"/>
    <n v="0.68396999999999997"/>
    <x v="4"/>
    <n v="22"/>
    <x v="1"/>
    <x v="4"/>
  </r>
  <r>
    <x v="456"/>
    <x v="8"/>
    <x v="2"/>
    <n v="0.77259"/>
    <x v="4"/>
    <n v="22"/>
    <x v="1"/>
    <x v="4"/>
  </r>
  <r>
    <x v="456"/>
    <x v="9"/>
    <x v="2"/>
    <n v="0.74982000000000004"/>
    <x v="4"/>
    <n v="22"/>
    <x v="1"/>
    <x v="4"/>
  </r>
  <r>
    <x v="456"/>
    <x v="10"/>
    <x v="2"/>
    <n v="0.83438000000000001"/>
    <x v="4"/>
    <n v="22"/>
    <x v="1"/>
    <x v="4"/>
  </r>
  <r>
    <x v="456"/>
    <x v="11"/>
    <x v="2"/>
    <n v="0.80266999999999999"/>
    <x v="4"/>
    <n v="22"/>
    <x v="1"/>
    <x v="4"/>
  </r>
  <r>
    <x v="456"/>
    <x v="12"/>
    <x v="2"/>
    <n v="0.96526999999999996"/>
    <x v="4"/>
    <n v="22"/>
    <x v="1"/>
    <x v="4"/>
  </r>
  <r>
    <x v="456"/>
    <x v="0"/>
    <x v="3"/>
    <n v="0.74099999999999999"/>
    <x v="4"/>
    <n v="22"/>
    <x v="1"/>
    <x v="4"/>
  </r>
  <r>
    <x v="456"/>
    <x v="1"/>
    <x v="3"/>
    <n v="1.327"/>
    <x v="4"/>
    <n v="22"/>
    <x v="1"/>
    <x v="4"/>
  </r>
  <r>
    <x v="456"/>
    <x v="2"/>
    <x v="3"/>
    <n v="1.403"/>
    <x v="4"/>
    <n v="22"/>
    <x v="1"/>
    <x v="4"/>
  </r>
  <r>
    <x v="456"/>
    <x v="3"/>
    <x v="3"/>
    <n v="1.3819999999999999"/>
    <x v="4"/>
    <n v="22"/>
    <x v="1"/>
    <x v="4"/>
  </r>
  <r>
    <x v="456"/>
    <x v="4"/>
    <x v="3"/>
    <n v="1.3380000000000001"/>
    <x v="4"/>
    <n v="22"/>
    <x v="1"/>
    <x v="4"/>
  </r>
  <r>
    <x v="456"/>
    <x v="5"/>
    <x v="3"/>
    <n v="0.94299999999999995"/>
    <x v="4"/>
    <n v="22"/>
    <x v="1"/>
    <x v="4"/>
  </r>
  <r>
    <x v="456"/>
    <x v="6"/>
    <x v="3"/>
    <n v="1.27"/>
    <x v="4"/>
    <n v="22"/>
    <x v="1"/>
    <x v="4"/>
  </r>
  <r>
    <x v="456"/>
    <x v="7"/>
    <x v="3"/>
    <n v="1.5620000000000001"/>
    <x v="4"/>
    <n v="22"/>
    <x v="1"/>
    <x v="4"/>
  </r>
  <r>
    <x v="456"/>
    <x v="8"/>
    <x v="3"/>
    <n v="1.671"/>
    <x v="4"/>
    <n v="22"/>
    <x v="1"/>
    <x v="4"/>
  </r>
  <r>
    <x v="456"/>
    <x v="9"/>
    <x v="3"/>
    <n v="1.643"/>
    <x v="4"/>
    <n v="22"/>
    <x v="1"/>
    <x v="4"/>
  </r>
  <r>
    <x v="456"/>
    <x v="10"/>
    <x v="3"/>
    <n v="1.7470000000000001"/>
    <x v="4"/>
    <n v="22"/>
    <x v="1"/>
    <x v="4"/>
  </r>
  <r>
    <x v="456"/>
    <x v="11"/>
    <x v="3"/>
    <n v="1.708"/>
    <x v="4"/>
    <n v="22"/>
    <x v="1"/>
    <x v="4"/>
  </r>
  <r>
    <x v="456"/>
    <x v="12"/>
    <x v="3"/>
    <n v="1.9079999999999999"/>
    <x v="4"/>
    <n v="22"/>
    <x v="1"/>
    <x v="4"/>
  </r>
  <r>
    <x v="457"/>
    <x v="13"/>
    <x v="0"/>
    <n v="1.5650000000000001E-2"/>
    <x v="4"/>
    <n v="22"/>
    <x v="1"/>
    <x v="4"/>
  </r>
  <r>
    <x v="457"/>
    <x v="13"/>
    <x v="1"/>
    <n v="9.3990000000000004E-2"/>
    <x v="4"/>
    <n v="22"/>
    <x v="1"/>
    <x v="4"/>
  </r>
  <r>
    <x v="457"/>
    <x v="13"/>
    <x v="2"/>
    <n v="0.70735999999999999"/>
    <x v="4"/>
    <n v="22"/>
    <x v="1"/>
    <x v="4"/>
  </r>
  <r>
    <x v="457"/>
    <x v="13"/>
    <x v="3"/>
    <n v="0.81699999999999995"/>
    <x v="4"/>
    <n v="22"/>
    <x v="1"/>
    <x v="4"/>
  </r>
  <r>
    <x v="458"/>
    <x v="0"/>
    <x v="0"/>
    <n v="0.11774999999999999"/>
    <x v="4"/>
    <n v="23"/>
    <x v="1"/>
    <x v="5"/>
  </r>
  <r>
    <x v="458"/>
    <x v="1"/>
    <x v="0"/>
    <n v="0.36941000000000002"/>
    <x v="4"/>
    <n v="23"/>
    <x v="1"/>
    <x v="5"/>
  </r>
  <r>
    <x v="458"/>
    <x v="2"/>
    <x v="0"/>
    <n v="0.36941000000000002"/>
    <x v="4"/>
    <n v="23"/>
    <x v="1"/>
    <x v="5"/>
  </r>
  <r>
    <x v="458"/>
    <x v="3"/>
    <x v="0"/>
    <n v="0.36941000000000002"/>
    <x v="4"/>
    <n v="23"/>
    <x v="1"/>
    <x v="5"/>
  </r>
  <r>
    <x v="458"/>
    <x v="4"/>
    <x v="0"/>
    <n v="0.36941000000000002"/>
    <x v="4"/>
    <n v="23"/>
    <x v="1"/>
    <x v="5"/>
  </r>
  <r>
    <x v="458"/>
    <x v="5"/>
    <x v="0"/>
    <n v="7.7509999999999996E-2"/>
    <x v="4"/>
    <n v="23"/>
    <x v="1"/>
    <x v="5"/>
  </r>
  <r>
    <x v="458"/>
    <x v="6"/>
    <x v="0"/>
    <n v="0.33"/>
    <x v="4"/>
    <n v="23"/>
    <x v="1"/>
    <x v="5"/>
  </r>
  <r>
    <x v="458"/>
    <x v="7"/>
    <x v="0"/>
    <n v="0.58594999999999997"/>
    <x v="4"/>
    <n v="23"/>
    <x v="1"/>
    <x v="5"/>
  </r>
  <r>
    <x v="458"/>
    <x v="8"/>
    <x v="0"/>
    <n v="0.58594999999999997"/>
    <x v="4"/>
    <n v="23"/>
    <x v="1"/>
    <x v="5"/>
  </r>
  <r>
    <x v="458"/>
    <x v="9"/>
    <x v="0"/>
    <n v="0.58594999999999997"/>
    <x v="4"/>
    <n v="23"/>
    <x v="1"/>
    <x v="5"/>
  </r>
  <r>
    <x v="458"/>
    <x v="10"/>
    <x v="0"/>
    <n v="0.58594999999999997"/>
    <x v="4"/>
    <n v="23"/>
    <x v="1"/>
    <x v="5"/>
  </r>
  <r>
    <x v="458"/>
    <x v="11"/>
    <x v="0"/>
    <n v="0.58594999999999997"/>
    <x v="4"/>
    <n v="23"/>
    <x v="1"/>
    <x v="5"/>
  </r>
  <r>
    <x v="458"/>
    <x v="12"/>
    <x v="0"/>
    <n v="0.58594999999999997"/>
    <x v="4"/>
    <n v="23"/>
    <x v="1"/>
    <x v="5"/>
  </r>
  <r>
    <x v="458"/>
    <x v="0"/>
    <x v="1"/>
    <n v="0.13744000000000001"/>
    <x v="4"/>
    <n v="23"/>
    <x v="1"/>
    <x v="5"/>
  </r>
  <r>
    <x v="458"/>
    <x v="1"/>
    <x v="1"/>
    <n v="0.24814"/>
    <x v="4"/>
    <n v="23"/>
    <x v="1"/>
    <x v="5"/>
  </r>
  <r>
    <x v="458"/>
    <x v="2"/>
    <x v="1"/>
    <n v="0.26140999999999998"/>
    <x v="4"/>
    <n v="23"/>
    <x v="1"/>
    <x v="5"/>
  </r>
  <r>
    <x v="458"/>
    <x v="3"/>
    <x v="1"/>
    <n v="0.25841999999999998"/>
    <x v="4"/>
    <n v="23"/>
    <x v="1"/>
    <x v="5"/>
  </r>
  <r>
    <x v="458"/>
    <x v="4"/>
    <x v="1"/>
    <n v="0.25019999999999998"/>
    <x v="4"/>
    <n v="23"/>
    <x v="1"/>
    <x v="5"/>
  </r>
  <r>
    <x v="458"/>
    <x v="5"/>
    <x v="1"/>
    <n v="0.11158999999999999"/>
    <x v="4"/>
    <n v="23"/>
    <x v="1"/>
    <x v="5"/>
  </r>
  <r>
    <x v="458"/>
    <x v="6"/>
    <x v="1"/>
    <n v="0.23691999999999999"/>
    <x v="4"/>
    <n v="23"/>
    <x v="1"/>
    <x v="5"/>
  </r>
  <r>
    <x v="458"/>
    <x v="7"/>
    <x v="1"/>
    <n v="0.29320000000000002"/>
    <x v="4"/>
    <n v="23"/>
    <x v="1"/>
    <x v="5"/>
  </r>
  <r>
    <x v="458"/>
    <x v="8"/>
    <x v="1"/>
    <n v="0.31264999999999998"/>
    <x v="4"/>
    <n v="23"/>
    <x v="1"/>
    <x v="5"/>
  </r>
  <r>
    <x v="458"/>
    <x v="9"/>
    <x v="1"/>
    <n v="0.30667"/>
    <x v="4"/>
    <n v="23"/>
    <x v="1"/>
    <x v="5"/>
  </r>
  <r>
    <x v="458"/>
    <x v="10"/>
    <x v="1"/>
    <n v="0.32741999999999999"/>
    <x v="4"/>
    <n v="23"/>
    <x v="1"/>
    <x v="5"/>
  </r>
  <r>
    <x v="458"/>
    <x v="11"/>
    <x v="1"/>
    <n v="0.31957000000000002"/>
    <x v="4"/>
    <n v="23"/>
    <x v="1"/>
    <x v="5"/>
  </r>
  <r>
    <x v="458"/>
    <x v="12"/>
    <x v="1"/>
    <n v="0.35697000000000001"/>
    <x v="4"/>
    <n v="23"/>
    <x v="1"/>
    <x v="5"/>
  </r>
  <r>
    <x v="458"/>
    <x v="0"/>
    <x v="2"/>
    <n v="0.47981000000000001"/>
    <x v="4"/>
    <n v="23"/>
    <x v="1"/>
    <x v="5"/>
  </r>
  <r>
    <x v="458"/>
    <x v="1"/>
    <x v="2"/>
    <n v="0.70945000000000003"/>
    <x v="4"/>
    <n v="23"/>
    <x v="1"/>
    <x v="5"/>
  </r>
  <r>
    <x v="458"/>
    <x v="2"/>
    <x v="2"/>
    <n v="0.76717999999999997"/>
    <x v="4"/>
    <n v="23"/>
    <x v="1"/>
    <x v="5"/>
  </r>
  <r>
    <x v="458"/>
    <x v="3"/>
    <x v="2"/>
    <n v="0.75417000000000001"/>
    <x v="4"/>
    <n v="23"/>
    <x v="1"/>
    <x v="5"/>
  </r>
  <r>
    <x v="458"/>
    <x v="4"/>
    <x v="2"/>
    <n v="0.71838999999999997"/>
    <x v="4"/>
    <n v="23"/>
    <x v="1"/>
    <x v="5"/>
  </r>
  <r>
    <x v="458"/>
    <x v="5"/>
    <x v="2"/>
    <n v="0.78090000000000004"/>
    <x v="4"/>
    <n v="23"/>
    <x v="1"/>
    <x v="5"/>
  </r>
  <r>
    <x v="458"/>
    <x v="6"/>
    <x v="2"/>
    <n v="0.70008000000000004"/>
    <x v="4"/>
    <n v="23"/>
    <x v="1"/>
    <x v="5"/>
  </r>
  <r>
    <x v="458"/>
    <x v="7"/>
    <x v="2"/>
    <n v="0.68884999999999996"/>
    <x v="4"/>
    <n v="23"/>
    <x v="1"/>
    <x v="5"/>
  </r>
  <r>
    <x v="458"/>
    <x v="8"/>
    <x v="2"/>
    <n v="0.77339999999999998"/>
    <x v="4"/>
    <n v="23"/>
    <x v="1"/>
    <x v="5"/>
  </r>
  <r>
    <x v="458"/>
    <x v="9"/>
    <x v="2"/>
    <n v="0.74738000000000004"/>
    <x v="4"/>
    <n v="23"/>
    <x v="1"/>
    <x v="5"/>
  </r>
  <r>
    <x v="458"/>
    <x v="10"/>
    <x v="2"/>
    <n v="0.83762999999999999"/>
    <x v="4"/>
    <n v="23"/>
    <x v="1"/>
    <x v="5"/>
  </r>
  <r>
    <x v="458"/>
    <x v="11"/>
    <x v="2"/>
    <n v="0.80347999999999997"/>
    <x v="4"/>
    <n v="23"/>
    <x v="1"/>
    <x v="5"/>
  </r>
  <r>
    <x v="458"/>
    <x v="12"/>
    <x v="2"/>
    <n v="0.96608000000000005"/>
    <x v="4"/>
    <n v="23"/>
    <x v="1"/>
    <x v="5"/>
  </r>
  <r>
    <x v="458"/>
    <x v="0"/>
    <x v="3"/>
    <n v="0.73499999999999999"/>
    <x v="4"/>
    <n v="23"/>
    <x v="1"/>
    <x v="5"/>
  </r>
  <r>
    <x v="458"/>
    <x v="1"/>
    <x v="3"/>
    <n v="1.327"/>
    <x v="4"/>
    <n v="23"/>
    <x v="1"/>
    <x v="5"/>
  </r>
  <r>
    <x v="458"/>
    <x v="2"/>
    <x v="3"/>
    <n v="1.3979999999999999"/>
    <x v="4"/>
    <n v="23"/>
    <x v="1"/>
    <x v="5"/>
  </r>
  <r>
    <x v="458"/>
    <x v="3"/>
    <x v="3"/>
    <n v="1.3819999999999999"/>
    <x v="4"/>
    <n v="23"/>
    <x v="1"/>
    <x v="5"/>
  </r>
  <r>
    <x v="458"/>
    <x v="4"/>
    <x v="3"/>
    <n v="1.3380000000000001"/>
    <x v="4"/>
    <n v="23"/>
    <x v="1"/>
    <x v="5"/>
  </r>
  <r>
    <x v="458"/>
    <x v="5"/>
    <x v="3"/>
    <n v="0.97"/>
    <x v="4"/>
    <n v="23"/>
    <x v="1"/>
    <x v="5"/>
  </r>
  <r>
    <x v="458"/>
    <x v="6"/>
    <x v="3"/>
    <n v="1.2669999999999999"/>
    <x v="4"/>
    <n v="23"/>
    <x v="1"/>
    <x v="5"/>
  </r>
  <r>
    <x v="458"/>
    <x v="7"/>
    <x v="3"/>
    <n v="1.5680000000000001"/>
    <x v="4"/>
    <n v="23"/>
    <x v="1"/>
    <x v="5"/>
  </r>
  <r>
    <x v="458"/>
    <x v="8"/>
    <x v="3"/>
    <n v="1.6719999999999999"/>
    <x v="4"/>
    <n v="23"/>
    <x v="1"/>
    <x v="5"/>
  </r>
  <r>
    <x v="458"/>
    <x v="9"/>
    <x v="3"/>
    <n v="1.64"/>
    <x v="4"/>
    <n v="23"/>
    <x v="1"/>
    <x v="5"/>
  </r>
  <r>
    <x v="458"/>
    <x v="10"/>
    <x v="3"/>
    <n v="1.7509999999999999"/>
    <x v="4"/>
    <n v="23"/>
    <x v="1"/>
    <x v="5"/>
  </r>
  <r>
    <x v="458"/>
    <x v="11"/>
    <x v="3"/>
    <n v="1.7090000000000001"/>
    <x v="4"/>
    <n v="23"/>
    <x v="1"/>
    <x v="5"/>
  </r>
  <r>
    <x v="458"/>
    <x v="12"/>
    <x v="3"/>
    <n v="1.909"/>
    <x v="4"/>
    <n v="23"/>
    <x v="1"/>
    <x v="5"/>
  </r>
  <r>
    <x v="459"/>
    <x v="13"/>
    <x v="0"/>
    <n v="1.5650000000000001E-2"/>
    <x v="4"/>
    <n v="23"/>
    <x v="1"/>
    <x v="5"/>
  </r>
  <r>
    <x v="459"/>
    <x v="13"/>
    <x v="1"/>
    <n v="9.3649999999999997E-2"/>
    <x v="4"/>
    <n v="23"/>
    <x v="1"/>
    <x v="5"/>
  </r>
  <r>
    <x v="459"/>
    <x v="13"/>
    <x v="2"/>
    <n v="0.70469999999999999"/>
    <x v="4"/>
    <n v="23"/>
    <x v="1"/>
    <x v="5"/>
  </r>
  <r>
    <x v="459"/>
    <x v="13"/>
    <x v="3"/>
    <n v="0.81399999999999995"/>
    <x v="4"/>
    <n v="23"/>
    <x v="1"/>
    <x v="5"/>
  </r>
  <r>
    <x v="460"/>
    <x v="0"/>
    <x v="0"/>
    <n v="0.11774999999999999"/>
    <x v="4"/>
    <n v="24"/>
    <x v="1"/>
    <x v="5"/>
  </r>
  <r>
    <x v="460"/>
    <x v="1"/>
    <x v="0"/>
    <n v="0.36941000000000002"/>
    <x v="4"/>
    <n v="24"/>
    <x v="1"/>
    <x v="5"/>
  </r>
  <r>
    <x v="460"/>
    <x v="2"/>
    <x v="0"/>
    <n v="0.36941000000000002"/>
    <x v="4"/>
    <n v="24"/>
    <x v="1"/>
    <x v="5"/>
  </r>
  <r>
    <x v="460"/>
    <x v="3"/>
    <x v="0"/>
    <n v="0.36941000000000002"/>
    <x v="4"/>
    <n v="24"/>
    <x v="1"/>
    <x v="5"/>
  </r>
  <r>
    <x v="460"/>
    <x v="4"/>
    <x v="0"/>
    <n v="0.36941000000000002"/>
    <x v="4"/>
    <n v="24"/>
    <x v="1"/>
    <x v="5"/>
  </r>
  <r>
    <x v="460"/>
    <x v="5"/>
    <x v="0"/>
    <n v="7.7509999999999996E-2"/>
    <x v="4"/>
    <n v="24"/>
    <x v="1"/>
    <x v="5"/>
  </r>
  <r>
    <x v="460"/>
    <x v="6"/>
    <x v="0"/>
    <n v="0.33"/>
    <x v="4"/>
    <n v="24"/>
    <x v="1"/>
    <x v="5"/>
  </r>
  <r>
    <x v="460"/>
    <x v="7"/>
    <x v="0"/>
    <n v="0.58594999999999997"/>
    <x v="4"/>
    <n v="24"/>
    <x v="1"/>
    <x v="5"/>
  </r>
  <r>
    <x v="460"/>
    <x v="8"/>
    <x v="0"/>
    <n v="0.58594999999999997"/>
    <x v="4"/>
    <n v="24"/>
    <x v="1"/>
    <x v="5"/>
  </r>
  <r>
    <x v="460"/>
    <x v="9"/>
    <x v="0"/>
    <n v="0.58594999999999997"/>
    <x v="4"/>
    <n v="24"/>
    <x v="1"/>
    <x v="5"/>
  </r>
  <r>
    <x v="460"/>
    <x v="10"/>
    <x v="0"/>
    <n v="0.58594999999999997"/>
    <x v="4"/>
    <n v="24"/>
    <x v="1"/>
    <x v="5"/>
  </r>
  <r>
    <x v="460"/>
    <x v="11"/>
    <x v="0"/>
    <n v="0.58594999999999997"/>
    <x v="4"/>
    <n v="24"/>
    <x v="1"/>
    <x v="5"/>
  </r>
  <r>
    <x v="460"/>
    <x v="12"/>
    <x v="0"/>
    <n v="0.58594999999999997"/>
    <x v="4"/>
    <n v="24"/>
    <x v="1"/>
    <x v="5"/>
  </r>
  <r>
    <x v="460"/>
    <x v="0"/>
    <x v="1"/>
    <n v="0.13557"/>
    <x v="4"/>
    <n v="24"/>
    <x v="1"/>
    <x v="5"/>
  </r>
  <r>
    <x v="460"/>
    <x v="1"/>
    <x v="1"/>
    <n v="0.24682999999999999"/>
    <x v="4"/>
    <n v="24"/>
    <x v="1"/>
    <x v="5"/>
  </r>
  <r>
    <x v="460"/>
    <x v="2"/>
    <x v="1"/>
    <n v="0.26067000000000001"/>
    <x v="4"/>
    <n v="24"/>
    <x v="1"/>
    <x v="5"/>
  </r>
  <r>
    <x v="460"/>
    <x v="3"/>
    <x v="1"/>
    <n v="0.25692999999999999"/>
    <x v="4"/>
    <n v="24"/>
    <x v="1"/>
    <x v="5"/>
  </r>
  <r>
    <x v="460"/>
    <x v="4"/>
    <x v="1"/>
    <n v="0.25019999999999998"/>
    <x v="4"/>
    <n v="24"/>
    <x v="1"/>
    <x v="5"/>
  </r>
  <r>
    <x v="460"/>
    <x v="5"/>
    <x v="1"/>
    <n v="0.11101999999999999"/>
    <x v="4"/>
    <n v="24"/>
    <x v="1"/>
    <x v="5"/>
  </r>
  <r>
    <x v="460"/>
    <x v="6"/>
    <x v="1"/>
    <n v="0.23654"/>
    <x v="4"/>
    <n v="24"/>
    <x v="1"/>
    <x v="5"/>
  </r>
  <r>
    <x v="460"/>
    <x v="7"/>
    <x v="1"/>
    <n v="0.29282999999999998"/>
    <x v="4"/>
    <n v="24"/>
    <x v="1"/>
    <x v="5"/>
  </r>
  <r>
    <x v="460"/>
    <x v="8"/>
    <x v="1"/>
    <n v="0.31172"/>
    <x v="4"/>
    <n v="24"/>
    <x v="1"/>
    <x v="5"/>
  </r>
  <r>
    <x v="460"/>
    <x v="9"/>
    <x v="1"/>
    <n v="0.30647999999999997"/>
    <x v="4"/>
    <n v="24"/>
    <x v="1"/>
    <x v="5"/>
  </r>
  <r>
    <x v="460"/>
    <x v="10"/>
    <x v="1"/>
    <n v="0.32723999999999998"/>
    <x v="4"/>
    <n v="24"/>
    <x v="1"/>
    <x v="5"/>
  </r>
  <r>
    <x v="460"/>
    <x v="11"/>
    <x v="1"/>
    <n v="0.32013000000000003"/>
    <x v="4"/>
    <n v="24"/>
    <x v="1"/>
    <x v="5"/>
  </r>
  <r>
    <x v="460"/>
    <x v="12"/>
    <x v="1"/>
    <n v="0.35677999999999999"/>
    <x v="4"/>
    <n v="24"/>
    <x v="1"/>
    <x v="5"/>
  </r>
  <r>
    <x v="460"/>
    <x v="0"/>
    <x v="2"/>
    <n v="0.47167999999999999"/>
    <x v="4"/>
    <n v="24"/>
    <x v="1"/>
    <x v="5"/>
  </r>
  <r>
    <x v="460"/>
    <x v="1"/>
    <x v="2"/>
    <n v="0.70376000000000005"/>
    <x v="4"/>
    <n v="24"/>
    <x v="1"/>
    <x v="5"/>
  </r>
  <r>
    <x v="460"/>
    <x v="2"/>
    <x v="2"/>
    <n v="0.76392000000000004"/>
    <x v="4"/>
    <n v="24"/>
    <x v="1"/>
    <x v="5"/>
  </r>
  <r>
    <x v="460"/>
    <x v="3"/>
    <x v="2"/>
    <n v="0.74765999999999999"/>
    <x v="4"/>
    <n v="24"/>
    <x v="1"/>
    <x v="5"/>
  </r>
  <r>
    <x v="460"/>
    <x v="4"/>
    <x v="2"/>
    <n v="0.71838999999999997"/>
    <x v="4"/>
    <n v="24"/>
    <x v="1"/>
    <x v="5"/>
  </r>
  <r>
    <x v="460"/>
    <x v="5"/>
    <x v="2"/>
    <n v="0.77646999999999999"/>
    <x v="4"/>
    <n v="24"/>
    <x v="1"/>
    <x v="5"/>
  </r>
  <r>
    <x v="460"/>
    <x v="6"/>
    <x v="2"/>
    <n v="0.69845999999999997"/>
    <x v="4"/>
    <n v="24"/>
    <x v="1"/>
    <x v="5"/>
  </r>
  <r>
    <x v="460"/>
    <x v="7"/>
    <x v="2"/>
    <n v="0.68722000000000005"/>
    <x v="4"/>
    <n v="24"/>
    <x v="1"/>
    <x v="5"/>
  </r>
  <r>
    <x v="460"/>
    <x v="8"/>
    <x v="2"/>
    <n v="0.76932999999999996"/>
    <x v="4"/>
    <n v="24"/>
    <x v="1"/>
    <x v="5"/>
  </r>
  <r>
    <x v="460"/>
    <x v="9"/>
    <x v="2"/>
    <n v="0.74656999999999996"/>
    <x v="4"/>
    <n v="24"/>
    <x v="1"/>
    <x v="5"/>
  </r>
  <r>
    <x v="460"/>
    <x v="10"/>
    <x v="2"/>
    <n v="0.83681000000000005"/>
    <x v="4"/>
    <n v="24"/>
    <x v="1"/>
    <x v="5"/>
  </r>
  <r>
    <x v="460"/>
    <x v="11"/>
    <x v="2"/>
    <n v="0.80591999999999997"/>
    <x v="4"/>
    <n v="24"/>
    <x v="1"/>
    <x v="5"/>
  </r>
  <r>
    <x v="460"/>
    <x v="12"/>
    <x v="2"/>
    <n v="0.96526999999999996"/>
    <x v="4"/>
    <n v="24"/>
    <x v="1"/>
    <x v="5"/>
  </r>
  <r>
    <x v="460"/>
    <x v="0"/>
    <x v="3"/>
    <n v="0.72499999999999998"/>
    <x v="4"/>
    <n v="24"/>
    <x v="1"/>
    <x v="5"/>
  </r>
  <r>
    <x v="460"/>
    <x v="1"/>
    <x v="3"/>
    <n v="1.32"/>
    <x v="4"/>
    <n v="24"/>
    <x v="1"/>
    <x v="5"/>
  </r>
  <r>
    <x v="460"/>
    <x v="2"/>
    <x v="3"/>
    <n v="1.3939999999999999"/>
    <x v="4"/>
    <n v="24"/>
    <x v="1"/>
    <x v="5"/>
  </r>
  <r>
    <x v="460"/>
    <x v="3"/>
    <x v="3"/>
    <n v="1.3740000000000001"/>
    <x v="4"/>
    <n v="24"/>
    <x v="1"/>
    <x v="5"/>
  </r>
  <r>
    <x v="460"/>
    <x v="4"/>
    <x v="3"/>
    <n v="1.3380000000000001"/>
    <x v="4"/>
    <n v="24"/>
    <x v="1"/>
    <x v="5"/>
  </r>
  <r>
    <x v="460"/>
    <x v="5"/>
    <x v="3"/>
    <n v="0.96499999999999997"/>
    <x v="4"/>
    <n v="24"/>
    <x v="1"/>
    <x v="5"/>
  </r>
  <r>
    <x v="460"/>
    <x v="6"/>
    <x v="3"/>
    <n v="1.2649999999999999"/>
    <x v="4"/>
    <n v="24"/>
    <x v="1"/>
    <x v="5"/>
  </r>
  <r>
    <x v="460"/>
    <x v="7"/>
    <x v="3"/>
    <n v="1.5660000000000001"/>
    <x v="4"/>
    <n v="24"/>
    <x v="1"/>
    <x v="5"/>
  </r>
  <r>
    <x v="460"/>
    <x v="8"/>
    <x v="3"/>
    <n v="1.667"/>
    <x v="4"/>
    <n v="24"/>
    <x v="1"/>
    <x v="5"/>
  </r>
  <r>
    <x v="460"/>
    <x v="9"/>
    <x v="3"/>
    <n v="1.639"/>
    <x v="4"/>
    <n v="24"/>
    <x v="1"/>
    <x v="5"/>
  </r>
  <r>
    <x v="460"/>
    <x v="10"/>
    <x v="3"/>
    <n v="1.75"/>
    <x v="4"/>
    <n v="24"/>
    <x v="1"/>
    <x v="5"/>
  </r>
  <r>
    <x v="460"/>
    <x v="11"/>
    <x v="3"/>
    <n v="1.712"/>
    <x v="4"/>
    <n v="24"/>
    <x v="1"/>
    <x v="5"/>
  </r>
  <r>
    <x v="460"/>
    <x v="12"/>
    <x v="3"/>
    <n v="1.9079999999999999"/>
    <x v="4"/>
    <n v="24"/>
    <x v="1"/>
    <x v="5"/>
  </r>
  <r>
    <x v="461"/>
    <x v="13"/>
    <x v="0"/>
    <n v="1.5650000000000001E-2"/>
    <x v="4"/>
    <n v="24"/>
    <x v="1"/>
    <x v="5"/>
  </r>
  <r>
    <x v="461"/>
    <x v="13"/>
    <x v="1"/>
    <n v="9.3299999999999994E-2"/>
    <x v="4"/>
    <n v="24"/>
    <x v="1"/>
    <x v="5"/>
  </r>
  <r>
    <x v="461"/>
    <x v="13"/>
    <x v="2"/>
    <n v="0.70204999999999995"/>
    <x v="4"/>
    <n v="24"/>
    <x v="1"/>
    <x v="5"/>
  </r>
  <r>
    <x v="461"/>
    <x v="13"/>
    <x v="3"/>
    <n v="0.81100000000000005"/>
    <x v="4"/>
    <n v="24"/>
    <x v="1"/>
    <x v="5"/>
  </r>
  <r>
    <x v="462"/>
    <x v="0"/>
    <x v="0"/>
    <n v="0.11774999999999999"/>
    <x v="4"/>
    <n v="25"/>
    <x v="1"/>
    <x v="5"/>
  </r>
  <r>
    <x v="462"/>
    <x v="1"/>
    <x v="0"/>
    <n v="0.36941000000000002"/>
    <x v="4"/>
    <n v="25"/>
    <x v="1"/>
    <x v="5"/>
  </r>
  <r>
    <x v="462"/>
    <x v="2"/>
    <x v="0"/>
    <n v="0.36941000000000002"/>
    <x v="4"/>
    <n v="25"/>
    <x v="1"/>
    <x v="5"/>
  </r>
  <r>
    <x v="462"/>
    <x v="3"/>
    <x v="0"/>
    <n v="0.36941000000000002"/>
    <x v="4"/>
    <n v="25"/>
    <x v="1"/>
    <x v="5"/>
  </r>
  <r>
    <x v="462"/>
    <x v="4"/>
    <x v="0"/>
    <n v="0.36941000000000002"/>
    <x v="4"/>
    <n v="25"/>
    <x v="1"/>
    <x v="5"/>
  </r>
  <r>
    <x v="462"/>
    <x v="5"/>
    <x v="0"/>
    <n v="7.7509999999999996E-2"/>
    <x v="4"/>
    <n v="25"/>
    <x v="1"/>
    <x v="5"/>
  </r>
  <r>
    <x v="462"/>
    <x v="6"/>
    <x v="0"/>
    <n v="0.33"/>
    <x v="4"/>
    <n v="25"/>
    <x v="1"/>
    <x v="5"/>
  </r>
  <r>
    <x v="462"/>
    <x v="7"/>
    <x v="0"/>
    <n v="0.58594999999999997"/>
    <x v="4"/>
    <n v="25"/>
    <x v="1"/>
    <x v="5"/>
  </r>
  <r>
    <x v="462"/>
    <x v="8"/>
    <x v="0"/>
    <n v="0.58594999999999997"/>
    <x v="4"/>
    <n v="25"/>
    <x v="1"/>
    <x v="5"/>
  </r>
  <r>
    <x v="462"/>
    <x v="9"/>
    <x v="0"/>
    <n v="0.58594999999999997"/>
    <x v="4"/>
    <n v="25"/>
    <x v="1"/>
    <x v="5"/>
  </r>
  <r>
    <x v="462"/>
    <x v="10"/>
    <x v="0"/>
    <n v="0.58594999999999997"/>
    <x v="4"/>
    <n v="25"/>
    <x v="1"/>
    <x v="5"/>
  </r>
  <r>
    <x v="462"/>
    <x v="11"/>
    <x v="0"/>
    <n v="0.58594999999999997"/>
    <x v="4"/>
    <n v="25"/>
    <x v="1"/>
    <x v="5"/>
  </r>
  <r>
    <x v="462"/>
    <x v="12"/>
    <x v="0"/>
    <n v="0.58594999999999997"/>
    <x v="4"/>
    <n v="25"/>
    <x v="1"/>
    <x v="5"/>
  </r>
  <r>
    <x v="462"/>
    <x v="0"/>
    <x v="1"/>
    <n v="0.13538"/>
    <x v="4"/>
    <n v="25"/>
    <x v="1"/>
    <x v="5"/>
  </r>
  <r>
    <x v="462"/>
    <x v="1"/>
    <x v="1"/>
    <n v="0.24682999999999999"/>
    <x v="4"/>
    <n v="25"/>
    <x v="1"/>
    <x v="5"/>
  </r>
  <r>
    <x v="462"/>
    <x v="2"/>
    <x v="1"/>
    <n v="0.26011000000000001"/>
    <x v="4"/>
    <n v="25"/>
    <x v="1"/>
    <x v="5"/>
  </r>
  <r>
    <x v="462"/>
    <x v="3"/>
    <x v="1"/>
    <n v="0.25618000000000002"/>
    <x v="4"/>
    <n v="25"/>
    <x v="1"/>
    <x v="5"/>
  </r>
  <r>
    <x v="462"/>
    <x v="4"/>
    <x v="1"/>
    <n v="0.24833"/>
    <x v="4"/>
    <n v="25"/>
    <x v="1"/>
    <x v="5"/>
  </r>
  <r>
    <x v="462"/>
    <x v="5"/>
    <x v="1"/>
    <n v="0.1109"/>
    <x v="4"/>
    <n v="25"/>
    <x v="1"/>
    <x v="5"/>
  </r>
  <r>
    <x v="462"/>
    <x v="6"/>
    <x v="1"/>
    <n v="0.23598"/>
    <x v="4"/>
    <n v="25"/>
    <x v="1"/>
    <x v="5"/>
  </r>
  <r>
    <x v="462"/>
    <x v="7"/>
    <x v="1"/>
    <n v="0.29394999999999999"/>
    <x v="4"/>
    <n v="25"/>
    <x v="1"/>
    <x v="5"/>
  </r>
  <r>
    <x v="462"/>
    <x v="8"/>
    <x v="1"/>
    <n v="0.31452000000000002"/>
    <x v="4"/>
    <n v="25"/>
    <x v="1"/>
    <x v="5"/>
  </r>
  <r>
    <x v="462"/>
    <x v="9"/>
    <x v="1"/>
    <n v="0.30759999999999998"/>
    <x v="4"/>
    <n v="25"/>
    <x v="1"/>
    <x v="5"/>
  </r>
  <r>
    <x v="462"/>
    <x v="10"/>
    <x v="1"/>
    <n v="0.32911000000000001"/>
    <x v="4"/>
    <n v="25"/>
    <x v="1"/>
    <x v="5"/>
  </r>
  <r>
    <x v="462"/>
    <x v="11"/>
    <x v="1"/>
    <n v="0.32274999999999998"/>
    <x v="4"/>
    <n v="25"/>
    <x v="1"/>
    <x v="5"/>
  </r>
  <r>
    <x v="462"/>
    <x v="12"/>
    <x v="1"/>
    <n v="0.35753000000000001"/>
    <x v="4"/>
    <n v="25"/>
    <x v="1"/>
    <x v="5"/>
  </r>
  <r>
    <x v="462"/>
    <x v="0"/>
    <x v="2"/>
    <n v="0.47087000000000001"/>
    <x v="4"/>
    <n v="25"/>
    <x v="1"/>
    <x v="5"/>
  </r>
  <r>
    <x v="462"/>
    <x v="1"/>
    <x v="2"/>
    <n v="0.70376000000000005"/>
    <x v="4"/>
    <n v="25"/>
    <x v="1"/>
    <x v="5"/>
  </r>
  <r>
    <x v="462"/>
    <x v="2"/>
    <x v="2"/>
    <n v="0.76148000000000005"/>
    <x v="4"/>
    <n v="25"/>
    <x v="1"/>
    <x v="5"/>
  </r>
  <r>
    <x v="462"/>
    <x v="3"/>
    <x v="2"/>
    <n v="0.74441000000000002"/>
    <x v="4"/>
    <n v="25"/>
    <x v="1"/>
    <x v="5"/>
  </r>
  <r>
    <x v="462"/>
    <x v="4"/>
    <x v="2"/>
    <n v="0.71026"/>
    <x v="4"/>
    <n v="25"/>
    <x v="1"/>
    <x v="5"/>
  </r>
  <r>
    <x v="462"/>
    <x v="5"/>
    <x v="2"/>
    <n v="0.77559"/>
    <x v="4"/>
    <n v="25"/>
    <x v="1"/>
    <x v="5"/>
  </r>
  <r>
    <x v="462"/>
    <x v="6"/>
    <x v="2"/>
    <n v="0.69601999999999997"/>
    <x v="4"/>
    <n v="25"/>
    <x v="1"/>
    <x v="5"/>
  </r>
  <r>
    <x v="462"/>
    <x v="7"/>
    <x v="2"/>
    <n v="0.69210000000000005"/>
    <x v="4"/>
    <n v="25"/>
    <x v="1"/>
    <x v="5"/>
  </r>
  <r>
    <x v="462"/>
    <x v="8"/>
    <x v="2"/>
    <n v="0.78152999999999995"/>
    <x v="4"/>
    <n v="25"/>
    <x v="1"/>
    <x v="5"/>
  </r>
  <r>
    <x v="462"/>
    <x v="9"/>
    <x v="2"/>
    <n v="0.75144999999999995"/>
    <x v="4"/>
    <n v="25"/>
    <x v="1"/>
    <x v="5"/>
  </r>
  <r>
    <x v="462"/>
    <x v="10"/>
    <x v="2"/>
    <n v="0.84494000000000002"/>
    <x v="4"/>
    <n v="25"/>
    <x v="1"/>
    <x v="5"/>
  </r>
  <r>
    <x v="462"/>
    <x v="11"/>
    <x v="2"/>
    <n v="0.81730000000000003"/>
    <x v="4"/>
    <n v="25"/>
    <x v="1"/>
    <x v="5"/>
  </r>
  <r>
    <x v="462"/>
    <x v="12"/>
    <x v="2"/>
    <n v="0.96852000000000005"/>
    <x v="4"/>
    <n v="25"/>
    <x v="1"/>
    <x v="5"/>
  </r>
  <r>
    <x v="462"/>
    <x v="0"/>
    <x v="3"/>
    <n v="0.72399999999999998"/>
    <x v="4"/>
    <n v="25"/>
    <x v="1"/>
    <x v="5"/>
  </r>
  <r>
    <x v="462"/>
    <x v="1"/>
    <x v="3"/>
    <n v="1.32"/>
    <x v="4"/>
    <n v="25"/>
    <x v="1"/>
    <x v="5"/>
  </r>
  <r>
    <x v="462"/>
    <x v="2"/>
    <x v="3"/>
    <n v="1.391"/>
    <x v="4"/>
    <n v="25"/>
    <x v="1"/>
    <x v="5"/>
  </r>
  <r>
    <x v="462"/>
    <x v="3"/>
    <x v="3"/>
    <n v="1.37"/>
    <x v="4"/>
    <n v="25"/>
    <x v="1"/>
    <x v="5"/>
  </r>
  <r>
    <x v="462"/>
    <x v="4"/>
    <x v="3"/>
    <n v="1.3280000000000001"/>
    <x v="4"/>
    <n v="25"/>
    <x v="1"/>
    <x v="5"/>
  </r>
  <r>
    <x v="462"/>
    <x v="5"/>
    <x v="3"/>
    <n v="0.96399999999999997"/>
    <x v="4"/>
    <n v="25"/>
    <x v="1"/>
    <x v="5"/>
  </r>
  <r>
    <x v="462"/>
    <x v="6"/>
    <x v="3"/>
    <n v="1.262"/>
    <x v="4"/>
    <n v="25"/>
    <x v="1"/>
    <x v="5"/>
  </r>
  <r>
    <x v="462"/>
    <x v="7"/>
    <x v="3"/>
    <n v="1.5720000000000001"/>
    <x v="4"/>
    <n v="25"/>
    <x v="1"/>
    <x v="5"/>
  </r>
  <r>
    <x v="462"/>
    <x v="8"/>
    <x v="3"/>
    <n v="1.6819999999999999"/>
    <x v="4"/>
    <n v="25"/>
    <x v="1"/>
    <x v="5"/>
  </r>
  <r>
    <x v="462"/>
    <x v="9"/>
    <x v="3"/>
    <n v="1.645"/>
    <x v="4"/>
    <n v="25"/>
    <x v="1"/>
    <x v="5"/>
  </r>
  <r>
    <x v="462"/>
    <x v="10"/>
    <x v="3"/>
    <n v="1.76"/>
    <x v="4"/>
    <n v="25"/>
    <x v="1"/>
    <x v="5"/>
  </r>
  <r>
    <x v="462"/>
    <x v="11"/>
    <x v="3"/>
    <n v="1.726"/>
    <x v="4"/>
    <n v="25"/>
    <x v="1"/>
    <x v="5"/>
  </r>
  <r>
    <x v="462"/>
    <x v="12"/>
    <x v="3"/>
    <n v="1.9119999999999999"/>
    <x v="4"/>
    <n v="25"/>
    <x v="1"/>
    <x v="5"/>
  </r>
  <r>
    <x v="463"/>
    <x v="13"/>
    <x v="0"/>
    <n v="1.5650000000000001E-2"/>
    <x v="4"/>
    <n v="25"/>
    <x v="1"/>
    <x v="5"/>
  </r>
  <r>
    <x v="463"/>
    <x v="13"/>
    <x v="1"/>
    <n v="9.3759999999999996E-2"/>
    <x v="4"/>
    <n v="25"/>
    <x v="1"/>
    <x v="5"/>
  </r>
  <r>
    <x v="463"/>
    <x v="13"/>
    <x v="2"/>
    <n v="0.70559000000000005"/>
    <x v="4"/>
    <n v="25"/>
    <x v="1"/>
    <x v="5"/>
  </r>
  <r>
    <x v="463"/>
    <x v="13"/>
    <x v="3"/>
    <n v="0.81499999999999995"/>
    <x v="4"/>
    <n v="25"/>
    <x v="1"/>
    <x v="5"/>
  </r>
  <r>
    <x v="464"/>
    <x v="0"/>
    <x v="0"/>
    <n v="0.11774999999999999"/>
    <x v="4"/>
    <n v="26"/>
    <x v="1"/>
    <x v="5"/>
  </r>
  <r>
    <x v="464"/>
    <x v="1"/>
    <x v="0"/>
    <n v="0.36941000000000002"/>
    <x v="4"/>
    <n v="26"/>
    <x v="1"/>
    <x v="5"/>
  </r>
  <r>
    <x v="464"/>
    <x v="2"/>
    <x v="0"/>
    <n v="0.36941000000000002"/>
    <x v="4"/>
    <n v="26"/>
    <x v="1"/>
    <x v="5"/>
  </r>
  <r>
    <x v="464"/>
    <x v="3"/>
    <x v="0"/>
    <n v="0.36941000000000002"/>
    <x v="4"/>
    <n v="26"/>
    <x v="1"/>
    <x v="5"/>
  </r>
  <r>
    <x v="464"/>
    <x v="4"/>
    <x v="0"/>
    <n v="0.36941000000000002"/>
    <x v="4"/>
    <n v="26"/>
    <x v="1"/>
    <x v="5"/>
  </r>
  <r>
    <x v="464"/>
    <x v="5"/>
    <x v="0"/>
    <n v="7.7509999999999996E-2"/>
    <x v="4"/>
    <n v="26"/>
    <x v="1"/>
    <x v="5"/>
  </r>
  <r>
    <x v="464"/>
    <x v="6"/>
    <x v="0"/>
    <n v="0.33"/>
    <x v="4"/>
    <n v="26"/>
    <x v="1"/>
    <x v="5"/>
  </r>
  <r>
    <x v="464"/>
    <x v="7"/>
    <x v="0"/>
    <n v="0.58594999999999997"/>
    <x v="4"/>
    <n v="26"/>
    <x v="1"/>
    <x v="5"/>
  </r>
  <r>
    <x v="464"/>
    <x v="8"/>
    <x v="0"/>
    <n v="0.58594999999999997"/>
    <x v="4"/>
    <n v="26"/>
    <x v="1"/>
    <x v="5"/>
  </r>
  <r>
    <x v="464"/>
    <x v="9"/>
    <x v="0"/>
    <n v="0.58594999999999997"/>
    <x v="4"/>
    <n v="26"/>
    <x v="1"/>
    <x v="5"/>
  </r>
  <r>
    <x v="464"/>
    <x v="10"/>
    <x v="0"/>
    <n v="0.58594999999999997"/>
    <x v="4"/>
    <n v="26"/>
    <x v="1"/>
    <x v="5"/>
  </r>
  <r>
    <x v="464"/>
    <x v="11"/>
    <x v="0"/>
    <n v="0.58594999999999997"/>
    <x v="4"/>
    <n v="26"/>
    <x v="1"/>
    <x v="5"/>
  </r>
  <r>
    <x v="464"/>
    <x v="12"/>
    <x v="0"/>
    <n v="0.58594999999999997"/>
    <x v="4"/>
    <n v="26"/>
    <x v="1"/>
    <x v="5"/>
  </r>
  <r>
    <x v="464"/>
    <x v="0"/>
    <x v="1"/>
    <n v="0.13519999999999999"/>
    <x v="4"/>
    <n v="26"/>
    <x v="1"/>
    <x v="5"/>
  </r>
  <r>
    <x v="464"/>
    <x v="1"/>
    <x v="1"/>
    <n v="0.25057000000000001"/>
    <x v="4"/>
    <n v="26"/>
    <x v="1"/>
    <x v="5"/>
  </r>
  <r>
    <x v="464"/>
    <x v="2"/>
    <x v="1"/>
    <n v="0.26366000000000001"/>
    <x v="4"/>
    <n v="26"/>
    <x v="1"/>
    <x v="5"/>
  </r>
  <r>
    <x v="464"/>
    <x v="3"/>
    <x v="1"/>
    <n v="0.25636999999999999"/>
    <x v="4"/>
    <n v="26"/>
    <x v="1"/>
    <x v="5"/>
  </r>
  <r>
    <x v="464"/>
    <x v="4"/>
    <x v="1"/>
    <n v="0.24833"/>
    <x v="4"/>
    <n v="26"/>
    <x v="1"/>
    <x v="5"/>
  </r>
  <r>
    <x v="464"/>
    <x v="5"/>
    <x v="1"/>
    <n v="0.11251"/>
    <x v="4"/>
    <n v="26"/>
    <x v="1"/>
    <x v="5"/>
  </r>
  <r>
    <x v="464"/>
    <x v="6"/>
    <x v="1"/>
    <n v="0.23823"/>
    <x v="4"/>
    <n v="26"/>
    <x v="1"/>
    <x v="5"/>
  </r>
  <r>
    <x v="464"/>
    <x v="7"/>
    <x v="1"/>
    <n v="0.29807"/>
    <x v="4"/>
    <n v="26"/>
    <x v="1"/>
    <x v="5"/>
  </r>
  <r>
    <x v="464"/>
    <x v="8"/>
    <x v="1"/>
    <n v="0.31901000000000002"/>
    <x v="4"/>
    <n v="26"/>
    <x v="1"/>
    <x v="5"/>
  </r>
  <r>
    <x v="464"/>
    <x v="9"/>
    <x v="1"/>
    <n v="0.31078"/>
    <x v="4"/>
    <n v="26"/>
    <x v="1"/>
    <x v="5"/>
  </r>
  <r>
    <x v="464"/>
    <x v="10"/>
    <x v="1"/>
    <n v="0.33359"/>
    <x v="4"/>
    <n v="26"/>
    <x v="1"/>
    <x v="5"/>
  </r>
  <r>
    <x v="464"/>
    <x v="11"/>
    <x v="1"/>
    <n v="0.32292999999999999"/>
    <x v="4"/>
    <n v="26"/>
    <x v="1"/>
    <x v="5"/>
  </r>
  <r>
    <x v="464"/>
    <x v="12"/>
    <x v="1"/>
    <n v="0.35827999999999999"/>
    <x v="4"/>
    <n v="26"/>
    <x v="1"/>
    <x v="5"/>
  </r>
  <r>
    <x v="464"/>
    <x v="0"/>
    <x v="2"/>
    <n v="0.47005999999999998"/>
    <x v="4"/>
    <n v="26"/>
    <x v="1"/>
    <x v="5"/>
  </r>
  <r>
    <x v="464"/>
    <x v="1"/>
    <x v="2"/>
    <n v="0.72001999999999999"/>
    <x v="4"/>
    <n v="26"/>
    <x v="1"/>
    <x v="5"/>
  </r>
  <r>
    <x v="464"/>
    <x v="2"/>
    <x v="2"/>
    <n v="0.77693000000000001"/>
    <x v="4"/>
    <n v="26"/>
    <x v="1"/>
    <x v="5"/>
  </r>
  <r>
    <x v="464"/>
    <x v="3"/>
    <x v="2"/>
    <n v="0.74521999999999999"/>
    <x v="4"/>
    <n v="26"/>
    <x v="1"/>
    <x v="5"/>
  </r>
  <r>
    <x v="464"/>
    <x v="4"/>
    <x v="2"/>
    <n v="0.71026"/>
    <x v="4"/>
    <n v="26"/>
    <x v="1"/>
    <x v="5"/>
  </r>
  <r>
    <x v="464"/>
    <x v="5"/>
    <x v="2"/>
    <n v="0.78798000000000001"/>
    <x v="4"/>
    <n v="26"/>
    <x v="1"/>
    <x v="5"/>
  </r>
  <r>
    <x v="464"/>
    <x v="6"/>
    <x v="2"/>
    <n v="0.70577000000000001"/>
    <x v="4"/>
    <n v="26"/>
    <x v="1"/>
    <x v="5"/>
  </r>
  <r>
    <x v="464"/>
    <x v="7"/>
    <x v="2"/>
    <n v="0.70998000000000006"/>
    <x v="4"/>
    <n v="26"/>
    <x v="1"/>
    <x v="5"/>
  </r>
  <r>
    <x v="464"/>
    <x v="8"/>
    <x v="2"/>
    <n v="0.80103999999999997"/>
    <x v="4"/>
    <n v="26"/>
    <x v="1"/>
    <x v="5"/>
  </r>
  <r>
    <x v="464"/>
    <x v="9"/>
    <x v="2"/>
    <n v="0.76527000000000001"/>
    <x v="4"/>
    <n v="26"/>
    <x v="1"/>
    <x v="5"/>
  </r>
  <r>
    <x v="464"/>
    <x v="10"/>
    <x v="2"/>
    <n v="0.86446000000000001"/>
    <x v="4"/>
    <n v="26"/>
    <x v="1"/>
    <x v="5"/>
  </r>
  <r>
    <x v="464"/>
    <x v="11"/>
    <x v="2"/>
    <n v="0.81811999999999996"/>
    <x v="4"/>
    <n v="26"/>
    <x v="1"/>
    <x v="5"/>
  </r>
  <r>
    <x v="464"/>
    <x v="12"/>
    <x v="2"/>
    <n v="0.97177000000000002"/>
    <x v="4"/>
    <n v="26"/>
    <x v="1"/>
    <x v="5"/>
  </r>
  <r>
    <x v="464"/>
    <x v="0"/>
    <x v="3"/>
    <n v="0.72299999999999998"/>
    <x v="4"/>
    <n v="26"/>
    <x v="1"/>
    <x v="5"/>
  </r>
  <r>
    <x v="464"/>
    <x v="1"/>
    <x v="3"/>
    <n v="1.34"/>
    <x v="4"/>
    <n v="26"/>
    <x v="1"/>
    <x v="5"/>
  </r>
  <r>
    <x v="464"/>
    <x v="2"/>
    <x v="3"/>
    <n v="1.41"/>
    <x v="4"/>
    <n v="26"/>
    <x v="1"/>
    <x v="5"/>
  </r>
  <r>
    <x v="464"/>
    <x v="3"/>
    <x v="3"/>
    <n v="1.371"/>
    <x v="4"/>
    <n v="26"/>
    <x v="1"/>
    <x v="5"/>
  </r>
  <r>
    <x v="464"/>
    <x v="4"/>
    <x v="3"/>
    <n v="1.3280000000000001"/>
    <x v="4"/>
    <n v="26"/>
    <x v="1"/>
    <x v="5"/>
  </r>
  <r>
    <x v="464"/>
    <x v="5"/>
    <x v="3"/>
    <n v="0.97799999999999998"/>
    <x v="4"/>
    <n v="26"/>
    <x v="1"/>
    <x v="5"/>
  </r>
  <r>
    <x v="464"/>
    <x v="6"/>
    <x v="3"/>
    <n v="1.274"/>
    <x v="4"/>
    <n v="26"/>
    <x v="1"/>
    <x v="5"/>
  </r>
  <r>
    <x v="464"/>
    <x v="7"/>
    <x v="3"/>
    <n v="1.5940000000000001"/>
    <x v="4"/>
    <n v="26"/>
    <x v="1"/>
    <x v="5"/>
  </r>
  <r>
    <x v="464"/>
    <x v="8"/>
    <x v="3"/>
    <n v="1.706"/>
    <x v="4"/>
    <n v="26"/>
    <x v="1"/>
    <x v="5"/>
  </r>
  <r>
    <x v="464"/>
    <x v="9"/>
    <x v="3"/>
    <n v="1.6619999999999999"/>
    <x v="4"/>
    <n v="26"/>
    <x v="1"/>
    <x v="5"/>
  </r>
  <r>
    <x v="464"/>
    <x v="10"/>
    <x v="3"/>
    <n v="1.784"/>
    <x v="4"/>
    <n v="26"/>
    <x v="1"/>
    <x v="5"/>
  </r>
  <r>
    <x v="464"/>
    <x v="11"/>
    <x v="3"/>
    <n v="1.7270000000000001"/>
    <x v="4"/>
    <n v="26"/>
    <x v="1"/>
    <x v="5"/>
  </r>
  <r>
    <x v="464"/>
    <x v="12"/>
    <x v="3"/>
    <n v="1.9159999999999999"/>
    <x v="4"/>
    <n v="26"/>
    <x v="1"/>
    <x v="5"/>
  </r>
  <r>
    <x v="465"/>
    <x v="13"/>
    <x v="0"/>
    <n v="1.5650000000000001E-2"/>
    <x v="4"/>
    <n v="26"/>
    <x v="1"/>
    <x v="5"/>
  </r>
  <r>
    <x v="465"/>
    <x v="13"/>
    <x v="1"/>
    <n v="9.4219999999999998E-2"/>
    <x v="4"/>
    <n v="26"/>
    <x v="1"/>
    <x v="5"/>
  </r>
  <r>
    <x v="465"/>
    <x v="13"/>
    <x v="2"/>
    <n v="0.70913000000000004"/>
    <x v="4"/>
    <n v="26"/>
    <x v="1"/>
    <x v="5"/>
  </r>
  <r>
    <x v="465"/>
    <x v="13"/>
    <x v="3"/>
    <n v="0.81899999999999995"/>
    <x v="4"/>
    <n v="26"/>
    <x v="1"/>
    <x v="5"/>
  </r>
  <r>
    <x v="466"/>
    <x v="0"/>
    <x v="0"/>
    <n v="0.11774999999999999"/>
    <x v="4"/>
    <n v="27"/>
    <x v="1"/>
    <x v="5"/>
  </r>
  <r>
    <x v="466"/>
    <x v="1"/>
    <x v="0"/>
    <n v="0.36941000000000002"/>
    <x v="4"/>
    <n v="27"/>
    <x v="1"/>
    <x v="5"/>
  </r>
  <r>
    <x v="466"/>
    <x v="2"/>
    <x v="0"/>
    <n v="0.36941000000000002"/>
    <x v="4"/>
    <n v="27"/>
    <x v="1"/>
    <x v="5"/>
  </r>
  <r>
    <x v="466"/>
    <x v="3"/>
    <x v="0"/>
    <n v="0.36941000000000002"/>
    <x v="4"/>
    <n v="27"/>
    <x v="1"/>
    <x v="5"/>
  </r>
  <r>
    <x v="466"/>
    <x v="4"/>
    <x v="0"/>
    <n v="0.36941000000000002"/>
    <x v="4"/>
    <n v="27"/>
    <x v="1"/>
    <x v="5"/>
  </r>
  <r>
    <x v="466"/>
    <x v="5"/>
    <x v="0"/>
    <n v="7.7509999999999996E-2"/>
    <x v="4"/>
    <n v="27"/>
    <x v="1"/>
    <x v="5"/>
  </r>
  <r>
    <x v="466"/>
    <x v="6"/>
    <x v="0"/>
    <n v="0.33"/>
    <x v="4"/>
    <n v="27"/>
    <x v="1"/>
    <x v="5"/>
  </r>
  <r>
    <x v="466"/>
    <x v="7"/>
    <x v="0"/>
    <n v="0.58594999999999997"/>
    <x v="4"/>
    <n v="27"/>
    <x v="1"/>
    <x v="5"/>
  </r>
  <r>
    <x v="466"/>
    <x v="8"/>
    <x v="0"/>
    <n v="0.58594999999999997"/>
    <x v="4"/>
    <n v="27"/>
    <x v="1"/>
    <x v="5"/>
  </r>
  <r>
    <x v="466"/>
    <x v="9"/>
    <x v="0"/>
    <n v="0.58594999999999997"/>
    <x v="4"/>
    <n v="27"/>
    <x v="1"/>
    <x v="5"/>
  </r>
  <r>
    <x v="466"/>
    <x v="10"/>
    <x v="0"/>
    <n v="0.58594999999999997"/>
    <x v="4"/>
    <n v="27"/>
    <x v="1"/>
    <x v="5"/>
  </r>
  <r>
    <x v="466"/>
    <x v="11"/>
    <x v="0"/>
    <n v="0.58594999999999997"/>
    <x v="4"/>
    <n v="27"/>
    <x v="1"/>
    <x v="5"/>
  </r>
  <r>
    <x v="466"/>
    <x v="12"/>
    <x v="0"/>
    <n v="0.58594999999999997"/>
    <x v="4"/>
    <n v="27"/>
    <x v="1"/>
    <x v="5"/>
  </r>
  <r>
    <x v="466"/>
    <x v="0"/>
    <x v="1"/>
    <n v="0.13406999999999999"/>
    <x v="4"/>
    <n v="27"/>
    <x v="1"/>
    <x v="5"/>
  </r>
  <r>
    <x v="466"/>
    <x v="1"/>
    <x v="1"/>
    <n v="0.25207000000000002"/>
    <x v="4"/>
    <n v="27"/>
    <x v="1"/>
    <x v="5"/>
  </r>
  <r>
    <x v="466"/>
    <x v="2"/>
    <x v="1"/>
    <n v="0.26458999999999999"/>
    <x v="4"/>
    <n v="27"/>
    <x v="1"/>
    <x v="5"/>
  </r>
  <r>
    <x v="466"/>
    <x v="3"/>
    <x v="1"/>
    <n v="0.26235000000000003"/>
    <x v="4"/>
    <n v="27"/>
    <x v="1"/>
    <x v="5"/>
  </r>
  <r>
    <x v="466"/>
    <x v="4"/>
    <x v="1"/>
    <n v="0.25430999999999998"/>
    <x v="4"/>
    <n v="27"/>
    <x v="1"/>
    <x v="5"/>
  </r>
  <r>
    <x v="466"/>
    <x v="5"/>
    <x v="1"/>
    <n v="0.11332"/>
    <x v="4"/>
    <n v="27"/>
    <x v="1"/>
    <x v="5"/>
  </r>
  <r>
    <x v="466"/>
    <x v="6"/>
    <x v="1"/>
    <n v="0.23971999999999999"/>
    <x v="4"/>
    <n v="27"/>
    <x v="1"/>
    <x v="5"/>
  </r>
  <r>
    <x v="466"/>
    <x v="7"/>
    <x v="1"/>
    <n v="0.29955999999999999"/>
    <x v="4"/>
    <n v="27"/>
    <x v="1"/>
    <x v="5"/>
  </r>
  <r>
    <x v="466"/>
    <x v="8"/>
    <x v="1"/>
    <n v="0.31919999999999998"/>
    <x v="4"/>
    <n v="27"/>
    <x v="1"/>
    <x v="5"/>
  </r>
  <r>
    <x v="466"/>
    <x v="9"/>
    <x v="1"/>
    <n v="0.31246000000000002"/>
    <x v="4"/>
    <n v="27"/>
    <x v="1"/>
    <x v="5"/>
  </r>
  <r>
    <x v="466"/>
    <x v="10"/>
    <x v="1"/>
    <n v="0.33359"/>
    <x v="4"/>
    <n v="27"/>
    <x v="1"/>
    <x v="5"/>
  </r>
  <r>
    <x v="466"/>
    <x v="11"/>
    <x v="1"/>
    <n v="0.32555000000000001"/>
    <x v="4"/>
    <n v="27"/>
    <x v="1"/>
    <x v="5"/>
  </r>
  <r>
    <x v="466"/>
    <x v="12"/>
    <x v="1"/>
    <n v="0.35865000000000002"/>
    <x v="4"/>
    <n v="27"/>
    <x v="1"/>
    <x v="5"/>
  </r>
  <r>
    <x v="466"/>
    <x v="0"/>
    <x v="2"/>
    <n v="0.46517999999999998"/>
    <x v="4"/>
    <n v="27"/>
    <x v="1"/>
    <x v="5"/>
  </r>
  <r>
    <x v="466"/>
    <x v="1"/>
    <x v="2"/>
    <n v="0.72652000000000005"/>
    <x v="4"/>
    <n v="27"/>
    <x v="1"/>
    <x v="5"/>
  </r>
  <r>
    <x v="466"/>
    <x v="2"/>
    <x v="2"/>
    <n v="0.78100000000000003"/>
    <x v="4"/>
    <n v="27"/>
    <x v="1"/>
    <x v="5"/>
  </r>
  <r>
    <x v="466"/>
    <x v="3"/>
    <x v="2"/>
    <n v="0.77124000000000004"/>
    <x v="4"/>
    <n v="27"/>
    <x v="1"/>
    <x v="5"/>
  </r>
  <r>
    <x v="466"/>
    <x v="4"/>
    <x v="2"/>
    <n v="0.73628000000000005"/>
    <x v="4"/>
    <n v="27"/>
    <x v="1"/>
    <x v="5"/>
  </r>
  <r>
    <x v="466"/>
    <x v="5"/>
    <x v="2"/>
    <n v="0.79417000000000004"/>
    <x v="4"/>
    <n v="27"/>
    <x v="1"/>
    <x v="5"/>
  </r>
  <r>
    <x v="466"/>
    <x v="6"/>
    <x v="2"/>
    <n v="0.71228000000000002"/>
    <x v="4"/>
    <n v="27"/>
    <x v="1"/>
    <x v="5"/>
  </r>
  <r>
    <x v="466"/>
    <x v="7"/>
    <x v="2"/>
    <n v="0.71648999999999996"/>
    <x v="4"/>
    <n v="27"/>
    <x v="1"/>
    <x v="5"/>
  </r>
  <r>
    <x v="466"/>
    <x v="8"/>
    <x v="2"/>
    <n v="0.80184999999999995"/>
    <x v="4"/>
    <n v="27"/>
    <x v="1"/>
    <x v="5"/>
  </r>
  <r>
    <x v="466"/>
    <x v="9"/>
    <x v="2"/>
    <n v="0.77259"/>
    <x v="4"/>
    <n v="27"/>
    <x v="1"/>
    <x v="5"/>
  </r>
  <r>
    <x v="466"/>
    <x v="10"/>
    <x v="2"/>
    <n v="0.86446000000000001"/>
    <x v="4"/>
    <n v="27"/>
    <x v="1"/>
    <x v="5"/>
  </r>
  <r>
    <x v="466"/>
    <x v="11"/>
    <x v="2"/>
    <n v="0.82950000000000002"/>
    <x v="4"/>
    <n v="27"/>
    <x v="1"/>
    <x v="5"/>
  </r>
  <r>
    <x v="466"/>
    <x v="12"/>
    <x v="2"/>
    <n v="0.97340000000000004"/>
    <x v="4"/>
    <n v="27"/>
    <x v="1"/>
    <x v="5"/>
  </r>
  <r>
    <x v="466"/>
    <x v="0"/>
    <x v="3"/>
    <n v="0.71699999999999997"/>
    <x v="4"/>
    <n v="27"/>
    <x v="1"/>
    <x v="5"/>
  </r>
  <r>
    <x v="466"/>
    <x v="1"/>
    <x v="3"/>
    <n v="1.3480000000000001"/>
    <x v="4"/>
    <n v="27"/>
    <x v="1"/>
    <x v="5"/>
  </r>
  <r>
    <x v="466"/>
    <x v="2"/>
    <x v="3"/>
    <n v="1.415"/>
    <x v="4"/>
    <n v="27"/>
    <x v="1"/>
    <x v="5"/>
  </r>
  <r>
    <x v="466"/>
    <x v="3"/>
    <x v="3"/>
    <n v="1.403"/>
    <x v="4"/>
    <n v="27"/>
    <x v="1"/>
    <x v="5"/>
  </r>
  <r>
    <x v="466"/>
    <x v="4"/>
    <x v="3"/>
    <n v="1.36"/>
    <x v="4"/>
    <n v="27"/>
    <x v="1"/>
    <x v="5"/>
  </r>
  <r>
    <x v="466"/>
    <x v="5"/>
    <x v="3"/>
    <n v="0.98499999999999999"/>
    <x v="4"/>
    <n v="27"/>
    <x v="1"/>
    <x v="5"/>
  </r>
  <r>
    <x v="466"/>
    <x v="6"/>
    <x v="3"/>
    <n v="1.282"/>
    <x v="4"/>
    <n v="27"/>
    <x v="1"/>
    <x v="5"/>
  </r>
  <r>
    <x v="466"/>
    <x v="7"/>
    <x v="3"/>
    <n v="1.6020000000000001"/>
    <x v="4"/>
    <n v="27"/>
    <x v="1"/>
    <x v="5"/>
  </r>
  <r>
    <x v="466"/>
    <x v="8"/>
    <x v="3"/>
    <n v="1.7070000000000001"/>
    <x v="4"/>
    <n v="27"/>
    <x v="1"/>
    <x v="5"/>
  </r>
  <r>
    <x v="466"/>
    <x v="9"/>
    <x v="3"/>
    <n v="1.671"/>
    <x v="4"/>
    <n v="27"/>
    <x v="1"/>
    <x v="5"/>
  </r>
  <r>
    <x v="466"/>
    <x v="10"/>
    <x v="3"/>
    <n v="1.784"/>
    <x v="4"/>
    <n v="27"/>
    <x v="1"/>
    <x v="5"/>
  </r>
  <r>
    <x v="466"/>
    <x v="11"/>
    <x v="3"/>
    <n v="1.7410000000000001"/>
    <x v="4"/>
    <n v="27"/>
    <x v="1"/>
    <x v="5"/>
  </r>
  <r>
    <x v="466"/>
    <x v="12"/>
    <x v="3"/>
    <n v="1.9179999999999999"/>
    <x v="4"/>
    <n v="27"/>
    <x v="1"/>
    <x v="5"/>
  </r>
  <r>
    <x v="467"/>
    <x v="13"/>
    <x v="0"/>
    <n v="1.5650000000000001E-2"/>
    <x v="4"/>
    <n v="27"/>
    <x v="2"/>
    <x v="6"/>
  </r>
  <r>
    <x v="467"/>
    <x v="13"/>
    <x v="1"/>
    <n v="9.3880000000000005E-2"/>
    <x v="4"/>
    <n v="27"/>
    <x v="2"/>
    <x v="6"/>
  </r>
  <r>
    <x v="467"/>
    <x v="13"/>
    <x v="2"/>
    <n v="0.70647000000000004"/>
    <x v="4"/>
    <n v="27"/>
    <x v="2"/>
    <x v="6"/>
  </r>
  <r>
    <x v="467"/>
    <x v="13"/>
    <x v="3"/>
    <n v="0.81599999999999995"/>
    <x v="4"/>
    <n v="27"/>
    <x v="2"/>
    <x v="6"/>
  </r>
  <r>
    <x v="468"/>
    <x v="0"/>
    <x v="0"/>
    <n v="0.11774999999999999"/>
    <x v="4"/>
    <n v="28"/>
    <x v="2"/>
    <x v="6"/>
  </r>
  <r>
    <x v="468"/>
    <x v="1"/>
    <x v="0"/>
    <n v="0.36941000000000002"/>
    <x v="4"/>
    <n v="28"/>
    <x v="2"/>
    <x v="6"/>
  </r>
  <r>
    <x v="468"/>
    <x v="2"/>
    <x v="0"/>
    <n v="0.36941000000000002"/>
    <x v="4"/>
    <n v="28"/>
    <x v="2"/>
    <x v="6"/>
  </r>
  <r>
    <x v="468"/>
    <x v="3"/>
    <x v="0"/>
    <n v="0.36941000000000002"/>
    <x v="4"/>
    <n v="28"/>
    <x v="2"/>
    <x v="6"/>
  </r>
  <r>
    <x v="468"/>
    <x v="4"/>
    <x v="0"/>
    <n v="0.36941000000000002"/>
    <x v="4"/>
    <n v="28"/>
    <x v="2"/>
    <x v="6"/>
  </r>
  <r>
    <x v="468"/>
    <x v="5"/>
    <x v="0"/>
    <n v="7.7509999999999996E-2"/>
    <x v="4"/>
    <n v="28"/>
    <x v="2"/>
    <x v="6"/>
  </r>
  <r>
    <x v="468"/>
    <x v="6"/>
    <x v="0"/>
    <n v="0.33"/>
    <x v="4"/>
    <n v="28"/>
    <x v="2"/>
    <x v="6"/>
  </r>
  <r>
    <x v="468"/>
    <x v="7"/>
    <x v="0"/>
    <n v="0.58594999999999997"/>
    <x v="4"/>
    <n v="28"/>
    <x v="2"/>
    <x v="6"/>
  </r>
  <r>
    <x v="468"/>
    <x v="8"/>
    <x v="0"/>
    <n v="0.58594999999999997"/>
    <x v="4"/>
    <n v="28"/>
    <x v="2"/>
    <x v="6"/>
  </r>
  <r>
    <x v="468"/>
    <x v="9"/>
    <x v="0"/>
    <n v="0.58594999999999997"/>
    <x v="4"/>
    <n v="28"/>
    <x v="2"/>
    <x v="6"/>
  </r>
  <r>
    <x v="468"/>
    <x v="10"/>
    <x v="0"/>
    <n v="0.58594999999999997"/>
    <x v="4"/>
    <n v="28"/>
    <x v="2"/>
    <x v="6"/>
  </r>
  <r>
    <x v="468"/>
    <x v="11"/>
    <x v="0"/>
    <n v="0.58594999999999997"/>
    <x v="4"/>
    <n v="28"/>
    <x v="2"/>
    <x v="6"/>
  </r>
  <r>
    <x v="468"/>
    <x v="12"/>
    <x v="0"/>
    <n v="0.58594999999999997"/>
    <x v="4"/>
    <n v="28"/>
    <x v="2"/>
    <x v="6"/>
  </r>
  <r>
    <x v="468"/>
    <x v="0"/>
    <x v="1"/>
    <n v="0.13370000000000001"/>
    <x v="4"/>
    <n v="28"/>
    <x v="2"/>
    <x v="6"/>
  </r>
  <r>
    <x v="468"/>
    <x v="1"/>
    <x v="1"/>
    <n v="0.25057000000000001"/>
    <x v="4"/>
    <n v="28"/>
    <x v="2"/>
    <x v="6"/>
  </r>
  <r>
    <x v="468"/>
    <x v="2"/>
    <x v="1"/>
    <n v="0.26384999999999997"/>
    <x v="4"/>
    <n v="28"/>
    <x v="2"/>
    <x v="6"/>
  </r>
  <r>
    <x v="468"/>
    <x v="3"/>
    <x v="1"/>
    <n v="0.2616"/>
    <x v="4"/>
    <n v="28"/>
    <x v="2"/>
    <x v="6"/>
  </r>
  <r>
    <x v="468"/>
    <x v="4"/>
    <x v="1"/>
    <n v="0.25430999999999998"/>
    <x v="4"/>
    <n v="28"/>
    <x v="2"/>
    <x v="6"/>
  </r>
  <r>
    <x v="468"/>
    <x v="5"/>
    <x v="1"/>
    <n v="0.11274000000000001"/>
    <x v="4"/>
    <n v="28"/>
    <x v="2"/>
    <x v="6"/>
  </r>
  <r>
    <x v="468"/>
    <x v="6"/>
    <x v="1"/>
    <n v="0.23935000000000001"/>
    <x v="4"/>
    <n v="28"/>
    <x v="2"/>
    <x v="6"/>
  </r>
  <r>
    <x v="468"/>
    <x v="7"/>
    <x v="1"/>
    <n v="0.29919000000000001"/>
    <x v="4"/>
    <n v="28"/>
    <x v="2"/>
    <x v="6"/>
  </r>
  <r>
    <x v="468"/>
    <x v="8"/>
    <x v="1"/>
    <n v="0.31733"/>
    <x v="4"/>
    <n v="28"/>
    <x v="2"/>
    <x v="6"/>
  </r>
  <r>
    <x v="468"/>
    <x v="9"/>
    <x v="1"/>
    <n v="0.31769999999999998"/>
    <x v="4"/>
    <n v="28"/>
    <x v="2"/>
    <x v="6"/>
  </r>
  <r>
    <x v="468"/>
    <x v="10"/>
    <x v="1"/>
    <n v="0.33246999999999999"/>
    <x v="4"/>
    <n v="28"/>
    <x v="2"/>
    <x v="6"/>
  </r>
  <r>
    <x v="468"/>
    <x v="11"/>
    <x v="1"/>
    <n v="0.32443"/>
    <x v="4"/>
    <n v="28"/>
    <x v="2"/>
    <x v="6"/>
  </r>
  <r>
    <x v="468"/>
    <x v="12"/>
    <x v="1"/>
    <n v="0.35846"/>
    <x v="4"/>
    <n v="28"/>
    <x v="2"/>
    <x v="6"/>
  </r>
  <r>
    <x v="468"/>
    <x v="0"/>
    <x v="2"/>
    <n v="0.46355000000000002"/>
    <x v="4"/>
    <n v="28"/>
    <x v="2"/>
    <x v="6"/>
  </r>
  <r>
    <x v="468"/>
    <x v="1"/>
    <x v="2"/>
    <n v="0.72001999999999999"/>
    <x v="4"/>
    <n v="28"/>
    <x v="2"/>
    <x v="6"/>
  </r>
  <r>
    <x v="468"/>
    <x v="2"/>
    <x v="2"/>
    <n v="0.77773999999999999"/>
    <x v="4"/>
    <n v="28"/>
    <x v="2"/>
    <x v="6"/>
  </r>
  <r>
    <x v="468"/>
    <x v="3"/>
    <x v="2"/>
    <n v="0.76798999999999995"/>
    <x v="4"/>
    <n v="28"/>
    <x v="2"/>
    <x v="6"/>
  </r>
  <r>
    <x v="468"/>
    <x v="4"/>
    <x v="2"/>
    <n v="0.73628000000000005"/>
    <x v="4"/>
    <n v="28"/>
    <x v="2"/>
    <x v="6"/>
  </r>
  <r>
    <x v="468"/>
    <x v="5"/>
    <x v="2"/>
    <n v="0.78974999999999995"/>
    <x v="4"/>
    <n v="28"/>
    <x v="2"/>
    <x v="6"/>
  </r>
  <r>
    <x v="468"/>
    <x v="6"/>
    <x v="2"/>
    <n v="0.71065"/>
    <x v="4"/>
    <n v="28"/>
    <x v="2"/>
    <x v="6"/>
  </r>
  <r>
    <x v="468"/>
    <x v="7"/>
    <x v="2"/>
    <n v="0.71486000000000005"/>
    <x v="4"/>
    <n v="28"/>
    <x v="2"/>
    <x v="6"/>
  </r>
  <r>
    <x v="468"/>
    <x v="8"/>
    <x v="2"/>
    <n v="0.79371999999999998"/>
    <x v="4"/>
    <n v="28"/>
    <x v="2"/>
    <x v="6"/>
  </r>
  <r>
    <x v="468"/>
    <x v="9"/>
    <x v="2"/>
    <n v="0.79535"/>
    <x v="4"/>
    <n v="28"/>
    <x v="2"/>
    <x v="6"/>
  </r>
  <r>
    <x v="468"/>
    <x v="10"/>
    <x v="2"/>
    <n v="0.85958000000000001"/>
    <x v="4"/>
    <n v="28"/>
    <x v="2"/>
    <x v="6"/>
  </r>
  <r>
    <x v="468"/>
    <x v="11"/>
    <x v="2"/>
    <n v="0.82462000000000002"/>
    <x v="4"/>
    <n v="28"/>
    <x v="2"/>
    <x v="6"/>
  </r>
  <r>
    <x v="468"/>
    <x v="12"/>
    <x v="2"/>
    <n v="0.97258999999999995"/>
    <x v="4"/>
    <n v="28"/>
    <x v="2"/>
    <x v="6"/>
  </r>
  <r>
    <x v="468"/>
    <x v="0"/>
    <x v="3"/>
    <n v="0.71499999999999997"/>
    <x v="4"/>
    <n v="28"/>
    <x v="2"/>
    <x v="6"/>
  </r>
  <r>
    <x v="468"/>
    <x v="1"/>
    <x v="3"/>
    <n v="1.34"/>
    <x v="4"/>
    <n v="28"/>
    <x v="2"/>
    <x v="6"/>
  </r>
  <r>
    <x v="468"/>
    <x v="2"/>
    <x v="3"/>
    <n v="1.411"/>
    <x v="4"/>
    <n v="28"/>
    <x v="2"/>
    <x v="6"/>
  </r>
  <r>
    <x v="468"/>
    <x v="3"/>
    <x v="3"/>
    <n v="1.399"/>
    <x v="4"/>
    <n v="28"/>
    <x v="2"/>
    <x v="6"/>
  </r>
  <r>
    <x v="468"/>
    <x v="4"/>
    <x v="3"/>
    <n v="1.36"/>
    <x v="4"/>
    <n v="28"/>
    <x v="2"/>
    <x v="6"/>
  </r>
  <r>
    <x v="468"/>
    <x v="5"/>
    <x v="3"/>
    <n v="0.98"/>
    <x v="4"/>
    <n v="28"/>
    <x v="2"/>
    <x v="6"/>
  </r>
  <r>
    <x v="468"/>
    <x v="6"/>
    <x v="3"/>
    <n v="1.28"/>
    <x v="4"/>
    <n v="28"/>
    <x v="2"/>
    <x v="6"/>
  </r>
  <r>
    <x v="468"/>
    <x v="7"/>
    <x v="3"/>
    <n v="1.6"/>
    <x v="4"/>
    <n v="28"/>
    <x v="2"/>
    <x v="6"/>
  </r>
  <r>
    <x v="468"/>
    <x v="8"/>
    <x v="3"/>
    <n v="1.6970000000000001"/>
    <x v="4"/>
    <n v="28"/>
    <x v="2"/>
    <x v="6"/>
  </r>
  <r>
    <x v="468"/>
    <x v="9"/>
    <x v="3"/>
    <n v="1.669"/>
    <x v="4"/>
    <n v="28"/>
    <x v="2"/>
    <x v="6"/>
  </r>
  <r>
    <x v="468"/>
    <x v="10"/>
    <x v="3"/>
    <n v="1.778"/>
    <x v="4"/>
    <n v="28"/>
    <x v="2"/>
    <x v="6"/>
  </r>
  <r>
    <x v="468"/>
    <x v="11"/>
    <x v="3"/>
    <n v="1.7350000000000001"/>
    <x v="4"/>
    <n v="28"/>
    <x v="2"/>
    <x v="6"/>
  </r>
  <r>
    <x v="468"/>
    <x v="12"/>
    <x v="3"/>
    <n v="1.917"/>
    <x v="4"/>
    <n v="28"/>
    <x v="2"/>
    <x v="6"/>
  </r>
  <r>
    <x v="469"/>
    <x v="13"/>
    <x v="0"/>
    <n v="1.5650000000000001E-2"/>
    <x v="4"/>
    <n v="28"/>
    <x v="2"/>
    <x v="6"/>
  </r>
  <r>
    <x v="469"/>
    <x v="13"/>
    <x v="1"/>
    <n v="9.2730000000000007E-2"/>
    <x v="4"/>
    <n v="28"/>
    <x v="2"/>
    <x v="6"/>
  </r>
  <r>
    <x v="469"/>
    <x v="13"/>
    <x v="2"/>
    <n v="0.69762000000000002"/>
    <x v="4"/>
    <n v="28"/>
    <x v="2"/>
    <x v="6"/>
  </r>
  <r>
    <x v="469"/>
    <x v="13"/>
    <x v="3"/>
    <n v="0.80600000000000005"/>
    <x v="4"/>
    <n v="28"/>
    <x v="2"/>
    <x v="6"/>
  </r>
  <r>
    <x v="470"/>
    <x v="0"/>
    <x v="0"/>
    <n v="0.11774999999999999"/>
    <x v="4"/>
    <n v="29"/>
    <x v="2"/>
    <x v="6"/>
  </r>
  <r>
    <x v="470"/>
    <x v="1"/>
    <x v="0"/>
    <n v="0.36941000000000002"/>
    <x v="4"/>
    <n v="29"/>
    <x v="2"/>
    <x v="6"/>
  </r>
  <r>
    <x v="470"/>
    <x v="2"/>
    <x v="0"/>
    <n v="0.36941000000000002"/>
    <x v="4"/>
    <n v="29"/>
    <x v="2"/>
    <x v="6"/>
  </r>
  <r>
    <x v="470"/>
    <x v="3"/>
    <x v="0"/>
    <n v="0.36941000000000002"/>
    <x v="4"/>
    <n v="29"/>
    <x v="2"/>
    <x v="6"/>
  </r>
  <r>
    <x v="470"/>
    <x v="4"/>
    <x v="0"/>
    <n v="0.36941000000000002"/>
    <x v="4"/>
    <n v="29"/>
    <x v="2"/>
    <x v="6"/>
  </r>
  <r>
    <x v="470"/>
    <x v="5"/>
    <x v="0"/>
    <n v="7.7509999999999996E-2"/>
    <x v="4"/>
    <n v="29"/>
    <x v="2"/>
    <x v="6"/>
  </r>
  <r>
    <x v="470"/>
    <x v="6"/>
    <x v="0"/>
    <n v="0.33"/>
    <x v="4"/>
    <n v="29"/>
    <x v="2"/>
    <x v="6"/>
  </r>
  <r>
    <x v="470"/>
    <x v="7"/>
    <x v="0"/>
    <n v="0.58594999999999997"/>
    <x v="4"/>
    <n v="29"/>
    <x v="2"/>
    <x v="6"/>
  </r>
  <r>
    <x v="470"/>
    <x v="8"/>
    <x v="0"/>
    <n v="0.58594999999999997"/>
    <x v="4"/>
    <n v="29"/>
    <x v="2"/>
    <x v="6"/>
  </r>
  <r>
    <x v="470"/>
    <x v="9"/>
    <x v="0"/>
    <n v="0.58594999999999997"/>
    <x v="4"/>
    <n v="29"/>
    <x v="2"/>
    <x v="6"/>
  </r>
  <r>
    <x v="470"/>
    <x v="10"/>
    <x v="0"/>
    <n v="0.58594999999999997"/>
    <x v="4"/>
    <n v="29"/>
    <x v="2"/>
    <x v="6"/>
  </r>
  <r>
    <x v="470"/>
    <x v="11"/>
    <x v="0"/>
    <n v="0.58594999999999997"/>
    <x v="4"/>
    <n v="29"/>
    <x v="2"/>
    <x v="6"/>
  </r>
  <r>
    <x v="470"/>
    <x v="12"/>
    <x v="0"/>
    <n v="0.58594999999999997"/>
    <x v="4"/>
    <n v="29"/>
    <x v="2"/>
    <x v="6"/>
  </r>
  <r>
    <x v="470"/>
    <x v="0"/>
    <x v="1"/>
    <n v="0.13333"/>
    <x v="4"/>
    <n v="29"/>
    <x v="2"/>
    <x v="6"/>
  </r>
  <r>
    <x v="470"/>
    <x v="1"/>
    <x v="1"/>
    <n v="0.24814"/>
    <x v="4"/>
    <n v="29"/>
    <x v="2"/>
    <x v="6"/>
  </r>
  <r>
    <x v="470"/>
    <x v="2"/>
    <x v="1"/>
    <n v="0.26085000000000003"/>
    <x v="4"/>
    <n v="29"/>
    <x v="2"/>
    <x v="6"/>
  </r>
  <r>
    <x v="470"/>
    <x v="3"/>
    <x v="1"/>
    <n v="0.26140999999999998"/>
    <x v="4"/>
    <n v="29"/>
    <x v="2"/>
    <x v="6"/>
  </r>
  <r>
    <x v="470"/>
    <x v="4"/>
    <x v="1"/>
    <n v="0.25430999999999998"/>
    <x v="4"/>
    <n v="29"/>
    <x v="2"/>
    <x v="6"/>
  </r>
  <r>
    <x v="470"/>
    <x v="5"/>
    <x v="1"/>
    <n v="0.11158999999999999"/>
    <x v="4"/>
    <n v="29"/>
    <x v="2"/>
    <x v="6"/>
  </r>
  <r>
    <x v="470"/>
    <x v="6"/>
    <x v="1"/>
    <n v="0.23766999999999999"/>
    <x v="4"/>
    <n v="29"/>
    <x v="2"/>
    <x v="6"/>
  </r>
  <r>
    <x v="470"/>
    <x v="7"/>
    <x v="1"/>
    <n v="0.29787999999999998"/>
    <x v="4"/>
    <n v="29"/>
    <x v="2"/>
    <x v="6"/>
  </r>
  <r>
    <x v="470"/>
    <x v="8"/>
    <x v="1"/>
    <n v="0.31619999999999998"/>
    <x v="4"/>
    <n v="29"/>
    <x v="2"/>
    <x v="6"/>
  </r>
  <r>
    <x v="470"/>
    <x v="9"/>
    <x v="1"/>
    <n v="0.31097000000000002"/>
    <x v="4"/>
    <n v="29"/>
    <x v="2"/>
    <x v="6"/>
  </r>
  <r>
    <x v="470"/>
    <x v="10"/>
    <x v="1"/>
    <n v="0.33210000000000001"/>
    <x v="4"/>
    <n v="29"/>
    <x v="2"/>
    <x v="6"/>
  </r>
  <r>
    <x v="470"/>
    <x v="11"/>
    <x v="1"/>
    <n v="0.32218999999999998"/>
    <x v="4"/>
    <n v="29"/>
    <x v="2"/>
    <x v="6"/>
  </r>
  <r>
    <x v="470"/>
    <x v="12"/>
    <x v="1"/>
    <n v="0.35846"/>
    <x v="4"/>
    <n v="29"/>
    <x v="2"/>
    <x v="6"/>
  </r>
  <r>
    <x v="470"/>
    <x v="0"/>
    <x v="2"/>
    <n v="0.46193000000000001"/>
    <x v="4"/>
    <n v="29"/>
    <x v="2"/>
    <x v="6"/>
  </r>
  <r>
    <x v="470"/>
    <x v="1"/>
    <x v="2"/>
    <n v="0.70945000000000003"/>
    <x v="4"/>
    <n v="29"/>
    <x v="2"/>
    <x v="6"/>
  </r>
  <r>
    <x v="470"/>
    <x v="2"/>
    <x v="2"/>
    <n v="0.76473999999999998"/>
    <x v="4"/>
    <n v="29"/>
    <x v="2"/>
    <x v="6"/>
  </r>
  <r>
    <x v="470"/>
    <x v="3"/>
    <x v="2"/>
    <n v="0.76717999999999997"/>
    <x v="4"/>
    <n v="29"/>
    <x v="2"/>
    <x v="6"/>
  </r>
  <r>
    <x v="470"/>
    <x v="4"/>
    <x v="2"/>
    <n v="0.73628000000000005"/>
    <x v="4"/>
    <n v="29"/>
    <x v="2"/>
    <x v="6"/>
  </r>
  <r>
    <x v="470"/>
    <x v="5"/>
    <x v="2"/>
    <n v="0.78090000000000004"/>
    <x v="4"/>
    <n v="29"/>
    <x v="2"/>
    <x v="6"/>
  </r>
  <r>
    <x v="470"/>
    <x v="6"/>
    <x v="2"/>
    <n v="0.70333000000000001"/>
    <x v="4"/>
    <n v="29"/>
    <x v="2"/>
    <x v="6"/>
  </r>
  <r>
    <x v="470"/>
    <x v="7"/>
    <x v="2"/>
    <n v="0.70916999999999997"/>
    <x v="4"/>
    <n v="29"/>
    <x v="2"/>
    <x v="6"/>
  </r>
  <r>
    <x v="470"/>
    <x v="8"/>
    <x v="2"/>
    <n v="0.78885000000000005"/>
    <x v="4"/>
    <n v="29"/>
    <x v="2"/>
    <x v="6"/>
  </r>
  <r>
    <x v="470"/>
    <x v="9"/>
    <x v="2"/>
    <n v="0.76607999999999998"/>
    <x v="4"/>
    <n v="29"/>
    <x v="2"/>
    <x v="6"/>
  </r>
  <r>
    <x v="470"/>
    <x v="10"/>
    <x v="2"/>
    <n v="0.85794999999999999"/>
    <x v="4"/>
    <n v="29"/>
    <x v="2"/>
    <x v="6"/>
  </r>
  <r>
    <x v="470"/>
    <x v="11"/>
    <x v="2"/>
    <n v="0.81486000000000003"/>
    <x v="4"/>
    <n v="29"/>
    <x v="2"/>
    <x v="6"/>
  </r>
  <r>
    <x v="470"/>
    <x v="12"/>
    <x v="2"/>
    <n v="0.97258999999999995"/>
    <x v="4"/>
    <n v="29"/>
    <x v="2"/>
    <x v="6"/>
  </r>
  <r>
    <x v="470"/>
    <x v="0"/>
    <x v="3"/>
    <n v="0.71299999999999997"/>
    <x v="4"/>
    <n v="29"/>
    <x v="2"/>
    <x v="6"/>
  </r>
  <r>
    <x v="470"/>
    <x v="1"/>
    <x v="3"/>
    <n v="1.327"/>
    <x v="4"/>
    <n v="29"/>
    <x v="2"/>
    <x v="6"/>
  </r>
  <r>
    <x v="470"/>
    <x v="2"/>
    <x v="3"/>
    <n v="1.395"/>
    <x v="4"/>
    <n v="29"/>
    <x v="2"/>
    <x v="6"/>
  </r>
  <r>
    <x v="470"/>
    <x v="3"/>
    <x v="3"/>
    <n v="1.3979999999999999"/>
    <x v="4"/>
    <n v="29"/>
    <x v="2"/>
    <x v="6"/>
  </r>
  <r>
    <x v="470"/>
    <x v="4"/>
    <x v="3"/>
    <n v="1.36"/>
    <x v="4"/>
    <n v="29"/>
    <x v="2"/>
    <x v="6"/>
  </r>
  <r>
    <x v="470"/>
    <x v="5"/>
    <x v="3"/>
    <n v="0.97"/>
    <x v="4"/>
    <n v="29"/>
    <x v="2"/>
    <x v="6"/>
  </r>
  <r>
    <x v="470"/>
    <x v="6"/>
    <x v="3"/>
    <n v="1.2709999999999999"/>
    <x v="4"/>
    <n v="29"/>
    <x v="2"/>
    <x v="6"/>
  </r>
  <r>
    <x v="470"/>
    <x v="7"/>
    <x v="3"/>
    <n v="1.593"/>
    <x v="4"/>
    <n v="29"/>
    <x v="2"/>
    <x v="6"/>
  </r>
  <r>
    <x v="470"/>
    <x v="8"/>
    <x v="3"/>
    <n v="1.6910000000000001"/>
    <x v="4"/>
    <n v="29"/>
    <x v="2"/>
    <x v="6"/>
  </r>
  <r>
    <x v="470"/>
    <x v="9"/>
    <x v="3"/>
    <n v="1.663"/>
    <x v="4"/>
    <n v="29"/>
    <x v="2"/>
    <x v="6"/>
  </r>
  <r>
    <x v="470"/>
    <x v="10"/>
    <x v="3"/>
    <n v="1.776"/>
    <x v="4"/>
    <n v="29"/>
    <x v="2"/>
    <x v="6"/>
  </r>
  <r>
    <x v="470"/>
    <x v="11"/>
    <x v="3"/>
    <n v="1.7230000000000001"/>
    <x v="4"/>
    <n v="29"/>
    <x v="2"/>
    <x v="6"/>
  </r>
  <r>
    <x v="470"/>
    <x v="12"/>
    <x v="3"/>
    <n v="1.917"/>
    <x v="4"/>
    <n v="29"/>
    <x v="2"/>
    <x v="6"/>
  </r>
  <r>
    <x v="471"/>
    <x v="13"/>
    <x v="0"/>
    <n v="1.5650000000000001E-2"/>
    <x v="4"/>
    <n v="29"/>
    <x v="2"/>
    <x v="6"/>
  </r>
  <r>
    <x v="471"/>
    <x v="13"/>
    <x v="1"/>
    <n v="9.1350000000000001E-2"/>
    <x v="4"/>
    <n v="29"/>
    <x v="2"/>
    <x v="6"/>
  </r>
  <r>
    <x v="471"/>
    <x v="13"/>
    <x v="2"/>
    <n v="0.68700000000000006"/>
    <x v="4"/>
    <n v="29"/>
    <x v="2"/>
    <x v="6"/>
  </r>
  <r>
    <x v="471"/>
    <x v="13"/>
    <x v="3"/>
    <n v="0.79400000000000004"/>
    <x v="4"/>
    <n v="29"/>
    <x v="2"/>
    <x v="6"/>
  </r>
  <r>
    <x v="472"/>
    <x v="0"/>
    <x v="0"/>
    <n v="0.11774999999999999"/>
    <x v="4"/>
    <n v="30"/>
    <x v="2"/>
    <x v="6"/>
  </r>
  <r>
    <x v="472"/>
    <x v="1"/>
    <x v="0"/>
    <n v="0.36941000000000002"/>
    <x v="4"/>
    <n v="30"/>
    <x v="2"/>
    <x v="6"/>
  </r>
  <r>
    <x v="472"/>
    <x v="2"/>
    <x v="0"/>
    <n v="0.36941000000000002"/>
    <x v="4"/>
    <n v="30"/>
    <x v="2"/>
    <x v="6"/>
  </r>
  <r>
    <x v="472"/>
    <x v="3"/>
    <x v="0"/>
    <n v="0.36941000000000002"/>
    <x v="4"/>
    <n v="30"/>
    <x v="2"/>
    <x v="6"/>
  </r>
  <r>
    <x v="472"/>
    <x v="4"/>
    <x v="0"/>
    <n v="0.36941000000000002"/>
    <x v="4"/>
    <n v="30"/>
    <x v="2"/>
    <x v="6"/>
  </r>
  <r>
    <x v="472"/>
    <x v="5"/>
    <x v="0"/>
    <n v="7.7509999999999996E-2"/>
    <x v="4"/>
    <n v="30"/>
    <x v="2"/>
    <x v="6"/>
  </r>
  <r>
    <x v="472"/>
    <x v="6"/>
    <x v="0"/>
    <n v="0.33"/>
    <x v="4"/>
    <n v="30"/>
    <x v="2"/>
    <x v="6"/>
  </r>
  <r>
    <x v="472"/>
    <x v="7"/>
    <x v="0"/>
    <n v="0.58594999999999997"/>
    <x v="4"/>
    <n v="30"/>
    <x v="2"/>
    <x v="6"/>
  </r>
  <r>
    <x v="472"/>
    <x v="8"/>
    <x v="0"/>
    <n v="0.58594999999999997"/>
    <x v="4"/>
    <n v="30"/>
    <x v="2"/>
    <x v="6"/>
  </r>
  <r>
    <x v="472"/>
    <x v="9"/>
    <x v="0"/>
    <n v="0.58594999999999997"/>
    <x v="4"/>
    <n v="30"/>
    <x v="2"/>
    <x v="6"/>
  </r>
  <r>
    <x v="472"/>
    <x v="10"/>
    <x v="0"/>
    <n v="0.58594999999999997"/>
    <x v="4"/>
    <n v="30"/>
    <x v="2"/>
    <x v="6"/>
  </r>
  <r>
    <x v="472"/>
    <x v="11"/>
    <x v="0"/>
    <n v="0.58594999999999997"/>
    <x v="4"/>
    <n v="30"/>
    <x v="2"/>
    <x v="6"/>
  </r>
  <r>
    <x v="472"/>
    <x v="12"/>
    <x v="0"/>
    <n v="0.58594999999999997"/>
    <x v="4"/>
    <n v="30"/>
    <x v="2"/>
    <x v="6"/>
  </r>
  <r>
    <x v="472"/>
    <x v="0"/>
    <x v="1"/>
    <n v="0.13258"/>
    <x v="4"/>
    <n v="30"/>
    <x v="2"/>
    <x v="6"/>
  </r>
  <r>
    <x v="472"/>
    <x v="1"/>
    <x v="1"/>
    <n v="0.24551999999999999"/>
    <x v="4"/>
    <n v="30"/>
    <x v="2"/>
    <x v="6"/>
  </r>
  <r>
    <x v="472"/>
    <x v="2"/>
    <x v="1"/>
    <n v="0.26047999999999999"/>
    <x v="4"/>
    <n v="30"/>
    <x v="2"/>
    <x v="6"/>
  </r>
  <r>
    <x v="472"/>
    <x v="3"/>
    <x v="1"/>
    <n v="0.25805"/>
    <x v="4"/>
    <n v="30"/>
    <x v="2"/>
    <x v="6"/>
  </r>
  <r>
    <x v="472"/>
    <x v="4"/>
    <x v="1"/>
    <n v="0.24945000000000001"/>
    <x v="4"/>
    <n v="30"/>
    <x v="2"/>
    <x v="6"/>
  </r>
  <r>
    <x v="472"/>
    <x v="5"/>
    <x v="1"/>
    <n v="0.1109"/>
    <x v="4"/>
    <n v="30"/>
    <x v="2"/>
    <x v="6"/>
  </r>
  <r>
    <x v="472"/>
    <x v="6"/>
    <x v="1"/>
    <n v="0.23673"/>
    <x v="4"/>
    <n v="30"/>
    <x v="2"/>
    <x v="6"/>
  </r>
  <r>
    <x v="472"/>
    <x v="7"/>
    <x v="1"/>
    <n v="0.29470000000000002"/>
    <x v="4"/>
    <n v="30"/>
    <x v="2"/>
    <x v="6"/>
  </r>
  <r>
    <x v="472"/>
    <x v="8"/>
    <x v="1"/>
    <n v="0.31134000000000001"/>
    <x v="4"/>
    <n v="30"/>
    <x v="2"/>
    <x v="6"/>
  </r>
  <r>
    <x v="472"/>
    <x v="9"/>
    <x v="1"/>
    <n v="0.30853999999999998"/>
    <x v="4"/>
    <n v="30"/>
    <x v="2"/>
    <x v="6"/>
  </r>
  <r>
    <x v="472"/>
    <x v="10"/>
    <x v="1"/>
    <n v="0.32817000000000002"/>
    <x v="4"/>
    <n v="30"/>
    <x v="2"/>
    <x v="6"/>
  </r>
  <r>
    <x v="472"/>
    <x v="11"/>
    <x v="1"/>
    <n v="0.32292999999999999"/>
    <x v="4"/>
    <n v="30"/>
    <x v="2"/>
    <x v="6"/>
  </r>
  <r>
    <x v="472"/>
    <x v="12"/>
    <x v="1"/>
    <n v="0.35771999999999998"/>
    <x v="4"/>
    <n v="30"/>
    <x v="2"/>
    <x v="6"/>
  </r>
  <r>
    <x v="472"/>
    <x v="0"/>
    <x v="2"/>
    <n v="0.45867000000000002"/>
    <x v="4"/>
    <n v="30"/>
    <x v="2"/>
    <x v="6"/>
  </r>
  <r>
    <x v="472"/>
    <x v="1"/>
    <x v="2"/>
    <n v="0.69806999999999997"/>
    <x v="4"/>
    <n v="30"/>
    <x v="2"/>
    <x v="6"/>
  </r>
  <r>
    <x v="472"/>
    <x v="2"/>
    <x v="2"/>
    <n v="0.76310999999999996"/>
    <x v="4"/>
    <n v="30"/>
    <x v="2"/>
    <x v="6"/>
  </r>
  <r>
    <x v="472"/>
    <x v="3"/>
    <x v="2"/>
    <n v="0.75253999999999999"/>
    <x v="4"/>
    <n v="30"/>
    <x v="2"/>
    <x v="6"/>
  </r>
  <r>
    <x v="472"/>
    <x v="4"/>
    <x v="2"/>
    <n v="0.71514"/>
    <x v="4"/>
    <n v="30"/>
    <x v="2"/>
    <x v="6"/>
  </r>
  <r>
    <x v="472"/>
    <x v="5"/>
    <x v="2"/>
    <n v="0.77559"/>
    <x v="4"/>
    <n v="30"/>
    <x v="2"/>
    <x v="6"/>
  </r>
  <r>
    <x v="472"/>
    <x v="6"/>
    <x v="2"/>
    <n v="0.69926999999999995"/>
    <x v="4"/>
    <n v="30"/>
    <x v="2"/>
    <x v="6"/>
  </r>
  <r>
    <x v="472"/>
    <x v="7"/>
    <x v="2"/>
    <n v="0.69535000000000002"/>
    <x v="4"/>
    <n v="30"/>
    <x v="2"/>
    <x v="6"/>
  </r>
  <r>
    <x v="472"/>
    <x v="8"/>
    <x v="2"/>
    <n v="0.76771"/>
    <x v="4"/>
    <n v="30"/>
    <x v="2"/>
    <x v="6"/>
  </r>
  <r>
    <x v="472"/>
    <x v="9"/>
    <x v="2"/>
    <n v="0.75551000000000001"/>
    <x v="4"/>
    <n v="30"/>
    <x v="2"/>
    <x v="6"/>
  </r>
  <r>
    <x v="472"/>
    <x v="10"/>
    <x v="2"/>
    <n v="0.84087999999999996"/>
    <x v="4"/>
    <n v="30"/>
    <x v="2"/>
    <x v="6"/>
  </r>
  <r>
    <x v="472"/>
    <x v="11"/>
    <x v="2"/>
    <n v="0.81811999999999996"/>
    <x v="4"/>
    <n v="30"/>
    <x v="2"/>
    <x v="6"/>
  </r>
  <r>
    <x v="472"/>
    <x v="12"/>
    <x v="2"/>
    <n v="0.96933000000000002"/>
    <x v="4"/>
    <n v="30"/>
    <x v="2"/>
    <x v="6"/>
  </r>
  <r>
    <x v="472"/>
    <x v="0"/>
    <x v="3"/>
    <n v="0.70899999999999996"/>
    <x v="4"/>
    <n v="30"/>
    <x v="2"/>
    <x v="6"/>
  </r>
  <r>
    <x v="472"/>
    <x v="1"/>
    <x v="3"/>
    <n v="1.3129999999999999"/>
    <x v="4"/>
    <n v="30"/>
    <x v="2"/>
    <x v="6"/>
  </r>
  <r>
    <x v="472"/>
    <x v="2"/>
    <x v="3"/>
    <n v="1.393"/>
    <x v="4"/>
    <n v="30"/>
    <x v="2"/>
    <x v="6"/>
  </r>
  <r>
    <x v="472"/>
    <x v="3"/>
    <x v="3"/>
    <n v="1.38"/>
    <x v="4"/>
    <n v="30"/>
    <x v="2"/>
    <x v="6"/>
  </r>
  <r>
    <x v="472"/>
    <x v="4"/>
    <x v="3"/>
    <n v="1.3340000000000001"/>
    <x v="4"/>
    <n v="30"/>
    <x v="2"/>
    <x v="6"/>
  </r>
  <r>
    <x v="472"/>
    <x v="5"/>
    <x v="3"/>
    <n v="0.96399999999999997"/>
    <x v="4"/>
    <n v="30"/>
    <x v="2"/>
    <x v="6"/>
  </r>
  <r>
    <x v="472"/>
    <x v="6"/>
    <x v="3"/>
    <n v="1.266"/>
    <x v="4"/>
    <n v="30"/>
    <x v="2"/>
    <x v="6"/>
  </r>
  <r>
    <x v="472"/>
    <x v="7"/>
    <x v="3"/>
    <n v="1.5760000000000001"/>
    <x v="4"/>
    <n v="30"/>
    <x v="2"/>
    <x v="6"/>
  </r>
  <r>
    <x v="472"/>
    <x v="8"/>
    <x v="3"/>
    <n v="1.665"/>
    <x v="4"/>
    <n v="30"/>
    <x v="2"/>
    <x v="6"/>
  </r>
  <r>
    <x v="472"/>
    <x v="9"/>
    <x v="3"/>
    <n v="1.65"/>
    <x v="4"/>
    <n v="30"/>
    <x v="2"/>
    <x v="6"/>
  </r>
  <r>
    <x v="472"/>
    <x v="10"/>
    <x v="3"/>
    <n v="1.7549999999999999"/>
    <x v="4"/>
    <n v="30"/>
    <x v="2"/>
    <x v="6"/>
  </r>
  <r>
    <x v="472"/>
    <x v="11"/>
    <x v="3"/>
    <n v="1.7270000000000001"/>
    <x v="4"/>
    <n v="30"/>
    <x v="2"/>
    <x v="6"/>
  </r>
  <r>
    <x v="472"/>
    <x v="12"/>
    <x v="3"/>
    <n v="1.913"/>
    <x v="4"/>
    <n v="30"/>
    <x v="2"/>
    <x v="6"/>
  </r>
  <r>
    <x v="473"/>
    <x v="13"/>
    <x v="0"/>
    <n v="1.5650000000000001E-2"/>
    <x v="4"/>
    <n v="30"/>
    <x v="2"/>
    <x v="6"/>
  </r>
  <r>
    <x v="473"/>
    <x v="13"/>
    <x v="1"/>
    <n v="8.9730000000000004E-2"/>
    <x v="4"/>
    <n v="30"/>
    <x v="2"/>
    <x v="6"/>
  </r>
  <r>
    <x v="473"/>
    <x v="13"/>
    <x v="2"/>
    <n v="0.67462"/>
    <x v="4"/>
    <n v="30"/>
    <x v="2"/>
    <x v="6"/>
  </r>
  <r>
    <x v="473"/>
    <x v="13"/>
    <x v="3"/>
    <n v="0.78"/>
    <x v="4"/>
    <n v="30"/>
    <x v="2"/>
    <x v="6"/>
  </r>
  <r>
    <x v="474"/>
    <x v="0"/>
    <x v="0"/>
    <n v="0.11774999999999999"/>
    <x v="4"/>
    <n v="31"/>
    <x v="2"/>
    <x v="6"/>
  </r>
  <r>
    <x v="474"/>
    <x v="1"/>
    <x v="0"/>
    <n v="0.36941000000000002"/>
    <x v="4"/>
    <n v="31"/>
    <x v="2"/>
    <x v="6"/>
  </r>
  <r>
    <x v="474"/>
    <x v="2"/>
    <x v="0"/>
    <n v="0.36941000000000002"/>
    <x v="4"/>
    <n v="31"/>
    <x v="2"/>
    <x v="6"/>
  </r>
  <r>
    <x v="474"/>
    <x v="3"/>
    <x v="0"/>
    <n v="0.36941000000000002"/>
    <x v="4"/>
    <n v="31"/>
    <x v="2"/>
    <x v="6"/>
  </r>
  <r>
    <x v="474"/>
    <x v="4"/>
    <x v="0"/>
    <n v="0.36941000000000002"/>
    <x v="4"/>
    <n v="31"/>
    <x v="2"/>
    <x v="6"/>
  </r>
  <r>
    <x v="474"/>
    <x v="5"/>
    <x v="0"/>
    <n v="7.7509999999999996E-2"/>
    <x v="4"/>
    <n v="31"/>
    <x v="2"/>
    <x v="6"/>
  </r>
  <r>
    <x v="474"/>
    <x v="6"/>
    <x v="0"/>
    <n v="0.33"/>
    <x v="4"/>
    <n v="31"/>
    <x v="2"/>
    <x v="6"/>
  </r>
  <r>
    <x v="474"/>
    <x v="7"/>
    <x v="0"/>
    <n v="0.58594999999999997"/>
    <x v="4"/>
    <n v="31"/>
    <x v="2"/>
    <x v="6"/>
  </r>
  <r>
    <x v="474"/>
    <x v="8"/>
    <x v="0"/>
    <n v="0.58594999999999997"/>
    <x v="4"/>
    <n v="31"/>
    <x v="2"/>
    <x v="6"/>
  </r>
  <r>
    <x v="474"/>
    <x v="9"/>
    <x v="0"/>
    <n v="0.58594999999999997"/>
    <x v="4"/>
    <n v="31"/>
    <x v="2"/>
    <x v="6"/>
  </r>
  <r>
    <x v="474"/>
    <x v="10"/>
    <x v="0"/>
    <n v="0.58594999999999997"/>
    <x v="4"/>
    <n v="31"/>
    <x v="2"/>
    <x v="6"/>
  </r>
  <r>
    <x v="474"/>
    <x v="11"/>
    <x v="0"/>
    <n v="0.58594999999999997"/>
    <x v="4"/>
    <n v="31"/>
    <x v="2"/>
    <x v="6"/>
  </r>
  <r>
    <x v="474"/>
    <x v="12"/>
    <x v="0"/>
    <n v="0.58594999999999997"/>
    <x v="4"/>
    <n v="31"/>
    <x v="2"/>
    <x v="6"/>
  </r>
  <r>
    <x v="474"/>
    <x v="0"/>
    <x v="1"/>
    <n v="0.13239000000000001"/>
    <x v="4"/>
    <n v="31"/>
    <x v="2"/>
    <x v="6"/>
  </r>
  <r>
    <x v="474"/>
    <x v="1"/>
    <x v="1"/>
    <n v="0.24515000000000001"/>
    <x v="4"/>
    <n v="31"/>
    <x v="2"/>
    <x v="6"/>
  </r>
  <r>
    <x v="474"/>
    <x v="2"/>
    <x v="1"/>
    <n v="0.26047999999999999"/>
    <x v="4"/>
    <n v="31"/>
    <x v="2"/>
    <x v="6"/>
  </r>
  <r>
    <x v="474"/>
    <x v="3"/>
    <x v="1"/>
    <n v="0.25824000000000003"/>
    <x v="4"/>
    <n v="31"/>
    <x v="2"/>
    <x v="6"/>
  </r>
  <r>
    <x v="474"/>
    <x v="4"/>
    <x v="1"/>
    <n v="0.24981999999999999"/>
    <x v="4"/>
    <n v="31"/>
    <x v="2"/>
    <x v="6"/>
  </r>
  <r>
    <x v="474"/>
    <x v="5"/>
    <x v="1"/>
    <n v="0.11067"/>
    <x v="4"/>
    <n v="31"/>
    <x v="2"/>
    <x v="6"/>
  </r>
  <r>
    <x v="474"/>
    <x v="6"/>
    <x v="1"/>
    <n v="0.23598"/>
    <x v="4"/>
    <n v="31"/>
    <x v="2"/>
    <x v="6"/>
  </r>
  <r>
    <x v="474"/>
    <x v="7"/>
    <x v="1"/>
    <n v="0.29171000000000002"/>
    <x v="4"/>
    <n v="31"/>
    <x v="2"/>
    <x v="6"/>
  </r>
  <r>
    <x v="474"/>
    <x v="8"/>
    <x v="1"/>
    <n v="0.31041000000000002"/>
    <x v="4"/>
    <n v="31"/>
    <x v="2"/>
    <x v="6"/>
  </r>
  <r>
    <x v="474"/>
    <x v="9"/>
    <x v="1"/>
    <n v="0.30592000000000003"/>
    <x v="4"/>
    <n v="31"/>
    <x v="2"/>
    <x v="6"/>
  </r>
  <r>
    <x v="474"/>
    <x v="10"/>
    <x v="1"/>
    <n v="0.32629999999999998"/>
    <x v="4"/>
    <n v="31"/>
    <x v="2"/>
    <x v="6"/>
  </r>
  <r>
    <x v="474"/>
    <x v="11"/>
    <x v="1"/>
    <n v="0.32013000000000003"/>
    <x v="4"/>
    <n v="31"/>
    <x v="2"/>
    <x v="6"/>
  </r>
  <r>
    <x v="474"/>
    <x v="12"/>
    <x v="1"/>
    <n v="0.35715000000000002"/>
    <x v="4"/>
    <n v="31"/>
    <x v="2"/>
    <x v="6"/>
  </r>
  <r>
    <x v="474"/>
    <x v="0"/>
    <x v="2"/>
    <n v="0.45785999999999999"/>
    <x v="4"/>
    <n v="31"/>
    <x v="2"/>
    <x v="6"/>
  </r>
  <r>
    <x v="474"/>
    <x v="1"/>
    <x v="2"/>
    <n v="0.69643999999999995"/>
    <x v="4"/>
    <n v="31"/>
    <x v="2"/>
    <x v="6"/>
  </r>
  <r>
    <x v="474"/>
    <x v="2"/>
    <x v="2"/>
    <n v="0.76310999999999996"/>
    <x v="4"/>
    <n v="31"/>
    <x v="2"/>
    <x v="6"/>
  </r>
  <r>
    <x v="474"/>
    <x v="3"/>
    <x v="2"/>
    <n v="0.75334999999999996"/>
    <x v="4"/>
    <n v="31"/>
    <x v="2"/>
    <x v="6"/>
  </r>
  <r>
    <x v="474"/>
    <x v="4"/>
    <x v="2"/>
    <n v="0.71677000000000002"/>
    <x v="4"/>
    <n v="31"/>
    <x v="2"/>
    <x v="6"/>
  </r>
  <r>
    <x v="474"/>
    <x v="5"/>
    <x v="2"/>
    <n v="0.77381999999999995"/>
    <x v="4"/>
    <n v="31"/>
    <x v="2"/>
    <x v="6"/>
  </r>
  <r>
    <x v="474"/>
    <x v="6"/>
    <x v="2"/>
    <n v="0.69601999999999997"/>
    <x v="4"/>
    <n v="31"/>
    <x v="2"/>
    <x v="6"/>
  </r>
  <r>
    <x v="474"/>
    <x v="7"/>
    <x v="2"/>
    <n v="0.68233999999999995"/>
    <x v="4"/>
    <n v="31"/>
    <x v="2"/>
    <x v="6"/>
  </r>
  <r>
    <x v="474"/>
    <x v="8"/>
    <x v="2"/>
    <n v="0.76363999999999999"/>
    <x v="4"/>
    <n v="31"/>
    <x v="2"/>
    <x v="6"/>
  </r>
  <r>
    <x v="474"/>
    <x v="9"/>
    <x v="2"/>
    <n v="0.74412999999999996"/>
    <x v="4"/>
    <n v="31"/>
    <x v="2"/>
    <x v="6"/>
  </r>
  <r>
    <x v="474"/>
    <x v="10"/>
    <x v="2"/>
    <n v="0.83274999999999999"/>
    <x v="4"/>
    <n v="31"/>
    <x v="2"/>
    <x v="6"/>
  </r>
  <r>
    <x v="474"/>
    <x v="11"/>
    <x v="2"/>
    <n v="0.80591999999999997"/>
    <x v="4"/>
    <n v="31"/>
    <x v="2"/>
    <x v="6"/>
  </r>
  <r>
    <x v="474"/>
    <x v="12"/>
    <x v="2"/>
    <n v="0.96689999999999998"/>
    <x v="4"/>
    <n v="31"/>
    <x v="2"/>
    <x v="6"/>
  </r>
  <r>
    <x v="474"/>
    <x v="0"/>
    <x v="3"/>
    <n v="0.70799999999999996"/>
    <x v="4"/>
    <n v="31"/>
    <x v="2"/>
    <x v="6"/>
  </r>
  <r>
    <x v="474"/>
    <x v="1"/>
    <x v="3"/>
    <n v="1.3109999999999999"/>
    <x v="4"/>
    <n v="31"/>
    <x v="2"/>
    <x v="6"/>
  </r>
  <r>
    <x v="474"/>
    <x v="2"/>
    <x v="3"/>
    <n v="1.393"/>
    <x v="4"/>
    <n v="31"/>
    <x v="2"/>
    <x v="6"/>
  </r>
  <r>
    <x v="474"/>
    <x v="3"/>
    <x v="3"/>
    <n v="1.381"/>
    <x v="4"/>
    <n v="31"/>
    <x v="2"/>
    <x v="6"/>
  </r>
  <r>
    <x v="474"/>
    <x v="4"/>
    <x v="3"/>
    <n v="1.3360000000000001"/>
    <x v="4"/>
    <n v="31"/>
    <x v="2"/>
    <x v="6"/>
  </r>
  <r>
    <x v="474"/>
    <x v="5"/>
    <x v="3"/>
    <n v="0.96199999999999997"/>
    <x v="4"/>
    <n v="31"/>
    <x v="2"/>
    <x v="6"/>
  </r>
  <r>
    <x v="474"/>
    <x v="6"/>
    <x v="3"/>
    <n v="1.262"/>
    <x v="4"/>
    <n v="31"/>
    <x v="2"/>
    <x v="6"/>
  </r>
  <r>
    <x v="474"/>
    <x v="7"/>
    <x v="3"/>
    <n v="1.56"/>
    <x v="4"/>
    <n v="31"/>
    <x v="2"/>
    <x v="6"/>
  </r>
  <r>
    <x v="474"/>
    <x v="8"/>
    <x v="3"/>
    <n v="1.66"/>
    <x v="4"/>
    <n v="31"/>
    <x v="2"/>
    <x v="6"/>
  </r>
  <r>
    <x v="474"/>
    <x v="9"/>
    <x v="3"/>
    <n v="1.6359999999999999"/>
    <x v="4"/>
    <n v="31"/>
    <x v="2"/>
    <x v="6"/>
  </r>
  <r>
    <x v="474"/>
    <x v="10"/>
    <x v="3"/>
    <n v="1.7450000000000001"/>
    <x v="4"/>
    <n v="31"/>
    <x v="2"/>
    <x v="6"/>
  </r>
  <r>
    <x v="474"/>
    <x v="11"/>
    <x v="3"/>
    <n v="1.712"/>
    <x v="4"/>
    <n v="31"/>
    <x v="2"/>
    <x v="6"/>
  </r>
  <r>
    <x v="474"/>
    <x v="12"/>
    <x v="3"/>
    <n v="1.91"/>
    <x v="4"/>
    <n v="31"/>
    <x v="2"/>
    <x v="6"/>
  </r>
  <r>
    <x v="475"/>
    <x v="13"/>
    <x v="0"/>
    <n v="1.5650000000000001E-2"/>
    <x v="4"/>
    <n v="31"/>
    <x v="2"/>
    <x v="6"/>
  </r>
  <r>
    <x v="475"/>
    <x v="13"/>
    <x v="1"/>
    <n v="9.0079999999999993E-2"/>
    <x v="4"/>
    <n v="31"/>
    <x v="2"/>
    <x v="6"/>
  </r>
  <r>
    <x v="475"/>
    <x v="13"/>
    <x v="2"/>
    <n v="0.67727000000000004"/>
    <x v="4"/>
    <n v="31"/>
    <x v="2"/>
    <x v="6"/>
  </r>
  <r>
    <x v="475"/>
    <x v="13"/>
    <x v="3"/>
    <n v="0.78300000000000003"/>
    <x v="4"/>
    <n v="31"/>
    <x v="2"/>
    <x v="6"/>
  </r>
  <r>
    <x v="476"/>
    <x v="0"/>
    <x v="0"/>
    <n v="0.11774999999999999"/>
    <x v="4"/>
    <n v="32"/>
    <x v="2"/>
    <x v="7"/>
  </r>
  <r>
    <x v="476"/>
    <x v="1"/>
    <x v="0"/>
    <n v="0.36941000000000002"/>
    <x v="4"/>
    <n v="32"/>
    <x v="2"/>
    <x v="7"/>
  </r>
  <r>
    <x v="476"/>
    <x v="2"/>
    <x v="0"/>
    <n v="0.36941000000000002"/>
    <x v="4"/>
    <n v="32"/>
    <x v="2"/>
    <x v="7"/>
  </r>
  <r>
    <x v="476"/>
    <x v="3"/>
    <x v="0"/>
    <n v="0.36941000000000002"/>
    <x v="4"/>
    <n v="32"/>
    <x v="2"/>
    <x v="7"/>
  </r>
  <r>
    <x v="476"/>
    <x v="4"/>
    <x v="0"/>
    <n v="0.36941000000000002"/>
    <x v="4"/>
    <n v="32"/>
    <x v="2"/>
    <x v="7"/>
  </r>
  <r>
    <x v="476"/>
    <x v="5"/>
    <x v="0"/>
    <n v="7.7509999999999996E-2"/>
    <x v="4"/>
    <n v="32"/>
    <x v="2"/>
    <x v="7"/>
  </r>
  <r>
    <x v="476"/>
    <x v="6"/>
    <x v="0"/>
    <n v="0.33"/>
    <x v="4"/>
    <n v="32"/>
    <x v="2"/>
    <x v="7"/>
  </r>
  <r>
    <x v="476"/>
    <x v="7"/>
    <x v="0"/>
    <n v="0.58594999999999997"/>
    <x v="4"/>
    <n v="32"/>
    <x v="2"/>
    <x v="7"/>
  </r>
  <r>
    <x v="476"/>
    <x v="8"/>
    <x v="0"/>
    <n v="0.58594999999999997"/>
    <x v="4"/>
    <n v="32"/>
    <x v="2"/>
    <x v="7"/>
  </r>
  <r>
    <x v="476"/>
    <x v="9"/>
    <x v="0"/>
    <n v="0.58594999999999997"/>
    <x v="4"/>
    <n v="32"/>
    <x v="2"/>
    <x v="7"/>
  </r>
  <r>
    <x v="476"/>
    <x v="10"/>
    <x v="0"/>
    <n v="0.58594999999999997"/>
    <x v="4"/>
    <n v="32"/>
    <x v="2"/>
    <x v="7"/>
  </r>
  <r>
    <x v="476"/>
    <x v="11"/>
    <x v="0"/>
    <n v="0.58594999999999997"/>
    <x v="4"/>
    <n v="32"/>
    <x v="2"/>
    <x v="7"/>
  </r>
  <r>
    <x v="476"/>
    <x v="12"/>
    <x v="0"/>
    <n v="0.58594999999999997"/>
    <x v="4"/>
    <n v="32"/>
    <x v="2"/>
    <x v="7"/>
  </r>
  <r>
    <x v="476"/>
    <x v="0"/>
    <x v="1"/>
    <n v="0.13239000000000001"/>
    <x v="4"/>
    <n v="32"/>
    <x v="2"/>
    <x v="7"/>
  </r>
  <r>
    <x v="476"/>
    <x v="1"/>
    <x v="1"/>
    <n v="0.24551999999999999"/>
    <x v="4"/>
    <n v="32"/>
    <x v="2"/>
    <x v="7"/>
  </r>
  <r>
    <x v="476"/>
    <x v="2"/>
    <x v="1"/>
    <n v="0.26103999999999999"/>
    <x v="4"/>
    <n v="32"/>
    <x v="2"/>
    <x v="7"/>
  </r>
  <r>
    <x v="476"/>
    <x v="3"/>
    <x v="1"/>
    <n v="0.25991999999999998"/>
    <x v="4"/>
    <n v="32"/>
    <x v="2"/>
    <x v="7"/>
  </r>
  <r>
    <x v="476"/>
    <x v="4"/>
    <x v="1"/>
    <n v="0.25075999999999998"/>
    <x v="4"/>
    <n v="32"/>
    <x v="2"/>
    <x v="7"/>
  </r>
  <r>
    <x v="476"/>
    <x v="5"/>
    <x v="1"/>
    <n v="0.11101999999999999"/>
    <x v="4"/>
    <n v="32"/>
    <x v="2"/>
    <x v="7"/>
  </r>
  <r>
    <x v="476"/>
    <x v="6"/>
    <x v="1"/>
    <n v="0.23616999999999999"/>
    <x v="4"/>
    <n v="32"/>
    <x v="2"/>
    <x v="7"/>
  </r>
  <r>
    <x v="476"/>
    <x v="7"/>
    <x v="1"/>
    <n v="0.29096"/>
    <x v="4"/>
    <n v="32"/>
    <x v="2"/>
    <x v="7"/>
  </r>
  <r>
    <x v="476"/>
    <x v="8"/>
    <x v="1"/>
    <n v="0.31002999999999997"/>
    <x v="4"/>
    <n v="32"/>
    <x v="2"/>
    <x v="7"/>
  </r>
  <r>
    <x v="476"/>
    <x v="9"/>
    <x v="1"/>
    <n v="0.30517"/>
    <x v="4"/>
    <n v="32"/>
    <x v="2"/>
    <x v="7"/>
  </r>
  <r>
    <x v="476"/>
    <x v="10"/>
    <x v="1"/>
    <n v="0.32593"/>
    <x v="4"/>
    <n v="32"/>
    <x v="2"/>
    <x v="7"/>
  </r>
  <r>
    <x v="476"/>
    <x v="11"/>
    <x v="1"/>
    <n v="0.31901000000000002"/>
    <x v="4"/>
    <n v="32"/>
    <x v="2"/>
    <x v="7"/>
  </r>
  <r>
    <x v="476"/>
    <x v="12"/>
    <x v="1"/>
    <n v="0.35697000000000001"/>
    <x v="4"/>
    <n v="32"/>
    <x v="2"/>
    <x v="7"/>
  </r>
  <r>
    <x v="476"/>
    <x v="0"/>
    <x v="2"/>
    <n v="0.45785999999999999"/>
    <x v="4"/>
    <n v="32"/>
    <x v="2"/>
    <x v="7"/>
  </r>
  <r>
    <x v="476"/>
    <x v="1"/>
    <x v="2"/>
    <n v="0.69806999999999997"/>
    <x v="4"/>
    <n v="32"/>
    <x v="2"/>
    <x v="7"/>
  </r>
  <r>
    <x v="476"/>
    <x v="2"/>
    <x v="2"/>
    <n v="0.76554999999999995"/>
    <x v="4"/>
    <n v="32"/>
    <x v="2"/>
    <x v="7"/>
  </r>
  <r>
    <x v="476"/>
    <x v="3"/>
    <x v="2"/>
    <n v="0.76066999999999996"/>
    <x v="4"/>
    <n v="32"/>
    <x v="2"/>
    <x v="7"/>
  </r>
  <r>
    <x v="476"/>
    <x v="4"/>
    <x v="2"/>
    <n v="0.72082999999999997"/>
    <x v="4"/>
    <n v="32"/>
    <x v="2"/>
    <x v="7"/>
  </r>
  <r>
    <x v="476"/>
    <x v="5"/>
    <x v="2"/>
    <n v="0.77646999999999999"/>
    <x v="4"/>
    <n v="32"/>
    <x v="2"/>
    <x v="7"/>
  </r>
  <r>
    <x v="476"/>
    <x v="6"/>
    <x v="2"/>
    <n v="0.69682999999999995"/>
    <x v="4"/>
    <n v="32"/>
    <x v="2"/>
    <x v="7"/>
  </r>
  <r>
    <x v="476"/>
    <x v="7"/>
    <x v="2"/>
    <n v="0.67908999999999997"/>
    <x v="4"/>
    <n v="32"/>
    <x v="2"/>
    <x v="7"/>
  </r>
  <r>
    <x v="476"/>
    <x v="8"/>
    <x v="2"/>
    <n v="0.76202000000000003"/>
    <x v="4"/>
    <n v="32"/>
    <x v="2"/>
    <x v="7"/>
  </r>
  <r>
    <x v="476"/>
    <x v="9"/>
    <x v="2"/>
    <n v="0.74087999999999998"/>
    <x v="4"/>
    <n v="32"/>
    <x v="2"/>
    <x v="7"/>
  </r>
  <r>
    <x v="476"/>
    <x v="10"/>
    <x v="2"/>
    <n v="0.83111999999999997"/>
    <x v="4"/>
    <n v="32"/>
    <x v="2"/>
    <x v="7"/>
  </r>
  <r>
    <x v="476"/>
    <x v="11"/>
    <x v="2"/>
    <n v="0.80103999999999997"/>
    <x v="4"/>
    <n v="32"/>
    <x v="2"/>
    <x v="7"/>
  </r>
  <r>
    <x v="476"/>
    <x v="12"/>
    <x v="2"/>
    <n v="0.96608000000000005"/>
    <x v="4"/>
    <n v="32"/>
    <x v="2"/>
    <x v="7"/>
  </r>
  <r>
    <x v="476"/>
    <x v="0"/>
    <x v="3"/>
    <n v="0.70799999999999996"/>
    <x v="4"/>
    <n v="32"/>
    <x v="2"/>
    <x v="7"/>
  </r>
  <r>
    <x v="476"/>
    <x v="1"/>
    <x v="3"/>
    <n v="1.3129999999999999"/>
    <x v="4"/>
    <n v="32"/>
    <x v="2"/>
    <x v="7"/>
  </r>
  <r>
    <x v="476"/>
    <x v="2"/>
    <x v="3"/>
    <n v="1.3959999999999999"/>
    <x v="4"/>
    <n v="32"/>
    <x v="2"/>
    <x v="7"/>
  </r>
  <r>
    <x v="476"/>
    <x v="3"/>
    <x v="3"/>
    <n v="1.39"/>
    <x v="4"/>
    <n v="32"/>
    <x v="2"/>
    <x v="7"/>
  </r>
  <r>
    <x v="476"/>
    <x v="4"/>
    <x v="3"/>
    <n v="1.341"/>
    <x v="4"/>
    <n v="32"/>
    <x v="2"/>
    <x v="7"/>
  </r>
  <r>
    <x v="476"/>
    <x v="5"/>
    <x v="3"/>
    <n v="0.96499999999999997"/>
    <x v="4"/>
    <n v="32"/>
    <x v="2"/>
    <x v="7"/>
  </r>
  <r>
    <x v="476"/>
    <x v="6"/>
    <x v="3"/>
    <n v="1.2629999999999999"/>
    <x v="4"/>
    <n v="32"/>
    <x v="2"/>
    <x v="7"/>
  </r>
  <r>
    <x v="476"/>
    <x v="7"/>
    <x v="3"/>
    <n v="1.556"/>
    <x v="4"/>
    <n v="32"/>
    <x v="2"/>
    <x v="7"/>
  </r>
  <r>
    <x v="476"/>
    <x v="8"/>
    <x v="3"/>
    <n v="1.6579999999999999"/>
    <x v="4"/>
    <n v="32"/>
    <x v="2"/>
    <x v="7"/>
  </r>
  <r>
    <x v="476"/>
    <x v="9"/>
    <x v="3"/>
    <n v="1.6319999999999999"/>
    <x v="4"/>
    <n v="32"/>
    <x v="2"/>
    <x v="7"/>
  </r>
  <r>
    <x v="476"/>
    <x v="10"/>
    <x v="3"/>
    <n v="1.7430000000000001"/>
    <x v="4"/>
    <n v="32"/>
    <x v="2"/>
    <x v="7"/>
  </r>
  <r>
    <x v="476"/>
    <x v="11"/>
    <x v="3"/>
    <n v="1.706"/>
    <x v="4"/>
    <n v="32"/>
    <x v="2"/>
    <x v="7"/>
  </r>
  <r>
    <x v="476"/>
    <x v="12"/>
    <x v="3"/>
    <n v="1.909"/>
    <x v="4"/>
    <n v="32"/>
    <x v="2"/>
    <x v="7"/>
  </r>
  <r>
    <x v="477"/>
    <x v="13"/>
    <x v="0"/>
    <n v="1.5650000000000001E-2"/>
    <x v="4"/>
    <n v="32"/>
    <x v="2"/>
    <x v="7"/>
  </r>
  <r>
    <x v="477"/>
    <x v="13"/>
    <x v="1"/>
    <n v="9.0079999999999993E-2"/>
    <x v="4"/>
    <n v="32"/>
    <x v="2"/>
    <x v="7"/>
  </r>
  <r>
    <x v="477"/>
    <x v="13"/>
    <x v="2"/>
    <n v="0.67727000000000004"/>
    <x v="4"/>
    <n v="32"/>
    <x v="2"/>
    <x v="7"/>
  </r>
  <r>
    <x v="477"/>
    <x v="13"/>
    <x v="3"/>
    <n v="0.78300000000000003"/>
    <x v="4"/>
    <n v="32"/>
    <x v="2"/>
    <x v="7"/>
  </r>
  <r>
    <x v="478"/>
    <x v="0"/>
    <x v="0"/>
    <n v="0.11774999999999999"/>
    <x v="4"/>
    <n v="33"/>
    <x v="2"/>
    <x v="7"/>
  </r>
  <r>
    <x v="478"/>
    <x v="1"/>
    <x v="0"/>
    <n v="0.36941000000000002"/>
    <x v="4"/>
    <n v="33"/>
    <x v="2"/>
    <x v="7"/>
  </r>
  <r>
    <x v="478"/>
    <x v="2"/>
    <x v="0"/>
    <n v="0.36941000000000002"/>
    <x v="4"/>
    <n v="33"/>
    <x v="2"/>
    <x v="7"/>
  </r>
  <r>
    <x v="478"/>
    <x v="3"/>
    <x v="0"/>
    <n v="0.36941000000000002"/>
    <x v="4"/>
    <n v="33"/>
    <x v="2"/>
    <x v="7"/>
  </r>
  <r>
    <x v="478"/>
    <x v="4"/>
    <x v="0"/>
    <n v="0.36941000000000002"/>
    <x v="4"/>
    <n v="33"/>
    <x v="2"/>
    <x v="7"/>
  </r>
  <r>
    <x v="478"/>
    <x v="5"/>
    <x v="0"/>
    <n v="7.7509999999999996E-2"/>
    <x v="4"/>
    <n v="33"/>
    <x v="2"/>
    <x v="7"/>
  </r>
  <r>
    <x v="478"/>
    <x v="6"/>
    <x v="0"/>
    <n v="0.33"/>
    <x v="4"/>
    <n v="33"/>
    <x v="2"/>
    <x v="7"/>
  </r>
  <r>
    <x v="478"/>
    <x v="7"/>
    <x v="0"/>
    <n v="0.58594999999999997"/>
    <x v="4"/>
    <n v="33"/>
    <x v="2"/>
    <x v="7"/>
  </r>
  <r>
    <x v="478"/>
    <x v="8"/>
    <x v="0"/>
    <n v="0.58594999999999997"/>
    <x v="4"/>
    <n v="33"/>
    <x v="2"/>
    <x v="7"/>
  </r>
  <r>
    <x v="478"/>
    <x v="9"/>
    <x v="0"/>
    <n v="0.58594999999999997"/>
    <x v="4"/>
    <n v="33"/>
    <x v="2"/>
    <x v="7"/>
  </r>
  <r>
    <x v="478"/>
    <x v="10"/>
    <x v="0"/>
    <n v="0.58594999999999997"/>
    <x v="4"/>
    <n v="33"/>
    <x v="2"/>
    <x v="7"/>
  </r>
  <r>
    <x v="478"/>
    <x v="11"/>
    <x v="0"/>
    <n v="0.58594999999999997"/>
    <x v="4"/>
    <n v="33"/>
    <x v="2"/>
    <x v="7"/>
  </r>
  <r>
    <x v="478"/>
    <x v="12"/>
    <x v="0"/>
    <n v="0.58594999999999997"/>
    <x v="4"/>
    <n v="33"/>
    <x v="2"/>
    <x v="7"/>
  </r>
  <r>
    <x v="478"/>
    <x v="0"/>
    <x v="1"/>
    <n v="0.13275999999999999"/>
    <x v="4"/>
    <n v="33"/>
    <x v="2"/>
    <x v="7"/>
  </r>
  <r>
    <x v="478"/>
    <x v="1"/>
    <x v="1"/>
    <n v="0.24589"/>
    <x v="4"/>
    <n v="33"/>
    <x v="2"/>
    <x v="7"/>
  </r>
  <r>
    <x v="478"/>
    <x v="2"/>
    <x v="1"/>
    <n v="0.26179000000000002"/>
    <x v="4"/>
    <n v="33"/>
    <x v="2"/>
    <x v="7"/>
  </r>
  <r>
    <x v="478"/>
    <x v="3"/>
    <x v="1"/>
    <n v="0.25991999999999998"/>
    <x v="4"/>
    <n v="33"/>
    <x v="2"/>
    <x v="7"/>
  </r>
  <r>
    <x v="478"/>
    <x v="4"/>
    <x v="1"/>
    <n v="0.25075999999999998"/>
    <x v="4"/>
    <n v="33"/>
    <x v="2"/>
    <x v="7"/>
  </r>
  <r>
    <x v="478"/>
    <x v="5"/>
    <x v="1"/>
    <n v="0.11125"/>
    <x v="4"/>
    <n v="33"/>
    <x v="2"/>
    <x v="7"/>
  </r>
  <r>
    <x v="478"/>
    <x v="6"/>
    <x v="1"/>
    <n v="0.23654"/>
    <x v="4"/>
    <n v="33"/>
    <x v="2"/>
    <x v="7"/>
  </r>
  <r>
    <x v="478"/>
    <x v="7"/>
    <x v="1"/>
    <n v="0.28927999999999998"/>
    <x v="4"/>
    <n v="33"/>
    <x v="2"/>
    <x v="7"/>
  </r>
  <r>
    <x v="478"/>
    <x v="8"/>
    <x v="1"/>
    <n v="0.30723"/>
    <x v="4"/>
    <n v="33"/>
    <x v="2"/>
    <x v="7"/>
  </r>
  <r>
    <x v="478"/>
    <x v="9"/>
    <x v="1"/>
    <n v="0.30386000000000002"/>
    <x v="4"/>
    <n v="33"/>
    <x v="2"/>
    <x v="7"/>
  </r>
  <r>
    <x v="478"/>
    <x v="10"/>
    <x v="1"/>
    <n v="0.32312000000000002"/>
    <x v="4"/>
    <n v="33"/>
    <x v="2"/>
    <x v="7"/>
  </r>
  <r>
    <x v="478"/>
    <x v="11"/>
    <x v="1"/>
    <n v="0.31769999999999998"/>
    <x v="4"/>
    <n v="33"/>
    <x v="2"/>
    <x v="7"/>
  </r>
  <r>
    <x v="478"/>
    <x v="12"/>
    <x v="1"/>
    <n v="0.35697000000000001"/>
    <x v="4"/>
    <n v="33"/>
    <x v="2"/>
    <x v="7"/>
  </r>
  <r>
    <x v="478"/>
    <x v="0"/>
    <x v="2"/>
    <n v="0.45949000000000001"/>
    <x v="4"/>
    <n v="33"/>
    <x v="2"/>
    <x v="7"/>
  </r>
  <r>
    <x v="478"/>
    <x v="1"/>
    <x v="2"/>
    <n v="0.69969999999999999"/>
    <x v="4"/>
    <n v="33"/>
    <x v="2"/>
    <x v="7"/>
  </r>
  <r>
    <x v="478"/>
    <x v="2"/>
    <x v="2"/>
    <n v="0.76880000000000004"/>
    <x v="4"/>
    <n v="33"/>
    <x v="2"/>
    <x v="7"/>
  </r>
  <r>
    <x v="478"/>
    <x v="3"/>
    <x v="2"/>
    <n v="0.76066999999999996"/>
    <x v="4"/>
    <n v="33"/>
    <x v="2"/>
    <x v="7"/>
  </r>
  <r>
    <x v="478"/>
    <x v="4"/>
    <x v="2"/>
    <n v="0.72082999999999997"/>
    <x v="4"/>
    <n v="33"/>
    <x v="2"/>
    <x v="7"/>
  </r>
  <r>
    <x v="478"/>
    <x v="5"/>
    <x v="2"/>
    <n v="0.77824000000000004"/>
    <x v="4"/>
    <n v="33"/>
    <x v="2"/>
    <x v="7"/>
  </r>
  <r>
    <x v="478"/>
    <x v="6"/>
    <x v="2"/>
    <n v="0.69845999999999997"/>
    <x v="4"/>
    <n v="33"/>
    <x v="2"/>
    <x v="7"/>
  </r>
  <r>
    <x v="478"/>
    <x v="7"/>
    <x v="2"/>
    <n v="0.67176999999999998"/>
    <x v="4"/>
    <n v="33"/>
    <x v="2"/>
    <x v="7"/>
  </r>
  <r>
    <x v="478"/>
    <x v="8"/>
    <x v="2"/>
    <n v="0.74982000000000004"/>
    <x v="4"/>
    <n v="33"/>
    <x v="2"/>
    <x v="7"/>
  </r>
  <r>
    <x v="478"/>
    <x v="9"/>
    <x v="2"/>
    <n v="0.73519000000000001"/>
    <x v="4"/>
    <n v="33"/>
    <x v="2"/>
    <x v="7"/>
  </r>
  <r>
    <x v="478"/>
    <x v="10"/>
    <x v="2"/>
    <n v="0.81893000000000005"/>
    <x v="4"/>
    <n v="33"/>
    <x v="2"/>
    <x v="7"/>
  </r>
  <r>
    <x v="478"/>
    <x v="11"/>
    <x v="2"/>
    <n v="0.79535"/>
    <x v="4"/>
    <n v="33"/>
    <x v="2"/>
    <x v="7"/>
  </r>
  <r>
    <x v="478"/>
    <x v="12"/>
    <x v="2"/>
    <n v="0.96608000000000005"/>
    <x v="4"/>
    <n v="33"/>
    <x v="2"/>
    <x v="7"/>
  </r>
  <r>
    <x v="478"/>
    <x v="0"/>
    <x v="3"/>
    <n v="0.71"/>
    <x v="4"/>
    <n v="33"/>
    <x v="2"/>
    <x v="7"/>
  </r>
  <r>
    <x v="478"/>
    <x v="1"/>
    <x v="3"/>
    <n v="1.3149999999999999"/>
    <x v="4"/>
    <n v="33"/>
    <x v="2"/>
    <x v="7"/>
  </r>
  <r>
    <x v="478"/>
    <x v="2"/>
    <x v="3"/>
    <n v="1.4"/>
    <x v="4"/>
    <n v="33"/>
    <x v="2"/>
    <x v="7"/>
  </r>
  <r>
    <x v="478"/>
    <x v="3"/>
    <x v="3"/>
    <n v="1.39"/>
    <x v="4"/>
    <n v="33"/>
    <x v="2"/>
    <x v="7"/>
  </r>
  <r>
    <x v="478"/>
    <x v="4"/>
    <x v="3"/>
    <n v="1.341"/>
    <x v="4"/>
    <n v="33"/>
    <x v="2"/>
    <x v="7"/>
  </r>
  <r>
    <x v="478"/>
    <x v="5"/>
    <x v="3"/>
    <n v="0.96699999999999997"/>
    <x v="4"/>
    <n v="33"/>
    <x v="2"/>
    <x v="7"/>
  </r>
  <r>
    <x v="478"/>
    <x v="6"/>
    <x v="3"/>
    <n v="1.2649999999999999"/>
    <x v="4"/>
    <n v="33"/>
    <x v="2"/>
    <x v="7"/>
  </r>
  <r>
    <x v="478"/>
    <x v="7"/>
    <x v="3"/>
    <n v="1.5469999999999999"/>
    <x v="4"/>
    <n v="33"/>
    <x v="2"/>
    <x v="7"/>
  </r>
  <r>
    <x v="478"/>
    <x v="8"/>
    <x v="3"/>
    <n v="1.643"/>
    <x v="4"/>
    <n v="33"/>
    <x v="2"/>
    <x v="7"/>
  </r>
  <r>
    <x v="478"/>
    <x v="9"/>
    <x v="3"/>
    <n v="1.625"/>
    <x v="4"/>
    <n v="33"/>
    <x v="2"/>
    <x v="7"/>
  </r>
  <r>
    <x v="478"/>
    <x v="10"/>
    <x v="3"/>
    <n v="1.728"/>
    <x v="4"/>
    <n v="33"/>
    <x v="2"/>
    <x v="7"/>
  </r>
  <r>
    <x v="478"/>
    <x v="11"/>
    <x v="3"/>
    <n v="1.6990000000000001"/>
    <x v="4"/>
    <n v="33"/>
    <x v="2"/>
    <x v="7"/>
  </r>
  <r>
    <x v="478"/>
    <x v="12"/>
    <x v="3"/>
    <n v="1.909"/>
    <x v="4"/>
    <n v="33"/>
    <x v="2"/>
    <x v="7"/>
  </r>
  <r>
    <x v="479"/>
    <x v="13"/>
    <x v="0"/>
    <n v="1.5650000000000001E-2"/>
    <x v="4"/>
    <n v="33"/>
    <x v="2"/>
    <x v="7"/>
  </r>
  <r>
    <x v="479"/>
    <x v="13"/>
    <x v="1"/>
    <n v="8.8700000000000001E-2"/>
    <x v="4"/>
    <n v="33"/>
    <x v="2"/>
    <x v="7"/>
  </r>
  <r>
    <x v="479"/>
    <x v="13"/>
    <x v="2"/>
    <n v="0.66664999999999996"/>
    <x v="4"/>
    <n v="33"/>
    <x v="2"/>
    <x v="7"/>
  </r>
  <r>
    <x v="479"/>
    <x v="13"/>
    <x v="3"/>
    <n v="0.77100000000000002"/>
    <x v="4"/>
    <n v="33"/>
    <x v="2"/>
    <x v="7"/>
  </r>
  <r>
    <x v="480"/>
    <x v="0"/>
    <x v="0"/>
    <n v="0.11774999999999999"/>
    <x v="4"/>
    <n v="34"/>
    <x v="2"/>
    <x v="7"/>
  </r>
  <r>
    <x v="480"/>
    <x v="1"/>
    <x v="0"/>
    <n v="0.36941000000000002"/>
    <x v="4"/>
    <n v="34"/>
    <x v="2"/>
    <x v="7"/>
  </r>
  <r>
    <x v="480"/>
    <x v="2"/>
    <x v="0"/>
    <n v="0.36941000000000002"/>
    <x v="4"/>
    <n v="34"/>
    <x v="2"/>
    <x v="7"/>
  </r>
  <r>
    <x v="480"/>
    <x v="3"/>
    <x v="0"/>
    <n v="0.36941000000000002"/>
    <x v="4"/>
    <n v="34"/>
    <x v="2"/>
    <x v="7"/>
  </r>
  <r>
    <x v="480"/>
    <x v="4"/>
    <x v="0"/>
    <n v="0.36941000000000002"/>
    <x v="4"/>
    <n v="34"/>
    <x v="2"/>
    <x v="7"/>
  </r>
  <r>
    <x v="480"/>
    <x v="5"/>
    <x v="0"/>
    <n v="7.7509999999999996E-2"/>
    <x v="4"/>
    <n v="34"/>
    <x v="2"/>
    <x v="7"/>
  </r>
  <r>
    <x v="480"/>
    <x v="6"/>
    <x v="0"/>
    <n v="0.33"/>
    <x v="4"/>
    <n v="34"/>
    <x v="2"/>
    <x v="7"/>
  </r>
  <r>
    <x v="480"/>
    <x v="7"/>
    <x v="0"/>
    <n v="0.58594999999999997"/>
    <x v="4"/>
    <n v="34"/>
    <x v="2"/>
    <x v="7"/>
  </r>
  <r>
    <x v="480"/>
    <x v="8"/>
    <x v="0"/>
    <n v="0.58594999999999997"/>
    <x v="4"/>
    <n v="34"/>
    <x v="2"/>
    <x v="7"/>
  </r>
  <r>
    <x v="480"/>
    <x v="9"/>
    <x v="0"/>
    <n v="0.58594999999999997"/>
    <x v="4"/>
    <n v="34"/>
    <x v="2"/>
    <x v="7"/>
  </r>
  <r>
    <x v="480"/>
    <x v="10"/>
    <x v="0"/>
    <n v="0.58594999999999997"/>
    <x v="4"/>
    <n v="34"/>
    <x v="2"/>
    <x v="7"/>
  </r>
  <r>
    <x v="480"/>
    <x v="11"/>
    <x v="0"/>
    <n v="0.58594999999999997"/>
    <x v="4"/>
    <n v="34"/>
    <x v="2"/>
    <x v="7"/>
  </r>
  <r>
    <x v="480"/>
    <x v="12"/>
    <x v="0"/>
    <n v="0.58594999999999997"/>
    <x v="4"/>
    <n v="34"/>
    <x v="2"/>
    <x v="7"/>
  </r>
  <r>
    <x v="480"/>
    <x v="0"/>
    <x v="1"/>
    <n v="0.13239000000000001"/>
    <x v="4"/>
    <n v="34"/>
    <x v="2"/>
    <x v="7"/>
  </r>
  <r>
    <x v="480"/>
    <x v="1"/>
    <x v="1"/>
    <n v="0.24551999999999999"/>
    <x v="4"/>
    <n v="34"/>
    <x v="2"/>
    <x v="7"/>
  </r>
  <r>
    <x v="480"/>
    <x v="2"/>
    <x v="1"/>
    <n v="0.26328000000000001"/>
    <x v="4"/>
    <n v="34"/>
    <x v="2"/>
    <x v="7"/>
  </r>
  <r>
    <x v="480"/>
    <x v="3"/>
    <x v="1"/>
    <n v="0.25861000000000001"/>
    <x v="4"/>
    <n v="34"/>
    <x v="2"/>
    <x v="7"/>
  </r>
  <r>
    <x v="480"/>
    <x v="4"/>
    <x v="1"/>
    <n v="0.25075999999999998"/>
    <x v="4"/>
    <n v="34"/>
    <x v="2"/>
    <x v="7"/>
  </r>
  <r>
    <x v="480"/>
    <x v="5"/>
    <x v="1"/>
    <n v="0.11136"/>
    <x v="4"/>
    <n v="34"/>
    <x v="2"/>
    <x v="7"/>
  </r>
  <r>
    <x v="480"/>
    <x v="6"/>
    <x v="1"/>
    <n v="0.23654"/>
    <x v="4"/>
    <n v="34"/>
    <x v="2"/>
    <x v="7"/>
  </r>
  <r>
    <x v="480"/>
    <x v="7"/>
    <x v="1"/>
    <n v="0.28759000000000001"/>
    <x v="4"/>
    <n v="34"/>
    <x v="2"/>
    <x v="7"/>
  </r>
  <r>
    <x v="480"/>
    <x v="8"/>
    <x v="1"/>
    <n v="0.30703999999999998"/>
    <x v="4"/>
    <n v="34"/>
    <x v="2"/>
    <x v="7"/>
  </r>
  <r>
    <x v="480"/>
    <x v="9"/>
    <x v="1"/>
    <n v="0.30254999999999999"/>
    <x v="4"/>
    <n v="34"/>
    <x v="2"/>
    <x v="7"/>
  </r>
  <r>
    <x v="480"/>
    <x v="10"/>
    <x v="1"/>
    <n v="0.32236999999999999"/>
    <x v="4"/>
    <n v="34"/>
    <x v="2"/>
    <x v="7"/>
  </r>
  <r>
    <x v="480"/>
    <x v="11"/>
    <x v="1"/>
    <n v="0.31733"/>
    <x v="4"/>
    <n v="34"/>
    <x v="2"/>
    <x v="7"/>
  </r>
  <r>
    <x v="480"/>
    <x v="12"/>
    <x v="1"/>
    <n v="0.35641"/>
    <x v="4"/>
    <n v="34"/>
    <x v="2"/>
    <x v="7"/>
  </r>
  <r>
    <x v="480"/>
    <x v="0"/>
    <x v="2"/>
    <n v="0.45785999999999999"/>
    <x v="4"/>
    <n v="34"/>
    <x v="2"/>
    <x v="7"/>
  </r>
  <r>
    <x v="480"/>
    <x v="1"/>
    <x v="2"/>
    <n v="0.69806999999999997"/>
    <x v="4"/>
    <n v="34"/>
    <x v="2"/>
    <x v="7"/>
  </r>
  <r>
    <x v="480"/>
    <x v="2"/>
    <x v="2"/>
    <n v="0.77531000000000005"/>
    <x v="4"/>
    <n v="34"/>
    <x v="2"/>
    <x v="7"/>
  </r>
  <r>
    <x v="480"/>
    <x v="3"/>
    <x v="2"/>
    <n v="0.75497999999999998"/>
    <x v="4"/>
    <n v="34"/>
    <x v="2"/>
    <x v="7"/>
  </r>
  <r>
    <x v="480"/>
    <x v="4"/>
    <x v="2"/>
    <n v="0.72082999999999997"/>
    <x v="4"/>
    <n v="34"/>
    <x v="2"/>
    <x v="7"/>
  </r>
  <r>
    <x v="480"/>
    <x v="5"/>
    <x v="2"/>
    <n v="0.77912999999999999"/>
    <x v="4"/>
    <n v="34"/>
    <x v="2"/>
    <x v="7"/>
  </r>
  <r>
    <x v="480"/>
    <x v="6"/>
    <x v="2"/>
    <n v="0.69845999999999997"/>
    <x v="4"/>
    <n v="34"/>
    <x v="2"/>
    <x v="7"/>
  </r>
  <r>
    <x v="480"/>
    <x v="7"/>
    <x v="2"/>
    <n v="0.66446000000000005"/>
    <x v="4"/>
    <n v="34"/>
    <x v="2"/>
    <x v="7"/>
  </r>
  <r>
    <x v="480"/>
    <x v="8"/>
    <x v="2"/>
    <n v="0.74900999999999995"/>
    <x v="4"/>
    <n v="34"/>
    <x v="2"/>
    <x v="7"/>
  </r>
  <r>
    <x v="480"/>
    <x v="9"/>
    <x v="2"/>
    <n v="0.72950000000000004"/>
    <x v="4"/>
    <n v="34"/>
    <x v="2"/>
    <x v="7"/>
  </r>
  <r>
    <x v="480"/>
    <x v="10"/>
    <x v="2"/>
    <n v="0.81567999999999996"/>
    <x v="4"/>
    <n v="34"/>
    <x v="2"/>
    <x v="7"/>
  </r>
  <r>
    <x v="480"/>
    <x v="11"/>
    <x v="2"/>
    <n v="0.79371999999999998"/>
    <x v="4"/>
    <n v="34"/>
    <x v="2"/>
    <x v="7"/>
  </r>
  <r>
    <x v="480"/>
    <x v="12"/>
    <x v="2"/>
    <n v="0.96364000000000005"/>
    <x v="4"/>
    <n v="34"/>
    <x v="2"/>
    <x v="7"/>
  </r>
  <r>
    <x v="480"/>
    <x v="0"/>
    <x v="3"/>
    <n v="0.70799999999999996"/>
    <x v="4"/>
    <n v="34"/>
    <x v="2"/>
    <x v="7"/>
  </r>
  <r>
    <x v="480"/>
    <x v="1"/>
    <x v="3"/>
    <n v="1.3129999999999999"/>
    <x v="4"/>
    <n v="34"/>
    <x v="2"/>
    <x v="7"/>
  </r>
  <r>
    <x v="480"/>
    <x v="2"/>
    <x v="3"/>
    <n v="1.4079999999999999"/>
    <x v="4"/>
    <n v="34"/>
    <x v="2"/>
    <x v="7"/>
  </r>
  <r>
    <x v="480"/>
    <x v="3"/>
    <x v="3"/>
    <n v="1.383"/>
    <x v="4"/>
    <n v="34"/>
    <x v="2"/>
    <x v="7"/>
  </r>
  <r>
    <x v="480"/>
    <x v="4"/>
    <x v="3"/>
    <n v="1.341"/>
    <x v="4"/>
    <n v="34"/>
    <x v="2"/>
    <x v="7"/>
  </r>
  <r>
    <x v="480"/>
    <x v="5"/>
    <x v="3"/>
    <n v="0.96799999999999997"/>
    <x v="4"/>
    <n v="34"/>
    <x v="2"/>
    <x v="7"/>
  </r>
  <r>
    <x v="480"/>
    <x v="6"/>
    <x v="3"/>
    <n v="1.2649999999999999"/>
    <x v="4"/>
    <n v="34"/>
    <x v="2"/>
    <x v="7"/>
  </r>
  <r>
    <x v="480"/>
    <x v="7"/>
    <x v="3"/>
    <n v="1.538"/>
    <x v="4"/>
    <n v="34"/>
    <x v="2"/>
    <x v="7"/>
  </r>
  <r>
    <x v="480"/>
    <x v="8"/>
    <x v="3"/>
    <n v="1.6419999999999999"/>
    <x v="4"/>
    <n v="34"/>
    <x v="2"/>
    <x v="7"/>
  </r>
  <r>
    <x v="480"/>
    <x v="9"/>
    <x v="3"/>
    <n v="1.6180000000000001"/>
    <x v="4"/>
    <n v="34"/>
    <x v="2"/>
    <x v="7"/>
  </r>
  <r>
    <x v="480"/>
    <x v="10"/>
    <x v="3"/>
    <n v="1.724"/>
    <x v="4"/>
    <n v="34"/>
    <x v="2"/>
    <x v="7"/>
  </r>
  <r>
    <x v="480"/>
    <x v="11"/>
    <x v="3"/>
    <n v="1.6970000000000001"/>
    <x v="4"/>
    <n v="34"/>
    <x v="2"/>
    <x v="7"/>
  </r>
  <r>
    <x v="480"/>
    <x v="12"/>
    <x v="3"/>
    <n v="1.9059999999999999"/>
    <x v="4"/>
    <n v="34"/>
    <x v="2"/>
    <x v="7"/>
  </r>
  <r>
    <x v="481"/>
    <x v="13"/>
    <x v="0"/>
    <n v="1.5650000000000001E-2"/>
    <x v="4"/>
    <n v="34"/>
    <x v="2"/>
    <x v="7"/>
  </r>
  <r>
    <x v="481"/>
    <x v="13"/>
    <x v="1"/>
    <n v="8.8239999999999999E-2"/>
    <x v="4"/>
    <n v="34"/>
    <x v="2"/>
    <x v="7"/>
  </r>
  <r>
    <x v="481"/>
    <x v="13"/>
    <x v="2"/>
    <n v="0.66310999999999998"/>
    <x v="4"/>
    <n v="34"/>
    <x v="2"/>
    <x v="7"/>
  </r>
  <r>
    <x v="481"/>
    <x v="13"/>
    <x v="3"/>
    <n v="0.76700000000000002"/>
    <x v="4"/>
    <n v="34"/>
    <x v="2"/>
    <x v="7"/>
  </r>
  <r>
    <x v="482"/>
    <x v="0"/>
    <x v="0"/>
    <n v="0.11774999999999999"/>
    <x v="4"/>
    <n v="35"/>
    <x v="2"/>
    <x v="7"/>
  </r>
  <r>
    <x v="482"/>
    <x v="1"/>
    <x v="0"/>
    <n v="0.36941000000000002"/>
    <x v="4"/>
    <n v="35"/>
    <x v="2"/>
    <x v="7"/>
  </r>
  <r>
    <x v="482"/>
    <x v="2"/>
    <x v="0"/>
    <n v="0.36941000000000002"/>
    <x v="4"/>
    <n v="35"/>
    <x v="2"/>
    <x v="7"/>
  </r>
  <r>
    <x v="482"/>
    <x v="3"/>
    <x v="0"/>
    <n v="0.36941000000000002"/>
    <x v="4"/>
    <n v="35"/>
    <x v="2"/>
    <x v="7"/>
  </r>
  <r>
    <x v="482"/>
    <x v="4"/>
    <x v="0"/>
    <n v="0.36941000000000002"/>
    <x v="4"/>
    <n v="35"/>
    <x v="2"/>
    <x v="7"/>
  </r>
  <r>
    <x v="482"/>
    <x v="5"/>
    <x v="0"/>
    <n v="7.7509999999999996E-2"/>
    <x v="4"/>
    <n v="35"/>
    <x v="2"/>
    <x v="7"/>
  </r>
  <r>
    <x v="482"/>
    <x v="6"/>
    <x v="0"/>
    <n v="0.33"/>
    <x v="4"/>
    <n v="35"/>
    <x v="2"/>
    <x v="7"/>
  </r>
  <r>
    <x v="482"/>
    <x v="7"/>
    <x v="0"/>
    <n v="0.58594999999999997"/>
    <x v="4"/>
    <n v="35"/>
    <x v="2"/>
    <x v="7"/>
  </r>
  <r>
    <x v="482"/>
    <x v="8"/>
    <x v="0"/>
    <n v="0.58594999999999997"/>
    <x v="4"/>
    <n v="35"/>
    <x v="2"/>
    <x v="7"/>
  </r>
  <r>
    <x v="482"/>
    <x v="9"/>
    <x v="0"/>
    <n v="0.58594999999999997"/>
    <x v="4"/>
    <n v="35"/>
    <x v="2"/>
    <x v="7"/>
  </r>
  <r>
    <x v="482"/>
    <x v="10"/>
    <x v="0"/>
    <n v="0.58594999999999997"/>
    <x v="4"/>
    <n v="35"/>
    <x v="2"/>
    <x v="7"/>
  </r>
  <r>
    <x v="482"/>
    <x v="11"/>
    <x v="0"/>
    <n v="0.58594999999999997"/>
    <x v="4"/>
    <n v="35"/>
    <x v="2"/>
    <x v="7"/>
  </r>
  <r>
    <x v="482"/>
    <x v="12"/>
    <x v="0"/>
    <n v="0.58594999999999997"/>
    <x v="4"/>
    <n v="35"/>
    <x v="2"/>
    <x v="7"/>
  </r>
  <r>
    <x v="482"/>
    <x v="0"/>
    <x v="1"/>
    <n v="0.13258"/>
    <x v="4"/>
    <n v="35"/>
    <x v="2"/>
    <x v="7"/>
  </r>
  <r>
    <x v="482"/>
    <x v="1"/>
    <x v="1"/>
    <n v="0.24496000000000001"/>
    <x v="4"/>
    <n v="35"/>
    <x v="2"/>
    <x v="7"/>
  </r>
  <r>
    <x v="482"/>
    <x v="2"/>
    <x v="1"/>
    <n v="0.26721"/>
    <x v="4"/>
    <n v="35"/>
    <x v="2"/>
    <x v="7"/>
  </r>
  <r>
    <x v="482"/>
    <x v="3"/>
    <x v="1"/>
    <n v="0.25824000000000003"/>
    <x v="4"/>
    <n v="35"/>
    <x v="2"/>
    <x v="7"/>
  </r>
  <r>
    <x v="482"/>
    <x v="4"/>
    <x v="1"/>
    <n v="0.25075999999999998"/>
    <x v="4"/>
    <n v="35"/>
    <x v="2"/>
    <x v="7"/>
  </r>
  <r>
    <x v="482"/>
    <x v="5"/>
    <x v="1"/>
    <n v="0.1109"/>
    <x v="4"/>
    <n v="35"/>
    <x v="2"/>
    <x v="7"/>
  </r>
  <r>
    <x v="482"/>
    <x v="6"/>
    <x v="1"/>
    <n v="0.23616999999999999"/>
    <x v="4"/>
    <n v="35"/>
    <x v="2"/>
    <x v="7"/>
  </r>
  <r>
    <x v="482"/>
    <x v="7"/>
    <x v="1"/>
    <n v="0.28741"/>
    <x v="4"/>
    <n v="35"/>
    <x v="2"/>
    <x v="7"/>
  </r>
  <r>
    <x v="482"/>
    <x v="8"/>
    <x v="1"/>
    <n v="0.30685000000000001"/>
    <x v="4"/>
    <n v="35"/>
    <x v="2"/>
    <x v="7"/>
  </r>
  <r>
    <x v="482"/>
    <x v="9"/>
    <x v="1"/>
    <n v="0.30198999999999998"/>
    <x v="4"/>
    <n v="35"/>
    <x v="2"/>
    <x v="7"/>
  </r>
  <r>
    <x v="482"/>
    <x v="10"/>
    <x v="1"/>
    <n v="0.32218999999999998"/>
    <x v="4"/>
    <n v="35"/>
    <x v="2"/>
    <x v="7"/>
  </r>
  <r>
    <x v="482"/>
    <x v="11"/>
    <x v="1"/>
    <n v="0.31751000000000001"/>
    <x v="4"/>
    <n v="35"/>
    <x v="2"/>
    <x v="7"/>
  </r>
  <r>
    <x v="482"/>
    <x v="12"/>
    <x v="1"/>
    <n v="0.35659000000000002"/>
    <x v="4"/>
    <n v="35"/>
    <x v="2"/>
    <x v="7"/>
  </r>
  <r>
    <x v="482"/>
    <x v="0"/>
    <x v="2"/>
    <n v="0.45867000000000002"/>
    <x v="4"/>
    <n v="35"/>
    <x v="2"/>
    <x v="7"/>
  </r>
  <r>
    <x v="482"/>
    <x v="1"/>
    <x v="2"/>
    <n v="0.69562999999999997"/>
    <x v="4"/>
    <n v="35"/>
    <x v="2"/>
    <x v="7"/>
  </r>
  <r>
    <x v="482"/>
    <x v="2"/>
    <x v="2"/>
    <n v="0.79237999999999997"/>
    <x v="4"/>
    <n v="35"/>
    <x v="2"/>
    <x v="7"/>
  </r>
  <r>
    <x v="482"/>
    <x v="3"/>
    <x v="2"/>
    <n v="0.75334999999999996"/>
    <x v="4"/>
    <n v="35"/>
    <x v="2"/>
    <x v="7"/>
  </r>
  <r>
    <x v="482"/>
    <x v="4"/>
    <x v="2"/>
    <n v="0.72082999999999997"/>
    <x v="4"/>
    <n v="35"/>
    <x v="2"/>
    <x v="7"/>
  </r>
  <r>
    <x v="482"/>
    <x v="5"/>
    <x v="2"/>
    <n v="0.77559"/>
    <x v="4"/>
    <n v="35"/>
    <x v="2"/>
    <x v="7"/>
  </r>
  <r>
    <x v="482"/>
    <x v="6"/>
    <x v="2"/>
    <n v="0.69682999999999995"/>
    <x v="4"/>
    <n v="35"/>
    <x v="2"/>
    <x v="7"/>
  </r>
  <r>
    <x v="482"/>
    <x v="7"/>
    <x v="2"/>
    <n v="0.66364000000000001"/>
    <x v="4"/>
    <n v="35"/>
    <x v="2"/>
    <x v="7"/>
  </r>
  <r>
    <x v="482"/>
    <x v="8"/>
    <x v="2"/>
    <n v="0.74819999999999998"/>
    <x v="4"/>
    <n v="35"/>
    <x v="2"/>
    <x v="7"/>
  </r>
  <r>
    <x v="482"/>
    <x v="9"/>
    <x v="2"/>
    <n v="0.72706000000000004"/>
    <x v="4"/>
    <n v="35"/>
    <x v="2"/>
    <x v="7"/>
  </r>
  <r>
    <x v="482"/>
    <x v="10"/>
    <x v="2"/>
    <n v="0.81486000000000003"/>
    <x v="4"/>
    <n v="35"/>
    <x v="2"/>
    <x v="7"/>
  </r>
  <r>
    <x v="482"/>
    <x v="11"/>
    <x v="2"/>
    <n v="0.79454000000000002"/>
    <x v="4"/>
    <n v="35"/>
    <x v="2"/>
    <x v="7"/>
  </r>
  <r>
    <x v="482"/>
    <x v="12"/>
    <x v="2"/>
    <n v="0.96445999999999998"/>
    <x v="4"/>
    <n v="35"/>
    <x v="2"/>
    <x v="7"/>
  </r>
  <r>
    <x v="482"/>
    <x v="0"/>
    <x v="3"/>
    <n v="0.70899999999999996"/>
    <x v="4"/>
    <n v="35"/>
    <x v="2"/>
    <x v="7"/>
  </r>
  <r>
    <x v="482"/>
    <x v="1"/>
    <x v="3"/>
    <n v="1.31"/>
    <x v="4"/>
    <n v="35"/>
    <x v="2"/>
    <x v="7"/>
  </r>
  <r>
    <x v="482"/>
    <x v="2"/>
    <x v="3"/>
    <n v="1.429"/>
    <x v="4"/>
    <n v="35"/>
    <x v="2"/>
    <x v="7"/>
  </r>
  <r>
    <x v="482"/>
    <x v="3"/>
    <x v="3"/>
    <n v="1.381"/>
    <x v="4"/>
    <n v="35"/>
    <x v="2"/>
    <x v="7"/>
  </r>
  <r>
    <x v="482"/>
    <x v="4"/>
    <x v="3"/>
    <n v="1.341"/>
    <x v="4"/>
    <n v="35"/>
    <x v="2"/>
    <x v="7"/>
  </r>
  <r>
    <x v="482"/>
    <x v="5"/>
    <x v="3"/>
    <n v="0.96399999999999997"/>
    <x v="4"/>
    <n v="35"/>
    <x v="2"/>
    <x v="7"/>
  </r>
  <r>
    <x v="482"/>
    <x v="6"/>
    <x v="3"/>
    <n v="1.2629999999999999"/>
    <x v="4"/>
    <n v="35"/>
    <x v="2"/>
    <x v="7"/>
  </r>
  <r>
    <x v="482"/>
    <x v="7"/>
    <x v="3"/>
    <n v="1.5369999999999999"/>
    <x v="4"/>
    <n v="35"/>
    <x v="2"/>
    <x v="7"/>
  </r>
  <r>
    <x v="482"/>
    <x v="8"/>
    <x v="3"/>
    <n v="1.641"/>
    <x v="4"/>
    <n v="35"/>
    <x v="2"/>
    <x v="7"/>
  </r>
  <r>
    <x v="482"/>
    <x v="9"/>
    <x v="3"/>
    <n v="1.615"/>
    <x v="4"/>
    <n v="35"/>
    <x v="2"/>
    <x v="7"/>
  </r>
  <r>
    <x v="482"/>
    <x v="10"/>
    <x v="3"/>
    <n v="1.7230000000000001"/>
    <x v="4"/>
    <n v="35"/>
    <x v="2"/>
    <x v="7"/>
  </r>
  <r>
    <x v="482"/>
    <x v="11"/>
    <x v="3"/>
    <n v="1.698"/>
    <x v="4"/>
    <n v="35"/>
    <x v="2"/>
    <x v="7"/>
  </r>
  <r>
    <x v="482"/>
    <x v="12"/>
    <x v="3"/>
    <n v="1.907"/>
    <x v="4"/>
    <n v="35"/>
    <x v="2"/>
    <x v="7"/>
  </r>
  <r>
    <x v="483"/>
    <x v="13"/>
    <x v="0"/>
    <n v="1.5650000000000001E-2"/>
    <x v="4"/>
    <n v="35"/>
    <x v="2"/>
    <x v="7"/>
  </r>
  <r>
    <x v="483"/>
    <x v="13"/>
    <x v="1"/>
    <n v="8.8700000000000001E-2"/>
    <x v="4"/>
    <n v="35"/>
    <x v="2"/>
    <x v="7"/>
  </r>
  <r>
    <x v="483"/>
    <x v="13"/>
    <x v="2"/>
    <n v="0.66664999999999996"/>
    <x v="4"/>
    <n v="35"/>
    <x v="2"/>
    <x v="7"/>
  </r>
  <r>
    <x v="483"/>
    <x v="13"/>
    <x v="3"/>
    <n v="0.77100000000000002"/>
    <x v="4"/>
    <n v="35"/>
    <x v="2"/>
    <x v="7"/>
  </r>
  <r>
    <x v="484"/>
    <x v="0"/>
    <x v="0"/>
    <n v="0.11774999999999999"/>
    <x v="4"/>
    <n v="36"/>
    <x v="2"/>
    <x v="8"/>
  </r>
  <r>
    <x v="484"/>
    <x v="1"/>
    <x v="0"/>
    <n v="0.36941000000000002"/>
    <x v="4"/>
    <n v="36"/>
    <x v="2"/>
    <x v="8"/>
  </r>
  <r>
    <x v="484"/>
    <x v="2"/>
    <x v="0"/>
    <n v="0.36941000000000002"/>
    <x v="4"/>
    <n v="36"/>
    <x v="2"/>
    <x v="8"/>
  </r>
  <r>
    <x v="484"/>
    <x v="3"/>
    <x v="0"/>
    <n v="0.36941000000000002"/>
    <x v="4"/>
    <n v="36"/>
    <x v="2"/>
    <x v="8"/>
  </r>
  <r>
    <x v="484"/>
    <x v="4"/>
    <x v="0"/>
    <n v="0"/>
    <x v="4"/>
    <n v="36"/>
    <x v="2"/>
    <x v="8"/>
  </r>
  <r>
    <x v="484"/>
    <x v="5"/>
    <x v="0"/>
    <n v="7.7509999999999996E-2"/>
    <x v="4"/>
    <n v="36"/>
    <x v="2"/>
    <x v="8"/>
  </r>
  <r>
    <x v="484"/>
    <x v="6"/>
    <x v="0"/>
    <n v="0.33"/>
    <x v="4"/>
    <n v="36"/>
    <x v="2"/>
    <x v="8"/>
  </r>
  <r>
    <x v="484"/>
    <x v="7"/>
    <x v="0"/>
    <n v="0.58594999999999997"/>
    <x v="4"/>
    <n v="36"/>
    <x v="2"/>
    <x v="8"/>
  </r>
  <r>
    <x v="484"/>
    <x v="8"/>
    <x v="0"/>
    <n v="0.58594999999999997"/>
    <x v="4"/>
    <n v="36"/>
    <x v="2"/>
    <x v="8"/>
  </r>
  <r>
    <x v="484"/>
    <x v="9"/>
    <x v="0"/>
    <n v="0.58594999999999997"/>
    <x v="4"/>
    <n v="36"/>
    <x v="2"/>
    <x v="8"/>
  </r>
  <r>
    <x v="484"/>
    <x v="10"/>
    <x v="0"/>
    <n v="0.58594999999999997"/>
    <x v="4"/>
    <n v="36"/>
    <x v="2"/>
    <x v="8"/>
  </r>
  <r>
    <x v="484"/>
    <x v="11"/>
    <x v="0"/>
    <n v="0.58594999999999997"/>
    <x v="4"/>
    <n v="36"/>
    <x v="2"/>
    <x v="8"/>
  </r>
  <r>
    <x v="484"/>
    <x v="12"/>
    <x v="0"/>
    <n v="0.58594999999999997"/>
    <x v="4"/>
    <n v="36"/>
    <x v="2"/>
    <x v="8"/>
  </r>
  <r>
    <x v="484"/>
    <x v="0"/>
    <x v="1"/>
    <n v="0.13275999999999999"/>
    <x v="4"/>
    <n v="36"/>
    <x v="2"/>
    <x v="8"/>
  </r>
  <r>
    <x v="484"/>
    <x v="1"/>
    <x v="1"/>
    <n v="0.24496000000000001"/>
    <x v="4"/>
    <n v="36"/>
    <x v="2"/>
    <x v="8"/>
  </r>
  <r>
    <x v="484"/>
    <x v="2"/>
    <x v="1"/>
    <n v="0.26047999999999999"/>
    <x v="4"/>
    <n v="36"/>
    <x v="2"/>
    <x v="8"/>
  </r>
  <r>
    <x v="484"/>
    <x v="3"/>
    <x v="1"/>
    <n v="0.25841999999999998"/>
    <x v="4"/>
    <n v="36"/>
    <x v="2"/>
    <x v="8"/>
  </r>
  <r>
    <x v="484"/>
    <x v="4"/>
    <x v="1"/>
    <n v="0"/>
    <x v="4"/>
    <n v="36"/>
    <x v="2"/>
    <x v="8"/>
  </r>
  <r>
    <x v="484"/>
    <x v="5"/>
    <x v="1"/>
    <n v="0.1109"/>
    <x v="4"/>
    <n v="36"/>
    <x v="2"/>
    <x v="8"/>
  </r>
  <r>
    <x v="484"/>
    <x v="6"/>
    <x v="1"/>
    <n v="0.23561000000000001"/>
    <x v="4"/>
    <n v="36"/>
    <x v="2"/>
    <x v="8"/>
  </r>
  <r>
    <x v="484"/>
    <x v="7"/>
    <x v="1"/>
    <n v="0.28871999999999998"/>
    <x v="4"/>
    <n v="36"/>
    <x v="2"/>
    <x v="8"/>
  </r>
  <r>
    <x v="484"/>
    <x v="8"/>
    <x v="1"/>
    <n v="0.30871999999999999"/>
    <x v="4"/>
    <n v="36"/>
    <x v="2"/>
    <x v="8"/>
  </r>
  <r>
    <x v="484"/>
    <x v="9"/>
    <x v="1"/>
    <n v="0.30274000000000001"/>
    <x v="4"/>
    <n v="36"/>
    <x v="2"/>
    <x v="8"/>
  </r>
  <r>
    <x v="484"/>
    <x v="10"/>
    <x v="1"/>
    <n v="0.32423999999999997"/>
    <x v="4"/>
    <n v="36"/>
    <x v="2"/>
    <x v="8"/>
  </r>
  <r>
    <x v="484"/>
    <x v="11"/>
    <x v="1"/>
    <n v="0.32031999999999999"/>
    <x v="4"/>
    <n v="36"/>
    <x v="2"/>
    <x v="8"/>
  </r>
  <r>
    <x v="484"/>
    <x v="12"/>
    <x v="1"/>
    <n v="0.35677999999999999"/>
    <x v="4"/>
    <n v="36"/>
    <x v="2"/>
    <x v="8"/>
  </r>
  <r>
    <x v="484"/>
    <x v="0"/>
    <x v="2"/>
    <n v="0.45949000000000001"/>
    <x v="4"/>
    <n v="36"/>
    <x v="2"/>
    <x v="8"/>
  </r>
  <r>
    <x v="484"/>
    <x v="1"/>
    <x v="2"/>
    <n v="0.69562999999999997"/>
    <x v="4"/>
    <n v="36"/>
    <x v="2"/>
    <x v="8"/>
  </r>
  <r>
    <x v="484"/>
    <x v="2"/>
    <x v="2"/>
    <n v="0.76310999999999996"/>
    <x v="4"/>
    <n v="36"/>
    <x v="2"/>
    <x v="8"/>
  </r>
  <r>
    <x v="484"/>
    <x v="3"/>
    <x v="2"/>
    <n v="0.75417000000000001"/>
    <x v="4"/>
    <n v="36"/>
    <x v="2"/>
    <x v="8"/>
  </r>
  <r>
    <x v="484"/>
    <x v="4"/>
    <x v="2"/>
    <n v="0"/>
    <x v="4"/>
    <n v="36"/>
    <x v="2"/>
    <x v="8"/>
  </r>
  <r>
    <x v="484"/>
    <x v="5"/>
    <x v="2"/>
    <n v="0.77559"/>
    <x v="4"/>
    <n v="36"/>
    <x v="2"/>
    <x v="8"/>
  </r>
  <r>
    <x v="484"/>
    <x v="6"/>
    <x v="2"/>
    <n v="0.69438999999999995"/>
    <x v="4"/>
    <n v="36"/>
    <x v="2"/>
    <x v="8"/>
  </r>
  <r>
    <x v="484"/>
    <x v="7"/>
    <x v="2"/>
    <n v="0.66932999999999998"/>
    <x v="4"/>
    <n v="36"/>
    <x v="2"/>
    <x v="8"/>
  </r>
  <r>
    <x v="484"/>
    <x v="8"/>
    <x v="2"/>
    <n v="0.75632999999999995"/>
    <x v="4"/>
    <n v="36"/>
    <x v="2"/>
    <x v="8"/>
  </r>
  <r>
    <x v="484"/>
    <x v="9"/>
    <x v="2"/>
    <n v="0.73031000000000001"/>
    <x v="4"/>
    <n v="36"/>
    <x v="2"/>
    <x v="8"/>
  </r>
  <r>
    <x v="484"/>
    <x v="10"/>
    <x v="2"/>
    <n v="0.82381000000000004"/>
    <x v="4"/>
    <n v="36"/>
    <x v="2"/>
    <x v="8"/>
  </r>
  <r>
    <x v="484"/>
    <x v="11"/>
    <x v="2"/>
    <n v="0.80672999999999995"/>
    <x v="4"/>
    <n v="36"/>
    <x v="2"/>
    <x v="8"/>
  </r>
  <r>
    <x v="484"/>
    <x v="12"/>
    <x v="2"/>
    <n v="0.96526999999999996"/>
    <x v="4"/>
    <n v="36"/>
    <x v="2"/>
    <x v="8"/>
  </r>
  <r>
    <x v="484"/>
    <x v="0"/>
    <x v="3"/>
    <n v="0.71"/>
    <x v="4"/>
    <n v="36"/>
    <x v="2"/>
    <x v="8"/>
  </r>
  <r>
    <x v="484"/>
    <x v="1"/>
    <x v="3"/>
    <n v="1.31"/>
    <x v="4"/>
    <n v="36"/>
    <x v="2"/>
    <x v="8"/>
  </r>
  <r>
    <x v="484"/>
    <x v="2"/>
    <x v="3"/>
    <n v="1.393"/>
    <x v="4"/>
    <n v="36"/>
    <x v="2"/>
    <x v="8"/>
  </r>
  <r>
    <x v="484"/>
    <x v="3"/>
    <x v="3"/>
    <n v="1.3819999999999999"/>
    <x v="4"/>
    <n v="36"/>
    <x v="2"/>
    <x v="8"/>
  </r>
  <r>
    <x v="484"/>
    <x v="4"/>
    <x v="3"/>
    <n v="0"/>
    <x v="4"/>
    <n v="36"/>
    <x v="2"/>
    <x v="8"/>
  </r>
  <r>
    <x v="484"/>
    <x v="5"/>
    <x v="3"/>
    <n v="0.96399999999999997"/>
    <x v="4"/>
    <n v="36"/>
    <x v="2"/>
    <x v="8"/>
  </r>
  <r>
    <x v="484"/>
    <x v="6"/>
    <x v="3"/>
    <n v="1.26"/>
    <x v="4"/>
    <n v="36"/>
    <x v="2"/>
    <x v="8"/>
  </r>
  <r>
    <x v="484"/>
    <x v="7"/>
    <x v="3"/>
    <n v="1.544"/>
    <x v="4"/>
    <n v="36"/>
    <x v="2"/>
    <x v="8"/>
  </r>
  <r>
    <x v="484"/>
    <x v="8"/>
    <x v="3"/>
    <n v="1.651"/>
    <x v="4"/>
    <n v="36"/>
    <x v="2"/>
    <x v="8"/>
  </r>
  <r>
    <x v="484"/>
    <x v="9"/>
    <x v="3"/>
    <n v="1.619"/>
    <x v="4"/>
    <n v="36"/>
    <x v="2"/>
    <x v="8"/>
  </r>
  <r>
    <x v="484"/>
    <x v="10"/>
    <x v="3"/>
    <n v="1.734"/>
    <x v="4"/>
    <n v="36"/>
    <x v="2"/>
    <x v="8"/>
  </r>
  <r>
    <x v="484"/>
    <x v="11"/>
    <x v="3"/>
    <n v="1.7130000000000001"/>
    <x v="4"/>
    <n v="36"/>
    <x v="2"/>
    <x v="8"/>
  </r>
  <r>
    <x v="484"/>
    <x v="12"/>
    <x v="3"/>
    <n v="1.9079999999999999"/>
    <x v="4"/>
    <n v="36"/>
    <x v="2"/>
    <x v="8"/>
  </r>
  <r>
    <x v="485"/>
    <x v="13"/>
    <x v="0"/>
    <n v="1.5650000000000001E-2"/>
    <x v="4"/>
    <n v="36"/>
    <x v="2"/>
    <x v="8"/>
  </r>
  <r>
    <x v="485"/>
    <x v="13"/>
    <x v="1"/>
    <n v="8.9730000000000004E-2"/>
    <x v="4"/>
    <n v="36"/>
    <x v="2"/>
    <x v="8"/>
  </r>
  <r>
    <x v="485"/>
    <x v="13"/>
    <x v="2"/>
    <n v="0.67462"/>
    <x v="4"/>
    <n v="36"/>
    <x v="2"/>
    <x v="8"/>
  </r>
  <r>
    <x v="485"/>
    <x v="13"/>
    <x v="3"/>
    <n v="0.78"/>
    <x v="4"/>
    <n v="36"/>
    <x v="2"/>
    <x v="8"/>
  </r>
  <r>
    <x v="486"/>
    <x v="0"/>
    <x v="0"/>
    <n v="0.11774999999999999"/>
    <x v="4"/>
    <n v="37"/>
    <x v="2"/>
    <x v="8"/>
  </r>
  <r>
    <x v="486"/>
    <x v="1"/>
    <x v="0"/>
    <n v="0.36941000000000002"/>
    <x v="4"/>
    <n v="37"/>
    <x v="2"/>
    <x v="8"/>
  </r>
  <r>
    <x v="486"/>
    <x v="2"/>
    <x v="0"/>
    <n v="0.36941000000000002"/>
    <x v="4"/>
    <n v="37"/>
    <x v="2"/>
    <x v="8"/>
  </r>
  <r>
    <x v="486"/>
    <x v="3"/>
    <x v="0"/>
    <n v="0.36941000000000002"/>
    <x v="4"/>
    <n v="37"/>
    <x v="2"/>
    <x v="8"/>
  </r>
  <r>
    <x v="486"/>
    <x v="4"/>
    <x v="0"/>
    <n v="0.36941000000000002"/>
    <x v="4"/>
    <n v="37"/>
    <x v="2"/>
    <x v="8"/>
  </r>
  <r>
    <x v="486"/>
    <x v="5"/>
    <x v="0"/>
    <n v="7.7509999999999996E-2"/>
    <x v="4"/>
    <n v="37"/>
    <x v="2"/>
    <x v="8"/>
  </r>
  <r>
    <x v="486"/>
    <x v="6"/>
    <x v="0"/>
    <n v="0.33"/>
    <x v="4"/>
    <n v="37"/>
    <x v="2"/>
    <x v="8"/>
  </r>
  <r>
    <x v="486"/>
    <x v="7"/>
    <x v="0"/>
    <n v="0.58594999999999997"/>
    <x v="4"/>
    <n v="37"/>
    <x v="2"/>
    <x v="8"/>
  </r>
  <r>
    <x v="486"/>
    <x v="8"/>
    <x v="0"/>
    <n v="0.58594999999999997"/>
    <x v="4"/>
    <n v="37"/>
    <x v="2"/>
    <x v="8"/>
  </r>
  <r>
    <x v="486"/>
    <x v="9"/>
    <x v="0"/>
    <n v="0.58594999999999997"/>
    <x v="4"/>
    <n v="37"/>
    <x v="2"/>
    <x v="8"/>
  </r>
  <r>
    <x v="486"/>
    <x v="10"/>
    <x v="0"/>
    <n v="0.58594999999999997"/>
    <x v="4"/>
    <n v="37"/>
    <x v="2"/>
    <x v="8"/>
  </r>
  <r>
    <x v="486"/>
    <x v="11"/>
    <x v="0"/>
    <n v="0.58594999999999997"/>
    <x v="4"/>
    <n v="37"/>
    <x v="2"/>
    <x v="8"/>
  </r>
  <r>
    <x v="486"/>
    <x v="12"/>
    <x v="0"/>
    <n v="0.58594999999999997"/>
    <x v="4"/>
    <n v="37"/>
    <x v="2"/>
    <x v="8"/>
  </r>
  <r>
    <x v="486"/>
    <x v="0"/>
    <x v="1"/>
    <n v="0.13183"/>
    <x v="4"/>
    <n v="37"/>
    <x v="2"/>
    <x v="8"/>
  </r>
  <r>
    <x v="486"/>
    <x v="1"/>
    <x v="1"/>
    <n v="0.24571000000000001"/>
    <x v="4"/>
    <n v="37"/>
    <x v="2"/>
    <x v="8"/>
  </r>
  <r>
    <x v="486"/>
    <x v="2"/>
    <x v="1"/>
    <n v="0.2616"/>
    <x v="4"/>
    <n v="37"/>
    <x v="2"/>
    <x v="8"/>
  </r>
  <r>
    <x v="486"/>
    <x v="3"/>
    <x v="1"/>
    <n v="0.25953999999999999"/>
    <x v="4"/>
    <n v="37"/>
    <x v="2"/>
    <x v="8"/>
  </r>
  <r>
    <x v="486"/>
    <x v="4"/>
    <x v="1"/>
    <n v="0.25169000000000002"/>
    <x v="4"/>
    <n v="37"/>
    <x v="2"/>
    <x v="8"/>
  </r>
  <r>
    <x v="486"/>
    <x v="5"/>
    <x v="1"/>
    <n v="0.11125"/>
    <x v="4"/>
    <n v="37"/>
    <x v="2"/>
    <x v="8"/>
  </r>
  <r>
    <x v="486"/>
    <x v="6"/>
    <x v="1"/>
    <n v="0.23580000000000001"/>
    <x v="4"/>
    <n v="37"/>
    <x v="2"/>
    <x v="8"/>
  </r>
  <r>
    <x v="486"/>
    <x v="7"/>
    <x v="1"/>
    <n v="0.29002"/>
    <x v="4"/>
    <n v="37"/>
    <x v="2"/>
    <x v="8"/>
  </r>
  <r>
    <x v="486"/>
    <x v="8"/>
    <x v="1"/>
    <n v="0.30947000000000002"/>
    <x v="4"/>
    <n v="37"/>
    <x v="2"/>
    <x v="8"/>
  </r>
  <r>
    <x v="486"/>
    <x v="9"/>
    <x v="1"/>
    <n v="0.30367"/>
    <x v="4"/>
    <n v="37"/>
    <x v="2"/>
    <x v="8"/>
  </r>
  <r>
    <x v="486"/>
    <x v="10"/>
    <x v="1"/>
    <n v="0.32573999999999997"/>
    <x v="4"/>
    <n v="37"/>
    <x v="2"/>
    <x v="8"/>
  </r>
  <r>
    <x v="486"/>
    <x v="11"/>
    <x v="1"/>
    <n v="0.32031999999999999"/>
    <x v="4"/>
    <n v="37"/>
    <x v="2"/>
    <x v="8"/>
  </r>
  <r>
    <x v="486"/>
    <x v="12"/>
    <x v="1"/>
    <n v="0.35641"/>
    <x v="4"/>
    <n v="37"/>
    <x v="2"/>
    <x v="8"/>
  </r>
  <r>
    <x v="486"/>
    <x v="0"/>
    <x v="2"/>
    <n v="0.45541999999999999"/>
    <x v="4"/>
    <n v="37"/>
    <x v="2"/>
    <x v="8"/>
  </r>
  <r>
    <x v="486"/>
    <x v="1"/>
    <x v="2"/>
    <n v="0.69887999999999995"/>
    <x v="4"/>
    <n v="37"/>
    <x v="2"/>
    <x v="8"/>
  </r>
  <r>
    <x v="486"/>
    <x v="2"/>
    <x v="2"/>
    <n v="0.76798999999999995"/>
    <x v="4"/>
    <n v="37"/>
    <x v="2"/>
    <x v="8"/>
  </r>
  <r>
    <x v="486"/>
    <x v="3"/>
    <x v="2"/>
    <n v="0.75905"/>
    <x v="4"/>
    <n v="37"/>
    <x v="2"/>
    <x v="8"/>
  </r>
  <r>
    <x v="486"/>
    <x v="4"/>
    <x v="2"/>
    <n v="0.72489999999999999"/>
    <x v="4"/>
    <n v="37"/>
    <x v="2"/>
    <x v="8"/>
  </r>
  <r>
    <x v="486"/>
    <x v="5"/>
    <x v="2"/>
    <n v="0.77824000000000004"/>
    <x v="4"/>
    <n v="37"/>
    <x v="2"/>
    <x v="8"/>
  </r>
  <r>
    <x v="486"/>
    <x v="6"/>
    <x v="2"/>
    <n v="0.69520000000000004"/>
    <x v="4"/>
    <n v="37"/>
    <x v="2"/>
    <x v="8"/>
  </r>
  <r>
    <x v="486"/>
    <x v="7"/>
    <x v="2"/>
    <n v="0.67503000000000002"/>
    <x v="4"/>
    <n v="37"/>
    <x v="2"/>
    <x v="8"/>
  </r>
  <r>
    <x v="486"/>
    <x v="8"/>
    <x v="2"/>
    <n v="0.75958000000000003"/>
    <x v="4"/>
    <n v="37"/>
    <x v="2"/>
    <x v="8"/>
  </r>
  <r>
    <x v="486"/>
    <x v="9"/>
    <x v="2"/>
    <n v="0.73438000000000003"/>
    <x v="4"/>
    <n v="37"/>
    <x v="2"/>
    <x v="8"/>
  </r>
  <r>
    <x v="486"/>
    <x v="10"/>
    <x v="2"/>
    <n v="0.83030999999999999"/>
    <x v="4"/>
    <n v="37"/>
    <x v="2"/>
    <x v="8"/>
  </r>
  <r>
    <x v="486"/>
    <x v="11"/>
    <x v="2"/>
    <n v="0.80672999999999995"/>
    <x v="4"/>
    <n v="37"/>
    <x v="2"/>
    <x v="8"/>
  </r>
  <r>
    <x v="486"/>
    <x v="12"/>
    <x v="2"/>
    <n v="0.96364000000000005"/>
    <x v="4"/>
    <n v="37"/>
    <x v="2"/>
    <x v="8"/>
  </r>
  <r>
    <x v="486"/>
    <x v="0"/>
    <x v="3"/>
    <n v="0.70499999999999996"/>
    <x v="4"/>
    <n v="37"/>
    <x v="2"/>
    <x v="8"/>
  </r>
  <r>
    <x v="486"/>
    <x v="1"/>
    <x v="3"/>
    <n v="1.3140000000000001"/>
    <x v="4"/>
    <n v="37"/>
    <x v="2"/>
    <x v="8"/>
  </r>
  <r>
    <x v="486"/>
    <x v="2"/>
    <x v="3"/>
    <n v="1.399"/>
    <x v="4"/>
    <n v="37"/>
    <x v="2"/>
    <x v="8"/>
  </r>
  <r>
    <x v="486"/>
    <x v="3"/>
    <x v="3"/>
    <n v="1.3879999999999999"/>
    <x v="4"/>
    <n v="37"/>
    <x v="2"/>
    <x v="8"/>
  </r>
  <r>
    <x v="486"/>
    <x v="4"/>
    <x v="3"/>
    <n v="1.3460000000000001"/>
    <x v="4"/>
    <n v="37"/>
    <x v="2"/>
    <x v="8"/>
  </r>
  <r>
    <x v="486"/>
    <x v="5"/>
    <x v="3"/>
    <n v="0.96699999999999997"/>
    <x v="4"/>
    <n v="37"/>
    <x v="2"/>
    <x v="8"/>
  </r>
  <r>
    <x v="486"/>
    <x v="6"/>
    <x v="3"/>
    <n v="1.2609999999999999"/>
    <x v="4"/>
    <n v="37"/>
    <x v="2"/>
    <x v="8"/>
  </r>
  <r>
    <x v="486"/>
    <x v="7"/>
    <x v="3"/>
    <n v="1.5509999999999999"/>
    <x v="4"/>
    <n v="37"/>
    <x v="2"/>
    <x v="8"/>
  </r>
  <r>
    <x v="486"/>
    <x v="8"/>
    <x v="3"/>
    <n v="1.655"/>
    <x v="4"/>
    <n v="37"/>
    <x v="2"/>
    <x v="8"/>
  </r>
  <r>
    <x v="486"/>
    <x v="9"/>
    <x v="3"/>
    <n v="1.6240000000000001"/>
    <x v="4"/>
    <n v="37"/>
    <x v="2"/>
    <x v="8"/>
  </r>
  <r>
    <x v="486"/>
    <x v="10"/>
    <x v="3"/>
    <n v="1.742"/>
    <x v="4"/>
    <n v="37"/>
    <x v="2"/>
    <x v="8"/>
  </r>
  <r>
    <x v="486"/>
    <x v="11"/>
    <x v="3"/>
    <n v="1.7130000000000001"/>
    <x v="4"/>
    <n v="37"/>
    <x v="2"/>
    <x v="8"/>
  </r>
  <r>
    <x v="486"/>
    <x v="12"/>
    <x v="3"/>
    <n v="1.9059999999999999"/>
    <x v="4"/>
    <n v="37"/>
    <x v="2"/>
    <x v="8"/>
  </r>
  <r>
    <x v="487"/>
    <x v="13"/>
    <x v="0"/>
    <n v="1.5650000000000001E-2"/>
    <x v="4"/>
    <n v="37"/>
    <x v="2"/>
    <x v="8"/>
  </r>
  <r>
    <x v="487"/>
    <x v="13"/>
    <x v="1"/>
    <n v="8.9730000000000004E-2"/>
    <x v="4"/>
    <n v="37"/>
    <x v="2"/>
    <x v="8"/>
  </r>
  <r>
    <x v="487"/>
    <x v="13"/>
    <x v="2"/>
    <n v="0.67462"/>
    <x v="4"/>
    <n v="37"/>
    <x v="2"/>
    <x v="8"/>
  </r>
  <r>
    <x v="487"/>
    <x v="13"/>
    <x v="3"/>
    <n v="0.78"/>
    <x v="4"/>
    <n v="37"/>
    <x v="2"/>
    <x v="8"/>
  </r>
  <r>
    <x v="488"/>
    <x v="0"/>
    <x v="0"/>
    <n v="0.11774999999999999"/>
    <x v="4"/>
    <n v="38"/>
    <x v="2"/>
    <x v="8"/>
  </r>
  <r>
    <x v="488"/>
    <x v="1"/>
    <x v="0"/>
    <n v="0.36941000000000002"/>
    <x v="4"/>
    <n v="38"/>
    <x v="2"/>
    <x v="8"/>
  </r>
  <r>
    <x v="488"/>
    <x v="2"/>
    <x v="0"/>
    <n v="0.36941000000000002"/>
    <x v="4"/>
    <n v="38"/>
    <x v="2"/>
    <x v="8"/>
  </r>
  <r>
    <x v="488"/>
    <x v="3"/>
    <x v="0"/>
    <n v="0.36941000000000002"/>
    <x v="4"/>
    <n v="38"/>
    <x v="2"/>
    <x v="8"/>
  </r>
  <r>
    <x v="488"/>
    <x v="4"/>
    <x v="0"/>
    <n v="0.36941000000000002"/>
    <x v="4"/>
    <n v="38"/>
    <x v="2"/>
    <x v="8"/>
  </r>
  <r>
    <x v="488"/>
    <x v="5"/>
    <x v="0"/>
    <n v="7.7509999999999996E-2"/>
    <x v="4"/>
    <n v="38"/>
    <x v="2"/>
    <x v="8"/>
  </r>
  <r>
    <x v="488"/>
    <x v="6"/>
    <x v="0"/>
    <n v="0.33"/>
    <x v="4"/>
    <n v="38"/>
    <x v="2"/>
    <x v="8"/>
  </r>
  <r>
    <x v="488"/>
    <x v="7"/>
    <x v="0"/>
    <n v="0.58594999999999997"/>
    <x v="4"/>
    <n v="38"/>
    <x v="2"/>
    <x v="8"/>
  </r>
  <r>
    <x v="488"/>
    <x v="8"/>
    <x v="0"/>
    <n v="0.58594999999999997"/>
    <x v="4"/>
    <n v="38"/>
    <x v="2"/>
    <x v="8"/>
  </r>
  <r>
    <x v="488"/>
    <x v="9"/>
    <x v="0"/>
    <n v="0.58594999999999997"/>
    <x v="4"/>
    <n v="38"/>
    <x v="2"/>
    <x v="8"/>
  </r>
  <r>
    <x v="488"/>
    <x v="10"/>
    <x v="0"/>
    <n v="0.58594999999999997"/>
    <x v="4"/>
    <n v="38"/>
    <x v="2"/>
    <x v="8"/>
  </r>
  <r>
    <x v="488"/>
    <x v="11"/>
    <x v="0"/>
    <n v="0.58594999999999997"/>
    <x v="4"/>
    <n v="38"/>
    <x v="2"/>
    <x v="8"/>
  </r>
  <r>
    <x v="488"/>
    <x v="12"/>
    <x v="0"/>
    <n v="0.58594999999999997"/>
    <x v="4"/>
    <n v="38"/>
    <x v="2"/>
    <x v="8"/>
  </r>
  <r>
    <x v="488"/>
    <x v="0"/>
    <x v="1"/>
    <n v="0.13164000000000001"/>
    <x v="4"/>
    <n v="38"/>
    <x v="2"/>
    <x v="8"/>
  </r>
  <r>
    <x v="488"/>
    <x v="1"/>
    <x v="1"/>
    <n v="0.24532999999999999"/>
    <x v="4"/>
    <n v="38"/>
    <x v="2"/>
    <x v="8"/>
  </r>
  <r>
    <x v="488"/>
    <x v="2"/>
    <x v="1"/>
    <n v="0.26140999999999998"/>
    <x v="4"/>
    <n v="38"/>
    <x v="2"/>
    <x v="8"/>
  </r>
  <r>
    <x v="488"/>
    <x v="3"/>
    <x v="1"/>
    <n v="0.25935999999999998"/>
    <x v="4"/>
    <n v="38"/>
    <x v="2"/>
    <x v="8"/>
  </r>
  <r>
    <x v="488"/>
    <x v="4"/>
    <x v="1"/>
    <n v="0.25169000000000002"/>
    <x v="4"/>
    <n v="38"/>
    <x v="2"/>
    <x v="8"/>
  </r>
  <r>
    <x v="488"/>
    <x v="5"/>
    <x v="1"/>
    <n v="0.1109"/>
    <x v="4"/>
    <n v="38"/>
    <x v="2"/>
    <x v="8"/>
  </r>
  <r>
    <x v="488"/>
    <x v="6"/>
    <x v="1"/>
    <n v="0.23654"/>
    <x v="4"/>
    <n v="38"/>
    <x v="2"/>
    <x v="8"/>
  </r>
  <r>
    <x v="488"/>
    <x v="7"/>
    <x v="1"/>
    <n v="0.28983999999999999"/>
    <x v="4"/>
    <n v="38"/>
    <x v="2"/>
    <x v="8"/>
  </r>
  <r>
    <x v="488"/>
    <x v="8"/>
    <x v="1"/>
    <n v="0.30815999999999999"/>
    <x v="4"/>
    <n v="38"/>
    <x v="2"/>
    <x v="8"/>
  </r>
  <r>
    <x v="488"/>
    <x v="9"/>
    <x v="1"/>
    <n v="0.30386000000000002"/>
    <x v="4"/>
    <n v="38"/>
    <x v="2"/>
    <x v="8"/>
  </r>
  <r>
    <x v="488"/>
    <x v="10"/>
    <x v="1"/>
    <n v="0.32611000000000001"/>
    <x v="4"/>
    <n v="38"/>
    <x v="2"/>
    <x v="8"/>
  </r>
  <r>
    <x v="488"/>
    <x v="11"/>
    <x v="1"/>
    <n v="0.31938"/>
    <x v="4"/>
    <n v="38"/>
    <x v="2"/>
    <x v="8"/>
  </r>
  <r>
    <x v="488"/>
    <x v="12"/>
    <x v="1"/>
    <n v="0.35659000000000002"/>
    <x v="4"/>
    <n v="38"/>
    <x v="2"/>
    <x v="8"/>
  </r>
  <r>
    <x v="488"/>
    <x v="0"/>
    <x v="2"/>
    <n v="0.45461000000000001"/>
    <x v="4"/>
    <n v="38"/>
    <x v="2"/>
    <x v="8"/>
  </r>
  <r>
    <x v="488"/>
    <x v="1"/>
    <x v="2"/>
    <n v="0.69725999999999999"/>
    <x v="4"/>
    <n v="38"/>
    <x v="2"/>
    <x v="8"/>
  </r>
  <r>
    <x v="488"/>
    <x v="2"/>
    <x v="2"/>
    <n v="0.76717999999999997"/>
    <x v="4"/>
    <n v="38"/>
    <x v="2"/>
    <x v="8"/>
  </r>
  <r>
    <x v="488"/>
    <x v="3"/>
    <x v="2"/>
    <n v="0.75822999999999996"/>
    <x v="4"/>
    <n v="38"/>
    <x v="2"/>
    <x v="8"/>
  </r>
  <r>
    <x v="488"/>
    <x v="4"/>
    <x v="2"/>
    <n v="0.72489999999999999"/>
    <x v="4"/>
    <n v="38"/>
    <x v="2"/>
    <x v="8"/>
  </r>
  <r>
    <x v="488"/>
    <x v="5"/>
    <x v="2"/>
    <n v="0.77559"/>
    <x v="4"/>
    <n v="38"/>
    <x v="2"/>
    <x v="8"/>
  </r>
  <r>
    <x v="488"/>
    <x v="6"/>
    <x v="2"/>
    <n v="0.69845999999999997"/>
    <x v="4"/>
    <n v="38"/>
    <x v="2"/>
    <x v="8"/>
  </r>
  <r>
    <x v="488"/>
    <x v="7"/>
    <x v="2"/>
    <n v="0.67420999999999998"/>
    <x v="4"/>
    <n v="38"/>
    <x v="2"/>
    <x v="8"/>
  </r>
  <r>
    <x v="488"/>
    <x v="8"/>
    <x v="2"/>
    <n v="0.75388999999999995"/>
    <x v="4"/>
    <n v="38"/>
    <x v="2"/>
    <x v="8"/>
  </r>
  <r>
    <x v="488"/>
    <x v="9"/>
    <x v="2"/>
    <n v="0.73519000000000001"/>
    <x v="4"/>
    <n v="38"/>
    <x v="2"/>
    <x v="8"/>
  </r>
  <r>
    <x v="488"/>
    <x v="10"/>
    <x v="2"/>
    <n v="0.83194000000000001"/>
    <x v="4"/>
    <n v="38"/>
    <x v="2"/>
    <x v="8"/>
  </r>
  <r>
    <x v="488"/>
    <x v="11"/>
    <x v="2"/>
    <n v="0.80266999999999999"/>
    <x v="4"/>
    <n v="38"/>
    <x v="2"/>
    <x v="8"/>
  </r>
  <r>
    <x v="488"/>
    <x v="12"/>
    <x v="2"/>
    <n v="0.96445999999999998"/>
    <x v="4"/>
    <n v="38"/>
    <x v="2"/>
    <x v="8"/>
  </r>
  <r>
    <x v="488"/>
    <x v="0"/>
    <x v="3"/>
    <n v="0.70399999999999996"/>
    <x v="4"/>
    <n v="38"/>
    <x v="2"/>
    <x v="8"/>
  </r>
  <r>
    <x v="488"/>
    <x v="1"/>
    <x v="3"/>
    <n v="1.3120000000000001"/>
    <x v="4"/>
    <n v="38"/>
    <x v="2"/>
    <x v="8"/>
  </r>
  <r>
    <x v="488"/>
    <x v="2"/>
    <x v="3"/>
    <n v="1.3979999999999999"/>
    <x v="4"/>
    <n v="38"/>
    <x v="2"/>
    <x v="8"/>
  </r>
  <r>
    <x v="488"/>
    <x v="3"/>
    <x v="3"/>
    <n v="1.387"/>
    <x v="4"/>
    <n v="38"/>
    <x v="2"/>
    <x v="8"/>
  </r>
  <r>
    <x v="488"/>
    <x v="4"/>
    <x v="3"/>
    <n v="1.3460000000000001"/>
    <x v="4"/>
    <n v="38"/>
    <x v="2"/>
    <x v="8"/>
  </r>
  <r>
    <x v="488"/>
    <x v="5"/>
    <x v="3"/>
    <n v="0.96399999999999997"/>
    <x v="4"/>
    <n v="38"/>
    <x v="2"/>
    <x v="8"/>
  </r>
  <r>
    <x v="488"/>
    <x v="6"/>
    <x v="3"/>
    <n v="1.2649999999999999"/>
    <x v="4"/>
    <n v="38"/>
    <x v="2"/>
    <x v="8"/>
  </r>
  <r>
    <x v="488"/>
    <x v="7"/>
    <x v="3"/>
    <n v="1.55"/>
    <x v="4"/>
    <n v="38"/>
    <x v="2"/>
    <x v="8"/>
  </r>
  <r>
    <x v="488"/>
    <x v="8"/>
    <x v="3"/>
    <n v="1.6479999999999999"/>
    <x v="4"/>
    <n v="38"/>
    <x v="2"/>
    <x v="8"/>
  </r>
  <r>
    <x v="488"/>
    <x v="9"/>
    <x v="3"/>
    <n v="1.625"/>
    <x v="4"/>
    <n v="38"/>
    <x v="2"/>
    <x v="8"/>
  </r>
  <r>
    <x v="488"/>
    <x v="10"/>
    <x v="3"/>
    <n v="1.744"/>
    <x v="4"/>
    <n v="38"/>
    <x v="2"/>
    <x v="8"/>
  </r>
  <r>
    <x v="488"/>
    <x v="11"/>
    <x v="3"/>
    <n v="1.708"/>
    <x v="4"/>
    <n v="38"/>
    <x v="2"/>
    <x v="8"/>
  </r>
  <r>
    <x v="488"/>
    <x v="12"/>
    <x v="3"/>
    <n v="1.907"/>
    <x v="4"/>
    <n v="38"/>
    <x v="2"/>
    <x v="8"/>
  </r>
  <r>
    <x v="489"/>
    <x v="13"/>
    <x v="0"/>
    <n v="1.5650000000000001E-2"/>
    <x v="4"/>
    <n v="38"/>
    <x v="2"/>
    <x v="8"/>
  </r>
  <r>
    <x v="489"/>
    <x v="13"/>
    <x v="1"/>
    <n v="8.8929999999999995E-2"/>
    <x v="4"/>
    <n v="38"/>
    <x v="2"/>
    <x v="8"/>
  </r>
  <r>
    <x v="489"/>
    <x v="13"/>
    <x v="2"/>
    <n v="0.66842000000000001"/>
    <x v="4"/>
    <n v="38"/>
    <x v="2"/>
    <x v="8"/>
  </r>
  <r>
    <x v="489"/>
    <x v="13"/>
    <x v="3"/>
    <n v="0.77300000000000002"/>
    <x v="4"/>
    <n v="38"/>
    <x v="2"/>
    <x v="8"/>
  </r>
  <r>
    <x v="490"/>
    <x v="0"/>
    <x v="0"/>
    <n v="0.11774999999999999"/>
    <x v="4"/>
    <n v="39"/>
    <x v="2"/>
    <x v="8"/>
  </r>
  <r>
    <x v="490"/>
    <x v="1"/>
    <x v="0"/>
    <n v="0.36941000000000002"/>
    <x v="4"/>
    <n v="39"/>
    <x v="2"/>
    <x v="8"/>
  </r>
  <r>
    <x v="490"/>
    <x v="2"/>
    <x v="0"/>
    <n v="0.36941000000000002"/>
    <x v="4"/>
    <n v="39"/>
    <x v="2"/>
    <x v="8"/>
  </r>
  <r>
    <x v="490"/>
    <x v="3"/>
    <x v="0"/>
    <n v="0.36941000000000002"/>
    <x v="4"/>
    <n v="39"/>
    <x v="2"/>
    <x v="8"/>
  </r>
  <r>
    <x v="490"/>
    <x v="4"/>
    <x v="0"/>
    <n v="0.36941000000000002"/>
    <x v="4"/>
    <n v="39"/>
    <x v="2"/>
    <x v="8"/>
  </r>
  <r>
    <x v="490"/>
    <x v="5"/>
    <x v="0"/>
    <n v="7.7509999999999996E-2"/>
    <x v="4"/>
    <n v="39"/>
    <x v="2"/>
    <x v="8"/>
  </r>
  <r>
    <x v="490"/>
    <x v="6"/>
    <x v="0"/>
    <n v="0.33"/>
    <x v="4"/>
    <n v="39"/>
    <x v="2"/>
    <x v="8"/>
  </r>
  <r>
    <x v="490"/>
    <x v="7"/>
    <x v="0"/>
    <n v="0.58594999999999997"/>
    <x v="4"/>
    <n v="39"/>
    <x v="2"/>
    <x v="8"/>
  </r>
  <r>
    <x v="490"/>
    <x v="8"/>
    <x v="0"/>
    <n v="0.58594999999999997"/>
    <x v="4"/>
    <n v="39"/>
    <x v="2"/>
    <x v="8"/>
  </r>
  <r>
    <x v="490"/>
    <x v="9"/>
    <x v="0"/>
    <n v="0.58594999999999997"/>
    <x v="4"/>
    <n v="39"/>
    <x v="2"/>
    <x v="8"/>
  </r>
  <r>
    <x v="490"/>
    <x v="10"/>
    <x v="0"/>
    <n v="0.58594999999999997"/>
    <x v="4"/>
    <n v="39"/>
    <x v="2"/>
    <x v="8"/>
  </r>
  <r>
    <x v="490"/>
    <x v="11"/>
    <x v="0"/>
    <n v="0.58594999999999997"/>
    <x v="4"/>
    <n v="39"/>
    <x v="2"/>
    <x v="8"/>
  </r>
  <r>
    <x v="490"/>
    <x v="12"/>
    <x v="0"/>
    <n v="0.58594999999999997"/>
    <x v="4"/>
    <n v="39"/>
    <x v="2"/>
    <x v="8"/>
  </r>
  <r>
    <x v="490"/>
    <x v="0"/>
    <x v="1"/>
    <n v="0.13164000000000001"/>
    <x v="4"/>
    <n v="39"/>
    <x v="2"/>
    <x v="8"/>
  </r>
  <r>
    <x v="490"/>
    <x v="1"/>
    <x v="1"/>
    <n v="0.24421000000000001"/>
    <x v="4"/>
    <n v="39"/>
    <x v="2"/>
    <x v="8"/>
  </r>
  <r>
    <x v="490"/>
    <x v="2"/>
    <x v="1"/>
    <n v="0.26011000000000001"/>
    <x v="4"/>
    <n v="39"/>
    <x v="2"/>
    <x v="8"/>
  </r>
  <r>
    <x v="490"/>
    <x v="3"/>
    <x v="1"/>
    <n v="0.25749"/>
    <x v="4"/>
    <n v="39"/>
    <x v="2"/>
    <x v="8"/>
  </r>
  <r>
    <x v="490"/>
    <x v="4"/>
    <x v="1"/>
    <n v="0.25169000000000002"/>
    <x v="4"/>
    <n v="39"/>
    <x v="2"/>
    <x v="8"/>
  </r>
  <r>
    <x v="490"/>
    <x v="5"/>
    <x v="1"/>
    <n v="0.11021"/>
    <x v="4"/>
    <n v="39"/>
    <x v="2"/>
    <x v="8"/>
  </r>
  <r>
    <x v="490"/>
    <x v="6"/>
    <x v="1"/>
    <n v="0.23561000000000001"/>
    <x v="4"/>
    <n v="39"/>
    <x v="2"/>
    <x v="8"/>
  </r>
  <r>
    <x v="490"/>
    <x v="7"/>
    <x v="1"/>
    <n v="0.28777999999999998"/>
    <x v="4"/>
    <n v="39"/>
    <x v="2"/>
    <x v="8"/>
  </r>
  <r>
    <x v="490"/>
    <x v="8"/>
    <x v="1"/>
    <n v="0.30703999999999998"/>
    <x v="4"/>
    <n v="39"/>
    <x v="2"/>
    <x v="8"/>
  </r>
  <r>
    <x v="490"/>
    <x v="9"/>
    <x v="1"/>
    <n v="0.30310999999999999"/>
    <x v="4"/>
    <n v="39"/>
    <x v="2"/>
    <x v="8"/>
  </r>
  <r>
    <x v="490"/>
    <x v="10"/>
    <x v="1"/>
    <n v="0.32406000000000001"/>
    <x v="4"/>
    <n v="39"/>
    <x v="2"/>
    <x v="8"/>
  </r>
  <r>
    <x v="490"/>
    <x v="11"/>
    <x v="1"/>
    <n v="0.31901000000000002"/>
    <x v="4"/>
    <n v="39"/>
    <x v="2"/>
    <x v="8"/>
  </r>
  <r>
    <x v="490"/>
    <x v="12"/>
    <x v="1"/>
    <n v="0.35659000000000002"/>
    <x v="4"/>
    <n v="39"/>
    <x v="2"/>
    <x v="8"/>
  </r>
  <r>
    <x v="490"/>
    <x v="0"/>
    <x v="2"/>
    <n v="0.45461000000000001"/>
    <x v="4"/>
    <n v="39"/>
    <x v="2"/>
    <x v="8"/>
  </r>
  <r>
    <x v="490"/>
    <x v="1"/>
    <x v="2"/>
    <n v="0.69238"/>
    <x v="4"/>
    <n v="39"/>
    <x v="2"/>
    <x v="8"/>
  </r>
  <r>
    <x v="490"/>
    <x v="2"/>
    <x v="2"/>
    <n v="0.76148000000000005"/>
    <x v="4"/>
    <n v="39"/>
    <x v="2"/>
    <x v="8"/>
  </r>
  <r>
    <x v="490"/>
    <x v="3"/>
    <x v="2"/>
    <n v="0.75009999999999999"/>
    <x v="4"/>
    <n v="39"/>
    <x v="2"/>
    <x v="8"/>
  </r>
  <r>
    <x v="490"/>
    <x v="4"/>
    <x v="2"/>
    <n v="0.72489999999999999"/>
    <x v="4"/>
    <n v="39"/>
    <x v="2"/>
    <x v="8"/>
  </r>
  <r>
    <x v="490"/>
    <x v="5"/>
    <x v="2"/>
    <n v="0.77027999999999996"/>
    <x v="4"/>
    <n v="39"/>
    <x v="2"/>
    <x v="8"/>
  </r>
  <r>
    <x v="490"/>
    <x v="6"/>
    <x v="2"/>
    <n v="0.69438999999999995"/>
    <x v="4"/>
    <n v="39"/>
    <x v="2"/>
    <x v="8"/>
  </r>
  <r>
    <x v="490"/>
    <x v="7"/>
    <x v="2"/>
    <n v="0.66527000000000003"/>
    <x v="4"/>
    <n v="39"/>
    <x v="2"/>
    <x v="8"/>
  </r>
  <r>
    <x v="490"/>
    <x v="8"/>
    <x v="2"/>
    <n v="0.74900999999999995"/>
    <x v="4"/>
    <n v="39"/>
    <x v="2"/>
    <x v="8"/>
  </r>
  <r>
    <x v="490"/>
    <x v="9"/>
    <x v="2"/>
    <n v="0.73194000000000004"/>
    <x v="4"/>
    <n v="39"/>
    <x v="2"/>
    <x v="8"/>
  </r>
  <r>
    <x v="490"/>
    <x v="10"/>
    <x v="2"/>
    <n v="0.82299"/>
    <x v="4"/>
    <n v="39"/>
    <x v="2"/>
    <x v="8"/>
  </r>
  <r>
    <x v="490"/>
    <x v="11"/>
    <x v="2"/>
    <n v="0.80103999999999997"/>
    <x v="4"/>
    <n v="39"/>
    <x v="2"/>
    <x v="8"/>
  </r>
  <r>
    <x v="490"/>
    <x v="12"/>
    <x v="2"/>
    <n v="0.96445999999999998"/>
    <x v="4"/>
    <n v="39"/>
    <x v="2"/>
    <x v="8"/>
  </r>
  <r>
    <x v="490"/>
    <x v="0"/>
    <x v="3"/>
    <n v="0.70399999999999996"/>
    <x v="4"/>
    <n v="39"/>
    <x v="2"/>
    <x v="8"/>
  </r>
  <r>
    <x v="490"/>
    <x v="1"/>
    <x v="3"/>
    <n v="1.306"/>
    <x v="4"/>
    <n v="39"/>
    <x v="2"/>
    <x v="8"/>
  </r>
  <r>
    <x v="490"/>
    <x v="2"/>
    <x v="3"/>
    <n v="1.391"/>
    <x v="4"/>
    <n v="39"/>
    <x v="2"/>
    <x v="8"/>
  </r>
  <r>
    <x v="490"/>
    <x v="3"/>
    <x v="3"/>
    <n v="1.377"/>
    <x v="4"/>
    <n v="39"/>
    <x v="2"/>
    <x v="8"/>
  </r>
  <r>
    <x v="490"/>
    <x v="4"/>
    <x v="3"/>
    <n v="1.3460000000000001"/>
    <x v="4"/>
    <n v="39"/>
    <x v="2"/>
    <x v="8"/>
  </r>
  <r>
    <x v="490"/>
    <x v="5"/>
    <x v="3"/>
    <n v="0.95799999999999996"/>
    <x v="4"/>
    <n v="39"/>
    <x v="2"/>
    <x v="8"/>
  </r>
  <r>
    <x v="490"/>
    <x v="6"/>
    <x v="3"/>
    <n v="1.26"/>
    <x v="4"/>
    <n v="39"/>
    <x v="2"/>
    <x v="8"/>
  </r>
  <r>
    <x v="490"/>
    <x v="7"/>
    <x v="3"/>
    <n v="1.5389999999999999"/>
    <x v="4"/>
    <n v="39"/>
    <x v="2"/>
    <x v="8"/>
  </r>
  <r>
    <x v="490"/>
    <x v="8"/>
    <x v="3"/>
    <n v="1.6419999999999999"/>
    <x v="4"/>
    <n v="39"/>
    <x v="2"/>
    <x v="8"/>
  </r>
  <r>
    <x v="490"/>
    <x v="9"/>
    <x v="3"/>
    <n v="1.621"/>
    <x v="4"/>
    <n v="39"/>
    <x v="2"/>
    <x v="8"/>
  </r>
  <r>
    <x v="490"/>
    <x v="10"/>
    <x v="3"/>
    <n v="1.7330000000000001"/>
    <x v="4"/>
    <n v="39"/>
    <x v="2"/>
    <x v="8"/>
  </r>
  <r>
    <x v="490"/>
    <x v="11"/>
    <x v="3"/>
    <n v="1.706"/>
    <x v="4"/>
    <n v="39"/>
    <x v="2"/>
    <x v="8"/>
  </r>
  <r>
    <x v="490"/>
    <x v="12"/>
    <x v="3"/>
    <n v="1.907"/>
    <x v="4"/>
    <n v="39"/>
    <x v="2"/>
    <x v="8"/>
  </r>
  <r>
    <x v="491"/>
    <x v="13"/>
    <x v="0"/>
    <n v="1.5650000000000001E-2"/>
    <x v="4"/>
    <n v="39"/>
    <x v="2"/>
    <x v="8"/>
  </r>
  <r>
    <x v="491"/>
    <x v="13"/>
    <x v="1"/>
    <n v="8.8929999999999995E-2"/>
    <x v="4"/>
    <n v="39"/>
    <x v="2"/>
    <x v="8"/>
  </r>
  <r>
    <x v="491"/>
    <x v="13"/>
    <x v="2"/>
    <n v="0.66842000000000001"/>
    <x v="4"/>
    <n v="39"/>
    <x v="2"/>
    <x v="8"/>
  </r>
  <r>
    <x v="491"/>
    <x v="13"/>
    <x v="3"/>
    <n v="0.77300000000000002"/>
    <x v="4"/>
    <n v="39"/>
    <x v="2"/>
    <x v="8"/>
  </r>
  <r>
    <x v="492"/>
    <x v="0"/>
    <x v="0"/>
    <n v="0.11774999999999999"/>
    <x v="4"/>
    <n v="40"/>
    <x v="2"/>
    <x v="8"/>
  </r>
  <r>
    <x v="492"/>
    <x v="1"/>
    <x v="0"/>
    <n v="0.36941000000000002"/>
    <x v="4"/>
    <n v="40"/>
    <x v="2"/>
    <x v="8"/>
  </r>
  <r>
    <x v="492"/>
    <x v="2"/>
    <x v="0"/>
    <n v="0.36941000000000002"/>
    <x v="4"/>
    <n v="40"/>
    <x v="2"/>
    <x v="8"/>
  </r>
  <r>
    <x v="492"/>
    <x v="3"/>
    <x v="0"/>
    <n v="0.36941000000000002"/>
    <x v="4"/>
    <n v="40"/>
    <x v="2"/>
    <x v="8"/>
  </r>
  <r>
    <x v="492"/>
    <x v="4"/>
    <x v="0"/>
    <n v="0"/>
    <x v="4"/>
    <n v="40"/>
    <x v="2"/>
    <x v="8"/>
  </r>
  <r>
    <x v="492"/>
    <x v="5"/>
    <x v="0"/>
    <n v="7.7509999999999996E-2"/>
    <x v="4"/>
    <n v="40"/>
    <x v="2"/>
    <x v="8"/>
  </r>
  <r>
    <x v="492"/>
    <x v="6"/>
    <x v="0"/>
    <n v="0.33"/>
    <x v="4"/>
    <n v="40"/>
    <x v="2"/>
    <x v="8"/>
  </r>
  <r>
    <x v="492"/>
    <x v="7"/>
    <x v="0"/>
    <n v="0.58594999999999997"/>
    <x v="4"/>
    <n v="40"/>
    <x v="2"/>
    <x v="8"/>
  </r>
  <r>
    <x v="492"/>
    <x v="8"/>
    <x v="0"/>
    <n v="0.58594999999999997"/>
    <x v="4"/>
    <n v="40"/>
    <x v="2"/>
    <x v="8"/>
  </r>
  <r>
    <x v="492"/>
    <x v="9"/>
    <x v="0"/>
    <n v="0.58594999999999997"/>
    <x v="4"/>
    <n v="40"/>
    <x v="2"/>
    <x v="8"/>
  </r>
  <r>
    <x v="492"/>
    <x v="10"/>
    <x v="0"/>
    <n v="0.58594999999999997"/>
    <x v="4"/>
    <n v="40"/>
    <x v="2"/>
    <x v="8"/>
  </r>
  <r>
    <x v="492"/>
    <x v="11"/>
    <x v="0"/>
    <n v="0.58594999999999997"/>
    <x v="4"/>
    <n v="40"/>
    <x v="2"/>
    <x v="8"/>
  </r>
  <r>
    <x v="492"/>
    <x v="12"/>
    <x v="0"/>
    <n v="0.58594999999999997"/>
    <x v="4"/>
    <n v="40"/>
    <x v="2"/>
    <x v="8"/>
  </r>
  <r>
    <x v="492"/>
    <x v="0"/>
    <x v="1"/>
    <n v="0.13127"/>
    <x v="4"/>
    <n v="40"/>
    <x v="2"/>
    <x v="8"/>
  </r>
  <r>
    <x v="492"/>
    <x v="1"/>
    <x v="1"/>
    <n v="0.24271999999999999"/>
    <x v="4"/>
    <n v="40"/>
    <x v="2"/>
    <x v="8"/>
  </r>
  <r>
    <x v="492"/>
    <x v="2"/>
    <x v="1"/>
    <n v="0.25861000000000001"/>
    <x v="4"/>
    <n v="40"/>
    <x v="2"/>
    <x v="8"/>
  </r>
  <r>
    <x v="492"/>
    <x v="3"/>
    <x v="1"/>
    <n v="0.25674000000000002"/>
    <x v="4"/>
    <n v="40"/>
    <x v="2"/>
    <x v="8"/>
  </r>
  <r>
    <x v="492"/>
    <x v="4"/>
    <x v="1"/>
    <n v="0"/>
    <x v="4"/>
    <n v="40"/>
    <x v="2"/>
    <x v="8"/>
  </r>
  <r>
    <x v="492"/>
    <x v="5"/>
    <x v="1"/>
    <n v="0.10940999999999999"/>
    <x v="4"/>
    <n v="40"/>
    <x v="2"/>
    <x v="8"/>
  </r>
  <r>
    <x v="492"/>
    <x v="6"/>
    <x v="1"/>
    <n v="0.23466999999999999"/>
    <x v="4"/>
    <n v="40"/>
    <x v="2"/>
    <x v="8"/>
  </r>
  <r>
    <x v="492"/>
    <x v="7"/>
    <x v="1"/>
    <n v="0.28610000000000002"/>
    <x v="4"/>
    <n v="40"/>
    <x v="2"/>
    <x v="8"/>
  </r>
  <r>
    <x v="492"/>
    <x v="8"/>
    <x v="1"/>
    <n v="0.30610999999999999"/>
    <x v="4"/>
    <n v="40"/>
    <x v="2"/>
    <x v="8"/>
  </r>
  <r>
    <x v="492"/>
    <x v="9"/>
    <x v="1"/>
    <n v="0.30162"/>
    <x v="4"/>
    <n v="40"/>
    <x v="2"/>
    <x v="8"/>
  </r>
  <r>
    <x v="492"/>
    <x v="10"/>
    <x v="1"/>
    <n v="0.32292999999999999"/>
    <x v="4"/>
    <n v="40"/>
    <x v="2"/>
    <x v="8"/>
  </r>
  <r>
    <x v="492"/>
    <x v="11"/>
    <x v="1"/>
    <n v="0.31769999999999998"/>
    <x v="4"/>
    <n v="40"/>
    <x v="2"/>
    <x v="8"/>
  </r>
  <r>
    <x v="492"/>
    <x v="12"/>
    <x v="1"/>
    <n v="0.35603000000000001"/>
    <x v="4"/>
    <n v="40"/>
    <x v="2"/>
    <x v="8"/>
  </r>
  <r>
    <x v="492"/>
    <x v="0"/>
    <x v="2"/>
    <n v="0.45297999999999999"/>
    <x v="4"/>
    <n v="40"/>
    <x v="2"/>
    <x v="8"/>
  </r>
  <r>
    <x v="492"/>
    <x v="1"/>
    <x v="2"/>
    <n v="0.68586999999999998"/>
    <x v="4"/>
    <n v="40"/>
    <x v="2"/>
    <x v="8"/>
  </r>
  <r>
    <x v="492"/>
    <x v="2"/>
    <x v="2"/>
    <n v="0.75497999999999998"/>
    <x v="4"/>
    <n v="40"/>
    <x v="2"/>
    <x v="8"/>
  </r>
  <r>
    <x v="492"/>
    <x v="3"/>
    <x v="2"/>
    <n v="0.74685000000000001"/>
    <x v="4"/>
    <n v="40"/>
    <x v="2"/>
    <x v="8"/>
  </r>
  <r>
    <x v="492"/>
    <x v="4"/>
    <x v="2"/>
    <n v="0"/>
    <x v="4"/>
    <n v="40"/>
    <x v="2"/>
    <x v="8"/>
  </r>
  <r>
    <x v="492"/>
    <x v="5"/>
    <x v="2"/>
    <n v="0.76407999999999998"/>
    <x v="4"/>
    <n v="40"/>
    <x v="2"/>
    <x v="8"/>
  </r>
  <r>
    <x v="492"/>
    <x v="6"/>
    <x v="2"/>
    <n v="0.69033"/>
    <x v="4"/>
    <n v="40"/>
    <x v="2"/>
    <x v="8"/>
  </r>
  <r>
    <x v="492"/>
    <x v="7"/>
    <x v="2"/>
    <n v="0.65795000000000003"/>
    <x v="4"/>
    <n v="40"/>
    <x v="2"/>
    <x v="8"/>
  </r>
  <r>
    <x v="492"/>
    <x v="8"/>
    <x v="2"/>
    <n v="0.74494000000000005"/>
    <x v="4"/>
    <n v="40"/>
    <x v="2"/>
    <x v="8"/>
  </r>
  <r>
    <x v="492"/>
    <x v="9"/>
    <x v="2"/>
    <n v="0.72543000000000002"/>
    <x v="4"/>
    <n v="40"/>
    <x v="2"/>
    <x v="8"/>
  </r>
  <r>
    <x v="492"/>
    <x v="10"/>
    <x v="2"/>
    <n v="0.81811999999999996"/>
    <x v="4"/>
    <n v="40"/>
    <x v="2"/>
    <x v="8"/>
  </r>
  <r>
    <x v="492"/>
    <x v="11"/>
    <x v="2"/>
    <n v="0.79535"/>
    <x v="4"/>
    <n v="40"/>
    <x v="2"/>
    <x v="8"/>
  </r>
  <r>
    <x v="492"/>
    <x v="12"/>
    <x v="2"/>
    <n v="0.96201999999999999"/>
    <x v="4"/>
    <n v="40"/>
    <x v="2"/>
    <x v="8"/>
  </r>
  <r>
    <x v="492"/>
    <x v="0"/>
    <x v="3"/>
    <n v="0.70199999999999996"/>
    <x v="4"/>
    <n v="40"/>
    <x v="2"/>
    <x v="8"/>
  </r>
  <r>
    <x v="492"/>
    <x v="1"/>
    <x v="3"/>
    <n v="1.298"/>
    <x v="4"/>
    <n v="40"/>
    <x v="2"/>
    <x v="8"/>
  </r>
  <r>
    <x v="492"/>
    <x v="2"/>
    <x v="3"/>
    <n v="1.383"/>
    <x v="4"/>
    <n v="40"/>
    <x v="2"/>
    <x v="8"/>
  </r>
  <r>
    <x v="492"/>
    <x v="3"/>
    <x v="3"/>
    <n v="1.373"/>
    <x v="4"/>
    <n v="40"/>
    <x v="2"/>
    <x v="8"/>
  </r>
  <r>
    <x v="492"/>
    <x v="4"/>
    <x v="3"/>
    <n v="0"/>
    <x v="4"/>
    <n v="40"/>
    <x v="2"/>
    <x v="8"/>
  </r>
  <r>
    <x v="492"/>
    <x v="5"/>
    <x v="3"/>
    <n v="0.95099999999999996"/>
    <x v="4"/>
    <n v="40"/>
    <x v="2"/>
    <x v="8"/>
  </r>
  <r>
    <x v="492"/>
    <x v="6"/>
    <x v="3"/>
    <n v="1.2549999999999999"/>
    <x v="4"/>
    <n v="40"/>
    <x v="2"/>
    <x v="8"/>
  </r>
  <r>
    <x v="492"/>
    <x v="7"/>
    <x v="3"/>
    <n v="1.53"/>
    <x v="4"/>
    <n v="40"/>
    <x v="2"/>
    <x v="8"/>
  </r>
  <r>
    <x v="492"/>
    <x v="8"/>
    <x v="3"/>
    <n v="1.637"/>
    <x v="4"/>
    <n v="40"/>
    <x v="2"/>
    <x v="8"/>
  </r>
  <r>
    <x v="492"/>
    <x v="9"/>
    <x v="3"/>
    <n v="1.613"/>
    <x v="4"/>
    <n v="40"/>
    <x v="2"/>
    <x v="8"/>
  </r>
  <r>
    <x v="492"/>
    <x v="10"/>
    <x v="3"/>
    <n v="1.7270000000000001"/>
    <x v="4"/>
    <n v="40"/>
    <x v="2"/>
    <x v="8"/>
  </r>
  <r>
    <x v="492"/>
    <x v="11"/>
    <x v="3"/>
    <n v="1.6990000000000001"/>
    <x v="4"/>
    <n v="40"/>
    <x v="2"/>
    <x v="8"/>
  </r>
  <r>
    <x v="492"/>
    <x v="12"/>
    <x v="3"/>
    <n v="1.9039999999999999"/>
    <x v="4"/>
    <n v="40"/>
    <x v="2"/>
    <x v="8"/>
  </r>
  <r>
    <x v="493"/>
    <x v="13"/>
    <x v="0"/>
    <n v="1.5650000000000001E-2"/>
    <x v="4"/>
    <n v="40"/>
    <x v="2"/>
    <x v="8"/>
  </r>
  <r>
    <x v="493"/>
    <x v="13"/>
    <x v="1"/>
    <n v="8.8929999999999995E-2"/>
    <x v="4"/>
    <n v="40"/>
    <x v="2"/>
    <x v="8"/>
  </r>
  <r>
    <x v="493"/>
    <x v="13"/>
    <x v="2"/>
    <n v="0.66842000000000001"/>
    <x v="4"/>
    <n v="40"/>
    <x v="2"/>
    <x v="8"/>
  </r>
  <r>
    <x v="493"/>
    <x v="13"/>
    <x v="3"/>
    <n v="0.77300000000000002"/>
    <x v="4"/>
    <n v="40"/>
    <x v="2"/>
    <x v="8"/>
  </r>
  <r>
    <x v="494"/>
    <x v="0"/>
    <x v="0"/>
    <n v="0.11774999999999999"/>
    <x v="4"/>
    <n v="41"/>
    <x v="3"/>
    <x v="9"/>
  </r>
  <r>
    <x v="494"/>
    <x v="1"/>
    <x v="0"/>
    <n v="0.36941000000000002"/>
    <x v="4"/>
    <n v="41"/>
    <x v="3"/>
    <x v="9"/>
  </r>
  <r>
    <x v="494"/>
    <x v="2"/>
    <x v="0"/>
    <n v="0.36941000000000002"/>
    <x v="4"/>
    <n v="41"/>
    <x v="3"/>
    <x v="9"/>
  </r>
  <r>
    <x v="494"/>
    <x v="3"/>
    <x v="0"/>
    <n v="0.36941000000000002"/>
    <x v="4"/>
    <n v="41"/>
    <x v="3"/>
    <x v="9"/>
  </r>
  <r>
    <x v="494"/>
    <x v="5"/>
    <x v="0"/>
    <n v="7.7509999999999996E-2"/>
    <x v="4"/>
    <n v="41"/>
    <x v="3"/>
    <x v="9"/>
  </r>
  <r>
    <x v="494"/>
    <x v="6"/>
    <x v="0"/>
    <n v="0.33"/>
    <x v="4"/>
    <n v="41"/>
    <x v="3"/>
    <x v="9"/>
  </r>
  <r>
    <x v="494"/>
    <x v="7"/>
    <x v="0"/>
    <n v="0.58594999999999997"/>
    <x v="4"/>
    <n v="41"/>
    <x v="3"/>
    <x v="9"/>
  </r>
  <r>
    <x v="494"/>
    <x v="8"/>
    <x v="0"/>
    <n v="0.58594999999999997"/>
    <x v="4"/>
    <n v="41"/>
    <x v="3"/>
    <x v="9"/>
  </r>
  <r>
    <x v="494"/>
    <x v="9"/>
    <x v="0"/>
    <n v="0.58594999999999997"/>
    <x v="4"/>
    <n v="41"/>
    <x v="3"/>
    <x v="9"/>
  </r>
  <r>
    <x v="494"/>
    <x v="10"/>
    <x v="0"/>
    <n v="0.58594999999999997"/>
    <x v="4"/>
    <n v="41"/>
    <x v="3"/>
    <x v="9"/>
  </r>
  <r>
    <x v="494"/>
    <x v="11"/>
    <x v="0"/>
    <n v="0.58594999999999997"/>
    <x v="4"/>
    <n v="41"/>
    <x v="3"/>
    <x v="9"/>
  </r>
  <r>
    <x v="494"/>
    <x v="12"/>
    <x v="0"/>
    <n v="0.58594999999999997"/>
    <x v="4"/>
    <n v="41"/>
    <x v="3"/>
    <x v="9"/>
  </r>
  <r>
    <x v="494"/>
    <x v="0"/>
    <x v="1"/>
    <n v="0.13145999999999999"/>
    <x v="4"/>
    <n v="41"/>
    <x v="3"/>
    <x v="9"/>
  </r>
  <r>
    <x v="494"/>
    <x v="1"/>
    <x v="1"/>
    <n v="0.24215"/>
    <x v="4"/>
    <n v="41"/>
    <x v="3"/>
    <x v="9"/>
  </r>
  <r>
    <x v="494"/>
    <x v="2"/>
    <x v="1"/>
    <n v="0.25749"/>
    <x v="4"/>
    <n v="41"/>
    <x v="3"/>
    <x v="9"/>
  </r>
  <r>
    <x v="494"/>
    <x v="3"/>
    <x v="1"/>
    <n v="0.25486999999999999"/>
    <x v="4"/>
    <n v="41"/>
    <x v="3"/>
    <x v="9"/>
  </r>
  <r>
    <x v="494"/>
    <x v="5"/>
    <x v="1"/>
    <n v="0.10895000000000001"/>
    <x v="4"/>
    <n v="41"/>
    <x v="3"/>
    <x v="9"/>
  </r>
  <r>
    <x v="494"/>
    <x v="6"/>
    <x v="1"/>
    <n v="0.23355000000000001"/>
    <x v="4"/>
    <n v="41"/>
    <x v="3"/>
    <x v="9"/>
  </r>
  <r>
    <x v="494"/>
    <x v="7"/>
    <x v="1"/>
    <n v="0.28627999999999998"/>
    <x v="4"/>
    <n v="41"/>
    <x v="3"/>
    <x v="9"/>
  </r>
  <r>
    <x v="494"/>
    <x v="8"/>
    <x v="1"/>
    <n v="0.30647999999999997"/>
    <x v="4"/>
    <n v="41"/>
    <x v="3"/>
    <x v="9"/>
  </r>
  <r>
    <x v="494"/>
    <x v="9"/>
    <x v="1"/>
    <n v="0.30142999999999998"/>
    <x v="4"/>
    <n v="41"/>
    <x v="3"/>
    <x v="9"/>
  </r>
  <r>
    <x v="494"/>
    <x v="10"/>
    <x v="1"/>
    <n v="0.32292999999999999"/>
    <x v="4"/>
    <n v="41"/>
    <x v="3"/>
    <x v="9"/>
  </r>
  <r>
    <x v="494"/>
    <x v="11"/>
    <x v="1"/>
    <n v="0.31769999999999998"/>
    <x v="4"/>
    <n v="41"/>
    <x v="3"/>
    <x v="9"/>
  </r>
  <r>
    <x v="494"/>
    <x v="12"/>
    <x v="1"/>
    <n v="0.35603000000000001"/>
    <x v="4"/>
    <n v="41"/>
    <x v="3"/>
    <x v="9"/>
  </r>
  <r>
    <x v="494"/>
    <x v="0"/>
    <x v="2"/>
    <n v="0.45379999999999998"/>
    <x v="4"/>
    <n v="41"/>
    <x v="3"/>
    <x v="9"/>
  </r>
  <r>
    <x v="494"/>
    <x v="1"/>
    <x v="2"/>
    <n v="0.68344000000000005"/>
    <x v="4"/>
    <n v="41"/>
    <x v="3"/>
    <x v="9"/>
  </r>
  <r>
    <x v="494"/>
    <x v="2"/>
    <x v="2"/>
    <n v="0.75009999999999999"/>
    <x v="4"/>
    <n v="41"/>
    <x v="3"/>
    <x v="9"/>
  </r>
  <r>
    <x v="494"/>
    <x v="3"/>
    <x v="2"/>
    <n v="0.73872000000000004"/>
    <x v="4"/>
    <n v="41"/>
    <x v="3"/>
    <x v="9"/>
  </r>
  <r>
    <x v="494"/>
    <x v="5"/>
    <x v="2"/>
    <n v="0.76053999999999999"/>
    <x v="4"/>
    <n v="41"/>
    <x v="3"/>
    <x v="9"/>
  </r>
  <r>
    <x v="494"/>
    <x v="6"/>
    <x v="2"/>
    <n v="0.68545"/>
    <x v="4"/>
    <n v="41"/>
    <x v="3"/>
    <x v="9"/>
  </r>
  <r>
    <x v="494"/>
    <x v="7"/>
    <x v="2"/>
    <n v="0.65876999999999997"/>
    <x v="4"/>
    <n v="41"/>
    <x v="3"/>
    <x v="9"/>
  </r>
  <r>
    <x v="494"/>
    <x v="8"/>
    <x v="2"/>
    <n v="0.74656999999999996"/>
    <x v="4"/>
    <n v="41"/>
    <x v="3"/>
    <x v="9"/>
  </r>
  <r>
    <x v="494"/>
    <x v="9"/>
    <x v="2"/>
    <n v="0.72462000000000004"/>
    <x v="4"/>
    <n v="41"/>
    <x v="3"/>
    <x v="9"/>
  </r>
  <r>
    <x v="494"/>
    <x v="10"/>
    <x v="2"/>
    <n v="0.81811999999999996"/>
    <x v="4"/>
    <n v="41"/>
    <x v="3"/>
    <x v="9"/>
  </r>
  <r>
    <x v="494"/>
    <x v="11"/>
    <x v="2"/>
    <n v="0.79535"/>
    <x v="4"/>
    <n v="41"/>
    <x v="3"/>
    <x v="9"/>
  </r>
  <r>
    <x v="494"/>
    <x v="12"/>
    <x v="2"/>
    <n v="0.96201999999999999"/>
    <x v="4"/>
    <n v="41"/>
    <x v="3"/>
    <x v="9"/>
  </r>
  <r>
    <x v="494"/>
    <x v="0"/>
    <x v="3"/>
    <n v="0.70299999999999996"/>
    <x v="4"/>
    <n v="41"/>
    <x v="3"/>
    <x v="9"/>
  </r>
  <r>
    <x v="494"/>
    <x v="1"/>
    <x v="3"/>
    <n v="1.2949999999999999"/>
    <x v="4"/>
    <n v="41"/>
    <x v="3"/>
    <x v="9"/>
  </r>
  <r>
    <x v="494"/>
    <x v="2"/>
    <x v="3"/>
    <n v="1.377"/>
    <x v="4"/>
    <n v="41"/>
    <x v="3"/>
    <x v="9"/>
  </r>
  <r>
    <x v="494"/>
    <x v="3"/>
    <x v="3"/>
    <n v="1.363"/>
    <x v="4"/>
    <n v="41"/>
    <x v="3"/>
    <x v="9"/>
  </r>
  <r>
    <x v="494"/>
    <x v="5"/>
    <x v="3"/>
    <n v="0.94699999999999995"/>
    <x v="4"/>
    <n v="41"/>
    <x v="3"/>
    <x v="9"/>
  </r>
  <r>
    <x v="494"/>
    <x v="6"/>
    <x v="3"/>
    <n v="1.2490000000000001"/>
    <x v="4"/>
    <n v="41"/>
    <x v="3"/>
    <x v="9"/>
  </r>
  <r>
    <x v="494"/>
    <x v="7"/>
    <x v="3"/>
    <n v="1.5309999999999999"/>
    <x v="4"/>
    <n v="41"/>
    <x v="3"/>
    <x v="9"/>
  </r>
  <r>
    <x v="494"/>
    <x v="8"/>
    <x v="3"/>
    <n v="1.639"/>
    <x v="4"/>
    <n v="41"/>
    <x v="3"/>
    <x v="9"/>
  </r>
  <r>
    <x v="494"/>
    <x v="9"/>
    <x v="3"/>
    <n v="1.6120000000000001"/>
    <x v="4"/>
    <n v="41"/>
    <x v="3"/>
    <x v="9"/>
  </r>
  <r>
    <x v="494"/>
    <x v="10"/>
    <x v="3"/>
    <n v="1.7270000000000001"/>
    <x v="4"/>
    <n v="41"/>
    <x v="3"/>
    <x v="9"/>
  </r>
  <r>
    <x v="494"/>
    <x v="11"/>
    <x v="3"/>
    <n v="1.6990000000000001"/>
    <x v="4"/>
    <n v="41"/>
    <x v="3"/>
    <x v="9"/>
  </r>
  <r>
    <x v="494"/>
    <x v="12"/>
    <x v="3"/>
    <n v="1.9039999999999999"/>
    <x v="4"/>
    <n v="41"/>
    <x v="3"/>
    <x v="9"/>
  </r>
  <r>
    <x v="495"/>
    <x v="13"/>
    <x v="0"/>
    <n v="1.5650000000000001E-2"/>
    <x v="4"/>
    <n v="41"/>
    <x v="3"/>
    <x v="9"/>
  </r>
  <r>
    <x v="495"/>
    <x v="13"/>
    <x v="1"/>
    <n v="8.8929999999999995E-2"/>
    <x v="4"/>
    <n v="41"/>
    <x v="3"/>
    <x v="9"/>
  </r>
  <r>
    <x v="495"/>
    <x v="13"/>
    <x v="2"/>
    <n v="0.66842000000000001"/>
    <x v="4"/>
    <n v="41"/>
    <x v="3"/>
    <x v="9"/>
  </r>
  <r>
    <x v="495"/>
    <x v="13"/>
    <x v="3"/>
    <n v="0.77300000000000002"/>
    <x v="4"/>
    <n v="41"/>
    <x v="3"/>
    <x v="9"/>
  </r>
  <r>
    <x v="496"/>
    <x v="0"/>
    <x v="0"/>
    <n v="0.11774999999999999"/>
    <x v="4"/>
    <n v="42"/>
    <x v="3"/>
    <x v="9"/>
  </r>
  <r>
    <x v="496"/>
    <x v="1"/>
    <x v="0"/>
    <n v="0.36941000000000002"/>
    <x v="4"/>
    <n v="42"/>
    <x v="3"/>
    <x v="9"/>
  </r>
  <r>
    <x v="496"/>
    <x v="2"/>
    <x v="0"/>
    <n v="0.36941000000000002"/>
    <x v="4"/>
    <n v="42"/>
    <x v="3"/>
    <x v="9"/>
  </r>
  <r>
    <x v="496"/>
    <x v="3"/>
    <x v="0"/>
    <n v="0.36941000000000002"/>
    <x v="4"/>
    <n v="42"/>
    <x v="3"/>
    <x v="9"/>
  </r>
  <r>
    <x v="496"/>
    <x v="5"/>
    <x v="0"/>
    <n v="7.7509999999999996E-2"/>
    <x v="4"/>
    <n v="42"/>
    <x v="3"/>
    <x v="9"/>
  </r>
  <r>
    <x v="496"/>
    <x v="6"/>
    <x v="0"/>
    <n v="0.33"/>
    <x v="4"/>
    <n v="42"/>
    <x v="3"/>
    <x v="9"/>
  </r>
  <r>
    <x v="496"/>
    <x v="7"/>
    <x v="0"/>
    <n v="0.58594999999999997"/>
    <x v="4"/>
    <n v="42"/>
    <x v="3"/>
    <x v="9"/>
  </r>
  <r>
    <x v="496"/>
    <x v="8"/>
    <x v="0"/>
    <n v="0.58594999999999997"/>
    <x v="4"/>
    <n v="42"/>
    <x v="3"/>
    <x v="9"/>
  </r>
  <r>
    <x v="496"/>
    <x v="9"/>
    <x v="0"/>
    <n v="0.58594999999999997"/>
    <x v="4"/>
    <n v="42"/>
    <x v="3"/>
    <x v="9"/>
  </r>
  <r>
    <x v="496"/>
    <x v="10"/>
    <x v="0"/>
    <n v="0.58594999999999997"/>
    <x v="4"/>
    <n v="42"/>
    <x v="3"/>
    <x v="9"/>
  </r>
  <r>
    <x v="496"/>
    <x v="11"/>
    <x v="0"/>
    <n v="0.58594999999999997"/>
    <x v="4"/>
    <n v="42"/>
    <x v="3"/>
    <x v="9"/>
  </r>
  <r>
    <x v="496"/>
    <x v="12"/>
    <x v="0"/>
    <n v="0.58594999999999997"/>
    <x v="4"/>
    <n v="42"/>
    <x v="3"/>
    <x v="9"/>
  </r>
  <r>
    <x v="496"/>
    <x v="0"/>
    <x v="1"/>
    <n v="0.13145999999999999"/>
    <x v="4"/>
    <n v="42"/>
    <x v="3"/>
    <x v="9"/>
  </r>
  <r>
    <x v="496"/>
    <x v="1"/>
    <x v="1"/>
    <n v="0.24085000000000001"/>
    <x v="4"/>
    <n v="42"/>
    <x v="3"/>
    <x v="9"/>
  </r>
  <r>
    <x v="496"/>
    <x v="2"/>
    <x v="1"/>
    <n v="0.25636999999999999"/>
    <x v="4"/>
    <n v="42"/>
    <x v="3"/>
    <x v="9"/>
  </r>
  <r>
    <x v="496"/>
    <x v="3"/>
    <x v="1"/>
    <n v="0.25412000000000001"/>
    <x v="4"/>
    <n v="42"/>
    <x v="3"/>
    <x v="9"/>
  </r>
  <r>
    <x v="496"/>
    <x v="5"/>
    <x v="1"/>
    <n v="0.10803"/>
    <x v="4"/>
    <n v="42"/>
    <x v="3"/>
    <x v="9"/>
  </r>
  <r>
    <x v="496"/>
    <x v="6"/>
    <x v="1"/>
    <n v="0.23186999999999999"/>
    <x v="4"/>
    <n v="42"/>
    <x v="3"/>
    <x v="9"/>
  </r>
  <r>
    <x v="496"/>
    <x v="7"/>
    <x v="1"/>
    <n v="0.28591"/>
    <x v="4"/>
    <n v="42"/>
    <x v="3"/>
    <x v="9"/>
  </r>
  <r>
    <x v="496"/>
    <x v="8"/>
    <x v="1"/>
    <n v="0.30442000000000002"/>
    <x v="4"/>
    <n v="42"/>
    <x v="3"/>
    <x v="9"/>
  </r>
  <r>
    <x v="496"/>
    <x v="9"/>
    <x v="1"/>
    <n v="0.30105999999999999"/>
    <x v="4"/>
    <n v="42"/>
    <x v="3"/>
    <x v="9"/>
  </r>
  <r>
    <x v="496"/>
    <x v="10"/>
    <x v="1"/>
    <n v="0.32180999999999998"/>
    <x v="4"/>
    <n v="42"/>
    <x v="3"/>
    <x v="9"/>
  </r>
  <r>
    <x v="496"/>
    <x v="11"/>
    <x v="1"/>
    <n v="0.31657999999999997"/>
    <x v="4"/>
    <n v="42"/>
    <x v="3"/>
    <x v="9"/>
  </r>
  <r>
    <x v="496"/>
    <x v="12"/>
    <x v="1"/>
    <n v="0.35547000000000001"/>
    <x v="4"/>
    <n v="42"/>
    <x v="3"/>
    <x v="9"/>
  </r>
  <r>
    <x v="496"/>
    <x v="0"/>
    <x v="2"/>
    <n v="0.45379999999999998"/>
    <x v="4"/>
    <n v="42"/>
    <x v="3"/>
    <x v="9"/>
  </r>
  <r>
    <x v="496"/>
    <x v="1"/>
    <x v="2"/>
    <n v="0.67774000000000001"/>
    <x v="4"/>
    <n v="42"/>
    <x v="3"/>
    <x v="9"/>
  </r>
  <r>
    <x v="496"/>
    <x v="2"/>
    <x v="2"/>
    <n v="0.74521999999999999"/>
    <x v="4"/>
    <n v="42"/>
    <x v="3"/>
    <x v="9"/>
  </r>
  <r>
    <x v="496"/>
    <x v="3"/>
    <x v="2"/>
    <n v="0.73546999999999996"/>
    <x v="4"/>
    <n v="42"/>
    <x v="3"/>
    <x v="9"/>
  </r>
  <r>
    <x v="496"/>
    <x v="5"/>
    <x v="2"/>
    <n v="0.75346000000000002"/>
    <x v="4"/>
    <n v="42"/>
    <x v="3"/>
    <x v="9"/>
  </r>
  <r>
    <x v="496"/>
    <x v="6"/>
    <x v="2"/>
    <n v="0.67813000000000001"/>
    <x v="4"/>
    <n v="42"/>
    <x v="3"/>
    <x v="9"/>
  </r>
  <r>
    <x v="496"/>
    <x v="7"/>
    <x v="2"/>
    <n v="0.65713999999999995"/>
    <x v="4"/>
    <n v="42"/>
    <x v="3"/>
    <x v="9"/>
  </r>
  <r>
    <x v="496"/>
    <x v="8"/>
    <x v="2"/>
    <n v="0.73763000000000001"/>
    <x v="4"/>
    <n v="42"/>
    <x v="3"/>
    <x v="9"/>
  </r>
  <r>
    <x v="496"/>
    <x v="9"/>
    <x v="2"/>
    <n v="0.72299000000000002"/>
    <x v="4"/>
    <n v="42"/>
    <x v="3"/>
    <x v="9"/>
  </r>
  <r>
    <x v="496"/>
    <x v="10"/>
    <x v="2"/>
    <n v="0.81323999999999996"/>
    <x v="4"/>
    <n v="42"/>
    <x v="3"/>
    <x v="9"/>
  </r>
  <r>
    <x v="496"/>
    <x v="11"/>
    <x v="2"/>
    <n v="0.79047000000000001"/>
    <x v="4"/>
    <n v="42"/>
    <x v="3"/>
    <x v="9"/>
  </r>
  <r>
    <x v="496"/>
    <x v="12"/>
    <x v="2"/>
    <n v="0.95957999999999999"/>
    <x v="4"/>
    <n v="42"/>
    <x v="3"/>
    <x v="9"/>
  </r>
  <r>
    <x v="496"/>
    <x v="0"/>
    <x v="3"/>
    <n v="0.70299999999999996"/>
    <x v="4"/>
    <n v="42"/>
    <x v="3"/>
    <x v="9"/>
  </r>
  <r>
    <x v="496"/>
    <x v="1"/>
    <x v="3"/>
    <n v="1.288"/>
    <x v="4"/>
    <n v="42"/>
    <x v="3"/>
    <x v="9"/>
  </r>
  <r>
    <x v="496"/>
    <x v="2"/>
    <x v="3"/>
    <n v="1.371"/>
    <x v="4"/>
    <n v="42"/>
    <x v="3"/>
    <x v="9"/>
  </r>
  <r>
    <x v="496"/>
    <x v="3"/>
    <x v="3"/>
    <n v="1.359"/>
    <x v="4"/>
    <n v="42"/>
    <x v="3"/>
    <x v="9"/>
  </r>
  <r>
    <x v="496"/>
    <x v="5"/>
    <x v="3"/>
    <n v="0.93899999999999995"/>
    <x v="4"/>
    <n v="42"/>
    <x v="3"/>
    <x v="9"/>
  </r>
  <r>
    <x v="496"/>
    <x v="6"/>
    <x v="3"/>
    <n v="1.24"/>
    <x v="4"/>
    <n v="42"/>
    <x v="3"/>
    <x v="9"/>
  </r>
  <r>
    <x v="496"/>
    <x v="7"/>
    <x v="3"/>
    <n v="1.5289999999999999"/>
    <x v="4"/>
    <n v="42"/>
    <x v="3"/>
    <x v="9"/>
  </r>
  <r>
    <x v="496"/>
    <x v="8"/>
    <x v="3"/>
    <n v="1.6279999999999999"/>
    <x v="4"/>
    <n v="42"/>
    <x v="3"/>
    <x v="9"/>
  </r>
  <r>
    <x v="496"/>
    <x v="9"/>
    <x v="3"/>
    <n v="1.61"/>
    <x v="4"/>
    <n v="42"/>
    <x v="3"/>
    <x v="9"/>
  </r>
  <r>
    <x v="496"/>
    <x v="10"/>
    <x v="3"/>
    <n v="1.7210000000000001"/>
    <x v="4"/>
    <n v="42"/>
    <x v="3"/>
    <x v="9"/>
  </r>
  <r>
    <x v="496"/>
    <x v="11"/>
    <x v="3"/>
    <n v="1.6930000000000001"/>
    <x v="4"/>
    <n v="42"/>
    <x v="3"/>
    <x v="9"/>
  </r>
  <r>
    <x v="496"/>
    <x v="12"/>
    <x v="3"/>
    <n v="1.901"/>
    <x v="4"/>
    <n v="42"/>
    <x v="3"/>
    <x v="9"/>
  </r>
  <r>
    <x v="497"/>
    <x v="13"/>
    <x v="0"/>
    <n v="1.5650000000000001E-2"/>
    <x v="4"/>
    <n v="42"/>
    <x v="3"/>
    <x v="9"/>
  </r>
  <r>
    <x v="497"/>
    <x v="13"/>
    <x v="1"/>
    <n v="8.5709999999999995E-2"/>
    <x v="4"/>
    <n v="42"/>
    <x v="3"/>
    <x v="9"/>
  </r>
  <r>
    <x v="497"/>
    <x v="13"/>
    <x v="2"/>
    <n v="0.64363999999999999"/>
    <x v="4"/>
    <n v="42"/>
    <x v="3"/>
    <x v="9"/>
  </r>
  <r>
    <x v="497"/>
    <x v="13"/>
    <x v="3"/>
    <n v="0.745"/>
    <x v="4"/>
    <n v="42"/>
    <x v="3"/>
    <x v="9"/>
  </r>
  <r>
    <x v="498"/>
    <x v="0"/>
    <x v="0"/>
    <n v="0.11774999999999999"/>
    <x v="4"/>
    <n v="43"/>
    <x v="3"/>
    <x v="9"/>
  </r>
  <r>
    <x v="498"/>
    <x v="1"/>
    <x v="0"/>
    <n v="0.36941000000000002"/>
    <x v="4"/>
    <n v="43"/>
    <x v="3"/>
    <x v="9"/>
  </r>
  <r>
    <x v="498"/>
    <x v="2"/>
    <x v="0"/>
    <n v="0.36941000000000002"/>
    <x v="4"/>
    <n v="43"/>
    <x v="3"/>
    <x v="9"/>
  </r>
  <r>
    <x v="498"/>
    <x v="3"/>
    <x v="0"/>
    <n v="0.36941000000000002"/>
    <x v="4"/>
    <n v="43"/>
    <x v="3"/>
    <x v="9"/>
  </r>
  <r>
    <x v="498"/>
    <x v="5"/>
    <x v="0"/>
    <n v="7.7509999999999996E-2"/>
    <x v="4"/>
    <n v="43"/>
    <x v="3"/>
    <x v="9"/>
  </r>
  <r>
    <x v="498"/>
    <x v="6"/>
    <x v="0"/>
    <n v="0.33"/>
    <x v="4"/>
    <n v="43"/>
    <x v="3"/>
    <x v="9"/>
  </r>
  <r>
    <x v="498"/>
    <x v="7"/>
    <x v="0"/>
    <n v="0.58594999999999997"/>
    <x v="4"/>
    <n v="43"/>
    <x v="3"/>
    <x v="9"/>
  </r>
  <r>
    <x v="498"/>
    <x v="8"/>
    <x v="0"/>
    <n v="0.58594999999999997"/>
    <x v="4"/>
    <n v="43"/>
    <x v="3"/>
    <x v="9"/>
  </r>
  <r>
    <x v="498"/>
    <x v="9"/>
    <x v="0"/>
    <n v="0.58594999999999997"/>
    <x v="4"/>
    <n v="43"/>
    <x v="3"/>
    <x v="9"/>
  </r>
  <r>
    <x v="498"/>
    <x v="10"/>
    <x v="0"/>
    <n v="0.58594999999999997"/>
    <x v="4"/>
    <n v="43"/>
    <x v="3"/>
    <x v="9"/>
  </r>
  <r>
    <x v="498"/>
    <x v="11"/>
    <x v="0"/>
    <n v="0.58594999999999997"/>
    <x v="4"/>
    <n v="43"/>
    <x v="3"/>
    <x v="9"/>
  </r>
  <r>
    <x v="498"/>
    <x v="12"/>
    <x v="0"/>
    <n v="0.58594999999999997"/>
    <x v="4"/>
    <n v="43"/>
    <x v="3"/>
    <x v="9"/>
  </r>
  <r>
    <x v="498"/>
    <x v="0"/>
    <x v="1"/>
    <n v="0.13108"/>
    <x v="4"/>
    <n v="43"/>
    <x v="3"/>
    <x v="9"/>
  </r>
  <r>
    <x v="498"/>
    <x v="1"/>
    <x v="1"/>
    <n v="0.23616999999999999"/>
    <x v="4"/>
    <n v="43"/>
    <x v="3"/>
    <x v="9"/>
  </r>
  <r>
    <x v="498"/>
    <x v="2"/>
    <x v="1"/>
    <n v="0.25001000000000001"/>
    <x v="4"/>
    <n v="43"/>
    <x v="3"/>
    <x v="9"/>
  </r>
  <r>
    <x v="498"/>
    <x v="3"/>
    <x v="1"/>
    <n v="0.25169000000000002"/>
    <x v="4"/>
    <n v="43"/>
    <x v="3"/>
    <x v="9"/>
  </r>
  <r>
    <x v="498"/>
    <x v="5"/>
    <x v="1"/>
    <n v="0.1055"/>
    <x v="4"/>
    <n v="43"/>
    <x v="3"/>
    <x v="9"/>
  </r>
  <r>
    <x v="498"/>
    <x v="6"/>
    <x v="1"/>
    <n v="0.22794"/>
    <x v="4"/>
    <n v="43"/>
    <x v="3"/>
    <x v="9"/>
  </r>
  <r>
    <x v="498"/>
    <x v="7"/>
    <x v="1"/>
    <n v="0.27767999999999998"/>
    <x v="4"/>
    <n v="43"/>
    <x v="3"/>
    <x v="9"/>
  </r>
  <r>
    <x v="498"/>
    <x v="8"/>
    <x v="1"/>
    <n v="0.29488999999999999"/>
    <x v="4"/>
    <n v="43"/>
    <x v="3"/>
    <x v="9"/>
  </r>
  <r>
    <x v="498"/>
    <x v="9"/>
    <x v="1"/>
    <n v="0.29657"/>
    <x v="4"/>
    <n v="43"/>
    <x v="3"/>
    <x v="9"/>
  </r>
  <r>
    <x v="498"/>
    <x v="10"/>
    <x v="1"/>
    <n v="0.31433"/>
    <x v="4"/>
    <n v="43"/>
    <x v="3"/>
    <x v="9"/>
  </r>
  <r>
    <x v="498"/>
    <x v="11"/>
    <x v="1"/>
    <n v="0.31583"/>
    <x v="4"/>
    <n v="43"/>
    <x v="3"/>
    <x v="9"/>
  </r>
  <r>
    <x v="498"/>
    <x v="12"/>
    <x v="1"/>
    <n v="0.35378999999999999"/>
    <x v="4"/>
    <n v="43"/>
    <x v="3"/>
    <x v="9"/>
  </r>
  <r>
    <x v="498"/>
    <x v="0"/>
    <x v="2"/>
    <n v="0.45217000000000002"/>
    <x v="4"/>
    <n v="43"/>
    <x v="3"/>
    <x v="9"/>
  </r>
  <r>
    <x v="498"/>
    <x v="1"/>
    <x v="2"/>
    <n v="0.65742"/>
    <x v="4"/>
    <n v="43"/>
    <x v="3"/>
    <x v="9"/>
  </r>
  <r>
    <x v="498"/>
    <x v="2"/>
    <x v="2"/>
    <n v="0.71758"/>
    <x v="4"/>
    <n v="43"/>
    <x v="3"/>
    <x v="9"/>
  </r>
  <r>
    <x v="498"/>
    <x v="3"/>
    <x v="2"/>
    <n v="0.72489999999999999"/>
    <x v="4"/>
    <n v="43"/>
    <x v="3"/>
    <x v="9"/>
  </r>
  <r>
    <x v="498"/>
    <x v="5"/>
    <x v="2"/>
    <n v="0.73399000000000003"/>
    <x v="4"/>
    <n v="43"/>
    <x v="3"/>
    <x v="9"/>
  </r>
  <r>
    <x v="498"/>
    <x v="6"/>
    <x v="2"/>
    <n v="0.66105999999999998"/>
    <x v="4"/>
    <n v="43"/>
    <x v="3"/>
    <x v="9"/>
  </r>
  <r>
    <x v="498"/>
    <x v="7"/>
    <x v="2"/>
    <n v="0.62136999999999998"/>
    <x v="4"/>
    <n v="43"/>
    <x v="3"/>
    <x v="9"/>
  </r>
  <r>
    <x v="498"/>
    <x v="8"/>
    <x v="2"/>
    <n v="0.69616"/>
    <x v="4"/>
    <n v="43"/>
    <x v="3"/>
    <x v="9"/>
  </r>
  <r>
    <x v="498"/>
    <x v="9"/>
    <x v="2"/>
    <n v="0.70347999999999999"/>
    <x v="4"/>
    <n v="43"/>
    <x v="3"/>
    <x v="9"/>
  </r>
  <r>
    <x v="498"/>
    <x v="10"/>
    <x v="2"/>
    <n v="0.78071999999999997"/>
    <x v="4"/>
    <n v="43"/>
    <x v="3"/>
    <x v="9"/>
  </r>
  <r>
    <x v="498"/>
    <x v="11"/>
    <x v="2"/>
    <n v="0.78722000000000003"/>
    <x v="4"/>
    <n v="43"/>
    <x v="3"/>
    <x v="9"/>
  </r>
  <r>
    <x v="498"/>
    <x v="12"/>
    <x v="2"/>
    <n v="0.95226"/>
    <x v="4"/>
    <n v="43"/>
    <x v="3"/>
    <x v="9"/>
  </r>
  <r>
    <x v="498"/>
    <x v="0"/>
    <x v="3"/>
    <n v="0.70099999999999996"/>
    <x v="4"/>
    <n v="43"/>
    <x v="3"/>
    <x v="9"/>
  </r>
  <r>
    <x v="498"/>
    <x v="1"/>
    <x v="3"/>
    <n v="1.2629999999999999"/>
    <x v="4"/>
    <n v="43"/>
    <x v="3"/>
    <x v="9"/>
  </r>
  <r>
    <x v="498"/>
    <x v="2"/>
    <x v="3"/>
    <n v="1.337"/>
    <x v="4"/>
    <n v="43"/>
    <x v="3"/>
    <x v="9"/>
  </r>
  <r>
    <x v="498"/>
    <x v="3"/>
    <x v="3"/>
    <n v="1.3460000000000001"/>
    <x v="4"/>
    <n v="43"/>
    <x v="3"/>
    <x v="9"/>
  </r>
  <r>
    <x v="498"/>
    <x v="5"/>
    <x v="3"/>
    <n v="0.91700000000000004"/>
    <x v="4"/>
    <n v="43"/>
    <x v="3"/>
    <x v="9"/>
  </r>
  <r>
    <x v="498"/>
    <x v="6"/>
    <x v="3"/>
    <n v="1.2190000000000001"/>
    <x v="4"/>
    <n v="43"/>
    <x v="3"/>
    <x v="9"/>
  </r>
  <r>
    <x v="498"/>
    <x v="7"/>
    <x v="3"/>
    <n v="1.4850000000000001"/>
    <x v="4"/>
    <n v="43"/>
    <x v="3"/>
    <x v="9"/>
  </r>
  <r>
    <x v="498"/>
    <x v="8"/>
    <x v="3"/>
    <n v="1.577"/>
    <x v="4"/>
    <n v="43"/>
    <x v="3"/>
    <x v="9"/>
  </r>
  <r>
    <x v="498"/>
    <x v="9"/>
    <x v="3"/>
    <n v="1.5860000000000001"/>
    <x v="4"/>
    <n v="43"/>
    <x v="3"/>
    <x v="9"/>
  </r>
  <r>
    <x v="498"/>
    <x v="10"/>
    <x v="3"/>
    <n v="1.681"/>
    <x v="4"/>
    <n v="43"/>
    <x v="3"/>
    <x v="9"/>
  </r>
  <r>
    <x v="498"/>
    <x v="11"/>
    <x v="3"/>
    <n v="1.6890000000000001"/>
    <x v="4"/>
    <n v="43"/>
    <x v="3"/>
    <x v="9"/>
  </r>
  <r>
    <x v="498"/>
    <x v="12"/>
    <x v="3"/>
    <n v="1.8919999999999999"/>
    <x v="4"/>
    <n v="43"/>
    <x v="3"/>
    <x v="9"/>
  </r>
  <r>
    <x v="499"/>
    <x v="13"/>
    <x v="0"/>
    <n v="1.5650000000000001E-2"/>
    <x v="4"/>
    <n v="43"/>
    <x v="3"/>
    <x v="9"/>
  </r>
  <r>
    <x v="499"/>
    <x v="13"/>
    <x v="1"/>
    <n v="8.1339999999999996E-2"/>
    <x v="4"/>
    <n v="43"/>
    <x v="3"/>
    <x v="9"/>
  </r>
  <r>
    <x v="499"/>
    <x v="13"/>
    <x v="2"/>
    <n v="0.61001000000000005"/>
    <x v="4"/>
    <n v="43"/>
    <x v="3"/>
    <x v="9"/>
  </r>
  <r>
    <x v="499"/>
    <x v="13"/>
    <x v="3"/>
    <n v="0.70699999999999996"/>
    <x v="4"/>
    <n v="43"/>
    <x v="3"/>
    <x v="9"/>
  </r>
  <r>
    <x v="500"/>
    <x v="0"/>
    <x v="0"/>
    <n v="0.11774999999999999"/>
    <x v="4"/>
    <n v="44"/>
    <x v="3"/>
    <x v="9"/>
  </r>
  <r>
    <x v="500"/>
    <x v="1"/>
    <x v="0"/>
    <n v="0.36941000000000002"/>
    <x v="4"/>
    <n v="44"/>
    <x v="3"/>
    <x v="9"/>
  </r>
  <r>
    <x v="500"/>
    <x v="2"/>
    <x v="0"/>
    <n v="0.36941000000000002"/>
    <x v="4"/>
    <n v="44"/>
    <x v="3"/>
    <x v="9"/>
  </r>
  <r>
    <x v="500"/>
    <x v="3"/>
    <x v="0"/>
    <n v="0.36941000000000002"/>
    <x v="4"/>
    <n v="44"/>
    <x v="3"/>
    <x v="9"/>
  </r>
  <r>
    <x v="500"/>
    <x v="5"/>
    <x v="0"/>
    <n v="7.7509999999999996E-2"/>
    <x v="4"/>
    <n v="44"/>
    <x v="3"/>
    <x v="9"/>
  </r>
  <r>
    <x v="500"/>
    <x v="6"/>
    <x v="0"/>
    <n v="0.33"/>
    <x v="4"/>
    <n v="44"/>
    <x v="3"/>
    <x v="9"/>
  </r>
  <r>
    <x v="500"/>
    <x v="7"/>
    <x v="0"/>
    <n v="0.58594999999999997"/>
    <x v="4"/>
    <n v="44"/>
    <x v="3"/>
    <x v="9"/>
  </r>
  <r>
    <x v="500"/>
    <x v="8"/>
    <x v="0"/>
    <n v="0.58594999999999997"/>
    <x v="4"/>
    <n v="44"/>
    <x v="3"/>
    <x v="9"/>
  </r>
  <r>
    <x v="500"/>
    <x v="9"/>
    <x v="0"/>
    <n v="0.58594999999999997"/>
    <x v="4"/>
    <n v="44"/>
    <x v="3"/>
    <x v="9"/>
  </r>
  <r>
    <x v="500"/>
    <x v="10"/>
    <x v="0"/>
    <n v="0.58594999999999997"/>
    <x v="4"/>
    <n v="44"/>
    <x v="3"/>
    <x v="9"/>
  </r>
  <r>
    <x v="500"/>
    <x v="11"/>
    <x v="0"/>
    <n v="0.58594999999999997"/>
    <x v="4"/>
    <n v="44"/>
    <x v="3"/>
    <x v="9"/>
  </r>
  <r>
    <x v="500"/>
    <x v="12"/>
    <x v="0"/>
    <n v="0.58594999999999997"/>
    <x v="4"/>
    <n v="44"/>
    <x v="3"/>
    <x v="9"/>
  </r>
  <r>
    <x v="500"/>
    <x v="0"/>
    <x v="1"/>
    <n v="0.13127"/>
    <x v="4"/>
    <n v="44"/>
    <x v="3"/>
    <x v="9"/>
  </r>
  <r>
    <x v="500"/>
    <x v="1"/>
    <x v="1"/>
    <n v="0.23336999999999999"/>
    <x v="4"/>
    <n v="44"/>
    <x v="3"/>
    <x v="9"/>
  </r>
  <r>
    <x v="500"/>
    <x v="2"/>
    <x v="1"/>
    <n v="0.24907000000000001"/>
    <x v="4"/>
    <n v="44"/>
    <x v="3"/>
    <x v="9"/>
  </r>
  <r>
    <x v="500"/>
    <x v="3"/>
    <x v="1"/>
    <n v="0.2472"/>
    <x v="4"/>
    <n v="44"/>
    <x v="3"/>
    <x v="9"/>
  </r>
  <r>
    <x v="500"/>
    <x v="5"/>
    <x v="1"/>
    <n v="0.104"/>
    <x v="4"/>
    <n v="44"/>
    <x v="3"/>
    <x v="9"/>
  </r>
  <r>
    <x v="500"/>
    <x v="6"/>
    <x v="1"/>
    <n v="0.22458"/>
    <x v="4"/>
    <n v="44"/>
    <x v="3"/>
    <x v="9"/>
  </r>
  <r>
    <x v="500"/>
    <x v="7"/>
    <x v="1"/>
    <n v="0.27282000000000001"/>
    <x v="4"/>
    <n v="44"/>
    <x v="3"/>
    <x v="9"/>
  </r>
  <r>
    <x v="500"/>
    <x v="8"/>
    <x v="1"/>
    <n v="0.29076999999999997"/>
    <x v="4"/>
    <n v="44"/>
    <x v="3"/>
    <x v="9"/>
  </r>
  <r>
    <x v="500"/>
    <x v="9"/>
    <x v="1"/>
    <n v="0.28909000000000001"/>
    <x v="4"/>
    <n v="44"/>
    <x v="3"/>
    <x v="9"/>
  </r>
  <r>
    <x v="500"/>
    <x v="10"/>
    <x v="1"/>
    <n v="0.30965999999999999"/>
    <x v="4"/>
    <n v="44"/>
    <x v="3"/>
    <x v="9"/>
  </r>
  <r>
    <x v="500"/>
    <x v="11"/>
    <x v="1"/>
    <n v="0.30647999999999997"/>
    <x v="4"/>
    <n v="44"/>
    <x v="3"/>
    <x v="9"/>
  </r>
  <r>
    <x v="500"/>
    <x v="12"/>
    <x v="1"/>
    <n v="0.35210999999999998"/>
    <x v="4"/>
    <n v="44"/>
    <x v="3"/>
    <x v="9"/>
  </r>
  <r>
    <x v="500"/>
    <x v="0"/>
    <x v="2"/>
    <n v="0.45297999999999999"/>
    <x v="4"/>
    <n v="44"/>
    <x v="3"/>
    <x v="9"/>
  </r>
  <r>
    <x v="500"/>
    <x v="1"/>
    <x v="2"/>
    <n v="0.64522000000000002"/>
    <x v="4"/>
    <n v="44"/>
    <x v="3"/>
    <x v="9"/>
  </r>
  <r>
    <x v="500"/>
    <x v="2"/>
    <x v="2"/>
    <n v="0.71352000000000004"/>
    <x v="4"/>
    <n v="44"/>
    <x v="3"/>
    <x v="9"/>
  </r>
  <r>
    <x v="500"/>
    <x v="3"/>
    <x v="2"/>
    <n v="0.70538999999999996"/>
    <x v="4"/>
    <n v="44"/>
    <x v="3"/>
    <x v="9"/>
  </r>
  <r>
    <x v="500"/>
    <x v="5"/>
    <x v="2"/>
    <n v="0.72248999999999997"/>
    <x v="4"/>
    <n v="44"/>
    <x v="3"/>
    <x v="9"/>
  </r>
  <r>
    <x v="500"/>
    <x v="6"/>
    <x v="2"/>
    <n v="0.64641999999999999"/>
    <x v="4"/>
    <n v="44"/>
    <x v="3"/>
    <x v="9"/>
  </r>
  <r>
    <x v="500"/>
    <x v="7"/>
    <x v="2"/>
    <n v="0.60023000000000004"/>
    <x v="4"/>
    <n v="44"/>
    <x v="3"/>
    <x v="9"/>
  </r>
  <r>
    <x v="500"/>
    <x v="8"/>
    <x v="2"/>
    <n v="0.67827999999999999"/>
    <x v="4"/>
    <n v="44"/>
    <x v="3"/>
    <x v="9"/>
  </r>
  <r>
    <x v="500"/>
    <x v="9"/>
    <x v="2"/>
    <n v="0.67096"/>
    <x v="4"/>
    <n v="44"/>
    <x v="3"/>
    <x v="9"/>
  </r>
  <r>
    <x v="500"/>
    <x v="10"/>
    <x v="2"/>
    <n v="0.76039000000000001"/>
    <x v="4"/>
    <n v="44"/>
    <x v="3"/>
    <x v="9"/>
  </r>
  <r>
    <x v="500"/>
    <x v="11"/>
    <x v="2"/>
    <n v="0.74656999999999996"/>
    <x v="4"/>
    <n v="44"/>
    <x v="3"/>
    <x v="9"/>
  </r>
  <r>
    <x v="500"/>
    <x v="12"/>
    <x v="2"/>
    <n v="0.94494"/>
    <x v="4"/>
    <n v="44"/>
    <x v="3"/>
    <x v="9"/>
  </r>
  <r>
    <x v="500"/>
    <x v="0"/>
    <x v="3"/>
    <n v="0.70199999999999996"/>
    <x v="4"/>
    <n v="44"/>
    <x v="3"/>
    <x v="9"/>
  </r>
  <r>
    <x v="500"/>
    <x v="1"/>
    <x v="3"/>
    <n v="1.248"/>
    <x v="4"/>
    <n v="44"/>
    <x v="3"/>
    <x v="9"/>
  </r>
  <r>
    <x v="500"/>
    <x v="2"/>
    <x v="3"/>
    <n v="1.3320000000000001"/>
    <x v="4"/>
    <n v="44"/>
    <x v="3"/>
    <x v="9"/>
  </r>
  <r>
    <x v="500"/>
    <x v="3"/>
    <x v="3"/>
    <n v="1.3220000000000001"/>
    <x v="4"/>
    <n v="44"/>
    <x v="3"/>
    <x v="9"/>
  </r>
  <r>
    <x v="500"/>
    <x v="5"/>
    <x v="3"/>
    <n v="0.90400000000000003"/>
    <x v="4"/>
    <n v="44"/>
    <x v="3"/>
    <x v="9"/>
  </r>
  <r>
    <x v="500"/>
    <x v="6"/>
    <x v="3"/>
    <n v="1.2010000000000001"/>
    <x v="4"/>
    <n v="44"/>
    <x v="3"/>
    <x v="9"/>
  </r>
  <r>
    <x v="500"/>
    <x v="7"/>
    <x v="3"/>
    <n v="1.4590000000000001"/>
    <x v="4"/>
    <n v="44"/>
    <x v="3"/>
    <x v="9"/>
  </r>
  <r>
    <x v="500"/>
    <x v="8"/>
    <x v="3"/>
    <n v="1.5549999999999999"/>
    <x v="4"/>
    <n v="44"/>
    <x v="3"/>
    <x v="9"/>
  </r>
  <r>
    <x v="500"/>
    <x v="9"/>
    <x v="3"/>
    <n v="1.546"/>
    <x v="4"/>
    <n v="44"/>
    <x v="3"/>
    <x v="9"/>
  </r>
  <r>
    <x v="500"/>
    <x v="10"/>
    <x v="3"/>
    <n v="1.6559999999999999"/>
    <x v="4"/>
    <n v="44"/>
    <x v="3"/>
    <x v="9"/>
  </r>
  <r>
    <x v="500"/>
    <x v="11"/>
    <x v="3"/>
    <n v="1.639"/>
    <x v="4"/>
    <n v="44"/>
    <x v="3"/>
    <x v="9"/>
  </r>
  <r>
    <x v="500"/>
    <x v="12"/>
    <x v="3"/>
    <n v="1.883"/>
    <x v="4"/>
    <n v="44"/>
    <x v="3"/>
    <x v="9"/>
  </r>
  <r>
    <x v="501"/>
    <x v="13"/>
    <x v="0"/>
    <n v="1.5650000000000001E-2"/>
    <x v="4"/>
    <n v="44"/>
    <x v="3"/>
    <x v="9"/>
  </r>
  <r>
    <x v="501"/>
    <x v="13"/>
    <x v="1"/>
    <n v="8.1339999999999996E-2"/>
    <x v="4"/>
    <n v="44"/>
    <x v="3"/>
    <x v="9"/>
  </r>
  <r>
    <x v="501"/>
    <x v="13"/>
    <x v="2"/>
    <n v="0.61001000000000005"/>
    <x v="4"/>
    <n v="44"/>
    <x v="3"/>
    <x v="9"/>
  </r>
  <r>
    <x v="501"/>
    <x v="13"/>
    <x v="3"/>
    <n v="0.70699999999999996"/>
    <x v="4"/>
    <n v="44"/>
    <x v="3"/>
    <x v="9"/>
  </r>
  <r>
    <x v="502"/>
    <x v="0"/>
    <x v="0"/>
    <n v="0.11774999999999999"/>
    <x v="4"/>
    <n v="45"/>
    <x v="3"/>
    <x v="10"/>
  </r>
  <r>
    <x v="502"/>
    <x v="1"/>
    <x v="0"/>
    <n v="0.36941000000000002"/>
    <x v="4"/>
    <n v="45"/>
    <x v="3"/>
    <x v="10"/>
  </r>
  <r>
    <x v="502"/>
    <x v="2"/>
    <x v="0"/>
    <n v="0.36941000000000002"/>
    <x v="4"/>
    <n v="45"/>
    <x v="3"/>
    <x v="10"/>
  </r>
  <r>
    <x v="502"/>
    <x v="3"/>
    <x v="0"/>
    <n v="0.36941000000000002"/>
    <x v="4"/>
    <n v="45"/>
    <x v="3"/>
    <x v="10"/>
  </r>
  <r>
    <x v="502"/>
    <x v="5"/>
    <x v="0"/>
    <n v="7.7509999999999996E-2"/>
    <x v="4"/>
    <n v="45"/>
    <x v="3"/>
    <x v="10"/>
  </r>
  <r>
    <x v="502"/>
    <x v="6"/>
    <x v="0"/>
    <n v="0.33"/>
    <x v="4"/>
    <n v="45"/>
    <x v="3"/>
    <x v="10"/>
  </r>
  <r>
    <x v="502"/>
    <x v="7"/>
    <x v="0"/>
    <n v="0.58594999999999997"/>
    <x v="4"/>
    <n v="45"/>
    <x v="3"/>
    <x v="10"/>
  </r>
  <r>
    <x v="502"/>
    <x v="8"/>
    <x v="0"/>
    <n v="0.58594999999999997"/>
    <x v="4"/>
    <n v="45"/>
    <x v="3"/>
    <x v="10"/>
  </r>
  <r>
    <x v="502"/>
    <x v="9"/>
    <x v="0"/>
    <n v="0.58594999999999997"/>
    <x v="4"/>
    <n v="45"/>
    <x v="3"/>
    <x v="10"/>
  </r>
  <r>
    <x v="502"/>
    <x v="10"/>
    <x v="0"/>
    <n v="0.58594999999999997"/>
    <x v="4"/>
    <n v="45"/>
    <x v="3"/>
    <x v="10"/>
  </r>
  <r>
    <x v="502"/>
    <x v="11"/>
    <x v="0"/>
    <n v="0.58594999999999997"/>
    <x v="4"/>
    <n v="45"/>
    <x v="3"/>
    <x v="10"/>
  </r>
  <r>
    <x v="502"/>
    <x v="12"/>
    <x v="0"/>
    <n v="0.58594999999999997"/>
    <x v="4"/>
    <n v="45"/>
    <x v="3"/>
    <x v="10"/>
  </r>
  <r>
    <x v="502"/>
    <x v="0"/>
    <x v="1"/>
    <n v="0.13145999999999999"/>
    <x v="4"/>
    <n v="45"/>
    <x v="3"/>
    <x v="10"/>
  </r>
  <r>
    <x v="502"/>
    <x v="1"/>
    <x v="1"/>
    <n v="0.23355000000000001"/>
    <x v="4"/>
    <n v="45"/>
    <x v="3"/>
    <x v="10"/>
  </r>
  <r>
    <x v="502"/>
    <x v="2"/>
    <x v="1"/>
    <n v="0.24945000000000001"/>
    <x v="4"/>
    <n v="45"/>
    <x v="3"/>
    <x v="10"/>
  </r>
  <r>
    <x v="502"/>
    <x v="3"/>
    <x v="1"/>
    <n v="0.24739"/>
    <x v="4"/>
    <n v="45"/>
    <x v="3"/>
    <x v="10"/>
  </r>
  <r>
    <x v="502"/>
    <x v="5"/>
    <x v="1"/>
    <n v="0.10423"/>
    <x v="4"/>
    <n v="45"/>
    <x v="3"/>
    <x v="10"/>
  </r>
  <r>
    <x v="502"/>
    <x v="6"/>
    <x v="1"/>
    <n v="0.22402"/>
    <x v="4"/>
    <n v="45"/>
    <x v="3"/>
    <x v="10"/>
  </r>
  <r>
    <x v="502"/>
    <x v="7"/>
    <x v="1"/>
    <n v="0.2717"/>
    <x v="4"/>
    <n v="45"/>
    <x v="3"/>
    <x v="10"/>
  </r>
  <r>
    <x v="502"/>
    <x v="8"/>
    <x v="1"/>
    <n v="0.29115000000000002"/>
    <x v="4"/>
    <n v="45"/>
    <x v="3"/>
    <x v="10"/>
  </r>
  <r>
    <x v="502"/>
    <x v="9"/>
    <x v="1"/>
    <n v="0.28853000000000001"/>
    <x v="4"/>
    <n v="45"/>
    <x v="3"/>
    <x v="10"/>
  </r>
  <r>
    <x v="502"/>
    <x v="10"/>
    <x v="1"/>
    <n v="0.30891000000000002"/>
    <x v="4"/>
    <n v="45"/>
    <x v="3"/>
    <x v="10"/>
  </r>
  <r>
    <x v="502"/>
    <x v="11"/>
    <x v="1"/>
    <n v="0.30647999999999997"/>
    <x v="4"/>
    <n v="45"/>
    <x v="3"/>
    <x v="10"/>
  </r>
  <r>
    <x v="502"/>
    <x v="12"/>
    <x v="1"/>
    <n v="0.35192000000000001"/>
    <x v="4"/>
    <n v="45"/>
    <x v="3"/>
    <x v="10"/>
  </r>
  <r>
    <x v="502"/>
    <x v="0"/>
    <x v="2"/>
    <n v="0.45379999999999998"/>
    <x v="4"/>
    <n v="45"/>
    <x v="3"/>
    <x v="10"/>
  </r>
  <r>
    <x v="502"/>
    <x v="1"/>
    <x v="2"/>
    <n v="0.64603999999999995"/>
    <x v="4"/>
    <n v="45"/>
    <x v="3"/>
    <x v="10"/>
  </r>
  <r>
    <x v="502"/>
    <x v="2"/>
    <x v="2"/>
    <n v="0.71514"/>
    <x v="4"/>
    <n v="45"/>
    <x v="3"/>
    <x v="10"/>
  </r>
  <r>
    <x v="502"/>
    <x v="3"/>
    <x v="2"/>
    <n v="0.70620000000000005"/>
    <x v="4"/>
    <n v="45"/>
    <x v="3"/>
    <x v="10"/>
  </r>
  <r>
    <x v="502"/>
    <x v="5"/>
    <x v="2"/>
    <n v="0.72426000000000001"/>
    <x v="4"/>
    <n v="45"/>
    <x v="3"/>
    <x v="10"/>
  </r>
  <r>
    <x v="502"/>
    <x v="6"/>
    <x v="2"/>
    <n v="0.64398"/>
    <x v="4"/>
    <n v="45"/>
    <x v="3"/>
    <x v="10"/>
  </r>
  <r>
    <x v="502"/>
    <x v="7"/>
    <x v="2"/>
    <n v="0.59535000000000005"/>
    <x v="4"/>
    <n v="45"/>
    <x v="3"/>
    <x v="10"/>
  </r>
  <r>
    <x v="502"/>
    <x v="8"/>
    <x v="2"/>
    <n v="0.67989999999999995"/>
    <x v="4"/>
    <n v="45"/>
    <x v="3"/>
    <x v="10"/>
  </r>
  <r>
    <x v="502"/>
    <x v="9"/>
    <x v="2"/>
    <n v="0.66852"/>
    <x v="4"/>
    <n v="45"/>
    <x v="3"/>
    <x v="10"/>
  </r>
  <r>
    <x v="502"/>
    <x v="10"/>
    <x v="2"/>
    <n v="0.75714000000000004"/>
    <x v="4"/>
    <n v="45"/>
    <x v="3"/>
    <x v="10"/>
  </r>
  <r>
    <x v="502"/>
    <x v="11"/>
    <x v="2"/>
    <n v="0.74656999999999996"/>
    <x v="4"/>
    <n v="45"/>
    <x v="3"/>
    <x v="10"/>
  </r>
  <r>
    <x v="502"/>
    <x v="12"/>
    <x v="2"/>
    <n v="0.94413000000000002"/>
    <x v="4"/>
    <n v="45"/>
    <x v="3"/>
    <x v="10"/>
  </r>
  <r>
    <x v="502"/>
    <x v="0"/>
    <x v="3"/>
    <n v="0.70299999999999996"/>
    <x v="4"/>
    <n v="45"/>
    <x v="3"/>
    <x v="10"/>
  </r>
  <r>
    <x v="502"/>
    <x v="1"/>
    <x v="3"/>
    <n v="1.2490000000000001"/>
    <x v="4"/>
    <n v="45"/>
    <x v="3"/>
    <x v="10"/>
  </r>
  <r>
    <x v="502"/>
    <x v="2"/>
    <x v="3"/>
    <n v="1.3340000000000001"/>
    <x v="4"/>
    <n v="45"/>
    <x v="3"/>
    <x v="10"/>
  </r>
  <r>
    <x v="502"/>
    <x v="3"/>
    <x v="3"/>
    <n v="1.323"/>
    <x v="4"/>
    <n v="45"/>
    <x v="3"/>
    <x v="10"/>
  </r>
  <r>
    <x v="502"/>
    <x v="5"/>
    <x v="3"/>
    <n v="0.90600000000000003"/>
    <x v="4"/>
    <n v="45"/>
    <x v="3"/>
    <x v="10"/>
  </r>
  <r>
    <x v="502"/>
    <x v="6"/>
    <x v="3"/>
    <n v="1.198"/>
    <x v="4"/>
    <n v="45"/>
    <x v="3"/>
    <x v="10"/>
  </r>
  <r>
    <x v="502"/>
    <x v="7"/>
    <x v="3"/>
    <n v="1.4530000000000001"/>
    <x v="4"/>
    <n v="45"/>
    <x v="3"/>
    <x v="10"/>
  </r>
  <r>
    <x v="502"/>
    <x v="8"/>
    <x v="3"/>
    <n v="1.5569999999999999"/>
    <x v="4"/>
    <n v="45"/>
    <x v="3"/>
    <x v="10"/>
  </r>
  <r>
    <x v="502"/>
    <x v="9"/>
    <x v="3"/>
    <n v="1.5429999999999999"/>
    <x v="4"/>
    <n v="45"/>
    <x v="3"/>
    <x v="10"/>
  </r>
  <r>
    <x v="502"/>
    <x v="10"/>
    <x v="3"/>
    <n v="1.6519999999999999"/>
    <x v="4"/>
    <n v="45"/>
    <x v="3"/>
    <x v="10"/>
  </r>
  <r>
    <x v="502"/>
    <x v="11"/>
    <x v="3"/>
    <n v="1.639"/>
    <x v="4"/>
    <n v="45"/>
    <x v="3"/>
    <x v="10"/>
  </r>
  <r>
    <x v="502"/>
    <x v="12"/>
    <x v="3"/>
    <n v="1.8819999999999999"/>
    <x v="4"/>
    <n v="45"/>
    <x v="3"/>
    <x v="10"/>
  </r>
  <r>
    <x v="503"/>
    <x v="13"/>
    <x v="0"/>
    <n v="1.5650000000000001E-2"/>
    <x v="4"/>
    <n v="45"/>
    <x v="3"/>
    <x v="10"/>
  </r>
  <r>
    <x v="503"/>
    <x v="13"/>
    <x v="1"/>
    <n v="8.1339999999999996E-2"/>
    <x v="4"/>
    <n v="45"/>
    <x v="3"/>
    <x v="10"/>
  </r>
  <r>
    <x v="503"/>
    <x v="13"/>
    <x v="2"/>
    <n v="0.61001000000000005"/>
    <x v="4"/>
    <n v="45"/>
    <x v="3"/>
    <x v="10"/>
  </r>
  <r>
    <x v="503"/>
    <x v="13"/>
    <x v="3"/>
    <n v="0.70699999999999996"/>
    <x v="4"/>
    <n v="45"/>
    <x v="3"/>
    <x v="10"/>
  </r>
  <r>
    <x v="504"/>
    <x v="0"/>
    <x v="0"/>
    <n v="0.11774999999999999"/>
    <x v="4"/>
    <n v="46"/>
    <x v="3"/>
    <x v="10"/>
  </r>
  <r>
    <x v="504"/>
    <x v="1"/>
    <x v="0"/>
    <n v="0.36941000000000002"/>
    <x v="4"/>
    <n v="46"/>
    <x v="3"/>
    <x v="10"/>
  </r>
  <r>
    <x v="504"/>
    <x v="2"/>
    <x v="0"/>
    <n v="0.36941000000000002"/>
    <x v="4"/>
    <n v="46"/>
    <x v="3"/>
    <x v="10"/>
  </r>
  <r>
    <x v="504"/>
    <x v="3"/>
    <x v="0"/>
    <n v="0.36941000000000002"/>
    <x v="4"/>
    <n v="46"/>
    <x v="3"/>
    <x v="10"/>
  </r>
  <r>
    <x v="504"/>
    <x v="5"/>
    <x v="0"/>
    <n v="7.7509999999999996E-2"/>
    <x v="4"/>
    <n v="46"/>
    <x v="3"/>
    <x v="10"/>
  </r>
  <r>
    <x v="504"/>
    <x v="6"/>
    <x v="0"/>
    <n v="0.33"/>
    <x v="4"/>
    <n v="46"/>
    <x v="3"/>
    <x v="10"/>
  </r>
  <r>
    <x v="504"/>
    <x v="7"/>
    <x v="0"/>
    <n v="0.58594999999999997"/>
    <x v="4"/>
    <n v="46"/>
    <x v="3"/>
    <x v="10"/>
  </r>
  <r>
    <x v="504"/>
    <x v="8"/>
    <x v="0"/>
    <n v="0.58594999999999997"/>
    <x v="4"/>
    <n v="46"/>
    <x v="3"/>
    <x v="10"/>
  </r>
  <r>
    <x v="504"/>
    <x v="9"/>
    <x v="0"/>
    <n v="0.58594999999999997"/>
    <x v="4"/>
    <n v="46"/>
    <x v="3"/>
    <x v="10"/>
  </r>
  <r>
    <x v="504"/>
    <x v="10"/>
    <x v="0"/>
    <n v="0.58594999999999997"/>
    <x v="4"/>
    <n v="46"/>
    <x v="3"/>
    <x v="10"/>
  </r>
  <r>
    <x v="504"/>
    <x v="11"/>
    <x v="0"/>
    <n v="0.58594999999999997"/>
    <x v="4"/>
    <n v="46"/>
    <x v="3"/>
    <x v="10"/>
  </r>
  <r>
    <x v="504"/>
    <x v="12"/>
    <x v="0"/>
    <n v="0.58594999999999997"/>
    <x v="4"/>
    <n v="46"/>
    <x v="3"/>
    <x v="10"/>
  </r>
  <r>
    <x v="504"/>
    <x v="0"/>
    <x v="1"/>
    <n v="0.12884000000000001"/>
    <x v="4"/>
    <n v="46"/>
    <x v="3"/>
    <x v="10"/>
  </r>
  <r>
    <x v="504"/>
    <x v="1"/>
    <x v="1"/>
    <n v="0.23393"/>
    <x v="4"/>
    <n v="46"/>
    <x v="3"/>
    <x v="10"/>
  </r>
  <r>
    <x v="504"/>
    <x v="2"/>
    <x v="1"/>
    <n v="0.25001000000000001"/>
    <x v="4"/>
    <n v="46"/>
    <x v="3"/>
    <x v="10"/>
  </r>
  <r>
    <x v="504"/>
    <x v="3"/>
    <x v="1"/>
    <n v="0.24739"/>
    <x v="4"/>
    <n v="46"/>
    <x v="3"/>
    <x v="10"/>
  </r>
  <r>
    <x v="504"/>
    <x v="5"/>
    <x v="1"/>
    <n v="0.10446"/>
    <x v="4"/>
    <n v="46"/>
    <x v="3"/>
    <x v="10"/>
  </r>
  <r>
    <x v="504"/>
    <x v="6"/>
    <x v="1"/>
    <n v="0.22420000000000001"/>
    <x v="4"/>
    <n v="46"/>
    <x v="3"/>
    <x v="10"/>
  </r>
  <r>
    <x v="504"/>
    <x v="7"/>
    <x v="1"/>
    <n v="0.27226"/>
    <x v="4"/>
    <n v="46"/>
    <x v="3"/>
    <x v="10"/>
  </r>
  <r>
    <x v="504"/>
    <x v="8"/>
    <x v="1"/>
    <n v="0.29096"/>
    <x v="4"/>
    <n v="46"/>
    <x v="3"/>
    <x v="10"/>
  </r>
  <r>
    <x v="504"/>
    <x v="9"/>
    <x v="1"/>
    <n v="0.28871999999999998"/>
    <x v="4"/>
    <n v="46"/>
    <x v="3"/>
    <x v="10"/>
  </r>
  <r>
    <x v="504"/>
    <x v="10"/>
    <x v="1"/>
    <n v="0.30909999999999999"/>
    <x v="4"/>
    <n v="46"/>
    <x v="3"/>
    <x v="10"/>
  </r>
  <r>
    <x v="504"/>
    <x v="11"/>
    <x v="1"/>
    <n v="0.30759999999999998"/>
    <x v="4"/>
    <n v="46"/>
    <x v="3"/>
    <x v="10"/>
  </r>
  <r>
    <x v="504"/>
    <x v="12"/>
    <x v="1"/>
    <n v="0.35172999999999999"/>
    <x v="4"/>
    <n v="46"/>
    <x v="3"/>
    <x v="10"/>
  </r>
  <r>
    <x v="504"/>
    <x v="0"/>
    <x v="2"/>
    <n v="0.44241000000000003"/>
    <x v="4"/>
    <n v="46"/>
    <x v="3"/>
    <x v="10"/>
  </r>
  <r>
    <x v="504"/>
    <x v="1"/>
    <x v="2"/>
    <n v="0.64766000000000001"/>
    <x v="4"/>
    <n v="46"/>
    <x v="3"/>
    <x v="10"/>
  </r>
  <r>
    <x v="504"/>
    <x v="2"/>
    <x v="2"/>
    <n v="0.71758"/>
    <x v="4"/>
    <n v="46"/>
    <x v="3"/>
    <x v="10"/>
  </r>
  <r>
    <x v="504"/>
    <x v="3"/>
    <x v="2"/>
    <n v="0.70620000000000005"/>
    <x v="4"/>
    <n v="46"/>
    <x v="3"/>
    <x v="10"/>
  </r>
  <r>
    <x v="504"/>
    <x v="5"/>
    <x v="2"/>
    <n v="0.72602999999999995"/>
    <x v="4"/>
    <n v="46"/>
    <x v="3"/>
    <x v="10"/>
  </r>
  <r>
    <x v="504"/>
    <x v="6"/>
    <x v="2"/>
    <n v="0.64480000000000004"/>
    <x v="4"/>
    <n v="46"/>
    <x v="3"/>
    <x v="10"/>
  </r>
  <r>
    <x v="504"/>
    <x v="7"/>
    <x v="2"/>
    <n v="0.59779000000000004"/>
    <x v="4"/>
    <n v="46"/>
    <x v="3"/>
    <x v="10"/>
  </r>
  <r>
    <x v="504"/>
    <x v="8"/>
    <x v="2"/>
    <n v="0.67908999999999997"/>
    <x v="4"/>
    <n v="46"/>
    <x v="3"/>
    <x v="10"/>
  </r>
  <r>
    <x v="504"/>
    <x v="9"/>
    <x v="2"/>
    <n v="0.66932999999999998"/>
    <x v="4"/>
    <n v="46"/>
    <x v="3"/>
    <x v="10"/>
  </r>
  <r>
    <x v="504"/>
    <x v="10"/>
    <x v="2"/>
    <n v="0.75795000000000001"/>
    <x v="4"/>
    <n v="46"/>
    <x v="3"/>
    <x v="10"/>
  </r>
  <r>
    <x v="504"/>
    <x v="11"/>
    <x v="2"/>
    <n v="0.75144999999999995"/>
    <x v="4"/>
    <n v="46"/>
    <x v="3"/>
    <x v="10"/>
  </r>
  <r>
    <x v="504"/>
    <x v="12"/>
    <x v="2"/>
    <n v="0.94332000000000005"/>
    <x v="4"/>
    <n v="46"/>
    <x v="3"/>
    <x v="10"/>
  </r>
  <r>
    <x v="504"/>
    <x v="0"/>
    <x v="3"/>
    <n v="0.68899999999999995"/>
    <x v="4"/>
    <n v="46"/>
    <x v="3"/>
    <x v="10"/>
  </r>
  <r>
    <x v="504"/>
    <x v="1"/>
    <x v="3"/>
    <n v="1.2509999999999999"/>
    <x v="4"/>
    <n v="46"/>
    <x v="3"/>
    <x v="10"/>
  </r>
  <r>
    <x v="504"/>
    <x v="2"/>
    <x v="3"/>
    <n v="1.337"/>
    <x v="4"/>
    <n v="46"/>
    <x v="3"/>
    <x v="10"/>
  </r>
  <r>
    <x v="504"/>
    <x v="3"/>
    <x v="3"/>
    <n v="1.323"/>
    <x v="4"/>
    <n v="46"/>
    <x v="3"/>
    <x v="10"/>
  </r>
  <r>
    <x v="504"/>
    <x v="5"/>
    <x v="3"/>
    <n v="0.90800000000000003"/>
    <x v="4"/>
    <n v="46"/>
    <x v="3"/>
    <x v="10"/>
  </r>
  <r>
    <x v="504"/>
    <x v="6"/>
    <x v="3"/>
    <n v="1.1990000000000001"/>
    <x v="4"/>
    <n v="46"/>
    <x v="3"/>
    <x v="10"/>
  </r>
  <r>
    <x v="504"/>
    <x v="7"/>
    <x v="3"/>
    <n v="1.456"/>
    <x v="4"/>
    <n v="46"/>
    <x v="3"/>
    <x v="10"/>
  </r>
  <r>
    <x v="504"/>
    <x v="8"/>
    <x v="3"/>
    <n v="1.556"/>
    <x v="4"/>
    <n v="46"/>
    <x v="3"/>
    <x v="10"/>
  </r>
  <r>
    <x v="504"/>
    <x v="9"/>
    <x v="3"/>
    <n v="1.544"/>
    <x v="4"/>
    <n v="46"/>
    <x v="3"/>
    <x v="10"/>
  </r>
  <r>
    <x v="504"/>
    <x v="10"/>
    <x v="3"/>
    <n v="1.653"/>
    <x v="4"/>
    <n v="46"/>
    <x v="3"/>
    <x v="10"/>
  </r>
  <r>
    <x v="504"/>
    <x v="11"/>
    <x v="3"/>
    <n v="1.645"/>
    <x v="4"/>
    <n v="46"/>
    <x v="3"/>
    <x v="10"/>
  </r>
  <r>
    <x v="504"/>
    <x v="12"/>
    <x v="3"/>
    <n v="1.881"/>
    <x v="4"/>
    <n v="46"/>
    <x v="3"/>
    <x v="10"/>
  </r>
  <r>
    <x v="505"/>
    <x v="13"/>
    <x v="0"/>
    <n v="1.5650000000000001E-2"/>
    <x v="4"/>
    <n v="46"/>
    <x v="3"/>
    <x v="10"/>
  </r>
  <r>
    <x v="505"/>
    <x v="13"/>
    <x v="1"/>
    <n v="7.961E-2"/>
    <x v="4"/>
    <n v="46"/>
    <x v="3"/>
    <x v="10"/>
  </r>
  <r>
    <x v="505"/>
    <x v="13"/>
    <x v="2"/>
    <n v="0.59674000000000005"/>
    <x v="4"/>
    <n v="46"/>
    <x v="3"/>
    <x v="10"/>
  </r>
  <r>
    <x v="505"/>
    <x v="13"/>
    <x v="3"/>
    <n v="0.69199999999999995"/>
    <x v="4"/>
    <n v="46"/>
    <x v="3"/>
    <x v="10"/>
  </r>
  <r>
    <x v="506"/>
    <x v="0"/>
    <x v="0"/>
    <n v="0.11774999999999999"/>
    <x v="4"/>
    <n v="47"/>
    <x v="3"/>
    <x v="10"/>
  </r>
  <r>
    <x v="506"/>
    <x v="1"/>
    <x v="0"/>
    <n v="0.36941000000000002"/>
    <x v="4"/>
    <n v="47"/>
    <x v="3"/>
    <x v="10"/>
  </r>
  <r>
    <x v="506"/>
    <x v="2"/>
    <x v="0"/>
    <n v="0.36941000000000002"/>
    <x v="4"/>
    <n v="47"/>
    <x v="3"/>
    <x v="10"/>
  </r>
  <r>
    <x v="506"/>
    <x v="3"/>
    <x v="0"/>
    <n v="0.36941000000000002"/>
    <x v="4"/>
    <n v="47"/>
    <x v="3"/>
    <x v="10"/>
  </r>
  <r>
    <x v="506"/>
    <x v="5"/>
    <x v="0"/>
    <n v="7.7509999999999996E-2"/>
    <x v="4"/>
    <n v="47"/>
    <x v="3"/>
    <x v="10"/>
  </r>
  <r>
    <x v="506"/>
    <x v="6"/>
    <x v="0"/>
    <n v="0.33"/>
    <x v="4"/>
    <n v="47"/>
    <x v="3"/>
    <x v="10"/>
  </r>
  <r>
    <x v="506"/>
    <x v="7"/>
    <x v="0"/>
    <n v="0.58594999999999997"/>
    <x v="4"/>
    <n v="47"/>
    <x v="3"/>
    <x v="10"/>
  </r>
  <r>
    <x v="506"/>
    <x v="8"/>
    <x v="0"/>
    <n v="0.58594999999999997"/>
    <x v="4"/>
    <n v="47"/>
    <x v="3"/>
    <x v="10"/>
  </r>
  <r>
    <x v="506"/>
    <x v="9"/>
    <x v="0"/>
    <n v="0.58594999999999997"/>
    <x v="4"/>
    <n v="47"/>
    <x v="3"/>
    <x v="10"/>
  </r>
  <r>
    <x v="506"/>
    <x v="10"/>
    <x v="0"/>
    <n v="0.58594999999999997"/>
    <x v="4"/>
    <n v="47"/>
    <x v="3"/>
    <x v="10"/>
  </r>
  <r>
    <x v="506"/>
    <x v="11"/>
    <x v="0"/>
    <n v="0.58594999999999997"/>
    <x v="4"/>
    <n v="47"/>
    <x v="3"/>
    <x v="10"/>
  </r>
  <r>
    <x v="506"/>
    <x v="12"/>
    <x v="0"/>
    <n v="0.58594999999999997"/>
    <x v="4"/>
    <n v="47"/>
    <x v="3"/>
    <x v="10"/>
  </r>
  <r>
    <x v="506"/>
    <x v="0"/>
    <x v="1"/>
    <n v="0.12828000000000001"/>
    <x v="4"/>
    <n v="47"/>
    <x v="3"/>
    <x v="10"/>
  </r>
  <r>
    <x v="506"/>
    <x v="1"/>
    <x v="1"/>
    <n v="0.23336999999999999"/>
    <x v="4"/>
    <n v="47"/>
    <x v="3"/>
    <x v="10"/>
  </r>
  <r>
    <x v="506"/>
    <x v="2"/>
    <x v="1"/>
    <n v="0.2487"/>
    <x v="4"/>
    <n v="47"/>
    <x v="3"/>
    <x v="10"/>
  </r>
  <r>
    <x v="506"/>
    <x v="3"/>
    <x v="1"/>
    <n v="0.24664"/>
    <x v="4"/>
    <n v="47"/>
    <x v="3"/>
    <x v="10"/>
  </r>
  <r>
    <x v="506"/>
    <x v="5"/>
    <x v="1"/>
    <n v="0.10446"/>
    <x v="4"/>
    <n v="47"/>
    <x v="3"/>
    <x v="10"/>
  </r>
  <r>
    <x v="506"/>
    <x v="6"/>
    <x v="1"/>
    <n v="0.22345999999999999"/>
    <x v="4"/>
    <n v="47"/>
    <x v="3"/>
    <x v="10"/>
  </r>
  <r>
    <x v="506"/>
    <x v="7"/>
    <x v="1"/>
    <n v="0.27226"/>
    <x v="4"/>
    <n v="47"/>
    <x v="3"/>
    <x v="10"/>
  </r>
  <r>
    <x v="506"/>
    <x v="8"/>
    <x v="1"/>
    <n v="0.29096"/>
    <x v="4"/>
    <n v="47"/>
    <x v="3"/>
    <x v="10"/>
  </r>
  <r>
    <x v="506"/>
    <x v="9"/>
    <x v="1"/>
    <n v="0.28871999999999998"/>
    <x v="4"/>
    <n v="47"/>
    <x v="3"/>
    <x v="10"/>
  </r>
  <r>
    <x v="506"/>
    <x v="10"/>
    <x v="1"/>
    <n v="0.30909999999999999"/>
    <x v="4"/>
    <n v="47"/>
    <x v="3"/>
    <x v="10"/>
  </r>
  <r>
    <x v="506"/>
    <x v="11"/>
    <x v="1"/>
    <n v="0.30779000000000001"/>
    <x v="4"/>
    <n v="47"/>
    <x v="3"/>
    <x v="10"/>
  </r>
  <r>
    <x v="506"/>
    <x v="12"/>
    <x v="1"/>
    <n v="0.35136000000000001"/>
    <x v="4"/>
    <n v="47"/>
    <x v="3"/>
    <x v="10"/>
  </r>
  <r>
    <x v="506"/>
    <x v="0"/>
    <x v="2"/>
    <n v="0.43997000000000003"/>
    <x v="4"/>
    <n v="47"/>
    <x v="3"/>
    <x v="10"/>
  </r>
  <r>
    <x v="506"/>
    <x v="1"/>
    <x v="2"/>
    <n v="0.64522000000000002"/>
    <x v="4"/>
    <n v="47"/>
    <x v="3"/>
    <x v="10"/>
  </r>
  <r>
    <x v="506"/>
    <x v="2"/>
    <x v="2"/>
    <n v="0.71189000000000002"/>
    <x v="4"/>
    <n v="47"/>
    <x v="3"/>
    <x v="10"/>
  </r>
  <r>
    <x v="506"/>
    <x v="3"/>
    <x v="2"/>
    <n v="0.70294999999999996"/>
    <x v="4"/>
    <n v="47"/>
    <x v="3"/>
    <x v="10"/>
  </r>
  <r>
    <x v="506"/>
    <x v="5"/>
    <x v="2"/>
    <n v="0.72602999999999995"/>
    <x v="4"/>
    <n v="47"/>
    <x v="3"/>
    <x v="10"/>
  </r>
  <r>
    <x v="506"/>
    <x v="6"/>
    <x v="2"/>
    <n v="0.64154"/>
    <x v="4"/>
    <n v="47"/>
    <x v="3"/>
    <x v="10"/>
  </r>
  <r>
    <x v="506"/>
    <x v="7"/>
    <x v="2"/>
    <n v="0.59779000000000004"/>
    <x v="4"/>
    <n v="47"/>
    <x v="3"/>
    <x v="10"/>
  </r>
  <r>
    <x v="506"/>
    <x v="8"/>
    <x v="2"/>
    <n v="0.67908999999999997"/>
    <x v="4"/>
    <n v="47"/>
    <x v="3"/>
    <x v="10"/>
  </r>
  <r>
    <x v="506"/>
    <x v="9"/>
    <x v="2"/>
    <n v="0.66932999999999998"/>
    <x v="4"/>
    <n v="47"/>
    <x v="3"/>
    <x v="10"/>
  </r>
  <r>
    <x v="506"/>
    <x v="10"/>
    <x v="2"/>
    <n v="0.75795000000000001"/>
    <x v="4"/>
    <n v="47"/>
    <x v="3"/>
    <x v="10"/>
  </r>
  <r>
    <x v="506"/>
    <x v="11"/>
    <x v="2"/>
    <n v="0.75226000000000004"/>
    <x v="4"/>
    <n v="47"/>
    <x v="3"/>
    <x v="10"/>
  </r>
  <r>
    <x v="506"/>
    <x v="12"/>
    <x v="2"/>
    <n v="0.94169000000000003"/>
    <x v="4"/>
    <n v="47"/>
    <x v="3"/>
    <x v="10"/>
  </r>
  <r>
    <x v="506"/>
    <x v="0"/>
    <x v="3"/>
    <n v="0.68600000000000005"/>
    <x v="4"/>
    <n v="47"/>
    <x v="3"/>
    <x v="10"/>
  </r>
  <r>
    <x v="506"/>
    <x v="1"/>
    <x v="3"/>
    <n v="1.248"/>
    <x v="4"/>
    <n v="47"/>
    <x v="3"/>
    <x v="10"/>
  </r>
  <r>
    <x v="506"/>
    <x v="2"/>
    <x v="3"/>
    <n v="1.33"/>
    <x v="4"/>
    <n v="47"/>
    <x v="3"/>
    <x v="10"/>
  </r>
  <r>
    <x v="506"/>
    <x v="3"/>
    <x v="3"/>
    <n v="1.319"/>
    <x v="4"/>
    <n v="47"/>
    <x v="3"/>
    <x v="10"/>
  </r>
  <r>
    <x v="506"/>
    <x v="5"/>
    <x v="3"/>
    <n v="0.90800000000000003"/>
    <x v="4"/>
    <n v="47"/>
    <x v="3"/>
    <x v="10"/>
  </r>
  <r>
    <x v="506"/>
    <x v="6"/>
    <x v="3"/>
    <n v="1.1950000000000001"/>
    <x v="4"/>
    <n v="47"/>
    <x v="3"/>
    <x v="10"/>
  </r>
  <r>
    <x v="506"/>
    <x v="7"/>
    <x v="3"/>
    <n v="1.456"/>
    <x v="4"/>
    <n v="47"/>
    <x v="3"/>
    <x v="10"/>
  </r>
  <r>
    <x v="506"/>
    <x v="8"/>
    <x v="3"/>
    <n v="1.556"/>
    <x v="4"/>
    <n v="47"/>
    <x v="3"/>
    <x v="10"/>
  </r>
  <r>
    <x v="506"/>
    <x v="9"/>
    <x v="3"/>
    <n v="1.544"/>
    <x v="4"/>
    <n v="47"/>
    <x v="3"/>
    <x v="10"/>
  </r>
  <r>
    <x v="506"/>
    <x v="10"/>
    <x v="3"/>
    <n v="1.653"/>
    <x v="4"/>
    <n v="47"/>
    <x v="3"/>
    <x v="10"/>
  </r>
  <r>
    <x v="506"/>
    <x v="11"/>
    <x v="3"/>
    <n v="1.6459999999999999"/>
    <x v="4"/>
    <n v="47"/>
    <x v="3"/>
    <x v="10"/>
  </r>
  <r>
    <x v="506"/>
    <x v="12"/>
    <x v="3"/>
    <n v="1.879"/>
    <x v="4"/>
    <n v="47"/>
    <x v="3"/>
    <x v="10"/>
  </r>
  <r>
    <x v="507"/>
    <x v="13"/>
    <x v="0"/>
    <n v="1.5650000000000001E-2"/>
    <x v="4"/>
    <n v="47"/>
    <x v="3"/>
    <x v="10"/>
  </r>
  <r>
    <x v="507"/>
    <x v="13"/>
    <x v="1"/>
    <n v="7.8460000000000002E-2"/>
    <x v="4"/>
    <n v="47"/>
    <x v="3"/>
    <x v="10"/>
  </r>
  <r>
    <x v="507"/>
    <x v="13"/>
    <x v="2"/>
    <n v="0.58789000000000002"/>
    <x v="4"/>
    <n v="47"/>
    <x v="3"/>
    <x v="10"/>
  </r>
  <r>
    <x v="507"/>
    <x v="13"/>
    <x v="3"/>
    <n v="0.68200000000000005"/>
    <x v="4"/>
    <n v="47"/>
    <x v="3"/>
    <x v="10"/>
  </r>
  <r>
    <x v="508"/>
    <x v="0"/>
    <x v="0"/>
    <n v="0.11774999999999999"/>
    <x v="4"/>
    <n v="48"/>
    <x v="3"/>
    <x v="10"/>
  </r>
  <r>
    <x v="508"/>
    <x v="1"/>
    <x v="0"/>
    <n v="0.36941000000000002"/>
    <x v="4"/>
    <n v="48"/>
    <x v="3"/>
    <x v="10"/>
  </r>
  <r>
    <x v="508"/>
    <x v="2"/>
    <x v="0"/>
    <n v="0.36941000000000002"/>
    <x v="4"/>
    <n v="48"/>
    <x v="3"/>
    <x v="10"/>
  </r>
  <r>
    <x v="508"/>
    <x v="3"/>
    <x v="0"/>
    <n v="0.36941000000000002"/>
    <x v="4"/>
    <n v="48"/>
    <x v="3"/>
    <x v="10"/>
  </r>
  <r>
    <x v="508"/>
    <x v="5"/>
    <x v="0"/>
    <n v="7.7509999999999996E-2"/>
    <x v="4"/>
    <n v="48"/>
    <x v="3"/>
    <x v="10"/>
  </r>
  <r>
    <x v="508"/>
    <x v="6"/>
    <x v="0"/>
    <n v="0.33"/>
    <x v="4"/>
    <n v="48"/>
    <x v="3"/>
    <x v="10"/>
  </r>
  <r>
    <x v="508"/>
    <x v="7"/>
    <x v="0"/>
    <n v="0.58594999999999997"/>
    <x v="4"/>
    <n v="48"/>
    <x v="3"/>
    <x v="10"/>
  </r>
  <r>
    <x v="508"/>
    <x v="8"/>
    <x v="0"/>
    <n v="0.58594999999999997"/>
    <x v="4"/>
    <n v="48"/>
    <x v="3"/>
    <x v="10"/>
  </r>
  <r>
    <x v="508"/>
    <x v="9"/>
    <x v="0"/>
    <n v="0.58594999999999997"/>
    <x v="4"/>
    <n v="48"/>
    <x v="3"/>
    <x v="10"/>
  </r>
  <r>
    <x v="508"/>
    <x v="10"/>
    <x v="0"/>
    <n v="0.58594999999999997"/>
    <x v="4"/>
    <n v="48"/>
    <x v="3"/>
    <x v="10"/>
  </r>
  <r>
    <x v="508"/>
    <x v="11"/>
    <x v="0"/>
    <n v="0.58594999999999997"/>
    <x v="4"/>
    <n v="48"/>
    <x v="3"/>
    <x v="10"/>
  </r>
  <r>
    <x v="508"/>
    <x v="12"/>
    <x v="0"/>
    <n v="0.58594999999999997"/>
    <x v="4"/>
    <n v="48"/>
    <x v="3"/>
    <x v="10"/>
  </r>
  <r>
    <x v="508"/>
    <x v="0"/>
    <x v="1"/>
    <n v="0.12528"/>
    <x v="4"/>
    <n v="48"/>
    <x v="3"/>
    <x v="10"/>
  </r>
  <r>
    <x v="508"/>
    <x v="1"/>
    <x v="1"/>
    <n v="0.23019000000000001"/>
    <x v="4"/>
    <n v="48"/>
    <x v="3"/>
    <x v="10"/>
  </r>
  <r>
    <x v="508"/>
    <x v="2"/>
    <x v="1"/>
    <n v="0.24496000000000001"/>
    <x v="4"/>
    <n v="48"/>
    <x v="3"/>
    <x v="10"/>
  </r>
  <r>
    <x v="508"/>
    <x v="3"/>
    <x v="1"/>
    <n v="0.24589"/>
    <x v="4"/>
    <n v="48"/>
    <x v="3"/>
    <x v="10"/>
  </r>
  <r>
    <x v="508"/>
    <x v="5"/>
    <x v="1"/>
    <n v="0.10285"/>
    <x v="4"/>
    <n v="48"/>
    <x v="3"/>
    <x v="10"/>
  </r>
  <r>
    <x v="508"/>
    <x v="6"/>
    <x v="1"/>
    <n v="0.22140000000000001"/>
    <x v="4"/>
    <n v="48"/>
    <x v="3"/>
    <x v="10"/>
  </r>
  <r>
    <x v="508"/>
    <x v="7"/>
    <x v="1"/>
    <n v="0.27039000000000002"/>
    <x v="4"/>
    <n v="48"/>
    <x v="3"/>
    <x v="10"/>
  </r>
  <r>
    <x v="508"/>
    <x v="8"/>
    <x v="1"/>
    <n v="0.28889999999999999"/>
    <x v="4"/>
    <n v="48"/>
    <x v="3"/>
    <x v="10"/>
  </r>
  <r>
    <x v="508"/>
    <x v="9"/>
    <x v="1"/>
    <n v="0.28721999999999998"/>
    <x v="4"/>
    <n v="48"/>
    <x v="3"/>
    <x v="10"/>
  </r>
  <r>
    <x v="508"/>
    <x v="10"/>
    <x v="1"/>
    <n v="0.30723"/>
    <x v="4"/>
    <n v="48"/>
    <x v="3"/>
    <x v="10"/>
  </r>
  <r>
    <x v="508"/>
    <x v="11"/>
    <x v="1"/>
    <n v="0.30629000000000001"/>
    <x v="4"/>
    <n v="48"/>
    <x v="3"/>
    <x v="10"/>
  </r>
  <r>
    <x v="508"/>
    <x v="12"/>
    <x v="1"/>
    <n v="0.35116999999999998"/>
    <x v="4"/>
    <n v="48"/>
    <x v="3"/>
    <x v="10"/>
  </r>
  <r>
    <x v="508"/>
    <x v="0"/>
    <x v="2"/>
    <n v="0.42697000000000002"/>
    <x v="4"/>
    <n v="48"/>
    <x v="3"/>
    <x v="10"/>
  </r>
  <r>
    <x v="508"/>
    <x v="1"/>
    <x v="2"/>
    <n v="0.63139999999999996"/>
    <x v="4"/>
    <n v="48"/>
    <x v="3"/>
    <x v="10"/>
  </r>
  <r>
    <x v="508"/>
    <x v="2"/>
    <x v="2"/>
    <n v="0.69562999999999997"/>
    <x v="4"/>
    <n v="48"/>
    <x v="3"/>
    <x v="10"/>
  </r>
  <r>
    <x v="508"/>
    <x v="3"/>
    <x v="2"/>
    <n v="0.69969999999999999"/>
    <x v="4"/>
    <n v="48"/>
    <x v="3"/>
    <x v="10"/>
  </r>
  <r>
    <x v="508"/>
    <x v="5"/>
    <x v="2"/>
    <n v="0.71364000000000005"/>
    <x v="4"/>
    <n v="48"/>
    <x v="3"/>
    <x v="10"/>
  </r>
  <r>
    <x v="508"/>
    <x v="6"/>
    <x v="2"/>
    <n v="0.63260000000000005"/>
    <x v="4"/>
    <n v="48"/>
    <x v="3"/>
    <x v="10"/>
  </r>
  <r>
    <x v="508"/>
    <x v="7"/>
    <x v="2"/>
    <n v="0.58965999999999996"/>
    <x v="4"/>
    <n v="48"/>
    <x v="3"/>
    <x v="10"/>
  </r>
  <r>
    <x v="508"/>
    <x v="8"/>
    <x v="2"/>
    <n v="0.67015000000000002"/>
    <x v="4"/>
    <n v="48"/>
    <x v="3"/>
    <x v="10"/>
  </r>
  <r>
    <x v="508"/>
    <x v="9"/>
    <x v="2"/>
    <n v="0.66283000000000003"/>
    <x v="4"/>
    <n v="48"/>
    <x v="3"/>
    <x v="10"/>
  </r>
  <r>
    <x v="508"/>
    <x v="10"/>
    <x v="2"/>
    <n v="0.74982000000000004"/>
    <x v="4"/>
    <n v="48"/>
    <x v="3"/>
    <x v="10"/>
  </r>
  <r>
    <x v="508"/>
    <x v="11"/>
    <x v="2"/>
    <n v="0.74575999999999998"/>
    <x v="4"/>
    <n v="48"/>
    <x v="3"/>
    <x v="10"/>
  </r>
  <r>
    <x v="508"/>
    <x v="12"/>
    <x v="2"/>
    <n v="0.94088000000000005"/>
    <x v="4"/>
    <n v="48"/>
    <x v="3"/>
    <x v="10"/>
  </r>
  <r>
    <x v="508"/>
    <x v="0"/>
    <x v="3"/>
    <n v="0.67"/>
    <x v="4"/>
    <n v="48"/>
    <x v="3"/>
    <x v="10"/>
  </r>
  <r>
    <x v="508"/>
    <x v="1"/>
    <x v="3"/>
    <n v="1.2310000000000001"/>
    <x v="4"/>
    <n v="48"/>
    <x v="3"/>
    <x v="10"/>
  </r>
  <r>
    <x v="508"/>
    <x v="2"/>
    <x v="3"/>
    <n v="1.31"/>
    <x v="4"/>
    <n v="48"/>
    <x v="3"/>
    <x v="10"/>
  </r>
  <r>
    <x v="508"/>
    <x v="3"/>
    <x v="3"/>
    <n v="1.3149999999999999"/>
    <x v="4"/>
    <n v="48"/>
    <x v="3"/>
    <x v="10"/>
  </r>
  <r>
    <x v="508"/>
    <x v="5"/>
    <x v="3"/>
    <n v="0.89400000000000002"/>
    <x v="4"/>
    <n v="48"/>
    <x v="3"/>
    <x v="10"/>
  </r>
  <r>
    <x v="508"/>
    <x v="6"/>
    <x v="3"/>
    <n v="1.1839999999999999"/>
    <x v="4"/>
    <n v="48"/>
    <x v="3"/>
    <x v="10"/>
  </r>
  <r>
    <x v="508"/>
    <x v="7"/>
    <x v="3"/>
    <n v="1.446"/>
    <x v="4"/>
    <n v="48"/>
    <x v="3"/>
    <x v="10"/>
  </r>
  <r>
    <x v="508"/>
    <x v="8"/>
    <x v="3"/>
    <n v="1.5449999999999999"/>
    <x v="4"/>
    <n v="48"/>
    <x v="3"/>
    <x v="10"/>
  </r>
  <r>
    <x v="508"/>
    <x v="9"/>
    <x v="3"/>
    <n v="1.536"/>
    <x v="4"/>
    <n v="48"/>
    <x v="3"/>
    <x v="10"/>
  </r>
  <r>
    <x v="508"/>
    <x v="10"/>
    <x v="3"/>
    <n v="1.643"/>
    <x v="4"/>
    <n v="48"/>
    <x v="3"/>
    <x v="10"/>
  </r>
  <r>
    <x v="508"/>
    <x v="11"/>
    <x v="3"/>
    <n v="1.6379999999999999"/>
    <x v="4"/>
    <n v="48"/>
    <x v="3"/>
    <x v="10"/>
  </r>
  <r>
    <x v="508"/>
    <x v="12"/>
    <x v="3"/>
    <n v="1.8779999999999999"/>
    <x v="4"/>
    <n v="48"/>
    <x v="3"/>
    <x v="10"/>
  </r>
  <r>
    <x v="509"/>
    <x v="13"/>
    <x v="0"/>
    <n v="1.5650000000000001E-2"/>
    <x v="4"/>
    <n v="48"/>
    <x v="3"/>
    <x v="10"/>
  </r>
  <r>
    <x v="509"/>
    <x v="13"/>
    <x v="1"/>
    <n v="7.6619999999999994E-2"/>
    <x v="4"/>
    <n v="48"/>
    <x v="3"/>
    <x v="10"/>
  </r>
  <r>
    <x v="509"/>
    <x v="13"/>
    <x v="2"/>
    <n v="0.57372999999999996"/>
    <x v="4"/>
    <n v="48"/>
    <x v="3"/>
    <x v="10"/>
  </r>
  <r>
    <x v="509"/>
    <x v="13"/>
    <x v="3"/>
    <n v="0.66600000000000004"/>
    <x v="4"/>
    <n v="48"/>
    <x v="3"/>
    <x v="10"/>
  </r>
  <r>
    <x v="510"/>
    <x v="0"/>
    <x v="0"/>
    <n v="0.11774999999999999"/>
    <x v="4"/>
    <n v="49"/>
    <x v="3"/>
    <x v="11"/>
  </r>
  <r>
    <x v="510"/>
    <x v="1"/>
    <x v="0"/>
    <n v="0.36941000000000002"/>
    <x v="4"/>
    <n v="49"/>
    <x v="3"/>
    <x v="11"/>
  </r>
  <r>
    <x v="510"/>
    <x v="2"/>
    <x v="0"/>
    <n v="0.36941000000000002"/>
    <x v="4"/>
    <n v="49"/>
    <x v="3"/>
    <x v="11"/>
  </r>
  <r>
    <x v="510"/>
    <x v="3"/>
    <x v="0"/>
    <n v="0.36941000000000002"/>
    <x v="4"/>
    <n v="49"/>
    <x v="3"/>
    <x v="11"/>
  </r>
  <r>
    <x v="510"/>
    <x v="5"/>
    <x v="0"/>
    <n v="7.7509999999999996E-2"/>
    <x v="4"/>
    <n v="49"/>
    <x v="3"/>
    <x v="11"/>
  </r>
  <r>
    <x v="510"/>
    <x v="6"/>
    <x v="0"/>
    <n v="0.33"/>
    <x v="4"/>
    <n v="49"/>
    <x v="3"/>
    <x v="11"/>
  </r>
  <r>
    <x v="510"/>
    <x v="7"/>
    <x v="0"/>
    <n v="0.58594999999999997"/>
    <x v="4"/>
    <n v="49"/>
    <x v="3"/>
    <x v="11"/>
  </r>
  <r>
    <x v="510"/>
    <x v="8"/>
    <x v="0"/>
    <n v="0.58594999999999997"/>
    <x v="4"/>
    <n v="49"/>
    <x v="3"/>
    <x v="11"/>
  </r>
  <r>
    <x v="510"/>
    <x v="9"/>
    <x v="0"/>
    <n v="0.58594999999999997"/>
    <x v="4"/>
    <n v="49"/>
    <x v="3"/>
    <x v="11"/>
  </r>
  <r>
    <x v="510"/>
    <x v="10"/>
    <x v="0"/>
    <n v="0.58594999999999997"/>
    <x v="4"/>
    <n v="49"/>
    <x v="3"/>
    <x v="11"/>
  </r>
  <r>
    <x v="510"/>
    <x v="11"/>
    <x v="0"/>
    <n v="0.58594999999999997"/>
    <x v="4"/>
    <n v="49"/>
    <x v="3"/>
    <x v="11"/>
  </r>
  <r>
    <x v="510"/>
    <x v="12"/>
    <x v="0"/>
    <n v="0.58594999999999997"/>
    <x v="4"/>
    <n v="49"/>
    <x v="3"/>
    <x v="11"/>
  </r>
  <r>
    <x v="510"/>
    <x v="0"/>
    <x v="1"/>
    <n v="0.12472"/>
    <x v="4"/>
    <n v="49"/>
    <x v="3"/>
    <x v="11"/>
  </r>
  <r>
    <x v="510"/>
    <x v="1"/>
    <x v="1"/>
    <n v="0.22663"/>
    <x v="4"/>
    <n v="49"/>
    <x v="3"/>
    <x v="11"/>
  </r>
  <r>
    <x v="510"/>
    <x v="2"/>
    <x v="1"/>
    <n v="0.24177999999999999"/>
    <x v="4"/>
    <n v="49"/>
    <x v="3"/>
    <x v="11"/>
  </r>
  <r>
    <x v="510"/>
    <x v="3"/>
    <x v="1"/>
    <n v="5.8340000000000003E-2"/>
    <x v="4"/>
    <n v="49"/>
    <x v="3"/>
    <x v="11"/>
  </r>
  <r>
    <x v="510"/>
    <x v="5"/>
    <x v="1"/>
    <n v="0.10101"/>
    <x v="4"/>
    <n v="49"/>
    <x v="3"/>
    <x v="11"/>
  </r>
  <r>
    <x v="510"/>
    <x v="6"/>
    <x v="1"/>
    <n v="0.21897"/>
    <x v="4"/>
    <n v="49"/>
    <x v="3"/>
    <x v="11"/>
  </r>
  <r>
    <x v="510"/>
    <x v="7"/>
    <x v="1"/>
    <n v="0.26665"/>
    <x v="4"/>
    <n v="49"/>
    <x v="3"/>
    <x v="11"/>
  </r>
  <r>
    <x v="510"/>
    <x v="8"/>
    <x v="1"/>
    <n v="0.28591"/>
    <x v="4"/>
    <n v="49"/>
    <x v="3"/>
    <x v="11"/>
  </r>
  <r>
    <x v="510"/>
    <x v="9"/>
    <x v="1"/>
    <n v="0.28404000000000001"/>
    <x v="4"/>
    <n v="49"/>
    <x v="3"/>
    <x v="11"/>
  </r>
  <r>
    <x v="510"/>
    <x v="10"/>
    <x v="1"/>
    <n v="0.30310999999999999"/>
    <x v="4"/>
    <n v="49"/>
    <x v="3"/>
    <x v="11"/>
  </r>
  <r>
    <x v="510"/>
    <x v="11"/>
    <x v="1"/>
    <n v="0.30460999999999999"/>
    <x v="4"/>
    <n v="49"/>
    <x v="3"/>
    <x v="11"/>
  </r>
  <r>
    <x v="510"/>
    <x v="12"/>
    <x v="1"/>
    <n v="0.35024"/>
    <x v="4"/>
    <n v="49"/>
    <x v="3"/>
    <x v="11"/>
  </r>
  <r>
    <x v="510"/>
    <x v="0"/>
    <x v="2"/>
    <n v="0.42453000000000002"/>
    <x v="4"/>
    <n v="49"/>
    <x v="3"/>
    <x v="11"/>
  </r>
  <r>
    <x v="510"/>
    <x v="1"/>
    <x v="2"/>
    <n v="0.61595999999999995"/>
    <x v="4"/>
    <n v="49"/>
    <x v="3"/>
    <x v="11"/>
  </r>
  <r>
    <x v="510"/>
    <x v="2"/>
    <x v="2"/>
    <n v="0.68181000000000003"/>
    <x v="4"/>
    <n v="49"/>
    <x v="3"/>
    <x v="11"/>
  </r>
  <r>
    <x v="510"/>
    <x v="3"/>
    <x v="2"/>
    <n v="0.69725999999999999"/>
    <x v="4"/>
    <n v="49"/>
    <x v="3"/>
    <x v="11"/>
  </r>
  <r>
    <x v="510"/>
    <x v="5"/>
    <x v="2"/>
    <n v="0.69947999999999999"/>
    <x v="4"/>
    <n v="49"/>
    <x v="3"/>
    <x v="11"/>
  </r>
  <r>
    <x v="510"/>
    <x v="6"/>
    <x v="2"/>
    <n v="0.62202999999999997"/>
    <x v="4"/>
    <n v="49"/>
    <x v="3"/>
    <x v="11"/>
  </r>
  <r>
    <x v="510"/>
    <x v="7"/>
    <x v="2"/>
    <n v="0.57340000000000002"/>
    <x v="4"/>
    <n v="49"/>
    <x v="3"/>
    <x v="11"/>
  </r>
  <r>
    <x v="510"/>
    <x v="8"/>
    <x v="2"/>
    <n v="0.65713999999999995"/>
    <x v="4"/>
    <n v="49"/>
    <x v="3"/>
    <x v="11"/>
  </r>
  <r>
    <x v="510"/>
    <x v="9"/>
    <x v="2"/>
    <n v="0.64900999999999998"/>
    <x v="4"/>
    <n v="49"/>
    <x v="3"/>
    <x v="11"/>
  </r>
  <r>
    <x v="510"/>
    <x v="10"/>
    <x v="2"/>
    <n v="0.73194000000000004"/>
    <x v="4"/>
    <n v="49"/>
    <x v="3"/>
    <x v="11"/>
  </r>
  <r>
    <x v="510"/>
    <x v="11"/>
    <x v="2"/>
    <n v="0.73843999999999999"/>
    <x v="4"/>
    <n v="49"/>
    <x v="3"/>
    <x v="11"/>
  </r>
  <r>
    <x v="510"/>
    <x v="12"/>
    <x v="2"/>
    <n v="0.93681000000000003"/>
    <x v="4"/>
    <n v="49"/>
    <x v="3"/>
    <x v="11"/>
  </r>
  <r>
    <x v="510"/>
    <x v="0"/>
    <x v="3"/>
    <n v="0.66700000000000004"/>
    <x v="4"/>
    <n v="49"/>
    <x v="3"/>
    <x v="11"/>
  </r>
  <r>
    <x v="510"/>
    <x v="1"/>
    <x v="3"/>
    <n v="1.212"/>
    <x v="4"/>
    <n v="49"/>
    <x v="3"/>
    <x v="11"/>
  </r>
  <r>
    <x v="510"/>
    <x v="2"/>
    <x v="3"/>
    <n v="1.2929999999999999"/>
    <x v="4"/>
    <n v="49"/>
    <x v="3"/>
    <x v="11"/>
  </r>
  <r>
    <x v="510"/>
    <x v="3"/>
    <x v="3"/>
    <n v="1.3120000000000001"/>
    <x v="4"/>
    <n v="49"/>
    <x v="3"/>
    <x v="11"/>
  </r>
  <r>
    <x v="510"/>
    <x v="5"/>
    <x v="3"/>
    <n v="0.878"/>
    <x v="4"/>
    <n v="49"/>
    <x v="3"/>
    <x v="11"/>
  </r>
  <r>
    <x v="510"/>
    <x v="6"/>
    <x v="3"/>
    <n v="1.171"/>
    <x v="4"/>
    <n v="49"/>
    <x v="3"/>
    <x v="11"/>
  </r>
  <r>
    <x v="510"/>
    <x v="7"/>
    <x v="3"/>
    <n v="1.4259999999999999"/>
    <x v="4"/>
    <n v="49"/>
    <x v="3"/>
    <x v="11"/>
  </r>
  <r>
    <x v="510"/>
    <x v="8"/>
    <x v="3"/>
    <n v="1.5289999999999999"/>
    <x v="4"/>
    <n v="49"/>
    <x v="3"/>
    <x v="11"/>
  </r>
  <r>
    <x v="510"/>
    <x v="9"/>
    <x v="3"/>
    <n v="1.5189999999999999"/>
    <x v="4"/>
    <n v="49"/>
    <x v="3"/>
    <x v="11"/>
  </r>
  <r>
    <x v="510"/>
    <x v="10"/>
    <x v="3"/>
    <n v="1.621"/>
    <x v="4"/>
    <n v="49"/>
    <x v="3"/>
    <x v="11"/>
  </r>
  <r>
    <x v="510"/>
    <x v="11"/>
    <x v="3"/>
    <n v="1.629"/>
    <x v="4"/>
    <n v="49"/>
    <x v="3"/>
    <x v="11"/>
  </r>
  <r>
    <x v="510"/>
    <x v="12"/>
    <x v="3"/>
    <n v="1.873"/>
    <x v="4"/>
    <n v="49"/>
    <x v="3"/>
    <x v="11"/>
  </r>
  <r>
    <x v="511"/>
    <x v="13"/>
    <x v="0"/>
    <n v="1.5650000000000001E-2"/>
    <x v="4"/>
    <n v="49"/>
    <x v="3"/>
    <x v="11"/>
  </r>
  <r>
    <x v="511"/>
    <x v="13"/>
    <x v="1"/>
    <n v="7.535E-2"/>
    <x v="4"/>
    <n v="49"/>
    <x v="3"/>
    <x v="11"/>
  </r>
  <r>
    <x v="511"/>
    <x v="13"/>
    <x v="2"/>
    <n v="0.56399999999999995"/>
    <x v="4"/>
    <n v="49"/>
    <x v="3"/>
    <x v="11"/>
  </r>
  <r>
    <x v="511"/>
    <x v="13"/>
    <x v="3"/>
    <n v="0.65500000000000003"/>
    <x v="4"/>
    <n v="49"/>
    <x v="3"/>
    <x v="11"/>
  </r>
  <r>
    <x v="512"/>
    <x v="0"/>
    <x v="0"/>
    <n v="0.11774999999999999"/>
    <x v="4"/>
    <n v="50"/>
    <x v="3"/>
    <x v="11"/>
  </r>
  <r>
    <x v="512"/>
    <x v="1"/>
    <x v="0"/>
    <n v="0.36941000000000002"/>
    <x v="4"/>
    <n v="50"/>
    <x v="3"/>
    <x v="11"/>
  </r>
  <r>
    <x v="512"/>
    <x v="2"/>
    <x v="0"/>
    <n v="0.36941000000000002"/>
    <x v="4"/>
    <n v="50"/>
    <x v="3"/>
    <x v="11"/>
  </r>
  <r>
    <x v="512"/>
    <x v="3"/>
    <x v="0"/>
    <n v="0.36941000000000002"/>
    <x v="4"/>
    <n v="50"/>
    <x v="3"/>
    <x v="11"/>
  </r>
  <r>
    <x v="512"/>
    <x v="5"/>
    <x v="0"/>
    <n v="7.7509999999999996E-2"/>
    <x v="4"/>
    <n v="50"/>
    <x v="3"/>
    <x v="11"/>
  </r>
  <r>
    <x v="512"/>
    <x v="6"/>
    <x v="0"/>
    <n v="0.33"/>
    <x v="4"/>
    <n v="50"/>
    <x v="3"/>
    <x v="11"/>
  </r>
  <r>
    <x v="512"/>
    <x v="7"/>
    <x v="0"/>
    <n v="0.58594999999999997"/>
    <x v="4"/>
    <n v="50"/>
    <x v="3"/>
    <x v="11"/>
  </r>
  <r>
    <x v="512"/>
    <x v="8"/>
    <x v="0"/>
    <n v="0.58594999999999997"/>
    <x v="4"/>
    <n v="50"/>
    <x v="3"/>
    <x v="11"/>
  </r>
  <r>
    <x v="512"/>
    <x v="9"/>
    <x v="0"/>
    <n v="0.58594999999999997"/>
    <x v="4"/>
    <n v="50"/>
    <x v="3"/>
    <x v="11"/>
  </r>
  <r>
    <x v="512"/>
    <x v="10"/>
    <x v="0"/>
    <n v="0.58594999999999997"/>
    <x v="4"/>
    <n v="50"/>
    <x v="3"/>
    <x v="11"/>
  </r>
  <r>
    <x v="512"/>
    <x v="11"/>
    <x v="0"/>
    <n v="0.58594999999999997"/>
    <x v="4"/>
    <n v="50"/>
    <x v="3"/>
    <x v="11"/>
  </r>
  <r>
    <x v="512"/>
    <x v="12"/>
    <x v="0"/>
    <n v="0.58594999999999997"/>
    <x v="4"/>
    <n v="50"/>
    <x v="3"/>
    <x v="11"/>
  </r>
  <r>
    <x v="512"/>
    <x v="0"/>
    <x v="1"/>
    <n v="0.12341000000000001"/>
    <x v="4"/>
    <n v="50"/>
    <x v="3"/>
    <x v="11"/>
  </r>
  <r>
    <x v="512"/>
    <x v="1"/>
    <x v="1"/>
    <n v="0.22214999999999999"/>
    <x v="4"/>
    <n v="50"/>
    <x v="3"/>
    <x v="11"/>
  </r>
  <r>
    <x v="512"/>
    <x v="2"/>
    <x v="1"/>
    <n v="0.23561000000000001"/>
    <x v="4"/>
    <n v="50"/>
    <x v="3"/>
    <x v="11"/>
  </r>
  <r>
    <x v="512"/>
    <x v="3"/>
    <x v="1"/>
    <n v="0.23804"/>
    <x v="4"/>
    <n v="50"/>
    <x v="3"/>
    <x v="11"/>
  </r>
  <r>
    <x v="512"/>
    <x v="5"/>
    <x v="1"/>
    <n v="9.9169999999999994E-2"/>
    <x v="4"/>
    <n v="50"/>
    <x v="3"/>
    <x v="11"/>
  </r>
  <r>
    <x v="512"/>
    <x v="6"/>
    <x v="1"/>
    <n v="0.21634999999999999"/>
    <x v="4"/>
    <n v="50"/>
    <x v="3"/>
    <x v="11"/>
  </r>
  <r>
    <x v="512"/>
    <x v="7"/>
    <x v="1"/>
    <n v="0.25917000000000001"/>
    <x v="4"/>
    <n v="50"/>
    <x v="3"/>
    <x v="11"/>
  </r>
  <r>
    <x v="512"/>
    <x v="8"/>
    <x v="1"/>
    <n v="0.27711999999999998"/>
    <x v="4"/>
    <n v="50"/>
    <x v="3"/>
    <x v="11"/>
  </r>
  <r>
    <x v="512"/>
    <x v="9"/>
    <x v="1"/>
    <n v="0.27937000000000001"/>
    <x v="4"/>
    <n v="50"/>
    <x v="3"/>
    <x v="11"/>
  </r>
  <r>
    <x v="512"/>
    <x v="10"/>
    <x v="1"/>
    <n v="0.29637999999999998"/>
    <x v="4"/>
    <n v="50"/>
    <x v="3"/>
    <x v="11"/>
  </r>
  <r>
    <x v="512"/>
    <x v="11"/>
    <x v="1"/>
    <n v="0.30424000000000001"/>
    <x v="4"/>
    <n v="50"/>
    <x v="3"/>
    <x v="11"/>
  </r>
  <r>
    <x v="512"/>
    <x v="12"/>
    <x v="1"/>
    <n v="0.34873999999999999"/>
    <x v="4"/>
    <n v="50"/>
    <x v="3"/>
    <x v="11"/>
  </r>
  <r>
    <x v="512"/>
    <x v="0"/>
    <x v="2"/>
    <n v="0.41883999999999999"/>
    <x v="4"/>
    <n v="50"/>
    <x v="3"/>
    <x v="11"/>
  </r>
  <r>
    <x v="512"/>
    <x v="1"/>
    <x v="2"/>
    <n v="0.59643999999999997"/>
    <x v="4"/>
    <n v="50"/>
    <x v="3"/>
    <x v="11"/>
  </r>
  <r>
    <x v="512"/>
    <x v="2"/>
    <x v="2"/>
    <n v="0.65498000000000001"/>
    <x v="4"/>
    <n v="50"/>
    <x v="3"/>
    <x v="11"/>
  </r>
  <r>
    <x v="512"/>
    <x v="3"/>
    <x v="2"/>
    <n v="0.66554999999999997"/>
    <x v="4"/>
    <n v="50"/>
    <x v="3"/>
    <x v="11"/>
  </r>
  <r>
    <x v="512"/>
    <x v="5"/>
    <x v="2"/>
    <n v="0.68532000000000004"/>
    <x v="4"/>
    <n v="50"/>
    <x v="3"/>
    <x v="11"/>
  </r>
  <r>
    <x v="512"/>
    <x v="6"/>
    <x v="2"/>
    <n v="0.61065000000000003"/>
    <x v="4"/>
    <n v="50"/>
    <x v="3"/>
    <x v="11"/>
  </r>
  <r>
    <x v="512"/>
    <x v="7"/>
    <x v="2"/>
    <n v="0.54088000000000003"/>
    <x v="4"/>
    <n v="50"/>
    <x v="3"/>
    <x v="11"/>
  </r>
  <r>
    <x v="512"/>
    <x v="8"/>
    <x v="2"/>
    <n v="0.61892999999999998"/>
    <x v="4"/>
    <n v="50"/>
    <x v="3"/>
    <x v="11"/>
  </r>
  <r>
    <x v="512"/>
    <x v="9"/>
    <x v="2"/>
    <n v="0.62868000000000002"/>
    <x v="4"/>
    <n v="50"/>
    <x v="3"/>
    <x v="11"/>
  </r>
  <r>
    <x v="512"/>
    <x v="10"/>
    <x v="2"/>
    <n v="0.70267000000000002"/>
    <x v="4"/>
    <n v="50"/>
    <x v="3"/>
    <x v="11"/>
  </r>
  <r>
    <x v="512"/>
    <x v="11"/>
    <x v="2"/>
    <n v="0.73680999999999996"/>
    <x v="4"/>
    <n v="50"/>
    <x v="3"/>
    <x v="11"/>
  </r>
  <r>
    <x v="512"/>
    <x v="12"/>
    <x v="2"/>
    <n v="0.93030999999999997"/>
    <x v="4"/>
    <n v="50"/>
    <x v="3"/>
    <x v="11"/>
  </r>
  <r>
    <x v="512"/>
    <x v="0"/>
    <x v="3"/>
    <n v="0.66"/>
    <x v="4"/>
    <n v="50"/>
    <x v="3"/>
    <x v="11"/>
  </r>
  <r>
    <x v="512"/>
    <x v="1"/>
    <x v="3"/>
    <n v="1.1879999999999999"/>
    <x v="4"/>
    <n v="50"/>
    <x v="3"/>
    <x v="11"/>
  </r>
  <r>
    <x v="512"/>
    <x v="2"/>
    <x v="3"/>
    <n v="1.26"/>
    <x v="4"/>
    <n v="50"/>
    <x v="3"/>
    <x v="11"/>
  </r>
  <r>
    <x v="512"/>
    <x v="3"/>
    <x v="3"/>
    <n v="1.2729999999999999"/>
    <x v="4"/>
    <n v="50"/>
    <x v="3"/>
    <x v="11"/>
  </r>
  <r>
    <x v="512"/>
    <x v="5"/>
    <x v="3"/>
    <n v="0.86199999999999999"/>
    <x v="4"/>
    <n v="50"/>
    <x v="3"/>
    <x v="11"/>
  </r>
  <r>
    <x v="512"/>
    <x v="6"/>
    <x v="3"/>
    <n v="1.157"/>
    <x v="4"/>
    <n v="50"/>
    <x v="3"/>
    <x v="11"/>
  </r>
  <r>
    <x v="512"/>
    <x v="7"/>
    <x v="3"/>
    <n v="1.3859999999999999"/>
    <x v="4"/>
    <n v="50"/>
    <x v="3"/>
    <x v="11"/>
  </r>
  <r>
    <x v="512"/>
    <x v="8"/>
    <x v="3"/>
    <n v="1.482"/>
    <x v="4"/>
    <n v="50"/>
    <x v="3"/>
    <x v="11"/>
  </r>
  <r>
    <x v="512"/>
    <x v="9"/>
    <x v="3"/>
    <n v="1.494"/>
    <x v="4"/>
    <n v="50"/>
    <x v="3"/>
    <x v="11"/>
  </r>
  <r>
    <x v="512"/>
    <x v="10"/>
    <x v="3"/>
    <n v="1.585"/>
    <x v="4"/>
    <n v="50"/>
    <x v="3"/>
    <x v="11"/>
  </r>
  <r>
    <x v="512"/>
    <x v="11"/>
    <x v="3"/>
    <n v="1.627"/>
    <x v="4"/>
    <n v="50"/>
    <x v="3"/>
    <x v="11"/>
  </r>
  <r>
    <x v="512"/>
    <x v="12"/>
    <x v="3"/>
    <n v="1.865"/>
    <x v="4"/>
    <n v="50"/>
    <x v="3"/>
    <x v="11"/>
  </r>
  <r>
    <x v="513"/>
    <x v="13"/>
    <x v="0"/>
    <n v="1.5650000000000001E-2"/>
    <x v="4"/>
    <n v="50"/>
    <x v="3"/>
    <x v="11"/>
  </r>
  <r>
    <x v="513"/>
    <x v="13"/>
    <x v="1"/>
    <n v="7.2359999999999994E-2"/>
    <x v="4"/>
    <n v="50"/>
    <x v="3"/>
    <x v="11"/>
  </r>
  <r>
    <x v="513"/>
    <x v="13"/>
    <x v="2"/>
    <n v="0.54098999999999997"/>
    <x v="4"/>
    <n v="50"/>
    <x v="3"/>
    <x v="11"/>
  </r>
  <r>
    <x v="513"/>
    <x v="13"/>
    <x v="3"/>
    <n v="0.629"/>
    <x v="4"/>
    <n v="50"/>
    <x v="3"/>
    <x v="11"/>
  </r>
  <r>
    <x v="514"/>
    <x v="0"/>
    <x v="0"/>
    <n v="0.11774999999999999"/>
    <x v="4"/>
    <n v="51"/>
    <x v="3"/>
    <x v="11"/>
  </r>
  <r>
    <x v="514"/>
    <x v="1"/>
    <x v="0"/>
    <n v="0.36941000000000002"/>
    <x v="4"/>
    <n v="51"/>
    <x v="3"/>
    <x v="11"/>
  </r>
  <r>
    <x v="514"/>
    <x v="2"/>
    <x v="0"/>
    <n v="0.36941000000000002"/>
    <x v="4"/>
    <n v="51"/>
    <x v="3"/>
    <x v="11"/>
  </r>
  <r>
    <x v="514"/>
    <x v="3"/>
    <x v="0"/>
    <n v="0.36941000000000002"/>
    <x v="4"/>
    <n v="51"/>
    <x v="3"/>
    <x v="11"/>
  </r>
  <r>
    <x v="514"/>
    <x v="5"/>
    <x v="0"/>
    <n v="7.7509999999999996E-2"/>
    <x v="4"/>
    <n v="51"/>
    <x v="3"/>
    <x v="11"/>
  </r>
  <r>
    <x v="514"/>
    <x v="6"/>
    <x v="0"/>
    <n v="0.33"/>
    <x v="4"/>
    <n v="51"/>
    <x v="3"/>
    <x v="11"/>
  </r>
  <r>
    <x v="514"/>
    <x v="7"/>
    <x v="0"/>
    <n v="0.58594999999999997"/>
    <x v="4"/>
    <n v="51"/>
    <x v="3"/>
    <x v="11"/>
  </r>
  <r>
    <x v="514"/>
    <x v="8"/>
    <x v="0"/>
    <n v="0.58594999999999997"/>
    <x v="4"/>
    <n v="51"/>
    <x v="3"/>
    <x v="11"/>
  </r>
  <r>
    <x v="514"/>
    <x v="9"/>
    <x v="0"/>
    <n v="0.58594999999999997"/>
    <x v="4"/>
    <n v="51"/>
    <x v="3"/>
    <x v="11"/>
  </r>
  <r>
    <x v="514"/>
    <x v="10"/>
    <x v="0"/>
    <n v="0.58594999999999997"/>
    <x v="4"/>
    <n v="51"/>
    <x v="3"/>
    <x v="11"/>
  </r>
  <r>
    <x v="514"/>
    <x v="11"/>
    <x v="0"/>
    <n v="0.58594999999999997"/>
    <x v="4"/>
    <n v="51"/>
    <x v="3"/>
    <x v="11"/>
  </r>
  <r>
    <x v="514"/>
    <x v="12"/>
    <x v="0"/>
    <n v="0.58594999999999997"/>
    <x v="4"/>
    <n v="51"/>
    <x v="3"/>
    <x v="11"/>
  </r>
  <r>
    <x v="514"/>
    <x v="0"/>
    <x v="1"/>
    <n v="0.12285"/>
    <x v="4"/>
    <n v="51"/>
    <x v="3"/>
    <x v="11"/>
  </r>
  <r>
    <x v="514"/>
    <x v="1"/>
    <x v="1"/>
    <n v="0.21540999999999999"/>
    <x v="4"/>
    <n v="51"/>
    <x v="3"/>
    <x v="11"/>
  </r>
  <r>
    <x v="514"/>
    <x v="2"/>
    <x v="1"/>
    <n v="0.22907"/>
    <x v="4"/>
    <n v="51"/>
    <x v="3"/>
    <x v="11"/>
  </r>
  <r>
    <x v="514"/>
    <x v="3"/>
    <x v="1"/>
    <n v="0.23111999999999999"/>
    <x v="4"/>
    <n v="51"/>
    <x v="3"/>
    <x v="11"/>
  </r>
  <r>
    <x v="514"/>
    <x v="5"/>
    <x v="1"/>
    <n v="9.4799999999999995E-2"/>
    <x v="4"/>
    <n v="51"/>
    <x v="3"/>
    <x v="11"/>
  </r>
  <r>
    <x v="514"/>
    <x v="6"/>
    <x v="1"/>
    <n v="0.20887"/>
    <x v="4"/>
    <n v="51"/>
    <x v="3"/>
    <x v="11"/>
  </r>
  <r>
    <x v="514"/>
    <x v="7"/>
    <x v="1"/>
    <n v="0.24981999999999999"/>
    <x v="4"/>
    <n v="51"/>
    <x v="3"/>
    <x v="11"/>
  </r>
  <r>
    <x v="514"/>
    <x v="8"/>
    <x v="1"/>
    <n v="0.26983000000000001"/>
    <x v="4"/>
    <n v="51"/>
    <x v="3"/>
    <x v="11"/>
  </r>
  <r>
    <x v="514"/>
    <x v="9"/>
    <x v="1"/>
    <n v="0.26851999999999998"/>
    <x v="4"/>
    <n v="51"/>
    <x v="3"/>
    <x v="11"/>
  </r>
  <r>
    <x v="514"/>
    <x v="10"/>
    <x v="1"/>
    <n v="0.28703000000000001"/>
    <x v="4"/>
    <n v="51"/>
    <x v="3"/>
    <x v="11"/>
  </r>
  <r>
    <x v="514"/>
    <x v="11"/>
    <x v="1"/>
    <n v="0.29132999999999998"/>
    <x v="4"/>
    <n v="51"/>
    <x v="3"/>
    <x v="11"/>
  </r>
  <r>
    <x v="514"/>
    <x v="12"/>
    <x v="1"/>
    <n v="0.34312999999999999"/>
    <x v="4"/>
    <n v="51"/>
    <x v="3"/>
    <x v="11"/>
  </r>
  <r>
    <x v="514"/>
    <x v="0"/>
    <x v="2"/>
    <n v="0.41639999999999999"/>
    <x v="4"/>
    <n v="51"/>
    <x v="3"/>
    <x v="11"/>
  </r>
  <r>
    <x v="514"/>
    <x v="1"/>
    <x v="2"/>
    <n v="0.56718000000000002"/>
    <x v="4"/>
    <n v="51"/>
    <x v="3"/>
    <x v="11"/>
  </r>
  <r>
    <x v="514"/>
    <x v="2"/>
    <x v="2"/>
    <n v="0.62651999999999997"/>
    <x v="4"/>
    <n v="51"/>
    <x v="3"/>
    <x v="11"/>
  </r>
  <r>
    <x v="514"/>
    <x v="3"/>
    <x v="2"/>
    <n v="0.63546999999999998"/>
    <x v="4"/>
    <n v="51"/>
    <x v="3"/>
    <x v="11"/>
  </r>
  <r>
    <x v="514"/>
    <x v="5"/>
    <x v="2"/>
    <n v="0.65168999999999999"/>
    <x v="4"/>
    <n v="51"/>
    <x v="3"/>
    <x v="11"/>
  </r>
  <r>
    <x v="514"/>
    <x v="6"/>
    <x v="2"/>
    <n v="0.57813000000000003"/>
    <x v="4"/>
    <n v="51"/>
    <x v="3"/>
    <x v="11"/>
  </r>
  <r>
    <x v="514"/>
    <x v="7"/>
    <x v="2"/>
    <n v="0.50022999999999995"/>
    <x v="4"/>
    <n v="51"/>
    <x v="3"/>
    <x v="11"/>
  </r>
  <r>
    <x v="514"/>
    <x v="8"/>
    <x v="2"/>
    <n v="0.58721999999999996"/>
    <x v="4"/>
    <n v="51"/>
    <x v="3"/>
    <x v="11"/>
  </r>
  <r>
    <x v="514"/>
    <x v="9"/>
    <x v="2"/>
    <n v="0.58152999999999999"/>
    <x v="4"/>
    <n v="51"/>
    <x v="3"/>
    <x v="11"/>
  </r>
  <r>
    <x v="514"/>
    <x v="10"/>
    <x v="2"/>
    <n v="0.66202000000000005"/>
    <x v="4"/>
    <n v="51"/>
    <x v="3"/>
    <x v="11"/>
  </r>
  <r>
    <x v="514"/>
    <x v="11"/>
    <x v="2"/>
    <n v="0.68071999999999999"/>
    <x v="4"/>
    <n v="51"/>
    <x v="3"/>
    <x v="11"/>
  </r>
  <r>
    <x v="514"/>
    <x v="12"/>
    <x v="2"/>
    <n v="0.90591999999999995"/>
    <x v="4"/>
    <n v="51"/>
    <x v="3"/>
    <x v="11"/>
  </r>
  <r>
    <x v="514"/>
    <x v="0"/>
    <x v="3"/>
    <n v="0.65700000000000003"/>
    <x v="4"/>
    <n v="51"/>
    <x v="3"/>
    <x v="11"/>
  </r>
  <r>
    <x v="514"/>
    <x v="1"/>
    <x v="3"/>
    <n v="1.1519999999999999"/>
    <x v="4"/>
    <n v="51"/>
    <x v="3"/>
    <x v="11"/>
  </r>
  <r>
    <x v="514"/>
    <x v="2"/>
    <x v="3"/>
    <n v="1.2250000000000001"/>
    <x v="4"/>
    <n v="51"/>
    <x v="3"/>
    <x v="11"/>
  </r>
  <r>
    <x v="514"/>
    <x v="3"/>
    <x v="3"/>
    <n v="1.236"/>
    <x v="4"/>
    <n v="51"/>
    <x v="3"/>
    <x v="11"/>
  </r>
  <r>
    <x v="514"/>
    <x v="5"/>
    <x v="3"/>
    <n v="0.82399999999999995"/>
    <x v="4"/>
    <n v="51"/>
    <x v="3"/>
    <x v="11"/>
  </r>
  <r>
    <x v="514"/>
    <x v="6"/>
    <x v="3"/>
    <n v="1.117"/>
    <x v="4"/>
    <n v="51"/>
    <x v="3"/>
    <x v="11"/>
  </r>
  <r>
    <x v="514"/>
    <x v="7"/>
    <x v="3"/>
    <n v="1.3360000000000001"/>
    <x v="4"/>
    <n v="51"/>
    <x v="3"/>
    <x v="11"/>
  </r>
  <r>
    <x v="514"/>
    <x v="8"/>
    <x v="3"/>
    <n v="1.4430000000000001"/>
    <x v="4"/>
    <n v="51"/>
    <x v="3"/>
    <x v="11"/>
  </r>
  <r>
    <x v="514"/>
    <x v="9"/>
    <x v="3"/>
    <n v="1.4359999999999999"/>
    <x v="4"/>
    <n v="51"/>
    <x v="3"/>
    <x v="11"/>
  </r>
  <r>
    <x v="514"/>
    <x v="10"/>
    <x v="3"/>
    <n v="1.5349999999999999"/>
    <x v="4"/>
    <n v="51"/>
    <x v="3"/>
    <x v="11"/>
  </r>
  <r>
    <x v="514"/>
    <x v="11"/>
    <x v="3"/>
    <n v="1.5580000000000001"/>
    <x v="4"/>
    <n v="51"/>
    <x v="3"/>
    <x v="11"/>
  </r>
  <r>
    <x v="514"/>
    <x v="12"/>
    <x v="3"/>
    <n v="1.835"/>
    <x v="4"/>
    <n v="51"/>
    <x v="3"/>
    <x v="11"/>
  </r>
  <r>
    <x v="515"/>
    <x v="13"/>
    <x v="0"/>
    <n v="1.5650000000000001E-2"/>
    <x v="4"/>
    <n v="51"/>
    <x v="3"/>
    <x v="11"/>
  </r>
  <r>
    <x v="515"/>
    <x v="13"/>
    <x v="1"/>
    <n v="6.8909999999999999E-2"/>
    <x v="4"/>
    <n v="51"/>
    <x v="3"/>
    <x v="11"/>
  </r>
  <r>
    <x v="515"/>
    <x v="13"/>
    <x v="2"/>
    <n v="0.51444000000000001"/>
    <x v="4"/>
    <n v="51"/>
    <x v="3"/>
    <x v="11"/>
  </r>
  <r>
    <x v="515"/>
    <x v="13"/>
    <x v="3"/>
    <n v="0.59899999999999998"/>
    <x v="4"/>
    <n v="51"/>
    <x v="3"/>
    <x v="11"/>
  </r>
  <r>
    <x v="516"/>
    <x v="0"/>
    <x v="0"/>
    <n v="0.11774999999999999"/>
    <x v="4"/>
    <n v="52"/>
    <x v="3"/>
    <x v="11"/>
  </r>
  <r>
    <x v="516"/>
    <x v="1"/>
    <x v="0"/>
    <n v="0.36941000000000002"/>
    <x v="4"/>
    <n v="52"/>
    <x v="3"/>
    <x v="11"/>
  </r>
  <r>
    <x v="516"/>
    <x v="2"/>
    <x v="0"/>
    <n v="0.36941000000000002"/>
    <x v="4"/>
    <n v="52"/>
    <x v="3"/>
    <x v="11"/>
  </r>
  <r>
    <x v="516"/>
    <x v="3"/>
    <x v="0"/>
    <n v="0.36941000000000002"/>
    <x v="4"/>
    <n v="52"/>
    <x v="3"/>
    <x v="11"/>
  </r>
  <r>
    <x v="516"/>
    <x v="5"/>
    <x v="0"/>
    <n v="7.7509999999999996E-2"/>
    <x v="4"/>
    <n v="52"/>
    <x v="3"/>
    <x v="11"/>
  </r>
  <r>
    <x v="516"/>
    <x v="6"/>
    <x v="0"/>
    <n v="0.33"/>
    <x v="4"/>
    <n v="52"/>
    <x v="3"/>
    <x v="11"/>
  </r>
  <r>
    <x v="516"/>
    <x v="7"/>
    <x v="0"/>
    <n v="0.58594999999999997"/>
    <x v="4"/>
    <n v="52"/>
    <x v="3"/>
    <x v="11"/>
  </r>
  <r>
    <x v="516"/>
    <x v="8"/>
    <x v="0"/>
    <n v="0.58594999999999997"/>
    <x v="4"/>
    <n v="52"/>
    <x v="3"/>
    <x v="11"/>
  </r>
  <r>
    <x v="516"/>
    <x v="9"/>
    <x v="0"/>
    <n v="0.58594999999999997"/>
    <x v="4"/>
    <n v="52"/>
    <x v="3"/>
    <x v="11"/>
  </r>
  <r>
    <x v="516"/>
    <x v="10"/>
    <x v="0"/>
    <n v="0.58594999999999997"/>
    <x v="4"/>
    <n v="52"/>
    <x v="3"/>
    <x v="11"/>
  </r>
  <r>
    <x v="516"/>
    <x v="11"/>
    <x v="0"/>
    <n v="0.58594999999999997"/>
    <x v="4"/>
    <n v="52"/>
    <x v="3"/>
    <x v="11"/>
  </r>
  <r>
    <x v="516"/>
    <x v="12"/>
    <x v="0"/>
    <n v="0.58594999999999997"/>
    <x v="4"/>
    <n v="52"/>
    <x v="3"/>
    <x v="11"/>
  </r>
  <r>
    <x v="516"/>
    <x v="0"/>
    <x v="1"/>
    <n v="0.12192"/>
    <x v="4"/>
    <n v="52"/>
    <x v="3"/>
    <x v="11"/>
  </r>
  <r>
    <x v="516"/>
    <x v="1"/>
    <x v="1"/>
    <n v="0.20924000000000001"/>
    <x v="4"/>
    <n v="52"/>
    <x v="3"/>
    <x v="11"/>
  </r>
  <r>
    <x v="516"/>
    <x v="2"/>
    <x v="1"/>
    <n v="0.22383"/>
    <x v="4"/>
    <n v="52"/>
    <x v="3"/>
    <x v="11"/>
  </r>
  <r>
    <x v="516"/>
    <x v="3"/>
    <x v="1"/>
    <n v="0.23"/>
    <x v="4"/>
    <n v="52"/>
    <x v="3"/>
    <x v="11"/>
  </r>
  <r>
    <x v="516"/>
    <x v="5"/>
    <x v="1"/>
    <n v="9.1689999999999994E-2"/>
    <x v="4"/>
    <n v="52"/>
    <x v="3"/>
    <x v="11"/>
  </r>
  <r>
    <x v="516"/>
    <x v="6"/>
    <x v="1"/>
    <n v="0.20344999999999999"/>
    <x v="4"/>
    <n v="52"/>
    <x v="3"/>
    <x v="11"/>
  </r>
  <r>
    <x v="516"/>
    <x v="7"/>
    <x v="1"/>
    <n v="0.2429"/>
    <x v="4"/>
    <n v="52"/>
    <x v="3"/>
    <x v="11"/>
  </r>
  <r>
    <x v="516"/>
    <x v="8"/>
    <x v="1"/>
    <n v="0.26384999999999997"/>
    <x v="4"/>
    <n v="52"/>
    <x v="3"/>
    <x v="11"/>
  </r>
  <r>
    <x v="516"/>
    <x v="9"/>
    <x v="1"/>
    <n v="0.26140999999999998"/>
    <x v="4"/>
    <n v="52"/>
    <x v="3"/>
    <x v="11"/>
  </r>
  <r>
    <x v="516"/>
    <x v="10"/>
    <x v="1"/>
    <n v="0.28086"/>
    <x v="4"/>
    <n v="52"/>
    <x v="3"/>
    <x v="11"/>
  </r>
  <r>
    <x v="516"/>
    <x v="11"/>
    <x v="1"/>
    <n v="0.28684999999999999"/>
    <x v="4"/>
    <n v="52"/>
    <x v="3"/>
    <x v="11"/>
  </r>
  <r>
    <x v="516"/>
    <x v="12"/>
    <x v="1"/>
    <n v="0.34162999999999999"/>
    <x v="4"/>
    <n v="52"/>
    <x v="3"/>
    <x v="11"/>
  </r>
  <r>
    <x v="516"/>
    <x v="0"/>
    <x v="2"/>
    <n v="0.41232999999999997"/>
    <x v="4"/>
    <n v="52"/>
    <x v="3"/>
    <x v="11"/>
  </r>
  <r>
    <x v="516"/>
    <x v="1"/>
    <x v="2"/>
    <n v="0.54035"/>
    <x v="4"/>
    <n v="52"/>
    <x v="3"/>
    <x v="11"/>
  </r>
  <r>
    <x v="516"/>
    <x v="2"/>
    <x v="2"/>
    <n v="0.60375999999999996"/>
    <x v="4"/>
    <n v="52"/>
    <x v="3"/>
    <x v="11"/>
  </r>
  <r>
    <x v="516"/>
    <x v="3"/>
    <x v="2"/>
    <n v="0.63058999999999998"/>
    <x v="4"/>
    <n v="52"/>
    <x v="3"/>
    <x v="11"/>
  </r>
  <r>
    <x v="516"/>
    <x v="5"/>
    <x v="2"/>
    <n v="0.62780000000000002"/>
    <x v="4"/>
    <n v="52"/>
    <x v="3"/>
    <x v="11"/>
  </r>
  <r>
    <x v="516"/>
    <x v="6"/>
    <x v="2"/>
    <n v="0.55454999999999999"/>
    <x v="4"/>
    <n v="52"/>
    <x v="3"/>
    <x v="11"/>
  </r>
  <r>
    <x v="516"/>
    <x v="7"/>
    <x v="2"/>
    <n v="0.47015000000000001"/>
    <x v="4"/>
    <n v="52"/>
    <x v="3"/>
    <x v="11"/>
  </r>
  <r>
    <x v="516"/>
    <x v="8"/>
    <x v="2"/>
    <n v="0.56120000000000003"/>
    <x v="4"/>
    <n v="52"/>
    <x v="3"/>
    <x v="11"/>
  </r>
  <r>
    <x v="516"/>
    <x v="9"/>
    <x v="2"/>
    <n v="0.55064000000000002"/>
    <x v="4"/>
    <n v="52"/>
    <x v="3"/>
    <x v="11"/>
  </r>
  <r>
    <x v="516"/>
    <x v="10"/>
    <x v="2"/>
    <n v="0.63519000000000003"/>
    <x v="4"/>
    <n v="52"/>
    <x v="3"/>
    <x v="11"/>
  </r>
  <r>
    <x v="516"/>
    <x v="11"/>
    <x v="2"/>
    <n v="0.66120000000000001"/>
    <x v="4"/>
    <n v="52"/>
    <x v="3"/>
    <x v="11"/>
  </r>
  <r>
    <x v="516"/>
    <x v="12"/>
    <x v="2"/>
    <n v="0.89942"/>
    <x v="4"/>
    <n v="52"/>
    <x v="3"/>
    <x v="11"/>
  </r>
  <r>
    <x v="516"/>
    <x v="0"/>
    <x v="3"/>
    <n v="0.65200000000000002"/>
    <x v="4"/>
    <n v="52"/>
    <x v="3"/>
    <x v="11"/>
  </r>
  <r>
    <x v="516"/>
    <x v="1"/>
    <x v="3"/>
    <n v="1.119"/>
    <x v="4"/>
    <n v="52"/>
    <x v="3"/>
    <x v="11"/>
  </r>
  <r>
    <x v="516"/>
    <x v="2"/>
    <x v="3"/>
    <n v="1.1970000000000001"/>
    <x v="4"/>
    <n v="52"/>
    <x v="3"/>
    <x v="11"/>
  </r>
  <r>
    <x v="516"/>
    <x v="3"/>
    <x v="3"/>
    <n v="1.23"/>
    <x v="4"/>
    <n v="52"/>
    <x v="3"/>
    <x v="11"/>
  </r>
  <r>
    <x v="516"/>
    <x v="5"/>
    <x v="3"/>
    <n v="0.79700000000000004"/>
    <x v="4"/>
    <n v="52"/>
    <x v="3"/>
    <x v="11"/>
  </r>
  <r>
    <x v="516"/>
    <x v="6"/>
    <x v="3"/>
    <n v="1.0880000000000001"/>
    <x v="4"/>
    <n v="52"/>
    <x v="3"/>
    <x v="11"/>
  </r>
  <r>
    <x v="516"/>
    <x v="7"/>
    <x v="3"/>
    <n v="1.2989999999999999"/>
    <x v="4"/>
    <n v="52"/>
    <x v="3"/>
    <x v="11"/>
  </r>
  <r>
    <x v="516"/>
    <x v="8"/>
    <x v="3"/>
    <n v="1.411"/>
    <x v="4"/>
    <n v="52"/>
    <x v="3"/>
    <x v="11"/>
  </r>
  <r>
    <x v="516"/>
    <x v="9"/>
    <x v="3"/>
    <n v="1.3979999999999999"/>
    <x v="4"/>
    <n v="52"/>
    <x v="3"/>
    <x v="11"/>
  </r>
  <r>
    <x v="516"/>
    <x v="10"/>
    <x v="3"/>
    <n v="1.502"/>
    <x v="4"/>
    <n v="52"/>
    <x v="3"/>
    <x v="11"/>
  </r>
  <r>
    <x v="516"/>
    <x v="11"/>
    <x v="3"/>
    <n v="1.534"/>
    <x v="4"/>
    <n v="52"/>
    <x v="3"/>
    <x v="11"/>
  </r>
  <r>
    <x v="516"/>
    <x v="12"/>
    <x v="3"/>
    <n v="1.8260000000000001"/>
    <x v="4"/>
    <n v="52"/>
    <x v="3"/>
    <x v="11"/>
  </r>
  <r>
    <x v="517"/>
    <x v="13"/>
    <x v="0"/>
    <n v="1.5650000000000001E-2"/>
    <x v="4"/>
    <n v="52"/>
    <x v="3"/>
    <x v="11"/>
  </r>
  <r>
    <x v="517"/>
    <x v="13"/>
    <x v="1"/>
    <n v="6.5350000000000005E-2"/>
    <x v="4"/>
    <n v="52"/>
    <x v="3"/>
    <x v="11"/>
  </r>
  <r>
    <x v="517"/>
    <x v="13"/>
    <x v="2"/>
    <n v="0.48699999999999999"/>
    <x v="4"/>
    <n v="52"/>
    <x v="3"/>
    <x v="11"/>
  </r>
  <r>
    <x v="517"/>
    <x v="13"/>
    <x v="3"/>
    <n v="0.56799999999999995"/>
    <x v="4"/>
    <n v="52"/>
    <x v="3"/>
    <x v="11"/>
  </r>
  <r>
    <x v="518"/>
    <x v="0"/>
    <x v="0"/>
    <n v="0.11774999999999999"/>
    <x v="4"/>
    <n v="53"/>
    <x v="3"/>
    <x v="11"/>
  </r>
  <r>
    <x v="518"/>
    <x v="1"/>
    <x v="0"/>
    <n v="0.36941000000000002"/>
    <x v="4"/>
    <n v="53"/>
    <x v="3"/>
    <x v="11"/>
  </r>
  <r>
    <x v="518"/>
    <x v="2"/>
    <x v="0"/>
    <n v="0.36941000000000002"/>
    <x v="4"/>
    <n v="53"/>
    <x v="3"/>
    <x v="11"/>
  </r>
  <r>
    <x v="518"/>
    <x v="3"/>
    <x v="0"/>
    <n v="0.36941000000000002"/>
    <x v="4"/>
    <n v="53"/>
    <x v="3"/>
    <x v="11"/>
  </r>
  <r>
    <x v="518"/>
    <x v="5"/>
    <x v="0"/>
    <n v="7.7509999999999996E-2"/>
    <x v="4"/>
    <n v="53"/>
    <x v="3"/>
    <x v="11"/>
  </r>
  <r>
    <x v="518"/>
    <x v="6"/>
    <x v="0"/>
    <n v="0.33"/>
    <x v="4"/>
    <n v="53"/>
    <x v="3"/>
    <x v="11"/>
  </r>
  <r>
    <x v="518"/>
    <x v="7"/>
    <x v="0"/>
    <n v="0.58594999999999997"/>
    <x v="4"/>
    <n v="53"/>
    <x v="3"/>
    <x v="11"/>
  </r>
  <r>
    <x v="518"/>
    <x v="8"/>
    <x v="0"/>
    <n v="0.58594999999999997"/>
    <x v="4"/>
    <n v="53"/>
    <x v="3"/>
    <x v="11"/>
  </r>
  <r>
    <x v="518"/>
    <x v="9"/>
    <x v="0"/>
    <n v="0.58594999999999997"/>
    <x v="4"/>
    <n v="53"/>
    <x v="3"/>
    <x v="11"/>
  </r>
  <r>
    <x v="518"/>
    <x v="10"/>
    <x v="0"/>
    <n v="0.58594999999999997"/>
    <x v="4"/>
    <n v="53"/>
    <x v="3"/>
    <x v="11"/>
  </r>
  <r>
    <x v="518"/>
    <x v="11"/>
    <x v="0"/>
    <n v="0.58594999999999997"/>
    <x v="4"/>
    <n v="53"/>
    <x v="3"/>
    <x v="11"/>
  </r>
  <r>
    <x v="518"/>
    <x v="12"/>
    <x v="0"/>
    <n v="0.58594999999999997"/>
    <x v="4"/>
    <n v="53"/>
    <x v="3"/>
    <x v="11"/>
  </r>
  <r>
    <x v="518"/>
    <x v="0"/>
    <x v="1"/>
    <n v="0.11985999999999999"/>
    <x v="4"/>
    <n v="53"/>
    <x v="3"/>
    <x v="11"/>
  </r>
  <r>
    <x v="518"/>
    <x v="1"/>
    <x v="1"/>
    <n v="0.20663000000000001"/>
    <x v="4"/>
    <n v="53"/>
    <x v="3"/>
    <x v="11"/>
  </r>
  <r>
    <x v="518"/>
    <x v="2"/>
    <x v="1"/>
    <n v="0.22270999999999999"/>
    <x v="4"/>
    <n v="53"/>
    <x v="3"/>
    <x v="11"/>
  </r>
  <r>
    <x v="518"/>
    <x v="3"/>
    <x v="1"/>
    <n v="0.23"/>
    <x v="4"/>
    <n v="53"/>
    <x v="3"/>
    <x v="11"/>
  </r>
  <r>
    <x v="518"/>
    <x v="5"/>
    <x v="1"/>
    <n v="8.9959999999999998E-2"/>
    <x v="4"/>
    <n v="53"/>
    <x v="3"/>
    <x v="11"/>
  </r>
  <r>
    <x v="518"/>
    <x v="6"/>
    <x v="1"/>
    <n v="0.19896"/>
    <x v="4"/>
    <n v="53"/>
    <x v="3"/>
    <x v="11"/>
  </r>
  <r>
    <x v="518"/>
    <x v="7"/>
    <x v="1"/>
    <n v="0.24085000000000001"/>
    <x v="4"/>
    <n v="53"/>
    <x v="3"/>
    <x v="11"/>
  </r>
  <r>
    <x v="518"/>
    <x v="8"/>
    <x v="1"/>
    <n v="0.26197999999999999"/>
    <x v="4"/>
    <n v="53"/>
    <x v="3"/>
    <x v="11"/>
  </r>
  <r>
    <x v="518"/>
    <x v="9"/>
    <x v="1"/>
    <n v="0.25785999999999998"/>
    <x v="4"/>
    <n v="53"/>
    <x v="3"/>
    <x v="11"/>
  </r>
  <r>
    <x v="518"/>
    <x v="10"/>
    <x v="1"/>
    <n v="0.27843000000000001"/>
    <x v="4"/>
    <n v="53"/>
    <x v="3"/>
    <x v="11"/>
  </r>
  <r>
    <x v="518"/>
    <x v="11"/>
    <x v="1"/>
    <n v="0.28627999999999998"/>
    <x v="4"/>
    <n v="53"/>
    <x v="3"/>
    <x v="11"/>
  </r>
  <r>
    <x v="518"/>
    <x v="12"/>
    <x v="1"/>
    <n v="0.33939000000000002"/>
    <x v="4"/>
    <n v="53"/>
    <x v="3"/>
    <x v="11"/>
  </r>
  <r>
    <x v="518"/>
    <x v="0"/>
    <x v="2"/>
    <n v="0.40339000000000003"/>
    <x v="4"/>
    <n v="53"/>
    <x v="3"/>
    <x v="11"/>
  </r>
  <r>
    <x v="518"/>
    <x v="1"/>
    <x v="2"/>
    <n v="0.52895999999999999"/>
    <x v="4"/>
    <n v="53"/>
    <x v="3"/>
    <x v="11"/>
  </r>
  <r>
    <x v="518"/>
    <x v="2"/>
    <x v="2"/>
    <n v="0.59887999999999997"/>
    <x v="4"/>
    <n v="53"/>
    <x v="3"/>
    <x v="11"/>
  </r>
  <r>
    <x v="518"/>
    <x v="3"/>
    <x v="2"/>
    <n v="0.63058999999999998"/>
    <x v="4"/>
    <n v="53"/>
    <x v="3"/>
    <x v="11"/>
  </r>
  <r>
    <x v="518"/>
    <x v="5"/>
    <x v="2"/>
    <n v="0.61453000000000002"/>
    <x v="4"/>
    <n v="53"/>
    <x v="3"/>
    <x v="11"/>
  </r>
  <r>
    <x v="518"/>
    <x v="6"/>
    <x v="2"/>
    <n v="0.53503999999999996"/>
    <x v="4"/>
    <n v="53"/>
    <x v="3"/>
    <x v="11"/>
  </r>
  <r>
    <x v="518"/>
    <x v="7"/>
    <x v="2"/>
    <n v="0.4612"/>
    <x v="4"/>
    <n v="53"/>
    <x v="3"/>
    <x v="11"/>
  </r>
  <r>
    <x v="518"/>
    <x v="8"/>
    <x v="2"/>
    <n v="0.55306999999999995"/>
    <x v="4"/>
    <n v="53"/>
    <x v="3"/>
    <x v="11"/>
  </r>
  <r>
    <x v="518"/>
    <x v="9"/>
    <x v="2"/>
    <n v="0.53519000000000005"/>
    <x v="4"/>
    <n v="53"/>
    <x v="3"/>
    <x v="11"/>
  </r>
  <r>
    <x v="518"/>
    <x v="10"/>
    <x v="2"/>
    <n v="0.62461999999999995"/>
    <x v="4"/>
    <n v="53"/>
    <x v="3"/>
    <x v="11"/>
  </r>
  <r>
    <x v="518"/>
    <x v="11"/>
    <x v="2"/>
    <n v="0.65876999999999997"/>
    <x v="4"/>
    <n v="53"/>
    <x v="3"/>
    <x v="11"/>
  </r>
  <r>
    <x v="518"/>
    <x v="12"/>
    <x v="2"/>
    <n v="0.88966000000000001"/>
    <x v="4"/>
    <n v="53"/>
    <x v="3"/>
    <x v="11"/>
  </r>
  <r>
    <x v="518"/>
    <x v="0"/>
    <x v="3"/>
    <n v="0.64100000000000001"/>
    <x v="4"/>
    <n v="53"/>
    <x v="3"/>
    <x v="11"/>
  </r>
  <r>
    <x v="518"/>
    <x v="1"/>
    <x v="3"/>
    <n v="1.105"/>
    <x v="4"/>
    <n v="53"/>
    <x v="3"/>
    <x v="11"/>
  </r>
  <r>
    <x v="518"/>
    <x v="2"/>
    <x v="3"/>
    <n v="1.1910000000000001"/>
    <x v="4"/>
    <n v="53"/>
    <x v="3"/>
    <x v="11"/>
  </r>
  <r>
    <x v="518"/>
    <x v="3"/>
    <x v="3"/>
    <n v="1.23"/>
    <x v="4"/>
    <n v="53"/>
    <x v="3"/>
    <x v="11"/>
  </r>
  <r>
    <x v="518"/>
    <x v="5"/>
    <x v="3"/>
    <n v="0.78200000000000003"/>
    <x v="4"/>
    <n v="53"/>
    <x v="3"/>
    <x v="11"/>
  </r>
  <r>
    <x v="518"/>
    <x v="6"/>
    <x v="3"/>
    <n v="1.0640000000000001"/>
    <x v="4"/>
    <n v="53"/>
    <x v="3"/>
    <x v="11"/>
  </r>
  <r>
    <x v="518"/>
    <x v="7"/>
    <x v="3"/>
    <n v="1.288"/>
    <x v="4"/>
    <n v="53"/>
    <x v="3"/>
    <x v="11"/>
  </r>
  <r>
    <x v="518"/>
    <x v="8"/>
    <x v="3"/>
    <n v="1.401"/>
    <x v="4"/>
    <n v="53"/>
    <x v="3"/>
    <x v="11"/>
  </r>
  <r>
    <x v="518"/>
    <x v="9"/>
    <x v="3"/>
    <n v="1.379"/>
    <x v="4"/>
    <n v="53"/>
    <x v="3"/>
    <x v="11"/>
  </r>
  <r>
    <x v="518"/>
    <x v="10"/>
    <x v="3"/>
    <n v="1.4890000000000001"/>
    <x v="4"/>
    <n v="53"/>
    <x v="3"/>
    <x v="11"/>
  </r>
  <r>
    <x v="518"/>
    <x v="11"/>
    <x v="3"/>
    <n v="1.5309999999999999"/>
    <x v="4"/>
    <n v="53"/>
    <x v="3"/>
    <x v="11"/>
  </r>
  <r>
    <x v="518"/>
    <x v="12"/>
    <x v="3"/>
    <n v="1.8149999999999999"/>
    <x v="4"/>
    <n v="53"/>
    <x v="3"/>
    <x v="11"/>
  </r>
  <r>
    <x v="519"/>
    <x v="13"/>
    <x v="0"/>
    <n v="3.141E-2"/>
    <x v="5"/>
    <n v="1"/>
    <x v="0"/>
    <x v="0"/>
  </r>
  <r>
    <x v="519"/>
    <x v="13"/>
    <x v="1"/>
    <n v="6.6839999999999997E-2"/>
    <x v="5"/>
    <n v="1"/>
    <x v="0"/>
    <x v="0"/>
  </r>
  <r>
    <x v="519"/>
    <x v="13"/>
    <x v="2"/>
    <n v="0.48275000000000001"/>
    <x v="5"/>
    <n v="1"/>
    <x v="0"/>
    <x v="0"/>
  </r>
  <r>
    <x v="519"/>
    <x v="13"/>
    <x v="3"/>
    <n v="0.58099999999999996"/>
    <x v="5"/>
    <n v="1"/>
    <x v="0"/>
    <x v="0"/>
  </r>
  <r>
    <x v="520"/>
    <x v="0"/>
    <x v="0"/>
    <n v="0.13547999999999999"/>
    <x v="5"/>
    <n v="2"/>
    <x v="0"/>
    <x v="0"/>
  </r>
  <r>
    <x v="520"/>
    <x v="1"/>
    <x v="0"/>
    <n v="0.40200999999999998"/>
    <x v="5"/>
    <n v="2"/>
    <x v="0"/>
    <x v="0"/>
  </r>
  <r>
    <x v="520"/>
    <x v="2"/>
    <x v="0"/>
    <n v="0.40200999999999998"/>
    <x v="5"/>
    <n v="2"/>
    <x v="0"/>
    <x v="0"/>
  </r>
  <r>
    <x v="520"/>
    <x v="3"/>
    <x v="0"/>
    <n v="0.40200999999999998"/>
    <x v="5"/>
    <n v="2"/>
    <x v="0"/>
    <x v="0"/>
  </r>
  <r>
    <x v="520"/>
    <x v="5"/>
    <x v="0"/>
    <n v="9.0109999999999996E-2"/>
    <x v="5"/>
    <n v="2"/>
    <x v="0"/>
    <x v="0"/>
  </r>
  <r>
    <x v="520"/>
    <x v="6"/>
    <x v="0"/>
    <n v="0.34260000000000002"/>
    <x v="5"/>
    <n v="2"/>
    <x v="0"/>
    <x v="0"/>
  </r>
  <r>
    <x v="520"/>
    <x v="7"/>
    <x v="0"/>
    <n v="0.61751"/>
    <x v="5"/>
    <n v="2"/>
    <x v="0"/>
    <x v="0"/>
  </r>
  <r>
    <x v="520"/>
    <x v="8"/>
    <x v="0"/>
    <n v="0.61751"/>
    <x v="5"/>
    <n v="2"/>
    <x v="0"/>
    <x v="0"/>
  </r>
  <r>
    <x v="520"/>
    <x v="9"/>
    <x v="0"/>
    <n v="0.61751"/>
    <x v="5"/>
    <n v="2"/>
    <x v="0"/>
    <x v="0"/>
  </r>
  <r>
    <x v="520"/>
    <x v="10"/>
    <x v="0"/>
    <n v="0.61751"/>
    <x v="5"/>
    <n v="2"/>
    <x v="0"/>
    <x v="0"/>
  </r>
  <r>
    <x v="520"/>
    <x v="11"/>
    <x v="0"/>
    <n v="0.61751"/>
    <x v="5"/>
    <n v="2"/>
    <x v="0"/>
    <x v="0"/>
  </r>
  <r>
    <x v="520"/>
    <x v="12"/>
    <x v="0"/>
    <n v="0.61751"/>
    <x v="5"/>
    <n v="2"/>
    <x v="0"/>
    <x v="0"/>
  </r>
  <r>
    <x v="520"/>
    <x v="0"/>
    <x v="1"/>
    <n v="0.12304"/>
    <x v="5"/>
    <n v="2"/>
    <x v="0"/>
    <x v="0"/>
  </r>
  <r>
    <x v="520"/>
    <x v="1"/>
    <x v="1"/>
    <n v="0.21540999999999999"/>
    <x v="5"/>
    <n v="2"/>
    <x v="0"/>
    <x v="0"/>
  </r>
  <r>
    <x v="520"/>
    <x v="2"/>
    <x v="1"/>
    <n v="0.23150000000000001"/>
    <x v="5"/>
    <n v="2"/>
    <x v="0"/>
    <x v="0"/>
  </r>
  <r>
    <x v="520"/>
    <x v="3"/>
    <x v="1"/>
    <n v="0.22495000000000001"/>
    <x v="5"/>
    <n v="2"/>
    <x v="0"/>
    <x v="0"/>
  </r>
  <r>
    <x v="520"/>
    <x v="5"/>
    <x v="1"/>
    <n v="9.042E-2"/>
    <x v="5"/>
    <n v="2"/>
    <x v="0"/>
    <x v="0"/>
  </r>
  <r>
    <x v="520"/>
    <x v="6"/>
    <x v="1"/>
    <n v="0.19821"/>
    <x v="5"/>
    <n v="2"/>
    <x v="0"/>
    <x v="0"/>
  </r>
  <r>
    <x v="520"/>
    <x v="7"/>
    <x v="1"/>
    <n v="0.24814"/>
    <x v="5"/>
    <n v="2"/>
    <x v="0"/>
    <x v="0"/>
  </r>
  <r>
    <x v="520"/>
    <x v="8"/>
    <x v="1"/>
    <n v="0.26945999999999998"/>
    <x v="5"/>
    <n v="2"/>
    <x v="0"/>
    <x v="0"/>
  </r>
  <r>
    <x v="520"/>
    <x v="9"/>
    <x v="1"/>
    <n v="0.26216"/>
    <x v="5"/>
    <n v="2"/>
    <x v="0"/>
    <x v="0"/>
  </r>
  <r>
    <x v="520"/>
    <x v="10"/>
    <x v="1"/>
    <n v="0.28571999999999997"/>
    <x v="5"/>
    <n v="2"/>
    <x v="0"/>
    <x v="0"/>
  </r>
  <r>
    <x v="520"/>
    <x v="11"/>
    <x v="1"/>
    <n v="0.28833999999999999"/>
    <x v="5"/>
    <n v="2"/>
    <x v="0"/>
    <x v="0"/>
  </r>
  <r>
    <x v="520"/>
    <x v="12"/>
    <x v="1"/>
    <n v="0.33901999999999999"/>
    <x v="5"/>
    <n v="2"/>
    <x v="0"/>
    <x v="0"/>
  </r>
  <r>
    <x v="520"/>
    <x v="0"/>
    <x v="2"/>
    <n v="0.39948"/>
    <x v="5"/>
    <n v="2"/>
    <x v="0"/>
    <x v="0"/>
  </r>
  <r>
    <x v="520"/>
    <x v="1"/>
    <x v="2"/>
    <n v="0.53458000000000006"/>
    <x v="5"/>
    <n v="2"/>
    <x v="0"/>
    <x v="0"/>
  </r>
  <r>
    <x v="520"/>
    <x v="2"/>
    <x v="2"/>
    <n v="0.60448999999999997"/>
    <x v="5"/>
    <n v="2"/>
    <x v="0"/>
    <x v="0"/>
  </r>
  <r>
    <x v="520"/>
    <x v="3"/>
    <x v="2"/>
    <n v="0.57604"/>
    <x v="5"/>
    <n v="2"/>
    <x v="0"/>
    <x v="0"/>
  </r>
  <r>
    <x v="520"/>
    <x v="5"/>
    <x v="2"/>
    <n v="0.60546999999999995"/>
    <x v="5"/>
    <n v="2"/>
    <x v="0"/>
    <x v="0"/>
  </r>
  <r>
    <x v="520"/>
    <x v="6"/>
    <x v="2"/>
    <n v="0.51919000000000004"/>
    <x v="5"/>
    <n v="2"/>
    <x v="0"/>
    <x v="0"/>
  </r>
  <r>
    <x v="520"/>
    <x v="7"/>
    <x v="2"/>
    <n v="0.46134999999999998"/>
    <x v="5"/>
    <n v="2"/>
    <x v="0"/>
    <x v="0"/>
  </r>
  <r>
    <x v="520"/>
    <x v="8"/>
    <x v="2"/>
    <n v="0.55403000000000002"/>
    <x v="5"/>
    <n v="2"/>
    <x v="0"/>
    <x v="0"/>
  </r>
  <r>
    <x v="520"/>
    <x v="9"/>
    <x v="2"/>
    <n v="0.52232999999999996"/>
    <x v="5"/>
    <n v="2"/>
    <x v="0"/>
    <x v="0"/>
  </r>
  <r>
    <x v="520"/>
    <x v="10"/>
    <x v="2"/>
    <n v="0.62477000000000005"/>
    <x v="5"/>
    <n v="2"/>
    <x v="0"/>
    <x v="0"/>
  </r>
  <r>
    <x v="520"/>
    <x v="11"/>
    <x v="2"/>
    <n v="0.63614999999999999"/>
    <x v="5"/>
    <n v="2"/>
    <x v="0"/>
    <x v="0"/>
  </r>
  <r>
    <x v="520"/>
    <x v="12"/>
    <x v="2"/>
    <n v="0.85646999999999995"/>
    <x v="5"/>
    <n v="2"/>
    <x v="0"/>
    <x v="0"/>
  </r>
  <r>
    <x v="520"/>
    <x v="0"/>
    <x v="3"/>
    <n v="0.65800000000000003"/>
    <x v="5"/>
    <n v="2"/>
    <x v="0"/>
    <x v="0"/>
  </r>
  <r>
    <x v="520"/>
    <x v="1"/>
    <x v="3"/>
    <n v="1.1519999999999999"/>
    <x v="5"/>
    <n v="2"/>
    <x v="0"/>
    <x v="0"/>
  </r>
  <r>
    <x v="520"/>
    <x v="2"/>
    <x v="3"/>
    <n v="1.238"/>
    <x v="5"/>
    <n v="2"/>
    <x v="0"/>
    <x v="0"/>
  </r>
  <r>
    <x v="520"/>
    <x v="3"/>
    <x v="3"/>
    <n v="1.2030000000000001"/>
    <x v="5"/>
    <n v="2"/>
    <x v="0"/>
    <x v="0"/>
  </r>
  <r>
    <x v="520"/>
    <x v="5"/>
    <x v="3"/>
    <n v="0.78600000000000003"/>
    <x v="5"/>
    <n v="2"/>
    <x v="0"/>
    <x v="0"/>
  </r>
  <r>
    <x v="520"/>
    <x v="6"/>
    <x v="3"/>
    <n v="1.06"/>
    <x v="5"/>
    <n v="2"/>
    <x v="0"/>
    <x v="0"/>
  </r>
  <r>
    <x v="520"/>
    <x v="7"/>
    <x v="3"/>
    <n v="1.327"/>
    <x v="5"/>
    <n v="2"/>
    <x v="0"/>
    <x v="0"/>
  </r>
  <r>
    <x v="520"/>
    <x v="8"/>
    <x v="3"/>
    <n v="1.4410000000000001"/>
    <x v="5"/>
    <n v="2"/>
    <x v="0"/>
    <x v="0"/>
  </r>
  <r>
    <x v="520"/>
    <x v="9"/>
    <x v="3"/>
    <n v="1.4019999999999999"/>
    <x v="5"/>
    <n v="2"/>
    <x v="0"/>
    <x v="0"/>
  </r>
  <r>
    <x v="520"/>
    <x v="10"/>
    <x v="3"/>
    <n v="1.528"/>
    <x v="5"/>
    <n v="2"/>
    <x v="0"/>
    <x v="0"/>
  </r>
  <r>
    <x v="520"/>
    <x v="11"/>
    <x v="3"/>
    <n v="1.542"/>
    <x v="5"/>
    <n v="2"/>
    <x v="0"/>
    <x v="0"/>
  </r>
  <r>
    <x v="520"/>
    <x v="12"/>
    <x v="3"/>
    <n v="1.8129999999999999"/>
    <x v="5"/>
    <n v="2"/>
    <x v="0"/>
    <x v="0"/>
  </r>
  <r>
    <x v="521"/>
    <x v="13"/>
    <x v="0"/>
    <n v="3.141E-2"/>
    <x v="5"/>
    <n v="2"/>
    <x v="0"/>
    <x v="0"/>
  </r>
  <r>
    <x v="521"/>
    <x v="13"/>
    <x v="1"/>
    <n v="6.4769999999999994E-2"/>
    <x v="5"/>
    <n v="2"/>
    <x v="0"/>
    <x v="0"/>
  </r>
  <r>
    <x v="521"/>
    <x v="13"/>
    <x v="2"/>
    <n v="0.46682000000000001"/>
    <x v="5"/>
    <n v="2"/>
    <x v="0"/>
    <x v="0"/>
  </r>
  <r>
    <x v="521"/>
    <x v="13"/>
    <x v="3"/>
    <n v="0.56299999999999994"/>
    <x v="5"/>
    <n v="2"/>
    <x v="0"/>
    <x v="0"/>
  </r>
  <r>
    <x v="522"/>
    <x v="0"/>
    <x v="0"/>
    <n v="0.13547999999999999"/>
    <x v="5"/>
    <n v="3"/>
    <x v="0"/>
    <x v="0"/>
  </r>
  <r>
    <x v="522"/>
    <x v="1"/>
    <x v="0"/>
    <n v="0.40200999999999998"/>
    <x v="5"/>
    <n v="3"/>
    <x v="0"/>
    <x v="0"/>
  </r>
  <r>
    <x v="522"/>
    <x v="2"/>
    <x v="0"/>
    <n v="0.40200999999999998"/>
    <x v="5"/>
    <n v="3"/>
    <x v="0"/>
    <x v="0"/>
  </r>
  <r>
    <x v="522"/>
    <x v="3"/>
    <x v="0"/>
    <n v="0.40200999999999998"/>
    <x v="5"/>
    <n v="3"/>
    <x v="0"/>
    <x v="0"/>
  </r>
  <r>
    <x v="522"/>
    <x v="5"/>
    <x v="0"/>
    <n v="9.0109999999999996E-2"/>
    <x v="5"/>
    <n v="3"/>
    <x v="0"/>
    <x v="0"/>
  </r>
  <r>
    <x v="522"/>
    <x v="6"/>
    <x v="0"/>
    <n v="0.34260000000000002"/>
    <x v="5"/>
    <n v="3"/>
    <x v="0"/>
    <x v="0"/>
  </r>
  <r>
    <x v="522"/>
    <x v="7"/>
    <x v="0"/>
    <n v="0.61751"/>
    <x v="5"/>
    <n v="3"/>
    <x v="0"/>
    <x v="0"/>
  </r>
  <r>
    <x v="522"/>
    <x v="8"/>
    <x v="0"/>
    <n v="0.61751"/>
    <x v="5"/>
    <n v="3"/>
    <x v="0"/>
    <x v="0"/>
  </r>
  <r>
    <x v="522"/>
    <x v="9"/>
    <x v="0"/>
    <n v="0.61751"/>
    <x v="5"/>
    <n v="3"/>
    <x v="0"/>
    <x v="0"/>
  </r>
  <r>
    <x v="522"/>
    <x v="10"/>
    <x v="0"/>
    <n v="0.61751"/>
    <x v="5"/>
    <n v="3"/>
    <x v="0"/>
    <x v="0"/>
  </r>
  <r>
    <x v="522"/>
    <x v="11"/>
    <x v="0"/>
    <n v="0.61751"/>
    <x v="5"/>
    <n v="3"/>
    <x v="0"/>
    <x v="0"/>
  </r>
  <r>
    <x v="522"/>
    <x v="12"/>
    <x v="0"/>
    <n v="0.61751"/>
    <x v="5"/>
    <n v="3"/>
    <x v="0"/>
    <x v="0"/>
  </r>
  <r>
    <x v="522"/>
    <x v="0"/>
    <x v="1"/>
    <n v="0.11743000000000001"/>
    <x v="5"/>
    <n v="3"/>
    <x v="0"/>
    <x v="0"/>
  </r>
  <r>
    <x v="522"/>
    <x v="1"/>
    <x v="1"/>
    <n v="0.21373"/>
    <x v="5"/>
    <n v="3"/>
    <x v="0"/>
    <x v="0"/>
  </r>
  <r>
    <x v="522"/>
    <x v="2"/>
    <x v="1"/>
    <n v="0.22888"/>
    <x v="5"/>
    <n v="3"/>
    <x v="0"/>
    <x v="0"/>
  </r>
  <r>
    <x v="522"/>
    <x v="3"/>
    <x v="1"/>
    <n v="0.22495000000000001"/>
    <x v="5"/>
    <n v="3"/>
    <x v="0"/>
    <x v="0"/>
  </r>
  <r>
    <x v="522"/>
    <x v="5"/>
    <x v="1"/>
    <n v="8.9039999999999994E-2"/>
    <x v="5"/>
    <n v="3"/>
    <x v="0"/>
    <x v="0"/>
  </r>
  <r>
    <x v="522"/>
    <x v="6"/>
    <x v="1"/>
    <n v="0.19597000000000001"/>
    <x v="5"/>
    <n v="3"/>
    <x v="0"/>
    <x v="0"/>
  </r>
  <r>
    <x v="522"/>
    <x v="7"/>
    <x v="1"/>
    <n v="0.24532999999999999"/>
    <x v="5"/>
    <n v="3"/>
    <x v="0"/>
    <x v="0"/>
  </r>
  <r>
    <x v="522"/>
    <x v="8"/>
    <x v="1"/>
    <n v="0.26645999999999997"/>
    <x v="5"/>
    <n v="3"/>
    <x v="0"/>
    <x v="0"/>
  </r>
  <r>
    <x v="522"/>
    <x v="9"/>
    <x v="1"/>
    <n v="0.25897999999999999"/>
    <x v="5"/>
    <n v="3"/>
    <x v="0"/>
    <x v="0"/>
  </r>
  <r>
    <x v="522"/>
    <x v="10"/>
    <x v="1"/>
    <n v="0.28310999999999997"/>
    <x v="5"/>
    <n v="3"/>
    <x v="0"/>
    <x v="0"/>
  </r>
  <r>
    <x v="522"/>
    <x v="11"/>
    <x v="1"/>
    <n v="0.28627999999999998"/>
    <x v="5"/>
    <n v="3"/>
    <x v="0"/>
    <x v="0"/>
  </r>
  <r>
    <x v="522"/>
    <x v="12"/>
    <x v="1"/>
    <n v="0.33751999999999999"/>
    <x v="5"/>
    <n v="3"/>
    <x v="0"/>
    <x v="0"/>
  </r>
  <r>
    <x v="522"/>
    <x v="0"/>
    <x v="2"/>
    <n v="0.37508999999999998"/>
    <x v="5"/>
    <n v="3"/>
    <x v="0"/>
    <x v="0"/>
  </r>
  <r>
    <x v="522"/>
    <x v="1"/>
    <x v="2"/>
    <n v="0.52725999999999995"/>
    <x v="5"/>
    <n v="3"/>
    <x v="0"/>
    <x v="0"/>
  </r>
  <r>
    <x v="522"/>
    <x v="2"/>
    <x v="2"/>
    <n v="0.59311000000000003"/>
    <x v="5"/>
    <n v="3"/>
    <x v="0"/>
    <x v="0"/>
  </r>
  <r>
    <x v="522"/>
    <x v="3"/>
    <x v="2"/>
    <n v="0.57604"/>
    <x v="5"/>
    <n v="3"/>
    <x v="0"/>
    <x v="0"/>
  </r>
  <r>
    <x v="522"/>
    <x v="5"/>
    <x v="2"/>
    <n v="0.59484999999999999"/>
    <x v="5"/>
    <n v="3"/>
    <x v="0"/>
    <x v="0"/>
  </r>
  <r>
    <x v="522"/>
    <x v="6"/>
    <x v="2"/>
    <n v="0.50943000000000005"/>
    <x v="5"/>
    <n v="3"/>
    <x v="0"/>
    <x v="0"/>
  </r>
  <r>
    <x v="522"/>
    <x v="7"/>
    <x v="2"/>
    <n v="0.44916"/>
    <x v="5"/>
    <n v="3"/>
    <x v="0"/>
    <x v="0"/>
  </r>
  <r>
    <x v="522"/>
    <x v="8"/>
    <x v="2"/>
    <n v="0.54103000000000001"/>
    <x v="5"/>
    <n v="3"/>
    <x v="0"/>
    <x v="0"/>
  </r>
  <r>
    <x v="522"/>
    <x v="9"/>
    <x v="2"/>
    <n v="0.50851000000000002"/>
    <x v="5"/>
    <n v="3"/>
    <x v="0"/>
    <x v="0"/>
  </r>
  <r>
    <x v="522"/>
    <x v="10"/>
    <x v="2"/>
    <n v="0.61338000000000004"/>
    <x v="5"/>
    <n v="3"/>
    <x v="0"/>
    <x v="0"/>
  </r>
  <r>
    <x v="522"/>
    <x v="11"/>
    <x v="2"/>
    <n v="0.62721000000000005"/>
    <x v="5"/>
    <n v="3"/>
    <x v="0"/>
    <x v="0"/>
  </r>
  <r>
    <x v="522"/>
    <x v="12"/>
    <x v="2"/>
    <n v="0.84997"/>
    <x v="5"/>
    <n v="3"/>
    <x v="0"/>
    <x v="0"/>
  </r>
  <r>
    <x v="522"/>
    <x v="0"/>
    <x v="3"/>
    <n v="0.628"/>
    <x v="5"/>
    <n v="3"/>
    <x v="0"/>
    <x v="0"/>
  </r>
  <r>
    <x v="522"/>
    <x v="1"/>
    <x v="3"/>
    <n v="1.143"/>
    <x v="5"/>
    <n v="3"/>
    <x v="0"/>
    <x v="0"/>
  </r>
  <r>
    <x v="522"/>
    <x v="2"/>
    <x v="3"/>
    <n v="1.224"/>
    <x v="5"/>
    <n v="3"/>
    <x v="0"/>
    <x v="0"/>
  </r>
  <r>
    <x v="522"/>
    <x v="3"/>
    <x v="3"/>
    <n v="1.2030000000000001"/>
    <x v="5"/>
    <n v="3"/>
    <x v="0"/>
    <x v="0"/>
  </r>
  <r>
    <x v="522"/>
    <x v="5"/>
    <x v="3"/>
    <n v="0.77400000000000002"/>
    <x v="5"/>
    <n v="3"/>
    <x v="0"/>
    <x v="0"/>
  </r>
  <r>
    <x v="522"/>
    <x v="6"/>
    <x v="3"/>
    <n v="1.048"/>
    <x v="5"/>
    <n v="3"/>
    <x v="0"/>
    <x v="0"/>
  </r>
  <r>
    <x v="522"/>
    <x v="7"/>
    <x v="3"/>
    <n v="1.3120000000000001"/>
    <x v="5"/>
    <n v="3"/>
    <x v="0"/>
    <x v="0"/>
  </r>
  <r>
    <x v="522"/>
    <x v="8"/>
    <x v="3"/>
    <n v="1.425"/>
    <x v="5"/>
    <n v="3"/>
    <x v="0"/>
    <x v="0"/>
  </r>
  <r>
    <x v="522"/>
    <x v="9"/>
    <x v="3"/>
    <n v="1.385"/>
    <x v="5"/>
    <n v="3"/>
    <x v="0"/>
    <x v="0"/>
  </r>
  <r>
    <x v="522"/>
    <x v="10"/>
    <x v="3"/>
    <n v="1.514"/>
    <x v="5"/>
    <n v="3"/>
    <x v="0"/>
    <x v="0"/>
  </r>
  <r>
    <x v="522"/>
    <x v="11"/>
    <x v="3"/>
    <n v="1.5309999999999999"/>
    <x v="5"/>
    <n v="3"/>
    <x v="0"/>
    <x v="0"/>
  </r>
  <r>
    <x v="522"/>
    <x v="12"/>
    <x v="3"/>
    <n v="1.8049999999999999"/>
    <x v="5"/>
    <n v="3"/>
    <x v="0"/>
    <x v="0"/>
  </r>
  <r>
    <x v="523"/>
    <x v="13"/>
    <x v="0"/>
    <n v="3.141E-2"/>
    <x v="5"/>
    <n v="3"/>
    <x v="0"/>
    <x v="0"/>
  </r>
  <r>
    <x v="523"/>
    <x v="13"/>
    <x v="1"/>
    <n v="6.293E-2"/>
    <x v="5"/>
    <n v="3"/>
    <x v="0"/>
    <x v="0"/>
  </r>
  <r>
    <x v="523"/>
    <x v="13"/>
    <x v="2"/>
    <n v="0.45266000000000001"/>
    <x v="5"/>
    <n v="3"/>
    <x v="0"/>
    <x v="0"/>
  </r>
  <r>
    <x v="523"/>
    <x v="13"/>
    <x v="3"/>
    <n v="0.54700000000000004"/>
    <x v="5"/>
    <n v="3"/>
    <x v="0"/>
    <x v="0"/>
  </r>
  <r>
    <x v="524"/>
    <x v="0"/>
    <x v="0"/>
    <n v="0.13547999999999999"/>
    <x v="5"/>
    <n v="4"/>
    <x v="0"/>
    <x v="0"/>
  </r>
  <r>
    <x v="524"/>
    <x v="1"/>
    <x v="0"/>
    <n v="0.40200999999999998"/>
    <x v="5"/>
    <n v="4"/>
    <x v="0"/>
    <x v="0"/>
  </r>
  <r>
    <x v="524"/>
    <x v="2"/>
    <x v="0"/>
    <n v="0.40200999999999998"/>
    <x v="5"/>
    <n v="4"/>
    <x v="0"/>
    <x v="0"/>
  </r>
  <r>
    <x v="524"/>
    <x v="3"/>
    <x v="0"/>
    <n v="0.40200999999999998"/>
    <x v="5"/>
    <n v="4"/>
    <x v="0"/>
    <x v="0"/>
  </r>
  <r>
    <x v="524"/>
    <x v="5"/>
    <x v="0"/>
    <n v="9.0109999999999996E-2"/>
    <x v="5"/>
    <n v="4"/>
    <x v="0"/>
    <x v="0"/>
  </r>
  <r>
    <x v="524"/>
    <x v="6"/>
    <x v="0"/>
    <n v="0.34260000000000002"/>
    <x v="5"/>
    <n v="4"/>
    <x v="0"/>
    <x v="0"/>
  </r>
  <r>
    <x v="524"/>
    <x v="7"/>
    <x v="0"/>
    <n v="0.61751"/>
    <x v="5"/>
    <n v="4"/>
    <x v="0"/>
    <x v="0"/>
  </r>
  <r>
    <x v="524"/>
    <x v="8"/>
    <x v="0"/>
    <n v="0.61751"/>
    <x v="5"/>
    <n v="4"/>
    <x v="0"/>
    <x v="0"/>
  </r>
  <r>
    <x v="524"/>
    <x v="9"/>
    <x v="0"/>
    <n v="0.61751"/>
    <x v="5"/>
    <n v="4"/>
    <x v="0"/>
    <x v="0"/>
  </r>
  <r>
    <x v="524"/>
    <x v="10"/>
    <x v="0"/>
    <n v="0.61751"/>
    <x v="5"/>
    <n v="4"/>
    <x v="0"/>
    <x v="0"/>
  </r>
  <r>
    <x v="524"/>
    <x v="11"/>
    <x v="0"/>
    <n v="0.61751"/>
    <x v="5"/>
    <n v="4"/>
    <x v="0"/>
    <x v="0"/>
  </r>
  <r>
    <x v="524"/>
    <x v="12"/>
    <x v="0"/>
    <n v="0.61751"/>
    <x v="5"/>
    <n v="4"/>
    <x v="0"/>
    <x v="0"/>
  </r>
  <r>
    <x v="524"/>
    <x v="0"/>
    <x v="1"/>
    <n v="0.11668000000000001"/>
    <x v="5"/>
    <n v="4"/>
    <x v="0"/>
    <x v="0"/>
  </r>
  <r>
    <x v="524"/>
    <x v="1"/>
    <x v="1"/>
    <n v="0.21110999999999999"/>
    <x v="5"/>
    <n v="4"/>
    <x v="0"/>
    <x v="0"/>
  </r>
  <r>
    <x v="524"/>
    <x v="2"/>
    <x v="1"/>
    <n v="0.22681999999999999"/>
    <x v="5"/>
    <n v="4"/>
    <x v="0"/>
    <x v="0"/>
  </r>
  <r>
    <x v="524"/>
    <x v="3"/>
    <x v="1"/>
    <n v="0.21859000000000001"/>
    <x v="5"/>
    <n v="4"/>
    <x v="0"/>
    <x v="0"/>
  </r>
  <r>
    <x v="524"/>
    <x v="5"/>
    <x v="1"/>
    <n v="8.6860000000000007E-2"/>
    <x v="5"/>
    <n v="4"/>
    <x v="0"/>
    <x v="0"/>
  </r>
  <r>
    <x v="524"/>
    <x v="6"/>
    <x v="1"/>
    <n v="0.19167000000000001"/>
    <x v="5"/>
    <n v="4"/>
    <x v="0"/>
    <x v="0"/>
  </r>
  <r>
    <x v="524"/>
    <x v="7"/>
    <x v="1"/>
    <n v="0.24401999999999999"/>
    <x v="5"/>
    <n v="4"/>
    <x v="0"/>
    <x v="0"/>
  </r>
  <r>
    <x v="524"/>
    <x v="8"/>
    <x v="1"/>
    <n v="0.26515"/>
    <x v="5"/>
    <n v="4"/>
    <x v="0"/>
    <x v="0"/>
  </r>
  <r>
    <x v="524"/>
    <x v="9"/>
    <x v="1"/>
    <n v="0.25711000000000001"/>
    <x v="5"/>
    <n v="4"/>
    <x v="0"/>
    <x v="0"/>
  </r>
  <r>
    <x v="524"/>
    <x v="10"/>
    <x v="1"/>
    <n v="0.28105000000000002"/>
    <x v="5"/>
    <n v="4"/>
    <x v="0"/>
    <x v="0"/>
  </r>
  <r>
    <x v="524"/>
    <x v="11"/>
    <x v="1"/>
    <n v="0.28516000000000002"/>
    <x v="5"/>
    <n v="4"/>
    <x v="0"/>
    <x v="0"/>
  </r>
  <r>
    <x v="524"/>
    <x v="12"/>
    <x v="1"/>
    <n v="0.33434000000000003"/>
    <x v="5"/>
    <n v="4"/>
    <x v="0"/>
    <x v="0"/>
  </r>
  <r>
    <x v="524"/>
    <x v="0"/>
    <x v="2"/>
    <n v="0.37184"/>
    <x v="5"/>
    <n v="4"/>
    <x v="0"/>
    <x v="0"/>
  </r>
  <r>
    <x v="524"/>
    <x v="1"/>
    <x v="2"/>
    <n v="0.51588000000000001"/>
    <x v="5"/>
    <n v="4"/>
    <x v="0"/>
    <x v="0"/>
  </r>
  <r>
    <x v="524"/>
    <x v="2"/>
    <x v="2"/>
    <n v="0.58416999999999997"/>
    <x v="5"/>
    <n v="4"/>
    <x v="0"/>
    <x v="0"/>
  </r>
  <r>
    <x v="524"/>
    <x v="3"/>
    <x v="2"/>
    <n v="0.5484"/>
    <x v="5"/>
    <n v="4"/>
    <x v="0"/>
    <x v="0"/>
  </r>
  <r>
    <x v="524"/>
    <x v="5"/>
    <x v="2"/>
    <n v="0.57803000000000004"/>
    <x v="5"/>
    <n v="4"/>
    <x v="0"/>
    <x v="0"/>
  </r>
  <r>
    <x v="524"/>
    <x v="6"/>
    <x v="2"/>
    <n v="0.49073"/>
    <x v="5"/>
    <n v="4"/>
    <x v="0"/>
    <x v="0"/>
  </r>
  <r>
    <x v="524"/>
    <x v="7"/>
    <x v="2"/>
    <n v="0.44346999999999998"/>
    <x v="5"/>
    <n v="4"/>
    <x v="0"/>
    <x v="0"/>
  </r>
  <r>
    <x v="524"/>
    <x v="8"/>
    <x v="2"/>
    <n v="0.53534000000000004"/>
    <x v="5"/>
    <n v="4"/>
    <x v="0"/>
    <x v="0"/>
  </r>
  <r>
    <x v="524"/>
    <x v="9"/>
    <x v="2"/>
    <n v="0.50038000000000005"/>
    <x v="5"/>
    <n v="4"/>
    <x v="0"/>
    <x v="0"/>
  </r>
  <r>
    <x v="524"/>
    <x v="10"/>
    <x v="2"/>
    <n v="0.60443999999999998"/>
    <x v="5"/>
    <n v="4"/>
    <x v="0"/>
    <x v="0"/>
  </r>
  <r>
    <x v="524"/>
    <x v="11"/>
    <x v="2"/>
    <n v="0.62233000000000005"/>
    <x v="5"/>
    <n v="4"/>
    <x v="0"/>
    <x v="0"/>
  </r>
  <r>
    <x v="524"/>
    <x v="12"/>
    <x v="2"/>
    <n v="0.83614999999999995"/>
    <x v="5"/>
    <n v="4"/>
    <x v="0"/>
    <x v="0"/>
  </r>
  <r>
    <x v="524"/>
    <x v="0"/>
    <x v="3"/>
    <n v="0.624"/>
    <x v="5"/>
    <n v="4"/>
    <x v="0"/>
    <x v="0"/>
  </r>
  <r>
    <x v="524"/>
    <x v="1"/>
    <x v="3"/>
    <n v="1.129"/>
    <x v="5"/>
    <n v="4"/>
    <x v="0"/>
    <x v="0"/>
  </r>
  <r>
    <x v="524"/>
    <x v="2"/>
    <x v="3"/>
    <n v="1.2130000000000001"/>
    <x v="5"/>
    <n v="4"/>
    <x v="0"/>
    <x v="0"/>
  </r>
  <r>
    <x v="524"/>
    <x v="3"/>
    <x v="3"/>
    <n v="1.169"/>
    <x v="5"/>
    <n v="4"/>
    <x v="0"/>
    <x v="0"/>
  </r>
  <r>
    <x v="524"/>
    <x v="5"/>
    <x v="3"/>
    <n v="0.755"/>
    <x v="5"/>
    <n v="4"/>
    <x v="0"/>
    <x v="0"/>
  </r>
  <r>
    <x v="524"/>
    <x v="6"/>
    <x v="3"/>
    <n v="1.0249999999999999"/>
    <x v="5"/>
    <n v="4"/>
    <x v="0"/>
    <x v="0"/>
  </r>
  <r>
    <x v="524"/>
    <x v="7"/>
    <x v="3"/>
    <n v="1.3049999999999999"/>
    <x v="5"/>
    <n v="4"/>
    <x v="0"/>
    <x v="0"/>
  </r>
  <r>
    <x v="524"/>
    <x v="8"/>
    <x v="3"/>
    <n v="1.4179999999999999"/>
    <x v="5"/>
    <n v="4"/>
    <x v="0"/>
    <x v="0"/>
  </r>
  <r>
    <x v="524"/>
    <x v="9"/>
    <x v="3"/>
    <n v="1.375"/>
    <x v="5"/>
    <n v="4"/>
    <x v="0"/>
    <x v="0"/>
  </r>
  <r>
    <x v="524"/>
    <x v="10"/>
    <x v="3"/>
    <n v="1.5029999999999999"/>
    <x v="5"/>
    <n v="4"/>
    <x v="0"/>
    <x v="0"/>
  </r>
  <r>
    <x v="524"/>
    <x v="11"/>
    <x v="3"/>
    <n v="1.5249999999999999"/>
    <x v="5"/>
    <n v="4"/>
    <x v="0"/>
    <x v="0"/>
  </r>
  <r>
    <x v="524"/>
    <x v="12"/>
    <x v="3"/>
    <n v="1.788"/>
    <x v="5"/>
    <n v="4"/>
    <x v="0"/>
    <x v="0"/>
  </r>
  <r>
    <x v="525"/>
    <x v="13"/>
    <x v="0"/>
    <n v="3.141E-2"/>
    <x v="5"/>
    <n v="4"/>
    <x v="0"/>
    <x v="0"/>
  </r>
  <r>
    <x v="525"/>
    <x v="13"/>
    <x v="1"/>
    <n v="6.293E-2"/>
    <x v="5"/>
    <n v="4"/>
    <x v="0"/>
    <x v="0"/>
  </r>
  <r>
    <x v="525"/>
    <x v="13"/>
    <x v="2"/>
    <n v="0.45266000000000001"/>
    <x v="5"/>
    <n v="4"/>
    <x v="0"/>
    <x v="0"/>
  </r>
  <r>
    <x v="525"/>
    <x v="13"/>
    <x v="3"/>
    <n v="0.54700000000000004"/>
    <x v="5"/>
    <n v="4"/>
    <x v="0"/>
    <x v="0"/>
  </r>
  <r>
    <x v="526"/>
    <x v="0"/>
    <x v="0"/>
    <n v="0.13547999999999999"/>
    <x v="5"/>
    <n v="5"/>
    <x v="0"/>
    <x v="0"/>
  </r>
  <r>
    <x v="526"/>
    <x v="1"/>
    <x v="0"/>
    <n v="0.40200999999999998"/>
    <x v="5"/>
    <n v="5"/>
    <x v="0"/>
    <x v="0"/>
  </r>
  <r>
    <x v="526"/>
    <x v="2"/>
    <x v="0"/>
    <n v="0.40200999999999998"/>
    <x v="5"/>
    <n v="5"/>
    <x v="0"/>
    <x v="0"/>
  </r>
  <r>
    <x v="526"/>
    <x v="3"/>
    <x v="0"/>
    <n v="0.40200999999999998"/>
    <x v="5"/>
    <n v="5"/>
    <x v="0"/>
    <x v="0"/>
  </r>
  <r>
    <x v="526"/>
    <x v="5"/>
    <x v="0"/>
    <n v="9.0109999999999996E-2"/>
    <x v="5"/>
    <n v="5"/>
    <x v="0"/>
    <x v="0"/>
  </r>
  <r>
    <x v="526"/>
    <x v="6"/>
    <x v="0"/>
    <n v="0.34260000000000002"/>
    <x v="5"/>
    <n v="5"/>
    <x v="0"/>
    <x v="0"/>
  </r>
  <r>
    <x v="526"/>
    <x v="7"/>
    <x v="0"/>
    <n v="0.61751"/>
    <x v="5"/>
    <n v="5"/>
    <x v="0"/>
    <x v="0"/>
  </r>
  <r>
    <x v="526"/>
    <x v="8"/>
    <x v="0"/>
    <n v="0.61751"/>
    <x v="5"/>
    <n v="5"/>
    <x v="0"/>
    <x v="0"/>
  </r>
  <r>
    <x v="526"/>
    <x v="9"/>
    <x v="0"/>
    <n v="0.61751"/>
    <x v="5"/>
    <n v="5"/>
    <x v="0"/>
    <x v="0"/>
  </r>
  <r>
    <x v="526"/>
    <x v="10"/>
    <x v="0"/>
    <n v="0.61751"/>
    <x v="5"/>
    <n v="5"/>
    <x v="0"/>
    <x v="0"/>
  </r>
  <r>
    <x v="526"/>
    <x v="11"/>
    <x v="0"/>
    <n v="0.61751"/>
    <x v="5"/>
    <n v="5"/>
    <x v="0"/>
    <x v="0"/>
  </r>
  <r>
    <x v="526"/>
    <x v="12"/>
    <x v="0"/>
    <n v="0.61751"/>
    <x v="5"/>
    <n v="5"/>
    <x v="0"/>
    <x v="0"/>
  </r>
  <r>
    <x v="526"/>
    <x v="0"/>
    <x v="1"/>
    <n v="0.1208"/>
    <x v="5"/>
    <n v="5"/>
    <x v="0"/>
    <x v="0"/>
  </r>
  <r>
    <x v="526"/>
    <x v="1"/>
    <x v="1"/>
    <n v="0.21074000000000001"/>
    <x v="5"/>
    <n v="5"/>
    <x v="0"/>
    <x v="0"/>
  </r>
  <r>
    <x v="526"/>
    <x v="2"/>
    <x v="1"/>
    <n v="0.22681999999999999"/>
    <x v="5"/>
    <n v="5"/>
    <x v="0"/>
    <x v="0"/>
  </r>
  <r>
    <x v="526"/>
    <x v="3"/>
    <x v="1"/>
    <n v="0.21747"/>
    <x v="5"/>
    <n v="5"/>
    <x v="0"/>
    <x v="0"/>
  </r>
  <r>
    <x v="526"/>
    <x v="5"/>
    <x v="1"/>
    <n v="8.6050000000000001E-2"/>
    <x v="5"/>
    <n v="5"/>
    <x v="0"/>
    <x v="0"/>
  </r>
  <r>
    <x v="526"/>
    <x v="6"/>
    <x v="1"/>
    <n v="0.1898"/>
    <x v="5"/>
    <n v="5"/>
    <x v="0"/>
    <x v="0"/>
  </r>
  <r>
    <x v="526"/>
    <x v="7"/>
    <x v="1"/>
    <n v="0.24401999999999999"/>
    <x v="5"/>
    <n v="5"/>
    <x v="0"/>
    <x v="0"/>
  </r>
  <r>
    <x v="526"/>
    <x v="8"/>
    <x v="1"/>
    <n v="0.23935000000000001"/>
    <x v="5"/>
    <n v="5"/>
    <x v="0"/>
    <x v="0"/>
  </r>
  <r>
    <x v="526"/>
    <x v="9"/>
    <x v="1"/>
    <n v="0.25618000000000002"/>
    <x v="5"/>
    <n v="5"/>
    <x v="0"/>
    <x v="0"/>
  </r>
  <r>
    <x v="526"/>
    <x v="10"/>
    <x v="1"/>
    <n v="0.28236"/>
    <x v="5"/>
    <n v="5"/>
    <x v="0"/>
    <x v="0"/>
  </r>
  <r>
    <x v="526"/>
    <x v="11"/>
    <x v="1"/>
    <n v="0.28741"/>
    <x v="5"/>
    <n v="5"/>
    <x v="0"/>
    <x v="0"/>
  </r>
  <r>
    <x v="526"/>
    <x v="12"/>
    <x v="1"/>
    <n v="0.33359"/>
    <x v="5"/>
    <n v="5"/>
    <x v="0"/>
    <x v="0"/>
  </r>
  <r>
    <x v="526"/>
    <x v="0"/>
    <x v="2"/>
    <n v="0.38972000000000001"/>
    <x v="5"/>
    <n v="5"/>
    <x v="0"/>
    <x v="0"/>
  </r>
  <r>
    <x v="526"/>
    <x v="1"/>
    <x v="2"/>
    <n v="0.51424999999999998"/>
    <x v="5"/>
    <n v="5"/>
    <x v="0"/>
    <x v="0"/>
  </r>
  <r>
    <x v="526"/>
    <x v="2"/>
    <x v="2"/>
    <n v="0.58416999999999997"/>
    <x v="5"/>
    <n v="5"/>
    <x v="0"/>
    <x v="0"/>
  </r>
  <r>
    <x v="526"/>
    <x v="3"/>
    <x v="2"/>
    <n v="0.54352"/>
    <x v="5"/>
    <n v="5"/>
    <x v="0"/>
    <x v="0"/>
  </r>
  <r>
    <x v="526"/>
    <x v="5"/>
    <x v="2"/>
    <n v="0.57184000000000001"/>
    <x v="5"/>
    <n v="5"/>
    <x v="0"/>
    <x v="0"/>
  </r>
  <r>
    <x v="526"/>
    <x v="6"/>
    <x v="2"/>
    <n v="0.48259999999999997"/>
    <x v="5"/>
    <n v="5"/>
    <x v="0"/>
    <x v="0"/>
  </r>
  <r>
    <x v="526"/>
    <x v="7"/>
    <x v="2"/>
    <n v="0.44346999999999998"/>
    <x v="5"/>
    <n v="5"/>
    <x v="0"/>
    <x v="0"/>
  </r>
  <r>
    <x v="526"/>
    <x v="8"/>
    <x v="2"/>
    <n v="0.42314000000000002"/>
    <x v="5"/>
    <n v="5"/>
    <x v="0"/>
    <x v="0"/>
  </r>
  <r>
    <x v="526"/>
    <x v="9"/>
    <x v="2"/>
    <n v="0.49630999999999997"/>
    <x v="5"/>
    <n v="5"/>
    <x v="0"/>
    <x v="0"/>
  </r>
  <r>
    <x v="526"/>
    <x v="10"/>
    <x v="2"/>
    <n v="0.61012999999999995"/>
    <x v="5"/>
    <n v="5"/>
    <x v="0"/>
    <x v="0"/>
  </r>
  <r>
    <x v="526"/>
    <x v="11"/>
    <x v="2"/>
    <n v="0.63207999999999998"/>
    <x v="5"/>
    <n v="5"/>
    <x v="0"/>
    <x v="0"/>
  </r>
  <r>
    <x v="526"/>
    <x v="12"/>
    <x v="2"/>
    <n v="0.83289999999999997"/>
    <x v="5"/>
    <n v="5"/>
    <x v="0"/>
    <x v="0"/>
  </r>
  <r>
    <x v="526"/>
    <x v="0"/>
    <x v="3"/>
    <n v="0.64600000000000002"/>
    <x v="5"/>
    <n v="5"/>
    <x v="0"/>
    <x v="0"/>
  </r>
  <r>
    <x v="526"/>
    <x v="1"/>
    <x v="3"/>
    <n v="1.127"/>
    <x v="5"/>
    <n v="5"/>
    <x v="0"/>
    <x v="0"/>
  </r>
  <r>
    <x v="526"/>
    <x v="2"/>
    <x v="3"/>
    <n v="1.2130000000000001"/>
    <x v="5"/>
    <n v="5"/>
    <x v="0"/>
    <x v="0"/>
  </r>
  <r>
    <x v="526"/>
    <x v="3"/>
    <x v="3"/>
    <n v="1.163"/>
    <x v="5"/>
    <n v="5"/>
    <x v="0"/>
    <x v="0"/>
  </r>
  <r>
    <x v="526"/>
    <x v="5"/>
    <x v="3"/>
    <n v="0.748"/>
    <x v="5"/>
    <n v="5"/>
    <x v="0"/>
    <x v="0"/>
  </r>
  <r>
    <x v="526"/>
    <x v="6"/>
    <x v="3"/>
    <n v="1.0149999999999999"/>
    <x v="5"/>
    <n v="5"/>
    <x v="0"/>
    <x v="0"/>
  </r>
  <r>
    <x v="526"/>
    <x v="7"/>
    <x v="3"/>
    <n v="1.3049999999999999"/>
    <x v="5"/>
    <n v="5"/>
    <x v="0"/>
    <x v="0"/>
  </r>
  <r>
    <x v="526"/>
    <x v="8"/>
    <x v="3"/>
    <n v="1.28"/>
    <x v="5"/>
    <n v="5"/>
    <x v="0"/>
    <x v="0"/>
  </r>
  <r>
    <x v="526"/>
    <x v="9"/>
    <x v="3"/>
    <n v="1.37"/>
    <x v="5"/>
    <n v="5"/>
    <x v="0"/>
    <x v="0"/>
  </r>
  <r>
    <x v="526"/>
    <x v="10"/>
    <x v="3"/>
    <n v="1.51"/>
    <x v="5"/>
    <n v="5"/>
    <x v="0"/>
    <x v="0"/>
  </r>
  <r>
    <x v="526"/>
    <x v="11"/>
    <x v="3"/>
    <n v="1.5369999999999999"/>
    <x v="5"/>
    <n v="5"/>
    <x v="0"/>
    <x v="0"/>
  </r>
  <r>
    <x v="526"/>
    <x v="12"/>
    <x v="3"/>
    <n v="1.784"/>
    <x v="5"/>
    <n v="5"/>
    <x v="0"/>
    <x v="0"/>
  </r>
  <r>
    <x v="527"/>
    <x v="13"/>
    <x v="0"/>
    <n v="3.141E-2"/>
    <x v="5"/>
    <n v="5"/>
    <x v="0"/>
    <x v="0"/>
  </r>
  <r>
    <x v="527"/>
    <x v="13"/>
    <x v="1"/>
    <n v="6.4079999999999998E-2"/>
    <x v="5"/>
    <n v="5"/>
    <x v="0"/>
    <x v="0"/>
  </r>
  <r>
    <x v="527"/>
    <x v="13"/>
    <x v="2"/>
    <n v="0.46150999999999998"/>
    <x v="5"/>
    <n v="5"/>
    <x v="0"/>
    <x v="0"/>
  </r>
  <r>
    <x v="527"/>
    <x v="13"/>
    <x v="3"/>
    <n v="0.55700000000000005"/>
    <x v="5"/>
    <n v="5"/>
    <x v="0"/>
    <x v="0"/>
  </r>
  <r>
    <x v="528"/>
    <x v="0"/>
    <x v="0"/>
    <n v="0.13547999999999999"/>
    <x v="5"/>
    <n v="6"/>
    <x v="0"/>
    <x v="1"/>
  </r>
  <r>
    <x v="528"/>
    <x v="1"/>
    <x v="0"/>
    <n v="0.40200999999999998"/>
    <x v="5"/>
    <n v="6"/>
    <x v="0"/>
    <x v="1"/>
  </r>
  <r>
    <x v="528"/>
    <x v="2"/>
    <x v="0"/>
    <n v="0.40200999999999998"/>
    <x v="5"/>
    <n v="6"/>
    <x v="0"/>
    <x v="1"/>
  </r>
  <r>
    <x v="528"/>
    <x v="3"/>
    <x v="0"/>
    <n v="0.40200999999999998"/>
    <x v="5"/>
    <n v="6"/>
    <x v="0"/>
    <x v="1"/>
  </r>
  <r>
    <x v="528"/>
    <x v="5"/>
    <x v="0"/>
    <n v="9.0109999999999996E-2"/>
    <x v="5"/>
    <n v="6"/>
    <x v="0"/>
    <x v="1"/>
  </r>
  <r>
    <x v="528"/>
    <x v="6"/>
    <x v="0"/>
    <n v="0.34260000000000002"/>
    <x v="5"/>
    <n v="6"/>
    <x v="0"/>
    <x v="1"/>
  </r>
  <r>
    <x v="528"/>
    <x v="7"/>
    <x v="0"/>
    <n v="0.61751"/>
    <x v="5"/>
    <n v="6"/>
    <x v="0"/>
    <x v="1"/>
  </r>
  <r>
    <x v="528"/>
    <x v="8"/>
    <x v="0"/>
    <n v="0.61751"/>
    <x v="5"/>
    <n v="6"/>
    <x v="0"/>
    <x v="1"/>
  </r>
  <r>
    <x v="528"/>
    <x v="9"/>
    <x v="0"/>
    <n v="0.61751"/>
    <x v="5"/>
    <n v="6"/>
    <x v="0"/>
    <x v="1"/>
  </r>
  <r>
    <x v="528"/>
    <x v="10"/>
    <x v="0"/>
    <n v="0.61751"/>
    <x v="5"/>
    <n v="6"/>
    <x v="0"/>
    <x v="1"/>
  </r>
  <r>
    <x v="528"/>
    <x v="11"/>
    <x v="0"/>
    <n v="0.61751"/>
    <x v="5"/>
    <n v="6"/>
    <x v="0"/>
    <x v="1"/>
  </r>
  <r>
    <x v="528"/>
    <x v="12"/>
    <x v="0"/>
    <n v="0.61751"/>
    <x v="5"/>
    <n v="6"/>
    <x v="0"/>
    <x v="1"/>
  </r>
  <r>
    <x v="528"/>
    <x v="0"/>
    <x v="1"/>
    <n v="0.11855"/>
    <x v="5"/>
    <n v="6"/>
    <x v="0"/>
    <x v="1"/>
  </r>
  <r>
    <x v="528"/>
    <x v="1"/>
    <x v="1"/>
    <n v="0.21317"/>
    <x v="5"/>
    <n v="6"/>
    <x v="0"/>
    <x v="1"/>
  </r>
  <r>
    <x v="528"/>
    <x v="2"/>
    <x v="1"/>
    <n v="0.22963"/>
    <x v="5"/>
    <n v="6"/>
    <x v="0"/>
    <x v="1"/>
  </r>
  <r>
    <x v="528"/>
    <x v="3"/>
    <x v="1"/>
    <n v="0.21784999999999999"/>
    <x v="5"/>
    <n v="6"/>
    <x v="0"/>
    <x v="1"/>
  </r>
  <r>
    <x v="528"/>
    <x v="5"/>
    <x v="1"/>
    <n v="8.6860000000000007E-2"/>
    <x v="5"/>
    <n v="6"/>
    <x v="0"/>
    <x v="1"/>
  </r>
  <r>
    <x v="528"/>
    <x v="6"/>
    <x v="1"/>
    <n v="0.19073000000000001"/>
    <x v="5"/>
    <n v="6"/>
    <x v="0"/>
    <x v="1"/>
  </r>
  <r>
    <x v="528"/>
    <x v="7"/>
    <x v="1"/>
    <n v="0.24739"/>
    <x v="5"/>
    <n v="6"/>
    <x v="0"/>
    <x v="1"/>
  </r>
  <r>
    <x v="528"/>
    <x v="8"/>
    <x v="1"/>
    <n v="0.24027999999999999"/>
    <x v="5"/>
    <n v="6"/>
    <x v="0"/>
    <x v="1"/>
  </r>
  <r>
    <x v="528"/>
    <x v="9"/>
    <x v="1"/>
    <n v="0.25861000000000001"/>
    <x v="5"/>
    <n v="6"/>
    <x v="0"/>
    <x v="1"/>
  </r>
  <r>
    <x v="528"/>
    <x v="10"/>
    <x v="1"/>
    <n v="0.28610000000000002"/>
    <x v="5"/>
    <n v="6"/>
    <x v="0"/>
    <x v="1"/>
  </r>
  <r>
    <x v="528"/>
    <x v="11"/>
    <x v="1"/>
    <n v="0.29843999999999998"/>
    <x v="5"/>
    <n v="6"/>
    <x v="0"/>
    <x v="1"/>
  </r>
  <r>
    <x v="528"/>
    <x v="12"/>
    <x v="1"/>
    <n v="0.33378000000000002"/>
    <x v="5"/>
    <n v="6"/>
    <x v="0"/>
    <x v="1"/>
  </r>
  <r>
    <x v="528"/>
    <x v="0"/>
    <x v="2"/>
    <n v="0.37996999999999997"/>
    <x v="5"/>
    <n v="6"/>
    <x v="0"/>
    <x v="1"/>
  </r>
  <r>
    <x v="528"/>
    <x v="1"/>
    <x v="2"/>
    <n v="0.52481999999999995"/>
    <x v="5"/>
    <n v="6"/>
    <x v="0"/>
    <x v="1"/>
  </r>
  <r>
    <x v="528"/>
    <x v="2"/>
    <x v="2"/>
    <n v="0.59636"/>
    <x v="5"/>
    <n v="6"/>
    <x v="0"/>
    <x v="1"/>
  </r>
  <r>
    <x v="528"/>
    <x v="3"/>
    <x v="2"/>
    <n v="0.54513999999999996"/>
    <x v="5"/>
    <n v="6"/>
    <x v="0"/>
    <x v="1"/>
  </r>
  <r>
    <x v="528"/>
    <x v="5"/>
    <x v="2"/>
    <n v="0.57803000000000004"/>
    <x v="5"/>
    <n v="6"/>
    <x v="0"/>
    <x v="1"/>
  </r>
  <r>
    <x v="528"/>
    <x v="6"/>
    <x v="2"/>
    <n v="0.48666999999999999"/>
    <x v="5"/>
    <n v="6"/>
    <x v="0"/>
    <x v="1"/>
  </r>
  <r>
    <x v="528"/>
    <x v="7"/>
    <x v="2"/>
    <n v="0.45810000000000001"/>
    <x v="5"/>
    <n v="6"/>
    <x v="0"/>
    <x v="1"/>
  </r>
  <r>
    <x v="528"/>
    <x v="8"/>
    <x v="2"/>
    <n v="0.42720999999999998"/>
    <x v="5"/>
    <n v="6"/>
    <x v="0"/>
    <x v="1"/>
  </r>
  <r>
    <x v="528"/>
    <x v="9"/>
    <x v="2"/>
    <n v="0.50688"/>
    <x v="5"/>
    <n v="6"/>
    <x v="0"/>
    <x v="1"/>
  </r>
  <r>
    <x v="528"/>
    <x v="10"/>
    <x v="2"/>
    <n v="0.62639"/>
    <x v="5"/>
    <n v="6"/>
    <x v="0"/>
    <x v="1"/>
  </r>
  <r>
    <x v="528"/>
    <x v="11"/>
    <x v="2"/>
    <n v="0.68005000000000004"/>
    <x v="5"/>
    <n v="6"/>
    <x v="0"/>
    <x v="1"/>
  </r>
  <r>
    <x v="528"/>
    <x v="12"/>
    <x v="2"/>
    <n v="0.83370999999999995"/>
    <x v="5"/>
    <n v="6"/>
    <x v="0"/>
    <x v="1"/>
  </r>
  <r>
    <x v="528"/>
    <x v="0"/>
    <x v="3"/>
    <n v="0.63400000000000001"/>
    <x v="5"/>
    <n v="6"/>
    <x v="0"/>
    <x v="1"/>
  </r>
  <r>
    <x v="528"/>
    <x v="1"/>
    <x v="3"/>
    <n v="1.1399999999999999"/>
    <x v="5"/>
    <n v="6"/>
    <x v="0"/>
    <x v="1"/>
  </r>
  <r>
    <x v="528"/>
    <x v="2"/>
    <x v="3"/>
    <n v="1.228"/>
    <x v="5"/>
    <n v="6"/>
    <x v="0"/>
    <x v="1"/>
  </r>
  <r>
    <x v="528"/>
    <x v="3"/>
    <x v="3"/>
    <n v="1.165"/>
    <x v="5"/>
    <n v="6"/>
    <x v="0"/>
    <x v="1"/>
  </r>
  <r>
    <x v="528"/>
    <x v="5"/>
    <x v="3"/>
    <n v="0.755"/>
    <x v="5"/>
    <n v="6"/>
    <x v="0"/>
    <x v="1"/>
  </r>
  <r>
    <x v="528"/>
    <x v="6"/>
    <x v="3"/>
    <n v="1.02"/>
    <x v="5"/>
    <n v="6"/>
    <x v="0"/>
    <x v="1"/>
  </r>
  <r>
    <x v="528"/>
    <x v="7"/>
    <x v="3"/>
    <n v="1.323"/>
    <x v="5"/>
    <n v="6"/>
    <x v="0"/>
    <x v="1"/>
  </r>
  <r>
    <x v="528"/>
    <x v="8"/>
    <x v="3"/>
    <n v="1.2849999999999999"/>
    <x v="5"/>
    <n v="6"/>
    <x v="0"/>
    <x v="1"/>
  </r>
  <r>
    <x v="528"/>
    <x v="9"/>
    <x v="3"/>
    <n v="1.383"/>
    <x v="5"/>
    <n v="6"/>
    <x v="0"/>
    <x v="1"/>
  </r>
  <r>
    <x v="528"/>
    <x v="10"/>
    <x v="3"/>
    <n v="1.53"/>
    <x v="5"/>
    <n v="6"/>
    <x v="0"/>
    <x v="1"/>
  </r>
  <r>
    <x v="528"/>
    <x v="11"/>
    <x v="3"/>
    <n v="1.5960000000000001"/>
    <x v="5"/>
    <n v="6"/>
    <x v="0"/>
    <x v="1"/>
  </r>
  <r>
    <x v="528"/>
    <x v="12"/>
    <x v="3"/>
    <n v="1.7849999999999999"/>
    <x v="5"/>
    <n v="6"/>
    <x v="0"/>
    <x v="1"/>
  </r>
  <r>
    <x v="529"/>
    <x v="13"/>
    <x v="0"/>
    <n v="3.141E-2"/>
    <x v="5"/>
    <n v="6"/>
    <x v="0"/>
    <x v="1"/>
  </r>
  <r>
    <x v="529"/>
    <x v="13"/>
    <x v="1"/>
    <n v="6.5229999999999996E-2"/>
    <x v="5"/>
    <n v="6"/>
    <x v="0"/>
    <x v="1"/>
  </r>
  <r>
    <x v="529"/>
    <x v="13"/>
    <x v="2"/>
    <n v="0.47036"/>
    <x v="5"/>
    <n v="6"/>
    <x v="0"/>
    <x v="1"/>
  </r>
  <r>
    <x v="529"/>
    <x v="13"/>
    <x v="3"/>
    <n v="0.56699999999999995"/>
    <x v="5"/>
    <n v="6"/>
    <x v="0"/>
    <x v="1"/>
  </r>
  <r>
    <x v="530"/>
    <x v="0"/>
    <x v="0"/>
    <n v="0.13547999999999999"/>
    <x v="5"/>
    <n v="7"/>
    <x v="0"/>
    <x v="1"/>
  </r>
  <r>
    <x v="530"/>
    <x v="1"/>
    <x v="0"/>
    <n v="0.40200999999999998"/>
    <x v="5"/>
    <n v="7"/>
    <x v="0"/>
    <x v="1"/>
  </r>
  <r>
    <x v="530"/>
    <x v="2"/>
    <x v="0"/>
    <n v="0.40200999999999998"/>
    <x v="5"/>
    <n v="7"/>
    <x v="0"/>
    <x v="1"/>
  </r>
  <r>
    <x v="530"/>
    <x v="3"/>
    <x v="0"/>
    <n v="0.40200999999999998"/>
    <x v="5"/>
    <n v="7"/>
    <x v="0"/>
    <x v="1"/>
  </r>
  <r>
    <x v="530"/>
    <x v="5"/>
    <x v="0"/>
    <n v="9.0109999999999996E-2"/>
    <x v="5"/>
    <n v="7"/>
    <x v="0"/>
    <x v="1"/>
  </r>
  <r>
    <x v="530"/>
    <x v="6"/>
    <x v="0"/>
    <n v="0.34260000000000002"/>
    <x v="5"/>
    <n v="7"/>
    <x v="0"/>
    <x v="1"/>
  </r>
  <r>
    <x v="530"/>
    <x v="7"/>
    <x v="0"/>
    <n v="0.61751"/>
    <x v="5"/>
    <n v="7"/>
    <x v="0"/>
    <x v="1"/>
  </r>
  <r>
    <x v="530"/>
    <x v="8"/>
    <x v="0"/>
    <n v="0.61751"/>
    <x v="5"/>
    <n v="7"/>
    <x v="0"/>
    <x v="1"/>
  </r>
  <r>
    <x v="530"/>
    <x v="9"/>
    <x v="0"/>
    <n v="0.61751"/>
    <x v="5"/>
    <n v="7"/>
    <x v="0"/>
    <x v="1"/>
  </r>
  <r>
    <x v="530"/>
    <x v="10"/>
    <x v="0"/>
    <n v="0.61751"/>
    <x v="5"/>
    <n v="7"/>
    <x v="0"/>
    <x v="1"/>
  </r>
  <r>
    <x v="530"/>
    <x v="11"/>
    <x v="0"/>
    <n v="0.61751"/>
    <x v="5"/>
    <n v="7"/>
    <x v="0"/>
    <x v="1"/>
  </r>
  <r>
    <x v="530"/>
    <x v="12"/>
    <x v="0"/>
    <n v="0.61751"/>
    <x v="5"/>
    <n v="7"/>
    <x v="0"/>
    <x v="1"/>
  </r>
  <r>
    <x v="530"/>
    <x v="0"/>
    <x v="1"/>
    <n v="0.11799"/>
    <x v="5"/>
    <n v="7"/>
    <x v="0"/>
    <x v="1"/>
  </r>
  <r>
    <x v="530"/>
    <x v="1"/>
    <x v="1"/>
    <n v="0.21953"/>
    <x v="5"/>
    <n v="7"/>
    <x v="0"/>
    <x v="1"/>
  </r>
  <r>
    <x v="530"/>
    <x v="2"/>
    <x v="1"/>
    <n v="0.22980999999999999"/>
    <x v="5"/>
    <n v="7"/>
    <x v="0"/>
    <x v="1"/>
  </r>
  <r>
    <x v="530"/>
    <x v="3"/>
    <x v="1"/>
    <n v="0.22606999999999999"/>
    <x v="5"/>
    <n v="7"/>
    <x v="0"/>
    <x v="1"/>
  </r>
  <r>
    <x v="530"/>
    <x v="5"/>
    <x v="1"/>
    <n v="9.0649999999999994E-2"/>
    <x v="5"/>
    <n v="7"/>
    <x v="0"/>
    <x v="1"/>
  </r>
  <r>
    <x v="530"/>
    <x v="6"/>
    <x v="1"/>
    <n v="0.19578000000000001"/>
    <x v="5"/>
    <n v="7"/>
    <x v="0"/>
    <x v="1"/>
  </r>
  <r>
    <x v="530"/>
    <x v="7"/>
    <x v="1"/>
    <n v="0.25486999999999999"/>
    <x v="5"/>
    <n v="7"/>
    <x v="0"/>
    <x v="1"/>
  </r>
  <r>
    <x v="530"/>
    <x v="8"/>
    <x v="1"/>
    <n v="0.24571000000000001"/>
    <x v="5"/>
    <n v="7"/>
    <x v="0"/>
    <x v="1"/>
  </r>
  <r>
    <x v="530"/>
    <x v="9"/>
    <x v="1"/>
    <n v="0.26701999999999998"/>
    <x v="5"/>
    <n v="7"/>
    <x v="0"/>
    <x v="1"/>
  </r>
  <r>
    <x v="530"/>
    <x v="10"/>
    <x v="1"/>
    <n v="0.29338999999999998"/>
    <x v="5"/>
    <n v="7"/>
    <x v="0"/>
    <x v="1"/>
  </r>
  <r>
    <x v="530"/>
    <x v="11"/>
    <x v="1"/>
    <n v="0.28927999999999998"/>
    <x v="5"/>
    <n v="7"/>
    <x v="0"/>
    <x v="1"/>
  </r>
  <r>
    <x v="530"/>
    <x v="12"/>
    <x v="1"/>
    <n v="0.33621000000000001"/>
    <x v="5"/>
    <n v="7"/>
    <x v="0"/>
    <x v="1"/>
  </r>
  <r>
    <x v="530"/>
    <x v="0"/>
    <x v="2"/>
    <n v="0.37752999999999998"/>
    <x v="5"/>
    <n v="7"/>
    <x v="0"/>
    <x v="1"/>
  </r>
  <r>
    <x v="530"/>
    <x v="1"/>
    <x v="2"/>
    <n v="0.55245999999999995"/>
    <x v="5"/>
    <n v="7"/>
    <x v="0"/>
    <x v="1"/>
  </r>
  <r>
    <x v="530"/>
    <x v="2"/>
    <x v="2"/>
    <n v="0.59718000000000004"/>
    <x v="5"/>
    <n v="7"/>
    <x v="0"/>
    <x v="1"/>
  </r>
  <r>
    <x v="530"/>
    <x v="3"/>
    <x v="2"/>
    <n v="0.58091999999999999"/>
    <x v="5"/>
    <n v="7"/>
    <x v="0"/>
    <x v="1"/>
  </r>
  <r>
    <x v="530"/>
    <x v="5"/>
    <x v="2"/>
    <n v="0.60724"/>
    <x v="5"/>
    <n v="7"/>
    <x v="0"/>
    <x v="1"/>
  </r>
  <r>
    <x v="530"/>
    <x v="6"/>
    <x v="2"/>
    <n v="0.50861999999999996"/>
    <x v="5"/>
    <n v="7"/>
    <x v="0"/>
    <x v="1"/>
  </r>
  <r>
    <x v="530"/>
    <x v="7"/>
    <x v="2"/>
    <n v="0.49062"/>
    <x v="5"/>
    <n v="7"/>
    <x v="0"/>
    <x v="1"/>
  </r>
  <r>
    <x v="530"/>
    <x v="8"/>
    <x v="2"/>
    <n v="0.45078000000000001"/>
    <x v="5"/>
    <n v="7"/>
    <x v="0"/>
    <x v="1"/>
  </r>
  <r>
    <x v="530"/>
    <x v="9"/>
    <x v="2"/>
    <n v="0.54347000000000001"/>
    <x v="5"/>
    <n v="7"/>
    <x v="0"/>
    <x v="1"/>
  </r>
  <r>
    <x v="530"/>
    <x v="10"/>
    <x v="2"/>
    <n v="0.65810000000000002"/>
    <x v="5"/>
    <n v="7"/>
    <x v="0"/>
    <x v="1"/>
  </r>
  <r>
    <x v="530"/>
    <x v="11"/>
    <x v="2"/>
    <n v="0.64020999999999995"/>
    <x v="5"/>
    <n v="7"/>
    <x v="0"/>
    <x v="1"/>
  </r>
  <r>
    <x v="530"/>
    <x v="12"/>
    <x v="2"/>
    <n v="0.84428000000000003"/>
    <x v="5"/>
    <n v="7"/>
    <x v="0"/>
    <x v="1"/>
  </r>
  <r>
    <x v="530"/>
    <x v="0"/>
    <x v="3"/>
    <n v="0.63100000000000001"/>
    <x v="5"/>
    <n v="7"/>
    <x v="0"/>
    <x v="1"/>
  </r>
  <r>
    <x v="530"/>
    <x v="1"/>
    <x v="3"/>
    <n v="1.1739999999999999"/>
    <x v="5"/>
    <n v="7"/>
    <x v="0"/>
    <x v="1"/>
  </r>
  <r>
    <x v="530"/>
    <x v="2"/>
    <x v="3"/>
    <n v="1.2290000000000001"/>
    <x v="5"/>
    <n v="7"/>
    <x v="0"/>
    <x v="1"/>
  </r>
  <r>
    <x v="530"/>
    <x v="3"/>
    <x v="3"/>
    <n v="1.2090000000000001"/>
    <x v="5"/>
    <n v="7"/>
    <x v="0"/>
    <x v="1"/>
  </r>
  <r>
    <x v="530"/>
    <x v="5"/>
    <x v="3"/>
    <n v="0.78800000000000003"/>
    <x v="5"/>
    <n v="7"/>
    <x v="0"/>
    <x v="1"/>
  </r>
  <r>
    <x v="530"/>
    <x v="6"/>
    <x v="3"/>
    <n v="1.0469999999999999"/>
    <x v="5"/>
    <n v="7"/>
    <x v="0"/>
    <x v="1"/>
  </r>
  <r>
    <x v="530"/>
    <x v="7"/>
    <x v="3"/>
    <n v="1.363"/>
    <x v="5"/>
    <n v="7"/>
    <x v="0"/>
    <x v="1"/>
  </r>
  <r>
    <x v="530"/>
    <x v="8"/>
    <x v="3"/>
    <n v="1.3140000000000001"/>
    <x v="5"/>
    <n v="7"/>
    <x v="0"/>
    <x v="1"/>
  </r>
  <r>
    <x v="530"/>
    <x v="9"/>
    <x v="3"/>
    <n v="1.4279999999999999"/>
    <x v="5"/>
    <n v="7"/>
    <x v="0"/>
    <x v="1"/>
  </r>
  <r>
    <x v="530"/>
    <x v="10"/>
    <x v="3"/>
    <n v="1.569"/>
    <x v="5"/>
    <n v="7"/>
    <x v="0"/>
    <x v="1"/>
  </r>
  <r>
    <x v="530"/>
    <x v="11"/>
    <x v="3"/>
    <n v="1.5469999999999999"/>
    <x v="5"/>
    <n v="7"/>
    <x v="0"/>
    <x v="1"/>
  </r>
  <r>
    <x v="530"/>
    <x v="12"/>
    <x v="3"/>
    <n v="1.798"/>
    <x v="5"/>
    <n v="7"/>
    <x v="0"/>
    <x v="1"/>
  </r>
  <r>
    <x v="531"/>
    <x v="13"/>
    <x v="0"/>
    <n v="3.141E-2"/>
    <x v="5"/>
    <n v="7"/>
    <x v="0"/>
    <x v="1"/>
  </r>
  <r>
    <x v="531"/>
    <x v="13"/>
    <x v="1"/>
    <n v="6.88E-2"/>
    <x v="5"/>
    <n v="7"/>
    <x v="0"/>
    <x v="1"/>
  </r>
  <r>
    <x v="531"/>
    <x v="13"/>
    <x v="2"/>
    <n v="0.49779000000000001"/>
    <x v="5"/>
    <n v="7"/>
    <x v="0"/>
    <x v="1"/>
  </r>
  <r>
    <x v="531"/>
    <x v="13"/>
    <x v="3"/>
    <n v="0.59799999999999998"/>
    <x v="5"/>
    <n v="7"/>
    <x v="0"/>
    <x v="1"/>
  </r>
  <r>
    <x v="532"/>
    <x v="0"/>
    <x v="0"/>
    <n v="0.13547999999999999"/>
    <x v="5"/>
    <n v="8"/>
    <x v="0"/>
    <x v="1"/>
  </r>
  <r>
    <x v="532"/>
    <x v="1"/>
    <x v="0"/>
    <n v="0.40200999999999998"/>
    <x v="5"/>
    <n v="8"/>
    <x v="0"/>
    <x v="1"/>
  </r>
  <r>
    <x v="532"/>
    <x v="2"/>
    <x v="0"/>
    <n v="0.40200999999999998"/>
    <x v="5"/>
    <n v="8"/>
    <x v="0"/>
    <x v="1"/>
  </r>
  <r>
    <x v="532"/>
    <x v="3"/>
    <x v="0"/>
    <n v="0.40200999999999998"/>
    <x v="5"/>
    <n v="8"/>
    <x v="0"/>
    <x v="1"/>
  </r>
  <r>
    <x v="532"/>
    <x v="5"/>
    <x v="0"/>
    <n v="9.0109999999999996E-2"/>
    <x v="5"/>
    <n v="8"/>
    <x v="0"/>
    <x v="1"/>
  </r>
  <r>
    <x v="532"/>
    <x v="6"/>
    <x v="0"/>
    <n v="0.34260000000000002"/>
    <x v="5"/>
    <n v="8"/>
    <x v="0"/>
    <x v="1"/>
  </r>
  <r>
    <x v="532"/>
    <x v="7"/>
    <x v="0"/>
    <n v="0.61751"/>
    <x v="5"/>
    <n v="8"/>
    <x v="0"/>
    <x v="1"/>
  </r>
  <r>
    <x v="532"/>
    <x v="8"/>
    <x v="0"/>
    <n v="0.61751"/>
    <x v="5"/>
    <n v="8"/>
    <x v="0"/>
    <x v="1"/>
  </r>
  <r>
    <x v="532"/>
    <x v="9"/>
    <x v="0"/>
    <n v="0.61751"/>
    <x v="5"/>
    <n v="8"/>
    <x v="0"/>
    <x v="1"/>
  </r>
  <r>
    <x v="532"/>
    <x v="10"/>
    <x v="0"/>
    <n v="0.61751"/>
    <x v="5"/>
    <n v="8"/>
    <x v="0"/>
    <x v="1"/>
  </r>
  <r>
    <x v="532"/>
    <x v="11"/>
    <x v="0"/>
    <n v="0.61751"/>
    <x v="5"/>
    <n v="8"/>
    <x v="0"/>
    <x v="1"/>
  </r>
  <r>
    <x v="532"/>
    <x v="12"/>
    <x v="0"/>
    <n v="0.61751"/>
    <x v="5"/>
    <n v="8"/>
    <x v="0"/>
    <x v="1"/>
  </r>
  <r>
    <x v="532"/>
    <x v="0"/>
    <x v="1"/>
    <n v="0.11799"/>
    <x v="5"/>
    <n v="8"/>
    <x v="0"/>
    <x v="1"/>
  </r>
  <r>
    <x v="532"/>
    <x v="1"/>
    <x v="1"/>
    <n v="0.22589000000000001"/>
    <x v="5"/>
    <n v="8"/>
    <x v="0"/>
    <x v="1"/>
  </r>
  <r>
    <x v="532"/>
    <x v="2"/>
    <x v="1"/>
    <n v="0.23654"/>
    <x v="5"/>
    <n v="8"/>
    <x v="0"/>
    <x v="1"/>
  </r>
  <r>
    <x v="532"/>
    <x v="3"/>
    <x v="1"/>
    <n v="0.23916000000000001"/>
    <x v="5"/>
    <n v="8"/>
    <x v="0"/>
    <x v="1"/>
  </r>
  <r>
    <x v="532"/>
    <x v="5"/>
    <x v="1"/>
    <n v="9.3880000000000005E-2"/>
    <x v="5"/>
    <n v="8"/>
    <x v="0"/>
    <x v="1"/>
  </r>
  <r>
    <x v="532"/>
    <x v="6"/>
    <x v="1"/>
    <n v="0.20046"/>
    <x v="5"/>
    <n v="8"/>
    <x v="0"/>
    <x v="1"/>
  </r>
  <r>
    <x v="532"/>
    <x v="7"/>
    <x v="1"/>
    <n v="0.26216"/>
    <x v="5"/>
    <n v="8"/>
    <x v="0"/>
    <x v="1"/>
  </r>
  <r>
    <x v="532"/>
    <x v="8"/>
    <x v="1"/>
    <n v="0.25599"/>
    <x v="5"/>
    <n v="8"/>
    <x v="0"/>
    <x v="1"/>
  </r>
  <r>
    <x v="532"/>
    <x v="9"/>
    <x v="1"/>
    <n v="0.2732"/>
    <x v="5"/>
    <n v="8"/>
    <x v="0"/>
    <x v="1"/>
  </r>
  <r>
    <x v="532"/>
    <x v="10"/>
    <x v="1"/>
    <n v="0.30087000000000003"/>
    <x v="5"/>
    <n v="8"/>
    <x v="0"/>
    <x v="1"/>
  </r>
  <r>
    <x v="532"/>
    <x v="11"/>
    <x v="1"/>
    <n v="0.29992999999999997"/>
    <x v="5"/>
    <n v="8"/>
    <x v="0"/>
    <x v="1"/>
  </r>
  <r>
    <x v="532"/>
    <x v="12"/>
    <x v="1"/>
    <n v="0.33807999999999999"/>
    <x v="5"/>
    <n v="8"/>
    <x v="0"/>
    <x v="1"/>
  </r>
  <r>
    <x v="532"/>
    <x v="0"/>
    <x v="2"/>
    <n v="0.37752999999999998"/>
    <x v="5"/>
    <n v="8"/>
    <x v="0"/>
    <x v="1"/>
  </r>
  <r>
    <x v="532"/>
    <x v="1"/>
    <x v="2"/>
    <n v="0.58009999999999995"/>
    <x v="5"/>
    <n v="8"/>
    <x v="0"/>
    <x v="1"/>
  </r>
  <r>
    <x v="532"/>
    <x v="2"/>
    <x v="2"/>
    <n v="0.62644999999999995"/>
    <x v="5"/>
    <n v="8"/>
    <x v="0"/>
    <x v="1"/>
  </r>
  <r>
    <x v="532"/>
    <x v="3"/>
    <x v="2"/>
    <n v="0.63783000000000001"/>
    <x v="5"/>
    <n v="8"/>
    <x v="0"/>
    <x v="1"/>
  </r>
  <r>
    <x v="532"/>
    <x v="5"/>
    <x v="2"/>
    <n v="0.63200999999999996"/>
    <x v="5"/>
    <n v="8"/>
    <x v="0"/>
    <x v="1"/>
  </r>
  <r>
    <x v="532"/>
    <x v="6"/>
    <x v="2"/>
    <n v="0.52893999999999997"/>
    <x v="5"/>
    <n v="8"/>
    <x v="0"/>
    <x v="1"/>
  </r>
  <r>
    <x v="532"/>
    <x v="7"/>
    <x v="2"/>
    <n v="0.52232999999999996"/>
    <x v="5"/>
    <n v="8"/>
    <x v="0"/>
    <x v="1"/>
  </r>
  <r>
    <x v="532"/>
    <x v="8"/>
    <x v="2"/>
    <n v="0.4955"/>
    <x v="5"/>
    <n v="8"/>
    <x v="0"/>
    <x v="1"/>
  </r>
  <r>
    <x v="532"/>
    <x v="9"/>
    <x v="2"/>
    <n v="0.57028999999999996"/>
    <x v="5"/>
    <n v="8"/>
    <x v="0"/>
    <x v="1"/>
  </r>
  <r>
    <x v="532"/>
    <x v="10"/>
    <x v="2"/>
    <n v="0.69062000000000001"/>
    <x v="5"/>
    <n v="8"/>
    <x v="0"/>
    <x v="1"/>
  </r>
  <r>
    <x v="532"/>
    <x v="11"/>
    <x v="2"/>
    <n v="0.68655999999999995"/>
    <x v="5"/>
    <n v="8"/>
    <x v="0"/>
    <x v="1"/>
  </r>
  <r>
    <x v="532"/>
    <x v="12"/>
    <x v="2"/>
    <n v="0.85241"/>
    <x v="5"/>
    <n v="8"/>
    <x v="0"/>
    <x v="1"/>
  </r>
  <r>
    <x v="532"/>
    <x v="0"/>
    <x v="3"/>
    <n v="0.63100000000000001"/>
    <x v="5"/>
    <n v="8"/>
    <x v="0"/>
    <x v="1"/>
  </r>
  <r>
    <x v="532"/>
    <x v="1"/>
    <x v="3"/>
    <n v="1.208"/>
    <x v="5"/>
    <n v="8"/>
    <x v="0"/>
    <x v="1"/>
  </r>
  <r>
    <x v="532"/>
    <x v="2"/>
    <x v="3"/>
    <n v="1.2649999999999999"/>
    <x v="5"/>
    <n v="8"/>
    <x v="0"/>
    <x v="1"/>
  </r>
  <r>
    <x v="532"/>
    <x v="3"/>
    <x v="3"/>
    <n v="1.2789999999999999"/>
    <x v="5"/>
    <n v="8"/>
    <x v="0"/>
    <x v="1"/>
  </r>
  <r>
    <x v="532"/>
    <x v="5"/>
    <x v="3"/>
    <n v="0.81599999999999995"/>
    <x v="5"/>
    <n v="8"/>
    <x v="0"/>
    <x v="1"/>
  </r>
  <r>
    <x v="532"/>
    <x v="6"/>
    <x v="3"/>
    <n v="1.0720000000000001"/>
    <x v="5"/>
    <n v="8"/>
    <x v="0"/>
    <x v="1"/>
  </r>
  <r>
    <x v="532"/>
    <x v="7"/>
    <x v="3"/>
    <n v="1.4019999999999999"/>
    <x v="5"/>
    <n v="8"/>
    <x v="0"/>
    <x v="1"/>
  </r>
  <r>
    <x v="532"/>
    <x v="8"/>
    <x v="3"/>
    <n v="1.369"/>
    <x v="5"/>
    <n v="8"/>
    <x v="0"/>
    <x v="1"/>
  </r>
  <r>
    <x v="532"/>
    <x v="9"/>
    <x v="3"/>
    <n v="1.4610000000000001"/>
    <x v="5"/>
    <n v="8"/>
    <x v="0"/>
    <x v="1"/>
  </r>
  <r>
    <x v="532"/>
    <x v="10"/>
    <x v="3"/>
    <n v="1.609"/>
    <x v="5"/>
    <n v="8"/>
    <x v="0"/>
    <x v="1"/>
  </r>
  <r>
    <x v="532"/>
    <x v="11"/>
    <x v="3"/>
    <n v="1.6040000000000001"/>
    <x v="5"/>
    <n v="8"/>
    <x v="0"/>
    <x v="1"/>
  </r>
  <r>
    <x v="532"/>
    <x v="12"/>
    <x v="3"/>
    <n v="1.8080000000000001"/>
    <x v="5"/>
    <n v="8"/>
    <x v="0"/>
    <x v="1"/>
  </r>
  <r>
    <x v="533"/>
    <x v="13"/>
    <x v="0"/>
    <n v="3.141E-2"/>
    <x v="5"/>
    <n v="8"/>
    <x v="0"/>
    <x v="1"/>
  </r>
  <r>
    <x v="533"/>
    <x v="13"/>
    <x v="1"/>
    <n v="7.041E-2"/>
    <x v="5"/>
    <n v="8"/>
    <x v="0"/>
    <x v="1"/>
  </r>
  <r>
    <x v="533"/>
    <x v="13"/>
    <x v="2"/>
    <n v="0.51017999999999997"/>
    <x v="5"/>
    <n v="8"/>
    <x v="0"/>
    <x v="1"/>
  </r>
  <r>
    <x v="533"/>
    <x v="13"/>
    <x v="3"/>
    <n v="0.61199999999999999"/>
    <x v="5"/>
    <n v="8"/>
    <x v="0"/>
    <x v="1"/>
  </r>
  <r>
    <x v="534"/>
    <x v="0"/>
    <x v="0"/>
    <n v="0.13547999999999999"/>
    <x v="5"/>
    <n v="9"/>
    <x v="0"/>
    <x v="1"/>
  </r>
  <r>
    <x v="534"/>
    <x v="1"/>
    <x v="0"/>
    <n v="0.40200999999999998"/>
    <x v="5"/>
    <n v="9"/>
    <x v="0"/>
    <x v="1"/>
  </r>
  <r>
    <x v="534"/>
    <x v="2"/>
    <x v="0"/>
    <n v="0.40200999999999998"/>
    <x v="5"/>
    <n v="9"/>
    <x v="0"/>
    <x v="1"/>
  </r>
  <r>
    <x v="534"/>
    <x v="3"/>
    <x v="0"/>
    <n v="0.40200999999999998"/>
    <x v="5"/>
    <n v="9"/>
    <x v="0"/>
    <x v="1"/>
  </r>
  <r>
    <x v="534"/>
    <x v="5"/>
    <x v="0"/>
    <n v="9.0109999999999996E-2"/>
    <x v="5"/>
    <n v="9"/>
    <x v="0"/>
    <x v="1"/>
  </r>
  <r>
    <x v="534"/>
    <x v="6"/>
    <x v="0"/>
    <n v="0.34260000000000002"/>
    <x v="5"/>
    <n v="9"/>
    <x v="0"/>
    <x v="1"/>
  </r>
  <r>
    <x v="534"/>
    <x v="7"/>
    <x v="0"/>
    <n v="0.61751"/>
    <x v="5"/>
    <n v="9"/>
    <x v="0"/>
    <x v="1"/>
  </r>
  <r>
    <x v="534"/>
    <x v="8"/>
    <x v="0"/>
    <n v="0.61751"/>
    <x v="5"/>
    <n v="9"/>
    <x v="0"/>
    <x v="1"/>
  </r>
  <r>
    <x v="534"/>
    <x v="9"/>
    <x v="0"/>
    <n v="0.61751"/>
    <x v="5"/>
    <n v="9"/>
    <x v="0"/>
    <x v="1"/>
  </r>
  <r>
    <x v="534"/>
    <x v="10"/>
    <x v="0"/>
    <n v="0.61751"/>
    <x v="5"/>
    <n v="9"/>
    <x v="0"/>
    <x v="1"/>
  </r>
  <r>
    <x v="534"/>
    <x v="11"/>
    <x v="0"/>
    <n v="0.61751"/>
    <x v="5"/>
    <n v="9"/>
    <x v="0"/>
    <x v="1"/>
  </r>
  <r>
    <x v="534"/>
    <x v="12"/>
    <x v="0"/>
    <n v="0.61751"/>
    <x v="5"/>
    <n v="9"/>
    <x v="0"/>
    <x v="1"/>
  </r>
  <r>
    <x v="534"/>
    <x v="0"/>
    <x v="1"/>
    <n v="0.11799"/>
    <x v="5"/>
    <n v="9"/>
    <x v="0"/>
    <x v="1"/>
  </r>
  <r>
    <x v="534"/>
    <x v="1"/>
    <x v="1"/>
    <n v="0.22869"/>
    <x v="5"/>
    <n v="9"/>
    <x v="0"/>
    <x v="1"/>
  </r>
  <r>
    <x v="534"/>
    <x v="2"/>
    <x v="1"/>
    <n v="0.23954"/>
    <x v="5"/>
    <n v="9"/>
    <x v="0"/>
    <x v="1"/>
  </r>
  <r>
    <x v="534"/>
    <x v="3"/>
    <x v="1"/>
    <n v="0.24102999999999999"/>
    <x v="5"/>
    <n v="9"/>
    <x v="0"/>
    <x v="1"/>
  </r>
  <r>
    <x v="534"/>
    <x v="5"/>
    <x v="1"/>
    <n v="9.5600000000000004E-2"/>
    <x v="5"/>
    <n v="9"/>
    <x v="0"/>
    <x v="1"/>
  </r>
  <r>
    <x v="534"/>
    <x v="6"/>
    <x v="1"/>
    <n v="0.20344999999999999"/>
    <x v="5"/>
    <n v="9"/>
    <x v="0"/>
    <x v="1"/>
  </r>
  <r>
    <x v="534"/>
    <x v="7"/>
    <x v="1"/>
    <n v="0.26402999999999999"/>
    <x v="5"/>
    <n v="9"/>
    <x v="0"/>
    <x v="1"/>
  </r>
  <r>
    <x v="534"/>
    <x v="8"/>
    <x v="1"/>
    <n v="0.26011000000000001"/>
    <x v="5"/>
    <n v="9"/>
    <x v="0"/>
    <x v="1"/>
  </r>
  <r>
    <x v="534"/>
    <x v="9"/>
    <x v="1"/>
    <n v="0.27562999999999999"/>
    <x v="5"/>
    <n v="9"/>
    <x v="0"/>
    <x v="1"/>
  </r>
  <r>
    <x v="534"/>
    <x v="10"/>
    <x v="1"/>
    <n v="0.30218"/>
    <x v="5"/>
    <n v="9"/>
    <x v="0"/>
    <x v="1"/>
  </r>
  <r>
    <x v="534"/>
    <x v="11"/>
    <x v="1"/>
    <n v="0.30031000000000002"/>
    <x v="5"/>
    <n v="9"/>
    <x v="0"/>
    <x v="1"/>
  </r>
  <r>
    <x v="534"/>
    <x v="12"/>
    <x v="1"/>
    <n v="0.34050999999999998"/>
    <x v="5"/>
    <n v="9"/>
    <x v="0"/>
    <x v="1"/>
  </r>
  <r>
    <x v="534"/>
    <x v="0"/>
    <x v="2"/>
    <n v="0.37752999999999998"/>
    <x v="5"/>
    <n v="9"/>
    <x v="0"/>
    <x v="1"/>
  </r>
  <r>
    <x v="534"/>
    <x v="1"/>
    <x v="2"/>
    <n v="0.59230000000000005"/>
    <x v="5"/>
    <n v="9"/>
    <x v="0"/>
    <x v="1"/>
  </r>
  <r>
    <x v="534"/>
    <x v="2"/>
    <x v="2"/>
    <n v="0.63944999999999996"/>
    <x v="5"/>
    <n v="9"/>
    <x v="0"/>
    <x v="1"/>
  </r>
  <r>
    <x v="534"/>
    <x v="3"/>
    <x v="2"/>
    <n v="0.64595999999999998"/>
    <x v="5"/>
    <n v="9"/>
    <x v="0"/>
    <x v="1"/>
  </r>
  <r>
    <x v="534"/>
    <x v="5"/>
    <x v="2"/>
    <n v="0.64529000000000003"/>
    <x v="5"/>
    <n v="9"/>
    <x v="0"/>
    <x v="1"/>
  </r>
  <r>
    <x v="534"/>
    <x v="6"/>
    <x v="2"/>
    <n v="0.54195000000000004"/>
    <x v="5"/>
    <n v="9"/>
    <x v="0"/>
    <x v="1"/>
  </r>
  <r>
    <x v="534"/>
    <x v="7"/>
    <x v="2"/>
    <n v="0.53046000000000004"/>
    <x v="5"/>
    <n v="9"/>
    <x v="0"/>
    <x v="1"/>
  </r>
  <r>
    <x v="534"/>
    <x v="8"/>
    <x v="2"/>
    <n v="0.51337999999999995"/>
    <x v="5"/>
    <n v="9"/>
    <x v="0"/>
    <x v="1"/>
  </r>
  <r>
    <x v="534"/>
    <x v="9"/>
    <x v="2"/>
    <n v="0.58086000000000004"/>
    <x v="5"/>
    <n v="9"/>
    <x v="0"/>
    <x v="1"/>
  </r>
  <r>
    <x v="534"/>
    <x v="10"/>
    <x v="2"/>
    <n v="0.69630999999999998"/>
    <x v="5"/>
    <n v="9"/>
    <x v="0"/>
    <x v="1"/>
  </r>
  <r>
    <x v="534"/>
    <x v="11"/>
    <x v="2"/>
    <n v="0.68818000000000001"/>
    <x v="5"/>
    <n v="9"/>
    <x v="0"/>
    <x v="1"/>
  </r>
  <r>
    <x v="534"/>
    <x v="12"/>
    <x v="2"/>
    <n v="0.86297999999999997"/>
    <x v="5"/>
    <n v="9"/>
    <x v="0"/>
    <x v="1"/>
  </r>
  <r>
    <x v="534"/>
    <x v="0"/>
    <x v="3"/>
    <n v="0.63100000000000001"/>
    <x v="5"/>
    <n v="9"/>
    <x v="0"/>
    <x v="1"/>
  </r>
  <r>
    <x v="534"/>
    <x v="1"/>
    <x v="3"/>
    <n v="1.2230000000000001"/>
    <x v="5"/>
    <n v="9"/>
    <x v="0"/>
    <x v="1"/>
  </r>
  <r>
    <x v="534"/>
    <x v="2"/>
    <x v="3"/>
    <n v="1.2809999999999999"/>
    <x v="5"/>
    <n v="9"/>
    <x v="0"/>
    <x v="1"/>
  </r>
  <r>
    <x v="534"/>
    <x v="3"/>
    <x v="3"/>
    <n v="1.2889999999999999"/>
    <x v="5"/>
    <n v="9"/>
    <x v="0"/>
    <x v="1"/>
  </r>
  <r>
    <x v="534"/>
    <x v="5"/>
    <x v="3"/>
    <n v="0.83099999999999996"/>
    <x v="5"/>
    <n v="9"/>
    <x v="0"/>
    <x v="1"/>
  </r>
  <r>
    <x v="534"/>
    <x v="6"/>
    <x v="3"/>
    <n v="1.0880000000000001"/>
    <x v="5"/>
    <n v="9"/>
    <x v="0"/>
    <x v="1"/>
  </r>
  <r>
    <x v="534"/>
    <x v="7"/>
    <x v="3"/>
    <n v="1.4119999999999999"/>
    <x v="5"/>
    <n v="9"/>
    <x v="0"/>
    <x v="1"/>
  </r>
  <r>
    <x v="534"/>
    <x v="8"/>
    <x v="3"/>
    <n v="1.391"/>
    <x v="5"/>
    <n v="9"/>
    <x v="0"/>
    <x v="1"/>
  </r>
  <r>
    <x v="534"/>
    <x v="9"/>
    <x v="3"/>
    <n v="1.474"/>
    <x v="5"/>
    <n v="9"/>
    <x v="0"/>
    <x v="1"/>
  </r>
  <r>
    <x v="534"/>
    <x v="10"/>
    <x v="3"/>
    <n v="1.6160000000000001"/>
    <x v="5"/>
    <n v="9"/>
    <x v="0"/>
    <x v="1"/>
  </r>
  <r>
    <x v="534"/>
    <x v="11"/>
    <x v="3"/>
    <n v="1.6060000000000001"/>
    <x v="5"/>
    <n v="9"/>
    <x v="0"/>
    <x v="1"/>
  </r>
  <r>
    <x v="534"/>
    <x v="12"/>
    <x v="3"/>
    <n v="1.821"/>
    <x v="5"/>
    <n v="9"/>
    <x v="0"/>
    <x v="1"/>
  </r>
  <r>
    <x v="535"/>
    <x v="13"/>
    <x v="0"/>
    <n v="3.141E-2"/>
    <x v="5"/>
    <n v="9"/>
    <x v="0"/>
    <x v="1"/>
  </r>
  <r>
    <x v="535"/>
    <x v="13"/>
    <x v="1"/>
    <n v="7.0519999999999999E-2"/>
    <x v="5"/>
    <n v="9"/>
    <x v="0"/>
    <x v="1"/>
  </r>
  <r>
    <x v="535"/>
    <x v="13"/>
    <x v="2"/>
    <n v="0.51107000000000002"/>
    <x v="5"/>
    <n v="9"/>
    <x v="0"/>
    <x v="1"/>
  </r>
  <r>
    <x v="535"/>
    <x v="13"/>
    <x v="3"/>
    <n v="0.61299999999999999"/>
    <x v="5"/>
    <n v="9"/>
    <x v="0"/>
    <x v="1"/>
  </r>
  <r>
    <x v="536"/>
    <x v="0"/>
    <x v="0"/>
    <n v="0.13547999999999999"/>
    <x v="5"/>
    <n v="10"/>
    <x v="0"/>
    <x v="2"/>
  </r>
  <r>
    <x v="536"/>
    <x v="1"/>
    <x v="0"/>
    <n v="0.40200999999999998"/>
    <x v="5"/>
    <n v="10"/>
    <x v="0"/>
    <x v="2"/>
  </r>
  <r>
    <x v="536"/>
    <x v="2"/>
    <x v="0"/>
    <n v="0.40200999999999998"/>
    <x v="5"/>
    <n v="10"/>
    <x v="0"/>
    <x v="2"/>
  </r>
  <r>
    <x v="536"/>
    <x v="3"/>
    <x v="0"/>
    <n v="0.40200999999999998"/>
    <x v="5"/>
    <n v="10"/>
    <x v="0"/>
    <x v="2"/>
  </r>
  <r>
    <x v="536"/>
    <x v="5"/>
    <x v="0"/>
    <n v="9.0109999999999996E-2"/>
    <x v="5"/>
    <n v="10"/>
    <x v="0"/>
    <x v="2"/>
  </r>
  <r>
    <x v="536"/>
    <x v="6"/>
    <x v="0"/>
    <n v="0.34260000000000002"/>
    <x v="5"/>
    <n v="10"/>
    <x v="0"/>
    <x v="2"/>
  </r>
  <r>
    <x v="536"/>
    <x v="7"/>
    <x v="0"/>
    <n v="0.61751"/>
    <x v="5"/>
    <n v="10"/>
    <x v="0"/>
    <x v="2"/>
  </r>
  <r>
    <x v="536"/>
    <x v="8"/>
    <x v="0"/>
    <n v="0.61751"/>
    <x v="5"/>
    <n v="10"/>
    <x v="0"/>
    <x v="2"/>
  </r>
  <r>
    <x v="536"/>
    <x v="9"/>
    <x v="0"/>
    <n v="0.61751"/>
    <x v="5"/>
    <n v="10"/>
    <x v="0"/>
    <x v="2"/>
  </r>
  <r>
    <x v="536"/>
    <x v="10"/>
    <x v="0"/>
    <n v="0.61751"/>
    <x v="5"/>
    <n v="10"/>
    <x v="0"/>
    <x v="2"/>
  </r>
  <r>
    <x v="536"/>
    <x v="11"/>
    <x v="0"/>
    <n v="0.61751"/>
    <x v="5"/>
    <n v="10"/>
    <x v="0"/>
    <x v="2"/>
  </r>
  <r>
    <x v="536"/>
    <x v="12"/>
    <x v="0"/>
    <n v="0.61751"/>
    <x v="5"/>
    <n v="10"/>
    <x v="0"/>
    <x v="2"/>
  </r>
  <r>
    <x v="536"/>
    <x v="0"/>
    <x v="1"/>
    <n v="0.1178"/>
    <x v="5"/>
    <n v="10"/>
    <x v="0"/>
    <x v="2"/>
  </r>
  <r>
    <x v="536"/>
    <x v="1"/>
    <x v="1"/>
    <n v="0.22907"/>
    <x v="5"/>
    <n v="10"/>
    <x v="0"/>
    <x v="2"/>
  </r>
  <r>
    <x v="536"/>
    <x v="2"/>
    <x v="1"/>
    <n v="0.24027999999999999"/>
    <x v="5"/>
    <n v="10"/>
    <x v="0"/>
    <x v="2"/>
  </r>
  <r>
    <x v="536"/>
    <x v="3"/>
    <x v="1"/>
    <n v="0.24102999999999999"/>
    <x v="5"/>
    <n v="10"/>
    <x v="0"/>
    <x v="2"/>
  </r>
  <r>
    <x v="536"/>
    <x v="5"/>
    <x v="1"/>
    <n v="9.6869999999999998E-2"/>
    <x v="5"/>
    <n v="10"/>
    <x v="0"/>
    <x v="2"/>
  </r>
  <r>
    <x v="536"/>
    <x v="6"/>
    <x v="1"/>
    <n v="0.20663000000000001"/>
    <x v="5"/>
    <n v="10"/>
    <x v="0"/>
    <x v="2"/>
  </r>
  <r>
    <x v="536"/>
    <x v="7"/>
    <x v="1"/>
    <n v="0.26422000000000001"/>
    <x v="5"/>
    <n v="10"/>
    <x v="0"/>
    <x v="2"/>
  </r>
  <r>
    <x v="536"/>
    <x v="8"/>
    <x v="1"/>
    <n v="0.26047999999999999"/>
    <x v="5"/>
    <n v="10"/>
    <x v="0"/>
    <x v="2"/>
  </r>
  <r>
    <x v="536"/>
    <x v="9"/>
    <x v="1"/>
    <n v="0.27711999999999998"/>
    <x v="5"/>
    <n v="10"/>
    <x v="0"/>
    <x v="2"/>
  </r>
  <r>
    <x v="536"/>
    <x v="10"/>
    <x v="1"/>
    <n v="0.30274000000000001"/>
    <x v="5"/>
    <n v="10"/>
    <x v="0"/>
    <x v="2"/>
  </r>
  <r>
    <x v="536"/>
    <x v="11"/>
    <x v="1"/>
    <n v="0.30087000000000003"/>
    <x v="5"/>
    <n v="10"/>
    <x v="0"/>
    <x v="2"/>
  </r>
  <r>
    <x v="536"/>
    <x v="12"/>
    <x v="1"/>
    <n v="0.34126000000000001"/>
    <x v="5"/>
    <n v="10"/>
    <x v="0"/>
    <x v="2"/>
  </r>
  <r>
    <x v="536"/>
    <x v="0"/>
    <x v="2"/>
    <n v="0.37670999999999999"/>
    <x v="5"/>
    <n v="10"/>
    <x v="0"/>
    <x v="2"/>
  </r>
  <r>
    <x v="536"/>
    <x v="1"/>
    <x v="2"/>
    <n v="0.59392"/>
    <x v="5"/>
    <n v="10"/>
    <x v="0"/>
    <x v="2"/>
  </r>
  <r>
    <x v="536"/>
    <x v="2"/>
    <x v="2"/>
    <n v="0.64271"/>
    <x v="5"/>
    <n v="10"/>
    <x v="0"/>
    <x v="2"/>
  </r>
  <r>
    <x v="536"/>
    <x v="3"/>
    <x v="2"/>
    <n v="0.64595999999999998"/>
    <x v="5"/>
    <n v="10"/>
    <x v="0"/>
    <x v="2"/>
  </r>
  <r>
    <x v="536"/>
    <x v="5"/>
    <x v="2"/>
    <n v="0.65502000000000005"/>
    <x v="5"/>
    <n v="10"/>
    <x v="0"/>
    <x v="2"/>
  </r>
  <r>
    <x v="536"/>
    <x v="6"/>
    <x v="2"/>
    <n v="0.55576999999999999"/>
    <x v="5"/>
    <n v="10"/>
    <x v="0"/>
    <x v="2"/>
  </r>
  <r>
    <x v="536"/>
    <x v="7"/>
    <x v="2"/>
    <n v="0.53127000000000002"/>
    <x v="5"/>
    <n v="10"/>
    <x v="0"/>
    <x v="2"/>
  </r>
  <r>
    <x v="536"/>
    <x v="8"/>
    <x v="2"/>
    <n v="0.51500999999999997"/>
    <x v="5"/>
    <n v="10"/>
    <x v="0"/>
    <x v="2"/>
  </r>
  <r>
    <x v="536"/>
    <x v="9"/>
    <x v="2"/>
    <n v="0.58736999999999995"/>
    <x v="5"/>
    <n v="10"/>
    <x v="0"/>
    <x v="2"/>
  </r>
  <r>
    <x v="536"/>
    <x v="10"/>
    <x v="2"/>
    <n v="0.69874999999999998"/>
    <x v="5"/>
    <n v="10"/>
    <x v="0"/>
    <x v="2"/>
  </r>
  <r>
    <x v="536"/>
    <x v="11"/>
    <x v="2"/>
    <n v="0.69062000000000001"/>
    <x v="5"/>
    <n v="10"/>
    <x v="0"/>
    <x v="2"/>
  </r>
  <r>
    <x v="536"/>
    <x v="12"/>
    <x v="2"/>
    <n v="0.86623000000000006"/>
    <x v="5"/>
    <n v="10"/>
    <x v="0"/>
    <x v="2"/>
  </r>
  <r>
    <x v="536"/>
    <x v="0"/>
    <x v="3"/>
    <n v="0.63"/>
    <x v="5"/>
    <n v="10"/>
    <x v="0"/>
    <x v="2"/>
  </r>
  <r>
    <x v="536"/>
    <x v="1"/>
    <x v="3"/>
    <n v="1.2250000000000001"/>
    <x v="5"/>
    <n v="10"/>
    <x v="0"/>
    <x v="2"/>
  </r>
  <r>
    <x v="536"/>
    <x v="2"/>
    <x v="3"/>
    <n v="1.2849999999999999"/>
    <x v="5"/>
    <n v="10"/>
    <x v="0"/>
    <x v="2"/>
  </r>
  <r>
    <x v="536"/>
    <x v="3"/>
    <x v="3"/>
    <n v="1.2889999999999999"/>
    <x v="5"/>
    <n v="10"/>
    <x v="0"/>
    <x v="2"/>
  </r>
  <r>
    <x v="536"/>
    <x v="5"/>
    <x v="3"/>
    <n v="0.84199999999999997"/>
    <x v="5"/>
    <n v="10"/>
    <x v="0"/>
    <x v="2"/>
  </r>
  <r>
    <x v="536"/>
    <x v="6"/>
    <x v="3"/>
    <n v="1.105"/>
    <x v="5"/>
    <n v="10"/>
    <x v="0"/>
    <x v="2"/>
  </r>
  <r>
    <x v="536"/>
    <x v="7"/>
    <x v="3"/>
    <n v="1.413"/>
    <x v="5"/>
    <n v="10"/>
    <x v="0"/>
    <x v="2"/>
  </r>
  <r>
    <x v="536"/>
    <x v="8"/>
    <x v="3"/>
    <n v="1.393"/>
    <x v="5"/>
    <n v="10"/>
    <x v="0"/>
    <x v="2"/>
  </r>
  <r>
    <x v="536"/>
    <x v="9"/>
    <x v="3"/>
    <n v="1.482"/>
    <x v="5"/>
    <n v="10"/>
    <x v="0"/>
    <x v="2"/>
  </r>
  <r>
    <x v="536"/>
    <x v="10"/>
    <x v="3"/>
    <n v="1.619"/>
    <x v="5"/>
    <n v="10"/>
    <x v="0"/>
    <x v="2"/>
  </r>
  <r>
    <x v="536"/>
    <x v="11"/>
    <x v="3"/>
    <n v="1.609"/>
    <x v="5"/>
    <n v="10"/>
    <x v="0"/>
    <x v="2"/>
  </r>
  <r>
    <x v="536"/>
    <x v="12"/>
    <x v="3"/>
    <n v="1.825"/>
    <x v="5"/>
    <n v="10"/>
    <x v="0"/>
    <x v="2"/>
  </r>
  <r>
    <x v="537"/>
    <x v="13"/>
    <x v="0"/>
    <n v="3.141E-2"/>
    <x v="5"/>
    <n v="10"/>
    <x v="0"/>
    <x v="2"/>
  </r>
  <r>
    <x v="537"/>
    <x v="13"/>
    <x v="1"/>
    <n v="7.0519999999999999E-2"/>
    <x v="5"/>
    <n v="10"/>
    <x v="0"/>
    <x v="2"/>
  </r>
  <r>
    <x v="537"/>
    <x v="13"/>
    <x v="2"/>
    <n v="0.51107000000000002"/>
    <x v="5"/>
    <n v="10"/>
    <x v="0"/>
    <x v="2"/>
  </r>
  <r>
    <x v="537"/>
    <x v="13"/>
    <x v="3"/>
    <n v="0.61299999999999999"/>
    <x v="5"/>
    <n v="10"/>
    <x v="0"/>
    <x v="2"/>
  </r>
  <r>
    <x v="538"/>
    <x v="0"/>
    <x v="0"/>
    <n v="0.13547999999999999"/>
    <x v="5"/>
    <n v="11"/>
    <x v="0"/>
    <x v="2"/>
  </r>
  <r>
    <x v="538"/>
    <x v="1"/>
    <x v="0"/>
    <n v="0.40200999999999998"/>
    <x v="5"/>
    <n v="11"/>
    <x v="0"/>
    <x v="2"/>
  </r>
  <r>
    <x v="538"/>
    <x v="2"/>
    <x v="0"/>
    <n v="0.40200999999999998"/>
    <x v="5"/>
    <n v="11"/>
    <x v="0"/>
    <x v="2"/>
  </r>
  <r>
    <x v="538"/>
    <x v="3"/>
    <x v="0"/>
    <n v="0.40200999999999998"/>
    <x v="5"/>
    <n v="11"/>
    <x v="0"/>
    <x v="2"/>
  </r>
  <r>
    <x v="538"/>
    <x v="5"/>
    <x v="0"/>
    <n v="9.0109999999999996E-2"/>
    <x v="5"/>
    <n v="11"/>
    <x v="0"/>
    <x v="2"/>
  </r>
  <r>
    <x v="538"/>
    <x v="6"/>
    <x v="0"/>
    <n v="0.34260000000000002"/>
    <x v="5"/>
    <n v="11"/>
    <x v="0"/>
    <x v="2"/>
  </r>
  <r>
    <x v="538"/>
    <x v="7"/>
    <x v="0"/>
    <n v="0.61751"/>
    <x v="5"/>
    <n v="11"/>
    <x v="0"/>
    <x v="2"/>
  </r>
  <r>
    <x v="538"/>
    <x v="8"/>
    <x v="0"/>
    <n v="0.61751"/>
    <x v="5"/>
    <n v="11"/>
    <x v="0"/>
    <x v="2"/>
  </r>
  <r>
    <x v="538"/>
    <x v="9"/>
    <x v="0"/>
    <n v="0.61751"/>
    <x v="5"/>
    <n v="11"/>
    <x v="0"/>
    <x v="2"/>
  </r>
  <r>
    <x v="538"/>
    <x v="10"/>
    <x v="0"/>
    <n v="0.61751"/>
    <x v="5"/>
    <n v="11"/>
    <x v="0"/>
    <x v="2"/>
  </r>
  <r>
    <x v="538"/>
    <x v="11"/>
    <x v="0"/>
    <n v="0.61751"/>
    <x v="5"/>
    <n v="11"/>
    <x v="0"/>
    <x v="2"/>
  </r>
  <r>
    <x v="538"/>
    <x v="12"/>
    <x v="0"/>
    <n v="0.61751"/>
    <x v="5"/>
    <n v="11"/>
    <x v="0"/>
    <x v="2"/>
  </r>
  <r>
    <x v="538"/>
    <x v="0"/>
    <x v="1"/>
    <n v="0.12060999999999999"/>
    <x v="5"/>
    <n v="11"/>
    <x v="0"/>
    <x v="2"/>
  </r>
  <r>
    <x v="538"/>
    <x v="1"/>
    <x v="1"/>
    <n v="0.23019000000000001"/>
    <x v="5"/>
    <n v="11"/>
    <x v="0"/>
    <x v="2"/>
  </r>
  <r>
    <x v="538"/>
    <x v="2"/>
    <x v="1"/>
    <n v="0.24159"/>
    <x v="5"/>
    <n v="11"/>
    <x v="0"/>
    <x v="2"/>
  </r>
  <r>
    <x v="538"/>
    <x v="3"/>
    <x v="1"/>
    <n v="0.2429"/>
    <x v="5"/>
    <n v="11"/>
    <x v="0"/>
    <x v="2"/>
  </r>
  <r>
    <x v="538"/>
    <x v="5"/>
    <x v="1"/>
    <n v="9.7439999999999999E-2"/>
    <x v="5"/>
    <n v="11"/>
    <x v="0"/>
    <x v="2"/>
  </r>
  <r>
    <x v="538"/>
    <x v="6"/>
    <x v="1"/>
    <n v="0.20812"/>
    <x v="5"/>
    <n v="11"/>
    <x v="0"/>
    <x v="2"/>
  </r>
  <r>
    <x v="538"/>
    <x v="7"/>
    <x v="1"/>
    <n v="0.26740000000000003"/>
    <x v="5"/>
    <n v="11"/>
    <x v="0"/>
    <x v="2"/>
  </r>
  <r>
    <x v="538"/>
    <x v="8"/>
    <x v="1"/>
    <n v="0.26216"/>
    <x v="5"/>
    <n v="11"/>
    <x v="0"/>
    <x v="2"/>
  </r>
  <r>
    <x v="538"/>
    <x v="9"/>
    <x v="1"/>
    <n v="0.28029999999999999"/>
    <x v="5"/>
    <n v="11"/>
    <x v="0"/>
    <x v="2"/>
  </r>
  <r>
    <x v="538"/>
    <x v="10"/>
    <x v="1"/>
    <n v="0.30592000000000003"/>
    <x v="5"/>
    <n v="11"/>
    <x v="0"/>
    <x v="2"/>
  </r>
  <r>
    <x v="538"/>
    <x v="11"/>
    <x v="1"/>
    <n v="0.30367"/>
    <x v="5"/>
    <n v="11"/>
    <x v="0"/>
    <x v="2"/>
  </r>
  <r>
    <x v="538"/>
    <x v="12"/>
    <x v="1"/>
    <n v="0.34200999999999998"/>
    <x v="5"/>
    <n v="11"/>
    <x v="0"/>
    <x v="2"/>
  </r>
  <r>
    <x v="538"/>
    <x v="0"/>
    <x v="2"/>
    <n v="0.38890999999999998"/>
    <x v="5"/>
    <n v="11"/>
    <x v="0"/>
    <x v="2"/>
  </r>
  <r>
    <x v="538"/>
    <x v="1"/>
    <x v="2"/>
    <n v="0.5988"/>
    <x v="5"/>
    <n v="11"/>
    <x v="0"/>
    <x v="2"/>
  </r>
  <r>
    <x v="538"/>
    <x v="2"/>
    <x v="2"/>
    <n v="0.64839999999999998"/>
    <x v="5"/>
    <n v="11"/>
    <x v="0"/>
    <x v="2"/>
  </r>
  <r>
    <x v="538"/>
    <x v="3"/>
    <x v="2"/>
    <n v="0.65408999999999995"/>
    <x v="5"/>
    <n v="11"/>
    <x v="0"/>
    <x v="2"/>
  </r>
  <r>
    <x v="538"/>
    <x v="5"/>
    <x v="2"/>
    <n v="0.65944999999999998"/>
    <x v="5"/>
    <n v="11"/>
    <x v="0"/>
    <x v="2"/>
  </r>
  <r>
    <x v="538"/>
    <x v="6"/>
    <x v="2"/>
    <n v="0.56228"/>
    <x v="5"/>
    <n v="11"/>
    <x v="0"/>
    <x v="2"/>
  </r>
  <r>
    <x v="538"/>
    <x v="7"/>
    <x v="2"/>
    <n v="0.54508999999999996"/>
    <x v="5"/>
    <n v="11"/>
    <x v="0"/>
    <x v="2"/>
  </r>
  <r>
    <x v="538"/>
    <x v="8"/>
    <x v="2"/>
    <n v="0.52232999999999996"/>
    <x v="5"/>
    <n v="11"/>
    <x v="0"/>
    <x v="2"/>
  </r>
  <r>
    <x v="538"/>
    <x v="9"/>
    <x v="2"/>
    <n v="0.60119"/>
    <x v="5"/>
    <n v="11"/>
    <x v="0"/>
    <x v="2"/>
  </r>
  <r>
    <x v="538"/>
    <x v="10"/>
    <x v="2"/>
    <n v="0.71257000000000004"/>
    <x v="5"/>
    <n v="11"/>
    <x v="0"/>
    <x v="2"/>
  </r>
  <r>
    <x v="538"/>
    <x v="11"/>
    <x v="2"/>
    <n v="0.70282"/>
    <x v="5"/>
    <n v="11"/>
    <x v="0"/>
    <x v="2"/>
  </r>
  <r>
    <x v="538"/>
    <x v="12"/>
    <x v="2"/>
    <n v="0.86948000000000003"/>
    <x v="5"/>
    <n v="11"/>
    <x v="0"/>
    <x v="2"/>
  </r>
  <r>
    <x v="538"/>
    <x v="0"/>
    <x v="3"/>
    <n v="0.64500000000000002"/>
    <x v="5"/>
    <n v="11"/>
    <x v="0"/>
    <x v="2"/>
  </r>
  <r>
    <x v="538"/>
    <x v="1"/>
    <x v="3"/>
    <n v="1.2310000000000001"/>
    <x v="5"/>
    <n v="11"/>
    <x v="0"/>
    <x v="2"/>
  </r>
  <r>
    <x v="538"/>
    <x v="2"/>
    <x v="3"/>
    <n v="1.292"/>
    <x v="5"/>
    <n v="11"/>
    <x v="0"/>
    <x v="2"/>
  </r>
  <r>
    <x v="538"/>
    <x v="3"/>
    <x v="3"/>
    <n v="1.2989999999999999"/>
    <x v="5"/>
    <n v="11"/>
    <x v="0"/>
    <x v="2"/>
  </r>
  <r>
    <x v="538"/>
    <x v="5"/>
    <x v="3"/>
    <n v="0.84699999999999998"/>
    <x v="5"/>
    <n v="11"/>
    <x v="0"/>
    <x v="2"/>
  </r>
  <r>
    <x v="538"/>
    <x v="6"/>
    <x v="3"/>
    <n v="1.113"/>
    <x v="5"/>
    <n v="11"/>
    <x v="0"/>
    <x v="2"/>
  </r>
  <r>
    <x v="538"/>
    <x v="7"/>
    <x v="3"/>
    <n v="1.43"/>
    <x v="5"/>
    <n v="11"/>
    <x v="0"/>
    <x v="2"/>
  </r>
  <r>
    <x v="538"/>
    <x v="8"/>
    <x v="3"/>
    <n v="1.4019999999999999"/>
    <x v="5"/>
    <n v="11"/>
    <x v="0"/>
    <x v="2"/>
  </r>
  <r>
    <x v="538"/>
    <x v="9"/>
    <x v="3"/>
    <n v="1.4990000000000001"/>
    <x v="5"/>
    <n v="11"/>
    <x v="0"/>
    <x v="2"/>
  </r>
  <r>
    <x v="538"/>
    <x v="10"/>
    <x v="3"/>
    <n v="1.6359999999999999"/>
    <x v="5"/>
    <n v="11"/>
    <x v="0"/>
    <x v="2"/>
  </r>
  <r>
    <x v="538"/>
    <x v="11"/>
    <x v="3"/>
    <n v="1.6240000000000001"/>
    <x v="5"/>
    <n v="11"/>
    <x v="0"/>
    <x v="2"/>
  </r>
  <r>
    <x v="538"/>
    <x v="12"/>
    <x v="3"/>
    <n v="1.829"/>
    <x v="5"/>
    <n v="11"/>
    <x v="0"/>
    <x v="2"/>
  </r>
  <r>
    <x v="539"/>
    <x v="13"/>
    <x v="0"/>
    <n v="3.141E-2"/>
    <x v="5"/>
    <n v="11"/>
    <x v="0"/>
    <x v="2"/>
  </r>
  <r>
    <x v="539"/>
    <x v="13"/>
    <x v="1"/>
    <n v="7.3510000000000006E-2"/>
    <x v="5"/>
    <n v="11"/>
    <x v="0"/>
    <x v="2"/>
  </r>
  <r>
    <x v="539"/>
    <x v="13"/>
    <x v="2"/>
    <n v="0.53408"/>
    <x v="5"/>
    <n v="11"/>
    <x v="0"/>
    <x v="2"/>
  </r>
  <r>
    <x v="539"/>
    <x v="13"/>
    <x v="3"/>
    <n v="0.63900000000000001"/>
    <x v="5"/>
    <n v="11"/>
    <x v="0"/>
    <x v="2"/>
  </r>
  <r>
    <x v="540"/>
    <x v="0"/>
    <x v="0"/>
    <n v="0.13547999999999999"/>
    <x v="5"/>
    <n v="12"/>
    <x v="0"/>
    <x v="2"/>
  </r>
  <r>
    <x v="540"/>
    <x v="1"/>
    <x v="0"/>
    <n v="0.40200999999999998"/>
    <x v="5"/>
    <n v="12"/>
    <x v="0"/>
    <x v="2"/>
  </r>
  <r>
    <x v="540"/>
    <x v="2"/>
    <x v="0"/>
    <n v="0.40200999999999998"/>
    <x v="5"/>
    <n v="12"/>
    <x v="0"/>
    <x v="2"/>
  </r>
  <r>
    <x v="540"/>
    <x v="3"/>
    <x v="0"/>
    <n v="0.40200999999999998"/>
    <x v="5"/>
    <n v="12"/>
    <x v="0"/>
    <x v="2"/>
  </r>
  <r>
    <x v="540"/>
    <x v="5"/>
    <x v="0"/>
    <n v="9.0109999999999996E-2"/>
    <x v="5"/>
    <n v="12"/>
    <x v="0"/>
    <x v="2"/>
  </r>
  <r>
    <x v="540"/>
    <x v="6"/>
    <x v="0"/>
    <n v="0.34260000000000002"/>
    <x v="5"/>
    <n v="12"/>
    <x v="0"/>
    <x v="2"/>
  </r>
  <r>
    <x v="540"/>
    <x v="7"/>
    <x v="0"/>
    <n v="0.61751"/>
    <x v="5"/>
    <n v="12"/>
    <x v="0"/>
    <x v="2"/>
  </r>
  <r>
    <x v="540"/>
    <x v="8"/>
    <x v="0"/>
    <n v="0.61751"/>
    <x v="5"/>
    <n v="12"/>
    <x v="0"/>
    <x v="2"/>
  </r>
  <r>
    <x v="540"/>
    <x v="9"/>
    <x v="0"/>
    <n v="0.61751"/>
    <x v="5"/>
    <n v="12"/>
    <x v="0"/>
    <x v="2"/>
  </r>
  <r>
    <x v="540"/>
    <x v="10"/>
    <x v="0"/>
    <n v="0.61751"/>
    <x v="5"/>
    <n v="12"/>
    <x v="0"/>
    <x v="2"/>
  </r>
  <r>
    <x v="540"/>
    <x v="11"/>
    <x v="0"/>
    <n v="0.61751"/>
    <x v="5"/>
    <n v="12"/>
    <x v="0"/>
    <x v="2"/>
  </r>
  <r>
    <x v="540"/>
    <x v="12"/>
    <x v="0"/>
    <n v="0.61751"/>
    <x v="5"/>
    <n v="12"/>
    <x v="0"/>
    <x v="2"/>
  </r>
  <r>
    <x v="540"/>
    <x v="0"/>
    <x v="1"/>
    <n v="0.12248000000000001"/>
    <x v="5"/>
    <n v="12"/>
    <x v="0"/>
    <x v="2"/>
  </r>
  <r>
    <x v="540"/>
    <x v="1"/>
    <x v="1"/>
    <n v="0.23055999999999999"/>
    <x v="5"/>
    <n v="12"/>
    <x v="0"/>
    <x v="2"/>
  </r>
  <r>
    <x v="540"/>
    <x v="2"/>
    <x v="1"/>
    <n v="0.24159"/>
    <x v="5"/>
    <n v="12"/>
    <x v="0"/>
    <x v="2"/>
  </r>
  <r>
    <x v="540"/>
    <x v="3"/>
    <x v="1"/>
    <n v="0.2429"/>
    <x v="5"/>
    <n v="12"/>
    <x v="0"/>
    <x v="2"/>
  </r>
  <r>
    <x v="540"/>
    <x v="5"/>
    <x v="1"/>
    <n v="9.7559999999999994E-2"/>
    <x v="5"/>
    <n v="12"/>
    <x v="0"/>
    <x v="2"/>
  </r>
  <r>
    <x v="540"/>
    <x v="6"/>
    <x v="1"/>
    <n v="0.20868"/>
    <x v="5"/>
    <n v="12"/>
    <x v="0"/>
    <x v="2"/>
  </r>
  <r>
    <x v="540"/>
    <x v="7"/>
    <x v="1"/>
    <n v="0.27076"/>
    <x v="5"/>
    <n v="12"/>
    <x v="0"/>
    <x v="2"/>
  </r>
  <r>
    <x v="540"/>
    <x v="8"/>
    <x v="1"/>
    <n v="0.26590000000000003"/>
    <x v="5"/>
    <n v="12"/>
    <x v="0"/>
    <x v="2"/>
  </r>
  <r>
    <x v="540"/>
    <x v="9"/>
    <x v="1"/>
    <n v="0.28328999999999999"/>
    <x v="5"/>
    <n v="12"/>
    <x v="0"/>
    <x v="2"/>
  </r>
  <r>
    <x v="540"/>
    <x v="10"/>
    <x v="1"/>
    <n v="0.30835000000000001"/>
    <x v="5"/>
    <n v="12"/>
    <x v="0"/>
    <x v="2"/>
  </r>
  <r>
    <x v="540"/>
    <x v="11"/>
    <x v="1"/>
    <n v="0.30723"/>
    <x v="5"/>
    <n v="12"/>
    <x v="0"/>
    <x v="2"/>
  </r>
  <r>
    <x v="540"/>
    <x v="12"/>
    <x v="1"/>
    <n v="0.34312999999999999"/>
    <x v="5"/>
    <n v="12"/>
    <x v="0"/>
    <x v="2"/>
  </r>
  <r>
    <x v="540"/>
    <x v="0"/>
    <x v="2"/>
    <n v="0.39704"/>
    <x v="5"/>
    <n v="12"/>
    <x v="0"/>
    <x v="2"/>
  </r>
  <r>
    <x v="540"/>
    <x v="1"/>
    <x v="2"/>
    <n v="0.60043000000000002"/>
    <x v="5"/>
    <n v="12"/>
    <x v="0"/>
    <x v="2"/>
  </r>
  <r>
    <x v="540"/>
    <x v="2"/>
    <x v="2"/>
    <n v="0.64839999999999998"/>
    <x v="5"/>
    <n v="12"/>
    <x v="0"/>
    <x v="2"/>
  </r>
  <r>
    <x v="540"/>
    <x v="3"/>
    <x v="2"/>
    <n v="0.65408999999999995"/>
    <x v="5"/>
    <n v="12"/>
    <x v="0"/>
    <x v="2"/>
  </r>
  <r>
    <x v="540"/>
    <x v="5"/>
    <x v="2"/>
    <n v="0.66032999999999997"/>
    <x v="5"/>
    <n v="12"/>
    <x v="0"/>
    <x v="2"/>
  </r>
  <r>
    <x v="540"/>
    <x v="6"/>
    <x v="2"/>
    <n v="0.56472"/>
    <x v="5"/>
    <n v="12"/>
    <x v="0"/>
    <x v="2"/>
  </r>
  <r>
    <x v="540"/>
    <x v="7"/>
    <x v="2"/>
    <n v="0.55972999999999995"/>
    <x v="5"/>
    <n v="12"/>
    <x v="0"/>
    <x v="2"/>
  </r>
  <r>
    <x v="540"/>
    <x v="8"/>
    <x v="2"/>
    <n v="0.53859000000000001"/>
    <x v="5"/>
    <n v="12"/>
    <x v="0"/>
    <x v="2"/>
  </r>
  <r>
    <x v="540"/>
    <x v="9"/>
    <x v="2"/>
    <n v="0.61419999999999997"/>
    <x v="5"/>
    <n v="12"/>
    <x v="0"/>
    <x v="2"/>
  </r>
  <r>
    <x v="540"/>
    <x v="10"/>
    <x v="2"/>
    <n v="0.72314000000000001"/>
    <x v="5"/>
    <n v="12"/>
    <x v="0"/>
    <x v="2"/>
  </r>
  <r>
    <x v="540"/>
    <x v="11"/>
    <x v="2"/>
    <n v="0.71826000000000001"/>
    <x v="5"/>
    <n v="12"/>
    <x v="0"/>
    <x v="2"/>
  </r>
  <r>
    <x v="540"/>
    <x v="12"/>
    <x v="2"/>
    <n v="0.87436000000000003"/>
    <x v="5"/>
    <n v="12"/>
    <x v="0"/>
    <x v="2"/>
  </r>
  <r>
    <x v="540"/>
    <x v="0"/>
    <x v="3"/>
    <n v="0.65500000000000003"/>
    <x v="5"/>
    <n v="12"/>
    <x v="0"/>
    <x v="2"/>
  </r>
  <r>
    <x v="540"/>
    <x v="1"/>
    <x v="3"/>
    <n v="1.2330000000000001"/>
    <x v="5"/>
    <n v="12"/>
    <x v="0"/>
    <x v="2"/>
  </r>
  <r>
    <x v="540"/>
    <x v="2"/>
    <x v="3"/>
    <n v="1.292"/>
    <x v="5"/>
    <n v="12"/>
    <x v="0"/>
    <x v="2"/>
  </r>
  <r>
    <x v="540"/>
    <x v="3"/>
    <x v="3"/>
    <n v="1.2989999999999999"/>
    <x v="5"/>
    <n v="12"/>
    <x v="0"/>
    <x v="2"/>
  </r>
  <r>
    <x v="540"/>
    <x v="5"/>
    <x v="3"/>
    <n v="0.84799999999999998"/>
    <x v="5"/>
    <n v="12"/>
    <x v="0"/>
    <x v="2"/>
  </r>
  <r>
    <x v="540"/>
    <x v="6"/>
    <x v="3"/>
    <n v="1.1160000000000001"/>
    <x v="5"/>
    <n v="12"/>
    <x v="0"/>
    <x v="2"/>
  </r>
  <r>
    <x v="540"/>
    <x v="7"/>
    <x v="3"/>
    <n v="1.448"/>
    <x v="5"/>
    <n v="12"/>
    <x v="0"/>
    <x v="2"/>
  </r>
  <r>
    <x v="540"/>
    <x v="8"/>
    <x v="3"/>
    <n v="1.4219999999999999"/>
    <x v="5"/>
    <n v="12"/>
    <x v="0"/>
    <x v="2"/>
  </r>
  <r>
    <x v="540"/>
    <x v="9"/>
    <x v="3"/>
    <n v="1.5149999999999999"/>
    <x v="5"/>
    <n v="12"/>
    <x v="0"/>
    <x v="2"/>
  </r>
  <r>
    <x v="540"/>
    <x v="10"/>
    <x v="3"/>
    <n v="1.649"/>
    <x v="5"/>
    <n v="12"/>
    <x v="0"/>
    <x v="2"/>
  </r>
  <r>
    <x v="540"/>
    <x v="11"/>
    <x v="3"/>
    <n v="1.643"/>
    <x v="5"/>
    <n v="12"/>
    <x v="0"/>
    <x v="2"/>
  </r>
  <r>
    <x v="540"/>
    <x v="12"/>
    <x v="3"/>
    <n v="1.835"/>
    <x v="5"/>
    <n v="12"/>
    <x v="0"/>
    <x v="2"/>
  </r>
  <r>
    <x v="541"/>
    <x v="13"/>
    <x v="0"/>
    <n v="3.141E-2"/>
    <x v="5"/>
    <n v="12"/>
    <x v="0"/>
    <x v="2"/>
  </r>
  <r>
    <x v="541"/>
    <x v="13"/>
    <x v="1"/>
    <n v="7.2480000000000003E-2"/>
    <x v="5"/>
    <n v="12"/>
    <x v="0"/>
    <x v="2"/>
  </r>
  <r>
    <x v="541"/>
    <x v="13"/>
    <x v="2"/>
    <n v="0.52610999999999997"/>
    <x v="5"/>
    <n v="12"/>
    <x v="0"/>
    <x v="2"/>
  </r>
  <r>
    <x v="541"/>
    <x v="13"/>
    <x v="3"/>
    <n v="0.63"/>
    <x v="5"/>
    <n v="12"/>
    <x v="0"/>
    <x v="2"/>
  </r>
  <r>
    <x v="542"/>
    <x v="0"/>
    <x v="0"/>
    <n v="0.13547999999999999"/>
    <x v="5"/>
    <n v="13"/>
    <x v="0"/>
    <x v="2"/>
  </r>
  <r>
    <x v="542"/>
    <x v="1"/>
    <x v="0"/>
    <n v="0.40200999999999998"/>
    <x v="5"/>
    <n v="13"/>
    <x v="0"/>
    <x v="2"/>
  </r>
  <r>
    <x v="542"/>
    <x v="2"/>
    <x v="0"/>
    <n v="0.40200999999999998"/>
    <x v="5"/>
    <n v="13"/>
    <x v="0"/>
    <x v="2"/>
  </r>
  <r>
    <x v="542"/>
    <x v="3"/>
    <x v="0"/>
    <n v="0.40200999999999998"/>
    <x v="5"/>
    <n v="13"/>
    <x v="0"/>
    <x v="2"/>
  </r>
  <r>
    <x v="542"/>
    <x v="5"/>
    <x v="0"/>
    <n v="9.0109999999999996E-2"/>
    <x v="5"/>
    <n v="13"/>
    <x v="0"/>
    <x v="2"/>
  </r>
  <r>
    <x v="542"/>
    <x v="6"/>
    <x v="0"/>
    <n v="0.34260000000000002"/>
    <x v="5"/>
    <n v="13"/>
    <x v="0"/>
    <x v="2"/>
  </r>
  <r>
    <x v="542"/>
    <x v="7"/>
    <x v="0"/>
    <n v="0.61751"/>
    <x v="5"/>
    <n v="13"/>
    <x v="0"/>
    <x v="2"/>
  </r>
  <r>
    <x v="542"/>
    <x v="8"/>
    <x v="0"/>
    <n v="0.61751"/>
    <x v="5"/>
    <n v="13"/>
    <x v="0"/>
    <x v="2"/>
  </r>
  <r>
    <x v="542"/>
    <x v="9"/>
    <x v="0"/>
    <n v="0.61751"/>
    <x v="5"/>
    <n v="13"/>
    <x v="0"/>
    <x v="2"/>
  </r>
  <r>
    <x v="542"/>
    <x v="10"/>
    <x v="0"/>
    <n v="0.61751"/>
    <x v="5"/>
    <n v="13"/>
    <x v="0"/>
    <x v="2"/>
  </r>
  <r>
    <x v="542"/>
    <x v="11"/>
    <x v="0"/>
    <n v="0.61751"/>
    <x v="5"/>
    <n v="13"/>
    <x v="0"/>
    <x v="2"/>
  </r>
  <r>
    <x v="542"/>
    <x v="12"/>
    <x v="0"/>
    <n v="0.61751"/>
    <x v="5"/>
    <n v="13"/>
    <x v="0"/>
    <x v="2"/>
  </r>
  <r>
    <x v="542"/>
    <x v="0"/>
    <x v="1"/>
    <n v="0.12229"/>
    <x v="5"/>
    <n v="13"/>
    <x v="0"/>
    <x v="2"/>
  </r>
  <r>
    <x v="542"/>
    <x v="1"/>
    <x v="1"/>
    <n v="0.22869"/>
    <x v="5"/>
    <n v="13"/>
    <x v="0"/>
    <x v="2"/>
  </r>
  <r>
    <x v="542"/>
    <x v="2"/>
    <x v="1"/>
    <n v="0.24046999999999999"/>
    <x v="5"/>
    <n v="13"/>
    <x v="0"/>
    <x v="2"/>
  </r>
  <r>
    <x v="542"/>
    <x v="3"/>
    <x v="1"/>
    <n v="0.23823"/>
    <x v="5"/>
    <n v="13"/>
    <x v="0"/>
    <x v="2"/>
  </r>
  <r>
    <x v="542"/>
    <x v="5"/>
    <x v="1"/>
    <n v="9.6409999999999996E-2"/>
    <x v="5"/>
    <n v="13"/>
    <x v="0"/>
    <x v="2"/>
  </r>
  <r>
    <x v="542"/>
    <x v="6"/>
    <x v="1"/>
    <n v="0.20755999999999999"/>
    <x v="5"/>
    <n v="13"/>
    <x v="0"/>
    <x v="2"/>
  </r>
  <r>
    <x v="542"/>
    <x v="7"/>
    <x v="1"/>
    <n v="0.27282000000000001"/>
    <x v="5"/>
    <n v="13"/>
    <x v="0"/>
    <x v="2"/>
  </r>
  <r>
    <x v="542"/>
    <x v="8"/>
    <x v="1"/>
    <n v="0.27057999999999999"/>
    <x v="5"/>
    <n v="13"/>
    <x v="0"/>
    <x v="2"/>
  </r>
  <r>
    <x v="542"/>
    <x v="9"/>
    <x v="1"/>
    <n v="0.28498000000000001"/>
    <x v="5"/>
    <n v="13"/>
    <x v="0"/>
    <x v="2"/>
  </r>
  <r>
    <x v="542"/>
    <x v="10"/>
    <x v="1"/>
    <n v="0.30985000000000001"/>
    <x v="5"/>
    <n v="13"/>
    <x v="0"/>
    <x v="2"/>
  </r>
  <r>
    <x v="542"/>
    <x v="11"/>
    <x v="1"/>
    <n v="0.30815999999999999"/>
    <x v="5"/>
    <n v="13"/>
    <x v="0"/>
    <x v="2"/>
  </r>
  <r>
    <x v="542"/>
    <x v="12"/>
    <x v="1"/>
    <n v="0.34406999999999999"/>
    <x v="5"/>
    <n v="13"/>
    <x v="0"/>
    <x v="2"/>
  </r>
  <r>
    <x v="542"/>
    <x v="0"/>
    <x v="2"/>
    <n v="0.39623000000000003"/>
    <x v="5"/>
    <n v="13"/>
    <x v="0"/>
    <x v="2"/>
  </r>
  <r>
    <x v="542"/>
    <x v="1"/>
    <x v="2"/>
    <n v="0.59230000000000005"/>
    <x v="5"/>
    <n v="13"/>
    <x v="0"/>
    <x v="2"/>
  </r>
  <r>
    <x v="542"/>
    <x v="2"/>
    <x v="2"/>
    <n v="0.64351999999999998"/>
    <x v="5"/>
    <n v="13"/>
    <x v="0"/>
    <x v="2"/>
  </r>
  <r>
    <x v="542"/>
    <x v="3"/>
    <x v="2"/>
    <n v="0.63375999999999999"/>
    <x v="5"/>
    <n v="13"/>
    <x v="0"/>
    <x v="2"/>
  </r>
  <r>
    <x v="542"/>
    <x v="5"/>
    <x v="2"/>
    <n v="0.65147999999999995"/>
    <x v="5"/>
    <n v="13"/>
    <x v="0"/>
    <x v="2"/>
  </r>
  <r>
    <x v="542"/>
    <x v="6"/>
    <x v="2"/>
    <n v="0.55984"/>
    <x v="5"/>
    <n v="13"/>
    <x v="0"/>
    <x v="2"/>
  </r>
  <r>
    <x v="542"/>
    <x v="7"/>
    <x v="2"/>
    <n v="0.56867000000000001"/>
    <x v="5"/>
    <n v="13"/>
    <x v="0"/>
    <x v="2"/>
  </r>
  <r>
    <x v="542"/>
    <x v="8"/>
    <x v="2"/>
    <n v="0.55891000000000002"/>
    <x v="5"/>
    <n v="13"/>
    <x v="0"/>
    <x v="2"/>
  </r>
  <r>
    <x v="542"/>
    <x v="9"/>
    <x v="2"/>
    <n v="0.62151000000000001"/>
    <x v="5"/>
    <n v="13"/>
    <x v="0"/>
    <x v="2"/>
  </r>
  <r>
    <x v="542"/>
    <x v="10"/>
    <x v="2"/>
    <n v="0.72963999999999996"/>
    <x v="5"/>
    <n v="13"/>
    <x v="0"/>
    <x v="2"/>
  </r>
  <r>
    <x v="542"/>
    <x v="11"/>
    <x v="2"/>
    <n v="0.72233000000000003"/>
    <x v="5"/>
    <n v="13"/>
    <x v="0"/>
    <x v="2"/>
  </r>
  <r>
    <x v="542"/>
    <x v="12"/>
    <x v="2"/>
    <n v="0.87841999999999998"/>
    <x v="5"/>
    <n v="13"/>
    <x v="0"/>
    <x v="2"/>
  </r>
  <r>
    <x v="542"/>
    <x v="0"/>
    <x v="3"/>
    <n v="0.65400000000000003"/>
    <x v="5"/>
    <n v="13"/>
    <x v="0"/>
    <x v="2"/>
  </r>
  <r>
    <x v="542"/>
    <x v="1"/>
    <x v="3"/>
    <n v="1.2230000000000001"/>
    <x v="5"/>
    <n v="13"/>
    <x v="0"/>
    <x v="2"/>
  </r>
  <r>
    <x v="542"/>
    <x v="2"/>
    <x v="3"/>
    <n v="1.286"/>
    <x v="5"/>
    <n v="13"/>
    <x v="0"/>
    <x v="2"/>
  </r>
  <r>
    <x v="542"/>
    <x v="3"/>
    <x v="3"/>
    <n v="1.274"/>
    <x v="5"/>
    <n v="13"/>
    <x v="0"/>
    <x v="2"/>
  </r>
  <r>
    <x v="542"/>
    <x v="5"/>
    <x v="3"/>
    <n v="0.83799999999999997"/>
    <x v="5"/>
    <n v="13"/>
    <x v="0"/>
    <x v="2"/>
  </r>
  <r>
    <x v="542"/>
    <x v="6"/>
    <x v="3"/>
    <n v="1.1100000000000001"/>
    <x v="5"/>
    <n v="13"/>
    <x v="0"/>
    <x v="2"/>
  </r>
  <r>
    <x v="542"/>
    <x v="7"/>
    <x v="3"/>
    <n v="1.4590000000000001"/>
    <x v="5"/>
    <n v="13"/>
    <x v="0"/>
    <x v="2"/>
  </r>
  <r>
    <x v="542"/>
    <x v="8"/>
    <x v="3"/>
    <n v="1.4470000000000001"/>
    <x v="5"/>
    <n v="13"/>
    <x v="0"/>
    <x v="2"/>
  </r>
  <r>
    <x v="542"/>
    <x v="9"/>
    <x v="3"/>
    <n v="1.524"/>
    <x v="5"/>
    <n v="13"/>
    <x v="0"/>
    <x v="2"/>
  </r>
  <r>
    <x v="542"/>
    <x v="10"/>
    <x v="3"/>
    <n v="1.657"/>
    <x v="5"/>
    <n v="13"/>
    <x v="0"/>
    <x v="2"/>
  </r>
  <r>
    <x v="542"/>
    <x v="11"/>
    <x v="3"/>
    <n v="1.6479999999999999"/>
    <x v="5"/>
    <n v="13"/>
    <x v="0"/>
    <x v="2"/>
  </r>
  <r>
    <x v="542"/>
    <x v="12"/>
    <x v="3"/>
    <n v="1.84"/>
    <x v="5"/>
    <n v="13"/>
    <x v="0"/>
    <x v="2"/>
  </r>
  <r>
    <x v="543"/>
    <x v="13"/>
    <x v="0"/>
    <n v="3.141E-2"/>
    <x v="5"/>
    <n v="13"/>
    <x v="0"/>
    <x v="2"/>
  </r>
  <r>
    <x v="543"/>
    <x v="13"/>
    <x v="1"/>
    <n v="7.0180000000000006E-2"/>
    <x v="5"/>
    <n v="13"/>
    <x v="0"/>
    <x v="2"/>
  </r>
  <r>
    <x v="543"/>
    <x v="13"/>
    <x v="2"/>
    <n v="0.50841000000000003"/>
    <x v="5"/>
    <n v="13"/>
    <x v="0"/>
    <x v="2"/>
  </r>
  <r>
    <x v="543"/>
    <x v="13"/>
    <x v="3"/>
    <n v="0.61"/>
    <x v="5"/>
    <n v="13"/>
    <x v="0"/>
    <x v="2"/>
  </r>
  <r>
    <x v="544"/>
    <x v="0"/>
    <x v="0"/>
    <n v="0.13547999999999999"/>
    <x v="5"/>
    <n v="14"/>
    <x v="0"/>
    <x v="2"/>
  </r>
  <r>
    <x v="544"/>
    <x v="1"/>
    <x v="0"/>
    <n v="0.40200999999999998"/>
    <x v="5"/>
    <n v="14"/>
    <x v="0"/>
    <x v="2"/>
  </r>
  <r>
    <x v="544"/>
    <x v="2"/>
    <x v="0"/>
    <n v="0.40200999999999998"/>
    <x v="5"/>
    <n v="14"/>
    <x v="0"/>
    <x v="2"/>
  </r>
  <r>
    <x v="544"/>
    <x v="3"/>
    <x v="0"/>
    <n v="0.40200999999999998"/>
    <x v="5"/>
    <n v="14"/>
    <x v="0"/>
    <x v="2"/>
  </r>
  <r>
    <x v="544"/>
    <x v="5"/>
    <x v="0"/>
    <n v="9.0109999999999996E-2"/>
    <x v="5"/>
    <n v="14"/>
    <x v="0"/>
    <x v="2"/>
  </r>
  <r>
    <x v="544"/>
    <x v="6"/>
    <x v="0"/>
    <n v="0.34260000000000002"/>
    <x v="5"/>
    <n v="14"/>
    <x v="0"/>
    <x v="2"/>
  </r>
  <r>
    <x v="544"/>
    <x v="7"/>
    <x v="0"/>
    <n v="0.61751"/>
    <x v="5"/>
    <n v="14"/>
    <x v="0"/>
    <x v="2"/>
  </r>
  <r>
    <x v="544"/>
    <x v="8"/>
    <x v="0"/>
    <n v="0.61751"/>
    <x v="5"/>
    <n v="14"/>
    <x v="0"/>
    <x v="2"/>
  </r>
  <r>
    <x v="544"/>
    <x v="9"/>
    <x v="0"/>
    <n v="0.61751"/>
    <x v="5"/>
    <n v="14"/>
    <x v="0"/>
    <x v="2"/>
  </r>
  <r>
    <x v="544"/>
    <x v="10"/>
    <x v="0"/>
    <n v="0.61751"/>
    <x v="5"/>
    <n v="14"/>
    <x v="0"/>
    <x v="2"/>
  </r>
  <r>
    <x v="544"/>
    <x v="11"/>
    <x v="0"/>
    <n v="0.61751"/>
    <x v="5"/>
    <n v="14"/>
    <x v="0"/>
    <x v="2"/>
  </r>
  <r>
    <x v="544"/>
    <x v="12"/>
    <x v="0"/>
    <n v="0.61751"/>
    <x v="5"/>
    <n v="14"/>
    <x v="0"/>
    <x v="2"/>
  </r>
  <r>
    <x v="544"/>
    <x v="0"/>
    <x v="1"/>
    <n v="0.12267"/>
    <x v="5"/>
    <n v="14"/>
    <x v="0"/>
    <x v="2"/>
  </r>
  <r>
    <x v="544"/>
    <x v="1"/>
    <x v="1"/>
    <n v="0.22775999999999999"/>
    <x v="5"/>
    <n v="14"/>
    <x v="0"/>
    <x v="2"/>
  </r>
  <r>
    <x v="544"/>
    <x v="2"/>
    <x v="1"/>
    <n v="0.23804"/>
    <x v="5"/>
    <n v="14"/>
    <x v="0"/>
    <x v="2"/>
  </r>
  <r>
    <x v="544"/>
    <x v="3"/>
    <x v="1"/>
    <n v="0.23823"/>
    <x v="5"/>
    <n v="14"/>
    <x v="0"/>
    <x v="2"/>
  </r>
  <r>
    <x v="544"/>
    <x v="5"/>
    <x v="1"/>
    <n v="9.572E-2"/>
    <x v="5"/>
    <n v="14"/>
    <x v="0"/>
    <x v="2"/>
  </r>
  <r>
    <x v="544"/>
    <x v="6"/>
    <x v="1"/>
    <n v="0.20644000000000001"/>
    <x v="5"/>
    <n v="14"/>
    <x v="0"/>
    <x v="2"/>
  </r>
  <r>
    <x v="544"/>
    <x v="7"/>
    <x v="1"/>
    <n v="0.2732"/>
    <x v="5"/>
    <n v="14"/>
    <x v="0"/>
    <x v="2"/>
  </r>
  <r>
    <x v="544"/>
    <x v="8"/>
    <x v="1"/>
    <n v="0.26871"/>
    <x v="5"/>
    <n v="14"/>
    <x v="0"/>
    <x v="2"/>
  </r>
  <r>
    <x v="544"/>
    <x v="9"/>
    <x v="1"/>
    <n v="0.28478999999999999"/>
    <x v="5"/>
    <n v="14"/>
    <x v="0"/>
    <x v="2"/>
  </r>
  <r>
    <x v="544"/>
    <x v="10"/>
    <x v="1"/>
    <n v="0.30985000000000001"/>
    <x v="5"/>
    <n v="14"/>
    <x v="0"/>
    <x v="2"/>
  </r>
  <r>
    <x v="544"/>
    <x v="11"/>
    <x v="1"/>
    <n v="0.30853999999999998"/>
    <x v="5"/>
    <n v="14"/>
    <x v="0"/>
    <x v="2"/>
  </r>
  <r>
    <x v="544"/>
    <x v="12"/>
    <x v="1"/>
    <n v="0.34332000000000001"/>
    <x v="5"/>
    <n v="14"/>
    <x v="0"/>
    <x v="2"/>
  </r>
  <r>
    <x v="544"/>
    <x v="0"/>
    <x v="2"/>
    <n v="0.39784999999999998"/>
    <x v="5"/>
    <n v="14"/>
    <x v="0"/>
    <x v="2"/>
  </r>
  <r>
    <x v="544"/>
    <x v="1"/>
    <x v="2"/>
    <n v="0.58823000000000003"/>
    <x v="5"/>
    <n v="14"/>
    <x v="0"/>
    <x v="2"/>
  </r>
  <r>
    <x v="544"/>
    <x v="2"/>
    <x v="2"/>
    <n v="0.63295000000000001"/>
    <x v="5"/>
    <n v="14"/>
    <x v="0"/>
    <x v="2"/>
  </r>
  <r>
    <x v="544"/>
    <x v="3"/>
    <x v="2"/>
    <n v="0.63375999999999999"/>
    <x v="5"/>
    <n v="14"/>
    <x v="0"/>
    <x v="2"/>
  </r>
  <r>
    <x v="544"/>
    <x v="5"/>
    <x v="2"/>
    <n v="0.64617000000000002"/>
    <x v="5"/>
    <n v="14"/>
    <x v="0"/>
    <x v="2"/>
  </r>
  <r>
    <x v="544"/>
    <x v="6"/>
    <x v="2"/>
    <n v="0.55496000000000001"/>
    <x v="5"/>
    <n v="14"/>
    <x v="0"/>
    <x v="2"/>
  </r>
  <r>
    <x v="544"/>
    <x v="7"/>
    <x v="2"/>
    <n v="0.57028999999999996"/>
    <x v="5"/>
    <n v="14"/>
    <x v="0"/>
    <x v="2"/>
  </r>
  <r>
    <x v="544"/>
    <x v="8"/>
    <x v="2"/>
    <n v="0.55078000000000005"/>
    <x v="5"/>
    <n v="14"/>
    <x v="0"/>
    <x v="2"/>
  </r>
  <r>
    <x v="544"/>
    <x v="9"/>
    <x v="2"/>
    <n v="0.62070000000000003"/>
    <x v="5"/>
    <n v="14"/>
    <x v="0"/>
    <x v="2"/>
  </r>
  <r>
    <x v="544"/>
    <x v="10"/>
    <x v="2"/>
    <n v="0.72963999999999996"/>
    <x v="5"/>
    <n v="14"/>
    <x v="0"/>
    <x v="2"/>
  </r>
  <r>
    <x v="544"/>
    <x v="11"/>
    <x v="2"/>
    <n v="0.72394999999999998"/>
    <x v="5"/>
    <n v="14"/>
    <x v="0"/>
    <x v="2"/>
  </r>
  <r>
    <x v="544"/>
    <x v="12"/>
    <x v="2"/>
    <n v="0.87517"/>
    <x v="5"/>
    <n v="14"/>
    <x v="0"/>
    <x v="2"/>
  </r>
  <r>
    <x v="544"/>
    <x v="0"/>
    <x v="3"/>
    <n v="0.65600000000000003"/>
    <x v="5"/>
    <n v="14"/>
    <x v="0"/>
    <x v="2"/>
  </r>
  <r>
    <x v="544"/>
    <x v="1"/>
    <x v="3"/>
    <n v="1.218"/>
    <x v="5"/>
    <n v="14"/>
    <x v="0"/>
    <x v="2"/>
  </r>
  <r>
    <x v="544"/>
    <x v="2"/>
    <x v="3"/>
    <n v="1.2729999999999999"/>
    <x v="5"/>
    <n v="14"/>
    <x v="0"/>
    <x v="2"/>
  </r>
  <r>
    <x v="544"/>
    <x v="3"/>
    <x v="3"/>
    <n v="1.274"/>
    <x v="5"/>
    <n v="14"/>
    <x v="0"/>
    <x v="2"/>
  </r>
  <r>
    <x v="544"/>
    <x v="5"/>
    <x v="3"/>
    <n v="0.83199999999999996"/>
    <x v="5"/>
    <n v="14"/>
    <x v="0"/>
    <x v="2"/>
  </r>
  <r>
    <x v="544"/>
    <x v="6"/>
    <x v="3"/>
    <n v="1.1040000000000001"/>
    <x v="5"/>
    <n v="14"/>
    <x v="0"/>
    <x v="2"/>
  </r>
  <r>
    <x v="544"/>
    <x v="7"/>
    <x v="3"/>
    <n v="1.4610000000000001"/>
    <x v="5"/>
    <n v="14"/>
    <x v="0"/>
    <x v="2"/>
  </r>
  <r>
    <x v="544"/>
    <x v="8"/>
    <x v="3"/>
    <n v="1.4370000000000001"/>
    <x v="5"/>
    <n v="14"/>
    <x v="0"/>
    <x v="2"/>
  </r>
  <r>
    <x v="544"/>
    <x v="9"/>
    <x v="3"/>
    <n v="1.5229999999999999"/>
    <x v="5"/>
    <n v="14"/>
    <x v="0"/>
    <x v="2"/>
  </r>
  <r>
    <x v="544"/>
    <x v="10"/>
    <x v="3"/>
    <n v="1.657"/>
    <x v="5"/>
    <n v="14"/>
    <x v="0"/>
    <x v="2"/>
  </r>
  <r>
    <x v="544"/>
    <x v="11"/>
    <x v="3"/>
    <n v="1.65"/>
    <x v="5"/>
    <n v="14"/>
    <x v="0"/>
    <x v="2"/>
  </r>
  <r>
    <x v="544"/>
    <x v="12"/>
    <x v="3"/>
    <n v="1.8360000000000001"/>
    <x v="5"/>
    <n v="14"/>
    <x v="0"/>
    <x v="2"/>
  </r>
  <r>
    <x v="545"/>
    <x v="13"/>
    <x v="0"/>
    <n v="3.141E-2"/>
    <x v="5"/>
    <n v="14"/>
    <x v="0"/>
    <x v="2"/>
  </r>
  <r>
    <x v="545"/>
    <x v="13"/>
    <x v="1"/>
    <n v="7.1209999999999996E-2"/>
    <x v="5"/>
    <n v="14"/>
    <x v="0"/>
    <x v="2"/>
  </r>
  <r>
    <x v="545"/>
    <x v="13"/>
    <x v="2"/>
    <n v="0.51637999999999995"/>
    <x v="5"/>
    <n v="14"/>
    <x v="0"/>
    <x v="2"/>
  </r>
  <r>
    <x v="545"/>
    <x v="13"/>
    <x v="3"/>
    <n v="0.61899999999999999"/>
    <x v="5"/>
    <n v="14"/>
    <x v="0"/>
    <x v="2"/>
  </r>
  <r>
    <x v="546"/>
    <x v="0"/>
    <x v="0"/>
    <n v="0.13547999999999999"/>
    <x v="5"/>
    <n v="15"/>
    <x v="1"/>
    <x v="3"/>
  </r>
  <r>
    <x v="546"/>
    <x v="1"/>
    <x v="0"/>
    <n v="0.40200999999999998"/>
    <x v="5"/>
    <n v="15"/>
    <x v="1"/>
    <x v="3"/>
  </r>
  <r>
    <x v="546"/>
    <x v="2"/>
    <x v="0"/>
    <n v="0.40200999999999998"/>
    <x v="5"/>
    <n v="15"/>
    <x v="1"/>
    <x v="3"/>
  </r>
  <r>
    <x v="546"/>
    <x v="3"/>
    <x v="0"/>
    <n v="0.40200999999999998"/>
    <x v="5"/>
    <n v="15"/>
    <x v="1"/>
    <x v="3"/>
  </r>
  <r>
    <x v="546"/>
    <x v="5"/>
    <x v="0"/>
    <n v="9.0109999999999996E-2"/>
    <x v="5"/>
    <n v="15"/>
    <x v="1"/>
    <x v="3"/>
  </r>
  <r>
    <x v="546"/>
    <x v="6"/>
    <x v="0"/>
    <n v="0.34260000000000002"/>
    <x v="5"/>
    <n v="15"/>
    <x v="1"/>
    <x v="3"/>
  </r>
  <r>
    <x v="546"/>
    <x v="7"/>
    <x v="0"/>
    <n v="0.61751"/>
    <x v="5"/>
    <n v="15"/>
    <x v="1"/>
    <x v="3"/>
  </r>
  <r>
    <x v="546"/>
    <x v="8"/>
    <x v="0"/>
    <n v="0.61751"/>
    <x v="5"/>
    <n v="15"/>
    <x v="1"/>
    <x v="3"/>
  </r>
  <r>
    <x v="546"/>
    <x v="9"/>
    <x v="0"/>
    <n v="0.61751"/>
    <x v="5"/>
    <n v="15"/>
    <x v="1"/>
    <x v="3"/>
  </r>
  <r>
    <x v="546"/>
    <x v="10"/>
    <x v="0"/>
    <n v="0.61751"/>
    <x v="5"/>
    <n v="15"/>
    <x v="1"/>
    <x v="3"/>
  </r>
  <r>
    <x v="546"/>
    <x v="11"/>
    <x v="0"/>
    <n v="0.61751"/>
    <x v="5"/>
    <n v="15"/>
    <x v="1"/>
    <x v="3"/>
  </r>
  <r>
    <x v="546"/>
    <x v="12"/>
    <x v="0"/>
    <n v="0.61751"/>
    <x v="5"/>
    <n v="15"/>
    <x v="1"/>
    <x v="3"/>
  </r>
  <r>
    <x v="546"/>
    <x v="0"/>
    <x v="1"/>
    <n v="0.12285"/>
    <x v="5"/>
    <n v="15"/>
    <x v="1"/>
    <x v="3"/>
  </r>
  <r>
    <x v="546"/>
    <x v="1"/>
    <x v="1"/>
    <n v="0.22738"/>
    <x v="5"/>
    <n v="15"/>
    <x v="1"/>
    <x v="3"/>
  </r>
  <r>
    <x v="546"/>
    <x v="2"/>
    <x v="1"/>
    <n v="0.23785000000000001"/>
    <x v="5"/>
    <n v="15"/>
    <x v="1"/>
    <x v="3"/>
  </r>
  <r>
    <x v="546"/>
    <x v="3"/>
    <x v="1"/>
    <n v="0.23916000000000001"/>
    <x v="5"/>
    <n v="15"/>
    <x v="1"/>
    <x v="3"/>
  </r>
  <r>
    <x v="546"/>
    <x v="5"/>
    <x v="1"/>
    <n v="9.4909999999999994E-2"/>
    <x v="5"/>
    <n v="15"/>
    <x v="1"/>
    <x v="3"/>
  </r>
  <r>
    <x v="546"/>
    <x v="6"/>
    <x v="1"/>
    <n v="0.20419999999999999"/>
    <x v="5"/>
    <n v="15"/>
    <x v="1"/>
    <x v="3"/>
  </r>
  <r>
    <x v="546"/>
    <x v="7"/>
    <x v="1"/>
    <n v="0.27637"/>
    <x v="5"/>
    <n v="15"/>
    <x v="1"/>
    <x v="3"/>
  </r>
  <r>
    <x v="546"/>
    <x v="8"/>
    <x v="1"/>
    <n v="0.27150999999999997"/>
    <x v="5"/>
    <n v="15"/>
    <x v="1"/>
    <x v="3"/>
  </r>
  <r>
    <x v="546"/>
    <x v="9"/>
    <x v="1"/>
    <n v="0.28703000000000001"/>
    <x v="5"/>
    <n v="15"/>
    <x v="1"/>
    <x v="3"/>
  </r>
  <r>
    <x v="546"/>
    <x v="10"/>
    <x v="1"/>
    <n v="0.31228"/>
    <x v="5"/>
    <n v="15"/>
    <x v="1"/>
    <x v="3"/>
  </r>
  <r>
    <x v="546"/>
    <x v="11"/>
    <x v="1"/>
    <n v="0.30947000000000002"/>
    <x v="5"/>
    <n v="15"/>
    <x v="1"/>
    <x v="3"/>
  </r>
  <r>
    <x v="546"/>
    <x v="12"/>
    <x v="1"/>
    <n v="0.34332000000000001"/>
    <x v="5"/>
    <n v="15"/>
    <x v="1"/>
    <x v="3"/>
  </r>
  <r>
    <x v="546"/>
    <x v="0"/>
    <x v="2"/>
    <n v="0.39866000000000001"/>
    <x v="5"/>
    <n v="15"/>
    <x v="1"/>
    <x v="3"/>
  </r>
  <r>
    <x v="546"/>
    <x v="1"/>
    <x v="2"/>
    <n v="0.58660999999999996"/>
    <x v="5"/>
    <n v="15"/>
    <x v="1"/>
    <x v="3"/>
  </r>
  <r>
    <x v="546"/>
    <x v="2"/>
    <x v="2"/>
    <n v="0.63214000000000004"/>
    <x v="5"/>
    <n v="15"/>
    <x v="1"/>
    <x v="3"/>
  </r>
  <r>
    <x v="546"/>
    <x v="3"/>
    <x v="2"/>
    <n v="0.63783000000000001"/>
    <x v="5"/>
    <n v="15"/>
    <x v="1"/>
    <x v="3"/>
  </r>
  <r>
    <x v="546"/>
    <x v="5"/>
    <x v="2"/>
    <n v="0.63997999999999999"/>
    <x v="5"/>
    <n v="15"/>
    <x v="1"/>
    <x v="3"/>
  </r>
  <r>
    <x v="546"/>
    <x v="6"/>
    <x v="2"/>
    <n v="0.54520000000000002"/>
    <x v="5"/>
    <n v="15"/>
    <x v="1"/>
    <x v="3"/>
  </r>
  <r>
    <x v="546"/>
    <x v="7"/>
    <x v="2"/>
    <n v="0.58411999999999997"/>
    <x v="5"/>
    <n v="15"/>
    <x v="1"/>
    <x v="3"/>
  </r>
  <r>
    <x v="546"/>
    <x v="8"/>
    <x v="2"/>
    <n v="0.56298000000000004"/>
    <x v="5"/>
    <n v="15"/>
    <x v="1"/>
    <x v="3"/>
  </r>
  <r>
    <x v="546"/>
    <x v="9"/>
    <x v="2"/>
    <n v="0.63046000000000002"/>
    <x v="5"/>
    <n v="15"/>
    <x v="1"/>
    <x v="3"/>
  </r>
  <r>
    <x v="546"/>
    <x v="10"/>
    <x v="2"/>
    <n v="0.74021000000000003"/>
    <x v="5"/>
    <n v="15"/>
    <x v="1"/>
    <x v="3"/>
  </r>
  <r>
    <x v="546"/>
    <x v="11"/>
    <x v="2"/>
    <n v="0.72802"/>
    <x v="5"/>
    <n v="15"/>
    <x v="1"/>
    <x v="3"/>
  </r>
  <r>
    <x v="546"/>
    <x v="12"/>
    <x v="2"/>
    <n v="0.87517"/>
    <x v="5"/>
    <n v="15"/>
    <x v="1"/>
    <x v="3"/>
  </r>
  <r>
    <x v="546"/>
    <x v="0"/>
    <x v="3"/>
    <n v="0.65700000000000003"/>
    <x v="5"/>
    <n v="15"/>
    <x v="1"/>
    <x v="3"/>
  </r>
  <r>
    <x v="546"/>
    <x v="1"/>
    <x v="3"/>
    <n v="1.216"/>
    <x v="5"/>
    <n v="15"/>
    <x v="1"/>
    <x v="3"/>
  </r>
  <r>
    <x v="546"/>
    <x v="2"/>
    <x v="3"/>
    <n v="1.272"/>
    <x v="5"/>
    <n v="15"/>
    <x v="1"/>
    <x v="3"/>
  </r>
  <r>
    <x v="546"/>
    <x v="3"/>
    <x v="3"/>
    <n v="1.2789999999999999"/>
    <x v="5"/>
    <n v="15"/>
    <x v="1"/>
    <x v="3"/>
  </r>
  <r>
    <x v="546"/>
    <x v="5"/>
    <x v="3"/>
    <n v="0.82499999999999996"/>
    <x v="5"/>
    <n v="15"/>
    <x v="1"/>
    <x v="3"/>
  </r>
  <r>
    <x v="546"/>
    <x v="6"/>
    <x v="3"/>
    <n v="1.0920000000000001"/>
    <x v="5"/>
    <n v="15"/>
    <x v="1"/>
    <x v="3"/>
  </r>
  <r>
    <x v="546"/>
    <x v="7"/>
    <x v="3"/>
    <n v="1.478"/>
    <x v="5"/>
    <n v="15"/>
    <x v="1"/>
    <x v="3"/>
  </r>
  <r>
    <x v="546"/>
    <x v="8"/>
    <x v="3"/>
    <n v="1.452"/>
    <x v="5"/>
    <n v="15"/>
    <x v="1"/>
    <x v="3"/>
  </r>
  <r>
    <x v="546"/>
    <x v="9"/>
    <x v="3"/>
    <n v="1.5349999999999999"/>
    <x v="5"/>
    <n v="15"/>
    <x v="1"/>
    <x v="3"/>
  </r>
  <r>
    <x v="546"/>
    <x v="10"/>
    <x v="3"/>
    <n v="1.67"/>
    <x v="5"/>
    <n v="15"/>
    <x v="1"/>
    <x v="3"/>
  </r>
  <r>
    <x v="546"/>
    <x v="11"/>
    <x v="3"/>
    <n v="1.655"/>
    <x v="5"/>
    <n v="15"/>
    <x v="1"/>
    <x v="3"/>
  </r>
  <r>
    <x v="546"/>
    <x v="12"/>
    <x v="3"/>
    <n v="1.8360000000000001"/>
    <x v="5"/>
    <n v="15"/>
    <x v="1"/>
    <x v="3"/>
  </r>
  <r>
    <x v="547"/>
    <x v="13"/>
    <x v="0"/>
    <n v="3.141E-2"/>
    <x v="5"/>
    <n v="15"/>
    <x v="1"/>
    <x v="3"/>
  </r>
  <r>
    <x v="547"/>
    <x v="13"/>
    <x v="1"/>
    <n v="7.0980000000000001E-2"/>
    <x v="5"/>
    <n v="15"/>
    <x v="1"/>
    <x v="3"/>
  </r>
  <r>
    <x v="547"/>
    <x v="13"/>
    <x v="2"/>
    <n v="0.51461000000000001"/>
    <x v="5"/>
    <n v="15"/>
    <x v="1"/>
    <x v="3"/>
  </r>
  <r>
    <x v="547"/>
    <x v="13"/>
    <x v="3"/>
    <n v="0.61699999999999999"/>
    <x v="5"/>
    <n v="15"/>
    <x v="1"/>
    <x v="3"/>
  </r>
  <r>
    <x v="548"/>
    <x v="0"/>
    <x v="0"/>
    <n v="0.13547999999999999"/>
    <x v="5"/>
    <n v="16"/>
    <x v="1"/>
    <x v="3"/>
  </r>
  <r>
    <x v="548"/>
    <x v="1"/>
    <x v="0"/>
    <n v="0.40200999999999998"/>
    <x v="5"/>
    <n v="16"/>
    <x v="1"/>
    <x v="3"/>
  </r>
  <r>
    <x v="548"/>
    <x v="2"/>
    <x v="0"/>
    <n v="0.40200999999999998"/>
    <x v="5"/>
    <n v="16"/>
    <x v="1"/>
    <x v="3"/>
  </r>
  <r>
    <x v="548"/>
    <x v="3"/>
    <x v="0"/>
    <n v="0.40200999999999998"/>
    <x v="5"/>
    <n v="16"/>
    <x v="1"/>
    <x v="3"/>
  </r>
  <r>
    <x v="548"/>
    <x v="5"/>
    <x v="0"/>
    <n v="9.0109999999999996E-2"/>
    <x v="5"/>
    <n v="16"/>
    <x v="1"/>
    <x v="3"/>
  </r>
  <r>
    <x v="548"/>
    <x v="6"/>
    <x v="0"/>
    <n v="0.34260000000000002"/>
    <x v="5"/>
    <n v="16"/>
    <x v="1"/>
    <x v="3"/>
  </r>
  <r>
    <x v="548"/>
    <x v="7"/>
    <x v="0"/>
    <n v="0.61751"/>
    <x v="5"/>
    <n v="16"/>
    <x v="1"/>
    <x v="3"/>
  </r>
  <r>
    <x v="548"/>
    <x v="8"/>
    <x v="0"/>
    <n v="0.61751"/>
    <x v="5"/>
    <n v="16"/>
    <x v="1"/>
    <x v="3"/>
  </r>
  <r>
    <x v="548"/>
    <x v="9"/>
    <x v="0"/>
    <n v="0.61751"/>
    <x v="5"/>
    <n v="16"/>
    <x v="1"/>
    <x v="3"/>
  </r>
  <r>
    <x v="548"/>
    <x v="10"/>
    <x v="0"/>
    <n v="0.61751"/>
    <x v="5"/>
    <n v="16"/>
    <x v="1"/>
    <x v="3"/>
  </r>
  <r>
    <x v="548"/>
    <x v="11"/>
    <x v="0"/>
    <n v="0.61751"/>
    <x v="5"/>
    <n v="16"/>
    <x v="1"/>
    <x v="3"/>
  </r>
  <r>
    <x v="548"/>
    <x v="12"/>
    <x v="0"/>
    <n v="0.61751"/>
    <x v="5"/>
    <n v="16"/>
    <x v="1"/>
    <x v="3"/>
  </r>
  <r>
    <x v="548"/>
    <x v="0"/>
    <x v="1"/>
    <n v="0.12267"/>
    <x v="5"/>
    <n v="16"/>
    <x v="1"/>
    <x v="3"/>
  </r>
  <r>
    <x v="548"/>
    <x v="1"/>
    <x v="1"/>
    <n v="0.22775999999999999"/>
    <x v="5"/>
    <n v="16"/>
    <x v="1"/>
    <x v="3"/>
  </r>
  <r>
    <x v="548"/>
    <x v="2"/>
    <x v="1"/>
    <n v="0.23710999999999999"/>
    <x v="5"/>
    <n v="16"/>
    <x v="1"/>
    <x v="3"/>
  </r>
  <r>
    <x v="548"/>
    <x v="3"/>
    <x v="1"/>
    <n v="0.24010000000000001"/>
    <x v="5"/>
    <n v="16"/>
    <x v="1"/>
    <x v="3"/>
  </r>
  <r>
    <x v="548"/>
    <x v="5"/>
    <x v="1"/>
    <n v="9.4909999999999994E-2"/>
    <x v="5"/>
    <n v="16"/>
    <x v="1"/>
    <x v="3"/>
  </r>
  <r>
    <x v="548"/>
    <x v="6"/>
    <x v="1"/>
    <n v="0.20438000000000001"/>
    <x v="5"/>
    <n v="16"/>
    <x v="1"/>
    <x v="3"/>
  </r>
  <r>
    <x v="548"/>
    <x v="7"/>
    <x v="1"/>
    <n v="0.27655999999999997"/>
    <x v="5"/>
    <n v="16"/>
    <x v="1"/>
    <x v="3"/>
  </r>
  <r>
    <x v="548"/>
    <x v="8"/>
    <x v="1"/>
    <n v="0.27150999999999997"/>
    <x v="5"/>
    <n v="16"/>
    <x v="1"/>
    <x v="3"/>
  </r>
  <r>
    <x v="548"/>
    <x v="9"/>
    <x v="1"/>
    <n v="0.28703000000000001"/>
    <x v="5"/>
    <n v="16"/>
    <x v="1"/>
    <x v="3"/>
  </r>
  <r>
    <x v="548"/>
    <x v="10"/>
    <x v="1"/>
    <n v="0.31058999999999998"/>
    <x v="5"/>
    <n v="16"/>
    <x v="1"/>
    <x v="3"/>
  </r>
  <r>
    <x v="548"/>
    <x v="11"/>
    <x v="1"/>
    <n v="0.31172"/>
    <x v="5"/>
    <n v="16"/>
    <x v="1"/>
    <x v="3"/>
  </r>
  <r>
    <x v="548"/>
    <x v="12"/>
    <x v="1"/>
    <n v="0.34332000000000001"/>
    <x v="5"/>
    <n v="16"/>
    <x v="1"/>
    <x v="3"/>
  </r>
  <r>
    <x v="548"/>
    <x v="0"/>
    <x v="2"/>
    <n v="0.39784999999999998"/>
    <x v="5"/>
    <n v="16"/>
    <x v="1"/>
    <x v="3"/>
  </r>
  <r>
    <x v="548"/>
    <x v="1"/>
    <x v="2"/>
    <n v="0.58823000000000003"/>
    <x v="5"/>
    <n v="16"/>
    <x v="1"/>
    <x v="3"/>
  </r>
  <r>
    <x v="548"/>
    <x v="2"/>
    <x v="2"/>
    <n v="0.62887999999999999"/>
    <x v="5"/>
    <n v="16"/>
    <x v="1"/>
    <x v="3"/>
  </r>
  <r>
    <x v="548"/>
    <x v="3"/>
    <x v="2"/>
    <n v="0.64188999999999996"/>
    <x v="5"/>
    <n v="16"/>
    <x v="1"/>
    <x v="3"/>
  </r>
  <r>
    <x v="548"/>
    <x v="5"/>
    <x v="2"/>
    <n v="0.63997999999999999"/>
    <x v="5"/>
    <n v="16"/>
    <x v="1"/>
    <x v="3"/>
  </r>
  <r>
    <x v="548"/>
    <x v="6"/>
    <x v="2"/>
    <n v="0.54601999999999995"/>
    <x v="5"/>
    <n v="16"/>
    <x v="1"/>
    <x v="3"/>
  </r>
  <r>
    <x v="548"/>
    <x v="7"/>
    <x v="2"/>
    <n v="0.58492999999999995"/>
    <x v="5"/>
    <n v="16"/>
    <x v="1"/>
    <x v="3"/>
  </r>
  <r>
    <x v="548"/>
    <x v="8"/>
    <x v="2"/>
    <n v="0.56298000000000004"/>
    <x v="5"/>
    <n v="16"/>
    <x v="1"/>
    <x v="3"/>
  </r>
  <r>
    <x v="548"/>
    <x v="9"/>
    <x v="2"/>
    <n v="0.63046000000000002"/>
    <x v="5"/>
    <n v="16"/>
    <x v="1"/>
    <x v="3"/>
  </r>
  <r>
    <x v="548"/>
    <x v="10"/>
    <x v="2"/>
    <n v="0.7329"/>
    <x v="5"/>
    <n v="16"/>
    <x v="1"/>
    <x v="3"/>
  </r>
  <r>
    <x v="548"/>
    <x v="11"/>
    <x v="2"/>
    <n v="0.73777000000000004"/>
    <x v="5"/>
    <n v="16"/>
    <x v="1"/>
    <x v="3"/>
  </r>
  <r>
    <x v="548"/>
    <x v="12"/>
    <x v="2"/>
    <n v="0.87517"/>
    <x v="5"/>
    <n v="16"/>
    <x v="1"/>
    <x v="3"/>
  </r>
  <r>
    <x v="548"/>
    <x v="0"/>
    <x v="3"/>
    <n v="0.65600000000000003"/>
    <x v="5"/>
    <n v="16"/>
    <x v="1"/>
    <x v="3"/>
  </r>
  <r>
    <x v="548"/>
    <x v="1"/>
    <x v="3"/>
    <n v="1.218"/>
    <x v="5"/>
    <n v="16"/>
    <x v="1"/>
    <x v="3"/>
  </r>
  <r>
    <x v="548"/>
    <x v="2"/>
    <x v="3"/>
    <n v="1.268"/>
    <x v="5"/>
    <n v="16"/>
    <x v="1"/>
    <x v="3"/>
  </r>
  <r>
    <x v="548"/>
    <x v="3"/>
    <x v="3"/>
    <n v="1.284"/>
    <x v="5"/>
    <n v="16"/>
    <x v="1"/>
    <x v="3"/>
  </r>
  <r>
    <x v="548"/>
    <x v="5"/>
    <x v="3"/>
    <n v="0.82499999999999996"/>
    <x v="5"/>
    <n v="16"/>
    <x v="1"/>
    <x v="3"/>
  </r>
  <r>
    <x v="548"/>
    <x v="6"/>
    <x v="3"/>
    <n v="1.093"/>
    <x v="5"/>
    <n v="16"/>
    <x v="1"/>
    <x v="3"/>
  </r>
  <r>
    <x v="548"/>
    <x v="7"/>
    <x v="3"/>
    <n v="1.4790000000000001"/>
    <x v="5"/>
    <n v="16"/>
    <x v="1"/>
    <x v="3"/>
  </r>
  <r>
    <x v="548"/>
    <x v="8"/>
    <x v="3"/>
    <n v="1.452"/>
    <x v="5"/>
    <n v="16"/>
    <x v="1"/>
    <x v="3"/>
  </r>
  <r>
    <x v="548"/>
    <x v="9"/>
    <x v="3"/>
    <n v="1.5349999999999999"/>
    <x v="5"/>
    <n v="16"/>
    <x v="1"/>
    <x v="3"/>
  </r>
  <r>
    <x v="548"/>
    <x v="10"/>
    <x v="3"/>
    <n v="1.661"/>
    <x v="5"/>
    <n v="16"/>
    <x v="1"/>
    <x v="3"/>
  </r>
  <r>
    <x v="548"/>
    <x v="11"/>
    <x v="3"/>
    <n v="1.667"/>
    <x v="5"/>
    <n v="16"/>
    <x v="1"/>
    <x v="3"/>
  </r>
  <r>
    <x v="548"/>
    <x v="12"/>
    <x v="3"/>
    <n v="1.8360000000000001"/>
    <x v="5"/>
    <n v="16"/>
    <x v="1"/>
    <x v="3"/>
  </r>
  <r>
    <x v="549"/>
    <x v="13"/>
    <x v="0"/>
    <n v="3.141E-2"/>
    <x v="5"/>
    <n v="16"/>
    <x v="1"/>
    <x v="3"/>
  </r>
  <r>
    <x v="549"/>
    <x v="13"/>
    <x v="1"/>
    <n v="7.213E-2"/>
    <x v="5"/>
    <n v="16"/>
    <x v="1"/>
    <x v="3"/>
  </r>
  <r>
    <x v="549"/>
    <x v="13"/>
    <x v="2"/>
    <n v="0.52346000000000004"/>
    <x v="5"/>
    <n v="16"/>
    <x v="1"/>
    <x v="3"/>
  </r>
  <r>
    <x v="549"/>
    <x v="13"/>
    <x v="3"/>
    <n v="0.627"/>
    <x v="5"/>
    <n v="16"/>
    <x v="1"/>
    <x v="3"/>
  </r>
  <r>
    <x v="550"/>
    <x v="0"/>
    <x v="0"/>
    <n v="0.13547999999999999"/>
    <x v="5"/>
    <n v="17"/>
    <x v="1"/>
    <x v="3"/>
  </r>
  <r>
    <x v="550"/>
    <x v="1"/>
    <x v="0"/>
    <n v="0.40200999999999998"/>
    <x v="5"/>
    <n v="17"/>
    <x v="1"/>
    <x v="3"/>
  </r>
  <r>
    <x v="550"/>
    <x v="14"/>
    <x v="0"/>
    <n v="0.40200999999999998"/>
    <x v="5"/>
    <n v="17"/>
    <x v="1"/>
    <x v="3"/>
  </r>
  <r>
    <x v="550"/>
    <x v="2"/>
    <x v="0"/>
    <n v="0.40200999999999998"/>
    <x v="5"/>
    <n v="17"/>
    <x v="1"/>
    <x v="3"/>
  </r>
  <r>
    <x v="550"/>
    <x v="3"/>
    <x v="0"/>
    <n v="0.40200999999999998"/>
    <x v="5"/>
    <n v="17"/>
    <x v="1"/>
    <x v="3"/>
  </r>
  <r>
    <x v="550"/>
    <x v="5"/>
    <x v="0"/>
    <n v="9.0109999999999996E-2"/>
    <x v="5"/>
    <n v="17"/>
    <x v="1"/>
    <x v="3"/>
  </r>
  <r>
    <x v="550"/>
    <x v="6"/>
    <x v="0"/>
    <n v="0.34260000000000002"/>
    <x v="5"/>
    <n v="17"/>
    <x v="1"/>
    <x v="3"/>
  </r>
  <r>
    <x v="550"/>
    <x v="7"/>
    <x v="0"/>
    <n v="0.61751"/>
    <x v="5"/>
    <n v="17"/>
    <x v="1"/>
    <x v="3"/>
  </r>
  <r>
    <x v="550"/>
    <x v="15"/>
    <x v="0"/>
    <n v="0.61751"/>
    <x v="5"/>
    <n v="17"/>
    <x v="1"/>
    <x v="3"/>
  </r>
  <r>
    <x v="550"/>
    <x v="8"/>
    <x v="0"/>
    <n v="0.61751"/>
    <x v="5"/>
    <n v="17"/>
    <x v="1"/>
    <x v="3"/>
  </r>
  <r>
    <x v="550"/>
    <x v="9"/>
    <x v="0"/>
    <n v="0.61751"/>
    <x v="5"/>
    <n v="17"/>
    <x v="1"/>
    <x v="3"/>
  </r>
  <r>
    <x v="550"/>
    <x v="10"/>
    <x v="0"/>
    <n v="0.61751"/>
    <x v="5"/>
    <n v="17"/>
    <x v="1"/>
    <x v="3"/>
  </r>
  <r>
    <x v="550"/>
    <x v="11"/>
    <x v="0"/>
    <n v="0.61751"/>
    <x v="5"/>
    <n v="17"/>
    <x v="1"/>
    <x v="3"/>
  </r>
  <r>
    <x v="550"/>
    <x v="12"/>
    <x v="0"/>
    <n v="0.61751"/>
    <x v="5"/>
    <n v="17"/>
    <x v="1"/>
    <x v="3"/>
  </r>
  <r>
    <x v="550"/>
    <x v="0"/>
    <x v="1"/>
    <n v="0.12248000000000001"/>
    <x v="5"/>
    <n v="17"/>
    <x v="1"/>
    <x v="3"/>
  </r>
  <r>
    <x v="550"/>
    <x v="1"/>
    <x v="1"/>
    <n v="0.22963"/>
    <x v="5"/>
    <n v="17"/>
    <x v="1"/>
    <x v="3"/>
  </r>
  <r>
    <x v="550"/>
    <x v="14"/>
    <x v="1"/>
    <n v="0.22869"/>
    <x v="5"/>
    <n v="17"/>
    <x v="1"/>
    <x v="3"/>
  </r>
  <r>
    <x v="550"/>
    <x v="2"/>
    <x v="1"/>
    <n v="0.23710999999999999"/>
    <x v="5"/>
    <n v="17"/>
    <x v="1"/>
    <x v="3"/>
  </r>
  <r>
    <x v="550"/>
    <x v="3"/>
    <x v="1"/>
    <n v="0.24010000000000001"/>
    <x v="5"/>
    <n v="17"/>
    <x v="1"/>
    <x v="3"/>
  </r>
  <r>
    <x v="550"/>
    <x v="5"/>
    <x v="1"/>
    <n v="9.6180000000000002E-2"/>
    <x v="5"/>
    <n v="17"/>
    <x v="1"/>
    <x v="3"/>
  </r>
  <r>
    <x v="550"/>
    <x v="6"/>
    <x v="1"/>
    <n v="0.20644000000000001"/>
    <x v="5"/>
    <n v="17"/>
    <x v="1"/>
    <x v="3"/>
  </r>
  <r>
    <x v="550"/>
    <x v="7"/>
    <x v="1"/>
    <n v="0.27843000000000001"/>
    <x v="5"/>
    <n v="17"/>
    <x v="1"/>
    <x v="3"/>
  </r>
  <r>
    <x v="550"/>
    <x v="15"/>
    <x v="1"/>
    <n v="0.27693000000000001"/>
    <x v="5"/>
    <n v="17"/>
    <x v="1"/>
    <x v="3"/>
  </r>
  <r>
    <x v="550"/>
    <x v="8"/>
    <x v="1"/>
    <n v="0.27150999999999997"/>
    <x v="5"/>
    <n v="17"/>
    <x v="1"/>
    <x v="3"/>
  </r>
  <r>
    <x v="550"/>
    <x v="9"/>
    <x v="1"/>
    <n v="0.28684999999999999"/>
    <x v="5"/>
    <n v="17"/>
    <x v="1"/>
    <x v="3"/>
  </r>
  <r>
    <x v="550"/>
    <x v="10"/>
    <x v="1"/>
    <n v="0.31396000000000002"/>
    <x v="5"/>
    <n v="17"/>
    <x v="1"/>
    <x v="3"/>
  </r>
  <r>
    <x v="550"/>
    <x v="11"/>
    <x v="1"/>
    <n v="0.30460999999999999"/>
    <x v="5"/>
    <n v="17"/>
    <x v="1"/>
    <x v="3"/>
  </r>
  <r>
    <x v="550"/>
    <x v="12"/>
    <x v="1"/>
    <n v="0.34499999999999997"/>
    <x v="5"/>
    <n v="17"/>
    <x v="1"/>
    <x v="3"/>
  </r>
  <r>
    <x v="550"/>
    <x v="0"/>
    <x v="2"/>
    <n v="0.39704"/>
    <x v="5"/>
    <n v="17"/>
    <x v="1"/>
    <x v="3"/>
  </r>
  <r>
    <x v="550"/>
    <x v="1"/>
    <x v="2"/>
    <n v="0.59636"/>
    <x v="5"/>
    <n v="17"/>
    <x v="1"/>
    <x v="3"/>
  </r>
  <r>
    <x v="550"/>
    <x v="14"/>
    <x v="2"/>
    <n v="0.59230000000000005"/>
    <x v="5"/>
    <n v="17"/>
    <x v="1"/>
    <x v="3"/>
  </r>
  <r>
    <x v="550"/>
    <x v="2"/>
    <x v="2"/>
    <n v="0.62887999999999999"/>
    <x v="5"/>
    <n v="17"/>
    <x v="1"/>
    <x v="3"/>
  </r>
  <r>
    <x v="550"/>
    <x v="3"/>
    <x v="2"/>
    <n v="0.64188999999999996"/>
    <x v="5"/>
    <n v="17"/>
    <x v="1"/>
    <x v="3"/>
  </r>
  <r>
    <x v="550"/>
    <x v="5"/>
    <x v="2"/>
    <n v="0.64971000000000001"/>
    <x v="5"/>
    <n v="17"/>
    <x v="1"/>
    <x v="3"/>
  </r>
  <r>
    <x v="550"/>
    <x v="6"/>
    <x v="2"/>
    <n v="0.55496000000000001"/>
    <x v="5"/>
    <n v="17"/>
    <x v="1"/>
    <x v="3"/>
  </r>
  <r>
    <x v="550"/>
    <x v="7"/>
    <x v="2"/>
    <n v="0.59306000000000003"/>
    <x v="5"/>
    <n v="17"/>
    <x v="1"/>
    <x v="3"/>
  </r>
  <r>
    <x v="550"/>
    <x v="15"/>
    <x v="2"/>
    <n v="0.58655999999999997"/>
    <x v="5"/>
    <n v="17"/>
    <x v="1"/>
    <x v="3"/>
  </r>
  <r>
    <x v="550"/>
    <x v="8"/>
    <x v="2"/>
    <n v="0.56298000000000004"/>
    <x v="5"/>
    <n v="17"/>
    <x v="1"/>
    <x v="3"/>
  </r>
  <r>
    <x v="550"/>
    <x v="9"/>
    <x v="2"/>
    <n v="0.62963999999999998"/>
    <x v="5"/>
    <n v="17"/>
    <x v="1"/>
    <x v="3"/>
  </r>
  <r>
    <x v="550"/>
    <x v="10"/>
    <x v="2"/>
    <n v="0.74753000000000003"/>
    <x v="5"/>
    <n v="17"/>
    <x v="1"/>
    <x v="3"/>
  </r>
  <r>
    <x v="550"/>
    <x v="11"/>
    <x v="2"/>
    <n v="0.70687999999999995"/>
    <x v="5"/>
    <n v="17"/>
    <x v="1"/>
    <x v="3"/>
  </r>
  <r>
    <x v="550"/>
    <x v="12"/>
    <x v="2"/>
    <n v="0.88249"/>
    <x v="5"/>
    <n v="17"/>
    <x v="1"/>
    <x v="3"/>
  </r>
  <r>
    <x v="550"/>
    <x v="0"/>
    <x v="3"/>
    <n v="0.65500000000000003"/>
    <x v="5"/>
    <n v="17"/>
    <x v="1"/>
    <x v="3"/>
  </r>
  <r>
    <x v="550"/>
    <x v="1"/>
    <x v="3"/>
    <n v="1.2270000000000001"/>
    <x v="5"/>
    <n v="17"/>
    <x v="1"/>
    <x v="3"/>
  </r>
  <r>
    <x v="550"/>
    <x v="14"/>
    <x v="3"/>
    <n v="1.2230000000000001"/>
    <x v="5"/>
    <n v="17"/>
    <x v="1"/>
    <x v="3"/>
  </r>
  <r>
    <x v="550"/>
    <x v="2"/>
    <x v="3"/>
    <n v="1.268"/>
    <x v="5"/>
    <n v="17"/>
    <x v="1"/>
    <x v="3"/>
  </r>
  <r>
    <x v="550"/>
    <x v="3"/>
    <x v="3"/>
    <n v="1.284"/>
    <x v="5"/>
    <n v="17"/>
    <x v="1"/>
    <x v="3"/>
  </r>
  <r>
    <x v="550"/>
    <x v="5"/>
    <x v="3"/>
    <n v="0.83599999999999997"/>
    <x v="5"/>
    <n v="17"/>
    <x v="1"/>
    <x v="3"/>
  </r>
  <r>
    <x v="550"/>
    <x v="6"/>
    <x v="3"/>
    <n v="1.1040000000000001"/>
    <x v="5"/>
    <n v="17"/>
    <x v="1"/>
    <x v="3"/>
  </r>
  <r>
    <x v="550"/>
    <x v="7"/>
    <x v="3"/>
    <n v="1.48509"/>
    <x v="5"/>
    <n v="17"/>
    <x v="1"/>
    <x v="3"/>
  </r>
  <r>
    <x v="550"/>
    <x v="15"/>
    <x v="3"/>
    <n v="1.4810000000000001"/>
    <x v="5"/>
    <n v="17"/>
    <x v="1"/>
    <x v="3"/>
  </r>
  <r>
    <x v="550"/>
    <x v="8"/>
    <x v="3"/>
    <n v="1.452"/>
    <x v="5"/>
    <n v="17"/>
    <x v="1"/>
    <x v="3"/>
  </r>
  <r>
    <x v="550"/>
    <x v="9"/>
    <x v="3"/>
    <n v="1.534"/>
    <x v="5"/>
    <n v="17"/>
    <x v="1"/>
    <x v="3"/>
  </r>
  <r>
    <x v="550"/>
    <x v="10"/>
    <x v="3"/>
    <n v="1.679"/>
    <x v="5"/>
    <n v="17"/>
    <x v="1"/>
    <x v="3"/>
  </r>
  <r>
    <x v="550"/>
    <x v="11"/>
    <x v="3"/>
    <n v="1.629"/>
    <x v="5"/>
    <n v="17"/>
    <x v="1"/>
    <x v="3"/>
  </r>
  <r>
    <x v="550"/>
    <x v="12"/>
    <x v="3"/>
    <n v="1.845"/>
    <x v="5"/>
    <n v="17"/>
    <x v="1"/>
    <x v="3"/>
  </r>
  <r>
    <x v="551"/>
    <x v="13"/>
    <x v="0"/>
    <n v="3.141E-2"/>
    <x v="5"/>
    <n v="17"/>
    <x v="1"/>
    <x v="3"/>
  </r>
  <r>
    <x v="551"/>
    <x v="13"/>
    <x v="1"/>
    <n v="7.4690000000000006E-2"/>
    <x v="5"/>
    <n v="17"/>
    <x v="1"/>
    <x v="3"/>
  </r>
  <r>
    <x v="551"/>
    <x v="13"/>
    <x v="2"/>
    <n v="0.54310000000000003"/>
    <x v="5"/>
    <n v="17"/>
    <x v="1"/>
    <x v="3"/>
  </r>
  <r>
    <x v="551"/>
    <x v="13"/>
    <x v="3"/>
    <n v="0.6492"/>
    <x v="5"/>
    <n v="17"/>
    <x v="1"/>
    <x v="3"/>
  </r>
  <r>
    <x v="552"/>
    <x v="0"/>
    <x v="0"/>
    <n v="0.13547999999999999"/>
    <x v="5"/>
    <n v="18"/>
    <x v="1"/>
    <x v="3"/>
  </r>
  <r>
    <x v="552"/>
    <x v="1"/>
    <x v="0"/>
    <n v="0.40200999999999998"/>
    <x v="5"/>
    <n v="18"/>
    <x v="1"/>
    <x v="3"/>
  </r>
  <r>
    <x v="552"/>
    <x v="14"/>
    <x v="0"/>
    <n v="0.40200999999999998"/>
    <x v="5"/>
    <n v="18"/>
    <x v="1"/>
    <x v="3"/>
  </r>
  <r>
    <x v="552"/>
    <x v="2"/>
    <x v="0"/>
    <n v="0.40200999999999998"/>
    <x v="5"/>
    <n v="18"/>
    <x v="1"/>
    <x v="3"/>
  </r>
  <r>
    <x v="552"/>
    <x v="3"/>
    <x v="0"/>
    <n v="0.40200999999999998"/>
    <x v="5"/>
    <n v="18"/>
    <x v="1"/>
    <x v="3"/>
  </r>
  <r>
    <x v="552"/>
    <x v="5"/>
    <x v="0"/>
    <n v="9.0109999999999996E-2"/>
    <x v="5"/>
    <n v="18"/>
    <x v="1"/>
    <x v="3"/>
  </r>
  <r>
    <x v="552"/>
    <x v="6"/>
    <x v="0"/>
    <n v="0.34260000000000002"/>
    <x v="5"/>
    <n v="18"/>
    <x v="1"/>
    <x v="3"/>
  </r>
  <r>
    <x v="552"/>
    <x v="7"/>
    <x v="0"/>
    <n v="0.61751"/>
    <x v="5"/>
    <n v="18"/>
    <x v="1"/>
    <x v="3"/>
  </r>
  <r>
    <x v="552"/>
    <x v="15"/>
    <x v="0"/>
    <n v="0.61751"/>
    <x v="5"/>
    <n v="18"/>
    <x v="1"/>
    <x v="3"/>
  </r>
  <r>
    <x v="552"/>
    <x v="8"/>
    <x v="0"/>
    <n v="0.61751"/>
    <x v="5"/>
    <n v="18"/>
    <x v="1"/>
    <x v="3"/>
  </r>
  <r>
    <x v="552"/>
    <x v="9"/>
    <x v="0"/>
    <n v="0.61751"/>
    <x v="5"/>
    <n v="18"/>
    <x v="1"/>
    <x v="3"/>
  </r>
  <r>
    <x v="552"/>
    <x v="10"/>
    <x v="0"/>
    <n v="0.61751"/>
    <x v="5"/>
    <n v="18"/>
    <x v="1"/>
    <x v="3"/>
  </r>
  <r>
    <x v="552"/>
    <x v="11"/>
    <x v="0"/>
    <n v="0.61751"/>
    <x v="5"/>
    <n v="18"/>
    <x v="1"/>
    <x v="3"/>
  </r>
  <r>
    <x v="552"/>
    <x v="12"/>
    <x v="0"/>
    <n v="0.61751"/>
    <x v="5"/>
    <n v="18"/>
    <x v="1"/>
    <x v="3"/>
  </r>
  <r>
    <x v="552"/>
    <x v="0"/>
    <x v="1"/>
    <n v="0.12267"/>
    <x v="5"/>
    <n v="18"/>
    <x v="1"/>
    <x v="3"/>
  </r>
  <r>
    <x v="552"/>
    <x v="1"/>
    <x v="1"/>
    <n v="0.23224"/>
    <x v="5"/>
    <n v="18"/>
    <x v="1"/>
    <x v="3"/>
  </r>
  <r>
    <x v="552"/>
    <x v="14"/>
    <x v="1"/>
    <n v="0.23063"/>
    <x v="5"/>
    <n v="18"/>
    <x v="1"/>
    <x v="3"/>
  </r>
  <r>
    <x v="552"/>
    <x v="2"/>
    <x v="1"/>
    <n v="0.23841000000000001"/>
    <x v="5"/>
    <n v="18"/>
    <x v="1"/>
    <x v="3"/>
  </r>
  <r>
    <x v="552"/>
    <x v="3"/>
    <x v="1"/>
    <n v="0.15059"/>
    <x v="5"/>
    <n v="18"/>
    <x v="1"/>
    <x v="3"/>
  </r>
  <r>
    <x v="552"/>
    <x v="5"/>
    <x v="1"/>
    <n v="0.1595"/>
    <x v="5"/>
    <n v="18"/>
    <x v="1"/>
    <x v="3"/>
  </r>
  <r>
    <x v="552"/>
    <x v="6"/>
    <x v="1"/>
    <n v="0.20924000000000001"/>
    <x v="5"/>
    <n v="18"/>
    <x v="1"/>
    <x v="3"/>
  </r>
  <r>
    <x v="552"/>
    <x v="7"/>
    <x v="1"/>
    <n v="0.28045999999999999"/>
    <x v="5"/>
    <n v="18"/>
    <x v="1"/>
    <x v="3"/>
  </r>
  <r>
    <x v="552"/>
    <x v="15"/>
    <x v="1"/>
    <n v="0.27875"/>
    <x v="5"/>
    <n v="18"/>
    <x v="1"/>
    <x v="3"/>
  </r>
  <r>
    <x v="552"/>
    <x v="8"/>
    <x v="1"/>
    <n v="0.27468999999999999"/>
    <x v="5"/>
    <n v="18"/>
    <x v="1"/>
    <x v="3"/>
  </r>
  <r>
    <x v="552"/>
    <x v="9"/>
    <x v="1"/>
    <n v="0.28965000000000002"/>
    <x v="5"/>
    <n v="18"/>
    <x v="1"/>
    <x v="3"/>
  </r>
  <r>
    <x v="552"/>
    <x v="10"/>
    <x v="1"/>
    <n v="0.31657999999999997"/>
    <x v="5"/>
    <n v="18"/>
    <x v="1"/>
    <x v="3"/>
  </r>
  <r>
    <x v="552"/>
    <x v="11"/>
    <x v="1"/>
    <n v="0.30442000000000002"/>
    <x v="5"/>
    <n v="18"/>
    <x v="1"/>
    <x v="3"/>
  </r>
  <r>
    <x v="552"/>
    <x v="12"/>
    <x v="1"/>
    <n v="0.34631000000000001"/>
    <x v="5"/>
    <n v="18"/>
    <x v="1"/>
    <x v="3"/>
  </r>
  <r>
    <x v="552"/>
    <x v="0"/>
    <x v="2"/>
    <n v="0.39784999999999998"/>
    <x v="5"/>
    <n v="18"/>
    <x v="1"/>
    <x v="3"/>
  </r>
  <r>
    <x v="552"/>
    <x v="1"/>
    <x v="2"/>
    <n v="0.60773999999999995"/>
    <x v="5"/>
    <n v="18"/>
    <x v="1"/>
    <x v="3"/>
  </r>
  <r>
    <x v="552"/>
    <x v="14"/>
    <x v="2"/>
    <n v="0.60074000000000005"/>
    <x v="5"/>
    <n v="18"/>
    <x v="1"/>
    <x v="3"/>
  </r>
  <r>
    <x v="552"/>
    <x v="2"/>
    <x v="2"/>
    <n v="0.63458000000000003"/>
    <x v="5"/>
    <n v="18"/>
    <x v="1"/>
    <x v="3"/>
  </r>
  <r>
    <x v="552"/>
    <x v="3"/>
    <x v="2"/>
    <n v="0.75639999999999996"/>
    <x v="5"/>
    <n v="18"/>
    <x v="1"/>
    <x v="3"/>
  </r>
  <r>
    <x v="552"/>
    <x v="5"/>
    <x v="2"/>
    <n v="0.60338999999999998"/>
    <x v="5"/>
    <n v="18"/>
    <x v="1"/>
    <x v="3"/>
  </r>
  <r>
    <x v="552"/>
    <x v="6"/>
    <x v="2"/>
    <n v="0.56716"/>
    <x v="5"/>
    <n v="18"/>
    <x v="1"/>
    <x v="3"/>
  </r>
  <r>
    <x v="552"/>
    <x v="7"/>
    <x v="2"/>
    <n v="0.60189000000000004"/>
    <x v="5"/>
    <n v="18"/>
    <x v="1"/>
    <x v="3"/>
  </r>
  <r>
    <x v="552"/>
    <x v="15"/>
    <x v="2"/>
    <n v="0.59445000000000003"/>
    <x v="5"/>
    <n v="18"/>
    <x v="1"/>
    <x v="3"/>
  </r>
  <r>
    <x v="552"/>
    <x v="8"/>
    <x v="2"/>
    <n v="0.57679999999999998"/>
    <x v="5"/>
    <n v="18"/>
    <x v="1"/>
    <x v="3"/>
  </r>
  <r>
    <x v="552"/>
    <x v="9"/>
    <x v="2"/>
    <n v="0.64183999999999997"/>
    <x v="5"/>
    <n v="18"/>
    <x v="1"/>
    <x v="3"/>
  </r>
  <r>
    <x v="552"/>
    <x v="10"/>
    <x v="2"/>
    <n v="0.75890999999999997"/>
    <x v="5"/>
    <n v="18"/>
    <x v="1"/>
    <x v="3"/>
  </r>
  <r>
    <x v="552"/>
    <x v="11"/>
    <x v="2"/>
    <n v="0.70606999999999998"/>
    <x v="5"/>
    <n v="18"/>
    <x v="1"/>
    <x v="3"/>
  </r>
  <r>
    <x v="552"/>
    <x v="12"/>
    <x v="2"/>
    <n v="0.88817999999999997"/>
    <x v="5"/>
    <n v="18"/>
    <x v="1"/>
    <x v="3"/>
  </r>
  <r>
    <x v="552"/>
    <x v="0"/>
    <x v="3"/>
    <n v="0.65600000000000003"/>
    <x v="5"/>
    <n v="18"/>
    <x v="1"/>
    <x v="3"/>
  </r>
  <r>
    <x v="552"/>
    <x v="1"/>
    <x v="3"/>
    <n v="1.2419899999999999"/>
    <x v="5"/>
    <n v="18"/>
    <x v="1"/>
    <x v="3"/>
  </r>
  <r>
    <x v="552"/>
    <x v="14"/>
    <x v="3"/>
    <n v="1.23339"/>
    <x v="5"/>
    <n v="18"/>
    <x v="1"/>
    <x v="3"/>
  </r>
  <r>
    <x v="552"/>
    <x v="2"/>
    <x v="3"/>
    <n v="1.2749999999999999"/>
    <x v="5"/>
    <n v="18"/>
    <x v="1"/>
    <x v="3"/>
  </r>
  <r>
    <x v="552"/>
    <x v="3"/>
    <x v="3"/>
    <n v="1.3089999999999999"/>
    <x v="5"/>
    <n v="18"/>
    <x v="1"/>
    <x v="3"/>
  </r>
  <r>
    <x v="552"/>
    <x v="5"/>
    <x v="3"/>
    <n v="0.85299999999999998"/>
    <x v="5"/>
    <n v="18"/>
    <x v="1"/>
    <x v="3"/>
  </r>
  <r>
    <x v="552"/>
    <x v="6"/>
    <x v="3"/>
    <n v="1.119"/>
    <x v="5"/>
    <n v="18"/>
    <x v="1"/>
    <x v="3"/>
  </r>
  <r>
    <x v="552"/>
    <x v="7"/>
    <x v="3"/>
    <n v="1.49986"/>
    <x v="5"/>
    <n v="18"/>
    <x v="1"/>
    <x v="3"/>
  </r>
  <r>
    <x v="552"/>
    <x v="15"/>
    <x v="3"/>
    <n v="1.49071"/>
    <x v="5"/>
    <n v="18"/>
    <x v="1"/>
    <x v="3"/>
  </r>
  <r>
    <x v="552"/>
    <x v="8"/>
    <x v="3"/>
    <n v="1.4690000000000001"/>
    <x v="5"/>
    <n v="18"/>
    <x v="1"/>
    <x v="3"/>
  </r>
  <r>
    <x v="552"/>
    <x v="9"/>
    <x v="3"/>
    <n v="1.5489999999999999"/>
    <x v="5"/>
    <n v="18"/>
    <x v="1"/>
    <x v="3"/>
  </r>
  <r>
    <x v="552"/>
    <x v="10"/>
    <x v="3"/>
    <n v="1.6930000000000001"/>
    <x v="5"/>
    <n v="18"/>
    <x v="1"/>
    <x v="3"/>
  </r>
  <r>
    <x v="552"/>
    <x v="11"/>
    <x v="3"/>
    <n v="1.6279999999999999"/>
    <x v="5"/>
    <n v="18"/>
    <x v="1"/>
    <x v="3"/>
  </r>
  <r>
    <x v="552"/>
    <x v="12"/>
    <x v="3"/>
    <n v="1.8520000000000001"/>
    <x v="5"/>
    <n v="18"/>
    <x v="1"/>
    <x v="3"/>
  </r>
  <r>
    <x v="553"/>
    <x v="13"/>
    <x v="0"/>
    <n v="3.141E-2"/>
    <x v="5"/>
    <n v="18"/>
    <x v="1"/>
    <x v="3"/>
  </r>
  <r>
    <x v="553"/>
    <x v="13"/>
    <x v="1"/>
    <n v="7.5929999999999997E-2"/>
    <x v="5"/>
    <n v="18"/>
    <x v="1"/>
    <x v="3"/>
  </r>
  <r>
    <x v="553"/>
    <x v="13"/>
    <x v="2"/>
    <n v="0.55266000000000004"/>
    <x v="5"/>
    <n v="18"/>
    <x v="1"/>
    <x v="3"/>
  </r>
  <r>
    <x v="553"/>
    <x v="13"/>
    <x v="3"/>
    <n v="0.66"/>
    <x v="5"/>
    <n v="18"/>
    <x v="1"/>
    <x v="3"/>
  </r>
  <r>
    <x v="554"/>
    <x v="0"/>
    <x v="0"/>
    <n v="0.13547999999999999"/>
    <x v="5"/>
    <n v="19"/>
    <x v="1"/>
    <x v="4"/>
  </r>
  <r>
    <x v="554"/>
    <x v="1"/>
    <x v="0"/>
    <n v="0.40200999999999998"/>
    <x v="5"/>
    <n v="19"/>
    <x v="1"/>
    <x v="4"/>
  </r>
  <r>
    <x v="554"/>
    <x v="14"/>
    <x v="0"/>
    <n v="0.40200999999999998"/>
    <x v="5"/>
    <n v="19"/>
    <x v="1"/>
    <x v="4"/>
  </r>
  <r>
    <x v="554"/>
    <x v="2"/>
    <x v="0"/>
    <n v="0.40200999999999998"/>
    <x v="5"/>
    <n v="19"/>
    <x v="1"/>
    <x v="4"/>
  </r>
  <r>
    <x v="554"/>
    <x v="3"/>
    <x v="0"/>
    <n v="0.40200999999999998"/>
    <x v="5"/>
    <n v="19"/>
    <x v="1"/>
    <x v="4"/>
  </r>
  <r>
    <x v="554"/>
    <x v="5"/>
    <x v="0"/>
    <n v="9.0109999999999996E-2"/>
    <x v="5"/>
    <n v="19"/>
    <x v="1"/>
    <x v="4"/>
  </r>
  <r>
    <x v="554"/>
    <x v="6"/>
    <x v="0"/>
    <n v="0.34260000000000002"/>
    <x v="5"/>
    <n v="19"/>
    <x v="1"/>
    <x v="4"/>
  </r>
  <r>
    <x v="554"/>
    <x v="7"/>
    <x v="0"/>
    <n v="0.61751"/>
    <x v="5"/>
    <n v="19"/>
    <x v="1"/>
    <x v="4"/>
  </r>
  <r>
    <x v="554"/>
    <x v="15"/>
    <x v="0"/>
    <n v="0.61751"/>
    <x v="5"/>
    <n v="19"/>
    <x v="1"/>
    <x v="4"/>
  </r>
  <r>
    <x v="554"/>
    <x v="8"/>
    <x v="0"/>
    <n v="0.61751"/>
    <x v="5"/>
    <n v="19"/>
    <x v="1"/>
    <x v="4"/>
  </r>
  <r>
    <x v="554"/>
    <x v="9"/>
    <x v="0"/>
    <n v="0.61751"/>
    <x v="5"/>
    <n v="19"/>
    <x v="1"/>
    <x v="4"/>
  </r>
  <r>
    <x v="554"/>
    <x v="10"/>
    <x v="0"/>
    <n v="0.61751"/>
    <x v="5"/>
    <n v="19"/>
    <x v="1"/>
    <x v="4"/>
  </r>
  <r>
    <x v="554"/>
    <x v="11"/>
    <x v="0"/>
    <n v="0.61751"/>
    <x v="5"/>
    <n v="19"/>
    <x v="1"/>
    <x v="4"/>
  </r>
  <r>
    <x v="554"/>
    <x v="12"/>
    <x v="0"/>
    <n v="0.61751"/>
    <x v="5"/>
    <n v="19"/>
    <x v="1"/>
    <x v="4"/>
  </r>
  <r>
    <x v="554"/>
    <x v="0"/>
    <x v="1"/>
    <n v="0.12267"/>
    <x v="5"/>
    <n v="19"/>
    <x v="1"/>
    <x v="4"/>
  </r>
  <r>
    <x v="554"/>
    <x v="1"/>
    <x v="1"/>
    <n v="0.23261999999999999"/>
    <x v="5"/>
    <n v="19"/>
    <x v="1"/>
    <x v="4"/>
  </r>
  <r>
    <x v="554"/>
    <x v="14"/>
    <x v="1"/>
    <n v="0.23111999999999999"/>
    <x v="5"/>
    <n v="19"/>
    <x v="1"/>
    <x v="4"/>
  </r>
  <r>
    <x v="554"/>
    <x v="2"/>
    <x v="1"/>
    <n v="0.23804"/>
    <x v="5"/>
    <n v="19"/>
    <x v="1"/>
    <x v="4"/>
  </r>
  <r>
    <x v="554"/>
    <x v="3"/>
    <x v="1"/>
    <n v="0.24476999999999999"/>
    <x v="5"/>
    <n v="19"/>
    <x v="1"/>
    <x v="4"/>
  </r>
  <r>
    <x v="554"/>
    <x v="5"/>
    <x v="1"/>
    <n v="9.8589999999999997E-2"/>
    <x v="5"/>
    <n v="19"/>
    <x v="1"/>
    <x v="4"/>
  </r>
  <r>
    <x v="554"/>
    <x v="6"/>
    <x v="1"/>
    <n v="0.21110999999999999"/>
    <x v="5"/>
    <n v="19"/>
    <x v="1"/>
    <x v="4"/>
  </r>
  <r>
    <x v="554"/>
    <x v="7"/>
    <x v="1"/>
    <n v="0.28179999999999999"/>
    <x v="5"/>
    <n v="19"/>
    <x v="1"/>
    <x v="4"/>
  </r>
  <r>
    <x v="554"/>
    <x v="15"/>
    <x v="1"/>
    <n v="0.28049000000000002"/>
    <x v="5"/>
    <n v="19"/>
    <x v="1"/>
    <x v="4"/>
  </r>
  <r>
    <x v="554"/>
    <x v="8"/>
    <x v="1"/>
    <n v="0.27488000000000001"/>
    <x v="5"/>
    <n v="19"/>
    <x v="1"/>
    <x v="4"/>
  </r>
  <r>
    <x v="554"/>
    <x v="9"/>
    <x v="1"/>
    <n v="0.29246"/>
    <x v="5"/>
    <n v="19"/>
    <x v="1"/>
    <x v="4"/>
  </r>
  <r>
    <x v="554"/>
    <x v="10"/>
    <x v="1"/>
    <n v="0.31938"/>
    <x v="5"/>
    <n v="19"/>
    <x v="1"/>
    <x v="4"/>
  </r>
  <r>
    <x v="554"/>
    <x v="11"/>
    <x v="1"/>
    <n v="0.30573"/>
    <x v="5"/>
    <n v="19"/>
    <x v="1"/>
    <x v="4"/>
  </r>
  <r>
    <x v="554"/>
    <x v="12"/>
    <x v="1"/>
    <n v="0.34761999999999998"/>
    <x v="5"/>
    <n v="19"/>
    <x v="1"/>
    <x v="4"/>
  </r>
  <r>
    <x v="554"/>
    <x v="0"/>
    <x v="2"/>
    <n v="0.39784999999999998"/>
    <x v="5"/>
    <n v="19"/>
    <x v="1"/>
    <x v="4"/>
  </r>
  <r>
    <x v="554"/>
    <x v="1"/>
    <x v="2"/>
    <n v="0.60936999999999997"/>
    <x v="5"/>
    <n v="19"/>
    <x v="1"/>
    <x v="4"/>
  </r>
  <r>
    <x v="554"/>
    <x v="14"/>
    <x v="2"/>
    <n v="0.60287000000000002"/>
    <x v="5"/>
    <n v="19"/>
    <x v="1"/>
    <x v="4"/>
  </r>
  <r>
    <x v="554"/>
    <x v="2"/>
    <x v="2"/>
    <n v="0.63295000000000001"/>
    <x v="5"/>
    <n v="19"/>
    <x v="1"/>
    <x v="4"/>
  </r>
  <r>
    <x v="554"/>
    <x v="3"/>
    <x v="2"/>
    <n v="0.66222000000000003"/>
    <x v="5"/>
    <n v="19"/>
    <x v="1"/>
    <x v="4"/>
  </r>
  <r>
    <x v="554"/>
    <x v="5"/>
    <x v="2"/>
    <n v="0.66830000000000001"/>
    <x v="5"/>
    <n v="19"/>
    <x v="1"/>
    <x v="4"/>
  </r>
  <r>
    <x v="554"/>
    <x v="6"/>
    <x v="2"/>
    <n v="0.57528999999999997"/>
    <x v="5"/>
    <n v="19"/>
    <x v="1"/>
    <x v="4"/>
  </r>
  <r>
    <x v="554"/>
    <x v="7"/>
    <x v="2"/>
    <n v="0.60768999999999995"/>
    <x v="5"/>
    <n v="19"/>
    <x v="1"/>
    <x v="4"/>
  </r>
  <r>
    <x v="554"/>
    <x v="15"/>
    <x v="2"/>
    <n v="0.60199999999999998"/>
    <x v="5"/>
    <n v="19"/>
    <x v="1"/>
    <x v="4"/>
  </r>
  <r>
    <x v="554"/>
    <x v="8"/>
    <x v="2"/>
    <n v="0.57760999999999996"/>
    <x v="5"/>
    <n v="19"/>
    <x v="1"/>
    <x v="4"/>
  </r>
  <r>
    <x v="554"/>
    <x v="9"/>
    <x v="2"/>
    <n v="0.65403"/>
    <x v="5"/>
    <n v="19"/>
    <x v="1"/>
    <x v="4"/>
  </r>
  <r>
    <x v="554"/>
    <x v="10"/>
    <x v="2"/>
    <n v="0.77110999999999996"/>
    <x v="5"/>
    <n v="19"/>
    <x v="1"/>
    <x v="4"/>
  </r>
  <r>
    <x v="554"/>
    <x v="11"/>
    <x v="2"/>
    <n v="0.71175999999999995"/>
    <x v="5"/>
    <n v="19"/>
    <x v="1"/>
    <x v="4"/>
  </r>
  <r>
    <x v="554"/>
    <x v="12"/>
    <x v="2"/>
    <n v="0.89387000000000005"/>
    <x v="5"/>
    <n v="19"/>
    <x v="1"/>
    <x v="4"/>
  </r>
  <r>
    <x v="554"/>
    <x v="0"/>
    <x v="3"/>
    <n v="0.65600000000000003"/>
    <x v="5"/>
    <n v="19"/>
    <x v="1"/>
    <x v="4"/>
  </r>
  <r>
    <x v="554"/>
    <x v="1"/>
    <x v="3"/>
    <n v="1.244"/>
    <x v="5"/>
    <n v="19"/>
    <x v="1"/>
    <x v="4"/>
  </r>
  <r>
    <x v="554"/>
    <x v="14"/>
    <x v="3"/>
    <n v="1.236"/>
    <x v="5"/>
    <n v="19"/>
    <x v="1"/>
    <x v="4"/>
  </r>
  <r>
    <x v="554"/>
    <x v="2"/>
    <x v="3"/>
    <n v="1.2729999999999999"/>
    <x v="5"/>
    <n v="19"/>
    <x v="1"/>
    <x v="4"/>
  </r>
  <r>
    <x v="554"/>
    <x v="3"/>
    <x v="3"/>
    <n v="1.3089999999999999"/>
    <x v="5"/>
    <n v="19"/>
    <x v="1"/>
    <x v="4"/>
  </r>
  <r>
    <x v="554"/>
    <x v="5"/>
    <x v="3"/>
    <n v="0.85699999999999998"/>
    <x v="5"/>
    <n v="19"/>
    <x v="1"/>
    <x v="4"/>
  </r>
  <r>
    <x v="554"/>
    <x v="6"/>
    <x v="3"/>
    <n v="1.129"/>
    <x v="5"/>
    <n v="19"/>
    <x v="1"/>
    <x v="4"/>
  </r>
  <r>
    <x v="554"/>
    <x v="7"/>
    <x v="3"/>
    <n v="1.5069999999999999"/>
    <x v="5"/>
    <n v="19"/>
    <x v="1"/>
    <x v="4"/>
  </r>
  <r>
    <x v="554"/>
    <x v="15"/>
    <x v="3"/>
    <n v="1.5"/>
    <x v="5"/>
    <n v="19"/>
    <x v="1"/>
    <x v="4"/>
  </r>
  <r>
    <x v="554"/>
    <x v="8"/>
    <x v="3"/>
    <n v="1.47"/>
    <x v="5"/>
    <n v="19"/>
    <x v="1"/>
    <x v="4"/>
  </r>
  <r>
    <x v="554"/>
    <x v="9"/>
    <x v="3"/>
    <n v="1.5640000000000001"/>
    <x v="5"/>
    <n v="19"/>
    <x v="1"/>
    <x v="4"/>
  </r>
  <r>
    <x v="554"/>
    <x v="10"/>
    <x v="3"/>
    <n v="1.708"/>
    <x v="5"/>
    <n v="19"/>
    <x v="1"/>
    <x v="4"/>
  </r>
  <r>
    <x v="554"/>
    <x v="11"/>
    <x v="3"/>
    <n v="1.635"/>
    <x v="5"/>
    <n v="19"/>
    <x v="1"/>
    <x v="4"/>
  </r>
  <r>
    <x v="554"/>
    <x v="12"/>
    <x v="3"/>
    <n v="1.859"/>
    <x v="5"/>
    <n v="19"/>
    <x v="1"/>
    <x v="4"/>
  </r>
  <r>
    <x v="555"/>
    <x v="13"/>
    <x v="0"/>
    <n v="3.141E-2"/>
    <x v="5"/>
    <n v="19"/>
    <x v="1"/>
    <x v="4"/>
  </r>
  <r>
    <x v="555"/>
    <x v="13"/>
    <x v="1"/>
    <n v="7.5929999999999997E-2"/>
    <x v="5"/>
    <n v="19"/>
    <x v="1"/>
    <x v="4"/>
  </r>
  <r>
    <x v="555"/>
    <x v="13"/>
    <x v="2"/>
    <n v="0.55266000000000004"/>
    <x v="5"/>
    <n v="19"/>
    <x v="1"/>
    <x v="4"/>
  </r>
  <r>
    <x v="555"/>
    <x v="13"/>
    <x v="3"/>
    <n v="0.66"/>
    <x v="5"/>
    <n v="19"/>
    <x v="1"/>
    <x v="4"/>
  </r>
  <r>
    <x v="556"/>
    <x v="0"/>
    <x v="0"/>
    <n v="0.13547999999999999"/>
    <x v="5"/>
    <n v="20"/>
    <x v="1"/>
    <x v="4"/>
  </r>
  <r>
    <x v="556"/>
    <x v="1"/>
    <x v="0"/>
    <n v="0.40200999999999998"/>
    <x v="5"/>
    <n v="20"/>
    <x v="1"/>
    <x v="4"/>
  </r>
  <r>
    <x v="556"/>
    <x v="14"/>
    <x v="0"/>
    <n v="0.40200999999999998"/>
    <x v="5"/>
    <n v="20"/>
    <x v="1"/>
    <x v="4"/>
  </r>
  <r>
    <x v="556"/>
    <x v="2"/>
    <x v="0"/>
    <n v="0.40200999999999998"/>
    <x v="5"/>
    <n v="20"/>
    <x v="1"/>
    <x v="4"/>
  </r>
  <r>
    <x v="556"/>
    <x v="3"/>
    <x v="0"/>
    <n v="0.40200999999999998"/>
    <x v="5"/>
    <n v="20"/>
    <x v="1"/>
    <x v="4"/>
  </r>
  <r>
    <x v="556"/>
    <x v="5"/>
    <x v="0"/>
    <n v="9.0109999999999996E-2"/>
    <x v="5"/>
    <n v="20"/>
    <x v="1"/>
    <x v="4"/>
  </r>
  <r>
    <x v="556"/>
    <x v="6"/>
    <x v="0"/>
    <n v="0.34260000000000002"/>
    <x v="5"/>
    <n v="20"/>
    <x v="1"/>
    <x v="4"/>
  </r>
  <r>
    <x v="556"/>
    <x v="7"/>
    <x v="0"/>
    <n v="0.61751"/>
    <x v="5"/>
    <n v="20"/>
    <x v="1"/>
    <x v="4"/>
  </r>
  <r>
    <x v="556"/>
    <x v="15"/>
    <x v="0"/>
    <n v="0.61751"/>
    <x v="5"/>
    <n v="20"/>
    <x v="1"/>
    <x v="4"/>
  </r>
  <r>
    <x v="556"/>
    <x v="8"/>
    <x v="0"/>
    <n v="0.61751"/>
    <x v="5"/>
    <n v="20"/>
    <x v="1"/>
    <x v="4"/>
  </r>
  <r>
    <x v="556"/>
    <x v="9"/>
    <x v="0"/>
    <n v="0.61751"/>
    <x v="5"/>
    <n v="20"/>
    <x v="1"/>
    <x v="4"/>
  </r>
  <r>
    <x v="556"/>
    <x v="10"/>
    <x v="0"/>
    <n v="0.61751"/>
    <x v="5"/>
    <n v="20"/>
    <x v="1"/>
    <x v="4"/>
  </r>
  <r>
    <x v="556"/>
    <x v="11"/>
    <x v="0"/>
    <n v="0.61751"/>
    <x v="5"/>
    <n v="20"/>
    <x v="1"/>
    <x v="4"/>
  </r>
  <r>
    <x v="556"/>
    <x v="12"/>
    <x v="0"/>
    <n v="0.61751"/>
    <x v="5"/>
    <n v="20"/>
    <x v="1"/>
    <x v="4"/>
  </r>
  <r>
    <x v="556"/>
    <x v="0"/>
    <x v="1"/>
    <n v="0.12248000000000001"/>
    <x v="5"/>
    <n v="20"/>
    <x v="1"/>
    <x v="4"/>
  </r>
  <r>
    <x v="556"/>
    <x v="1"/>
    <x v="1"/>
    <n v="0.23369000000000001"/>
    <x v="5"/>
    <n v="20"/>
    <x v="1"/>
    <x v="4"/>
  </r>
  <r>
    <x v="556"/>
    <x v="14"/>
    <x v="1"/>
    <n v="0.23152"/>
    <x v="5"/>
    <n v="20"/>
    <x v="1"/>
    <x v="4"/>
  </r>
  <r>
    <x v="556"/>
    <x v="2"/>
    <x v="1"/>
    <n v="0.23841000000000001"/>
    <x v="5"/>
    <n v="20"/>
    <x v="1"/>
    <x v="4"/>
  </r>
  <r>
    <x v="556"/>
    <x v="3"/>
    <x v="1"/>
    <n v="0.24664"/>
    <x v="5"/>
    <n v="20"/>
    <x v="1"/>
    <x v="4"/>
  </r>
  <r>
    <x v="556"/>
    <x v="5"/>
    <x v="1"/>
    <n v="9.894E-2"/>
    <x v="5"/>
    <n v="20"/>
    <x v="1"/>
    <x v="4"/>
  </r>
  <r>
    <x v="556"/>
    <x v="6"/>
    <x v="1"/>
    <n v="0.21224000000000001"/>
    <x v="5"/>
    <n v="20"/>
    <x v="1"/>
    <x v="4"/>
  </r>
  <r>
    <x v="556"/>
    <x v="7"/>
    <x v="1"/>
    <n v="0.28142"/>
    <x v="5"/>
    <n v="20"/>
    <x v="1"/>
    <x v="4"/>
  </r>
  <r>
    <x v="556"/>
    <x v="15"/>
    <x v="1"/>
    <n v="0.27973999999999999"/>
    <x v="5"/>
    <n v="20"/>
    <x v="1"/>
    <x v="4"/>
  </r>
  <r>
    <x v="556"/>
    <x v="8"/>
    <x v="1"/>
    <n v="0.27637"/>
    <x v="5"/>
    <n v="20"/>
    <x v="1"/>
    <x v="4"/>
  </r>
  <r>
    <x v="556"/>
    <x v="9"/>
    <x v="1"/>
    <n v="0.29246"/>
    <x v="5"/>
    <n v="20"/>
    <x v="1"/>
    <x v="4"/>
  </r>
  <r>
    <x v="556"/>
    <x v="10"/>
    <x v="1"/>
    <n v="0.31881999999999999"/>
    <x v="5"/>
    <n v="20"/>
    <x v="1"/>
    <x v="4"/>
  </r>
  <r>
    <x v="556"/>
    <x v="11"/>
    <x v="1"/>
    <n v="0.30424000000000001"/>
    <x v="5"/>
    <n v="20"/>
    <x v="1"/>
    <x v="4"/>
  </r>
  <r>
    <x v="556"/>
    <x v="12"/>
    <x v="1"/>
    <n v="0.34761999999999998"/>
    <x v="5"/>
    <n v="20"/>
    <x v="1"/>
    <x v="4"/>
  </r>
  <r>
    <x v="556"/>
    <x v="0"/>
    <x v="2"/>
    <n v="0.39704"/>
    <x v="5"/>
    <n v="20"/>
    <x v="1"/>
    <x v="4"/>
  </r>
  <r>
    <x v="556"/>
    <x v="1"/>
    <x v="2"/>
    <n v="0.61402000000000001"/>
    <x v="5"/>
    <n v="20"/>
    <x v="1"/>
    <x v="4"/>
  </r>
  <r>
    <x v="556"/>
    <x v="14"/>
    <x v="2"/>
    <n v="0.60458999999999996"/>
    <x v="5"/>
    <n v="20"/>
    <x v="1"/>
    <x v="4"/>
  </r>
  <r>
    <x v="556"/>
    <x v="2"/>
    <x v="2"/>
    <n v="0.63458000000000003"/>
    <x v="5"/>
    <n v="20"/>
    <x v="1"/>
    <x v="4"/>
  </r>
  <r>
    <x v="556"/>
    <x v="3"/>
    <x v="2"/>
    <n v="0.67035"/>
    <x v="5"/>
    <n v="20"/>
    <x v="1"/>
    <x v="4"/>
  </r>
  <r>
    <x v="556"/>
    <x v="5"/>
    <x v="2"/>
    <n v="0.67095000000000005"/>
    <x v="5"/>
    <n v="20"/>
    <x v="1"/>
    <x v="4"/>
  </r>
  <r>
    <x v="556"/>
    <x v="6"/>
    <x v="2"/>
    <n v="0.58016000000000001"/>
    <x v="5"/>
    <n v="20"/>
    <x v="1"/>
    <x v="4"/>
  </r>
  <r>
    <x v="556"/>
    <x v="7"/>
    <x v="2"/>
    <n v="0.60607"/>
    <x v="5"/>
    <n v="20"/>
    <x v="1"/>
    <x v="4"/>
  </r>
  <r>
    <x v="556"/>
    <x v="15"/>
    <x v="2"/>
    <n v="0.59875"/>
    <x v="5"/>
    <n v="20"/>
    <x v="1"/>
    <x v="4"/>
  </r>
  <r>
    <x v="556"/>
    <x v="8"/>
    <x v="2"/>
    <n v="0.58411999999999997"/>
    <x v="5"/>
    <n v="20"/>
    <x v="1"/>
    <x v="4"/>
  </r>
  <r>
    <x v="556"/>
    <x v="9"/>
    <x v="2"/>
    <n v="0.65403"/>
    <x v="5"/>
    <n v="20"/>
    <x v="1"/>
    <x v="4"/>
  </r>
  <r>
    <x v="556"/>
    <x v="10"/>
    <x v="2"/>
    <n v="0.76866999999999996"/>
    <x v="5"/>
    <n v="20"/>
    <x v="1"/>
    <x v="4"/>
  </r>
  <r>
    <x v="556"/>
    <x v="11"/>
    <x v="2"/>
    <n v="0.70525000000000004"/>
    <x v="5"/>
    <n v="20"/>
    <x v="1"/>
    <x v="4"/>
  </r>
  <r>
    <x v="556"/>
    <x v="12"/>
    <x v="2"/>
    <n v="0.89387000000000005"/>
    <x v="5"/>
    <n v="20"/>
    <x v="1"/>
    <x v="4"/>
  </r>
  <r>
    <x v="556"/>
    <x v="0"/>
    <x v="3"/>
    <n v="0.65500000000000003"/>
    <x v="5"/>
    <n v="20"/>
    <x v="1"/>
    <x v="4"/>
  </r>
  <r>
    <x v="556"/>
    <x v="1"/>
    <x v="3"/>
    <n v="1.2497100000000001"/>
    <x v="5"/>
    <n v="20"/>
    <x v="1"/>
    <x v="4"/>
  </r>
  <r>
    <x v="556"/>
    <x v="14"/>
    <x v="3"/>
    <n v="1.2381200000000001"/>
    <x v="5"/>
    <n v="20"/>
    <x v="1"/>
    <x v="4"/>
  </r>
  <r>
    <x v="556"/>
    <x v="2"/>
    <x v="3"/>
    <n v="1.2749999999999999"/>
    <x v="5"/>
    <n v="20"/>
    <x v="1"/>
    <x v="4"/>
  </r>
  <r>
    <x v="556"/>
    <x v="3"/>
    <x v="3"/>
    <n v="1.319"/>
    <x v="5"/>
    <n v="20"/>
    <x v="1"/>
    <x v="4"/>
  </r>
  <r>
    <x v="556"/>
    <x v="5"/>
    <x v="3"/>
    <n v="0.86"/>
    <x v="5"/>
    <n v="20"/>
    <x v="1"/>
    <x v="4"/>
  </r>
  <r>
    <x v="556"/>
    <x v="6"/>
    <x v="3"/>
    <n v="1.135"/>
    <x v="5"/>
    <n v="20"/>
    <x v="1"/>
    <x v="4"/>
  </r>
  <r>
    <x v="556"/>
    <x v="7"/>
    <x v="3"/>
    <n v="1.5049999999999999"/>
    <x v="5"/>
    <n v="20"/>
    <x v="1"/>
    <x v="4"/>
  </r>
  <r>
    <x v="556"/>
    <x v="15"/>
    <x v="3"/>
    <n v="1.496"/>
    <x v="5"/>
    <n v="20"/>
    <x v="1"/>
    <x v="4"/>
  </r>
  <r>
    <x v="556"/>
    <x v="8"/>
    <x v="3"/>
    <n v="1.478"/>
    <x v="5"/>
    <n v="20"/>
    <x v="1"/>
    <x v="4"/>
  </r>
  <r>
    <x v="556"/>
    <x v="9"/>
    <x v="3"/>
    <n v="1.5640000000000001"/>
    <x v="5"/>
    <n v="20"/>
    <x v="1"/>
    <x v="4"/>
  </r>
  <r>
    <x v="556"/>
    <x v="10"/>
    <x v="3"/>
    <n v="1.7050000000000001"/>
    <x v="5"/>
    <n v="20"/>
    <x v="1"/>
    <x v="4"/>
  </r>
  <r>
    <x v="556"/>
    <x v="11"/>
    <x v="3"/>
    <n v="1.627"/>
    <x v="5"/>
    <n v="20"/>
    <x v="1"/>
    <x v="4"/>
  </r>
  <r>
    <x v="556"/>
    <x v="12"/>
    <x v="3"/>
    <n v="1.859"/>
    <x v="5"/>
    <n v="20"/>
    <x v="1"/>
    <x v="4"/>
  </r>
  <r>
    <x v="557"/>
    <x v="13"/>
    <x v="0"/>
    <n v="3.141E-2"/>
    <x v="5"/>
    <n v="20"/>
    <x v="1"/>
    <x v="4"/>
  </r>
  <r>
    <x v="557"/>
    <x v="13"/>
    <x v="1"/>
    <n v="7.6319999999999999E-2"/>
    <x v="5"/>
    <n v="20"/>
    <x v="1"/>
    <x v="4"/>
  </r>
  <r>
    <x v="557"/>
    <x v="13"/>
    <x v="2"/>
    <n v="0.55567"/>
    <x v="5"/>
    <n v="20"/>
    <x v="1"/>
    <x v="4"/>
  </r>
  <r>
    <x v="557"/>
    <x v="13"/>
    <x v="3"/>
    <n v="0.66339999999999999"/>
    <x v="5"/>
    <n v="20"/>
    <x v="1"/>
    <x v="4"/>
  </r>
  <r>
    <x v="558"/>
    <x v="0"/>
    <x v="0"/>
    <n v="0.13547999999999999"/>
    <x v="5"/>
    <n v="21"/>
    <x v="1"/>
    <x v="4"/>
  </r>
  <r>
    <x v="558"/>
    <x v="1"/>
    <x v="0"/>
    <n v="0.40200999999999998"/>
    <x v="5"/>
    <n v="21"/>
    <x v="1"/>
    <x v="4"/>
  </r>
  <r>
    <x v="558"/>
    <x v="14"/>
    <x v="0"/>
    <n v="0.40200999999999998"/>
    <x v="5"/>
    <n v="21"/>
    <x v="1"/>
    <x v="4"/>
  </r>
  <r>
    <x v="558"/>
    <x v="2"/>
    <x v="0"/>
    <n v="0.40200999999999998"/>
    <x v="5"/>
    <n v="21"/>
    <x v="1"/>
    <x v="4"/>
  </r>
  <r>
    <x v="558"/>
    <x v="3"/>
    <x v="0"/>
    <n v="0.40200999999999998"/>
    <x v="5"/>
    <n v="21"/>
    <x v="1"/>
    <x v="4"/>
  </r>
  <r>
    <x v="558"/>
    <x v="5"/>
    <x v="0"/>
    <n v="9.0109999999999996E-2"/>
    <x v="5"/>
    <n v="21"/>
    <x v="1"/>
    <x v="4"/>
  </r>
  <r>
    <x v="558"/>
    <x v="6"/>
    <x v="0"/>
    <n v="0.34260000000000002"/>
    <x v="5"/>
    <n v="21"/>
    <x v="1"/>
    <x v="4"/>
  </r>
  <r>
    <x v="558"/>
    <x v="7"/>
    <x v="0"/>
    <n v="0.61751"/>
    <x v="5"/>
    <n v="21"/>
    <x v="1"/>
    <x v="4"/>
  </r>
  <r>
    <x v="558"/>
    <x v="15"/>
    <x v="0"/>
    <n v="0.61751"/>
    <x v="5"/>
    <n v="21"/>
    <x v="1"/>
    <x v="4"/>
  </r>
  <r>
    <x v="558"/>
    <x v="8"/>
    <x v="0"/>
    <n v="0.61751"/>
    <x v="5"/>
    <n v="21"/>
    <x v="1"/>
    <x v="4"/>
  </r>
  <r>
    <x v="558"/>
    <x v="9"/>
    <x v="0"/>
    <n v="0.61751"/>
    <x v="5"/>
    <n v="21"/>
    <x v="1"/>
    <x v="4"/>
  </r>
  <r>
    <x v="558"/>
    <x v="10"/>
    <x v="0"/>
    <n v="0.61751"/>
    <x v="5"/>
    <n v="21"/>
    <x v="1"/>
    <x v="4"/>
  </r>
  <r>
    <x v="558"/>
    <x v="11"/>
    <x v="0"/>
    <n v="0.61751"/>
    <x v="5"/>
    <n v="21"/>
    <x v="1"/>
    <x v="4"/>
  </r>
  <r>
    <x v="558"/>
    <x v="12"/>
    <x v="0"/>
    <n v="0.61751"/>
    <x v="5"/>
    <n v="21"/>
    <x v="1"/>
    <x v="4"/>
  </r>
  <r>
    <x v="558"/>
    <x v="0"/>
    <x v="1"/>
    <n v="0.12154"/>
    <x v="5"/>
    <n v="21"/>
    <x v="1"/>
    <x v="4"/>
  </r>
  <r>
    <x v="558"/>
    <x v="1"/>
    <x v="1"/>
    <n v="0.23351"/>
    <x v="5"/>
    <n v="21"/>
    <x v="1"/>
    <x v="4"/>
  </r>
  <r>
    <x v="558"/>
    <x v="14"/>
    <x v="1"/>
    <n v="0.23144000000000001"/>
    <x v="5"/>
    <n v="21"/>
    <x v="1"/>
    <x v="4"/>
  </r>
  <r>
    <x v="558"/>
    <x v="2"/>
    <x v="1"/>
    <n v="0.23898"/>
    <x v="5"/>
    <n v="21"/>
    <x v="1"/>
    <x v="4"/>
  </r>
  <r>
    <x v="558"/>
    <x v="3"/>
    <x v="1"/>
    <n v="0.24664"/>
    <x v="5"/>
    <n v="21"/>
    <x v="1"/>
    <x v="4"/>
  </r>
  <r>
    <x v="558"/>
    <x v="5"/>
    <x v="1"/>
    <n v="9.9049999999999999E-2"/>
    <x v="5"/>
    <n v="21"/>
    <x v="1"/>
    <x v="4"/>
  </r>
  <r>
    <x v="558"/>
    <x v="6"/>
    <x v="1"/>
    <n v="0.21317"/>
    <x v="5"/>
    <n v="21"/>
    <x v="1"/>
    <x v="4"/>
  </r>
  <r>
    <x v="558"/>
    <x v="7"/>
    <x v="1"/>
    <n v="0.28084999999999999"/>
    <x v="5"/>
    <n v="21"/>
    <x v="1"/>
    <x v="4"/>
  </r>
  <r>
    <x v="558"/>
    <x v="15"/>
    <x v="1"/>
    <n v="0.27940999999999999"/>
    <x v="5"/>
    <n v="21"/>
    <x v="1"/>
    <x v="4"/>
  </r>
  <r>
    <x v="558"/>
    <x v="8"/>
    <x v="1"/>
    <n v="0.27637"/>
    <x v="5"/>
    <n v="21"/>
    <x v="1"/>
    <x v="4"/>
  </r>
  <r>
    <x v="558"/>
    <x v="9"/>
    <x v="1"/>
    <n v="0.29302"/>
    <x v="5"/>
    <n v="21"/>
    <x v="1"/>
    <x v="4"/>
  </r>
  <r>
    <x v="558"/>
    <x v="10"/>
    <x v="1"/>
    <n v="0.31657999999999997"/>
    <x v="5"/>
    <n v="21"/>
    <x v="1"/>
    <x v="4"/>
  </r>
  <r>
    <x v="558"/>
    <x v="11"/>
    <x v="1"/>
    <n v="0.30424000000000001"/>
    <x v="5"/>
    <n v="21"/>
    <x v="1"/>
    <x v="4"/>
  </r>
  <r>
    <x v="558"/>
    <x v="12"/>
    <x v="1"/>
    <n v="0.34743000000000002"/>
    <x v="5"/>
    <n v="21"/>
    <x v="1"/>
    <x v="4"/>
  </r>
  <r>
    <x v="558"/>
    <x v="0"/>
    <x v="2"/>
    <n v="0.39296999999999999"/>
    <x v="5"/>
    <n v="21"/>
    <x v="1"/>
    <x v="4"/>
  </r>
  <r>
    <x v="558"/>
    <x v="1"/>
    <x v="2"/>
    <n v="0.61324999999999996"/>
    <x v="5"/>
    <n v="21"/>
    <x v="1"/>
    <x v="4"/>
  </r>
  <r>
    <x v="558"/>
    <x v="14"/>
    <x v="2"/>
    <n v="0.60423000000000004"/>
    <x v="5"/>
    <n v="21"/>
    <x v="1"/>
    <x v="4"/>
  </r>
  <r>
    <x v="558"/>
    <x v="2"/>
    <x v="2"/>
    <n v="0.63700999999999997"/>
    <x v="5"/>
    <n v="21"/>
    <x v="1"/>
    <x v="4"/>
  </r>
  <r>
    <x v="558"/>
    <x v="3"/>
    <x v="2"/>
    <n v="0.67035"/>
    <x v="5"/>
    <n v="21"/>
    <x v="1"/>
    <x v="4"/>
  </r>
  <r>
    <x v="558"/>
    <x v="5"/>
    <x v="2"/>
    <n v="0.67183999999999999"/>
    <x v="5"/>
    <n v="21"/>
    <x v="1"/>
    <x v="4"/>
  </r>
  <r>
    <x v="558"/>
    <x v="6"/>
    <x v="2"/>
    <n v="0.58423000000000003"/>
    <x v="5"/>
    <n v="21"/>
    <x v="1"/>
    <x v="4"/>
  </r>
  <r>
    <x v="558"/>
    <x v="7"/>
    <x v="2"/>
    <n v="0.60357000000000005"/>
    <x v="5"/>
    <n v="21"/>
    <x v="1"/>
    <x v="4"/>
  </r>
  <r>
    <x v="558"/>
    <x v="15"/>
    <x v="2"/>
    <n v="0.59730000000000005"/>
    <x v="5"/>
    <n v="21"/>
    <x v="1"/>
    <x v="4"/>
  </r>
  <r>
    <x v="558"/>
    <x v="8"/>
    <x v="2"/>
    <n v="0.58411999999999997"/>
    <x v="5"/>
    <n v="21"/>
    <x v="1"/>
    <x v="4"/>
  </r>
  <r>
    <x v="558"/>
    <x v="9"/>
    <x v="2"/>
    <n v="0.65647"/>
    <x v="5"/>
    <n v="21"/>
    <x v="1"/>
    <x v="4"/>
  </r>
  <r>
    <x v="558"/>
    <x v="10"/>
    <x v="2"/>
    <n v="0.75890999999999997"/>
    <x v="5"/>
    <n v="21"/>
    <x v="1"/>
    <x v="4"/>
  </r>
  <r>
    <x v="558"/>
    <x v="11"/>
    <x v="2"/>
    <n v="0.70525000000000004"/>
    <x v="5"/>
    <n v="21"/>
    <x v="1"/>
    <x v="4"/>
  </r>
  <r>
    <x v="558"/>
    <x v="12"/>
    <x v="2"/>
    <n v="0.89305999999999996"/>
    <x v="5"/>
    <n v="21"/>
    <x v="1"/>
    <x v="4"/>
  </r>
  <r>
    <x v="558"/>
    <x v="0"/>
    <x v="3"/>
    <n v="0.65"/>
    <x v="5"/>
    <n v="21"/>
    <x v="1"/>
    <x v="4"/>
  </r>
  <r>
    <x v="558"/>
    <x v="1"/>
    <x v="3"/>
    <n v="1.2487699999999999"/>
    <x v="5"/>
    <n v="21"/>
    <x v="1"/>
    <x v="4"/>
  </r>
  <r>
    <x v="558"/>
    <x v="14"/>
    <x v="3"/>
    <n v="1.23767"/>
    <x v="5"/>
    <n v="21"/>
    <x v="1"/>
    <x v="4"/>
  </r>
  <r>
    <x v="558"/>
    <x v="2"/>
    <x v="3"/>
    <n v="1.278"/>
    <x v="5"/>
    <n v="21"/>
    <x v="1"/>
    <x v="4"/>
  </r>
  <r>
    <x v="558"/>
    <x v="3"/>
    <x v="3"/>
    <n v="1.319"/>
    <x v="5"/>
    <n v="21"/>
    <x v="1"/>
    <x v="4"/>
  </r>
  <r>
    <x v="558"/>
    <x v="5"/>
    <x v="3"/>
    <n v="0.86099999999999999"/>
    <x v="5"/>
    <n v="21"/>
    <x v="1"/>
    <x v="4"/>
  </r>
  <r>
    <x v="558"/>
    <x v="6"/>
    <x v="3"/>
    <n v="1.1399999999999999"/>
    <x v="5"/>
    <n v="21"/>
    <x v="1"/>
    <x v="4"/>
  </r>
  <r>
    <x v="558"/>
    <x v="7"/>
    <x v="3"/>
    <n v="1.5019199999999999"/>
    <x v="5"/>
    <n v="21"/>
    <x v="1"/>
    <x v="4"/>
  </r>
  <r>
    <x v="558"/>
    <x v="15"/>
    <x v="3"/>
    <n v="1.4942200000000001"/>
    <x v="5"/>
    <n v="21"/>
    <x v="1"/>
    <x v="4"/>
  </r>
  <r>
    <x v="558"/>
    <x v="8"/>
    <x v="3"/>
    <n v="1.478"/>
    <x v="5"/>
    <n v="21"/>
    <x v="1"/>
    <x v="4"/>
  </r>
  <r>
    <x v="558"/>
    <x v="9"/>
    <x v="3"/>
    <n v="1.5669999999999999"/>
    <x v="5"/>
    <n v="21"/>
    <x v="1"/>
    <x v="4"/>
  </r>
  <r>
    <x v="558"/>
    <x v="10"/>
    <x v="3"/>
    <n v="1.6930000000000001"/>
    <x v="5"/>
    <n v="21"/>
    <x v="1"/>
    <x v="4"/>
  </r>
  <r>
    <x v="558"/>
    <x v="11"/>
    <x v="3"/>
    <n v="1.627"/>
    <x v="5"/>
    <n v="21"/>
    <x v="1"/>
    <x v="4"/>
  </r>
  <r>
    <x v="558"/>
    <x v="12"/>
    <x v="3"/>
    <n v="1.8580000000000001"/>
    <x v="5"/>
    <n v="21"/>
    <x v="1"/>
    <x v="4"/>
  </r>
  <r>
    <x v="559"/>
    <x v="13"/>
    <x v="0"/>
    <n v="3.141E-2"/>
    <x v="5"/>
    <n v="21"/>
    <x v="1"/>
    <x v="4"/>
  </r>
  <r>
    <x v="559"/>
    <x v="13"/>
    <x v="1"/>
    <n v="7.5719999999999996E-2"/>
    <x v="5"/>
    <n v="21"/>
    <x v="1"/>
    <x v="4"/>
  </r>
  <r>
    <x v="559"/>
    <x v="13"/>
    <x v="2"/>
    <n v="0.55106999999999995"/>
    <x v="5"/>
    <n v="21"/>
    <x v="1"/>
    <x v="4"/>
  </r>
  <r>
    <x v="559"/>
    <x v="13"/>
    <x v="3"/>
    <n v="0.65820000000000001"/>
    <x v="5"/>
    <n v="21"/>
    <x v="1"/>
    <x v="4"/>
  </r>
  <r>
    <x v="560"/>
    <x v="0"/>
    <x v="0"/>
    <n v="0.13547999999999999"/>
    <x v="5"/>
    <n v="22"/>
    <x v="1"/>
    <x v="4"/>
  </r>
  <r>
    <x v="560"/>
    <x v="1"/>
    <x v="0"/>
    <n v="0.40200999999999998"/>
    <x v="5"/>
    <n v="22"/>
    <x v="1"/>
    <x v="4"/>
  </r>
  <r>
    <x v="560"/>
    <x v="14"/>
    <x v="0"/>
    <n v="0.40200999999999998"/>
    <x v="5"/>
    <n v="22"/>
    <x v="1"/>
    <x v="4"/>
  </r>
  <r>
    <x v="560"/>
    <x v="2"/>
    <x v="0"/>
    <n v="0.40200999999999998"/>
    <x v="5"/>
    <n v="22"/>
    <x v="1"/>
    <x v="4"/>
  </r>
  <r>
    <x v="560"/>
    <x v="3"/>
    <x v="0"/>
    <n v="0.40200999999999998"/>
    <x v="5"/>
    <n v="22"/>
    <x v="1"/>
    <x v="4"/>
  </r>
  <r>
    <x v="560"/>
    <x v="5"/>
    <x v="0"/>
    <n v="9.0109999999999996E-2"/>
    <x v="5"/>
    <n v="22"/>
    <x v="1"/>
    <x v="4"/>
  </r>
  <r>
    <x v="560"/>
    <x v="6"/>
    <x v="0"/>
    <n v="0.34260000000000002"/>
    <x v="5"/>
    <n v="22"/>
    <x v="1"/>
    <x v="4"/>
  </r>
  <r>
    <x v="560"/>
    <x v="7"/>
    <x v="0"/>
    <n v="0.61751"/>
    <x v="5"/>
    <n v="22"/>
    <x v="1"/>
    <x v="4"/>
  </r>
  <r>
    <x v="560"/>
    <x v="15"/>
    <x v="0"/>
    <n v="0.61751"/>
    <x v="5"/>
    <n v="22"/>
    <x v="1"/>
    <x v="4"/>
  </r>
  <r>
    <x v="560"/>
    <x v="8"/>
    <x v="0"/>
    <n v="0.61751"/>
    <x v="5"/>
    <n v="22"/>
    <x v="1"/>
    <x v="4"/>
  </r>
  <r>
    <x v="560"/>
    <x v="9"/>
    <x v="0"/>
    <n v="0.61751"/>
    <x v="5"/>
    <n v="22"/>
    <x v="1"/>
    <x v="4"/>
  </r>
  <r>
    <x v="560"/>
    <x v="10"/>
    <x v="0"/>
    <n v="0.61751"/>
    <x v="5"/>
    <n v="22"/>
    <x v="1"/>
    <x v="4"/>
  </r>
  <r>
    <x v="560"/>
    <x v="11"/>
    <x v="0"/>
    <n v="0.61751"/>
    <x v="5"/>
    <n v="22"/>
    <x v="1"/>
    <x v="4"/>
  </r>
  <r>
    <x v="560"/>
    <x v="12"/>
    <x v="0"/>
    <n v="0.61751"/>
    <x v="5"/>
    <n v="22"/>
    <x v="1"/>
    <x v="4"/>
  </r>
  <r>
    <x v="560"/>
    <x v="0"/>
    <x v="1"/>
    <n v="0.12117"/>
    <x v="5"/>
    <n v="22"/>
    <x v="1"/>
    <x v="4"/>
  </r>
  <r>
    <x v="560"/>
    <x v="1"/>
    <x v="1"/>
    <n v="0.23336999999999999"/>
    <x v="5"/>
    <n v="22"/>
    <x v="1"/>
    <x v="4"/>
  </r>
  <r>
    <x v="560"/>
    <x v="14"/>
    <x v="1"/>
    <n v="0.23130999999999999"/>
    <x v="5"/>
    <n v="22"/>
    <x v="1"/>
    <x v="4"/>
  </r>
  <r>
    <x v="560"/>
    <x v="2"/>
    <x v="1"/>
    <n v="0.23879"/>
    <x v="5"/>
    <n v="22"/>
    <x v="1"/>
    <x v="4"/>
  </r>
  <r>
    <x v="560"/>
    <x v="3"/>
    <x v="1"/>
    <n v="0.24664"/>
    <x v="5"/>
    <n v="22"/>
    <x v="1"/>
    <x v="4"/>
  </r>
  <r>
    <x v="560"/>
    <x v="5"/>
    <x v="1"/>
    <n v="9.894E-2"/>
    <x v="5"/>
    <n v="22"/>
    <x v="1"/>
    <x v="4"/>
  </r>
  <r>
    <x v="560"/>
    <x v="6"/>
    <x v="1"/>
    <n v="0.21317"/>
    <x v="5"/>
    <n v="22"/>
    <x v="1"/>
    <x v="4"/>
  </r>
  <r>
    <x v="560"/>
    <x v="7"/>
    <x v="1"/>
    <n v="0.28198000000000001"/>
    <x v="5"/>
    <n v="22"/>
    <x v="1"/>
    <x v="4"/>
  </r>
  <r>
    <x v="560"/>
    <x v="15"/>
    <x v="1"/>
    <n v="0.28049000000000002"/>
    <x v="5"/>
    <n v="22"/>
    <x v="1"/>
    <x v="4"/>
  </r>
  <r>
    <x v="560"/>
    <x v="8"/>
    <x v="1"/>
    <n v="0.27618999999999999"/>
    <x v="5"/>
    <n v="22"/>
    <x v="1"/>
    <x v="4"/>
  </r>
  <r>
    <x v="560"/>
    <x v="9"/>
    <x v="1"/>
    <n v="0.29302"/>
    <x v="5"/>
    <n v="22"/>
    <x v="1"/>
    <x v="4"/>
  </r>
  <r>
    <x v="560"/>
    <x v="10"/>
    <x v="1"/>
    <n v="0.31602000000000002"/>
    <x v="5"/>
    <n v="22"/>
    <x v="1"/>
    <x v="4"/>
  </r>
  <r>
    <x v="560"/>
    <x v="11"/>
    <x v="1"/>
    <n v="0.30497999999999997"/>
    <x v="5"/>
    <n v="22"/>
    <x v="1"/>
    <x v="4"/>
  </r>
  <r>
    <x v="560"/>
    <x v="12"/>
    <x v="1"/>
    <n v="0.34761999999999998"/>
    <x v="5"/>
    <n v="22"/>
    <x v="1"/>
    <x v="4"/>
  </r>
  <r>
    <x v="560"/>
    <x v="0"/>
    <x v="2"/>
    <n v="0.39134999999999998"/>
    <x v="5"/>
    <n v="22"/>
    <x v="1"/>
    <x v="4"/>
  </r>
  <r>
    <x v="560"/>
    <x v="1"/>
    <x v="2"/>
    <n v="0.61262000000000005"/>
    <x v="5"/>
    <n v="22"/>
    <x v="1"/>
    <x v="4"/>
  </r>
  <r>
    <x v="560"/>
    <x v="14"/>
    <x v="2"/>
    <n v="0.60367999999999999"/>
    <x v="5"/>
    <n v="22"/>
    <x v="1"/>
    <x v="4"/>
  </r>
  <r>
    <x v="560"/>
    <x v="2"/>
    <x v="2"/>
    <n v="0.63619999999999999"/>
    <x v="5"/>
    <n v="22"/>
    <x v="1"/>
    <x v="4"/>
  </r>
  <r>
    <x v="560"/>
    <x v="3"/>
    <x v="2"/>
    <n v="0.67035"/>
    <x v="5"/>
    <n v="22"/>
    <x v="1"/>
    <x v="4"/>
  </r>
  <r>
    <x v="560"/>
    <x v="5"/>
    <x v="2"/>
    <n v="0.67095000000000005"/>
    <x v="5"/>
    <n v="22"/>
    <x v="1"/>
    <x v="4"/>
  </r>
  <r>
    <x v="560"/>
    <x v="6"/>
    <x v="2"/>
    <n v="0.58423000000000003"/>
    <x v="5"/>
    <n v="22"/>
    <x v="1"/>
    <x v="4"/>
  </r>
  <r>
    <x v="560"/>
    <x v="7"/>
    <x v="2"/>
    <n v="0.60851"/>
    <x v="5"/>
    <n v="22"/>
    <x v="1"/>
    <x v="4"/>
  </r>
  <r>
    <x v="560"/>
    <x v="15"/>
    <x v="2"/>
    <n v="0.60199999999999998"/>
    <x v="5"/>
    <n v="22"/>
    <x v="1"/>
    <x v="4"/>
  </r>
  <r>
    <x v="560"/>
    <x v="8"/>
    <x v="2"/>
    <n v="0.58330000000000004"/>
    <x v="5"/>
    <n v="22"/>
    <x v="1"/>
    <x v="4"/>
  </r>
  <r>
    <x v="560"/>
    <x v="9"/>
    <x v="2"/>
    <n v="0.65647"/>
    <x v="5"/>
    <n v="22"/>
    <x v="1"/>
    <x v="4"/>
  </r>
  <r>
    <x v="560"/>
    <x v="10"/>
    <x v="2"/>
    <n v="0.75646999999999998"/>
    <x v="5"/>
    <n v="22"/>
    <x v="1"/>
    <x v="4"/>
  </r>
  <r>
    <x v="560"/>
    <x v="11"/>
    <x v="2"/>
    <n v="0.70850999999999997"/>
    <x v="5"/>
    <n v="22"/>
    <x v="1"/>
    <x v="4"/>
  </r>
  <r>
    <x v="560"/>
    <x v="12"/>
    <x v="2"/>
    <n v="0.89387000000000005"/>
    <x v="5"/>
    <n v="22"/>
    <x v="1"/>
    <x v="4"/>
  </r>
  <r>
    <x v="560"/>
    <x v="0"/>
    <x v="3"/>
    <n v="0.64800000000000002"/>
    <x v="5"/>
    <n v="22"/>
    <x v="1"/>
    <x v="4"/>
  </r>
  <r>
    <x v="560"/>
    <x v="1"/>
    <x v="3"/>
    <n v="1.248"/>
    <x v="5"/>
    <n v="22"/>
    <x v="1"/>
    <x v="4"/>
  </r>
  <r>
    <x v="560"/>
    <x v="14"/>
    <x v="3"/>
    <n v="1.2370000000000001"/>
    <x v="5"/>
    <n v="22"/>
    <x v="1"/>
    <x v="4"/>
  </r>
  <r>
    <x v="560"/>
    <x v="2"/>
    <x v="3"/>
    <n v="1.2769999999999999"/>
    <x v="5"/>
    <n v="22"/>
    <x v="1"/>
    <x v="4"/>
  </r>
  <r>
    <x v="560"/>
    <x v="3"/>
    <x v="3"/>
    <n v="1.319"/>
    <x v="5"/>
    <n v="22"/>
    <x v="1"/>
    <x v="4"/>
  </r>
  <r>
    <x v="560"/>
    <x v="5"/>
    <x v="3"/>
    <n v="0.86"/>
    <x v="5"/>
    <n v="22"/>
    <x v="1"/>
    <x v="4"/>
  </r>
  <r>
    <x v="560"/>
    <x v="6"/>
    <x v="3"/>
    <n v="1.1399999999999999"/>
    <x v="5"/>
    <n v="22"/>
    <x v="1"/>
    <x v="4"/>
  </r>
  <r>
    <x v="560"/>
    <x v="7"/>
    <x v="3"/>
    <n v="1.508"/>
    <x v="5"/>
    <n v="22"/>
    <x v="1"/>
    <x v="4"/>
  </r>
  <r>
    <x v="560"/>
    <x v="15"/>
    <x v="3"/>
    <n v="1.5"/>
    <x v="5"/>
    <n v="22"/>
    <x v="1"/>
    <x v="4"/>
  </r>
  <r>
    <x v="560"/>
    <x v="8"/>
    <x v="3"/>
    <n v="1.4770000000000001"/>
    <x v="5"/>
    <n v="22"/>
    <x v="1"/>
    <x v="4"/>
  </r>
  <r>
    <x v="560"/>
    <x v="9"/>
    <x v="3"/>
    <n v="1.5669999999999999"/>
    <x v="5"/>
    <n v="22"/>
    <x v="1"/>
    <x v="4"/>
  </r>
  <r>
    <x v="560"/>
    <x v="10"/>
    <x v="3"/>
    <n v="1.69"/>
    <x v="5"/>
    <n v="22"/>
    <x v="1"/>
    <x v="4"/>
  </r>
  <r>
    <x v="560"/>
    <x v="11"/>
    <x v="3"/>
    <n v="1.631"/>
    <x v="5"/>
    <n v="22"/>
    <x v="1"/>
    <x v="4"/>
  </r>
  <r>
    <x v="560"/>
    <x v="12"/>
    <x v="3"/>
    <n v="1.859"/>
    <x v="5"/>
    <n v="22"/>
    <x v="1"/>
    <x v="4"/>
  </r>
  <r>
    <x v="561"/>
    <x v="13"/>
    <x v="0"/>
    <n v="3.141E-2"/>
    <x v="5"/>
    <n v="22"/>
    <x v="1"/>
    <x v="4"/>
  </r>
  <r>
    <x v="561"/>
    <x v="13"/>
    <x v="1"/>
    <n v="7.4800000000000005E-2"/>
    <x v="5"/>
    <n v="22"/>
    <x v="1"/>
    <x v="4"/>
  </r>
  <r>
    <x v="561"/>
    <x v="13"/>
    <x v="2"/>
    <n v="0.54398999999999997"/>
    <x v="5"/>
    <n v="22"/>
    <x v="1"/>
    <x v="4"/>
  </r>
  <r>
    <x v="561"/>
    <x v="13"/>
    <x v="3"/>
    <n v="0.6502"/>
    <x v="5"/>
    <n v="22"/>
    <x v="1"/>
    <x v="4"/>
  </r>
  <r>
    <x v="562"/>
    <x v="0"/>
    <x v="0"/>
    <n v="0.13547999999999999"/>
    <x v="5"/>
    <n v="23"/>
    <x v="1"/>
    <x v="5"/>
  </r>
  <r>
    <x v="562"/>
    <x v="1"/>
    <x v="0"/>
    <n v="0.40200999999999998"/>
    <x v="5"/>
    <n v="23"/>
    <x v="1"/>
    <x v="5"/>
  </r>
  <r>
    <x v="562"/>
    <x v="14"/>
    <x v="0"/>
    <n v="0.40200999999999998"/>
    <x v="5"/>
    <n v="23"/>
    <x v="1"/>
    <x v="5"/>
  </r>
  <r>
    <x v="562"/>
    <x v="2"/>
    <x v="0"/>
    <n v="0.40200999999999998"/>
    <x v="5"/>
    <n v="23"/>
    <x v="1"/>
    <x v="5"/>
  </r>
  <r>
    <x v="562"/>
    <x v="3"/>
    <x v="0"/>
    <n v="0.40200999999999998"/>
    <x v="5"/>
    <n v="23"/>
    <x v="1"/>
    <x v="5"/>
  </r>
  <r>
    <x v="562"/>
    <x v="5"/>
    <x v="0"/>
    <n v="9.0109999999999996E-2"/>
    <x v="5"/>
    <n v="23"/>
    <x v="1"/>
    <x v="5"/>
  </r>
  <r>
    <x v="562"/>
    <x v="6"/>
    <x v="0"/>
    <n v="0.34260000000000002"/>
    <x v="5"/>
    <n v="23"/>
    <x v="1"/>
    <x v="5"/>
  </r>
  <r>
    <x v="562"/>
    <x v="7"/>
    <x v="0"/>
    <n v="0.61751"/>
    <x v="5"/>
    <n v="23"/>
    <x v="1"/>
    <x v="5"/>
  </r>
  <r>
    <x v="562"/>
    <x v="15"/>
    <x v="0"/>
    <n v="0.61751"/>
    <x v="5"/>
    <n v="23"/>
    <x v="1"/>
    <x v="5"/>
  </r>
  <r>
    <x v="562"/>
    <x v="8"/>
    <x v="0"/>
    <n v="0.61751"/>
    <x v="5"/>
    <n v="23"/>
    <x v="1"/>
    <x v="5"/>
  </r>
  <r>
    <x v="562"/>
    <x v="9"/>
    <x v="0"/>
    <n v="0.61751"/>
    <x v="5"/>
    <n v="23"/>
    <x v="1"/>
    <x v="5"/>
  </r>
  <r>
    <x v="562"/>
    <x v="10"/>
    <x v="0"/>
    <n v="0.61751"/>
    <x v="5"/>
    <n v="23"/>
    <x v="1"/>
    <x v="5"/>
  </r>
  <r>
    <x v="562"/>
    <x v="11"/>
    <x v="0"/>
    <n v="0.61751"/>
    <x v="5"/>
    <n v="23"/>
    <x v="1"/>
    <x v="5"/>
  </r>
  <r>
    <x v="562"/>
    <x v="12"/>
    <x v="0"/>
    <n v="0.61751"/>
    <x v="5"/>
    <n v="23"/>
    <x v="1"/>
    <x v="5"/>
  </r>
  <r>
    <x v="562"/>
    <x v="0"/>
    <x v="1"/>
    <n v="0.12098"/>
    <x v="5"/>
    <n v="23"/>
    <x v="1"/>
    <x v="5"/>
  </r>
  <r>
    <x v="562"/>
    <x v="1"/>
    <x v="1"/>
    <n v="0.23280000000000001"/>
    <x v="5"/>
    <n v="23"/>
    <x v="1"/>
    <x v="5"/>
  </r>
  <r>
    <x v="562"/>
    <x v="14"/>
    <x v="1"/>
    <n v="0.23075000000000001"/>
    <x v="5"/>
    <n v="23"/>
    <x v="1"/>
    <x v="5"/>
  </r>
  <r>
    <x v="562"/>
    <x v="2"/>
    <x v="1"/>
    <n v="0.23823"/>
    <x v="5"/>
    <n v="23"/>
    <x v="1"/>
    <x v="5"/>
  </r>
  <r>
    <x v="562"/>
    <x v="3"/>
    <x v="1"/>
    <n v="0.24571000000000001"/>
    <x v="5"/>
    <n v="23"/>
    <x v="1"/>
    <x v="5"/>
  </r>
  <r>
    <x v="562"/>
    <x v="5"/>
    <x v="1"/>
    <n v="9.8479999999999998E-2"/>
    <x v="5"/>
    <n v="23"/>
    <x v="1"/>
    <x v="5"/>
  </r>
  <r>
    <x v="562"/>
    <x v="6"/>
    <x v="1"/>
    <n v="0.21298"/>
    <x v="5"/>
    <n v="23"/>
    <x v="1"/>
    <x v="5"/>
  </r>
  <r>
    <x v="562"/>
    <x v="7"/>
    <x v="1"/>
    <n v="0.28236"/>
    <x v="5"/>
    <n v="23"/>
    <x v="1"/>
    <x v="5"/>
  </r>
  <r>
    <x v="562"/>
    <x v="15"/>
    <x v="1"/>
    <n v="0.28105000000000002"/>
    <x v="5"/>
    <n v="23"/>
    <x v="1"/>
    <x v="5"/>
  </r>
  <r>
    <x v="562"/>
    <x v="8"/>
    <x v="1"/>
    <n v="0.27581"/>
    <x v="5"/>
    <n v="23"/>
    <x v="1"/>
    <x v="5"/>
  </r>
  <r>
    <x v="562"/>
    <x v="9"/>
    <x v="1"/>
    <n v="0.29302"/>
    <x v="5"/>
    <n v="23"/>
    <x v="1"/>
    <x v="5"/>
  </r>
  <r>
    <x v="562"/>
    <x v="10"/>
    <x v="1"/>
    <n v="0.31825999999999999"/>
    <x v="5"/>
    <n v="23"/>
    <x v="1"/>
    <x v="5"/>
  </r>
  <r>
    <x v="562"/>
    <x v="11"/>
    <x v="1"/>
    <n v="0.30779000000000001"/>
    <x v="5"/>
    <n v="23"/>
    <x v="1"/>
    <x v="5"/>
  </r>
  <r>
    <x v="562"/>
    <x v="12"/>
    <x v="1"/>
    <n v="0.34761999999999998"/>
    <x v="5"/>
    <n v="23"/>
    <x v="1"/>
    <x v="5"/>
  </r>
  <r>
    <x v="562"/>
    <x v="0"/>
    <x v="2"/>
    <n v="0.39052999999999999"/>
    <x v="5"/>
    <n v="23"/>
    <x v="1"/>
    <x v="5"/>
  </r>
  <r>
    <x v="562"/>
    <x v="1"/>
    <x v="2"/>
    <n v="0.61019000000000001"/>
    <x v="5"/>
    <n v="23"/>
    <x v="1"/>
    <x v="5"/>
  </r>
  <r>
    <x v="562"/>
    <x v="14"/>
    <x v="2"/>
    <n v="0.60124"/>
    <x v="5"/>
    <n v="23"/>
    <x v="1"/>
    <x v="5"/>
  </r>
  <r>
    <x v="562"/>
    <x v="2"/>
    <x v="2"/>
    <n v="0.63375999999999999"/>
    <x v="5"/>
    <n v="23"/>
    <x v="1"/>
    <x v="5"/>
  </r>
  <r>
    <x v="562"/>
    <x v="3"/>
    <x v="2"/>
    <n v="0.66627999999999998"/>
    <x v="5"/>
    <n v="23"/>
    <x v="1"/>
    <x v="5"/>
  </r>
  <r>
    <x v="562"/>
    <x v="5"/>
    <x v="2"/>
    <n v="0.66740999999999995"/>
    <x v="5"/>
    <n v="23"/>
    <x v="1"/>
    <x v="5"/>
  </r>
  <r>
    <x v="562"/>
    <x v="6"/>
    <x v="2"/>
    <n v="0.58342000000000005"/>
    <x v="5"/>
    <n v="23"/>
    <x v="1"/>
    <x v="5"/>
  </r>
  <r>
    <x v="562"/>
    <x v="7"/>
    <x v="2"/>
    <n v="0.61012999999999995"/>
    <x v="5"/>
    <n v="23"/>
    <x v="1"/>
    <x v="5"/>
  </r>
  <r>
    <x v="562"/>
    <x v="15"/>
    <x v="2"/>
    <n v="0.60443999999999998"/>
    <x v="5"/>
    <n v="23"/>
    <x v="1"/>
    <x v="5"/>
  </r>
  <r>
    <x v="562"/>
    <x v="8"/>
    <x v="2"/>
    <n v="0.58167999999999997"/>
    <x v="5"/>
    <n v="23"/>
    <x v="1"/>
    <x v="5"/>
  </r>
  <r>
    <x v="562"/>
    <x v="9"/>
    <x v="2"/>
    <n v="0.65647"/>
    <x v="5"/>
    <n v="23"/>
    <x v="1"/>
    <x v="5"/>
  </r>
  <r>
    <x v="562"/>
    <x v="10"/>
    <x v="2"/>
    <n v="0.76622999999999997"/>
    <x v="5"/>
    <n v="23"/>
    <x v="1"/>
    <x v="5"/>
  </r>
  <r>
    <x v="562"/>
    <x v="11"/>
    <x v="2"/>
    <n v="0.72070000000000001"/>
    <x v="5"/>
    <n v="23"/>
    <x v="1"/>
    <x v="5"/>
  </r>
  <r>
    <x v="562"/>
    <x v="12"/>
    <x v="2"/>
    <n v="0.89387000000000005"/>
    <x v="5"/>
    <n v="23"/>
    <x v="1"/>
    <x v="5"/>
  </r>
  <r>
    <x v="562"/>
    <x v="0"/>
    <x v="3"/>
    <n v="0.64700000000000002"/>
    <x v="5"/>
    <n v="23"/>
    <x v="1"/>
    <x v="5"/>
  </r>
  <r>
    <x v="562"/>
    <x v="1"/>
    <x v="3"/>
    <n v="1.2450000000000001"/>
    <x v="5"/>
    <n v="23"/>
    <x v="1"/>
    <x v="5"/>
  </r>
  <r>
    <x v="562"/>
    <x v="14"/>
    <x v="3"/>
    <n v="1.234"/>
    <x v="5"/>
    <n v="23"/>
    <x v="1"/>
    <x v="5"/>
  </r>
  <r>
    <x v="562"/>
    <x v="2"/>
    <x v="3"/>
    <n v="1.274"/>
    <x v="5"/>
    <n v="23"/>
    <x v="1"/>
    <x v="5"/>
  </r>
  <r>
    <x v="562"/>
    <x v="3"/>
    <x v="3"/>
    <n v="1.3140000000000001"/>
    <x v="5"/>
    <n v="23"/>
    <x v="1"/>
    <x v="5"/>
  </r>
  <r>
    <x v="562"/>
    <x v="5"/>
    <x v="3"/>
    <n v="0.85599999999999998"/>
    <x v="5"/>
    <n v="23"/>
    <x v="1"/>
    <x v="5"/>
  </r>
  <r>
    <x v="562"/>
    <x v="6"/>
    <x v="3"/>
    <n v="1.139"/>
    <x v="5"/>
    <n v="23"/>
    <x v="1"/>
    <x v="5"/>
  </r>
  <r>
    <x v="562"/>
    <x v="7"/>
    <x v="3"/>
    <n v="1.51"/>
    <x v="5"/>
    <n v="23"/>
    <x v="1"/>
    <x v="5"/>
  </r>
  <r>
    <x v="562"/>
    <x v="15"/>
    <x v="3"/>
    <n v="1.5029999999999999"/>
    <x v="5"/>
    <n v="23"/>
    <x v="1"/>
    <x v="5"/>
  </r>
  <r>
    <x v="562"/>
    <x v="8"/>
    <x v="3"/>
    <n v="1.4750000000000001"/>
    <x v="5"/>
    <n v="23"/>
    <x v="1"/>
    <x v="5"/>
  </r>
  <r>
    <x v="562"/>
    <x v="9"/>
    <x v="3"/>
    <n v="1.5669999999999999"/>
    <x v="5"/>
    <n v="23"/>
    <x v="1"/>
    <x v="5"/>
  </r>
  <r>
    <x v="562"/>
    <x v="10"/>
    <x v="3"/>
    <n v="1.702"/>
    <x v="5"/>
    <n v="23"/>
    <x v="1"/>
    <x v="5"/>
  </r>
  <r>
    <x v="562"/>
    <x v="11"/>
    <x v="3"/>
    <n v="1.6459999999999999"/>
    <x v="5"/>
    <n v="23"/>
    <x v="1"/>
    <x v="5"/>
  </r>
  <r>
    <x v="562"/>
    <x v="12"/>
    <x v="3"/>
    <n v="1.859"/>
    <x v="5"/>
    <n v="23"/>
    <x v="1"/>
    <x v="5"/>
  </r>
  <r>
    <x v="563"/>
    <x v="13"/>
    <x v="0"/>
    <n v="3.141E-2"/>
    <x v="5"/>
    <n v="23"/>
    <x v="1"/>
    <x v="5"/>
  </r>
  <r>
    <x v="563"/>
    <x v="13"/>
    <x v="1"/>
    <n v="7.4800000000000005E-2"/>
    <x v="5"/>
    <n v="23"/>
    <x v="1"/>
    <x v="5"/>
  </r>
  <r>
    <x v="563"/>
    <x v="13"/>
    <x v="2"/>
    <n v="0.54398999999999997"/>
    <x v="5"/>
    <n v="23"/>
    <x v="1"/>
    <x v="5"/>
  </r>
  <r>
    <x v="563"/>
    <x v="13"/>
    <x v="3"/>
    <n v="0.6502"/>
    <x v="5"/>
    <n v="23"/>
    <x v="1"/>
    <x v="5"/>
  </r>
  <r>
    <x v="564"/>
    <x v="0"/>
    <x v="0"/>
    <n v="0.13547999999999999"/>
    <x v="5"/>
    <n v="24"/>
    <x v="1"/>
    <x v="5"/>
  </r>
  <r>
    <x v="564"/>
    <x v="1"/>
    <x v="0"/>
    <n v="0.40200999999999998"/>
    <x v="5"/>
    <n v="24"/>
    <x v="1"/>
    <x v="5"/>
  </r>
  <r>
    <x v="564"/>
    <x v="14"/>
    <x v="0"/>
    <n v="0.40200999999999998"/>
    <x v="5"/>
    <n v="24"/>
    <x v="1"/>
    <x v="5"/>
  </r>
  <r>
    <x v="564"/>
    <x v="2"/>
    <x v="0"/>
    <n v="0.40200999999999998"/>
    <x v="5"/>
    <n v="24"/>
    <x v="1"/>
    <x v="5"/>
  </r>
  <r>
    <x v="564"/>
    <x v="3"/>
    <x v="0"/>
    <n v="0.40200999999999998"/>
    <x v="5"/>
    <n v="24"/>
    <x v="1"/>
    <x v="5"/>
  </r>
  <r>
    <x v="564"/>
    <x v="5"/>
    <x v="0"/>
    <n v="9.0109999999999996E-2"/>
    <x v="5"/>
    <n v="24"/>
    <x v="1"/>
    <x v="5"/>
  </r>
  <r>
    <x v="564"/>
    <x v="6"/>
    <x v="0"/>
    <n v="0.34260000000000002"/>
    <x v="5"/>
    <n v="24"/>
    <x v="1"/>
    <x v="5"/>
  </r>
  <r>
    <x v="564"/>
    <x v="7"/>
    <x v="0"/>
    <n v="0.61751"/>
    <x v="5"/>
    <n v="24"/>
    <x v="1"/>
    <x v="5"/>
  </r>
  <r>
    <x v="564"/>
    <x v="15"/>
    <x v="0"/>
    <n v="0.61751"/>
    <x v="5"/>
    <n v="24"/>
    <x v="1"/>
    <x v="5"/>
  </r>
  <r>
    <x v="564"/>
    <x v="8"/>
    <x v="0"/>
    <n v="0.61751"/>
    <x v="5"/>
    <n v="24"/>
    <x v="1"/>
    <x v="5"/>
  </r>
  <r>
    <x v="564"/>
    <x v="9"/>
    <x v="0"/>
    <n v="0.61751"/>
    <x v="5"/>
    <n v="24"/>
    <x v="1"/>
    <x v="5"/>
  </r>
  <r>
    <x v="564"/>
    <x v="10"/>
    <x v="0"/>
    <n v="0.61751"/>
    <x v="5"/>
    <n v="24"/>
    <x v="1"/>
    <x v="5"/>
  </r>
  <r>
    <x v="564"/>
    <x v="11"/>
    <x v="0"/>
    <n v="0.61751"/>
    <x v="5"/>
    <n v="24"/>
    <x v="1"/>
    <x v="5"/>
  </r>
  <r>
    <x v="564"/>
    <x v="12"/>
    <x v="0"/>
    <n v="0.61751"/>
    <x v="5"/>
    <n v="24"/>
    <x v="1"/>
    <x v="5"/>
  </r>
  <r>
    <x v="564"/>
    <x v="0"/>
    <x v="1"/>
    <n v="0.11910999999999999"/>
    <x v="5"/>
    <n v="24"/>
    <x v="1"/>
    <x v="5"/>
  </r>
  <r>
    <x v="564"/>
    <x v="1"/>
    <x v="1"/>
    <n v="0.23150000000000001"/>
    <x v="5"/>
    <n v="24"/>
    <x v="1"/>
    <x v="5"/>
  </r>
  <r>
    <x v="564"/>
    <x v="14"/>
    <x v="1"/>
    <n v="0.23224"/>
    <x v="5"/>
    <n v="24"/>
    <x v="1"/>
    <x v="5"/>
  </r>
  <r>
    <x v="564"/>
    <x v="2"/>
    <x v="1"/>
    <n v="0.23785000000000001"/>
    <x v="5"/>
    <n v="24"/>
    <x v="1"/>
    <x v="5"/>
  </r>
  <r>
    <x v="564"/>
    <x v="3"/>
    <x v="1"/>
    <n v="0.24571000000000001"/>
    <x v="5"/>
    <n v="24"/>
    <x v="1"/>
    <x v="5"/>
  </r>
  <r>
    <x v="564"/>
    <x v="5"/>
    <x v="1"/>
    <n v="9.7900000000000001E-2"/>
    <x v="5"/>
    <n v="24"/>
    <x v="1"/>
    <x v="5"/>
  </r>
  <r>
    <x v="564"/>
    <x v="6"/>
    <x v="1"/>
    <n v="0.21224000000000001"/>
    <x v="5"/>
    <n v="24"/>
    <x v="1"/>
    <x v="5"/>
  </r>
  <r>
    <x v="564"/>
    <x v="7"/>
    <x v="1"/>
    <n v="0.28292"/>
    <x v="5"/>
    <n v="24"/>
    <x v="1"/>
    <x v="5"/>
  </r>
  <r>
    <x v="564"/>
    <x v="15"/>
    <x v="1"/>
    <n v="0.28404000000000001"/>
    <x v="5"/>
    <n v="24"/>
    <x v="1"/>
    <x v="5"/>
  </r>
  <r>
    <x v="564"/>
    <x v="8"/>
    <x v="1"/>
    <n v="0.27637"/>
    <x v="5"/>
    <n v="24"/>
    <x v="1"/>
    <x v="5"/>
  </r>
  <r>
    <x v="564"/>
    <x v="9"/>
    <x v="1"/>
    <n v="0.29376000000000002"/>
    <x v="5"/>
    <n v="24"/>
    <x v="1"/>
    <x v="5"/>
  </r>
  <r>
    <x v="564"/>
    <x v="10"/>
    <x v="1"/>
    <n v="0.31881999999999999"/>
    <x v="5"/>
    <n v="24"/>
    <x v="1"/>
    <x v="5"/>
  </r>
  <r>
    <x v="564"/>
    <x v="11"/>
    <x v="1"/>
    <n v="0.30779000000000001"/>
    <x v="5"/>
    <n v="24"/>
    <x v="1"/>
    <x v="5"/>
  </r>
  <r>
    <x v="564"/>
    <x v="12"/>
    <x v="1"/>
    <n v="0.3478"/>
    <x v="5"/>
    <n v="24"/>
    <x v="1"/>
    <x v="5"/>
  </r>
  <r>
    <x v="564"/>
    <x v="0"/>
    <x v="2"/>
    <n v="0.38240000000000002"/>
    <x v="5"/>
    <n v="24"/>
    <x v="1"/>
    <x v="5"/>
  </r>
  <r>
    <x v="564"/>
    <x v="1"/>
    <x v="2"/>
    <n v="0.60448999999999997"/>
    <x v="5"/>
    <n v="24"/>
    <x v="1"/>
    <x v="5"/>
  </r>
  <r>
    <x v="564"/>
    <x v="14"/>
    <x v="2"/>
    <n v="0.60775000000000001"/>
    <x v="5"/>
    <n v="24"/>
    <x v="1"/>
    <x v="5"/>
  </r>
  <r>
    <x v="564"/>
    <x v="2"/>
    <x v="2"/>
    <n v="0.63214000000000004"/>
    <x v="5"/>
    <n v="24"/>
    <x v="1"/>
    <x v="5"/>
  </r>
  <r>
    <x v="564"/>
    <x v="3"/>
    <x v="2"/>
    <n v="0.66627999999999998"/>
    <x v="5"/>
    <n v="24"/>
    <x v="1"/>
    <x v="5"/>
  </r>
  <r>
    <x v="564"/>
    <x v="5"/>
    <x v="2"/>
    <n v="0.66298999999999997"/>
    <x v="5"/>
    <n v="24"/>
    <x v="1"/>
    <x v="5"/>
  </r>
  <r>
    <x v="564"/>
    <x v="6"/>
    <x v="2"/>
    <n v="0.58016000000000001"/>
    <x v="5"/>
    <n v="24"/>
    <x v="1"/>
    <x v="5"/>
  </r>
  <r>
    <x v="564"/>
    <x v="7"/>
    <x v="2"/>
    <n v="0.61256999999999995"/>
    <x v="5"/>
    <n v="24"/>
    <x v="1"/>
    <x v="5"/>
  </r>
  <r>
    <x v="564"/>
    <x v="15"/>
    <x v="2"/>
    <n v="0.61745000000000005"/>
    <x v="5"/>
    <n v="24"/>
    <x v="1"/>
    <x v="5"/>
  </r>
  <r>
    <x v="564"/>
    <x v="8"/>
    <x v="2"/>
    <n v="0.58411999999999997"/>
    <x v="5"/>
    <n v="24"/>
    <x v="1"/>
    <x v="5"/>
  </r>
  <r>
    <x v="564"/>
    <x v="9"/>
    <x v="2"/>
    <n v="0.65973000000000004"/>
    <x v="5"/>
    <n v="24"/>
    <x v="1"/>
    <x v="5"/>
  </r>
  <r>
    <x v="564"/>
    <x v="10"/>
    <x v="2"/>
    <n v="0.76866999999999996"/>
    <x v="5"/>
    <n v="24"/>
    <x v="1"/>
    <x v="5"/>
  </r>
  <r>
    <x v="564"/>
    <x v="11"/>
    <x v="2"/>
    <n v="0.72070000000000001"/>
    <x v="5"/>
    <n v="24"/>
    <x v="1"/>
    <x v="5"/>
  </r>
  <r>
    <x v="564"/>
    <x v="12"/>
    <x v="2"/>
    <n v="0.89468999999999999"/>
    <x v="5"/>
    <n v="24"/>
    <x v="1"/>
    <x v="5"/>
  </r>
  <r>
    <x v="564"/>
    <x v="0"/>
    <x v="3"/>
    <n v="0.63700000000000001"/>
    <x v="5"/>
    <n v="24"/>
    <x v="1"/>
    <x v="5"/>
  </r>
  <r>
    <x v="564"/>
    <x v="1"/>
    <x v="3"/>
    <n v="1.238"/>
    <x v="5"/>
    <n v="24"/>
    <x v="1"/>
    <x v="5"/>
  </r>
  <r>
    <x v="564"/>
    <x v="14"/>
    <x v="3"/>
    <n v="1.242"/>
    <x v="5"/>
    <n v="24"/>
    <x v="1"/>
    <x v="5"/>
  </r>
  <r>
    <x v="564"/>
    <x v="2"/>
    <x v="3"/>
    <n v="1.272"/>
    <x v="5"/>
    <n v="24"/>
    <x v="1"/>
    <x v="5"/>
  </r>
  <r>
    <x v="564"/>
    <x v="3"/>
    <x v="3"/>
    <n v="1.3140000000000001"/>
    <x v="5"/>
    <n v="24"/>
    <x v="1"/>
    <x v="5"/>
  </r>
  <r>
    <x v="564"/>
    <x v="5"/>
    <x v="3"/>
    <n v="0.85099999999999998"/>
    <x v="5"/>
    <n v="24"/>
    <x v="1"/>
    <x v="5"/>
  </r>
  <r>
    <x v="564"/>
    <x v="6"/>
    <x v="3"/>
    <n v="1.135"/>
    <x v="5"/>
    <n v="24"/>
    <x v="1"/>
    <x v="5"/>
  </r>
  <r>
    <x v="564"/>
    <x v="7"/>
    <x v="3"/>
    <n v="1.5129999999999999"/>
    <x v="5"/>
    <n v="24"/>
    <x v="1"/>
    <x v="5"/>
  </r>
  <r>
    <x v="564"/>
    <x v="15"/>
    <x v="3"/>
    <n v="1.5189999999999999"/>
    <x v="5"/>
    <n v="24"/>
    <x v="1"/>
    <x v="5"/>
  </r>
  <r>
    <x v="564"/>
    <x v="8"/>
    <x v="3"/>
    <n v="1.478"/>
    <x v="5"/>
    <n v="24"/>
    <x v="1"/>
    <x v="5"/>
  </r>
  <r>
    <x v="564"/>
    <x v="9"/>
    <x v="3"/>
    <n v="1.571"/>
    <x v="5"/>
    <n v="24"/>
    <x v="1"/>
    <x v="5"/>
  </r>
  <r>
    <x v="564"/>
    <x v="10"/>
    <x v="3"/>
    <n v="1.7050000000000001"/>
    <x v="5"/>
    <n v="24"/>
    <x v="1"/>
    <x v="5"/>
  </r>
  <r>
    <x v="564"/>
    <x v="11"/>
    <x v="3"/>
    <n v="1.6459999999999999"/>
    <x v="5"/>
    <n v="24"/>
    <x v="1"/>
    <x v="5"/>
  </r>
  <r>
    <x v="564"/>
    <x v="12"/>
    <x v="3"/>
    <n v="1.86"/>
    <x v="5"/>
    <n v="24"/>
    <x v="1"/>
    <x v="5"/>
  </r>
  <r>
    <x v="565"/>
    <x v="13"/>
    <x v="0"/>
    <n v="3.141E-2"/>
    <x v="5"/>
    <n v="24"/>
    <x v="1"/>
    <x v="5"/>
  </r>
  <r>
    <x v="565"/>
    <x v="13"/>
    <x v="1"/>
    <n v="7.4249999999999997E-2"/>
    <x v="5"/>
    <n v="24"/>
    <x v="1"/>
    <x v="5"/>
  </r>
  <r>
    <x v="565"/>
    <x v="13"/>
    <x v="2"/>
    <n v="0.53974"/>
    <x v="5"/>
    <n v="24"/>
    <x v="1"/>
    <x v="5"/>
  </r>
  <r>
    <x v="565"/>
    <x v="13"/>
    <x v="3"/>
    <n v="0.64539999999999997"/>
    <x v="5"/>
    <n v="24"/>
    <x v="1"/>
    <x v="5"/>
  </r>
  <r>
    <x v="566"/>
    <x v="0"/>
    <x v="0"/>
    <n v="0.13547999999999999"/>
    <x v="5"/>
    <n v="25"/>
    <x v="1"/>
    <x v="5"/>
  </r>
  <r>
    <x v="566"/>
    <x v="16"/>
    <x v="0"/>
    <n v="0.40200999999999998"/>
    <x v="5"/>
    <n v="25"/>
    <x v="1"/>
    <x v="5"/>
  </r>
  <r>
    <x v="566"/>
    <x v="14"/>
    <x v="0"/>
    <n v="0.40200999999999998"/>
    <x v="5"/>
    <n v="25"/>
    <x v="1"/>
    <x v="5"/>
  </r>
  <r>
    <x v="566"/>
    <x v="2"/>
    <x v="0"/>
    <n v="0.40200999999999998"/>
    <x v="5"/>
    <n v="25"/>
    <x v="1"/>
    <x v="5"/>
  </r>
  <r>
    <x v="566"/>
    <x v="3"/>
    <x v="0"/>
    <n v="0.40200999999999998"/>
    <x v="5"/>
    <n v="25"/>
    <x v="1"/>
    <x v="5"/>
  </r>
  <r>
    <x v="566"/>
    <x v="5"/>
    <x v="0"/>
    <n v="9.0109999999999996E-2"/>
    <x v="5"/>
    <n v="25"/>
    <x v="1"/>
    <x v="5"/>
  </r>
  <r>
    <x v="566"/>
    <x v="6"/>
    <x v="0"/>
    <n v="0.34260000000000002"/>
    <x v="5"/>
    <n v="25"/>
    <x v="1"/>
    <x v="5"/>
  </r>
  <r>
    <x v="566"/>
    <x v="17"/>
    <x v="0"/>
    <n v="0.61751"/>
    <x v="5"/>
    <n v="25"/>
    <x v="1"/>
    <x v="5"/>
  </r>
  <r>
    <x v="566"/>
    <x v="15"/>
    <x v="0"/>
    <n v="0.61751"/>
    <x v="5"/>
    <n v="25"/>
    <x v="1"/>
    <x v="5"/>
  </r>
  <r>
    <x v="566"/>
    <x v="8"/>
    <x v="0"/>
    <n v="0.61751"/>
    <x v="5"/>
    <n v="25"/>
    <x v="1"/>
    <x v="5"/>
  </r>
  <r>
    <x v="566"/>
    <x v="9"/>
    <x v="0"/>
    <n v="0.61751"/>
    <x v="5"/>
    <n v="25"/>
    <x v="1"/>
    <x v="5"/>
  </r>
  <r>
    <x v="566"/>
    <x v="10"/>
    <x v="0"/>
    <n v="0.61751"/>
    <x v="5"/>
    <n v="25"/>
    <x v="1"/>
    <x v="5"/>
  </r>
  <r>
    <x v="566"/>
    <x v="11"/>
    <x v="0"/>
    <n v="0.61751"/>
    <x v="5"/>
    <n v="25"/>
    <x v="1"/>
    <x v="5"/>
  </r>
  <r>
    <x v="566"/>
    <x v="12"/>
    <x v="0"/>
    <n v="0.61751"/>
    <x v="5"/>
    <n v="25"/>
    <x v="1"/>
    <x v="5"/>
  </r>
  <r>
    <x v="566"/>
    <x v="0"/>
    <x v="1"/>
    <n v="0.11892999999999999"/>
    <x v="5"/>
    <n v="25"/>
    <x v="1"/>
    <x v="5"/>
  </r>
  <r>
    <x v="566"/>
    <x v="16"/>
    <x v="1"/>
    <n v="0.23860000000000001"/>
    <x v="5"/>
    <n v="25"/>
    <x v="1"/>
    <x v="5"/>
  </r>
  <r>
    <x v="566"/>
    <x v="14"/>
    <x v="1"/>
    <n v="0.23111999999999999"/>
    <x v="5"/>
    <n v="25"/>
    <x v="1"/>
    <x v="5"/>
  </r>
  <r>
    <x v="566"/>
    <x v="2"/>
    <x v="1"/>
    <n v="0.23729"/>
    <x v="5"/>
    <n v="25"/>
    <x v="1"/>
    <x v="5"/>
  </r>
  <r>
    <x v="566"/>
    <x v="3"/>
    <x v="1"/>
    <n v="0.2429"/>
    <x v="5"/>
    <n v="25"/>
    <x v="1"/>
    <x v="5"/>
  </r>
  <r>
    <x v="566"/>
    <x v="5"/>
    <x v="1"/>
    <n v="9.7439999999999999E-2"/>
    <x v="5"/>
    <n v="25"/>
    <x v="1"/>
    <x v="5"/>
  </r>
  <r>
    <x v="566"/>
    <x v="6"/>
    <x v="1"/>
    <n v="0.21185999999999999"/>
    <x v="5"/>
    <n v="25"/>
    <x v="1"/>
    <x v="5"/>
  </r>
  <r>
    <x v="566"/>
    <x v="17"/>
    <x v="1"/>
    <n v="0.28927999999999998"/>
    <x v="5"/>
    <n v="25"/>
    <x v="1"/>
    <x v="5"/>
  </r>
  <r>
    <x v="566"/>
    <x v="15"/>
    <x v="1"/>
    <n v="0.28534999999999999"/>
    <x v="5"/>
    <n v="25"/>
    <x v="1"/>
    <x v="5"/>
  </r>
  <r>
    <x v="566"/>
    <x v="8"/>
    <x v="1"/>
    <n v="0.27655999999999997"/>
    <x v="5"/>
    <n v="25"/>
    <x v="1"/>
    <x v="5"/>
  </r>
  <r>
    <x v="566"/>
    <x v="9"/>
    <x v="1"/>
    <n v="0.29450999999999999"/>
    <x v="5"/>
    <n v="25"/>
    <x v="1"/>
    <x v="5"/>
  </r>
  <r>
    <x v="566"/>
    <x v="10"/>
    <x v="1"/>
    <n v="0.31994"/>
    <x v="5"/>
    <n v="25"/>
    <x v="1"/>
    <x v="5"/>
  </r>
  <r>
    <x v="566"/>
    <x v="11"/>
    <x v="1"/>
    <n v="0.30797999999999998"/>
    <x v="5"/>
    <n v="25"/>
    <x v="1"/>
    <x v="5"/>
  </r>
  <r>
    <x v="566"/>
    <x v="12"/>
    <x v="1"/>
    <n v="0.34799000000000002"/>
    <x v="5"/>
    <n v="25"/>
    <x v="1"/>
    <x v="5"/>
  </r>
  <r>
    <x v="566"/>
    <x v="0"/>
    <x v="2"/>
    <n v="0.38158999999999998"/>
    <x v="5"/>
    <n v="25"/>
    <x v="1"/>
    <x v="5"/>
  </r>
  <r>
    <x v="566"/>
    <x v="16"/>
    <x v="2"/>
    <n v="0.63539000000000001"/>
    <x v="5"/>
    <n v="25"/>
    <x v="1"/>
    <x v="5"/>
  </r>
  <r>
    <x v="566"/>
    <x v="14"/>
    <x v="2"/>
    <n v="0.60287000000000002"/>
    <x v="5"/>
    <n v="25"/>
    <x v="1"/>
    <x v="5"/>
  </r>
  <r>
    <x v="566"/>
    <x v="2"/>
    <x v="2"/>
    <n v="0.62970000000000004"/>
    <x v="5"/>
    <n v="25"/>
    <x v="1"/>
    <x v="5"/>
  </r>
  <r>
    <x v="566"/>
    <x v="3"/>
    <x v="2"/>
    <n v="0.65408999999999995"/>
    <x v="5"/>
    <n v="25"/>
    <x v="1"/>
    <x v="5"/>
  </r>
  <r>
    <x v="566"/>
    <x v="5"/>
    <x v="2"/>
    <n v="0.65944999999999998"/>
    <x v="5"/>
    <n v="25"/>
    <x v="1"/>
    <x v="5"/>
  </r>
  <r>
    <x v="566"/>
    <x v="6"/>
    <x v="2"/>
    <n v="0.57854000000000005"/>
    <x v="5"/>
    <n v="25"/>
    <x v="1"/>
    <x v="5"/>
  </r>
  <r>
    <x v="566"/>
    <x v="17"/>
    <x v="2"/>
    <n v="0.64020999999999995"/>
    <x v="5"/>
    <n v="25"/>
    <x v="1"/>
    <x v="5"/>
  </r>
  <r>
    <x v="566"/>
    <x v="15"/>
    <x v="2"/>
    <n v="0.62314000000000003"/>
    <x v="5"/>
    <n v="25"/>
    <x v="1"/>
    <x v="5"/>
  </r>
  <r>
    <x v="566"/>
    <x v="8"/>
    <x v="2"/>
    <n v="0.58492999999999995"/>
    <x v="5"/>
    <n v="25"/>
    <x v="1"/>
    <x v="5"/>
  </r>
  <r>
    <x v="566"/>
    <x v="9"/>
    <x v="2"/>
    <n v="0.66298000000000001"/>
    <x v="5"/>
    <n v="25"/>
    <x v="1"/>
    <x v="5"/>
  </r>
  <r>
    <x v="566"/>
    <x v="10"/>
    <x v="2"/>
    <n v="0.77354999999999996"/>
    <x v="5"/>
    <n v="25"/>
    <x v="1"/>
    <x v="5"/>
  </r>
  <r>
    <x v="566"/>
    <x v="11"/>
    <x v="2"/>
    <n v="0.72150999999999998"/>
    <x v="5"/>
    <n v="25"/>
    <x v="1"/>
    <x v="5"/>
  </r>
  <r>
    <x v="566"/>
    <x v="12"/>
    <x v="2"/>
    <n v="0.89549999999999996"/>
    <x v="5"/>
    <n v="25"/>
    <x v="1"/>
    <x v="5"/>
  </r>
  <r>
    <x v="566"/>
    <x v="0"/>
    <x v="3"/>
    <n v="0.63600000000000001"/>
    <x v="5"/>
    <n v="25"/>
    <x v="1"/>
    <x v="5"/>
  </r>
  <r>
    <x v="566"/>
    <x v="16"/>
    <x v="3"/>
    <n v="1.276"/>
    <x v="5"/>
    <n v="25"/>
    <x v="1"/>
    <x v="5"/>
  </r>
  <r>
    <x v="566"/>
    <x v="14"/>
    <x v="3"/>
    <n v="1.236"/>
    <x v="5"/>
    <n v="25"/>
    <x v="1"/>
    <x v="5"/>
  </r>
  <r>
    <x v="566"/>
    <x v="2"/>
    <x v="3"/>
    <n v="1.2689999999999999"/>
    <x v="5"/>
    <n v="25"/>
    <x v="1"/>
    <x v="5"/>
  </r>
  <r>
    <x v="566"/>
    <x v="3"/>
    <x v="3"/>
    <n v="1.2989999999999999"/>
    <x v="5"/>
    <n v="25"/>
    <x v="1"/>
    <x v="5"/>
  </r>
  <r>
    <x v="566"/>
    <x v="5"/>
    <x v="3"/>
    <n v="0.84699999999999998"/>
    <x v="5"/>
    <n v="25"/>
    <x v="1"/>
    <x v="5"/>
  </r>
  <r>
    <x v="566"/>
    <x v="6"/>
    <x v="3"/>
    <n v="1.133"/>
    <x v="5"/>
    <n v="25"/>
    <x v="1"/>
    <x v="5"/>
  </r>
  <r>
    <x v="566"/>
    <x v="17"/>
    <x v="3"/>
    <n v="1.5469999999999999"/>
    <x v="5"/>
    <n v="25"/>
    <x v="1"/>
    <x v="5"/>
  </r>
  <r>
    <x v="566"/>
    <x v="15"/>
    <x v="3"/>
    <n v="1.526"/>
    <x v="5"/>
    <n v="25"/>
    <x v="1"/>
    <x v="5"/>
  </r>
  <r>
    <x v="566"/>
    <x v="8"/>
    <x v="3"/>
    <n v="1.4790000000000001"/>
    <x v="5"/>
    <n v="25"/>
    <x v="1"/>
    <x v="5"/>
  </r>
  <r>
    <x v="566"/>
    <x v="9"/>
    <x v="3"/>
    <n v="1.575"/>
    <x v="5"/>
    <n v="25"/>
    <x v="1"/>
    <x v="5"/>
  </r>
  <r>
    <x v="566"/>
    <x v="10"/>
    <x v="3"/>
    <n v="1.7110000000000001"/>
    <x v="5"/>
    <n v="25"/>
    <x v="1"/>
    <x v="5"/>
  </r>
  <r>
    <x v="566"/>
    <x v="11"/>
    <x v="3"/>
    <n v="1.647"/>
    <x v="5"/>
    <n v="25"/>
    <x v="1"/>
    <x v="5"/>
  </r>
  <r>
    <x v="566"/>
    <x v="12"/>
    <x v="3"/>
    <n v="1.861"/>
    <x v="5"/>
    <n v="25"/>
    <x v="1"/>
    <x v="5"/>
  </r>
  <r>
    <x v="567"/>
    <x v="13"/>
    <x v="0"/>
    <n v="3.141E-2"/>
    <x v="5"/>
    <n v="25"/>
    <x v="1"/>
    <x v="5"/>
  </r>
  <r>
    <x v="567"/>
    <x v="13"/>
    <x v="1"/>
    <n v="7.4230000000000004E-2"/>
    <x v="5"/>
    <n v="25"/>
    <x v="1"/>
    <x v="5"/>
  </r>
  <r>
    <x v="567"/>
    <x v="13"/>
    <x v="2"/>
    <n v="0.53956000000000004"/>
    <x v="5"/>
    <n v="25"/>
    <x v="1"/>
    <x v="5"/>
  </r>
  <r>
    <x v="567"/>
    <x v="13"/>
    <x v="3"/>
    <n v="0.6452"/>
    <x v="5"/>
    <n v="25"/>
    <x v="1"/>
    <x v="5"/>
  </r>
  <r>
    <x v="568"/>
    <x v="0"/>
    <x v="0"/>
    <n v="0.13547999999999999"/>
    <x v="5"/>
    <n v="26"/>
    <x v="1"/>
    <x v="5"/>
  </r>
  <r>
    <x v="568"/>
    <x v="16"/>
    <x v="0"/>
    <n v="0.40200999999999998"/>
    <x v="5"/>
    <n v="26"/>
    <x v="1"/>
    <x v="5"/>
  </r>
  <r>
    <x v="568"/>
    <x v="14"/>
    <x v="0"/>
    <n v="0.40200999999999998"/>
    <x v="5"/>
    <n v="26"/>
    <x v="1"/>
    <x v="5"/>
  </r>
  <r>
    <x v="568"/>
    <x v="2"/>
    <x v="0"/>
    <n v="0.40200999999999998"/>
    <x v="5"/>
    <n v="26"/>
    <x v="1"/>
    <x v="5"/>
  </r>
  <r>
    <x v="568"/>
    <x v="3"/>
    <x v="0"/>
    <n v="0.40200999999999998"/>
    <x v="5"/>
    <n v="26"/>
    <x v="1"/>
    <x v="5"/>
  </r>
  <r>
    <x v="568"/>
    <x v="5"/>
    <x v="0"/>
    <n v="9.0109999999999996E-2"/>
    <x v="5"/>
    <n v="26"/>
    <x v="1"/>
    <x v="5"/>
  </r>
  <r>
    <x v="568"/>
    <x v="6"/>
    <x v="0"/>
    <n v="0.34260000000000002"/>
    <x v="5"/>
    <n v="26"/>
    <x v="1"/>
    <x v="5"/>
  </r>
  <r>
    <x v="568"/>
    <x v="17"/>
    <x v="0"/>
    <n v="0.61751"/>
    <x v="5"/>
    <n v="26"/>
    <x v="1"/>
    <x v="5"/>
  </r>
  <r>
    <x v="568"/>
    <x v="15"/>
    <x v="0"/>
    <n v="0.61751"/>
    <x v="5"/>
    <n v="26"/>
    <x v="1"/>
    <x v="5"/>
  </r>
  <r>
    <x v="568"/>
    <x v="8"/>
    <x v="0"/>
    <n v="0.61751"/>
    <x v="5"/>
    <n v="26"/>
    <x v="1"/>
    <x v="5"/>
  </r>
  <r>
    <x v="568"/>
    <x v="9"/>
    <x v="0"/>
    <n v="0.61751"/>
    <x v="5"/>
    <n v="26"/>
    <x v="1"/>
    <x v="5"/>
  </r>
  <r>
    <x v="568"/>
    <x v="10"/>
    <x v="0"/>
    <n v="0.61751"/>
    <x v="5"/>
    <n v="26"/>
    <x v="1"/>
    <x v="5"/>
  </r>
  <r>
    <x v="568"/>
    <x v="11"/>
    <x v="0"/>
    <n v="0.61751"/>
    <x v="5"/>
    <n v="26"/>
    <x v="1"/>
    <x v="5"/>
  </r>
  <r>
    <x v="568"/>
    <x v="12"/>
    <x v="0"/>
    <n v="0.61751"/>
    <x v="5"/>
    <n v="26"/>
    <x v="1"/>
    <x v="5"/>
  </r>
  <r>
    <x v="568"/>
    <x v="0"/>
    <x v="1"/>
    <n v="0.11713"/>
    <x v="5"/>
    <n v="26"/>
    <x v="1"/>
    <x v="5"/>
  </r>
  <r>
    <x v="568"/>
    <x v="16"/>
    <x v="1"/>
    <n v="0.23780000000000001"/>
    <x v="5"/>
    <n v="26"/>
    <x v="1"/>
    <x v="5"/>
  </r>
  <r>
    <x v="568"/>
    <x v="14"/>
    <x v="1"/>
    <n v="0.23105000000000001"/>
    <x v="5"/>
    <n v="26"/>
    <x v="1"/>
    <x v="5"/>
  </r>
  <r>
    <x v="568"/>
    <x v="2"/>
    <x v="1"/>
    <n v="0.23479"/>
    <x v="5"/>
    <n v="26"/>
    <x v="1"/>
    <x v="5"/>
  </r>
  <r>
    <x v="568"/>
    <x v="3"/>
    <x v="1"/>
    <n v="0.24292"/>
    <x v="5"/>
    <n v="26"/>
    <x v="1"/>
    <x v="5"/>
  </r>
  <r>
    <x v="568"/>
    <x v="5"/>
    <x v="1"/>
    <n v="9.6939999999999998E-2"/>
    <x v="5"/>
    <n v="26"/>
    <x v="1"/>
    <x v="5"/>
  </r>
  <r>
    <x v="568"/>
    <x v="6"/>
    <x v="1"/>
    <n v="0.21129999999999999"/>
    <x v="5"/>
    <n v="26"/>
    <x v="1"/>
    <x v="5"/>
  </r>
  <r>
    <x v="568"/>
    <x v="17"/>
    <x v="1"/>
    <n v="0.29039999999999999"/>
    <x v="5"/>
    <n v="26"/>
    <x v="1"/>
    <x v="5"/>
  </r>
  <r>
    <x v="568"/>
    <x v="15"/>
    <x v="1"/>
    <n v="0.2863"/>
    <x v="5"/>
    <n v="26"/>
    <x v="1"/>
    <x v="5"/>
  </r>
  <r>
    <x v="568"/>
    <x v="8"/>
    <x v="1"/>
    <n v="0.28023999999999999"/>
    <x v="5"/>
    <n v="26"/>
    <x v="1"/>
    <x v="5"/>
  </r>
  <r>
    <x v="568"/>
    <x v="9"/>
    <x v="1"/>
    <n v="0.29605999999999999"/>
    <x v="5"/>
    <n v="26"/>
    <x v="1"/>
    <x v="5"/>
  </r>
  <r>
    <x v="568"/>
    <x v="10"/>
    <x v="1"/>
    <n v="0.32073000000000002"/>
    <x v="5"/>
    <n v="26"/>
    <x v="1"/>
    <x v="5"/>
  </r>
  <r>
    <x v="568"/>
    <x v="11"/>
    <x v="1"/>
    <n v="0.31024000000000002"/>
    <x v="5"/>
    <n v="26"/>
    <x v="1"/>
    <x v="5"/>
  </r>
  <r>
    <x v="568"/>
    <x v="12"/>
    <x v="1"/>
    <n v="0.34954000000000002"/>
    <x v="5"/>
    <n v="26"/>
    <x v="1"/>
    <x v="5"/>
  </r>
  <r>
    <x v="568"/>
    <x v="0"/>
    <x v="2"/>
    <n v="0.37379000000000001"/>
    <x v="5"/>
    <n v="26"/>
    <x v="1"/>
    <x v="5"/>
  </r>
  <r>
    <x v="568"/>
    <x v="16"/>
    <x v="2"/>
    <n v="0.63188999999999995"/>
    <x v="5"/>
    <n v="26"/>
    <x v="1"/>
    <x v="5"/>
  </r>
  <r>
    <x v="568"/>
    <x v="14"/>
    <x v="2"/>
    <n v="0.60253999999999996"/>
    <x v="5"/>
    <n v="26"/>
    <x v="1"/>
    <x v="5"/>
  </r>
  <r>
    <x v="568"/>
    <x v="2"/>
    <x v="2"/>
    <n v="0.61880000000000002"/>
    <x v="5"/>
    <n v="26"/>
    <x v="1"/>
    <x v="5"/>
  </r>
  <r>
    <x v="568"/>
    <x v="3"/>
    <x v="2"/>
    <n v="0.65417000000000003"/>
    <x v="5"/>
    <n v="26"/>
    <x v="1"/>
    <x v="5"/>
  </r>
  <r>
    <x v="568"/>
    <x v="5"/>
    <x v="2"/>
    <n v="0.65554999999999997"/>
    <x v="5"/>
    <n v="26"/>
    <x v="1"/>
    <x v="5"/>
  </r>
  <r>
    <x v="568"/>
    <x v="6"/>
    <x v="2"/>
    <n v="0.57609999999999995"/>
    <x v="5"/>
    <n v="26"/>
    <x v="1"/>
    <x v="5"/>
  </r>
  <r>
    <x v="568"/>
    <x v="17"/>
    <x v="2"/>
    <n v="0.64509000000000005"/>
    <x v="5"/>
    <n v="26"/>
    <x v="1"/>
    <x v="5"/>
  </r>
  <r>
    <x v="568"/>
    <x v="15"/>
    <x v="2"/>
    <n v="0.62729000000000001"/>
    <x v="5"/>
    <n v="26"/>
    <x v="1"/>
    <x v="5"/>
  </r>
  <r>
    <x v="568"/>
    <x v="8"/>
    <x v="2"/>
    <n v="0.60094999999999998"/>
    <x v="5"/>
    <n v="26"/>
    <x v="1"/>
    <x v="5"/>
  </r>
  <r>
    <x v="568"/>
    <x v="9"/>
    <x v="2"/>
    <n v="0.66973000000000005"/>
    <x v="5"/>
    <n v="26"/>
    <x v="1"/>
    <x v="5"/>
  </r>
  <r>
    <x v="568"/>
    <x v="10"/>
    <x v="2"/>
    <n v="0.77695999999999998"/>
    <x v="5"/>
    <n v="26"/>
    <x v="1"/>
    <x v="5"/>
  </r>
  <r>
    <x v="568"/>
    <x v="11"/>
    <x v="2"/>
    <n v="0.73134999999999994"/>
    <x v="5"/>
    <n v="26"/>
    <x v="1"/>
    <x v="5"/>
  </r>
  <r>
    <x v="568"/>
    <x v="12"/>
    <x v="2"/>
    <n v="0.90225"/>
    <x v="5"/>
    <n v="26"/>
    <x v="1"/>
    <x v="5"/>
  </r>
  <r>
    <x v="568"/>
    <x v="0"/>
    <x v="3"/>
    <n v="0.62639999999999996"/>
    <x v="5"/>
    <n v="26"/>
    <x v="1"/>
    <x v="5"/>
  </r>
  <r>
    <x v="568"/>
    <x v="16"/>
    <x v="3"/>
    <n v="1.2717000000000001"/>
    <x v="5"/>
    <n v="26"/>
    <x v="1"/>
    <x v="5"/>
  </r>
  <r>
    <x v="568"/>
    <x v="14"/>
    <x v="3"/>
    <n v="1.2356"/>
    <x v="5"/>
    <n v="26"/>
    <x v="1"/>
    <x v="5"/>
  </r>
  <r>
    <x v="568"/>
    <x v="2"/>
    <x v="3"/>
    <n v="1.2556"/>
    <x v="5"/>
    <n v="26"/>
    <x v="1"/>
    <x v="5"/>
  </r>
  <r>
    <x v="568"/>
    <x v="3"/>
    <x v="3"/>
    <n v="1.2990999999999999"/>
    <x v="5"/>
    <n v="26"/>
    <x v="1"/>
    <x v="5"/>
  </r>
  <r>
    <x v="568"/>
    <x v="5"/>
    <x v="3"/>
    <n v="0.84260000000000002"/>
    <x v="5"/>
    <n v="26"/>
    <x v="1"/>
    <x v="5"/>
  </r>
  <r>
    <x v="568"/>
    <x v="6"/>
    <x v="3"/>
    <n v="1.1299999999999999"/>
    <x v="5"/>
    <n v="26"/>
    <x v="1"/>
    <x v="5"/>
  </r>
  <r>
    <x v="568"/>
    <x v="17"/>
    <x v="3"/>
    <n v="1.5529999999999999"/>
    <x v="5"/>
    <n v="26"/>
    <x v="1"/>
    <x v="5"/>
  </r>
  <r>
    <x v="568"/>
    <x v="15"/>
    <x v="3"/>
    <n v="1.5310999999999999"/>
    <x v="5"/>
    <n v="26"/>
    <x v="1"/>
    <x v="5"/>
  </r>
  <r>
    <x v="568"/>
    <x v="8"/>
    <x v="3"/>
    <n v="1.4986999999999999"/>
    <x v="5"/>
    <n v="26"/>
    <x v="1"/>
    <x v="5"/>
  </r>
  <r>
    <x v="568"/>
    <x v="9"/>
    <x v="3"/>
    <n v="1.5832999999999999"/>
    <x v="5"/>
    <n v="26"/>
    <x v="1"/>
    <x v="5"/>
  </r>
  <r>
    <x v="568"/>
    <x v="10"/>
    <x v="3"/>
    <n v="1.7152000000000001"/>
    <x v="5"/>
    <n v="26"/>
    <x v="1"/>
    <x v="5"/>
  </r>
  <r>
    <x v="568"/>
    <x v="11"/>
    <x v="3"/>
    <n v="1.6591"/>
    <x v="5"/>
    <n v="26"/>
    <x v="1"/>
    <x v="5"/>
  </r>
  <r>
    <x v="568"/>
    <x v="12"/>
    <x v="3"/>
    <n v="1.8693"/>
    <x v="5"/>
    <n v="26"/>
    <x v="1"/>
    <x v="5"/>
  </r>
  <r>
    <x v="569"/>
    <x v="13"/>
    <x v="0"/>
    <n v="3.141E-2"/>
    <x v="5"/>
    <n v="26"/>
    <x v="1"/>
    <x v="5"/>
  </r>
  <r>
    <x v="569"/>
    <x v="13"/>
    <x v="1"/>
    <n v="7.3440000000000005E-2"/>
    <x v="5"/>
    <n v="26"/>
    <x v="1"/>
    <x v="5"/>
  </r>
  <r>
    <x v="569"/>
    <x v="13"/>
    <x v="2"/>
    <n v="0.53354999999999997"/>
    <x v="5"/>
    <n v="26"/>
    <x v="1"/>
    <x v="5"/>
  </r>
  <r>
    <x v="569"/>
    <x v="13"/>
    <x v="3"/>
    <n v="0.63839999999999997"/>
    <x v="5"/>
    <n v="26"/>
    <x v="1"/>
    <x v="5"/>
  </r>
  <r>
    <x v="570"/>
    <x v="0"/>
    <x v="0"/>
    <n v="0.13547999999999999"/>
    <x v="5"/>
    <n v="27"/>
    <x v="1"/>
    <x v="5"/>
  </r>
  <r>
    <x v="570"/>
    <x v="16"/>
    <x v="0"/>
    <n v="0.40200999999999998"/>
    <x v="5"/>
    <n v="27"/>
    <x v="1"/>
    <x v="5"/>
  </r>
  <r>
    <x v="570"/>
    <x v="14"/>
    <x v="0"/>
    <n v="0.40200999999999998"/>
    <x v="5"/>
    <n v="27"/>
    <x v="1"/>
    <x v="5"/>
  </r>
  <r>
    <x v="570"/>
    <x v="2"/>
    <x v="0"/>
    <n v="0.40200999999999998"/>
    <x v="5"/>
    <n v="27"/>
    <x v="1"/>
    <x v="5"/>
  </r>
  <r>
    <x v="570"/>
    <x v="3"/>
    <x v="0"/>
    <n v="0.40200999999999998"/>
    <x v="5"/>
    <n v="27"/>
    <x v="1"/>
    <x v="5"/>
  </r>
  <r>
    <x v="570"/>
    <x v="5"/>
    <x v="0"/>
    <n v="9.0109999999999996E-2"/>
    <x v="5"/>
    <n v="27"/>
    <x v="1"/>
    <x v="5"/>
  </r>
  <r>
    <x v="570"/>
    <x v="6"/>
    <x v="0"/>
    <n v="0.34260000000000002"/>
    <x v="5"/>
    <n v="27"/>
    <x v="1"/>
    <x v="5"/>
  </r>
  <r>
    <x v="570"/>
    <x v="17"/>
    <x v="0"/>
    <n v="0.61751"/>
    <x v="5"/>
    <n v="27"/>
    <x v="1"/>
    <x v="5"/>
  </r>
  <r>
    <x v="570"/>
    <x v="15"/>
    <x v="0"/>
    <n v="0.61751"/>
    <x v="5"/>
    <n v="27"/>
    <x v="1"/>
    <x v="5"/>
  </r>
  <r>
    <x v="570"/>
    <x v="8"/>
    <x v="0"/>
    <n v="0.61751"/>
    <x v="5"/>
    <n v="27"/>
    <x v="1"/>
    <x v="5"/>
  </r>
  <r>
    <x v="570"/>
    <x v="9"/>
    <x v="0"/>
    <n v="0.61751"/>
    <x v="5"/>
    <n v="27"/>
    <x v="1"/>
    <x v="5"/>
  </r>
  <r>
    <x v="570"/>
    <x v="10"/>
    <x v="0"/>
    <n v="0.61751"/>
    <x v="5"/>
    <n v="27"/>
    <x v="1"/>
    <x v="5"/>
  </r>
  <r>
    <x v="570"/>
    <x v="11"/>
    <x v="0"/>
    <n v="0.61751"/>
    <x v="5"/>
    <n v="27"/>
    <x v="1"/>
    <x v="5"/>
  </r>
  <r>
    <x v="570"/>
    <x v="12"/>
    <x v="0"/>
    <n v="0.61751"/>
    <x v="5"/>
    <n v="27"/>
    <x v="1"/>
    <x v="5"/>
  </r>
  <r>
    <x v="570"/>
    <x v="0"/>
    <x v="1"/>
    <n v="0.11637"/>
    <x v="5"/>
    <n v="27"/>
    <x v="1"/>
    <x v="5"/>
  </r>
  <r>
    <x v="570"/>
    <x v="16"/>
    <x v="1"/>
    <n v="0.23760999999999999"/>
    <x v="5"/>
    <n v="27"/>
    <x v="1"/>
    <x v="5"/>
  </r>
  <r>
    <x v="570"/>
    <x v="14"/>
    <x v="1"/>
    <n v="0.23157"/>
    <x v="5"/>
    <n v="27"/>
    <x v="1"/>
    <x v="5"/>
  </r>
  <r>
    <x v="570"/>
    <x v="2"/>
    <x v="1"/>
    <n v="0.23444999999999999"/>
    <x v="5"/>
    <n v="27"/>
    <x v="1"/>
    <x v="5"/>
  </r>
  <r>
    <x v="570"/>
    <x v="3"/>
    <x v="1"/>
    <n v="0.2429"/>
    <x v="5"/>
    <n v="27"/>
    <x v="1"/>
    <x v="5"/>
  </r>
  <r>
    <x v="570"/>
    <x v="5"/>
    <x v="1"/>
    <n v="9.6600000000000005E-2"/>
    <x v="5"/>
    <n v="27"/>
    <x v="1"/>
    <x v="5"/>
  </r>
  <r>
    <x v="570"/>
    <x v="6"/>
    <x v="1"/>
    <n v="0.21048"/>
    <x v="5"/>
    <n v="27"/>
    <x v="1"/>
    <x v="5"/>
  </r>
  <r>
    <x v="570"/>
    <x v="17"/>
    <x v="1"/>
    <n v="0.28904999999999997"/>
    <x v="5"/>
    <n v="27"/>
    <x v="1"/>
    <x v="5"/>
  </r>
  <r>
    <x v="570"/>
    <x v="15"/>
    <x v="1"/>
    <n v="0.2858"/>
    <x v="5"/>
    <n v="27"/>
    <x v="1"/>
    <x v="5"/>
  </r>
  <r>
    <x v="570"/>
    <x v="8"/>
    <x v="1"/>
    <n v="0.27995999999999999"/>
    <x v="5"/>
    <n v="27"/>
    <x v="1"/>
    <x v="5"/>
  </r>
  <r>
    <x v="570"/>
    <x v="9"/>
    <x v="1"/>
    <n v="0.29598999999999998"/>
    <x v="5"/>
    <n v="27"/>
    <x v="1"/>
    <x v="5"/>
  </r>
  <r>
    <x v="570"/>
    <x v="10"/>
    <x v="1"/>
    <n v="0.32049"/>
    <x v="5"/>
    <n v="27"/>
    <x v="1"/>
    <x v="5"/>
  </r>
  <r>
    <x v="570"/>
    <x v="11"/>
    <x v="1"/>
    <n v="0.31019999999999998"/>
    <x v="5"/>
    <n v="27"/>
    <x v="1"/>
    <x v="5"/>
  </r>
  <r>
    <x v="570"/>
    <x v="12"/>
    <x v="1"/>
    <n v="0.35017999999999999"/>
    <x v="5"/>
    <n v="27"/>
    <x v="1"/>
    <x v="5"/>
  </r>
  <r>
    <x v="570"/>
    <x v="0"/>
    <x v="2"/>
    <n v="0.37045"/>
    <x v="5"/>
    <n v="27"/>
    <x v="1"/>
    <x v="5"/>
  </r>
  <r>
    <x v="570"/>
    <x v="16"/>
    <x v="2"/>
    <n v="0.63107999999999997"/>
    <x v="5"/>
    <n v="27"/>
    <x v="1"/>
    <x v="5"/>
  </r>
  <r>
    <x v="570"/>
    <x v="14"/>
    <x v="2"/>
    <n v="0.60482000000000002"/>
    <x v="5"/>
    <n v="27"/>
    <x v="1"/>
    <x v="5"/>
  </r>
  <r>
    <x v="570"/>
    <x v="2"/>
    <x v="2"/>
    <n v="0.61734"/>
    <x v="5"/>
    <n v="27"/>
    <x v="1"/>
    <x v="5"/>
  </r>
  <r>
    <x v="570"/>
    <x v="3"/>
    <x v="2"/>
    <n v="0.65408999999999995"/>
    <x v="5"/>
    <n v="27"/>
    <x v="1"/>
    <x v="5"/>
  </r>
  <r>
    <x v="570"/>
    <x v="5"/>
    <x v="2"/>
    <n v="0.65298999999999996"/>
    <x v="5"/>
    <n v="27"/>
    <x v="1"/>
    <x v="5"/>
  </r>
  <r>
    <x v="570"/>
    <x v="6"/>
    <x v="2"/>
    <n v="0.57252000000000003"/>
    <x v="5"/>
    <n v="27"/>
    <x v="1"/>
    <x v="5"/>
  </r>
  <r>
    <x v="570"/>
    <x v="17"/>
    <x v="2"/>
    <n v="0.63924000000000003"/>
    <x v="5"/>
    <n v="27"/>
    <x v="1"/>
    <x v="5"/>
  </r>
  <r>
    <x v="570"/>
    <x v="15"/>
    <x v="2"/>
    <n v="0.62509000000000003"/>
    <x v="5"/>
    <n v="27"/>
    <x v="1"/>
    <x v="5"/>
  </r>
  <r>
    <x v="570"/>
    <x v="8"/>
    <x v="2"/>
    <n v="0.59972999999999999"/>
    <x v="5"/>
    <n v="27"/>
    <x v="1"/>
    <x v="5"/>
  </r>
  <r>
    <x v="570"/>
    <x v="9"/>
    <x v="2"/>
    <n v="0.6694"/>
    <x v="5"/>
    <n v="27"/>
    <x v="1"/>
    <x v="5"/>
  </r>
  <r>
    <x v="570"/>
    <x v="10"/>
    <x v="2"/>
    <n v="0.77590000000000003"/>
    <x v="5"/>
    <n v="27"/>
    <x v="1"/>
    <x v="5"/>
  </r>
  <r>
    <x v="570"/>
    <x v="11"/>
    <x v="2"/>
    <n v="0.73119000000000001"/>
    <x v="5"/>
    <n v="27"/>
    <x v="1"/>
    <x v="5"/>
  </r>
  <r>
    <x v="570"/>
    <x v="12"/>
    <x v="2"/>
    <n v="0.90500999999999998"/>
    <x v="5"/>
    <n v="27"/>
    <x v="1"/>
    <x v="5"/>
  </r>
  <r>
    <x v="570"/>
    <x v="0"/>
    <x v="3"/>
    <n v="0.62229999999999996"/>
    <x v="5"/>
    <n v="27"/>
    <x v="1"/>
    <x v="5"/>
  </r>
  <r>
    <x v="570"/>
    <x v="16"/>
    <x v="3"/>
    <n v="1.2706999999999999"/>
    <x v="5"/>
    <n v="27"/>
    <x v="1"/>
    <x v="5"/>
  </r>
  <r>
    <x v="570"/>
    <x v="14"/>
    <x v="3"/>
    <n v="1.2383999999999999"/>
    <x v="5"/>
    <n v="27"/>
    <x v="1"/>
    <x v="5"/>
  </r>
  <r>
    <x v="570"/>
    <x v="2"/>
    <x v="3"/>
    <n v="1.2538"/>
    <x v="5"/>
    <n v="27"/>
    <x v="1"/>
    <x v="5"/>
  </r>
  <r>
    <x v="570"/>
    <x v="3"/>
    <x v="3"/>
    <n v="1.2989999999999999"/>
    <x v="5"/>
    <n v="27"/>
    <x v="1"/>
    <x v="5"/>
  </r>
  <r>
    <x v="570"/>
    <x v="5"/>
    <x v="3"/>
    <n v="0.8397"/>
    <x v="5"/>
    <n v="27"/>
    <x v="1"/>
    <x v="5"/>
  </r>
  <r>
    <x v="570"/>
    <x v="6"/>
    <x v="3"/>
    <n v="1.1255999999999999"/>
    <x v="5"/>
    <n v="27"/>
    <x v="1"/>
    <x v="5"/>
  </r>
  <r>
    <x v="570"/>
    <x v="17"/>
    <x v="3"/>
    <n v="1.5458000000000001"/>
    <x v="5"/>
    <n v="27"/>
    <x v="1"/>
    <x v="5"/>
  </r>
  <r>
    <x v="570"/>
    <x v="15"/>
    <x v="3"/>
    <n v="1.5284"/>
    <x v="5"/>
    <n v="27"/>
    <x v="1"/>
    <x v="5"/>
  </r>
  <r>
    <x v="570"/>
    <x v="8"/>
    <x v="3"/>
    <n v="1.4972000000000001"/>
    <x v="5"/>
    <n v="27"/>
    <x v="1"/>
    <x v="5"/>
  </r>
  <r>
    <x v="570"/>
    <x v="9"/>
    <x v="3"/>
    <n v="1.5829"/>
    <x v="5"/>
    <n v="27"/>
    <x v="1"/>
    <x v="5"/>
  </r>
  <r>
    <x v="570"/>
    <x v="10"/>
    <x v="3"/>
    <n v="1.7139"/>
    <x v="5"/>
    <n v="27"/>
    <x v="1"/>
    <x v="5"/>
  </r>
  <r>
    <x v="570"/>
    <x v="11"/>
    <x v="3"/>
    <n v="1.6589"/>
    <x v="5"/>
    <n v="27"/>
    <x v="1"/>
    <x v="5"/>
  </r>
  <r>
    <x v="570"/>
    <x v="12"/>
    <x v="3"/>
    <n v="1.8727"/>
    <x v="5"/>
    <n v="27"/>
    <x v="1"/>
    <x v="5"/>
  </r>
  <r>
    <x v="571"/>
    <x v="13"/>
    <x v="0"/>
    <n v="3.141E-2"/>
    <x v="5"/>
    <n v="27"/>
    <x v="1"/>
    <x v="5"/>
  </r>
  <r>
    <x v="571"/>
    <x v="13"/>
    <x v="1"/>
    <n v="7.3440000000000005E-2"/>
    <x v="5"/>
    <n v="27"/>
    <x v="1"/>
    <x v="5"/>
  </r>
  <r>
    <x v="571"/>
    <x v="13"/>
    <x v="2"/>
    <n v="0.53354999999999997"/>
    <x v="5"/>
    <n v="27"/>
    <x v="1"/>
    <x v="5"/>
  </r>
  <r>
    <x v="571"/>
    <x v="13"/>
    <x v="3"/>
    <n v="0.63839999999999997"/>
    <x v="5"/>
    <n v="27"/>
    <x v="1"/>
    <x v="5"/>
  </r>
  <r>
    <x v="572"/>
    <x v="0"/>
    <x v="0"/>
    <n v="0.13547999999999999"/>
    <x v="5"/>
    <n v="28"/>
    <x v="2"/>
    <x v="6"/>
  </r>
  <r>
    <x v="572"/>
    <x v="16"/>
    <x v="0"/>
    <n v="0.40200999999999998"/>
    <x v="5"/>
    <n v="28"/>
    <x v="2"/>
    <x v="6"/>
  </r>
  <r>
    <x v="572"/>
    <x v="14"/>
    <x v="0"/>
    <n v="0.40200999999999998"/>
    <x v="5"/>
    <n v="28"/>
    <x v="2"/>
    <x v="6"/>
  </r>
  <r>
    <x v="572"/>
    <x v="2"/>
    <x v="0"/>
    <n v="0.40200999999999998"/>
    <x v="5"/>
    <n v="28"/>
    <x v="2"/>
    <x v="6"/>
  </r>
  <r>
    <x v="572"/>
    <x v="3"/>
    <x v="0"/>
    <n v="0.40200999999999998"/>
    <x v="5"/>
    <n v="28"/>
    <x v="2"/>
    <x v="6"/>
  </r>
  <r>
    <x v="572"/>
    <x v="5"/>
    <x v="0"/>
    <n v="9.0109999999999996E-2"/>
    <x v="5"/>
    <n v="28"/>
    <x v="2"/>
    <x v="6"/>
  </r>
  <r>
    <x v="572"/>
    <x v="6"/>
    <x v="0"/>
    <n v="0.34260000000000002"/>
    <x v="5"/>
    <n v="28"/>
    <x v="2"/>
    <x v="6"/>
  </r>
  <r>
    <x v="572"/>
    <x v="17"/>
    <x v="0"/>
    <n v="0.61751"/>
    <x v="5"/>
    <n v="28"/>
    <x v="2"/>
    <x v="6"/>
  </r>
  <r>
    <x v="572"/>
    <x v="15"/>
    <x v="0"/>
    <n v="0.61751"/>
    <x v="5"/>
    <n v="28"/>
    <x v="2"/>
    <x v="6"/>
  </r>
  <r>
    <x v="572"/>
    <x v="8"/>
    <x v="0"/>
    <n v="0.61751"/>
    <x v="5"/>
    <n v="28"/>
    <x v="2"/>
    <x v="6"/>
  </r>
  <r>
    <x v="572"/>
    <x v="9"/>
    <x v="0"/>
    <n v="0.61751"/>
    <x v="5"/>
    <n v="28"/>
    <x v="2"/>
    <x v="6"/>
  </r>
  <r>
    <x v="572"/>
    <x v="10"/>
    <x v="0"/>
    <n v="0.61751"/>
    <x v="5"/>
    <n v="28"/>
    <x v="2"/>
    <x v="6"/>
  </r>
  <r>
    <x v="572"/>
    <x v="11"/>
    <x v="0"/>
    <n v="0.61751"/>
    <x v="5"/>
    <n v="28"/>
    <x v="2"/>
    <x v="6"/>
  </r>
  <r>
    <x v="572"/>
    <x v="12"/>
    <x v="0"/>
    <n v="0.61751"/>
    <x v="5"/>
    <n v="28"/>
    <x v="2"/>
    <x v="6"/>
  </r>
  <r>
    <x v="572"/>
    <x v="0"/>
    <x v="1"/>
    <n v="0.11582000000000001"/>
    <x v="5"/>
    <n v="28"/>
    <x v="2"/>
    <x v="6"/>
  </r>
  <r>
    <x v="572"/>
    <x v="16"/>
    <x v="1"/>
    <n v="0.23755000000000001"/>
    <x v="5"/>
    <n v="28"/>
    <x v="2"/>
    <x v="6"/>
  </r>
  <r>
    <x v="572"/>
    <x v="14"/>
    <x v="1"/>
    <n v="0.23088"/>
    <x v="5"/>
    <n v="28"/>
    <x v="2"/>
    <x v="6"/>
  </r>
  <r>
    <x v="572"/>
    <x v="2"/>
    <x v="1"/>
    <n v="0.23432"/>
    <x v="5"/>
    <n v="28"/>
    <x v="2"/>
    <x v="6"/>
  </r>
  <r>
    <x v="572"/>
    <x v="3"/>
    <x v="1"/>
    <n v="0.24288000000000001"/>
    <x v="5"/>
    <n v="28"/>
    <x v="2"/>
    <x v="6"/>
  </r>
  <r>
    <x v="572"/>
    <x v="5"/>
    <x v="1"/>
    <n v="9.6439999999999998E-2"/>
    <x v="5"/>
    <n v="28"/>
    <x v="2"/>
    <x v="6"/>
  </r>
  <r>
    <x v="572"/>
    <x v="6"/>
    <x v="1"/>
    <n v="0.21016000000000001"/>
    <x v="5"/>
    <n v="28"/>
    <x v="2"/>
    <x v="6"/>
  </r>
  <r>
    <x v="572"/>
    <x v="17"/>
    <x v="1"/>
    <n v="0.29070000000000001"/>
    <x v="5"/>
    <n v="28"/>
    <x v="2"/>
    <x v="6"/>
  </r>
  <r>
    <x v="572"/>
    <x v="15"/>
    <x v="1"/>
    <n v="0.28486"/>
    <x v="5"/>
    <n v="28"/>
    <x v="2"/>
    <x v="6"/>
  </r>
  <r>
    <x v="572"/>
    <x v="8"/>
    <x v="1"/>
    <n v="0.27748"/>
    <x v="5"/>
    <n v="28"/>
    <x v="2"/>
    <x v="6"/>
  </r>
  <r>
    <x v="572"/>
    <x v="9"/>
    <x v="1"/>
    <n v="0.29513"/>
    <x v="5"/>
    <n v="28"/>
    <x v="2"/>
    <x v="6"/>
  </r>
  <r>
    <x v="572"/>
    <x v="10"/>
    <x v="1"/>
    <n v="0.32085999999999998"/>
    <x v="5"/>
    <n v="28"/>
    <x v="2"/>
    <x v="6"/>
  </r>
  <r>
    <x v="572"/>
    <x v="11"/>
    <x v="1"/>
    <n v="0.31185000000000002"/>
    <x v="5"/>
    <n v="28"/>
    <x v="2"/>
    <x v="6"/>
  </r>
  <r>
    <x v="572"/>
    <x v="12"/>
    <x v="1"/>
    <n v="0.35037000000000001"/>
    <x v="5"/>
    <n v="28"/>
    <x v="2"/>
    <x v="6"/>
  </r>
  <r>
    <x v="572"/>
    <x v="0"/>
    <x v="2"/>
    <n v="0.36809999999999998"/>
    <x v="5"/>
    <n v="28"/>
    <x v="2"/>
    <x v="6"/>
  </r>
  <r>
    <x v="572"/>
    <x v="16"/>
    <x v="2"/>
    <n v="0.63083999999999996"/>
    <x v="5"/>
    <n v="28"/>
    <x v="2"/>
    <x v="6"/>
  </r>
  <r>
    <x v="572"/>
    <x v="14"/>
    <x v="2"/>
    <n v="0.60180999999999996"/>
    <x v="5"/>
    <n v="28"/>
    <x v="2"/>
    <x v="6"/>
  </r>
  <r>
    <x v="572"/>
    <x v="2"/>
    <x v="2"/>
    <n v="0.61677000000000004"/>
    <x v="5"/>
    <n v="28"/>
    <x v="2"/>
    <x v="6"/>
  </r>
  <r>
    <x v="572"/>
    <x v="3"/>
    <x v="2"/>
    <n v="0.65400999999999998"/>
    <x v="5"/>
    <n v="28"/>
    <x v="2"/>
    <x v="6"/>
  </r>
  <r>
    <x v="572"/>
    <x v="5"/>
    <x v="2"/>
    <n v="0.65175000000000005"/>
    <x v="5"/>
    <n v="28"/>
    <x v="2"/>
    <x v="6"/>
  </r>
  <r>
    <x v="572"/>
    <x v="6"/>
    <x v="2"/>
    <n v="0.57113999999999998"/>
    <x v="5"/>
    <n v="28"/>
    <x v="2"/>
    <x v="6"/>
  </r>
  <r>
    <x v="572"/>
    <x v="17"/>
    <x v="2"/>
    <n v="0.64639000000000002"/>
    <x v="5"/>
    <n v="28"/>
    <x v="2"/>
    <x v="6"/>
  </r>
  <r>
    <x v="572"/>
    <x v="15"/>
    <x v="2"/>
    <n v="0.62102999999999997"/>
    <x v="5"/>
    <n v="28"/>
    <x v="2"/>
    <x v="6"/>
  </r>
  <r>
    <x v="572"/>
    <x v="8"/>
    <x v="2"/>
    <n v="0.58891000000000004"/>
    <x v="5"/>
    <n v="28"/>
    <x v="2"/>
    <x v="6"/>
  </r>
  <r>
    <x v="572"/>
    <x v="9"/>
    <x v="2"/>
    <n v="0.66566000000000003"/>
    <x v="5"/>
    <n v="28"/>
    <x v="2"/>
    <x v="6"/>
  </r>
  <r>
    <x v="572"/>
    <x v="10"/>
    <x v="2"/>
    <n v="0.77753000000000005"/>
    <x v="5"/>
    <n v="28"/>
    <x v="2"/>
    <x v="6"/>
  </r>
  <r>
    <x v="572"/>
    <x v="11"/>
    <x v="2"/>
    <n v="0.73834"/>
    <x v="5"/>
    <n v="28"/>
    <x v="2"/>
    <x v="6"/>
  </r>
  <r>
    <x v="572"/>
    <x v="12"/>
    <x v="2"/>
    <n v="0.90581999999999996"/>
    <x v="5"/>
    <n v="28"/>
    <x v="2"/>
    <x v="6"/>
  </r>
  <r>
    <x v="572"/>
    <x v="0"/>
    <x v="3"/>
    <n v="0.61939999999999995"/>
    <x v="5"/>
    <n v="28"/>
    <x v="2"/>
    <x v="6"/>
  </r>
  <r>
    <x v="572"/>
    <x v="16"/>
    <x v="3"/>
    <n v="1.2704"/>
    <x v="5"/>
    <n v="28"/>
    <x v="2"/>
    <x v="6"/>
  </r>
  <r>
    <x v="572"/>
    <x v="14"/>
    <x v="3"/>
    <n v="1.2346999999999999"/>
    <x v="5"/>
    <n v="28"/>
    <x v="2"/>
    <x v="6"/>
  </r>
  <r>
    <x v="572"/>
    <x v="2"/>
    <x v="3"/>
    <n v="1.2531000000000001"/>
    <x v="5"/>
    <n v="28"/>
    <x v="2"/>
    <x v="6"/>
  </r>
  <r>
    <x v="572"/>
    <x v="3"/>
    <x v="3"/>
    <n v="1.2988999999999999"/>
    <x v="5"/>
    <n v="28"/>
    <x v="2"/>
    <x v="6"/>
  </r>
  <r>
    <x v="572"/>
    <x v="5"/>
    <x v="3"/>
    <n v="0.83830000000000005"/>
    <x v="5"/>
    <n v="28"/>
    <x v="2"/>
    <x v="6"/>
  </r>
  <r>
    <x v="572"/>
    <x v="6"/>
    <x v="3"/>
    <n v="1.1238999999999999"/>
    <x v="5"/>
    <n v="28"/>
    <x v="2"/>
    <x v="6"/>
  </r>
  <r>
    <x v="572"/>
    <x v="17"/>
    <x v="3"/>
    <n v="1.5546"/>
    <x v="5"/>
    <n v="28"/>
    <x v="2"/>
    <x v="6"/>
  </r>
  <r>
    <x v="572"/>
    <x v="15"/>
    <x v="3"/>
    <n v="1.5234000000000001"/>
    <x v="5"/>
    <n v="28"/>
    <x v="2"/>
    <x v="6"/>
  </r>
  <r>
    <x v="572"/>
    <x v="8"/>
    <x v="3"/>
    <n v="1.4839"/>
    <x v="5"/>
    <n v="28"/>
    <x v="2"/>
    <x v="6"/>
  </r>
  <r>
    <x v="572"/>
    <x v="9"/>
    <x v="3"/>
    <n v="1.5783"/>
    <x v="5"/>
    <n v="28"/>
    <x v="2"/>
    <x v="6"/>
  </r>
  <r>
    <x v="572"/>
    <x v="10"/>
    <x v="3"/>
    <n v="1.7159"/>
    <x v="5"/>
    <n v="28"/>
    <x v="2"/>
    <x v="6"/>
  </r>
  <r>
    <x v="572"/>
    <x v="11"/>
    <x v="3"/>
    <n v="1.6677"/>
    <x v="5"/>
    <n v="28"/>
    <x v="2"/>
    <x v="6"/>
  </r>
  <r>
    <x v="572"/>
    <x v="12"/>
    <x v="3"/>
    <n v="1.8736999999999999"/>
    <x v="5"/>
    <n v="28"/>
    <x v="2"/>
    <x v="6"/>
  </r>
  <r>
    <x v="573"/>
    <x v="13"/>
    <x v="0"/>
    <n v="3.141E-2"/>
    <x v="5"/>
    <n v="28"/>
    <x v="2"/>
    <x v="6"/>
  </r>
  <r>
    <x v="573"/>
    <x v="13"/>
    <x v="1"/>
    <n v="7.3050000000000004E-2"/>
    <x v="5"/>
    <n v="28"/>
    <x v="2"/>
    <x v="6"/>
  </r>
  <r>
    <x v="573"/>
    <x v="13"/>
    <x v="2"/>
    <n v="0.53054000000000001"/>
    <x v="5"/>
    <n v="28"/>
    <x v="2"/>
    <x v="6"/>
  </r>
  <r>
    <x v="573"/>
    <x v="13"/>
    <x v="3"/>
    <n v="0.63500000000000001"/>
    <x v="5"/>
    <n v="28"/>
    <x v="2"/>
    <x v="6"/>
  </r>
  <r>
    <x v="574"/>
    <x v="0"/>
    <x v="0"/>
    <n v="0.13547999999999999"/>
    <x v="5"/>
    <n v="29"/>
    <x v="2"/>
    <x v="6"/>
  </r>
  <r>
    <x v="574"/>
    <x v="16"/>
    <x v="0"/>
    <n v="0.40200999999999998"/>
    <x v="5"/>
    <n v="29"/>
    <x v="2"/>
    <x v="6"/>
  </r>
  <r>
    <x v="574"/>
    <x v="14"/>
    <x v="0"/>
    <n v="0.40200999999999998"/>
    <x v="5"/>
    <n v="29"/>
    <x v="2"/>
    <x v="6"/>
  </r>
  <r>
    <x v="574"/>
    <x v="2"/>
    <x v="0"/>
    <n v="0.40200999999999998"/>
    <x v="5"/>
    <n v="29"/>
    <x v="2"/>
    <x v="6"/>
  </r>
  <r>
    <x v="574"/>
    <x v="3"/>
    <x v="0"/>
    <n v="0.40200999999999998"/>
    <x v="5"/>
    <n v="29"/>
    <x v="2"/>
    <x v="6"/>
  </r>
  <r>
    <x v="574"/>
    <x v="5"/>
    <x v="0"/>
    <n v="9.0109999999999996E-2"/>
    <x v="5"/>
    <n v="29"/>
    <x v="2"/>
    <x v="6"/>
  </r>
  <r>
    <x v="574"/>
    <x v="6"/>
    <x v="0"/>
    <n v="0.34260000000000002"/>
    <x v="5"/>
    <n v="29"/>
    <x v="2"/>
    <x v="6"/>
  </r>
  <r>
    <x v="574"/>
    <x v="17"/>
    <x v="0"/>
    <n v="0.61751"/>
    <x v="5"/>
    <n v="29"/>
    <x v="2"/>
    <x v="6"/>
  </r>
  <r>
    <x v="574"/>
    <x v="15"/>
    <x v="0"/>
    <n v="0.61751"/>
    <x v="5"/>
    <n v="29"/>
    <x v="2"/>
    <x v="6"/>
  </r>
  <r>
    <x v="574"/>
    <x v="8"/>
    <x v="0"/>
    <n v="0.61751"/>
    <x v="5"/>
    <n v="29"/>
    <x v="2"/>
    <x v="6"/>
  </r>
  <r>
    <x v="574"/>
    <x v="9"/>
    <x v="0"/>
    <n v="0.61751"/>
    <x v="5"/>
    <n v="29"/>
    <x v="2"/>
    <x v="6"/>
  </r>
  <r>
    <x v="574"/>
    <x v="10"/>
    <x v="0"/>
    <n v="0.61751"/>
    <x v="5"/>
    <n v="29"/>
    <x v="2"/>
    <x v="6"/>
  </r>
  <r>
    <x v="574"/>
    <x v="11"/>
    <x v="0"/>
    <n v="0.61751"/>
    <x v="5"/>
    <n v="29"/>
    <x v="2"/>
    <x v="6"/>
  </r>
  <r>
    <x v="574"/>
    <x v="12"/>
    <x v="0"/>
    <n v="0.61751"/>
    <x v="5"/>
    <n v="29"/>
    <x v="2"/>
    <x v="6"/>
  </r>
  <r>
    <x v="574"/>
    <x v="0"/>
    <x v="1"/>
    <n v="0.11582000000000001"/>
    <x v="5"/>
    <n v="29"/>
    <x v="2"/>
    <x v="6"/>
  </r>
  <r>
    <x v="574"/>
    <x v="16"/>
    <x v="1"/>
    <n v="0.23318"/>
    <x v="5"/>
    <n v="29"/>
    <x v="2"/>
    <x v="6"/>
  </r>
  <r>
    <x v="574"/>
    <x v="14"/>
    <x v="1"/>
    <n v="0.22775999999999999"/>
    <x v="5"/>
    <n v="29"/>
    <x v="2"/>
    <x v="6"/>
  </r>
  <r>
    <x v="574"/>
    <x v="2"/>
    <x v="1"/>
    <n v="0.23374"/>
    <x v="5"/>
    <n v="29"/>
    <x v="2"/>
    <x v="6"/>
  </r>
  <r>
    <x v="574"/>
    <x v="3"/>
    <x v="1"/>
    <n v="0.24288000000000001"/>
    <x v="5"/>
    <n v="29"/>
    <x v="2"/>
    <x v="6"/>
  </r>
  <r>
    <x v="574"/>
    <x v="5"/>
    <x v="1"/>
    <n v="9.5490000000000005E-2"/>
    <x v="5"/>
    <n v="29"/>
    <x v="2"/>
    <x v="6"/>
  </r>
  <r>
    <x v="574"/>
    <x v="6"/>
    <x v="1"/>
    <n v="0.20868"/>
    <x v="5"/>
    <n v="29"/>
    <x v="2"/>
    <x v="6"/>
  </r>
  <r>
    <x v="574"/>
    <x v="17"/>
    <x v="1"/>
    <n v="0.29376000000000002"/>
    <x v="5"/>
    <n v="29"/>
    <x v="2"/>
    <x v="6"/>
  </r>
  <r>
    <x v="574"/>
    <x v="15"/>
    <x v="1"/>
    <n v="0.28759000000000001"/>
    <x v="5"/>
    <n v="29"/>
    <x v="2"/>
    <x v="6"/>
  </r>
  <r>
    <x v="574"/>
    <x v="8"/>
    <x v="1"/>
    <n v="0.28066999999999998"/>
    <x v="5"/>
    <n v="29"/>
    <x v="2"/>
    <x v="6"/>
  </r>
  <r>
    <x v="574"/>
    <x v="9"/>
    <x v="1"/>
    <n v="0.29713000000000001"/>
    <x v="5"/>
    <n v="29"/>
    <x v="2"/>
    <x v="6"/>
  </r>
  <r>
    <x v="574"/>
    <x v="10"/>
    <x v="1"/>
    <n v="0.32386999999999999"/>
    <x v="5"/>
    <n v="29"/>
    <x v="2"/>
    <x v="6"/>
  </r>
  <r>
    <x v="574"/>
    <x v="11"/>
    <x v="1"/>
    <n v="0.31284000000000001"/>
    <x v="5"/>
    <n v="29"/>
    <x v="2"/>
    <x v="6"/>
  </r>
  <r>
    <x v="574"/>
    <x v="12"/>
    <x v="1"/>
    <n v="0.35116999999999998"/>
    <x v="5"/>
    <n v="29"/>
    <x v="2"/>
    <x v="6"/>
  </r>
  <r>
    <x v="574"/>
    <x v="0"/>
    <x v="2"/>
    <n v="0.36809999999999998"/>
    <x v="5"/>
    <n v="29"/>
    <x v="2"/>
    <x v="6"/>
  </r>
  <r>
    <x v="574"/>
    <x v="16"/>
    <x v="2"/>
    <n v="0.61180999999999996"/>
    <x v="5"/>
    <n v="29"/>
    <x v="2"/>
    <x v="6"/>
  </r>
  <r>
    <x v="574"/>
    <x v="14"/>
    <x v="2"/>
    <n v="0.58823000000000003"/>
    <x v="5"/>
    <n v="29"/>
    <x v="2"/>
    <x v="6"/>
  </r>
  <r>
    <x v="574"/>
    <x v="2"/>
    <x v="2"/>
    <n v="0.61424999999999996"/>
    <x v="5"/>
    <n v="29"/>
    <x v="2"/>
    <x v="6"/>
  </r>
  <r>
    <x v="574"/>
    <x v="3"/>
    <x v="2"/>
    <n v="0.65400999999999998"/>
    <x v="5"/>
    <n v="29"/>
    <x v="2"/>
    <x v="6"/>
  </r>
  <r>
    <x v="574"/>
    <x v="5"/>
    <x v="2"/>
    <n v="0.64439999999999997"/>
    <x v="5"/>
    <n v="29"/>
    <x v="2"/>
    <x v="6"/>
  </r>
  <r>
    <x v="574"/>
    <x v="6"/>
    <x v="2"/>
    <n v="0.56472"/>
    <x v="5"/>
    <n v="29"/>
    <x v="2"/>
    <x v="6"/>
  </r>
  <r>
    <x v="574"/>
    <x v="17"/>
    <x v="2"/>
    <n v="0.65973000000000004"/>
    <x v="5"/>
    <n v="29"/>
    <x v="2"/>
    <x v="6"/>
  </r>
  <r>
    <x v="574"/>
    <x v="15"/>
    <x v="2"/>
    <n v="0.63290000000000002"/>
    <x v="5"/>
    <n v="29"/>
    <x v="2"/>
    <x v="6"/>
  </r>
  <r>
    <x v="574"/>
    <x v="8"/>
    <x v="2"/>
    <n v="0.60282000000000002"/>
    <x v="5"/>
    <n v="29"/>
    <x v="2"/>
    <x v="6"/>
  </r>
  <r>
    <x v="574"/>
    <x v="9"/>
    <x v="2"/>
    <n v="0.67435999999999996"/>
    <x v="5"/>
    <n v="29"/>
    <x v="2"/>
    <x v="6"/>
  </r>
  <r>
    <x v="574"/>
    <x v="10"/>
    <x v="2"/>
    <n v="0.79061999999999999"/>
    <x v="5"/>
    <n v="29"/>
    <x v="2"/>
    <x v="6"/>
  </r>
  <r>
    <x v="574"/>
    <x v="11"/>
    <x v="2"/>
    <n v="0.74265000000000003"/>
    <x v="5"/>
    <n v="29"/>
    <x v="2"/>
    <x v="6"/>
  </r>
  <r>
    <x v="574"/>
    <x v="12"/>
    <x v="2"/>
    <n v="0.90932000000000002"/>
    <x v="5"/>
    <n v="29"/>
    <x v="2"/>
    <x v="6"/>
  </r>
  <r>
    <x v="574"/>
    <x v="0"/>
    <x v="3"/>
    <n v="0.61939999999999995"/>
    <x v="5"/>
    <n v="29"/>
    <x v="2"/>
    <x v="6"/>
  </r>
  <r>
    <x v="574"/>
    <x v="16"/>
    <x v="3"/>
    <n v="1.2470000000000001"/>
    <x v="5"/>
    <n v="29"/>
    <x v="2"/>
    <x v="6"/>
  </r>
  <r>
    <x v="574"/>
    <x v="14"/>
    <x v="3"/>
    <n v="1.218"/>
    <x v="5"/>
    <n v="29"/>
    <x v="2"/>
    <x v="6"/>
  </r>
  <r>
    <x v="574"/>
    <x v="2"/>
    <x v="3"/>
    <n v="1.25"/>
    <x v="5"/>
    <n v="29"/>
    <x v="2"/>
    <x v="6"/>
  </r>
  <r>
    <x v="574"/>
    <x v="3"/>
    <x v="3"/>
    <n v="1.2988999999999999"/>
    <x v="5"/>
    <n v="29"/>
    <x v="2"/>
    <x v="6"/>
  </r>
  <r>
    <x v="574"/>
    <x v="5"/>
    <x v="3"/>
    <n v="0.83"/>
    <x v="5"/>
    <n v="29"/>
    <x v="2"/>
    <x v="6"/>
  </r>
  <r>
    <x v="574"/>
    <x v="6"/>
    <x v="3"/>
    <n v="1.1160000000000001"/>
    <x v="5"/>
    <n v="29"/>
    <x v="2"/>
    <x v="6"/>
  </r>
  <r>
    <x v="574"/>
    <x v="17"/>
    <x v="3"/>
    <n v="1.571"/>
    <x v="5"/>
    <n v="29"/>
    <x v="2"/>
    <x v="6"/>
  </r>
  <r>
    <x v="574"/>
    <x v="15"/>
    <x v="3"/>
    <n v="1.538"/>
    <x v="5"/>
    <n v="29"/>
    <x v="2"/>
    <x v="6"/>
  </r>
  <r>
    <x v="574"/>
    <x v="8"/>
    <x v="3"/>
    <n v="1.5009999999999999"/>
    <x v="5"/>
    <n v="29"/>
    <x v="2"/>
    <x v="6"/>
  </r>
  <r>
    <x v="574"/>
    <x v="9"/>
    <x v="3"/>
    <n v="1.589"/>
    <x v="5"/>
    <n v="29"/>
    <x v="2"/>
    <x v="6"/>
  </r>
  <r>
    <x v="574"/>
    <x v="10"/>
    <x v="3"/>
    <n v="1.732"/>
    <x v="5"/>
    <n v="29"/>
    <x v="2"/>
    <x v="6"/>
  </r>
  <r>
    <x v="574"/>
    <x v="11"/>
    <x v="3"/>
    <n v="1.673"/>
    <x v="5"/>
    <n v="29"/>
    <x v="2"/>
    <x v="6"/>
  </r>
  <r>
    <x v="574"/>
    <x v="12"/>
    <x v="3"/>
    <n v="1.8779999999999999"/>
    <x v="5"/>
    <n v="29"/>
    <x v="2"/>
    <x v="6"/>
  </r>
  <r>
    <x v="575"/>
    <x v="13"/>
    <x v="0"/>
    <n v="3.141E-2"/>
    <x v="5"/>
    <n v="29"/>
    <x v="2"/>
    <x v="6"/>
  </r>
  <r>
    <x v="575"/>
    <x v="13"/>
    <x v="1"/>
    <n v="7.0019999999999999E-2"/>
    <x v="5"/>
    <n v="29"/>
    <x v="2"/>
    <x v="6"/>
  </r>
  <r>
    <x v="575"/>
    <x v="13"/>
    <x v="2"/>
    <n v="0.50717000000000001"/>
    <x v="5"/>
    <n v="29"/>
    <x v="2"/>
    <x v="6"/>
  </r>
  <r>
    <x v="575"/>
    <x v="13"/>
    <x v="3"/>
    <n v="0.60860000000000003"/>
    <x v="5"/>
    <n v="29"/>
    <x v="2"/>
    <x v="6"/>
  </r>
  <r>
    <x v="576"/>
    <x v="0"/>
    <x v="0"/>
    <n v="0.13547999999999999"/>
    <x v="5"/>
    <n v="30"/>
    <x v="2"/>
    <x v="6"/>
  </r>
  <r>
    <x v="576"/>
    <x v="16"/>
    <x v="0"/>
    <n v="0.40200999999999998"/>
    <x v="5"/>
    <n v="30"/>
    <x v="2"/>
    <x v="6"/>
  </r>
  <r>
    <x v="576"/>
    <x v="14"/>
    <x v="0"/>
    <n v="0.40200999999999998"/>
    <x v="5"/>
    <n v="30"/>
    <x v="2"/>
    <x v="6"/>
  </r>
  <r>
    <x v="576"/>
    <x v="2"/>
    <x v="0"/>
    <n v="0.40200999999999998"/>
    <x v="5"/>
    <n v="30"/>
    <x v="2"/>
    <x v="6"/>
  </r>
  <r>
    <x v="576"/>
    <x v="3"/>
    <x v="0"/>
    <n v="0.40200999999999998"/>
    <x v="5"/>
    <n v="30"/>
    <x v="2"/>
    <x v="6"/>
  </r>
  <r>
    <x v="576"/>
    <x v="5"/>
    <x v="0"/>
    <n v="9.0109999999999996E-2"/>
    <x v="5"/>
    <n v="30"/>
    <x v="2"/>
    <x v="6"/>
  </r>
  <r>
    <x v="576"/>
    <x v="6"/>
    <x v="0"/>
    <n v="0.34260000000000002"/>
    <x v="5"/>
    <n v="30"/>
    <x v="2"/>
    <x v="6"/>
  </r>
  <r>
    <x v="576"/>
    <x v="17"/>
    <x v="0"/>
    <n v="0.61751"/>
    <x v="5"/>
    <n v="30"/>
    <x v="2"/>
    <x v="6"/>
  </r>
  <r>
    <x v="576"/>
    <x v="15"/>
    <x v="0"/>
    <n v="0.61751"/>
    <x v="5"/>
    <n v="30"/>
    <x v="2"/>
    <x v="6"/>
  </r>
  <r>
    <x v="576"/>
    <x v="8"/>
    <x v="0"/>
    <n v="0.61751"/>
    <x v="5"/>
    <n v="30"/>
    <x v="2"/>
    <x v="6"/>
  </r>
  <r>
    <x v="576"/>
    <x v="9"/>
    <x v="0"/>
    <n v="0.61751"/>
    <x v="5"/>
    <n v="30"/>
    <x v="2"/>
    <x v="6"/>
  </r>
  <r>
    <x v="576"/>
    <x v="10"/>
    <x v="0"/>
    <n v="0.61751"/>
    <x v="5"/>
    <n v="30"/>
    <x v="2"/>
    <x v="6"/>
  </r>
  <r>
    <x v="576"/>
    <x v="11"/>
    <x v="0"/>
    <n v="0.61751"/>
    <x v="5"/>
    <n v="30"/>
    <x v="2"/>
    <x v="6"/>
  </r>
  <r>
    <x v="576"/>
    <x v="12"/>
    <x v="0"/>
    <n v="0.61751"/>
    <x v="5"/>
    <n v="30"/>
    <x v="2"/>
    <x v="6"/>
  </r>
  <r>
    <x v="576"/>
    <x v="0"/>
    <x v="1"/>
    <n v="0.11444"/>
    <x v="5"/>
    <n v="30"/>
    <x v="2"/>
    <x v="6"/>
  </r>
  <r>
    <x v="576"/>
    <x v="16"/>
    <x v="1"/>
    <n v="0.23261999999999999"/>
    <x v="5"/>
    <n v="30"/>
    <x v="2"/>
    <x v="6"/>
  </r>
  <r>
    <x v="576"/>
    <x v="14"/>
    <x v="1"/>
    <n v="0.22589000000000001"/>
    <x v="5"/>
    <n v="30"/>
    <x v="2"/>
    <x v="6"/>
  </r>
  <r>
    <x v="576"/>
    <x v="2"/>
    <x v="1"/>
    <n v="0.22980999999999999"/>
    <x v="5"/>
    <n v="30"/>
    <x v="2"/>
    <x v="6"/>
  </r>
  <r>
    <x v="576"/>
    <x v="3"/>
    <x v="1"/>
    <n v="0.23729"/>
    <x v="5"/>
    <n v="30"/>
    <x v="2"/>
    <x v="6"/>
  </r>
  <r>
    <x v="576"/>
    <x v="5"/>
    <x v="1"/>
    <n v="9.3880000000000005E-2"/>
    <x v="5"/>
    <n v="30"/>
    <x v="2"/>
    <x v="6"/>
  </r>
  <r>
    <x v="576"/>
    <x v="6"/>
    <x v="1"/>
    <n v="0.20588000000000001"/>
    <x v="5"/>
    <n v="30"/>
    <x v="2"/>
    <x v="6"/>
  </r>
  <r>
    <x v="576"/>
    <x v="17"/>
    <x v="1"/>
    <n v="0.29039999999999999"/>
    <x v="5"/>
    <n v="30"/>
    <x v="2"/>
    <x v="6"/>
  </r>
  <r>
    <x v="576"/>
    <x v="15"/>
    <x v="1"/>
    <n v="0.28684999999999999"/>
    <x v="5"/>
    <n v="30"/>
    <x v="2"/>
    <x v="6"/>
  </r>
  <r>
    <x v="576"/>
    <x v="8"/>
    <x v="1"/>
    <n v="0.28310999999999997"/>
    <x v="5"/>
    <n v="30"/>
    <x v="2"/>
    <x v="6"/>
  </r>
  <r>
    <x v="576"/>
    <x v="9"/>
    <x v="1"/>
    <n v="0.29693999999999998"/>
    <x v="5"/>
    <n v="30"/>
    <x v="2"/>
    <x v="6"/>
  </r>
  <r>
    <x v="576"/>
    <x v="10"/>
    <x v="1"/>
    <n v="0.32292999999999999"/>
    <x v="5"/>
    <n v="30"/>
    <x v="2"/>
    <x v="6"/>
  </r>
  <r>
    <x v="576"/>
    <x v="11"/>
    <x v="1"/>
    <n v="0.31228"/>
    <x v="5"/>
    <n v="30"/>
    <x v="2"/>
    <x v="6"/>
  </r>
  <r>
    <x v="576"/>
    <x v="12"/>
    <x v="1"/>
    <n v="0.35098000000000001"/>
    <x v="5"/>
    <n v="30"/>
    <x v="2"/>
    <x v="6"/>
  </r>
  <r>
    <x v="576"/>
    <x v="0"/>
    <x v="2"/>
    <n v="0.36208000000000001"/>
    <x v="5"/>
    <n v="30"/>
    <x v="2"/>
    <x v="6"/>
  </r>
  <r>
    <x v="576"/>
    <x v="16"/>
    <x v="2"/>
    <n v="0.60936999999999997"/>
    <x v="5"/>
    <n v="30"/>
    <x v="2"/>
    <x v="6"/>
  </r>
  <r>
    <x v="576"/>
    <x v="14"/>
    <x v="2"/>
    <n v="0.58009999999999995"/>
    <x v="5"/>
    <n v="30"/>
    <x v="2"/>
    <x v="6"/>
  </r>
  <r>
    <x v="576"/>
    <x v="2"/>
    <x v="2"/>
    <n v="0.59718000000000004"/>
    <x v="5"/>
    <n v="30"/>
    <x v="2"/>
    <x v="6"/>
  </r>
  <r>
    <x v="576"/>
    <x v="3"/>
    <x v="2"/>
    <n v="0.62970000000000004"/>
    <x v="5"/>
    <n v="30"/>
    <x v="2"/>
    <x v="6"/>
  </r>
  <r>
    <x v="576"/>
    <x v="5"/>
    <x v="2"/>
    <n v="0.63200999999999996"/>
    <x v="5"/>
    <n v="30"/>
    <x v="2"/>
    <x v="6"/>
  </r>
  <r>
    <x v="576"/>
    <x v="6"/>
    <x v="2"/>
    <n v="0.55252000000000001"/>
    <x v="5"/>
    <n v="30"/>
    <x v="2"/>
    <x v="6"/>
  </r>
  <r>
    <x v="576"/>
    <x v="17"/>
    <x v="2"/>
    <n v="0.64509000000000005"/>
    <x v="5"/>
    <n v="30"/>
    <x v="2"/>
    <x v="6"/>
  </r>
  <r>
    <x v="576"/>
    <x v="15"/>
    <x v="2"/>
    <n v="0.62963999999999998"/>
    <x v="5"/>
    <n v="30"/>
    <x v="2"/>
    <x v="6"/>
  </r>
  <r>
    <x v="576"/>
    <x v="8"/>
    <x v="2"/>
    <n v="0.61338000000000004"/>
    <x v="5"/>
    <n v="30"/>
    <x v="2"/>
    <x v="6"/>
  </r>
  <r>
    <x v="576"/>
    <x v="9"/>
    <x v="2"/>
    <n v="0.67354999999999998"/>
    <x v="5"/>
    <n v="30"/>
    <x v="2"/>
    <x v="6"/>
  </r>
  <r>
    <x v="576"/>
    <x v="10"/>
    <x v="2"/>
    <n v="0.78656000000000004"/>
    <x v="5"/>
    <n v="30"/>
    <x v="2"/>
    <x v="6"/>
  </r>
  <r>
    <x v="576"/>
    <x v="11"/>
    <x v="2"/>
    <n v="0.74021000000000003"/>
    <x v="5"/>
    <n v="30"/>
    <x v="2"/>
    <x v="6"/>
  </r>
  <r>
    <x v="576"/>
    <x v="12"/>
    <x v="2"/>
    <n v="0.90851000000000004"/>
    <x v="5"/>
    <n v="30"/>
    <x v="2"/>
    <x v="6"/>
  </r>
  <r>
    <x v="576"/>
    <x v="0"/>
    <x v="3"/>
    <n v="0.61199999999999999"/>
    <x v="5"/>
    <n v="30"/>
    <x v="2"/>
    <x v="6"/>
  </r>
  <r>
    <x v="576"/>
    <x v="16"/>
    <x v="3"/>
    <n v="1.244"/>
    <x v="5"/>
    <n v="30"/>
    <x v="2"/>
    <x v="6"/>
  </r>
  <r>
    <x v="576"/>
    <x v="14"/>
    <x v="3"/>
    <n v="1.208"/>
    <x v="5"/>
    <n v="30"/>
    <x v="2"/>
    <x v="6"/>
  </r>
  <r>
    <x v="576"/>
    <x v="2"/>
    <x v="3"/>
    <n v="1.2290000000000001"/>
    <x v="5"/>
    <n v="30"/>
    <x v="2"/>
    <x v="6"/>
  </r>
  <r>
    <x v="576"/>
    <x v="3"/>
    <x v="3"/>
    <n v="1.2689999999999999"/>
    <x v="5"/>
    <n v="30"/>
    <x v="2"/>
    <x v="6"/>
  </r>
  <r>
    <x v="576"/>
    <x v="5"/>
    <x v="3"/>
    <n v="0.81599999999999995"/>
    <x v="5"/>
    <n v="30"/>
    <x v="2"/>
    <x v="6"/>
  </r>
  <r>
    <x v="576"/>
    <x v="6"/>
    <x v="3"/>
    <n v="1.101"/>
    <x v="5"/>
    <n v="30"/>
    <x v="2"/>
    <x v="6"/>
  </r>
  <r>
    <x v="576"/>
    <x v="17"/>
    <x v="3"/>
    <n v="1.5529999999999999"/>
    <x v="5"/>
    <n v="30"/>
    <x v="2"/>
    <x v="6"/>
  </r>
  <r>
    <x v="576"/>
    <x v="15"/>
    <x v="3"/>
    <n v="1.534"/>
    <x v="5"/>
    <n v="30"/>
    <x v="2"/>
    <x v="6"/>
  </r>
  <r>
    <x v="576"/>
    <x v="8"/>
    <x v="3"/>
    <n v="1.514"/>
    <x v="5"/>
    <n v="30"/>
    <x v="2"/>
    <x v="6"/>
  </r>
  <r>
    <x v="576"/>
    <x v="9"/>
    <x v="3"/>
    <n v="1.5880000000000001"/>
    <x v="5"/>
    <n v="30"/>
    <x v="2"/>
    <x v="6"/>
  </r>
  <r>
    <x v="576"/>
    <x v="10"/>
    <x v="3"/>
    <n v="1.7270000000000001"/>
    <x v="5"/>
    <n v="30"/>
    <x v="2"/>
    <x v="6"/>
  </r>
  <r>
    <x v="576"/>
    <x v="11"/>
    <x v="3"/>
    <n v="1.67"/>
    <x v="5"/>
    <n v="30"/>
    <x v="2"/>
    <x v="6"/>
  </r>
  <r>
    <x v="576"/>
    <x v="12"/>
    <x v="3"/>
    <n v="1.877"/>
    <x v="5"/>
    <n v="30"/>
    <x v="2"/>
    <x v="6"/>
  </r>
  <r>
    <x v="577"/>
    <x v="13"/>
    <x v="0"/>
    <n v="3.141E-2"/>
    <x v="5"/>
    <n v="30"/>
    <x v="2"/>
    <x v="6"/>
  </r>
  <r>
    <x v="577"/>
    <x v="13"/>
    <x v="1"/>
    <n v="7.0360000000000006E-2"/>
    <x v="5"/>
    <n v="30"/>
    <x v="2"/>
    <x v="6"/>
  </r>
  <r>
    <x v="577"/>
    <x v="13"/>
    <x v="2"/>
    <n v="0.50983000000000001"/>
    <x v="5"/>
    <n v="30"/>
    <x v="2"/>
    <x v="6"/>
  </r>
  <r>
    <x v="577"/>
    <x v="13"/>
    <x v="3"/>
    <n v="0.61160000000000003"/>
    <x v="5"/>
    <n v="30"/>
    <x v="2"/>
    <x v="6"/>
  </r>
  <r>
    <x v="578"/>
    <x v="0"/>
    <x v="0"/>
    <n v="0.13547999999999999"/>
    <x v="5"/>
    <n v="31"/>
    <x v="2"/>
    <x v="6"/>
  </r>
  <r>
    <x v="578"/>
    <x v="16"/>
    <x v="0"/>
    <n v="0.40200999999999998"/>
    <x v="5"/>
    <n v="31"/>
    <x v="2"/>
    <x v="6"/>
  </r>
  <r>
    <x v="578"/>
    <x v="14"/>
    <x v="0"/>
    <n v="0.40200999999999998"/>
    <x v="5"/>
    <n v="31"/>
    <x v="2"/>
    <x v="6"/>
  </r>
  <r>
    <x v="578"/>
    <x v="2"/>
    <x v="0"/>
    <n v="0.40200999999999998"/>
    <x v="5"/>
    <n v="31"/>
    <x v="2"/>
    <x v="6"/>
  </r>
  <r>
    <x v="578"/>
    <x v="3"/>
    <x v="0"/>
    <n v="0.40200999999999998"/>
    <x v="5"/>
    <n v="31"/>
    <x v="2"/>
    <x v="6"/>
  </r>
  <r>
    <x v="578"/>
    <x v="5"/>
    <x v="0"/>
    <n v="9.0109999999999996E-2"/>
    <x v="5"/>
    <n v="31"/>
    <x v="2"/>
    <x v="6"/>
  </r>
  <r>
    <x v="578"/>
    <x v="6"/>
    <x v="0"/>
    <n v="0.34260000000000002"/>
    <x v="5"/>
    <n v="31"/>
    <x v="2"/>
    <x v="6"/>
  </r>
  <r>
    <x v="578"/>
    <x v="17"/>
    <x v="0"/>
    <n v="0.61751"/>
    <x v="5"/>
    <n v="31"/>
    <x v="2"/>
    <x v="6"/>
  </r>
  <r>
    <x v="578"/>
    <x v="15"/>
    <x v="0"/>
    <n v="0.61751"/>
    <x v="5"/>
    <n v="31"/>
    <x v="2"/>
    <x v="6"/>
  </r>
  <r>
    <x v="578"/>
    <x v="8"/>
    <x v="0"/>
    <n v="0.61751"/>
    <x v="5"/>
    <n v="31"/>
    <x v="2"/>
    <x v="6"/>
  </r>
  <r>
    <x v="578"/>
    <x v="9"/>
    <x v="0"/>
    <n v="0.61751"/>
    <x v="5"/>
    <n v="31"/>
    <x v="2"/>
    <x v="6"/>
  </r>
  <r>
    <x v="578"/>
    <x v="10"/>
    <x v="0"/>
    <n v="0.61751"/>
    <x v="5"/>
    <n v="31"/>
    <x v="2"/>
    <x v="6"/>
  </r>
  <r>
    <x v="578"/>
    <x v="11"/>
    <x v="0"/>
    <n v="0.61751"/>
    <x v="5"/>
    <n v="31"/>
    <x v="2"/>
    <x v="6"/>
  </r>
  <r>
    <x v="578"/>
    <x v="12"/>
    <x v="0"/>
    <n v="0.61751"/>
    <x v="5"/>
    <n v="31"/>
    <x v="2"/>
    <x v="6"/>
  </r>
  <r>
    <x v="578"/>
    <x v="0"/>
    <x v="1"/>
    <n v="0.11162999999999999"/>
    <x v="5"/>
    <n v="31"/>
    <x v="2"/>
    <x v="6"/>
  </r>
  <r>
    <x v="578"/>
    <x v="16"/>
    <x v="1"/>
    <n v="0.23093"/>
    <x v="5"/>
    <n v="31"/>
    <x v="2"/>
    <x v="6"/>
  </r>
  <r>
    <x v="578"/>
    <x v="14"/>
    <x v="1"/>
    <n v="0.22514000000000001"/>
    <x v="5"/>
    <n v="31"/>
    <x v="2"/>
    <x v="6"/>
  </r>
  <r>
    <x v="578"/>
    <x v="2"/>
    <x v="1"/>
    <n v="0.22944000000000001"/>
    <x v="5"/>
    <n v="31"/>
    <x v="2"/>
    <x v="6"/>
  </r>
  <r>
    <x v="578"/>
    <x v="3"/>
    <x v="1"/>
    <n v="0.23729"/>
    <x v="5"/>
    <n v="31"/>
    <x v="2"/>
    <x v="6"/>
  </r>
  <r>
    <x v="578"/>
    <x v="5"/>
    <x v="1"/>
    <n v="9.3299999999999994E-2"/>
    <x v="5"/>
    <n v="31"/>
    <x v="2"/>
    <x v="6"/>
  </r>
  <r>
    <x v="578"/>
    <x v="6"/>
    <x v="1"/>
    <n v="0.20476"/>
    <x v="5"/>
    <n v="31"/>
    <x v="2"/>
    <x v="6"/>
  </r>
  <r>
    <x v="578"/>
    <x v="17"/>
    <x v="1"/>
    <n v="0.28815000000000002"/>
    <x v="5"/>
    <n v="31"/>
    <x v="2"/>
    <x v="6"/>
  </r>
  <r>
    <x v="578"/>
    <x v="15"/>
    <x v="1"/>
    <n v="0.28348000000000001"/>
    <x v="5"/>
    <n v="31"/>
    <x v="2"/>
    <x v="6"/>
  </r>
  <r>
    <x v="578"/>
    <x v="8"/>
    <x v="1"/>
    <n v="0.27843000000000001"/>
    <x v="5"/>
    <n v="31"/>
    <x v="2"/>
    <x v="6"/>
  </r>
  <r>
    <x v="578"/>
    <x v="9"/>
    <x v="1"/>
    <n v="0.29394999999999999"/>
    <x v="5"/>
    <n v="31"/>
    <x v="2"/>
    <x v="6"/>
  </r>
  <r>
    <x v="578"/>
    <x v="10"/>
    <x v="1"/>
    <n v="0.31938"/>
    <x v="5"/>
    <n v="31"/>
    <x v="2"/>
    <x v="6"/>
  </r>
  <r>
    <x v="578"/>
    <x v="11"/>
    <x v="1"/>
    <n v="0.31172"/>
    <x v="5"/>
    <n v="31"/>
    <x v="2"/>
    <x v="6"/>
  </r>
  <r>
    <x v="578"/>
    <x v="12"/>
    <x v="1"/>
    <n v="0.35004999999999997"/>
    <x v="5"/>
    <n v="31"/>
    <x v="2"/>
    <x v="6"/>
  </r>
  <r>
    <x v="578"/>
    <x v="0"/>
    <x v="2"/>
    <n v="0.34988000000000002"/>
    <x v="5"/>
    <n v="31"/>
    <x v="2"/>
    <x v="6"/>
  </r>
  <r>
    <x v="578"/>
    <x v="16"/>
    <x v="2"/>
    <n v="0.60206000000000004"/>
    <x v="5"/>
    <n v="31"/>
    <x v="2"/>
    <x v="6"/>
  </r>
  <r>
    <x v="578"/>
    <x v="14"/>
    <x v="2"/>
    <n v="0.57684999999999997"/>
    <x v="5"/>
    <n v="31"/>
    <x v="2"/>
    <x v="6"/>
  </r>
  <r>
    <x v="578"/>
    <x v="2"/>
    <x v="2"/>
    <n v="0.59555000000000002"/>
    <x v="5"/>
    <n v="31"/>
    <x v="2"/>
    <x v="6"/>
  </r>
  <r>
    <x v="578"/>
    <x v="3"/>
    <x v="2"/>
    <n v="0.62970000000000004"/>
    <x v="5"/>
    <n v="31"/>
    <x v="2"/>
    <x v="6"/>
  </r>
  <r>
    <x v="578"/>
    <x v="5"/>
    <x v="2"/>
    <n v="0.62758999999999998"/>
    <x v="5"/>
    <n v="31"/>
    <x v="2"/>
    <x v="6"/>
  </r>
  <r>
    <x v="578"/>
    <x v="6"/>
    <x v="2"/>
    <n v="0.54764000000000002"/>
    <x v="5"/>
    <n v="31"/>
    <x v="2"/>
    <x v="6"/>
  </r>
  <r>
    <x v="578"/>
    <x v="17"/>
    <x v="2"/>
    <n v="0.63534000000000002"/>
    <x v="5"/>
    <n v="31"/>
    <x v="2"/>
    <x v="6"/>
  </r>
  <r>
    <x v="578"/>
    <x v="15"/>
    <x v="2"/>
    <n v="0.61500999999999995"/>
    <x v="5"/>
    <n v="31"/>
    <x v="2"/>
    <x v="6"/>
  </r>
  <r>
    <x v="578"/>
    <x v="8"/>
    <x v="2"/>
    <n v="0.59306000000000003"/>
    <x v="5"/>
    <n v="31"/>
    <x v="2"/>
    <x v="6"/>
  </r>
  <r>
    <x v="578"/>
    <x v="9"/>
    <x v="2"/>
    <n v="0.66054000000000002"/>
    <x v="5"/>
    <n v="31"/>
    <x v="2"/>
    <x v="6"/>
  </r>
  <r>
    <x v="578"/>
    <x v="10"/>
    <x v="2"/>
    <n v="0.77110999999999996"/>
    <x v="5"/>
    <n v="31"/>
    <x v="2"/>
    <x v="6"/>
  </r>
  <r>
    <x v="578"/>
    <x v="11"/>
    <x v="2"/>
    <n v="0.73777000000000004"/>
    <x v="5"/>
    <n v="31"/>
    <x v="2"/>
    <x v="6"/>
  </r>
  <r>
    <x v="578"/>
    <x v="12"/>
    <x v="2"/>
    <n v="0.90444000000000002"/>
    <x v="5"/>
    <n v="31"/>
    <x v="2"/>
    <x v="6"/>
  </r>
  <r>
    <x v="578"/>
    <x v="0"/>
    <x v="3"/>
    <n v="0.59699999999999998"/>
    <x v="5"/>
    <n v="31"/>
    <x v="2"/>
    <x v="6"/>
  </r>
  <r>
    <x v="578"/>
    <x v="16"/>
    <x v="3"/>
    <n v="1.2350000000000001"/>
    <x v="5"/>
    <n v="31"/>
    <x v="2"/>
    <x v="6"/>
  </r>
  <r>
    <x v="578"/>
    <x v="14"/>
    <x v="3"/>
    <n v="1.204"/>
    <x v="5"/>
    <n v="31"/>
    <x v="2"/>
    <x v="6"/>
  </r>
  <r>
    <x v="578"/>
    <x v="2"/>
    <x v="3"/>
    <n v="1.2270000000000001"/>
    <x v="5"/>
    <n v="31"/>
    <x v="2"/>
    <x v="6"/>
  </r>
  <r>
    <x v="578"/>
    <x v="3"/>
    <x v="3"/>
    <n v="1.2689999999999999"/>
    <x v="5"/>
    <n v="31"/>
    <x v="2"/>
    <x v="6"/>
  </r>
  <r>
    <x v="578"/>
    <x v="5"/>
    <x v="3"/>
    <n v="0.81100000000000005"/>
    <x v="5"/>
    <n v="31"/>
    <x v="2"/>
    <x v="6"/>
  </r>
  <r>
    <x v="578"/>
    <x v="6"/>
    <x v="3"/>
    <n v="1.095"/>
    <x v="5"/>
    <n v="31"/>
    <x v="2"/>
    <x v="6"/>
  </r>
  <r>
    <x v="578"/>
    <x v="17"/>
    <x v="3"/>
    <n v="1.5409999999999999"/>
    <x v="5"/>
    <n v="31"/>
    <x v="2"/>
    <x v="6"/>
  </r>
  <r>
    <x v="578"/>
    <x v="15"/>
    <x v="3"/>
    <n v="1.516"/>
    <x v="5"/>
    <n v="31"/>
    <x v="2"/>
    <x v="6"/>
  </r>
  <r>
    <x v="578"/>
    <x v="8"/>
    <x v="3"/>
    <n v="1.4890000000000001"/>
    <x v="5"/>
    <n v="31"/>
    <x v="2"/>
    <x v="6"/>
  </r>
  <r>
    <x v="578"/>
    <x v="9"/>
    <x v="3"/>
    <n v="1.5720000000000001"/>
    <x v="5"/>
    <n v="31"/>
    <x v="2"/>
    <x v="6"/>
  </r>
  <r>
    <x v="578"/>
    <x v="10"/>
    <x v="3"/>
    <n v="1.708"/>
    <x v="5"/>
    <n v="31"/>
    <x v="2"/>
    <x v="6"/>
  </r>
  <r>
    <x v="578"/>
    <x v="11"/>
    <x v="3"/>
    <n v="1.667"/>
    <x v="5"/>
    <n v="31"/>
    <x v="2"/>
    <x v="6"/>
  </r>
  <r>
    <x v="578"/>
    <x v="12"/>
    <x v="3"/>
    <n v="1.8720000000000001"/>
    <x v="5"/>
    <n v="31"/>
    <x v="2"/>
    <x v="6"/>
  </r>
  <r>
    <x v="579"/>
    <x v="13"/>
    <x v="0"/>
    <n v="3.141E-2"/>
    <x v="5"/>
    <n v="31"/>
    <x v="2"/>
    <x v="6"/>
  </r>
  <r>
    <x v="579"/>
    <x v="13"/>
    <x v="1"/>
    <n v="6.9370000000000001E-2"/>
    <x v="5"/>
    <n v="31"/>
    <x v="2"/>
    <x v="6"/>
  </r>
  <r>
    <x v="579"/>
    <x v="13"/>
    <x v="2"/>
    <n v="0.50222"/>
    <x v="5"/>
    <n v="31"/>
    <x v="2"/>
    <x v="6"/>
  </r>
  <r>
    <x v="579"/>
    <x v="13"/>
    <x v="3"/>
    <n v="0.60299999999999998"/>
    <x v="5"/>
    <n v="31"/>
    <x v="2"/>
    <x v="6"/>
  </r>
  <r>
    <x v="580"/>
    <x v="0"/>
    <x v="0"/>
    <n v="0.13547999999999999"/>
    <x v="5"/>
    <n v="32"/>
    <x v="2"/>
    <x v="7"/>
  </r>
  <r>
    <x v="580"/>
    <x v="16"/>
    <x v="0"/>
    <n v="0.40200999999999998"/>
    <x v="5"/>
    <n v="32"/>
    <x v="2"/>
    <x v="7"/>
  </r>
  <r>
    <x v="580"/>
    <x v="14"/>
    <x v="0"/>
    <n v="0.40200999999999998"/>
    <x v="5"/>
    <n v="32"/>
    <x v="2"/>
    <x v="7"/>
  </r>
  <r>
    <x v="580"/>
    <x v="2"/>
    <x v="0"/>
    <n v="0.40200999999999998"/>
    <x v="5"/>
    <n v="32"/>
    <x v="2"/>
    <x v="7"/>
  </r>
  <r>
    <x v="580"/>
    <x v="3"/>
    <x v="0"/>
    <n v="0.40200999999999998"/>
    <x v="5"/>
    <n v="32"/>
    <x v="2"/>
    <x v="7"/>
  </r>
  <r>
    <x v="580"/>
    <x v="5"/>
    <x v="0"/>
    <n v="9.0109999999999996E-2"/>
    <x v="5"/>
    <n v="32"/>
    <x v="2"/>
    <x v="7"/>
  </r>
  <r>
    <x v="580"/>
    <x v="6"/>
    <x v="0"/>
    <n v="0.34260000000000002"/>
    <x v="5"/>
    <n v="32"/>
    <x v="2"/>
    <x v="7"/>
  </r>
  <r>
    <x v="580"/>
    <x v="17"/>
    <x v="0"/>
    <n v="0.61751"/>
    <x v="5"/>
    <n v="32"/>
    <x v="2"/>
    <x v="7"/>
  </r>
  <r>
    <x v="580"/>
    <x v="15"/>
    <x v="0"/>
    <n v="0.61751"/>
    <x v="5"/>
    <n v="32"/>
    <x v="2"/>
    <x v="7"/>
  </r>
  <r>
    <x v="580"/>
    <x v="8"/>
    <x v="0"/>
    <n v="0.61751"/>
    <x v="5"/>
    <n v="32"/>
    <x v="2"/>
    <x v="7"/>
  </r>
  <r>
    <x v="580"/>
    <x v="9"/>
    <x v="0"/>
    <n v="0.61751"/>
    <x v="5"/>
    <n v="32"/>
    <x v="2"/>
    <x v="7"/>
  </r>
  <r>
    <x v="580"/>
    <x v="10"/>
    <x v="0"/>
    <n v="0.61751"/>
    <x v="5"/>
    <n v="32"/>
    <x v="2"/>
    <x v="7"/>
  </r>
  <r>
    <x v="580"/>
    <x v="11"/>
    <x v="0"/>
    <n v="0.61751"/>
    <x v="5"/>
    <n v="32"/>
    <x v="2"/>
    <x v="7"/>
  </r>
  <r>
    <x v="580"/>
    <x v="12"/>
    <x v="0"/>
    <n v="0.61751"/>
    <x v="5"/>
    <n v="32"/>
    <x v="2"/>
    <x v="7"/>
  </r>
  <r>
    <x v="580"/>
    <x v="0"/>
    <x v="1"/>
    <n v="0.10939"/>
    <x v="5"/>
    <n v="32"/>
    <x v="2"/>
    <x v="7"/>
  </r>
  <r>
    <x v="580"/>
    <x v="16"/>
    <x v="1"/>
    <n v="0.22756999999999999"/>
    <x v="5"/>
    <n v="32"/>
    <x v="2"/>
    <x v="7"/>
  </r>
  <r>
    <x v="580"/>
    <x v="14"/>
    <x v="1"/>
    <n v="0.22252"/>
    <x v="5"/>
    <n v="32"/>
    <x v="2"/>
    <x v="7"/>
  </r>
  <r>
    <x v="580"/>
    <x v="2"/>
    <x v="1"/>
    <n v="0.22383"/>
    <x v="5"/>
    <n v="32"/>
    <x v="2"/>
    <x v="7"/>
  </r>
  <r>
    <x v="580"/>
    <x v="3"/>
    <x v="1"/>
    <n v="0.23168"/>
    <x v="5"/>
    <n v="32"/>
    <x v="2"/>
    <x v="7"/>
  </r>
  <r>
    <x v="580"/>
    <x v="5"/>
    <x v="1"/>
    <n v="9.1810000000000003E-2"/>
    <x v="5"/>
    <n v="32"/>
    <x v="2"/>
    <x v="7"/>
  </r>
  <r>
    <x v="580"/>
    <x v="6"/>
    <x v="1"/>
    <n v="0.20194999999999999"/>
    <x v="5"/>
    <n v="32"/>
    <x v="2"/>
    <x v="7"/>
  </r>
  <r>
    <x v="580"/>
    <x v="17"/>
    <x v="1"/>
    <n v="0.28571999999999997"/>
    <x v="5"/>
    <n v="32"/>
    <x v="2"/>
    <x v="7"/>
  </r>
  <r>
    <x v="580"/>
    <x v="15"/>
    <x v="1"/>
    <n v="0.28066999999999998"/>
    <x v="5"/>
    <n v="32"/>
    <x v="2"/>
    <x v="7"/>
  </r>
  <r>
    <x v="580"/>
    <x v="8"/>
    <x v="1"/>
    <n v="0.27805999999999997"/>
    <x v="5"/>
    <n v="32"/>
    <x v="2"/>
    <x v="7"/>
  </r>
  <r>
    <x v="580"/>
    <x v="9"/>
    <x v="1"/>
    <n v="0.29282999999999998"/>
    <x v="5"/>
    <n v="32"/>
    <x v="2"/>
    <x v="7"/>
  </r>
  <r>
    <x v="580"/>
    <x v="10"/>
    <x v="1"/>
    <n v="0.31284000000000001"/>
    <x v="5"/>
    <n v="32"/>
    <x v="2"/>
    <x v="7"/>
  </r>
  <r>
    <x v="580"/>
    <x v="11"/>
    <x v="1"/>
    <n v="0.30647999999999997"/>
    <x v="5"/>
    <n v="32"/>
    <x v="2"/>
    <x v="7"/>
  </r>
  <r>
    <x v="580"/>
    <x v="12"/>
    <x v="1"/>
    <n v="0.34893000000000002"/>
    <x v="5"/>
    <n v="32"/>
    <x v="2"/>
    <x v="7"/>
  </r>
  <r>
    <x v="580"/>
    <x v="0"/>
    <x v="2"/>
    <n v="0.34012999999999999"/>
    <x v="5"/>
    <n v="32"/>
    <x v="2"/>
    <x v="7"/>
  </r>
  <r>
    <x v="580"/>
    <x v="16"/>
    <x v="2"/>
    <n v="0.58742000000000005"/>
    <x v="5"/>
    <n v="32"/>
    <x v="2"/>
    <x v="7"/>
  </r>
  <r>
    <x v="580"/>
    <x v="14"/>
    <x v="2"/>
    <n v="0.56547000000000003"/>
    <x v="5"/>
    <n v="32"/>
    <x v="2"/>
    <x v="7"/>
  </r>
  <r>
    <x v="580"/>
    <x v="2"/>
    <x v="2"/>
    <n v="0.57116"/>
    <x v="5"/>
    <n v="32"/>
    <x v="2"/>
    <x v="7"/>
  </r>
  <r>
    <x v="580"/>
    <x v="3"/>
    <x v="2"/>
    <n v="0.60531000000000001"/>
    <x v="5"/>
    <n v="32"/>
    <x v="2"/>
    <x v="7"/>
  </r>
  <r>
    <x v="580"/>
    <x v="5"/>
    <x v="2"/>
    <n v="0.61607999999999996"/>
    <x v="5"/>
    <n v="32"/>
    <x v="2"/>
    <x v="7"/>
  </r>
  <r>
    <x v="580"/>
    <x v="6"/>
    <x v="2"/>
    <n v="0.53544999999999998"/>
    <x v="5"/>
    <n v="32"/>
    <x v="2"/>
    <x v="7"/>
  </r>
  <r>
    <x v="580"/>
    <x v="17"/>
    <x v="2"/>
    <n v="0.62477000000000005"/>
    <x v="5"/>
    <n v="32"/>
    <x v="2"/>
    <x v="7"/>
  </r>
  <r>
    <x v="580"/>
    <x v="15"/>
    <x v="2"/>
    <n v="0.60282000000000002"/>
    <x v="5"/>
    <n v="32"/>
    <x v="2"/>
    <x v="7"/>
  </r>
  <r>
    <x v="580"/>
    <x v="8"/>
    <x v="2"/>
    <n v="0.59143000000000001"/>
    <x v="5"/>
    <n v="32"/>
    <x v="2"/>
    <x v="7"/>
  </r>
  <r>
    <x v="580"/>
    <x v="9"/>
    <x v="2"/>
    <n v="0.65566000000000002"/>
    <x v="5"/>
    <n v="32"/>
    <x v="2"/>
    <x v="7"/>
  </r>
  <r>
    <x v="580"/>
    <x v="10"/>
    <x v="2"/>
    <n v="0.74265000000000003"/>
    <x v="5"/>
    <n v="32"/>
    <x v="2"/>
    <x v="7"/>
  </r>
  <r>
    <x v="580"/>
    <x v="11"/>
    <x v="2"/>
    <n v="0.71501000000000003"/>
    <x v="5"/>
    <n v="32"/>
    <x v="2"/>
    <x v="7"/>
  </r>
  <r>
    <x v="580"/>
    <x v="12"/>
    <x v="2"/>
    <n v="0.89956000000000003"/>
    <x v="5"/>
    <n v="32"/>
    <x v="2"/>
    <x v="7"/>
  </r>
  <r>
    <x v="580"/>
    <x v="0"/>
    <x v="3"/>
    <n v="0.58499999999999996"/>
    <x v="5"/>
    <n v="32"/>
    <x v="2"/>
    <x v="7"/>
  </r>
  <r>
    <x v="580"/>
    <x v="16"/>
    <x v="3"/>
    <n v="1.2170000000000001"/>
    <x v="5"/>
    <n v="32"/>
    <x v="2"/>
    <x v="7"/>
  </r>
  <r>
    <x v="580"/>
    <x v="14"/>
    <x v="3"/>
    <n v="1.19"/>
    <x v="5"/>
    <n v="32"/>
    <x v="2"/>
    <x v="7"/>
  </r>
  <r>
    <x v="580"/>
    <x v="2"/>
    <x v="3"/>
    <n v="1.1970000000000001"/>
    <x v="5"/>
    <n v="32"/>
    <x v="2"/>
    <x v="7"/>
  </r>
  <r>
    <x v="580"/>
    <x v="3"/>
    <x v="3"/>
    <n v="1.2390000000000001"/>
    <x v="5"/>
    <n v="32"/>
    <x v="2"/>
    <x v="7"/>
  </r>
  <r>
    <x v="580"/>
    <x v="5"/>
    <x v="3"/>
    <n v="0.79800000000000004"/>
    <x v="5"/>
    <n v="32"/>
    <x v="2"/>
    <x v="7"/>
  </r>
  <r>
    <x v="580"/>
    <x v="6"/>
    <x v="3"/>
    <n v="1.08"/>
    <x v="5"/>
    <n v="32"/>
    <x v="2"/>
    <x v="7"/>
  </r>
  <r>
    <x v="580"/>
    <x v="17"/>
    <x v="3"/>
    <n v="1.528"/>
    <x v="5"/>
    <n v="32"/>
    <x v="2"/>
    <x v="7"/>
  </r>
  <r>
    <x v="580"/>
    <x v="15"/>
    <x v="3"/>
    <n v="1.5009999999999999"/>
    <x v="5"/>
    <n v="32"/>
    <x v="2"/>
    <x v="7"/>
  </r>
  <r>
    <x v="580"/>
    <x v="8"/>
    <x v="3"/>
    <n v="1.4870000000000001"/>
    <x v="5"/>
    <n v="32"/>
    <x v="2"/>
    <x v="7"/>
  </r>
  <r>
    <x v="580"/>
    <x v="9"/>
    <x v="3"/>
    <n v="1.5660000000000001"/>
    <x v="5"/>
    <n v="32"/>
    <x v="2"/>
    <x v="7"/>
  </r>
  <r>
    <x v="580"/>
    <x v="10"/>
    <x v="3"/>
    <n v="1.673"/>
    <x v="5"/>
    <n v="32"/>
    <x v="2"/>
    <x v="7"/>
  </r>
  <r>
    <x v="580"/>
    <x v="11"/>
    <x v="3"/>
    <n v="1.639"/>
    <x v="5"/>
    <n v="32"/>
    <x v="2"/>
    <x v="7"/>
  </r>
  <r>
    <x v="580"/>
    <x v="12"/>
    <x v="3"/>
    <n v="1.8660000000000001"/>
    <x v="5"/>
    <n v="32"/>
    <x v="2"/>
    <x v="7"/>
  </r>
  <r>
    <x v="581"/>
    <x v="13"/>
    <x v="0"/>
    <n v="3.141E-2"/>
    <x v="5"/>
    <n v="32"/>
    <x v="2"/>
    <x v="7"/>
  </r>
  <r>
    <x v="581"/>
    <x v="13"/>
    <x v="1"/>
    <n v="6.7669999999999994E-2"/>
    <x v="5"/>
    <n v="32"/>
    <x v="2"/>
    <x v="7"/>
  </r>
  <r>
    <x v="581"/>
    <x v="13"/>
    <x v="2"/>
    <n v="0.48912"/>
    <x v="5"/>
    <n v="32"/>
    <x v="2"/>
    <x v="7"/>
  </r>
  <r>
    <x v="581"/>
    <x v="13"/>
    <x v="3"/>
    <n v="0.58819999999999995"/>
    <x v="5"/>
    <n v="32"/>
    <x v="2"/>
    <x v="7"/>
  </r>
  <r>
    <x v="582"/>
    <x v="0"/>
    <x v="0"/>
    <n v="0.13547999999999999"/>
    <x v="5"/>
    <n v="33"/>
    <x v="2"/>
    <x v="7"/>
  </r>
  <r>
    <x v="582"/>
    <x v="16"/>
    <x v="0"/>
    <n v="0.40200999999999998"/>
    <x v="5"/>
    <n v="33"/>
    <x v="2"/>
    <x v="7"/>
  </r>
  <r>
    <x v="582"/>
    <x v="14"/>
    <x v="0"/>
    <n v="0.40200999999999998"/>
    <x v="5"/>
    <n v="33"/>
    <x v="2"/>
    <x v="7"/>
  </r>
  <r>
    <x v="582"/>
    <x v="2"/>
    <x v="0"/>
    <n v="0.40200999999999998"/>
    <x v="5"/>
    <n v="33"/>
    <x v="2"/>
    <x v="7"/>
  </r>
  <r>
    <x v="582"/>
    <x v="3"/>
    <x v="0"/>
    <n v="0.40200999999999998"/>
    <x v="5"/>
    <n v="33"/>
    <x v="2"/>
    <x v="7"/>
  </r>
  <r>
    <x v="582"/>
    <x v="5"/>
    <x v="0"/>
    <n v="9.0109999999999996E-2"/>
    <x v="5"/>
    <n v="33"/>
    <x v="2"/>
    <x v="7"/>
  </r>
  <r>
    <x v="582"/>
    <x v="6"/>
    <x v="0"/>
    <n v="0.34260000000000002"/>
    <x v="5"/>
    <n v="33"/>
    <x v="2"/>
    <x v="7"/>
  </r>
  <r>
    <x v="582"/>
    <x v="17"/>
    <x v="0"/>
    <n v="0.61751"/>
    <x v="5"/>
    <n v="33"/>
    <x v="2"/>
    <x v="7"/>
  </r>
  <r>
    <x v="582"/>
    <x v="15"/>
    <x v="0"/>
    <n v="0.61751"/>
    <x v="5"/>
    <n v="33"/>
    <x v="2"/>
    <x v="7"/>
  </r>
  <r>
    <x v="582"/>
    <x v="8"/>
    <x v="0"/>
    <n v="0.61751"/>
    <x v="5"/>
    <n v="33"/>
    <x v="2"/>
    <x v="7"/>
  </r>
  <r>
    <x v="582"/>
    <x v="9"/>
    <x v="0"/>
    <n v="0.61751"/>
    <x v="5"/>
    <n v="33"/>
    <x v="2"/>
    <x v="7"/>
  </r>
  <r>
    <x v="582"/>
    <x v="10"/>
    <x v="0"/>
    <n v="0.61751"/>
    <x v="5"/>
    <n v="33"/>
    <x v="2"/>
    <x v="7"/>
  </r>
  <r>
    <x v="582"/>
    <x v="11"/>
    <x v="0"/>
    <n v="0.61751"/>
    <x v="5"/>
    <n v="33"/>
    <x v="2"/>
    <x v="7"/>
  </r>
  <r>
    <x v="582"/>
    <x v="12"/>
    <x v="0"/>
    <n v="0.61751"/>
    <x v="5"/>
    <n v="33"/>
    <x v="2"/>
    <x v="7"/>
  </r>
  <r>
    <x v="582"/>
    <x v="0"/>
    <x v="1"/>
    <n v="0.10659"/>
    <x v="5"/>
    <n v="33"/>
    <x v="2"/>
    <x v="7"/>
  </r>
  <r>
    <x v="582"/>
    <x v="16"/>
    <x v="1"/>
    <n v="0.22439000000000001"/>
    <x v="5"/>
    <n v="33"/>
    <x v="2"/>
    <x v="7"/>
  </r>
  <r>
    <x v="582"/>
    <x v="14"/>
    <x v="1"/>
    <n v="0.21897"/>
    <x v="5"/>
    <n v="33"/>
    <x v="2"/>
    <x v="7"/>
  </r>
  <r>
    <x v="582"/>
    <x v="2"/>
    <x v="1"/>
    <n v="0.22420000000000001"/>
    <x v="5"/>
    <n v="33"/>
    <x v="2"/>
    <x v="7"/>
  </r>
  <r>
    <x v="582"/>
    <x v="3"/>
    <x v="1"/>
    <n v="0.22794"/>
    <x v="5"/>
    <n v="33"/>
    <x v="2"/>
    <x v="7"/>
  </r>
  <r>
    <x v="582"/>
    <x v="5"/>
    <x v="1"/>
    <n v="8.9959999999999998E-2"/>
    <x v="5"/>
    <n v="33"/>
    <x v="2"/>
    <x v="7"/>
  </r>
  <r>
    <x v="582"/>
    <x v="6"/>
    <x v="1"/>
    <n v="0.19896"/>
    <x v="5"/>
    <n v="33"/>
    <x v="2"/>
    <x v="7"/>
  </r>
  <r>
    <x v="582"/>
    <x v="17"/>
    <x v="1"/>
    <n v="0.28366999999999998"/>
    <x v="5"/>
    <n v="33"/>
    <x v="2"/>
    <x v="7"/>
  </r>
  <r>
    <x v="582"/>
    <x v="15"/>
    <x v="1"/>
    <n v="0.27787000000000001"/>
    <x v="5"/>
    <n v="33"/>
    <x v="2"/>
    <x v="7"/>
  </r>
  <r>
    <x v="582"/>
    <x v="8"/>
    <x v="1"/>
    <n v="0.27432000000000001"/>
    <x v="5"/>
    <n v="33"/>
    <x v="2"/>
    <x v="7"/>
  </r>
  <r>
    <x v="582"/>
    <x v="9"/>
    <x v="1"/>
    <n v="0.29021000000000002"/>
    <x v="5"/>
    <n v="33"/>
    <x v="2"/>
    <x v="7"/>
  </r>
  <r>
    <x v="582"/>
    <x v="10"/>
    <x v="1"/>
    <n v="0.30965999999999999"/>
    <x v="5"/>
    <n v="33"/>
    <x v="2"/>
    <x v="7"/>
  </r>
  <r>
    <x v="582"/>
    <x v="11"/>
    <x v="1"/>
    <n v="0.30610999999999999"/>
    <x v="5"/>
    <n v="33"/>
    <x v="2"/>
    <x v="7"/>
  </r>
  <r>
    <x v="582"/>
    <x v="12"/>
    <x v="1"/>
    <n v="0.34837000000000001"/>
    <x v="5"/>
    <n v="33"/>
    <x v="2"/>
    <x v="7"/>
  </r>
  <r>
    <x v="582"/>
    <x v="0"/>
    <x v="2"/>
    <n v="0.32793"/>
    <x v="5"/>
    <n v="33"/>
    <x v="2"/>
    <x v="7"/>
  </r>
  <r>
    <x v="582"/>
    <x v="16"/>
    <x v="2"/>
    <n v="0.5736"/>
    <x v="5"/>
    <n v="33"/>
    <x v="2"/>
    <x v="7"/>
  </r>
  <r>
    <x v="582"/>
    <x v="14"/>
    <x v="2"/>
    <n v="0.55001999999999995"/>
    <x v="5"/>
    <n v="33"/>
    <x v="2"/>
    <x v="7"/>
  </r>
  <r>
    <x v="582"/>
    <x v="2"/>
    <x v="2"/>
    <n v="0.57279000000000002"/>
    <x v="5"/>
    <n v="33"/>
    <x v="2"/>
    <x v="7"/>
  </r>
  <r>
    <x v="582"/>
    <x v="3"/>
    <x v="2"/>
    <n v="0.58904999999999996"/>
    <x v="5"/>
    <n v="33"/>
    <x v="2"/>
    <x v="7"/>
  </r>
  <r>
    <x v="582"/>
    <x v="5"/>
    <x v="2"/>
    <n v="0.60192999999999997"/>
    <x v="5"/>
    <n v="33"/>
    <x v="2"/>
    <x v="7"/>
  </r>
  <r>
    <x v="582"/>
    <x v="6"/>
    <x v="2"/>
    <n v="0.52244000000000002"/>
    <x v="5"/>
    <n v="33"/>
    <x v="2"/>
    <x v="7"/>
  </r>
  <r>
    <x v="582"/>
    <x v="17"/>
    <x v="2"/>
    <n v="0.61582000000000003"/>
    <x v="5"/>
    <n v="33"/>
    <x v="2"/>
    <x v="7"/>
  </r>
  <r>
    <x v="582"/>
    <x v="15"/>
    <x v="2"/>
    <n v="0.59062000000000003"/>
    <x v="5"/>
    <n v="33"/>
    <x v="2"/>
    <x v="7"/>
  </r>
  <r>
    <x v="582"/>
    <x v="8"/>
    <x v="2"/>
    <n v="0.57516999999999996"/>
    <x v="5"/>
    <n v="33"/>
    <x v="2"/>
    <x v="7"/>
  </r>
  <r>
    <x v="582"/>
    <x v="9"/>
    <x v="2"/>
    <n v="0.64427999999999996"/>
    <x v="5"/>
    <n v="33"/>
    <x v="2"/>
    <x v="7"/>
  </r>
  <r>
    <x v="582"/>
    <x v="10"/>
    <x v="2"/>
    <n v="0.72882999999999998"/>
    <x v="5"/>
    <n v="33"/>
    <x v="2"/>
    <x v="7"/>
  </r>
  <r>
    <x v="582"/>
    <x v="11"/>
    <x v="2"/>
    <n v="0.71338000000000001"/>
    <x v="5"/>
    <n v="33"/>
    <x v="2"/>
    <x v="7"/>
  </r>
  <r>
    <x v="582"/>
    <x v="12"/>
    <x v="2"/>
    <n v="0.89712000000000003"/>
    <x v="5"/>
    <n v="33"/>
    <x v="2"/>
    <x v="7"/>
  </r>
  <r>
    <x v="582"/>
    <x v="0"/>
    <x v="3"/>
    <n v="0.56999999999999995"/>
    <x v="5"/>
    <n v="33"/>
    <x v="2"/>
    <x v="7"/>
  </r>
  <r>
    <x v="582"/>
    <x v="16"/>
    <x v="3"/>
    <n v="1.2"/>
    <x v="5"/>
    <n v="33"/>
    <x v="2"/>
    <x v="7"/>
  </r>
  <r>
    <x v="582"/>
    <x v="14"/>
    <x v="3"/>
    <n v="1.171"/>
    <x v="5"/>
    <n v="33"/>
    <x v="2"/>
    <x v="7"/>
  </r>
  <r>
    <x v="582"/>
    <x v="2"/>
    <x v="3"/>
    <n v="1.1990000000000001"/>
    <x v="5"/>
    <n v="33"/>
    <x v="2"/>
    <x v="7"/>
  </r>
  <r>
    <x v="582"/>
    <x v="3"/>
    <x v="3"/>
    <n v="1.2190000000000001"/>
    <x v="5"/>
    <n v="33"/>
    <x v="2"/>
    <x v="7"/>
  </r>
  <r>
    <x v="582"/>
    <x v="5"/>
    <x v="3"/>
    <n v="0.78200000000000003"/>
    <x v="5"/>
    <n v="33"/>
    <x v="2"/>
    <x v="7"/>
  </r>
  <r>
    <x v="582"/>
    <x v="6"/>
    <x v="3"/>
    <n v="1.0640000000000001"/>
    <x v="5"/>
    <n v="33"/>
    <x v="2"/>
    <x v="7"/>
  </r>
  <r>
    <x v="582"/>
    <x v="17"/>
    <x v="3"/>
    <n v="1.5169999999999999"/>
    <x v="5"/>
    <n v="33"/>
    <x v="2"/>
    <x v="7"/>
  </r>
  <r>
    <x v="582"/>
    <x v="15"/>
    <x v="3"/>
    <n v="1.486"/>
    <x v="5"/>
    <n v="33"/>
    <x v="2"/>
    <x v="7"/>
  </r>
  <r>
    <x v="582"/>
    <x v="8"/>
    <x v="3"/>
    <n v="1.4670000000000001"/>
    <x v="5"/>
    <n v="33"/>
    <x v="2"/>
    <x v="7"/>
  </r>
  <r>
    <x v="582"/>
    <x v="9"/>
    <x v="3"/>
    <n v="1.552"/>
    <x v="5"/>
    <n v="33"/>
    <x v="2"/>
    <x v="7"/>
  </r>
  <r>
    <x v="582"/>
    <x v="10"/>
    <x v="3"/>
    <n v="1.6559999999999999"/>
    <x v="5"/>
    <n v="33"/>
    <x v="2"/>
    <x v="7"/>
  </r>
  <r>
    <x v="582"/>
    <x v="11"/>
    <x v="3"/>
    <n v="1.637"/>
    <x v="5"/>
    <n v="33"/>
    <x v="2"/>
    <x v="7"/>
  </r>
  <r>
    <x v="582"/>
    <x v="12"/>
    <x v="3"/>
    <n v="1.863"/>
    <x v="5"/>
    <n v="33"/>
    <x v="2"/>
    <x v="7"/>
  </r>
  <r>
    <x v="583"/>
    <x v="13"/>
    <x v="0"/>
    <n v="3.141E-2"/>
    <x v="5"/>
    <n v="33"/>
    <x v="2"/>
    <x v="7"/>
  </r>
  <r>
    <x v="583"/>
    <x v="13"/>
    <x v="1"/>
    <n v="6.5449999999999994E-2"/>
    <x v="5"/>
    <n v="33"/>
    <x v="2"/>
    <x v="7"/>
  </r>
  <r>
    <x v="583"/>
    <x v="13"/>
    <x v="2"/>
    <n v="0.47204000000000002"/>
    <x v="5"/>
    <n v="33"/>
    <x v="2"/>
    <x v="7"/>
  </r>
  <r>
    <x v="583"/>
    <x v="13"/>
    <x v="3"/>
    <n v="0.56889999999999996"/>
    <x v="5"/>
    <n v="33"/>
    <x v="2"/>
    <x v="7"/>
  </r>
  <r>
    <x v="584"/>
    <x v="0"/>
    <x v="0"/>
    <n v="0.13547999999999999"/>
    <x v="5"/>
    <n v="34"/>
    <x v="2"/>
    <x v="7"/>
  </r>
  <r>
    <x v="584"/>
    <x v="16"/>
    <x v="0"/>
    <n v="0.40200999999999998"/>
    <x v="5"/>
    <n v="34"/>
    <x v="2"/>
    <x v="7"/>
  </r>
  <r>
    <x v="584"/>
    <x v="14"/>
    <x v="0"/>
    <n v="0.40200999999999998"/>
    <x v="5"/>
    <n v="34"/>
    <x v="2"/>
    <x v="7"/>
  </r>
  <r>
    <x v="584"/>
    <x v="2"/>
    <x v="0"/>
    <n v="0.40200999999999998"/>
    <x v="5"/>
    <n v="34"/>
    <x v="2"/>
    <x v="7"/>
  </r>
  <r>
    <x v="584"/>
    <x v="3"/>
    <x v="0"/>
    <n v="0.40200999999999998"/>
    <x v="5"/>
    <n v="34"/>
    <x v="2"/>
    <x v="7"/>
  </r>
  <r>
    <x v="584"/>
    <x v="5"/>
    <x v="0"/>
    <n v="9.0109999999999996E-2"/>
    <x v="5"/>
    <n v="34"/>
    <x v="2"/>
    <x v="7"/>
  </r>
  <r>
    <x v="584"/>
    <x v="6"/>
    <x v="0"/>
    <n v="0.34260000000000002"/>
    <x v="5"/>
    <n v="34"/>
    <x v="2"/>
    <x v="7"/>
  </r>
  <r>
    <x v="584"/>
    <x v="17"/>
    <x v="0"/>
    <n v="0.61751"/>
    <x v="5"/>
    <n v="34"/>
    <x v="2"/>
    <x v="7"/>
  </r>
  <r>
    <x v="584"/>
    <x v="15"/>
    <x v="0"/>
    <n v="0.61751"/>
    <x v="5"/>
    <n v="34"/>
    <x v="2"/>
    <x v="7"/>
  </r>
  <r>
    <x v="584"/>
    <x v="8"/>
    <x v="0"/>
    <n v="0.61751"/>
    <x v="5"/>
    <n v="34"/>
    <x v="2"/>
    <x v="7"/>
  </r>
  <r>
    <x v="584"/>
    <x v="9"/>
    <x v="0"/>
    <n v="0.61751"/>
    <x v="5"/>
    <n v="34"/>
    <x v="2"/>
    <x v="7"/>
  </r>
  <r>
    <x v="584"/>
    <x v="10"/>
    <x v="0"/>
    <n v="0.61751"/>
    <x v="5"/>
    <n v="34"/>
    <x v="2"/>
    <x v="7"/>
  </r>
  <r>
    <x v="584"/>
    <x v="11"/>
    <x v="0"/>
    <n v="0.61751"/>
    <x v="5"/>
    <n v="34"/>
    <x v="2"/>
    <x v="7"/>
  </r>
  <r>
    <x v="584"/>
    <x v="12"/>
    <x v="0"/>
    <n v="0.61751"/>
    <x v="5"/>
    <n v="34"/>
    <x v="2"/>
    <x v="7"/>
  </r>
  <r>
    <x v="584"/>
    <x v="0"/>
    <x v="1"/>
    <n v="0.10602"/>
    <x v="5"/>
    <n v="34"/>
    <x v="2"/>
    <x v="7"/>
  </r>
  <r>
    <x v="584"/>
    <x v="16"/>
    <x v="1"/>
    <n v="0.22364000000000001"/>
    <x v="5"/>
    <n v="34"/>
    <x v="2"/>
    <x v="7"/>
  </r>
  <r>
    <x v="584"/>
    <x v="14"/>
    <x v="1"/>
    <n v="0.21690999999999999"/>
    <x v="5"/>
    <n v="34"/>
    <x v="2"/>
    <x v="7"/>
  </r>
  <r>
    <x v="584"/>
    <x v="2"/>
    <x v="1"/>
    <n v="0.22176999999999999"/>
    <x v="5"/>
    <n v="34"/>
    <x v="2"/>
    <x v="7"/>
  </r>
  <r>
    <x v="584"/>
    <x v="3"/>
    <x v="1"/>
    <n v="0.22794"/>
    <x v="5"/>
    <n v="34"/>
    <x v="2"/>
    <x v="7"/>
  </r>
  <r>
    <x v="584"/>
    <x v="5"/>
    <x v="1"/>
    <n v="8.8239999999999999E-2"/>
    <x v="5"/>
    <n v="34"/>
    <x v="2"/>
    <x v="7"/>
  </r>
  <r>
    <x v="584"/>
    <x v="6"/>
    <x v="1"/>
    <n v="0.19578000000000001"/>
    <x v="5"/>
    <n v="34"/>
    <x v="2"/>
    <x v="7"/>
  </r>
  <r>
    <x v="584"/>
    <x v="17"/>
    <x v="1"/>
    <n v="0.27861999999999998"/>
    <x v="5"/>
    <n v="34"/>
    <x v="2"/>
    <x v="7"/>
  </r>
  <r>
    <x v="584"/>
    <x v="15"/>
    <x v="1"/>
    <n v="0.2732"/>
    <x v="5"/>
    <n v="34"/>
    <x v="2"/>
    <x v="7"/>
  </r>
  <r>
    <x v="584"/>
    <x v="8"/>
    <x v="1"/>
    <n v="0.27133000000000002"/>
    <x v="5"/>
    <n v="34"/>
    <x v="2"/>
    <x v="7"/>
  </r>
  <r>
    <x v="584"/>
    <x v="9"/>
    <x v="1"/>
    <n v="0.28684999999999999"/>
    <x v="5"/>
    <n v="34"/>
    <x v="2"/>
    <x v="7"/>
  </r>
  <r>
    <x v="584"/>
    <x v="10"/>
    <x v="1"/>
    <n v="0.30536000000000002"/>
    <x v="5"/>
    <n v="34"/>
    <x v="2"/>
    <x v="7"/>
  </r>
  <r>
    <x v="584"/>
    <x v="11"/>
    <x v="1"/>
    <n v="0.30162"/>
    <x v="5"/>
    <n v="34"/>
    <x v="2"/>
    <x v="7"/>
  </r>
  <r>
    <x v="584"/>
    <x v="12"/>
    <x v="1"/>
    <n v="0.34687000000000001"/>
    <x v="5"/>
    <n v="34"/>
    <x v="2"/>
    <x v="7"/>
  </r>
  <r>
    <x v="584"/>
    <x v="0"/>
    <x v="2"/>
    <n v="0.32549"/>
    <x v="5"/>
    <n v="34"/>
    <x v="2"/>
    <x v="7"/>
  </r>
  <r>
    <x v="584"/>
    <x v="16"/>
    <x v="2"/>
    <n v="0.57035000000000002"/>
    <x v="5"/>
    <n v="34"/>
    <x v="2"/>
    <x v="7"/>
  </r>
  <r>
    <x v="584"/>
    <x v="14"/>
    <x v="2"/>
    <n v="0.54108000000000001"/>
    <x v="5"/>
    <n v="34"/>
    <x v="2"/>
    <x v="7"/>
  </r>
  <r>
    <x v="584"/>
    <x v="2"/>
    <x v="2"/>
    <n v="0.56222000000000005"/>
    <x v="5"/>
    <n v="34"/>
    <x v="2"/>
    <x v="7"/>
  </r>
  <r>
    <x v="584"/>
    <x v="3"/>
    <x v="2"/>
    <n v="0.58904999999999996"/>
    <x v="5"/>
    <n v="34"/>
    <x v="2"/>
    <x v="7"/>
  </r>
  <r>
    <x v="584"/>
    <x v="5"/>
    <x v="2"/>
    <n v="0.58865000000000001"/>
    <x v="5"/>
    <n v="34"/>
    <x v="2"/>
    <x v="7"/>
  </r>
  <r>
    <x v="584"/>
    <x v="6"/>
    <x v="2"/>
    <n v="0.50861999999999996"/>
    <x v="5"/>
    <n v="34"/>
    <x v="2"/>
    <x v="7"/>
  </r>
  <r>
    <x v="584"/>
    <x v="17"/>
    <x v="2"/>
    <n v="0.59387000000000001"/>
    <x v="5"/>
    <n v="34"/>
    <x v="2"/>
    <x v="7"/>
  </r>
  <r>
    <x v="584"/>
    <x v="15"/>
    <x v="2"/>
    <n v="0.57028999999999996"/>
    <x v="5"/>
    <n v="34"/>
    <x v="2"/>
    <x v="7"/>
  </r>
  <r>
    <x v="584"/>
    <x v="8"/>
    <x v="2"/>
    <n v="0.56215999999999999"/>
    <x v="5"/>
    <n v="34"/>
    <x v="2"/>
    <x v="7"/>
  </r>
  <r>
    <x v="584"/>
    <x v="9"/>
    <x v="2"/>
    <n v="0.62963999999999998"/>
    <x v="5"/>
    <n v="34"/>
    <x v="2"/>
    <x v="7"/>
  </r>
  <r>
    <x v="584"/>
    <x v="10"/>
    <x v="2"/>
    <n v="0.71013000000000004"/>
    <x v="5"/>
    <n v="34"/>
    <x v="2"/>
    <x v="7"/>
  </r>
  <r>
    <x v="584"/>
    <x v="11"/>
    <x v="2"/>
    <n v="0.69386999999999999"/>
    <x v="5"/>
    <n v="34"/>
    <x v="2"/>
    <x v="7"/>
  </r>
  <r>
    <x v="584"/>
    <x v="12"/>
    <x v="2"/>
    <n v="0.89061999999999997"/>
    <x v="5"/>
    <n v="34"/>
    <x v="2"/>
    <x v="7"/>
  </r>
  <r>
    <x v="584"/>
    <x v="0"/>
    <x v="3"/>
    <n v="0.56699999999999995"/>
    <x v="5"/>
    <n v="34"/>
    <x v="2"/>
    <x v="7"/>
  </r>
  <r>
    <x v="584"/>
    <x v="16"/>
    <x v="3"/>
    <n v="1.196"/>
    <x v="5"/>
    <n v="34"/>
    <x v="2"/>
    <x v="7"/>
  </r>
  <r>
    <x v="584"/>
    <x v="14"/>
    <x v="3"/>
    <n v="1.1599999999999999"/>
    <x v="5"/>
    <n v="34"/>
    <x v="2"/>
    <x v="7"/>
  </r>
  <r>
    <x v="584"/>
    <x v="2"/>
    <x v="3"/>
    <n v="1.1859999999999999"/>
    <x v="5"/>
    <n v="34"/>
    <x v="2"/>
    <x v="7"/>
  </r>
  <r>
    <x v="584"/>
    <x v="3"/>
    <x v="3"/>
    <n v="1.2190000000000001"/>
    <x v="5"/>
    <n v="34"/>
    <x v="2"/>
    <x v="7"/>
  </r>
  <r>
    <x v="584"/>
    <x v="5"/>
    <x v="3"/>
    <n v="0.76700000000000002"/>
    <x v="5"/>
    <n v="34"/>
    <x v="2"/>
    <x v="7"/>
  </r>
  <r>
    <x v="584"/>
    <x v="6"/>
    <x v="3"/>
    <n v="1.0469999999999999"/>
    <x v="5"/>
    <n v="34"/>
    <x v="2"/>
    <x v="7"/>
  </r>
  <r>
    <x v="584"/>
    <x v="17"/>
    <x v="3"/>
    <n v="1.49"/>
    <x v="5"/>
    <n v="34"/>
    <x v="2"/>
    <x v="7"/>
  </r>
  <r>
    <x v="584"/>
    <x v="15"/>
    <x v="3"/>
    <n v="1.4610000000000001"/>
    <x v="5"/>
    <n v="34"/>
    <x v="2"/>
    <x v="7"/>
  </r>
  <r>
    <x v="584"/>
    <x v="8"/>
    <x v="3"/>
    <n v="1.4510000000000001"/>
    <x v="5"/>
    <n v="34"/>
    <x v="2"/>
    <x v="7"/>
  </r>
  <r>
    <x v="584"/>
    <x v="9"/>
    <x v="3"/>
    <n v="1.534"/>
    <x v="5"/>
    <n v="34"/>
    <x v="2"/>
    <x v="7"/>
  </r>
  <r>
    <x v="584"/>
    <x v="10"/>
    <x v="3"/>
    <n v="1.633"/>
    <x v="5"/>
    <n v="34"/>
    <x v="2"/>
    <x v="7"/>
  </r>
  <r>
    <x v="584"/>
    <x v="11"/>
    <x v="3"/>
    <n v="1.613"/>
    <x v="5"/>
    <n v="34"/>
    <x v="2"/>
    <x v="7"/>
  </r>
  <r>
    <x v="584"/>
    <x v="12"/>
    <x v="3"/>
    <n v="1.855"/>
    <x v="5"/>
    <n v="34"/>
    <x v="2"/>
    <x v="7"/>
  </r>
  <r>
    <x v="585"/>
    <x v="13"/>
    <x v="0"/>
    <n v="3.141E-2"/>
    <x v="5"/>
    <n v="34"/>
    <x v="2"/>
    <x v="7"/>
  </r>
  <r>
    <x v="585"/>
    <x v="13"/>
    <x v="1"/>
    <n v="6.386E-2"/>
    <x v="5"/>
    <n v="34"/>
    <x v="2"/>
    <x v="7"/>
  </r>
  <r>
    <x v="585"/>
    <x v="13"/>
    <x v="2"/>
    <n v="0.45983000000000002"/>
    <x v="5"/>
    <n v="34"/>
    <x v="2"/>
    <x v="7"/>
  </r>
  <r>
    <x v="585"/>
    <x v="13"/>
    <x v="3"/>
    <n v="0.55510000000000004"/>
    <x v="5"/>
    <n v="34"/>
    <x v="2"/>
    <x v="7"/>
  </r>
  <r>
    <x v="586"/>
    <x v="0"/>
    <x v="0"/>
    <n v="0.13547999999999999"/>
    <x v="5"/>
    <n v="35"/>
    <x v="2"/>
    <x v="7"/>
  </r>
  <r>
    <x v="586"/>
    <x v="16"/>
    <x v="0"/>
    <n v="0.40200999999999998"/>
    <x v="5"/>
    <n v="35"/>
    <x v="2"/>
    <x v="7"/>
  </r>
  <r>
    <x v="586"/>
    <x v="14"/>
    <x v="0"/>
    <n v="0.40200999999999998"/>
    <x v="5"/>
    <n v="35"/>
    <x v="2"/>
    <x v="7"/>
  </r>
  <r>
    <x v="586"/>
    <x v="2"/>
    <x v="0"/>
    <n v="0.40200999999999998"/>
    <x v="5"/>
    <n v="35"/>
    <x v="2"/>
    <x v="7"/>
  </r>
  <r>
    <x v="586"/>
    <x v="3"/>
    <x v="0"/>
    <n v="0.40200999999999998"/>
    <x v="5"/>
    <n v="35"/>
    <x v="2"/>
    <x v="7"/>
  </r>
  <r>
    <x v="586"/>
    <x v="5"/>
    <x v="0"/>
    <n v="9.0109999999999996E-2"/>
    <x v="5"/>
    <n v="35"/>
    <x v="2"/>
    <x v="7"/>
  </r>
  <r>
    <x v="586"/>
    <x v="6"/>
    <x v="0"/>
    <n v="0.34260000000000002"/>
    <x v="5"/>
    <n v="35"/>
    <x v="2"/>
    <x v="7"/>
  </r>
  <r>
    <x v="586"/>
    <x v="17"/>
    <x v="0"/>
    <n v="0.61751"/>
    <x v="5"/>
    <n v="35"/>
    <x v="2"/>
    <x v="7"/>
  </r>
  <r>
    <x v="586"/>
    <x v="15"/>
    <x v="0"/>
    <n v="0.61751"/>
    <x v="5"/>
    <n v="35"/>
    <x v="2"/>
    <x v="7"/>
  </r>
  <r>
    <x v="586"/>
    <x v="8"/>
    <x v="0"/>
    <n v="0.61751"/>
    <x v="5"/>
    <n v="35"/>
    <x v="2"/>
    <x v="7"/>
  </r>
  <r>
    <x v="586"/>
    <x v="9"/>
    <x v="0"/>
    <n v="0.61751"/>
    <x v="5"/>
    <n v="35"/>
    <x v="2"/>
    <x v="7"/>
  </r>
  <r>
    <x v="586"/>
    <x v="10"/>
    <x v="0"/>
    <n v="0.61751"/>
    <x v="5"/>
    <n v="35"/>
    <x v="2"/>
    <x v="7"/>
  </r>
  <r>
    <x v="586"/>
    <x v="11"/>
    <x v="0"/>
    <n v="0.61751"/>
    <x v="5"/>
    <n v="35"/>
    <x v="2"/>
    <x v="7"/>
  </r>
  <r>
    <x v="586"/>
    <x v="12"/>
    <x v="0"/>
    <n v="0.61751"/>
    <x v="5"/>
    <n v="35"/>
    <x v="2"/>
    <x v="7"/>
  </r>
  <r>
    <x v="586"/>
    <x v="0"/>
    <x v="1"/>
    <n v="0.10453"/>
    <x v="5"/>
    <n v="35"/>
    <x v="2"/>
    <x v="7"/>
  </r>
  <r>
    <x v="586"/>
    <x v="16"/>
    <x v="1"/>
    <n v="0.22195999999999999"/>
    <x v="5"/>
    <n v="35"/>
    <x v="2"/>
    <x v="7"/>
  </r>
  <r>
    <x v="586"/>
    <x v="14"/>
    <x v="1"/>
    <n v="0.21598000000000001"/>
    <x v="5"/>
    <n v="35"/>
    <x v="2"/>
    <x v="7"/>
  </r>
  <r>
    <x v="586"/>
    <x v="2"/>
    <x v="1"/>
    <n v="0.22120999999999999"/>
    <x v="5"/>
    <n v="35"/>
    <x v="2"/>
    <x v="7"/>
  </r>
  <r>
    <x v="586"/>
    <x v="3"/>
    <x v="1"/>
    <n v="0.22606999999999999"/>
    <x v="5"/>
    <n v="35"/>
    <x v="2"/>
    <x v="7"/>
  </r>
  <r>
    <x v="586"/>
    <x v="5"/>
    <x v="1"/>
    <n v="8.7550000000000003E-2"/>
    <x v="5"/>
    <n v="35"/>
    <x v="2"/>
    <x v="7"/>
  </r>
  <r>
    <x v="586"/>
    <x v="6"/>
    <x v="1"/>
    <n v="0.19466"/>
    <x v="5"/>
    <n v="35"/>
    <x v="2"/>
    <x v="7"/>
  </r>
  <r>
    <x v="586"/>
    <x v="17"/>
    <x v="1"/>
    <n v="0.27338000000000001"/>
    <x v="5"/>
    <n v="35"/>
    <x v="2"/>
    <x v="7"/>
  </r>
  <r>
    <x v="586"/>
    <x v="15"/>
    <x v="1"/>
    <n v="0.26833000000000001"/>
    <x v="5"/>
    <n v="35"/>
    <x v="2"/>
    <x v="7"/>
  </r>
  <r>
    <x v="586"/>
    <x v="8"/>
    <x v="1"/>
    <n v="0.26422000000000001"/>
    <x v="5"/>
    <n v="35"/>
    <x v="2"/>
    <x v="7"/>
  </r>
  <r>
    <x v="586"/>
    <x v="9"/>
    <x v="1"/>
    <n v="0.28216999999999998"/>
    <x v="5"/>
    <n v="35"/>
    <x v="2"/>
    <x v="7"/>
  </r>
  <r>
    <x v="586"/>
    <x v="10"/>
    <x v="1"/>
    <n v="0.30049999999999999"/>
    <x v="5"/>
    <n v="35"/>
    <x v="2"/>
    <x v="7"/>
  </r>
  <r>
    <x v="586"/>
    <x v="11"/>
    <x v="1"/>
    <n v="0.29526000000000002"/>
    <x v="5"/>
    <n v="35"/>
    <x v="2"/>
    <x v="7"/>
  </r>
  <r>
    <x v="586"/>
    <x v="12"/>
    <x v="1"/>
    <n v="0.34499999999999997"/>
    <x v="5"/>
    <n v="35"/>
    <x v="2"/>
    <x v="7"/>
  </r>
  <r>
    <x v="586"/>
    <x v="0"/>
    <x v="2"/>
    <n v="0.31899"/>
    <x v="5"/>
    <n v="35"/>
    <x v="2"/>
    <x v="7"/>
  </r>
  <r>
    <x v="586"/>
    <x v="16"/>
    <x v="2"/>
    <n v="0.56303000000000003"/>
    <x v="5"/>
    <n v="35"/>
    <x v="2"/>
    <x v="7"/>
  </r>
  <r>
    <x v="586"/>
    <x v="14"/>
    <x v="2"/>
    <n v="0.53700999999999999"/>
    <x v="5"/>
    <n v="35"/>
    <x v="2"/>
    <x v="7"/>
  </r>
  <r>
    <x v="586"/>
    <x v="2"/>
    <x v="2"/>
    <n v="0.55978000000000006"/>
    <x v="5"/>
    <n v="35"/>
    <x v="2"/>
    <x v="7"/>
  </r>
  <r>
    <x v="586"/>
    <x v="3"/>
    <x v="2"/>
    <n v="0.58091999999999999"/>
    <x v="5"/>
    <n v="35"/>
    <x v="2"/>
    <x v="7"/>
  </r>
  <r>
    <x v="586"/>
    <x v="5"/>
    <x v="2"/>
    <n v="0.58333999999999997"/>
    <x v="5"/>
    <n v="35"/>
    <x v="2"/>
    <x v="7"/>
  </r>
  <r>
    <x v="586"/>
    <x v="6"/>
    <x v="2"/>
    <n v="0.50373999999999997"/>
    <x v="5"/>
    <n v="35"/>
    <x v="2"/>
    <x v="7"/>
  </r>
  <r>
    <x v="586"/>
    <x v="17"/>
    <x v="2"/>
    <n v="0.57111000000000001"/>
    <x v="5"/>
    <n v="35"/>
    <x v="2"/>
    <x v="7"/>
  </r>
  <r>
    <x v="586"/>
    <x v="15"/>
    <x v="2"/>
    <n v="0.54915999999999998"/>
    <x v="5"/>
    <n v="35"/>
    <x v="2"/>
    <x v="7"/>
  </r>
  <r>
    <x v="586"/>
    <x v="8"/>
    <x v="2"/>
    <n v="0.53127000000000002"/>
    <x v="5"/>
    <n v="35"/>
    <x v="2"/>
    <x v="7"/>
  </r>
  <r>
    <x v="586"/>
    <x v="9"/>
    <x v="2"/>
    <n v="0.60931999999999997"/>
    <x v="5"/>
    <n v="35"/>
    <x v="2"/>
    <x v="7"/>
  </r>
  <r>
    <x v="586"/>
    <x v="10"/>
    <x v="2"/>
    <n v="0.68898999999999999"/>
    <x v="5"/>
    <n v="35"/>
    <x v="2"/>
    <x v="7"/>
  </r>
  <r>
    <x v="586"/>
    <x v="11"/>
    <x v="2"/>
    <n v="0.66622999999999999"/>
    <x v="5"/>
    <n v="35"/>
    <x v="2"/>
    <x v="7"/>
  </r>
  <r>
    <x v="586"/>
    <x v="12"/>
    <x v="2"/>
    <n v="0.88249"/>
    <x v="5"/>
    <n v="35"/>
    <x v="2"/>
    <x v="7"/>
  </r>
  <r>
    <x v="586"/>
    <x v="0"/>
    <x v="3"/>
    <n v="0.55900000000000005"/>
    <x v="5"/>
    <n v="35"/>
    <x v="2"/>
    <x v="7"/>
  </r>
  <r>
    <x v="586"/>
    <x v="16"/>
    <x v="3"/>
    <n v="1.1870000000000001"/>
    <x v="5"/>
    <n v="35"/>
    <x v="2"/>
    <x v="7"/>
  </r>
  <r>
    <x v="586"/>
    <x v="14"/>
    <x v="3"/>
    <n v="1.155"/>
    <x v="5"/>
    <n v="35"/>
    <x v="2"/>
    <x v="7"/>
  </r>
  <r>
    <x v="586"/>
    <x v="2"/>
    <x v="3"/>
    <n v="1.1830000000000001"/>
    <x v="5"/>
    <n v="35"/>
    <x v="2"/>
    <x v="7"/>
  </r>
  <r>
    <x v="586"/>
    <x v="3"/>
    <x v="3"/>
    <n v="1.2090000000000001"/>
    <x v="5"/>
    <n v="35"/>
    <x v="2"/>
    <x v="7"/>
  </r>
  <r>
    <x v="586"/>
    <x v="5"/>
    <x v="3"/>
    <n v="0.76100000000000001"/>
    <x v="5"/>
    <n v="35"/>
    <x v="2"/>
    <x v="7"/>
  </r>
  <r>
    <x v="586"/>
    <x v="6"/>
    <x v="3"/>
    <n v="1.0409999999999999"/>
    <x v="5"/>
    <n v="35"/>
    <x v="2"/>
    <x v="7"/>
  </r>
  <r>
    <x v="586"/>
    <x v="17"/>
    <x v="3"/>
    <n v="1.462"/>
    <x v="5"/>
    <n v="35"/>
    <x v="2"/>
    <x v="7"/>
  </r>
  <r>
    <x v="586"/>
    <x v="15"/>
    <x v="3"/>
    <n v="1.4350000000000001"/>
    <x v="5"/>
    <n v="35"/>
    <x v="2"/>
    <x v="7"/>
  </r>
  <r>
    <x v="586"/>
    <x v="8"/>
    <x v="3"/>
    <n v="1.413"/>
    <x v="5"/>
    <n v="35"/>
    <x v="2"/>
    <x v="7"/>
  </r>
  <r>
    <x v="586"/>
    <x v="9"/>
    <x v="3"/>
    <n v="1.5089999999999999"/>
    <x v="5"/>
    <n v="35"/>
    <x v="2"/>
    <x v="7"/>
  </r>
  <r>
    <x v="586"/>
    <x v="10"/>
    <x v="3"/>
    <n v="1.607"/>
    <x v="5"/>
    <n v="35"/>
    <x v="2"/>
    <x v="7"/>
  </r>
  <r>
    <x v="586"/>
    <x v="11"/>
    <x v="3"/>
    <n v="1.579"/>
    <x v="5"/>
    <n v="35"/>
    <x v="2"/>
    <x v="7"/>
  </r>
  <r>
    <x v="586"/>
    <x v="12"/>
    <x v="3"/>
    <n v="1.845"/>
    <x v="5"/>
    <n v="35"/>
    <x v="2"/>
    <x v="7"/>
  </r>
  <r>
    <x v="587"/>
    <x v="13"/>
    <x v="3"/>
    <n v="0.54090000000000005"/>
    <x v="5"/>
    <n v="35"/>
    <x v="2"/>
    <x v="7"/>
  </r>
  <r>
    <x v="588"/>
    <x v="13"/>
    <x v="0"/>
    <n v="3.141E-2"/>
    <x v="5"/>
    <n v="35"/>
    <x v="2"/>
    <x v="7"/>
  </r>
  <r>
    <x v="588"/>
    <x v="13"/>
    <x v="1"/>
    <n v="6.2230000000000001E-2"/>
    <x v="5"/>
    <n v="35"/>
    <x v="2"/>
    <x v="7"/>
  </r>
  <r>
    <x v="588"/>
    <x v="13"/>
    <x v="2"/>
    <n v="0.44725999999999999"/>
    <x v="5"/>
    <n v="35"/>
    <x v="2"/>
    <x v="7"/>
  </r>
  <r>
    <x v="589"/>
    <x v="0"/>
    <x v="0"/>
    <n v="0.13547999999999999"/>
    <x v="5"/>
    <n v="36"/>
    <x v="2"/>
    <x v="7"/>
  </r>
  <r>
    <x v="589"/>
    <x v="16"/>
    <x v="0"/>
    <n v="0.40200999999999998"/>
    <x v="5"/>
    <n v="36"/>
    <x v="2"/>
    <x v="7"/>
  </r>
  <r>
    <x v="589"/>
    <x v="14"/>
    <x v="0"/>
    <n v="0.40200999999999998"/>
    <x v="5"/>
    <n v="36"/>
    <x v="2"/>
    <x v="7"/>
  </r>
  <r>
    <x v="589"/>
    <x v="2"/>
    <x v="0"/>
    <n v="0.40200999999999998"/>
    <x v="5"/>
    <n v="36"/>
    <x v="2"/>
    <x v="7"/>
  </r>
  <r>
    <x v="589"/>
    <x v="3"/>
    <x v="0"/>
    <n v="0.40200999999999998"/>
    <x v="5"/>
    <n v="36"/>
    <x v="2"/>
    <x v="7"/>
  </r>
  <r>
    <x v="589"/>
    <x v="5"/>
    <x v="0"/>
    <n v="9.0109999999999996E-2"/>
    <x v="5"/>
    <n v="36"/>
    <x v="2"/>
    <x v="7"/>
  </r>
  <r>
    <x v="589"/>
    <x v="6"/>
    <x v="0"/>
    <n v="0.34260000000000002"/>
    <x v="5"/>
    <n v="36"/>
    <x v="2"/>
    <x v="7"/>
  </r>
  <r>
    <x v="589"/>
    <x v="17"/>
    <x v="0"/>
    <n v="0.61751"/>
    <x v="5"/>
    <n v="36"/>
    <x v="2"/>
    <x v="7"/>
  </r>
  <r>
    <x v="589"/>
    <x v="15"/>
    <x v="0"/>
    <n v="0.61751"/>
    <x v="5"/>
    <n v="36"/>
    <x v="2"/>
    <x v="7"/>
  </r>
  <r>
    <x v="589"/>
    <x v="8"/>
    <x v="0"/>
    <n v="0.61751"/>
    <x v="5"/>
    <n v="36"/>
    <x v="2"/>
    <x v="7"/>
  </r>
  <r>
    <x v="589"/>
    <x v="9"/>
    <x v="0"/>
    <n v="0.61751"/>
    <x v="5"/>
    <n v="36"/>
    <x v="2"/>
    <x v="7"/>
  </r>
  <r>
    <x v="589"/>
    <x v="10"/>
    <x v="0"/>
    <n v="0.61751"/>
    <x v="5"/>
    <n v="36"/>
    <x v="2"/>
    <x v="7"/>
  </r>
  <r>
    <x v="589"/>
    <x v="11"/>
    <x v="0"/>
    <n v="0.61751"/>
    <x v="5"/>
    <n v="36"/>
    <x v="2"/>
    <x v="7"/>
  </r>
  <r>
    <x v="589"/>
    <x v="12"/>
    <x v="0"/>
    <n v="0.61751"/>
    <x v="5"/>
    <n v="36"/>
    <x v="2"/>
    <x v="7"/>
  </r>
  <r>
    <x v="589"/>
    <x v="0"/>
    <x v="1"/>
    <n v="0.10415000000000001"/>
    <x v="5"/>
    <n v="36"/>
    <x v="2"/>
    <x v="7"/>
  </r>
  <r>
    <x v="589"/>
    <x v="16"/>
    <x v="1"/>
    <n v="0.21709999999999999"/>
    <x v="5"/>
    <n v="36"/>
    <x v="2"/>
    <x v="7"/>
  </r>
  <r>
    <x v="589"/>
    <x v="14"/>
    <x v="1"/>
    <n v="0.21110999999999999"/>
    <x v="5"/>
    <n v="36"/>
    <x v="2"/>
    <x v="7"/>
  </r>
  <r>
    <x v="589"/>
    <x v="2"/>
    <x v="1"/>
    <n v="0.21765999999999999"/>
    <x v="5"/>
    <n v="36"/>
    <x v="2"/>
    <x v="7"/>
  </r>
  <r>
    <x v="589"/>
    <x v="3"/>
    <x v="1"/>
    <n v="0.22045999999999999"/>
    <x v="5"/>
    <n v="36"/>
    <x v="2"/>
    <x v="7"/>
  </r>
  <r>
    <x v="589"/>
    <x v="5"/>
    <x v="1"/>
    <n v="8.5250000000000006E-2"/>
    <x v="5"/>
    <n v="36"/>
    <x v="2"/>
    <x v="7"/>
  </r>
  <r>
    <x v="589"/>
    <x v="6"/>
    <x v="1"/>
    <n v="0.19036"/>
    <x v="5"/>
    <n v="36"/>
    <x v="2"/>
    <x v="7"/>
  </r>
  <r>
    <x v="589"/>
    <x v="17"/>
    <x v="1"/>
    <n v="0.26515"/>
    <x v="5"/>
    <n v="36"/>
    <x v="2"/>
    <x v="7"/>
  </r>
  <r>
    <x v="589"/>
    <x v="15"/>
    <x v="1"/>
    <n v="0.26047999999999999"/>
    <x v="5"/>
    <n v="36"/>
    <x v="2"/>
    <x v="7"/>
  </r>
  <r>
    <x v="589"/>
    <x v="8"/>
    <x v="1"/>
    <n v="0.25991999999999998"/>
    <x v="5"/>
    <n v="36"/>
    <x v="2"/>
    <x v="7"/>
  </r>
  <r>
    <x v="589"/>
    <x v="9"/>
    <x v="1"/>
    <n v="0.27506999999999998"/>
    <x v="5"/>
    <n v="36"/>
    <x v="2"/>
    <x v="7"/>
  </r>
  <r>
    <x v="589"/>
    <x v="10"/>
    <x v="1"/>
    <n v="0.29414000000000001"/>
    <x v="5"/>
    <n v="36"/>
    <x v="2"/>
    <x v="7"/>
  </r>
  <r>
    <x v="589"/>
    <x v="11"/>
    <x v="1"/>
    <n v="0.28833999999999999"/>
    <x v="5"/>
    <n v="36"/>
    <x v="2"/>
    <x v="7"/>
  </r>
  <r>
    <x v="589"/>
    <x v="12"/>
    <x v="1"/>
    <n v="0.34144999999999998"/>
    <x v="5"/>
    <n v="36"/>
    <x v="2"/>
    <x v="7"/>
  </r>
  <r>
    <x v="589"/>
    <x v="0"/>
    <x v="2"/>
    <n v="0.31735999999999998"/>
    <x v="5"/>
    <n v="36"/>
    <x v="2"/>
    <x v="7"/>
  </r>
  <r>
    <x v="589"/>
    <x v="16"/>
    <x v="2"/>
    <n v="0.54188999999999998"/>
    <x v="5"/>
    <n v="36"/>
    <x v="2"/>
    <x v="7"/>
  </r>
  <r>
    <x v="589"/>
    <x v="14"/>
    <x v="2"/>
    <n v="0.51588000000000001"/>
    <x v="5"/>
    <n v="36"/>
    <x v="2"/>
    <x v="7"/>
  </r>
  <r>
    <x v="589"/>
    <x v="2"/>
    <x v="2"/>
    <n v="0.54432999999999998"/>
    <x v="5"/>
    <n v="36"/>
    <x v="2"/>
    <x v="7"/>
  </r>
  <r>
    <x v="589"/>
    <x v="3"/>
    <x v="2"/>
    <n v="0.55652999999999997"/>
    <x v="5"/>
    <n v="36"/>
    <x v="2"/>
    <x v="7"/>
  </r>
  <r>
    <x v="589"/>
    <x v="5"/>
    <x v="2"/>
    <n v="0.56564000000000003"/>
    <x v="5"/>
    <n v="36"/>
    <x v="2"/>
    <x v="7"/>
  </r>
  <r>
    <x v="589"/>
    <x v="6"/>
    <x v="2"/>
    <n v="0.48504000000000003"/>
    <x v="5"/>
    <n v="36"/>
    <x v="2"/>
    <x v="7"/>
  </r>
  <r>
    <x v="589"/>
    <x v="17"/>
    <x v="2"/>
    <n v="0.53534000000000004"/>
    <x v="5"/>
    <n v="36"/>
    <x v="2"/>
    <x v="7"/>
  </r>
  <r>
    <x v="589"/>
    <x v="15"/>
    <x v="2"/>
    <n v="0.51500999999999997"/>
    <x v="5"/>
    <n v="36"/>
    <x v="2"/>
    <x v="7"/>
  </r>
  <r>
    <x v="589"/>
    <x v="8"/>
    <x v="2"/>
    <n v="0.51256999999999997"/>
    <x v="5"/>
    <n v="36"/>
    <x v="2"/>
    <x v="7"/>
  </r>
  <r>
    <x v="589"/>
    <x v="9"/>
    <x v="2"/>
    <n v="0.57842000000000005"/>
    <x v="5"/>
    <n v="36"/>
    <x v="2"/>
    <x v="7"/>
  </r>
  <r>
    <x v="589"/>
    <x v="10"/>
    <x v="2"/>
    <n v="0.66134999999999999"/>
    <x v="5"/>
    <n v="36"/>
    <x v="2"/>
    <x v="7"/>
  </r>
  <r>
    <x v="589"/>
    <x v="11"/>
    <x v="2"/>
    <n v="0.63614999999999999"/>
    <x v="5"/>
    <n v="36"/>
    <x v="2"/>
    <x v="7"/>
  </r>
  <r>
    <x v="589"/>
    <x v="12"/>
    <x v="2"/>
    <n v="0.86704000000000003"/>
    <x v="5"/>
    <n v="36"/>
    <x v="2"/>
    <x v="7"/>
  </r>
  <r>
    <x v="589"/>
    <x v="0"/>
    <x v="3"/>
    <n v="0.55700000000000005"/>
    <x v="5"/>
    <n v="36"/>
    <x v="2"/>
    <x v="7"/>
  </r>
  <r>
    <x v="589"/>
    <x v="16"/>
    <x v="3"/>
    <n v="1.161"/>
    <x v="5"/>
    <n v="36"/>
    <x v="2"/>
    <x v="7"/>
  </r>
  <r>
    <x v="589"/>
    <x v="14"/>
    <x v="3"/>
    <n v="1.129"/>
    <x v="5"/>
    <n v="36"/>
    <x v="2"/>
    <x v="7"/>
  </r>
  <r>
    <x v="589"/>
    <x v="2"/>
    <x v="3"/>
    <n v="1.1639999999999999"/>
    <x v="5"/>
    <n v="36"/>
    <x v="2"/>
    <x v="7"/>
  </r>
  <r>
    <x v="589"/>
    <x v="3"/>
    <x v="3"/>
    <n v="1.179"/>
    <x v="5"/>
    <n v="36"/>
    <x v="2"/>
    <x v="7"/>
  </r>
  <r>
    <x v="589"/>
    <x v="5"/>
    <x v="3"/>
    <n v="0.74099999999999999"/>
    <x v="5"/>
    <n v="36"/>
    <x v="2"/>
    <x v="7"/>
  </r>
  <r>
    <x v="589"/>
    <x v="6"/>
    <x v="3"/>
    <n v="1.018"/>
    <x v="5"/>
    <n v="36"/>
    <x v="2"/>
    <x v="7"/>
  </r>
  <r>
    <x v="589"/>
    <x v="17"/>
    <x v="3"/>
    <n v="1.4179999999999999"/>
    <x v="5"/>
    <n v="36"/>
    <x v="2"/>
    <x v="7"/>
  </r>
  <r>
    <x v="589"/>
    <x v="15"/>
    <x v="3"/>
    <n v="1.393"/>
    <x v="5"/>
    <n v="36"/>
    <x v="2"/>
    <x v="7"/>
  </r>
  <r>
    <x v="589"/>
    <x v="8"/>
    <x v="3"/>
    <n v="1.39"/>
    <x v="5"/>
    <n v="36"/>
    <x v="2"/>
    <x v="7"/>
  </r>
  <r>
    <x v="589"/>
    <x v="9"/>
    <x v="3"/>
    <n v="1.4710000000000001"/>
    <x v="5"/>
    <n v="36"/>
    <x v="2"/>
    <x v="7"/>
  </r>
  <r>
    <x v="589"/>
    <x v="10"/>
    <x v="3"/>
    <n v="1.573"/>
    <x v="5"/>
    <n v="36"/>
    <x v="2"/>
    <x v="7"/>
  </r>
  <r>
    <x v="589"/>
    <x v="11"/>
    <x v="3"/>
    <n v="1.542"/>
    <x v="5"/>
    <n v="36"/>
    <x v="2"/>
    <x v="7"/>
  </r>
  <r>
    <x v="589"/>
    <x v="12"/>
    <x v="3"/>
    <n v="1.8260000000000001"/>
    <x v="5"/>
    <n v="36"/>
    <x v="2"/>
    <x v="7"/>
  </r>
  <r>
    <x v="590"/>
    <x v="13"/>
    <x v="0"/>
    <n v="3.141E-2"/>
    <x v="5"/>
    <n v="36"/>
    <x v="2"/>
    <x v="8"/>
  </r>
  <r>
    <x v="590"/>
    <x v="13"/>
    <x v="1"/>
    <n v="5.9470000000000002E-2"/>
    <x v="5"/>
    <n v="36"/>
    <x v="2"/>
    <x v="8"/>
  </r>
  <r>
    <x v="590"/>
    <x v="13"/>
    <x v="2"/>
    <n v="0.42602000000000001"/>
    <x v="5"/>
    <n v="36"/>
    <x v="2"/>
    <x v="8"/>
  </r>
  <r>
    <x v="590"/>
    <x v="13"/>
    <x v="3"/>
    <n v="0.51690000000000003"/>
    <x v="5"/>
    <n v="36"/>
    <x v="2"/>
    <x v="8"/>
  </r>
  <r>
    <x v="591"/>
    <x v="0"/>
    <x v="0"/>
    <n v="0.13547999999999999"/>
    <x v="5"/>
    <n v="37"/>
    <x v="2"/>
    <x v="8"/>
  </r>
  <r>
    <x v="591"/>
    <x v="16"/>
    <x v="0"/>
    <n v="0.40200999999999998"/>
    <x v="5"/>
    <n v="37"/>
    <x v="2"/>
    <x v="8"/>
  </r>
  <r>
    <x v="591"/>
    <x v="14"/>
    <x v="0"/>
    <n v="0.40200999999999998"/>
    <x v="5"/>
    <n v="37"/>
    <x v="2"/>
    <x v="8"/>
  </r>
  <r>
    <x v="591"/>
    <x v="2"/>
    <x v="0"/>
    <n v="0.40200999999999998"/>
    <x v="5"/>
    <n v="37"/>
    <x v="2"/>
    <x v="8"/>
  </r>
  <r>
    <x v="591"/>
    <x v="3"/>
    <x v="0"/>
    <n v="0.40200999999999998"/>
    <x v="5"/>
    <n v="37"/>
    <x v="2"/>
    <x v="8"/>
  </r>
  <r>
    <x v="591"/>
    <x v="5"/>
    <x v="0"/>
    <n v="9.0109999999999996E-2"/>
    <x v="5"/>
    <n v="37"/>
    <x v="2"/>
    <x v="8"/>
  </r>
  <r>
    <x v="591"/>
    <x v="6"/>
    <x v="0"/>
    <n v="0.34260000000000002"/>
    <x v="5"/>
    <n v="37"/>
    <x v="2"/>
    <x v="8"/>
  </r>
  <r>
    <x v="591"/>
    <x v="17"/>
    <x v="0"/>
    <n v="0.61751"/>
    <x v="5"/>
    <n v="37"/>
    <x v="2"/>
    <x v="8"/>
  </r>
  <r>
    <x v="591"/>
    <x v="15"/>
    <x v="0"/>
    <n v="0.61751"/>
    <x v="5"/>
    <n v="37"/>
    <x v="2"/>
    <x v="8"/>
  </r>
  <r>
    <x v="591"/>
    <x v="8"/>
    <x v="0"/>
    <n v="0.61751"/>
    <x v="5"/>
    <n v="37"/>
    <x v="2"/>
    <x v="8"/>
  </r>
  <r>
    <x v="591"/>
    <x v="9"/>
    <x v="0"/>
    <n v="0.61751"/>
    <x v="5"/>
    <n v="37"/>
    <x v="2"/>
    <x v="8"/>
  </r>
  <r>
    <x v="591"/>
    <x v="10"/>
    <x v="0"/>
    <n v="0.61751"/>
    <x v="5"/>
    <n v="37"/>
    <x v="2"/>
    <x v="8"/>
  </r>
  <r>
    <x v="591"/>
    <x v="11"/>
    <x v="0"/>
    <n v="0.61751"/>
    <x v="5"/>
    <n v="37"/>
    <x v="2"/>
    <x v="8"/>
  </r>
  <r>
    <x v="591"/>
    <x v="12"/>
    <x v="0"/>
    <n v="0.61751"/>
    <x v="5"/>
    <n v="37"/>
    <x v="2"/>
    <x v="8"/>
  </r>
  <r>
    <x v="591"/>
    <x v="0"/>
    <x v="1"/>
    <n v="0.10415000000000001"/>
    <x v="5"/>
    <n v="37"/>
    <x v="2"/>
    <x v="8"/>
  </r>
  <r>
    <x v="591"/>
    <x v="16"/>
    <x v="1"/>
    <n v="0.22383"/>
    <x v="5"/>
    <n v="37"/>
    <x v="2"/>
    <x v="8"/>
  </r>
  <r>
    <x v="591"/>
    <x v="14"/>
    <x v="1"/>
    <n v="0.21784999999999999"/>
    <x v="5"/>
    <n v="37"/>
    <x v="2"/>
    <x v="8"/>
  </r>
  <r>
    <x v="591"/>
    <x v="2"/>
    <x v="1"/>
    <n v="0.22439000000000001"/>
    <x v="5"/>
    <n v="37"/>
    <x v="2"/>
    <x v="8"/>
  </r>
  <r>
    <x v="591"/>
    <x v="3"/>
    <x v="1"/>
    <n v="0.22720000000000001"/>
    <x v="5"/>
    <n v="37"/>
    <x v="2"/>
    <x v="8"/>
  </r>
  <r>
    <x v="591"/>
    <x v="5"/>
    <x v="1"/>
    <n v="8.9389999999999997E-2"/>
    <x v="5"/>
    <n v="37"/>
    <x v="2"/>
    <x v="8"/>
  </r>
  <r>
    <x v="591"/>
    <x v="6"/>
    <x v="1"/>
    <n v="0.19708999999999999"/>
    <x v="5"/>
    <n v="37"/>
    <x v="2"/>
    <x v="8"/>
  </r>
  <r>
    <x v="591"/>
    <x v="17"/>
    <x v="1"/>
    <n v="0.26815"/>
    <x v="5"/>
    <n v="37"/>
    <x v="2"/>
    <x v="8"/>
  </r>
  <r>
    <x v="591"/>
    <x v="15"/>
    <x v="1"/>
    <n v="0.26346999999999998"/>
    <x v="5"/>
    <n v="37"/>
    <x v="2"/>
    <x v="8"/>
  </r>
  <r>
    <x v="591"/>
    <x v="8"/>
    <x v="1"/>
    <n v="0.26290999999999998"/>
    <x v="5"/>
    <n v="37"/>
    <x v="2"/>
    <x v="8"/>
  </r>
  <r>
    <x v="591"/>
    <x v="9"/>
    <x v="1"/>
    <n v="0.27823999999999999"/>
    <x v="5"/>
    <n v="37"/>
    <x v="2"/>
    <x v="8"/>
  </r>
  <r>
    <x v="591"/>
    <x v="10"/>
    <x v="1"/>
    <n v="0.29731999999999997"/>
    <x v="5"/>
    <n v="37"/>
    <x v="2"/>
    <x v="8"/>
  </r>
  <r>
    <x v="591"/>
    <x v="11"/>
    <x v="1"/>
    <n v="0.29152"/>
    <x v="5"/>
    <n v="37"/>
    <x v="2"/>
    <x v="8"/>
  </r>
  <r>
    <x v="591"/>
    <x v="12"/>
    <x v="1"/>
    <n v="0.34462999999999999"/>
    <x v="5"/>
    <n v="37"/>
    <x v="2"/>
    <x v="8"/>
  </r>
  <r>
    <x v="591"/>
    <x v="0"/>
    <x v="2"/>
    <n v="0.31735999999999998"/>
    <x v="5"/>
    <n v="37"/>
    <x v="2"/>
    <x v="8"/>
  </r>
  <r>
    <x v="591"/>
    <x v="16"/>
    <x v="2"/>
    <n v="0.57116"/>
    <x v="5"/>
    <n v="37"/>
    <x v="2"/>
    <x v="8"/>
  </r>
  <r>
    <x v="591"/>
    <x v="14"/>
    <x v="2"/>
    <n v="0.54513999999999996"/>
    <x v="5"/>
    <n v="37"/>
    <x v="2"/>
    <x v="8"/>
  </r>
  <r>
    <x v="591"/>
    <x v="2"/>
    <x v="2"/>
    <n v="0.5736"/>
    <x v="5"/>
    <n v="37"/>
    <x v="2"/>
    <x v="8"/>
  </r>
  <r>
    <x v="591"/>
    <x v="3"/>
    <x v="2"/>
    <n v="0.58579000000000003"/>
    <x v="5"/>
    <n v="37"/>
    <x v="2"/>
    <x v="8"/>
  </r>
  <r>
    <x v="591"/>
    <x v="5"/>
    <x v="2"/>
    <n v="0.59750000000000003"/>
    <x v="5"/>
    <n v="37"/>
    <x v="2"/>
    <x v="8"/>
  </r>
  <r>
    <x v="591"/>
    <x v="6"/>
    <x v="2"/>
    <n v="0.51431000000000004"/>
    <x v="5"/>
    <n v="37"/>
    <x v="2"/>
    <x v="8"/>
  </r>
  <r>
    <x v="591"/>
    <x v="17"/>
    <x v="2"/>
    <n v="0.54834000000000005"/>
    <x v="5"/>
    <n v="37"/>
    <x v="2"/>
    <x v="8"/>
  </r>
  <r>
    <x v="591"/>
    <x v="15"/>
    <x v="2"/>
    <n v="0.52802000000000004"/>
    <x v="5"/>
    <n v="37"/>
    <x v="2"/>
    <x v="8"/>
  </r>
  <r>
    <x v="591"/>
    <x v="8"/>
    <x v="2"/>
    <n v="0.52558000000000005"/>
    <x v="5"/>
    <n v="37"/>
    <x v="2"/>
    <x v="8"/>
  </r>
  <r>
    <x v="591"/>
    <x v="9"/>
    <x v="2"/>
    <n v="0.59225000000000005"/>
    <x v="5"/>
    <n v="37"/>
    <x v="2"/>
    <x v="8"/>
  </r>
  <r>
    <x v="591"/>
    <x v="10"/>
    <x v="2"/>
    <n v="0.67517000000000005"/>
    <x v="5"/>
    <n v="37"/>
    <x v="2"/>
    <x v="8"/>
  </r>
  <r>
    <x v="591"/>
    <x v="11"/>
    <x v="2"/>
    <n v="0.64997000000000005"/>
    <x v="5"/>
    <n v="37"/>
    <x v="2"/>
    <x v="8"/>
  </r>
  <r>
    <x v="591"/>
    <x v="12"/>
    <x v="2"/>
    <n v="0.88085999999999998"/>
    <x v="5"/>
    <n v="37"/>
    <x v="2"/>
    <x v="8"/>
  </r>
  <r>
    <x v="591"/>
    <x v="0"/>
    <x v="3"/>
    <n v="0.55700000000000005"/>
    <x v="5"/>
    <n v="37"/>
    <x v="2"/>
    <x v="8"/>
  </r>
  <r>
    <x v="591"/>
    <x v="16"/>
    <x v="3"/>
    <n v="1.1970000000000001"/>
    <x v="5"/>
    <n v="37"/>
    <x v="2"/>
    <x v="8"/>
  </r>
  <r>
    <x v="591"/>
    <x v="14"/>
    <x v="3"/>
    <n v="1.165"/>
    <x v="5"/>
    <n v="37"/>
    <x v="2"/>
    <x v="8"/>
  </r>
  <r>
    <x v="591"/>
    <x v="2"/>
    <x v="3"/>
    <n v="1.2"/>
    <x v="5"/>
    <n v="37"/>
    <x v="2"/>
    <x v="8"/>
  </r>
  <r>
    <x v="591"/>
    <x v="3"/>
    <x v="3"/>
    <n v="1.2150000000000001"/>
    <x v="5"/>
    <n v="37"/>
    <x v="2"/>
    <x v="8"/>
  </r>
  <r>
    <x v="591"/>
    <x v="5"/>
    <x v="3"/>
    <n v="0.77700000000000002"/>
    <x v="5"/>
    <n v="37"/>
    <x v="2"/>
    <x v="8"/>
  </r>
  <r>
    <x v="591"/>
    <x v="6"/>
    <x v="3"/>
    <n v="1.054"/>
    <x v="5"/>
    <n v="37"/>
    <x v="2"/>
    <x v="8"/>
  </r>
  <r>
    <x v="591"/>
    <x v="17"/>
    <x v="3"/>
    <n v="1.4339999999999999"/>
    <x v="5"/>
    <n v="37"/>
    <x v="2"/>
    <x v="8"/>
  </r>
  <r>
    <x v="591"/>
    <x v="15"/>
    <x v="3"/>
    <n v="1.409"/>
    <x v="5"/>
    <n v="37"/>
    <x v="2"/>
    <x v="8"/>
  </r>
  <r>
    <x v="591"/>
    <x v="8"/>
    <x v="3"/>
    <n v="1.4059999999999999"/>
    <x v="5"/>
    <n v="37"/>
    <x v="2"/>
    <x v="8"/>
  </r>
  <r>
    <x v="591"/>
    <x v="9"/>
    <x v="3"/>
    <n v="1.488"/>
    <x v="5"/>
    <n v="37"/>
    <x v="2"/>
    <x v="8"/>
  </r>
  <r>
    <x v="591"/>
    <x v="10"/>
    <x v="3"/>
    <n v="1.59"/>
    <x v="5"/>
    <n v="37"/>
    <x v="2"/>
    <x v="8"/>
  </r>
  <r>
    <x v="591"/>
    <x v="11"/>
    <x v="3"/>
    <n v="1.5589999999999999"/>
    <x v="5"/>
    <n v="37"/>
    <x v="2"/>
    <x v="8"/>
  </r>
  <r>
    <x v="591"/>
    <x v="12"/>
    <x v="3"/>
    <n v="1.843"/>
    <x v="5"/>
    <n v="37"/>
    <x v="2"/>
    <x v="8"/>
  </r>
  <r>
    <x v="592"/>
    <x v="13"/>
    <x v="0"/>
    <n v="3.141E-2"/>
    <x v="5"/>
    <n v="37"/>
    <x v="2"/>
    <x v="8"/>
  </r>
  <r>
    <x v="592"/>
    <x v="13"/>
    <x v="1"/>
    <n v="6.3820000000000002E-2"/>
    <x v="5"/>
    <n v="37"/>
    <x v="2"/>
    <x v="8"/>
  </r>
  <r>
    <x v="592"/>
    <x v="13"/>
    <x v="2"/>
    <n v="0.45946999999999999"/>
    <x v="5"/>
    <n v="37"/>
    <x v="2"/>
    <x v="8"/>
  </r>
  <r>
    <x v="592"/>
    <x v="13"/>
    <x v="3"/>
    <n v="0.55469999999999997"/>
    <x v="5"/>
    <n v="37"/>
    <x v="2"/>
    <x v="8"/>
  </r>
  <r>
    <x v="593"/>
    <x v="0"/>
    <x v="0"/>
    <n v="0.13547999999999999"/>
    <x v="5"/>
    <n v="38"/>
    <x v="2"/>
    <x v="8"/>
  </r>
  <r>
    <x v="593"/>
    <x v="16"/>
    <x v="0"/>
    <n v="0.40200999999999998"/>
    <x v="5"/>
    <n v="38"/>
    <x v="2"/>
    <x v="8"/>
  </r>
  <r>
    <x v="593"/>
    <x v="14"/>
    <x v="0"/>
    <n v="0.40200999999999998"/>
    <x v="5"/>
    <n v="38"/>
    <x v="2"/>
    <x v="8"/>
  </r>
  <r>
    <x v="593"/>
    <x v="2"/>
    <x v="0"/>
    <n v="0.40200999999999998"/>
    <x v="5"/>
    <n v="38"/>
    <x v="2"/>
    <x v="8"/>
  </r>
  <r>
    <x v="593"/>
    <x v="3"/>
    <x v="0"/>
    <n v="0.40200999999999998"/>
    <x v="5"/>
    <n v="38"/>
    <x v="2"/>
    <x v="8"/>
  </r>
  <r>
    <x v="593"/>
    <x v="5"/>
    <x v="0"/>
    <n v="9.0109999999999996E-2"/>
    <x v="5"/>
    <n v="38"/>
    <x v="2"/>
    <x v="8"/>
  </r>
  <r>
    <x v="593"/>
    <x v="6"/>
    <x v="0"/>
    <n v="0.34260000000000002"/>
    <x v="5"/>
    <n v="38"/>
    <x v="2"/>
    <x v="8"/>
  </r>
  <r>
    <x v="593"/>
    <x v="17"/>
    <x v="0"/>
    <n v="0.61751"/>
    <x v="5"/>
    <n v="38"/>
    <x v="2"/>
    <x v="8"/>
  </r>
  <r>
    <x v="593"/>
    <x v="15"/>
    <x v="0"/>
    <n v="0.61751"/>
    <x v="5"/>
    <n v="38"/>
    <x v="2"/>
    <x v="8"/>
  </r>
  <r>
    <x v="593"/>
    <x v="8"/>
    <x v="0"/>
    <n v="0.61751"/>
    <x v="5"/>
    <n v="38"/>
    <x v="2"/>
    <x v="8"/>
  </r>
  <r>
    <x v="593"/>
    <x v="9"/>
    <x v="0"/>
    <n v="0.61751"/>
    <x v="5"/>
    <n v="38"/>
    <x v="2"/>
    <x v="8"/>
  </r>
  <r>
    <x v="593"/>
    <x v="10"/>
    <x v="0"/>
    <n v="0.61751"/>
    <x v="5"/>
    <n v="38"/>
    <x v="2"/>
    <x v="8"/>
  </r>
  <r>
    <x v="593"/>
    <x v="11"/>
    <x v="0"/>
    <n v="0.61751"/>
    <x v="5"/>
    <n v="38"/>
    <x v="2"/>
    <x v="8"/>
  </r>
  <r>
    <x v="593"/>
    <x v="12"/>
    <x v="0"/>
    <n v="0.61751"/>
    <x v="5"/>
    <n v="38"/>
    <x v="2"/>
    <x v="8"/>
  </r>
  <r>
    <x v="593"/>
    <x v="0"/>
    <x v="1"/>
    <n v="0.10378"/>
    <x v="5"/>
    <n v="38"/>
    <x v="2"/>
    <x v="8"/>
  </r>
  <r>
    <x v="593"/>
    <x v="16"/>
    <x v="1"/>
    <n v="0.22120999999999999"/>
    <x v="5"/>
    <n v="38"/>
    <x v="2"/>
    <x v="8"/>
  </r>
  <r>
    <x v="593"/>
    <x v="14"/>
    <x v="1"/>
    <n v="0.21448"/>
    <x v="5"/>
    <n v="38"/>
    <x v="2"/>
    <x v="8"/>
  </r>
  <r>
    <x v="593"/>
    <x v="2"/>
    <x v="1"/>
    <n v="0.21953"/>
    <x v="5"/>
    <n v="38"/>
    <x v="2"/>
    <x v="8"/>
  </r>
  <r>
    <x v="593"/>
    <x v="3"/>
    <x v="1"/>
    <n v="0.22606999999999999"/>
    <x v="5"/>
    <n v="38"/>
    <x v="2"/>
    <x v="8"/>
  </r>
  <r>
    <x v="593"/>
    <x v="5"/>
    <x v="1"/>
    <n v="8.6739999999999998E-2"/>
    <x v="5"/>
    <n v="38"/>
    <x v="2"/>
    <x v="8"/>
  </r>
  <r>
    <x v="593"/>
    <x v="6"/>
    <x v="1"/>
    <n v="0.19278999999999999"/>
    <x v="5"/>
    <n v="38"/>
    <x v="2"/>
    <x v="8"/>
  </r>
  <r>
    <x v="593"/>
    <x v="17"/>
    <x v="1"/>
    <n v="0.26665"/>
    <x v="5"/>
    <n v="38"/>
    <x v="2"/>
    <x v="8"/>
  </r>
  <r>
    <x v="593"/>
    <x v="15"/>
    <x v="1"/>
    <n v="0.25917000000000001"/>
    <x v="5"/>
    <n v="38"/>
    <x v="2"/>
    <x v="8"/>
  </r>
  <r>
    <x v="593"/>
    <x v="8"/>
    <x v="1"/>
    <n v="0.25356000000000001"/>
    <x v="5"/>
    <n v="38"/>
    <x v="2"/>
    <x v="8"/>
  </r>
  <r>
    <x v="593"/>
    <x v="9"/>
    <x v="1"/>
    <n v="0.27376"/>
    <x v="5"/>
    <n v="38"/>
    <x v="2"/>
    <x v="8"/>
  </r>
  <r>
    <x v="593"/>
    <x v="10"/>
    <x v="1"/>
    <n v="0.29188999999999998"/>
    <x v="5"/>
    <n v="38"/>
    <x v="2"/>
    <x v="8"/>
  </r>
  <r>
    <x v="593"/>
    <x v="11"/>
    <x v="1"/>
    <n v="0.29171000000000002"/>
    <x v="5"/>
    <n v="38"/>
    <x v="2"/>
    <x v="8"/>
  </r>
  <r>
    <x v="593"/>
    <x v="12"/>
    <x v="1"/>
    <n v="0.34033000000000002"/>
    <x v="5"/>
    <n v="38"/>
    <x v="2"/>
    <x v="8"/>
  </r>
  <r>
    <x v="593"/>
    <x v="0"/>
    <x v="2"/>
    <n v="0.31574000000000002"/>
    <x v="5"/>
    <n v="38"/>
    <x v="2"/>
    <x v="8"/>
  </r>
  <r>
    <x v="593"/>
    <x v="16"/>
    <x v="2"/>
    <n v="0.55978000000000006"/>
    <x v="5"/>
    <n v="38"/>
    <x v="2"/>
    <x v="8"/>
  </r>
  <r>
    <x v="593"/>
    <x v="14"/>
    <x v="2"/>
    <n v="0.53051000000000004"/>
    <x v="5"/>
    <n v="38"/>
    <x v="2"/>
    <x v="8"/>
  </r>
  <r>
    <x v="593"/>
    <x v="2"/>
    <x v="2"/>
    <n v="0.55245999999999995"/>
    <x v="5"/>
    <n v="38"/>
    <x v="2"/>
    <x v="8"/>
  </r>
  <r>
    <x v="593"/>
    <x v="3"/>
    <x v="2"/>
    <n v="0.58091999999999999"/>
    <x v="5"/>
    <n v="38"/>
    <x v="2"/>
    <x v="8"/>
  </r>
  <r>
    <x v="593"/>
    <x v="5"/>
    <x v="2"/>
    <n v="0.57715000000000005"/>
    <x v="5"/>
    <n v="38"/>
    <x v="2"/>
    <x v="8"/>
  </r>
  <r>
    <x v="593"/>
    <x v="6"/>
    <x v="2"/>
    <n v="0.49560999999999999"/>
    <x v="5"/>
    <n v="38"/>
    <x v="2"/>
    <x v="8"/>
  </r>
  <r>
    <x v="593"/>
    <x v="17"/>
    <x v="2"/>
    <n v="0.54183999999999999"/>
    <x v="5"/>
    <n v="38"/>
    <x v="2"/>
    <x v="8"/>
  </r>
  <r>
    <x v="593"/>
    <x v="15"/>
    <x v="2"/>
    <n v="0.50931999999999999"/>
    <x v="5"/>
    <n v="38"/>
    <x v="2"/>
    <x v="8"/>
  </r>
  <r>
    <x v="593"/>
    <x v="8"/>
    <x v="2"/>
    <n v="0.48493000000000003"/>
    <x v="5"/>
    <n v="38"/>
    <x v="2"/>
    <x v="8"/>
  </r>
  <r>
    <x v="593"/>
    <x v="9"/>
    <x v="2"/>
    <n v="0.57272999999999996"/>
    <x v="5"/>
    <n v="38"/>
    <x v="2"/>
    <x v="8"/>
  </r>
  <r>
    <x v="593"/>
    <x v="10"/>
    <x v="2"/>
    <n v="0.65159999999999996"/>
    <x v="5"/>
    <n v="38"/>
    <x v="2"/>
    <x v="8"/>
  </r>
  <r>
    <x v="593"/>
    <x v="11"/>
    <x v="2"/>
    <n v="0.65078000000000003"/>
    <x v="5"/>
    <n v="38"/>
    <x v="2"/>
    <x v="8"/>
  </r>
  <r>
    <x v="593"/>
    <x v="12"/>
    <x v="2"/>
    <n v="0.86216000000000004"/>
    <x v="5"/>
    <n v="38"/>
    <x v="2"/>
    <x v="8"/>
  </r>
  <r>
    <x v="593"/>
    <x v="0"/>
    <x v="3"/>
    <n v="0.55500000000000005"/>
    <x v="5"/>
    <n v="38"/>
    <x v="2"/>
    <x v="8"/>
  </r>
  <r>
    <x v="593"/>
    <x v="16"/>
    <x v="3"/>
    <n v="1.1830000000000001"/>
    <x v="5"/>
    <n v="38"/>
    <x v="2"/>
    <x v="8"/>
  </r>
  <r>
    <x v="593"/>
    <x v="14"/>
    <x v="3"/>
    <n v="1.147"/>
    <x v="5"/>
    <n v="38"/>
    <x v="2"/>
    <x v="8"/>
  </r>
  <r>
    <x v="593"/>
    <x v="2"/>
    <x v="3"/>
    <n v="1.1739999999999999"/>
    <x v="5"/>
    <n v="38"/>
    <x v="2"/>
    <x v="8"/>
  </r>
  <r>
    <x v="593"/>
    <x v="3"/>
    <x v="3"/>
    <n v="1.2090000000000001"/>
    <x v="5"/>
    <n v="38"/>
    <x v="2"/>
    <x v="8"/>
  </r>
  <r>
    <x v="593"/>
    <x v="5"/>
    <x v="3"/>
    <n v="0.754"/>
    <x v="5"/>
    <n v="38"/>
    <x v="2"/>
    <x v="8"/>
  </r>
  <r>
    <x v="593"/>
    <x v="6"/>
    <x v="3"/>
    <n v="1.0309999999999999"/>
    <x v="5"/>
    <n v="38"/>
    <x v="2"/>
    <x v="8"/>
  </r>
  <r>
    <x v="593"/>
    <x v="17"/>
    <x v="3"/>
    <n v="1.4259999999999999"/>
    <x v="5"/>
    <n v="38"/>
    <x v="2"/>
    <x v="8"/>
  </r>
  <r>
    <x v="593"/>
    <x v="15"/>
    <x v="3"/>
    <n v="1.3859999999999999"/>
    <x v="5"/>
    <n v="38"/>
    <x v="2"/>
    <x v="8"/>
  </r>
  <r>
    <x v="593"/>
    <x v="8"/>
    <x v="3"/>
    <n v="1.3560000000000001"/>
    <x v="5"/>
    <n v="38"/>
    <x v="2"/>
    <x v="8"/>
  </r>
  <r>
    <x v="593"/>
    <x v="9"/>
    <x v="3"/>
    <n v="1.464"/>
    <x v="5"/>
    <n v="38"/>
    <x v="2"/>
    <x v="8"/>
  </r>
  <r>
    <x v="593"/>
    <x v="10"/>
    <x v="3"/>
    <n v="1.5609999999999999"/>
    <x v="5"/>
    <n v="38"/>
    <x v="2"/>
    <x v="8"/>
  </r>
  <r>
    <x v="593"/>
    <x v="11"/>
    <x v="3"/>
    <n v="1.56"/>
    <x v="5"/>
    <n v="38"/>
    <x v="2"/>
    <x v="8"/>
  </r>
  <r>
    <x v="593"/>
    <x v="12"/>
    <x v="3"/>
    <n v="1.82"/>
    <x v="5"/>
    <n v="38"/>
    <x v="2"/>
    <x v="8"/>
  </r>
  <r>
    <x v="594"/>
    <x v="13"/>
    <x v="0"/>
    <n v="3.141E-2"/>
    <x v="5"/>
    <n v="38"/>
    <x v="2"/>
    <x v="8"/>
  </r>
  <r>
    <x v="594"/>
    <x v="13"/>
    <x v="1"/>
    <n v="6.1769999999999999E-2"/>
    <x v="5"/>
    <n v="38"/>
    <x v="2"/>
    <x v="8"/>
  </r>
  <r>
    <x v="594"/>
    <x v="13"/>
    <x v="2"/>
    <n v="0.44372"/>
    <x v="5"/>
    <n v="38"/>
    <x v="2"/>
    <x v="8"/>
  </r>
  <r>
    <x v="594"/>
    <x v="13"/>
    <x v="3"/>
    <n v="0.53690000000000004"/>
    <x v="5"/>
    <n v="38"/>
    <x v="2"/>
    <x v="8"/>
  </r>
  <r>
    <x v="595"/>
    <x v="0"/>
    <x v="0"/>
    <n v="0.13547999999999999"/>
    <x v="5"/>
    <n v="39"/>
    <x v="2"/>
    <x v="8"/>
  </r>
  <r>
    <x v="595"/>
    <x v="16"/>
    <x v="0"/>
    <n v="0.40200999999999998"/>
    <x v="5"/>
    <n v="39"/>
    <x v="2"/>
    <x v="8"/>
  </r>
  <r>
    <x v="595"/>
    <x v="14"/>
    <x v="0"/>
    <n v="0.40200999999999998"/>
    <x v="5"/>
    <n v="39"/>
    <x v="2"/>
    <x v="8"/>
  </r>
  <r>
    <x v="595"/>
    <x v="2"/>
    <x v="0"/>
    <n v="0.40200999999999998"/>
    <x v="5"/>
    <n v="39"/>
    <x v="2"/>
    <x v="8"/>
  </r>
  <r>
    <x v="595"/>
    <x v="3"/>
    <x v="0"/>
    <n v="0.40200999999999998"/>
    <x v="5"/>
    <n v="39"/>
    <x v="2"/>
    <x v="8"/>
  </r>
  <r>
    <x v="595"/>
    <x v="5"/>
    <x v="0"/>
    <n v="9.0109999999999996E-2"/>
    <x v="5"/>
    <n v="39"/>
    <x v="2"/>
    <x v="8"/>
  </r>
  <r>
    <x v="595"/>
    <x v="6"/>
    <x v="0"/>
    <n v="0.34260000000000002"/>
    <x v="5"/>
    <n v="39"/>
    <x v="2"/>
    <x v="8"/>
  </r>
  <r>
    <x v="595"/>
    <x v="17"/>
    <x v="0"/>
    <n v="0.61751"/>
    <x v="5"/>
    <n v="39"/>
    <x v="2"/>
    <x v="8"/>
  </r>
  <r>
    <x v="595"/>
    <x v="15"/>
    <x v="0"/>
    <n v="0.61751"/>
    <x v="5"/>
    <n v="39"/>
    <x v="2"/>
    <x v="8"/>
  </r>
  <r>
    <x v="595"/>
    <x v="8"/>
    <x v="0"/>
    <n v="0.61751"/>
    <x v="5"/>
    <n v="39"/>
    <x v="2"/>
    <x v="8"/>
  </r>
  <r>
    <x v="595"/>
    <x v="9"/>
    <x v="0"/>
    <n v="0.61751"/>
    <x v="5"/>
    <n v="39"/>
    <x v="2"/>
    <x v="8"/>
  </r>
  <r>
    <x v="595"/>
    <x v="10"/>
    <x v="0"/>
    <n v="0.61751"/>
    <x v="5"/>
    <n v="39"/>
    <x v="2"/>
    <x v="8"/>
  </r>
  <r>
    <x v="595"/>
    <x v="11"/>
    <x v="0"/>
    <n v="0.61751"/>
    <x v="5"/>
    <n v="39"/>
    <x v="2"/>
    <x v="8"/>
  </r>
  <r>
    <x v="595"/>
    <x v="12"/>
    <x v="0"/>
    <n v="0.61751"/>
    <x v="5"/>
    <n v="39"/>
    <x v="2"/>
    <x v="8"/>
  </r>
  <r>
    <x v="595"/>
    <x v="0"/>
    <x v="1"/>
    <n v="0.10303"/>
    <x v="5"/>
    <n v="39"/>
    <x v="2"/>
    <x v="8"/>
  </r>
  <r>
    <x v="595"/>
    <x v="16"/>
    <x v="1"/>
    <n v="0.21897"/>
    <x v="5"/>
    <n v="39"/>
    <x v="2"/>
    <x v="8"/>
  </r>
  <r>
    <x v="595"/>
    <x v="14"/>
    <x v="1"/>
    <n v="0.21335999999999999"/>
    <x v="5"/>
    <n v="39"/>
    <x v="2"/>
    <x v="8"/>
  </r>
  <r>
    <x v="595"/>
    <x v="2"/>
    <x v="1"/>
    <n v="0.21915000000000001"/>
    <x v="5"/>
    <n v="39"/>
    <x v="2"/>
    <x v="8"/>
  </r>
  <r>
    <x v="595"/>
    <x v="3"/>
    <x v="1"/>
    <n v="0.22327"/>
    <x v="5"/>
    <n v="39"/>
    <x v="2"/>
    <x v="8"/>
  </r>
  <r>
    <x v="595"/>
    <x v="5"/>
    <x v="1"/>
    <n v="8.6400000000000005E-2"/>
    <x v="5"/>
    <n v="39"/>
    <x v="2"/>
    <x v="8"/>
  </r>
  <r>
    <x v="595"/>
    <x v="6"/>
    <x v="1"/>
    <n v="0.19167000000000001"/>
    <x v="5"/>
    <n v="39"/>
    <x v="2"/>
    <x v="8"/>
  </r>
  <r>
    <x v="595"/>
    <x v="17"/>
    <x v="1"/>
    <n v="0.26272000000000001"/>
    <x v="5"/>
    <n v="39"/>
    <x v="2"/>
    <x v="8"/>
  </r>
  <r>
    <x v="595"/>
    <x v="15"/>
    <x v="1"/>
    <n v="0.25729999999999997"/>
    <x v="5"/>
    <n v="39"/>
    <x v="2"/>
    <x v="8"/>
  </r>
  <r>
    <x v="595"/>
    <x v="8"/>
    <x v="1"/>
    <n v="0.253"/>
    <x v="5"/>
    <n v="39"/>
    <x v="2"/>
    <x v="8"/>
  </r>
  <r>
    <x v="595"/>
    <x v="9"/>
    <x v="1"/>
    <n v="0.27262999999999998"/>
    <x v="5"/>
    <n v="39"/>
    <x v="2"/>
    <x v="8"/>
  </r>
  <r>
    <x v="595"/>
    <x v="10"/>
    <x v="1"/>
    <n v="0.29021000000000002"/>
    <x v="5"/>
    <n v="39"/>
    <x v="2"/>
    <x v="8"/>
  </r>
  <r>
    <x v="595"/>
    <x v="11"/>
    <x v="1"/>
    <n v="0.28946"/>
    <x v="5"/>
    <n v="39"/>
    <x v="2"/>
    <x v="8"/>
  </r>
  <r>
    <x v="595"/>
    <x v="12"/>
    <x v="1"/>
    <n v="0.34014"/>
    <x v="5"/>
    <n v="39"/>
    <x v="2"/>
    <x v="8"/>
  </r>
  <r>
    <x v="595"/>
    <x v="0"/>
    <x v="2"/>
    <n v="0.31248999999999999"/>
    <x v="5"/>
    <n v="39"/>
    <x v="2"/>
    <x v="8"/>
  </r>
  <r>
    <x v="595"/>
    <x v="16"/>
    <x v="2"/>
    <n v="0.55001999999999995"/>
    <x v="5"/>
    <n v="39"/>
    <x v="2"/>
    <x v="8"/>
  </r>
  <r>
    <x v="595"/>
    <x v="14"/>
    <x v="2"/>
    <n v="0.52563000000000004"/>
    <x v="5"/>
    <n v="39"/>
    <x v="2"/>
    <x v="8"/>
  </r>
  <r>
    <x v="595"/>
    <x v="2"/>
    <x v="2"/>
    <n v="0.55084"/>
    <x v="5"/>
    <n v="39"/>
    <x v="2"/>
    <x v="8"/>
  </r>
  <r>
    <x v="595"/>
    <x v="3"/>
    <x v="2"/>
    <n v="0.56872"/>
    <x v="5"/>
    <n v="39"/>
    <x v="2"/>
    <x v="8"/>
  </r>
  <r>
    <x v="595"/>
    <x v="5"/>
    <x v="2"/>
    <n v="0.57448999999999995"/>
    <x v="5"/>
    <n v="39"/>
    <x v="2"/>
    <x v="8"/>
  </r>
  <r>
    <x v="595"/>
    <x v="6"/>
    <x v="2"/>
    <n v="0.49073"/>
    <x v="5"/>
    <n v="39"/>
    <x v="2"/>
    <x v="8"/>
  </r>
  <r>
    <x v="595"/>
    <x v="17"/>
    <x v="2"/>
    <n v="0.52476999999999996"/>
    <x v="5"/>
    <n v="39"/>
    <x v="2"/>
    <x v="8"/>
  </r>
  <r>
    <x v="595"/>
    <x v="15"/>
    <x v="2"/>
    <n v="0.50119000000000002"/>
    <x v="5"/>
    <n v="39"/>
    <x v="2"/>
    <x v="8"/>
  </r>
  <r>
    <x v="595"/>
    <x v="8"/>
    <x v="2"/>
    <n v="0.48248999999999997"/>
    <x v="5"/>
    <n v="39"/>
    <x v="2"/>
    <x v="8"/>
  </r>
  <r>
    <x v="595"/>
    <x v="9"/>
    <x v="2"/>
    <n v="0.56786000000000003"/>
    <x v="5"/>
    <n v="39"/>
    <x v="2"/>
    <x v="8"/>
  </r>
  <r>
    <x v="595"/>
    <x v="10"/>
    <x v="2"/>
    <n v="0.64427999999999996"/>
    <x v="5"/>
    <n v="39"/>
    <x v="2"/>
    <x v="8"/>
  </r>
  <r>
    <x v="595"/>
    <x v="11"/>
    <x v="2"/>
    <n v="0.64102999999999999"/>
    <x v="5"/>
    <n v="39"/>
    <x v="2"/>
    <x v="8"/>
  </r>
  <r>
    <x v="595"/>
    <x v="12"/>
    <x v="2"/>
    <n v="0.86134999999999995"/>
    <x v="5"/>
    <n v="39"/>
    <x v="2"/>
    <x v="8"/>
  </r>
  <r>
    <x v="595"/>
    <x v="0"/>
    <x v="3"/>
    <n v="0.55100000000000005"/>
    <x v="5"/>
    <n v="39"/>
    <x v="2"/>
    <x v="8"/>
  </r>
  <r>
    <x v="595"/>
    <x v="16"/>
    <x v="3"/>
    <n v="1.171"/>
    <x v="5"/>
    <n v="39"/>
    <x v="2"/>
    <x v="8"/>
  </r>
  <r>
    <x v="595"/>
    <x v="14"/>
    <x v="3"/>
    <n v="1.141"/>
    <x v="5"/>
    <n v="39"/>
    <x v="2"/>
    <x v="8"/>
  </r>
  <r>
    <x v="595"/>
    <x v="2"/>
    <x v="3"/>
    <n v="1.1719999999999999"/>
    <x v="5"/>
    <n v="39"/>
    <x v="2"/>
    <x v="8"/>
  </r>
  <r>
    <x v="595"/>
    <x v="3"/>
    <x v="3"/>
    <n v="1.194"/>
    <x v="5"/>
    <n v="39"/>
    <x v="2"/>
    <x v="8"/>
  </r>
  <r>
    <x v="595"/>
    <x v="5"/>
    <x v="3"/>
    <n v="0.751"/>
    <x v="5"/>
    <n v="39"/>
    <x v="2"/>
    <x v="8"/>
  </r>
  <r>
    <x v="595"/>
    <x v="6"/>
    <x v="3"/>
    <n v="1.0249999999999999"/>
    <x v="5"/>
    <n v="39"/>
    <x v="2"/>
    <x v="8"/>
  </r>
  <r>
    <x v="595"/>
    <x v="17"/>
    <x v="3"/>
    <n v="1.405"/>
    <x v="5"/>
    <n v="39"/>
    <x v="2"/>
    <x v="8"/>
  </r>
  <r>
    <x v="595"/>
    <x v="15"/>
    <x v="3"/>
    <n v="1.3759999999999999"/>
    <x v="5"/>
    <n v="39"/>
    <x v="2"/>
    <x v="8"/>
  </r>
  <r>
    <x v="595"/>
    <x v="8"/>
    <x v="3"/>
    <n v="1.353"/>
    <x v="5"/>
    <n v="39"/>
    <x v="2"/>
    <x v="8"/>
  </r>
  <r>
    <x v="595"/>
    <x v="9"/>
    <x v="3"/>
    <n v="1.458"/>
    <x v="5"/>
    <n v="39"/>
    <x v="2"/>
    <x v="8"/>
  </r>
  <r>
    <x v="595"/>
    <x v="10"/>
    <x v="3"/>
    <n v="1.552"/>
    <x v="5"/>
    <n v="39"/>
    <x v="2"/>
    <x v="8"/>
  </r>
  <r>
    <x v="595"/>
    <x v="11"/>
    <x v="3"/>
    <n v="1.548"/>
    <x v="5"/>
    <n v="39"/>
    <x v="2"/>
    <x v="8"/>
  </r>
  <r>
    <x v="595"/>
    <x v="12"/>
    <x v="3"/>
    <n v="1.819"/>
    <x v="5"/>
    <n v="39"/>
    <x v="2"/>
    <x v="8"/>
  </r>
  <r>
    <x v="596"/>
    <x v="13"/>
    <x v="0"/>
    <n v="3.141E-2"/>
    <x v="5"/>
    <n v="39"/>
    <x v="2"/>
    <x v="8"/>
  </r>
  <r>
    <x v="596"/>
    <x v="13"/>
    <x v="1"/>
    <n v="6.0609999999999997E-2"/>
    <x v="5"/>
    <n v="39"/>
    <x v="2"/>
    <x v="8"/>
  </r>
  <r>
    <x v="596"/>
    <x v="13"/>
    <x v="2"/>
    <n v="0.43486999999999998"/>
    <x v="5"/>
    <n v="39"/>
    <x v="2"/>
    <x v="8"/>
  </r>
  <r>
    <x v="596"/>
    <x v="13"/>
    <x v="3"/>
    <n v="0.52690000000000003"/>
    <x v="5"/>
    <n v="39"/>
    <x v="2"/>
    <x v="8"/>
  </r>
  <r>
    <x v="597"/>
    <x v="0"/>
    <x v="0"/>
    <n v="0.13547999999999999"/>
    <x v="5"/>
    <n v="40"/>
    <x v="2"/>
    <x v="8"/>
  </r>
  <r>
    <x v="597"/>
    <x v="16"/>
    <x v="0"/>
    <n v="0.40200999999999998"/>
    <x v="5"/>
    <n v="40"/>
    <x v="2"/>
    <x v="8"/>
  </r>
  <r>
    <x v="597"/>
    <x v="14"/>
    <x v="0"/>
    <n v="0.40200999999999998"/>
    <x v="5"/>
    <n v="40"/>
    <x v="2"/>
    <x v="8"/>
  </r>
  <r>
    <x v="597"/>
    <x v="2"/>
    <x v="0"/>
    <n v="0.40200999999999998"/>
    <x v="5"/>
    <n v="40"/>
    <x v="2"/>
    <x v="8"/>
  </r>
  <r>
    <x v="597"/>
    <x v="3"/>
    <x v="0"/>
    <n v="0.40200999999999998"/>
    <x v="5"/>
    <n v="40"/>
    <x v="2"/>
    <x v="8"/>
  </r>
  <r>
    <x v="597"/>
    <x v="5"/>
    <x v="0"/>
    <n v="9.0109999999999996E-2"/>
    <x v="5"/>
    <n v="40"/>
    <x v="2"/>
    <x v="8"/>
  </r>
  <r>
    <x v="597"/>
    <x v="6"/>
    <x v="0"/>
    <n v="0.34260000000000002"/>
    <x v="5"/>
    <n v="40"/>
    <x v="2"/>
    <x v="8"/>
  </r>
  <r>
    <x v="597"/>
    <x v="17"/>
    <x v="0"/>
    <n v="0.61751"/>
    <x v="5"/>
    <n v="40"/>
    <x v="2"/>
    <x v="8"/>
  </r>
  <r>
    <x v="597"/>
    <x v="15"/>
    <x v="0"/>
    <n v="0.61751"/>
    <x v="5"/>
    <n v="40"/>
    <x v="2"/>
    <x v="8"/>
  </r>
  <r>
    <x v="597"/>
    <x v="8"/>
    <x v="0"/>
    <n v="0.61751"/>
    <x v="5"/>
    <n v="40"/>
    <x v="2"/>
    <x v="8"/>
  </r>
  <r>
    <x v="597"/>
    <x v="9"/>
    <x v="0"/>
    <n v="0.61751"/>
    <x v="5"/>
    <n v="40"/>
    <x v="2"/>
    <x v="8"/>
  </r>
  <r>
    <x v="597"/>
    <x v="10"/>
    <x v="0"/>
    <n v="0.61751"/>
    <x v="5"/>
    <n v="40"/>
    <x v="2"/>
    <x v="8"/>
  </r>
  <r>
    <x v="597"/>
    <x v="11"/>
    <x v="0"/>
    <n v="0.61751"/>
    <x v="5"/>
    <n v="40"/>
    <x v="2"/>
    <x v="8"/>
  </r>
  <r>
    <x v="597"/>
    <x v="12"/>
    <x v="0"/>
    <n v="0.61751"/>
    <x v="5"/>
    <n v="40"/>
    <x v="2"/>
    <x v="8"/>
  </r>
  <r>
    <x v="597"/>
    <x v="0"/>
    <x v="1"/>
    <n v="0.10284"/>
    <x v="5"/>
    <n v="40"/>
    <x v="2"/>
    <x v="8"/>
  </r>
  <r>
    <x v="597"/>
    <x v="16"/>
    <x v="1"/>
    <n v="0.22008"/>
    <x v="5"/>
    <n v="40"/>
    <x v="2"/>
    <x v="8"/>
  </r>
  <r>
    <x v="597"/>
    <x v="14"/>
    <x v="1"/>
    <n v="0.21260000000000001"/>
    <x v="5"/>
    <n v="40"/>
    <x v="2"/>
    <x v="8"/>
  </r>
  <r>
    <x v="597"/>
    <x v="2"/>
    <x v="1"/>
    <n v="0.21634"/>
    <x v="5"/>
    <n v="40"/>
    <x v="2"/>
    <x v="8"/>
  </r>
  <r>
    <x v="597"/>
    <x v="3"/>
    <x v="1"/>
    <n v="0.22325999999999999"/>
    <x v="5"/>
    <n v="40"/>
    <x v="2"/>
    <x v="8"/>
  </r>
  <r>
    <x v="597"/>
    <x v="5"/>
    <x v="1"/>
    <n v="8.6169999999999997E-2"/>
    <x v="5"/>
    <n v="40"/>
    <x v="2"/>
    <x v="8"/>
  </r>
  <r>
    <x v="597"/>
    <x v="6"/>
    <x v="1"/>
    <n v="0.19053999999999999"/>
    <x v="5"/>
    <n v="40"/>
    <x v="2"/>
    <x v="8"/>
  </r>
  <r>
    <x v="597"/>
    <x v="17"/>
    <x v="1"/>
    <n v="0.26272000000000001"/>
    <x v="5"/>
    <n v="40"/>
    <x v="2"/>
    <x v="8"/>
  </r>
  <r>
    <x v="597"/>
    <x v="15"/>
    <x v="1"/>
    <n v="0.25485999999999998"/>
    <x v="5"/>
    <n v="40"/>
    <x v="2"/>
    <x v="8"/>
  </r>
  <r>
    <x v="597"/>
    <x v="8"/>
    <x v="1"/>
    <n v="0.2515"/>
    <x v="5"/>
    <n v="40"/>
    <x v="2"/>
    <x v="8"/>
  </r>
  <r>
    <x v="597"/>
    <x v="9"/>
    <x v="1"/>
    <n v="0.26945000000000002"/>
    <x v="5"/>
    <n v="40"/>
    <x v="2"/>
    <x v="8"/>
  </r>
  <r>
    <x v="597"/>
    <x v="10"/>
    <x v="1"/>
    <n v="0.28927000000000003"/>
    <x v="5"/>
    <n v="40"/>
    <x v="2"/>
    <x v="8"/>
  </r>
  <r>
    <x v="597"/>
    <x v="11"/>
    <x v="1"/>
    <n v="0.28759000000000001"/>
    <x v="5"/>
    <n v="40"/>
    <x v="2"/>
    <x v="8"/>
  </r>
  <r>
    <x v="597"/>
    <x v="12"/>
    <x v="1"/>
    <n v="0.33939000000000002"/>
    <x v="5"/>
    <n v="40"/>
    <x v="2"/>
    <x v="8"/>
  </r>
  <r>
    <x v="597"/>
    <x v="0"/>
    <x v="2"/>
    <n v="0.31167"/>
    <x v="5"/>
    <n v="40"/>
    <x v="2"/>
    <x v="8"/>
  </r>
  <r>
    <x v="597"/>
    <x v="16"/>
    <x v="2"/>
    <n v="0.55489999999999995"/>
    <x v="5"/>
    <n v="40"/>
    <x v="2"/>
    <x v="8"/>
  </r>
  <r>
    <x v="597"/>
    <x v="14"/>
    <x v="2"/>
    <n v="0.52237999999999996"/>
    <x v="5"/>
    <n v="40"/>
    <x v="2"/>
    <x v="8"/>
  </r>
  <r>
    <x v="597"/>
    <x v="2"/>
    <x v="2"/>
    <n v="0.53864000000000001"/>
    <x v="5"/>
    <n v="40"/>
    <x v="2"/>
    <x v="8"/>
  </r>
  <r>
    <x v="597"/>
    <x v="3"/>
    <x v="2"/>
    <n v="0.56872"/>
    <x v="5"/>
    <n v="40"/>
    <x v="2"/>
    <x v="8"/>
  </r>
  <r>
    <x v="597"/>
    <x v="5"/>
    <x v="2"/>
    <n v="0.57281000000000004"/>
    <x v="5"/>
    <n v="40"/>
    <x v="2"/>
    <x v="8"/>
  </r>
  <r>
    <x v="597"/>
    <x v="6"/>
    <x v="2"/>
    <n v="0.48585"/>
    <x v="5"/>
    <n v="40"/>
    <x v="2"/>
    <x v="8"/>
  </r>
  <r>
    <x v="597"/>
    <x v="17"/>
    <x v="2"/>
    <n v="0.52476"/>
    <x v="5"/>
    <n v="40"/>
    <x v="2"/>
    <x v="8"/>
  </r>
  <r>
    <x v="597"/>
    <x v="15"/>
    <x v="2"/>
    <n v="0.49062"/>
    <x v="5"/>
    <n v="40"/>
    <x v="2"/>
    <x v="8"/>
  </r>
  <r>
    <x v="597"/>
    <x v="8"/>
    <x v="2"/>
    <n v="0.47598000000000001"/>
    <x v="5"/>
    <n v="40"/>
    <x v="2"/>
    <x v="8"/>
  </r>
  <r>
    <x v="597"/>
    <x v="9"/>
    <x v="2"/>
    <n v="0.55403000000000002"/>
    <x v="5"/>
    <n v="40"/>
    <x v="2"/>
    <x v="8"/>
  </r>
  <r>
    <x v="597"/>
    <x v="10"/>
    <x v="2"/>
    <n v="0.64020999999999995"/>
    <x v="5"/>
    <n v="40"/>
    <x v="2"/>
    <x v="8"/>
  </r>
  <r>
    <x v="597"/>
    <x v="11"/>
    <x v="2"/>
    <n v="0.63288999999999995"/>
    <x v="5"/>
    <n v="40"/>
    <x v="2"/>
    <x v="8"/>
  </r>
  <r>
    <x v="597"/>
    <x v="12"/>
    <x v="2"/>
    <n v="0.85809000000000002"/>
    <x v="5"/>
    <n v="40"/>
    <x v="2"/>
    <x v="8"/>
  </r>
  <r>
    <x v="597"/>
    <x v="0"/>
    <x v="3"/>
    <n v="0.55000000000000004"/>
    <x v="5"/>
    <n v="40"/>
    <x v="2"/>
    <x v="8"/>
  </r>
  <r>
    <x v="597"/>
    <x v="16"/>
    <x v="3"/>
    <n v="1.177"/>
    <x v="5"/>
    <n v="40"/>
    <x v="2"/>
    <x v="8"/>
  </r>
  <r>
    <x v="597"/>
    <x v="14"/>
    <x v="3"/>
    <n v="1.137"/>
    <x v="5"/>
    <n v="40"/>
    <x v="2"/>
    <x v="8"/>
  </r>
  <r>
    <x v="597"/>
    <x v="2"/>
    <x v="3"/>
    <n v="1.157"/>
    <x v="5"/>
    <n v="40"/>
    <x v="2"/>
    <x v="8"/>
  </r>
  <r>
    <x v="597"/>
    <x v="3"/>
    <x v="3"/>
    <n v="1.194"/>
    <x v="5"/>
    <n v="40"/>
    <x v="2"/>
    <x v="8"/>
  </r>
  <r>
    <x v="597"/>
    <x v="5"/>
    <x v="3"/>
    <n v="0.74909999999999999"/>
    <x v="5"/>
    <n v="40"/>
    <x v="2"/>
    <x v="8"/>
  </r>
  <r>
    <x v="597"/>
    <x v="6"/>
    <x v="3"/>
    <n v="1.0189999999999999"/>
    <x v="5"/>
    <n v="40"/>
    <x v="2"/>
    <x v="8"/>
  </r>
  <r>
    <x v="597"/>
    <x v="17"/>
    <x v="3"/>
    <n v="1.405"/>
    <x v="5"/>
    <n v="40"/>
    <x v="2"/>
    <x v="8"/>
  </r>
  <r>
    <x v="597"/>
    <x v="15"/>
    <x v="3"/>
    <n v="1.363"/>
    <x v="5"/>
    <n v="40"/>
    <x v="2"/>
    <x v="8"/>
  </r>
  <r>
    <x v="597"/>
    <x v="8"/>
    <x v="3"/>
    <n v="1.345"/>
    <x v="5"/>
    <n v="40"/>
    <x v="2"/>
    <x v="8"/>
  </r>
  <r>
    <x v="597"/>
    <x v="9"/>
    <x v="3"/>
    <n v="1.4410000000000001"/>
    <x v="5"/>
    <n v="40"/>
    <x v="2"/>
    <x v="8"/>
  </r>
  <r>
    <x v="597"/>
    <x v="10"/>
    <x v="3"/>
    <n v="1.5469999999999999"/>
    <x v="5"/>
    <n v="40"/>
    <x v="2"/>
    <x v="8"/>
  </r>
  <r>
    <x v="597"/>
    <x v="11"/>
    <x v="3"/>
    <n v="1.538"/>
    <x v="5"/>
    <n v="40"/>
    <x v="2"/>
    <x v="8"/>
  </r>
  <r>
    <x v="597"/>
    <x v="12"/>
    <x v="3"/>
    <n v="1.8149999999999999"/>
    <x v="5"/>
    <n v="40"/>
    <x v="2"/>
    <x v="8"/>
  </r>
  <r>
    <x v="598"/>
    <x v="13"/>
    <x v="0"/>
    <n v="3.141E-2"/>
    <x v="5"/>
    <n v="40"/>
    <x v="2"/>
    <x v="8"/>
  </r>
  <r>
    <x v="598"/>
    <x v="13"/>
    <x v="1"/>
    <n v="6.0609999999999997E-2"/>
    <x v="5"/>
    <n v="40"/>
    <x v="2"/>
    <x v="8"/>
  </r>
  <r>
    <x v="598"/>
    <x v="13"/>
    <x v="2"/>
    <n v="0.43486999999999998"/>
    <x v="5"/>
    <n v="40"/>
    <x v="2"/>
    <x v="8"/>
  </r>
  <r>
    <x v="598"/>
    <x v="13"/>
    <x v="3"/>
    <n v="0.52690000000000003"/>
    <x v="5"/>
    <n v="40"/>
    <x v="2"/>
    <x v="8"/>
  </r>
  <r>
    <x v="599"/>
    <x v="0"/>
    <x v="0"/>
    <n v="0.13547999999999999"/>
    <x v="5"/>
    <n v="41"/>
    <x v="3"/>
    <x v="9"/>
  </r>
  <r>
    <x v="599"/>
    <x v="16"/>
    <x v="0"/>
    <n v="0.40200999999999998"/>
    <x v="5"/>
    <n v="41"/>
    <x v="3"/>
    <x v="9"/>
  </r>
  <r>
    <x v="599"/>
    <x v="14"/>
    <x v="0"/>
    <n v="0.40200999999999998"/>
    <x v="5"/>
    <n v="41"/>
    <x v="3"/>
    <x v="9"/>
  </r>
  <r>
    <x v="599"/>
    <x v="2"/>
    <x v="0"/>
    <n v="0.40200999999999998"/>
    <x v="5"/>
    <n v="41"/>
    <x v="3"/>
    <x v="9"/>
  </r>
  <r>
    <x v="599"/>
    <x v="3"/>
    <x v="0"/>
    <n v="0.40200999999999998"/>
    <x v="5"/>
    <n v="41"/>
    <x v="3"/>
    <x v="9"/>
  </r>
  <r>
    <x v="599"/>
    <x v="5"/>
    <x v="0"/>
    <n v="9.0109999999999996E-2"/>
    <x v="5"/>
    <n v="41"/>
    <x v="3"/>
    <x v="9"/>
  </r>
  <r>
    <x v="599"/>
    <x v="6"/>
    <x v="0"/>
    <n v="0.34260000000000002"/>
    <x v="5"/>
    <n v="41"/>
    <x v="3"/>
    <x v="9"/>
  </r>
  <r>
    <x v="599"/>
    <x v="17"/>
    <x v="0"/>
    <n v="0.61751"/>
    <x v="5"/>
    <n v="41"/>
    <x v="3"/>
    <x v="9"/>
  </r>
  <r>
    <x v="599"/>
    <x v="15"/>
    <x v="0"/>
    <n v="0.61751"/>
    <x v="5"/>
    <n v="41"/>
    <x v="3"/>
    <x v="9"/>
  </r>
  <r>
    <x v="599"/>
    <x v="8"/>
    <x v="0"/>
    <n v="0.61751"/>
    <x v="5"/>
    <n v="41"/>
    <x v="3"/>
    <x v="9"/>
  </r>
  <r>
    <x v="599"/>
    <x v="9"/>
    <x v="0"/>
    <n v="0.61751"/>
    <x v="5"/>
    <n v="41"/>
    <x v="3"/>
    <x v="9"/>
  </r>
  <r>
    <x v="599"/>
    <x v="10"/>
    <x v="0"/>
    <n v="0.61751"/>
    <x v="5"/>
    <n v="41"/>
    <x v="3"/>
    <x v="9"/>
  </r>
  <r>
    <x v="599"/>
    <x v="11"/>
    <x v="0"/>
    <n v="0.61751"/>
    <x v="5"/>
    <n v="41"/>
    <x v="3"/>
    <x v="9"/>
  </r>
  <r>
    <x v="599"/>
    <x v="12"/>
    <x v="0"/>
    <n v="0.61751"/>
    <x v="5"/>
    <n v="41"/>
    <x v="3"/>
    <x v="9"/>
  </r>
  <r>
    <x v="599"/>
    <x v="0"/>
    <x v="1"/>
    <n v="0.10303"/>
    <x v="5"/>
    <n v="41"/>
    <x v="3"/>
    <x v="9"/>
  </r>
  <r>
    <x v="599"/>
    <x v="16"/>
    <x v="1"/>
    <n v="0.21951999999999999"/>
    <x v="5"/>
    <n v="41"/>
    <x v="3"/>
    <x v="9"/>
  </r>
  <r>
    <x v="599"/>
    <x v="14"/>
    <x v="1"/>
    <n v="0.21298"/>
    <x v="5"/>
    <n v="41"/>
    <x v="3"/>
    <x v="9"/>
  </r>
  <r>
    <x v="599"/>
    <x v="2"/>
    <x v="1"/>
    <n v="0.21765000000000001"/>
    <x v="5"/>
    <n v="41"/>
    <x v="3"/>
    <x v="9"/>
  </r>
  <r>
    <x v="599"/>
    <x v="3"/>
    <x v="1"/>
    <n v="0.22420000000000001"/>
    <x v="5"/>
    <n v="41"/>
    <x v="3"/>
    <x v="9"/>
  </r>
  <r>
    <x v="599"/>
    <x v="5"/>
    <x v="1"/>
    <n v="8.6169999999999997E-2"/>
    <x v="5"/>
    <n v="41"/>
    <x v="3"/>
    <x v="9"/>
  </r>
  <r>
    <x v="599"/>
    <x v="6"/>
    <x v="1"/>
    <n v="0.19091"/>
    <x v="5"/>
    <n v="41"/>
    <x v="3"/>
    <x v="9"/>
  </r>
  <r>
    <x v="599"/>
    <x v="17"/>
    <x v="1"/>
    <n v="0.26066"/>
    <x v="5"/>
    <n v="41"/>
    <x v="3"/>
    <x v="9"/>
  </r>
  <r>
    <x v="599"/>
    <x v="15"/>
    <x v="1"/>
    <n v="0.25356000000000001"/>
    <x v="5"/>
    <n v="41"/>
    <x v="3"/>
    <x v="9"/>
  </r>
  <r>
    <x v="599"/>
    <x v="8"/>
    <x v="1"/>
    <n v="0.25094"/>
    <x v="5"/>
    <n v="41"/>
    <x v="3"/>
    <x v="9"/>
  </r>
  <r>
    <x v="599"/>
    <x v="9"/>
    <x v="1"/>
    <n v="0.26945000000000002"/>
    <x v="5"/>
    <n v="41"/>
    <x v="3"/>
    <x v="9"/>
  </r>
  <r>
    <x v="599"/>
    <x v="10"/>
    <x v="1"/>
    <n v="0.28833999999999999"/>
    <x v="5"/>
    <n v="41"/>
    <x v="3"/>
    <x v="9"/>
  </r>
  <r>
    <x v="599"/>
    <x v="11"/>
    <x v="1"/>
    <n v="0.28627999999999998"/>
    <x v="5"/>
    <n v="41"/>
    <x v="3"/>
    <x v="9"/>
  </r>
  <r>
    <x v="599"/>
    <x v="12"/>
    <x v="1"/>
    <n v="0.33900999999999998"/>
    <x v="5"/>
    <n v="41"/>
    <x v="3"/>
    <x v="9"/>
  </r>
  <r>
    <x v="599"/>
    <x v="0"/>
    <x v="2"/>
    <n v="0.31247999999999998"/>
    <x v="5"/>
    <n v="41"/>
    <x v="3"/>
    <x v="9"/>
  </r>
  <r>
    <x v="599"/>
    <x v="16"/>
    <x v="2"/>
    <n v="0.55245999999999995"/>
    <x v="5"/>
    <n v="41"/>
    <x v="3"/>
    <x v="9"/>
  </r>
  <r>
    <x v="599"/>
    <x v="14"/>
    <x v="2"/>
    <n v="0.52400000000000002"/>
    <x v="5"/>
    <n v="41"/>
    <x v="3"/>
    <x v="9"/>
  </r>
  <r>
    <x v="599"/>
    <x v="2"/>
    <x v="2"/>
    <n v="0.54432999999999998"/>
    <x v="5"/>
    <n v="41"/>
    <x v="3"/>
    <x v="9"/>
  </r>
  <r>
    <x v="599"/>
    <x v="3"/>
    <x v="2"/>
    <n v="0.57277999999999996"/>
    <x v="5"/>
    <n v="41"/>
    <x v="3"/>
    <x v="9"/>
  </r>
  <r>
    <x v="599"/>
    <x v="5"/>
    <x v="2"/>
    <n v="0.57281000000000004"/>
    <x v="5"/>
    <n v="41"/>
    <x v="3"/>
    <x v="9"/>
  </r>
  <r>
    <x v="599"/>
    <x v="6"/>
    <x v="2"/>
    <n v="0.48748000000000002"/>
    <x v="5"/>
    <n v="41"/>
    <x v="3"/>
    <x v="9"/>
  </r>
  <r>
    <x v="599"/>
    <x v="17"/>
    <x v="2"/>
    <n v="0.51581999999999995"/>
    <x v="5"/>
    <n v="41"/>
    <x v="3"/>
    <x v="9"/>
  </r>
  <r>
    <x v="599"/>
    <x v="15"/>
    <x v="2"/>
    <n v="0.48492000000000002"/>
    <x v="5"/>
    <n v="41"/>
    <x v="3"/>
    <x v="9"/>
  </r>
  <r>
    <x v="599"/>
    <x v="8"/>
    <x v="2"/>
    <n v="0.47354000000000002"/>
    <x v="5"/>
    <n v="41"/>
    <x v="3"/>
    <x v="9"/>
  </r>
  <r>
    <x v="599"/>
    <x v="9"/>
    <x v="2"/>
    <n v="0.55403000000000002"/>
    <x v="5"/>
    <n v="41"/>
    <x v="3"/>
    <x v="9"/>
  </r>
  <r>
    <x v="599"/>
    <x v="10"/>
    <x v="2"/>
    <n v="0.63614000000000004"/>
    <x v="5"/>
    <n v="41"/>
    <x v="3"/>
    <x v="9"/>
  </r>
  <r>
    <x v="599"/>
    <x v="11"/>
    <x v="2"/>
    <n v="0.62719999999999998"/>
    <x v="5"/>
    <n v="41"/>
    <x v="3"/>
    <x v="9"/>
  </r>
  <r>
    <x v="599"/>
    <x v="12"/>
    <x v="2"/>
    <n v="0.85646999999999995"/>
    <x v="5"/>
    <n v="41"/>
    <x v="3"/>
    <x v="9"/>
  </r>
  <r>
    <x v="599"/>
    <x v="0"/>
    <x v="3"/>
    <n v="0.55100000000000005"/>
    <x v="5"/>
    <n v="41"/>
    <x v="3"/>
    <x v="9"/>
  </r>
  <r>
    <x v="599"/>
    <x v="16"/>
    <x v="3"/>
    <n v="1.1739999999999999"/>
    <x v="5"/>
    <n v="41"/>
    <x v="3"/>
    <x v="9"/>
  </r>
  <r>
    <x v="599"/>
    <x v="14"/>
    <x v="3"/>
    <n v="1.139"/>
    <x v="5"/>
    <n v="41"/>
    <x v="3"/>
    <x v="9"/>
  </r>
  <r>
    <x v="599"/>
    <x v="2"/>
    <x v="3"/>
    <n v="1.1639999999999999"/>
    <x v="5"/>
    <n v="41"/>
    <x v="3"/>
    <x v="9"/>
  </r>
  <r>
    <x v="599"/>
    <x v="3"/>
    <x v="3"/>
    <n v="1.1990000000000001"/>
    <x v="5"/>
    <n v="41"/>
    <x v="3"/>
    <x v="9"/>
  </r>
  <r>
    <x v="599"/>
    <x v="5"/>
    <x v="3"/>
    <n v="0.74909999999999999"/>
    <x v="5"/>
    <n v="41"/>
    <x v="3"/>
    <x v="9"/>
  </r>
  <r>
    <x v="599"/>
    <x v="6"/>
    <x v="3"/>
    <n v="1.0209999999999999"/>
    <x v="5"/>
    <n v="41"/>
    <x v="3"/>
    <x v="9"/>
  </r>
  <r>
    <x v="599"/>
    <x v="17"/>
    <x v="3"/>
    <n v="1.3939999999999999"/>
    <x v="5"/>
    <n v="41"/>
    <x v="3"/>
    <x v="9"/>
  </r>
  <r>
    <x v="599"/>
    <x v="15"/>
    <x v="3"/>
    <n v="1.3560000000000001"/>
    <x v="5"/>
    <n v="41"/>
    <x v="3"/>
    <x v="9"/>
  </r>
  <r>
    <x v="599"/>
    <x v="8"/>
    <x v="3"/>
    <n v="1.3420000000000001"/>
    <x v="5"/>
    <n v="41"/>
    <x v="3"/>
    <x v="9"/>
  </r>
  <r>
    <x v="599"/>
    <x v="9"/>
    <x v="3"/>
    <n v="1.4410000000000001"/>
    <x v="5"/>
    <n v="41"/>
    <x v="3"/>
    <x v="9"/>
  </r>
  <r>
    <x v="599"/>
    <x v="10"/>
    <x v="3"/>
    <n v="1.542"/>
    <x v="5"/>
    <n v="41"/>
    <x v="3"/>
    <x v="9"/>
  </r>
  <r>
    <x v="599"/>
    <x v="11"/>
    <x v="3"/>
    <n v="1.5309999999999999"/>
    <x v="5"/>
    <n v="41"/>
    <x v="3"/>
    <x v="9"/>
  </r>
  <r>
    <x v="599"/>
    <x v="12"/>
    <x v="3"/>
    <n v="1.8129999999999999"/>
    <x v="5"/>
    <n v="41"/>
    <x v="3"/>
    <x v="9"/>
  </r>
  <r>
    <x v="600"/>
    <x v="13"/>
    <x v="0"/>
    <n v="3.141E-2"/>
    <x v="5"/>
    <n v="41"/>
    <x v="3"/>
    <x v="9"/>
  </r>
  <r>
    <x v="600"/>
    <x v="13"/>
    <x v="1"/>
    <n v="6.0609999999999997E-2"/>
    <x v="5"/>
    <n v="41"/>
    <x v="3"/>
    <x v="9"/>
  </r>
  <r>
    <x v="600"/>
    <x v="13"/>
    <x v="2"/>
    <n v="0.43486999999999998"/>
    <x v="5"/>
    <n v="41"/>
    <x v="3"/>
    <x v="9"/>
  </r>
  <r>
    <x v="600"/>
    <x v="13"/>
    <x v="3"/>
    <n v="0.52690000000000003"/>
    <x v="5"/>
    <n v="41"/>
    <x v="3"/>
    <x v="9"/>
  </r>
  <r>
    <x v="601"/>
    <x v="0"/>
    <x v="0"/>
    <n v="0.13547999999999999"/>
    <x v="5"/>
    <n v="42"/>
    <x v="3"/>
    <x v="9"/>
  </r>
  <r>
    <x v="601"/>
    <x v="16"/>
    <x v="0"/>
    <n v="0.40200999999999998"/>
    <x v="5"/>
    <n v="42"/>
    <x v="3"/>
    <x v="9"/>
  </r>
  <r>
    <x v="601"/>
    <x v="14"/>
    <x v="0"/>
    <n v="0.40200999999999998"/>
    <x v="5"/>
    <n v="42"/>
    <x v="3"/>
    <x v="9"/>
  </r>
  <r>
    <x v="601"/>
    <x v="2"/>
    <x v="0"/>
    <n v="0.40200999999999998"/>
    <x v="5"/>
    <n v="42"/>
    <x v="3"/>
    <x v="9"/>
  </r>
  <r>
    <x v="601"/>
    <x v="3"/>
    <x v="0"/>
    <n v="0.40200999999999998"/>
    <x v="5"/>
    <n v="42"/>
    <x v="3"/>
    <x v="9"/>
  </r>
  <r>
    <x v="601"/>
    <x v="5"/>
    <x v="0"/>
    <n v="9.0109999999999996E-2"/>
    <x v="5"/>
    <n v="42"/>
    <x v="3"/>
    <x v="9"/>
  </r>
  <r>
    <x v="601"/>
    <x v="6"/>
    <x v="0"/>
    <n v="0.34260000000000002"/>
    <x v="5"/>
    <n v="42"/>
    <x v="3"/>
    <x v="9"/>
  </r>
  <r>
    <x v="601"/>
    <x v="17"/>
    <x v="0"/>
    <n v="0.61751"/>
    <x v="5"/>
    <n v="42"/>
    <x v="3"/>
    <x v="9"/>
  </r>
  <r>
    <x v="601"/>
    <x v="15"/>
    <x v="0"/>
    <n v="0.61751"/>
    <x v="5"/>
    <n v="42"/>
    <x v="3"/>
    <x v="9"/>
  </r>
  <r>
    <x v="601"/>
    <x v="8"/>
    <x v="0"/>
    <n v="0.61751"/>
    <x v="5"/>
    <n v="42"/>
    <x v="3"/>
    <x v="9"/>
  </r>
  <r>
    <x v="601"/>
    <x v="9"/>
    <x v="0"/>
    <n v="0.61751"/>
    <x v="5"/>
    <n v="42"/>
    <x v="3"/>
    <x v="9"/>
  </r>
  <r>
    <x v="601"/>
    <x v="10"/>
    <x v="0"/>
    <n v="0.61751"/>
    <x v="5"/>
    <n v="42"/>
    <x v="3"/>
    <x v="9"/>
  </r>
  <r>
    <x v="601"/>
    <x v="11"/>
    <x v="0"/>
    <n v="0.61751"/>
    <x v="5"/>
    <n v="42"/>
    <x v="3"/>
    <x v="9"/>
  </r>
  <r>
    <x v="601"/>
    <x v="12"/>
    <x v="0"/>
    <n v="0.61751"/>
    <x v="5"/>
    <n v="42"/>
    <x v="3"/>
    <x v="9"/>
  </r>
  <r>
    <x v="601"/>
    <x v="0"/>
    <x v="1"/>
    <n v="0.10321"/>
    <x v="5"/>
    <n v="42"/>
    <x v="3"/>
    <x v="9"/>
  </r>
  <r>
    <x v="601"/>
    <x v="16"/>
    <x v="1"/>
    <n v="0.22158"/>
    <x v="5"/>
    <n v="42"/>
    <x v="3"/>
    <x v="9"/>
  </r>
  <r>
    <x v="601"/>
    <x v="14"/>
    <x v="1"/>
    <n v="0.21373"/>
    <x v="5"/>
    <n v="42"/>
    <x v="3"/>
    <x v="9"/>
  </r>
  <r>
    <x v="601"/>
    <x v="2"/>
    <x v="1"/>
    <n v="0.21784000000000001"/>
    <x v="5"/>
    <n v="42"/>
    <x v="3"/>
    <x v="9"/>
  </r>
  <r>
    <x v="601"/>
    <x v="3"/>
    <x v="1"/>
    <n v="0.22606999999999999"/>
    <x v="5"/>
    <n v="42"/>
    <x v="3"/>
    <x v="9"/>
  </r>
  <r>
    <x v="601"/>
    <x v="5"/>
    <x v="1"/>
    <n v="8.6620000000000003E-2"/>
    <x v="5"/>
    <n v="42"/>
    <x v="3"/>
    <x v="9"/>
  </r>
  <r>
    <x v="601"/>
    <x v="6"/>
    <x v="1"/>
    <n v="0.19109999999999999"/>
    <x v="5"/>
    <n v="42"/>
    <x v="3"/>
    <x v="9"/>
  </r>
  <r>
    <x v="601"/>
    <x v="17"/>
    <x v="1"/>
    <n v="0.26308999999999999"/>
    <x v="5"/>
    <n v="42"/>
    <x v="3"/>
    <x v="9"/>
  </r>
  <r>
    <x v="601"/>
    <x v="15"/>
    <x v="1"/>
    <n v="0.25448999999999999"/>
    <x v="5"/>
    <n v="42"/>
    <x v="3"/>
    <x v="9"/>
  </r>
  <r>
    <x v="601"/>
    <x v="8"/>
    <x v="1"/>
    <n v="0.24981999999999999"/>
    <x v="5"/>
    <n v="42"/>
    <x v="3"/>
    <x v="9"/>
  </r>
  <r>
    <x v="601"/>
    <x v="9"/>
    <x v="1"/>
    <n v="0.26926"/>
    <x v="5"/>
    <n v="42"/>
    <x v="3"/>
    <x v="9"/>
  </r>
  <r>
    <x v="601"/>
    <x v="10"/>
    <x v="1"/>
    <n v="0.28889999999999999"/>
    <x v="5"/>
    <n v="42"/>
    <x v="3"/>
    <x v="9"/>
  </r>
  <r>
    <x v="601"/>
    <x v="11"/>
    <x v="1"/>
    <n v="0.28759000000000001"/>
    <x v="5"/>
    <n v="42"/>
    <x v="3"/>
    <x v="9"/>
  </r>
  <r>
    <x v="601"/>
    <x v="12"/>
    <x v="1"/>
    <n v="0.33807999999999999"/>
    <x v="5"/>
    <n v="42"/>
    <x v="3"/>
    <x v="9"/>
  </r>
  <r>
    <x v="601"/>
    <x v="0"/>
    <x v="2"/>
    <n v="0.31329000000000001"/>
    <x v="5"/>
    <n v="42"/>
    <x v="3"/>
    <x v="9"/>
  </r>
  <r>
    <x v="601"/>
    <x v="16"/>
    <x v="2"/>
    <n v="0.56140000000000001"/>
    <x v="5"/>
    <n v="42"/>
    <x v="3"/>
    <x v="9"/>
  </r>
  <r>
    <x v="601"/>
    <x v="14"/>
    <x v="2"/>
    <n v="0.52725"/>
    <x v="5"/>
    <n v="42"/>
    <x v="3"/>
    <x v="9"/>
  </r>
  <r>
    <x v="601"/>
    <x v="2"/>
    <x v="2"/>
    <n v="0.54513999999999996"/>
    <x v="5"/>
    <n v="42"/>
    <x v="3"/>
    <x v="9"/>
  </r>
  <r>
    <x v="601"/>
    <x v="3"/>
    <x v="2"/>
    <n v="0.58091000000000004"/>
    <x v="5"/>
    <n v="42"/>
    <x v="3"/>
    <x v="9"/>
  </r>
  <r>
    <x v="601"/>
    <x v="5"/>
    <x v="2"/>
    <n v="0.57625999999999999"/>
    <x v="5"/>
    <n v="42"/>
    <x v="3"/>
    <x v="9"/>
  </r>
  <r>
    <x v="601"/>
    <x v="6"/>
    <x v="2"/>
    <n v="0.48829"/>
    <x v="5"/>
    <n v="42"/>
    <x v="3"/>
    <x v="9"/>
  </r>
  <r>
    <x v="601"/>
    <x v="17"/>
    <x v="2"/>
    <n v="0.52639000000000002"/>
    <x v="5"/>
    <n v="42"/>
    <x v="3"/>
    <x v="9"/>
  </r>
  <r>
    <x v="601"/>
    <x v="15"/>
    <x v="2"/>
    <n v="0.48898999999999998"/>
    <x v="5"/>
    <n v="42"/>
    <x v="3"/>
    <x v="9"/>
  </r>
  <r>
    <x v="601"/>
    <x v="8"/>
    <x v="2"/>
    <n v="0.46866000000000002"/>
    <x v="5"/>
    <n v="42"/>
    <x v="3"/>
    <x v="9"/>
  </r>
  <r>
    <x v="601"/>
    <x v="9"/>
    <x v="2"/>
    <n v="0.55322000000000005"/>
    <x v="5"/>
    <n v="42"/>
    <x v="3"/>
    <x v="9"/>
  </r>
  <r>
    <x v="601"/>
    <x v="10"/>
    <x v="2"/>
    <n v="0.63858000000000004"/>
    <x v="5"/>
    <n v="42"/>
    <x v="3"/>
    <x v="9"/>
  </r>
  <r>
    <x v="601"/>
    <x v="11"/>
    <x v="2"/>
    <n v="0.63288999999999995"/>
    <x v="5"/>
    <n v="42"/>
    <x v="3"/>
    <x v="9"/>
  </r>
  <r>
    <x v="601"/>
    <x v="12"/>
    <x v="2"/>
    <n v="0.85240000000000005"/>
    <x v="5"/>
    <n v="42"/>
    <x v="3"/>
    <x v="9"/>
  </r>
  <r>
    <x v="601"/>
    <x v="0"/>
    <x v="3"/>
    <n v="0.55200000000000005"/>
    <x v="5"/>
    <n v="42"/>
    <x v="3"/>
    <x v="9"/>
  </r>
  <r>
    <x v="601"/>
    <x v="16"/>
    <x v="3"/>
    <n v="1.1850000000000001"/>
    <x v="5"/>
    <n v="42"/>
    <x v="3"/>
    <x v="9"/>
  </r>
  <r>
    <x v="601"/>
    <x v="14"/>
    <x v="3"/>
    <n v="1.143"/>
    <x v="5"/>
    <n v="42"/>
    <x v="3"/>
    <x v="9"/>
  </r>
  <r>
    <x v="601"/>
    <x v="2"/>
    <x v="3"/>
    <n v="1.165"/>
    <x v="5"/>
    <n v="42"/>
    <x v="3"/>
    <x v="9"/>
  </r>
  <r>
    <x v="601"/>
    <x v="3"/>
    <x v="3"/>
    <n v="1.2090000000000001"/>
    <x v="5"/>
    <n v="42"/>
    <x v="3"/>
    <x v="9"/>
  </r>
  <r>
    <x v="601"/>
    <x v="5"/>
    <x v="3"/>
    <n v="0.753"/>
    <x v="5"/>
    <n v="42"/>
    <x v="3"/>
    <x v="9"/>
  </r>
  <r>
    <x v="601"/>
    <x v="6"/>
    <x v="3"/>
    <n v="1.022"/>
    <x v="5"/>
    <n v="42"/>
    <x v="3"/>
    <x v="9"/>
  </r>
  <r>
    <x v="601"/>
    <x v="17"/>
    <x v="3"/>
    <n v="1.407"/>
    <x v="5"/>
    <n v="42"/>
    <x v="3"/>
    <x v="9"/>
  </r>
  <r>
    <x v="601"/>
    <x v="15"/>
    <x v="3"/>
    <n v="1.361"/>
    <x v="5"/>
    <n v="42"/>
    <x v="3"/>
    <x v="9"/>
  </r>
  <r>
    <x v="601"/>
    <x v="8"/>
    <x v="3"/>
    <n v="1.3360000000000001"/>
    <x v="5"/>
    <n v="42"/>
    <x v="3"/>
    <x v="9"/>
  </r>
  <r>
    <x v="601"/>
    <x v="9"/>
    <x v="3"/>
    <n v="1.44"/>
    <x v="5"/>
    <n v="42"/>
    <x v="3"/>
    <x v="9"/>
  </r>
  <r>
    <x v="601"/>
    <x v="10"/>
    <x v="3"/>
    <n v="1.5449999999999999"/>
    <x v="5"/>
    <n v="42"/>
    <x v="3"/>
    <x v="9"/>
  </r>
  <r>
    <x v="601"/>
    <x v="11"/>
    <x v="3"/>
    <n v="1.538"/>
    <x v="5"/>
    <n v="42"/>
    <x v="3"/>
    <x v="9"/>
  </r>
  <r>
    <x v="601"/>
    <x v="12"/>
    <x v="3"/>
    <n v="1.8080000000000001"/>
    <x v="5"/>
    <n v="42"/>
    <x v="3"/>
    <x v="9"/>
  </r>
  <r>
    <x v="602"/>
    <x v="13"/>
    <x v="0"/>
    <n v="3.141E-2"/>
    <x v="5"/>
    <n v="42"/>
    <x v="3"/>
    <x v="9"/>
  </r>
  <r>
    <x v="602"/>
    <x v="13"/>
    <x v="1"/>
    <n v="6.2909999999999994E-2"/>
    <x v="5"/>
    <n v="42"/>
    <x v="3"/>
    <x v="9"/>
  </r>
  <r>
    <x v="602"/>
    <x v="13"/>
    <x v="2"/>
    <n v="0.45256999999999997"/>
    <x v="5"/>
    <n v="42"/>
    <x v="3"/>
    <x v="9"/>
  </r>
  <r>
    <x v="602"/>
    <x v="13"/>
    <x v="3"/>
    <n v="0.54690000000000005"/>
    <x v="5"/>
    <n v="42"/>
    <x v="3"/>
    <x v="9"/>
  </r>
  <r>
    <x v="603"/>
    <x v="0"/>
    <x v="0"/>
    <n v="0.13547999999999999"/>
    <x v="5"/>
    <n v="43"/>
    <x v="3"/>
    <x v="9"/>
  </r>
  <r>
    <x v="603"/>
    <x v="16"/>
    <x v="0"/>
    <n v="0.40200999999999998"/>
    <x v="5"/>
    <n v="43"/>
    <x v="3"/>
    <x v="9"/>
  </r>
  <r>
    <x v="603"/>
    <x v="14"/>
    <x v="0"/>
    <n v="0.40200999999999998"/>
    <x v="5"/>
    <n v="43"/>
    <x v="3"/>
    <x v="9"/>
  </r>
  <r>
    <x v="603"/>
    <x v="2"/>
    <x v="0"/>
    <n v="0.40200999999999998"/>
    <x v="5"/>
    <n v="43"/>
    <x v="3"/>
    <x v="9"/>
  </r>
  <r>
    <x v="603"/>
    <x v="3"/>
    <x v="0"/>
    <n v="0.40200999999999998"/>
    <x v="5"/>
    <n v="43"/>
    <x v="3"/>
    <x v="9"/>
  </r>
  <r>
    <x v="603"/>
    <x v="5"/>
    <x v="0"/>
    <n v="9.0109999999999996E-2"/>
    <x v="5"/>
    <n v="43"/>
    <x v="3"/>
    <x v="9"/>
  </r>
  <r>
    <x v="603"/>
    <x v="6"/>
    <x v="0"/>
    <n v="0.34260000000000002"/>
    <x v="5"/>
    <n v="43"/>
    <x v="3"/>
    <x v="9"/>
  </r>
  <r>
    <x v="603"/>
    <x v="17"/>
    <x v="0"/>
    <n v="0.61751"/>
    <x v="5"/>
    <n v="43"/>
    <x v="3"/>
    <x v="9"/>
  </r>
  <r>
    <x v="603"/>
    <x v="15"/>
    <x v="0"/>
    <n v="0.61751"/>
    <x v="5"/>
    <n v="43"/>
    <x v="3"/>
    <x v="9"/>
  </r>
  <r>
    <x v="603"/>
    <x v="8"/>
    <x v="0"/>
    <n v="0.61751"/>
    <x v="5"/>
    <n v="43"/>
    <x v="3"/>
    <x v="9"/>
  </r>
  <r>
    <x v="603"/>
    <x v="9"/>
    <x v="0"/>
    <n v="0.61751"/>
    <x v="5"/>
    <n v="43"/>
    <x v="3"/>
    <x v="9"/>
  </r>
  <r>
    <x v="603"/>
    <x v="10"/>
    <x v="0"/>
    <n v="0.61751"/>
    <x v="5"/>
    <n v="43"/>
    <x v="3"/>
    <x v="9"/>
  </r>
  <r>
    <x v="603"/>
    <x v="11"/>
    <x v="0"/>
    <n v="0.61751"/>
    <x v="5"/>
    <n v="43"/>
    <x v="3"/>
    <x v="9"/>
  </r>
  <r>
    <x v="603"/>
    <x v="12"/>
    <x v="0"/>
    <n v="0.61751"/>
    <x v="5"/>
    <n v="43"/>
    <x v="3"/>
    <x v="9"/>
  </r>
  <r>
    <x v="603"/>
    <x v="0"/>
    <x v="1"/>
    <n v="0.10359"/>
    <x v="5"/>
    <n v="43"/>
    <x v="3"/>
    <x v="9"/>
  </r>
  <r>
    <x v="603"/>
    <x v="16"/>
    <x v="1"/>
    <n v="0.21747"/>
    <x v="5"/>
    <n v="43"/>
    <x v="3"/>
    <x v="9"/>
  </r>
  <r>
    <x v="603"/>
    <x v="14"/>
    <x v="1"/>
    <n v="0.21279000000000001"/>
    <x v="5"/>
    <n v="43"/>
    <x v="3"/>
    <x v="9"/>
  </r>
  <r>
    <x v="603"/>
    <x v="2"/>
    <x v="1"/>
    <n v="0.21934000000000001"/>
    <x v="5"/>
    <n v="43"/>
    <x v="3"/>
    <x v="9"/>
  </r>
  <r>
    <x v="603"/>
    <x v="3"/>
    <x v="1"/>
    <n v="0.22045999999999999"/>
    <x v="5"/>
    <n v="43"/>
    <x v="3"/>
    <x v="9"/>
  </r>
  <r>
    <x v="603"/>
    <x v="5"/>
    <x v="1"/>
    <n v="8.6050000000000001E-2"/>
    <x v="5"/>
    <n v="43"/>
    <x v="3"/>
    <x v="9"/>
  </r>
  <r>
    <x v="603"/>
    <x v="6"/>
    <x v="1"/>
    <n v="0.19109999999999999"/>
    <x v="5"/>
    <n v="43"/>
    <x v="3"/>
    <x v="9"/>
  </r>
  <r>
    <x v="603"/>
    <x v="17"/>
    <x v="1"/>
    <n v="0.25953999999999999"/>
    <x v="5"/>
    <n v="43"/>
    <x v="3"/>
    <x v="9"/>
  </r>
  <r>
    <x v="603"/>
    <x v="15"/>
    <x v="1"/>
    <n v="0.25392999999999999"/>
    <x v="5"/>
    <n v="43"/>
    <x v="3"/>
    <x v="9"/>
  </r>
  <r>
    <x v="603"/>
    <x v="8"/>
    <x v="1"/>
    <n v="0.24944"/>
    <x v="5"/>
    <n v="43"/>
    <x v="3"/>
    <x v="9"/>
  </r>
  <r>
    <x v="603"/>
    <x v="9"/>
    <x v="1"/>
    <n v="0.26982"/>
    <x v="5"/>
    <n v="43"/>
    <x v="3"/>
    <x v="9"/>
  </r>
  <r>
    <x v="603"/>
    <x v="10"/>
    <x v="1"/>
    <n v="0.28647"/>
    <x v="5"/>
    <n v="43"/>
    <x v="3"/>
    <x v="9"/>
  </r>
  <r>
    <x v="603"/>
    <x v="11"/>
    <x v="1"/>
    <n v="0.28627999999999998"/>
    <x v="5"/>
    <n v="43"/>
    <x v="3"/>
    <x v="9"/>
  </r>
  <r>
    <x v="603"/>
    <x v="12"/>
    <x v="1"/>
    <n v="0.33695000000000003"/>
    <x v="5"/>
    <n v="43"/>
    <x v="3"/>
    <x v="9"/>
  </r>
  <r>
    <x v="603"/>
    <x v="0"/>
    <x v="2"/>
    <n v="0.31491999999999998"/>
    <x v="5"/>
    <n v="43"/>
    <x v="3"/>
    <x v="9"/>
  </r>
  <r>
    <x v="603"/>
    <x v="16"/>
    <x v="2"/>
    <n v="0.54351000000000005"/>
    <x v="5"/>
    <n v="43"/>
    <x v="3"/>
    <x v="9"/>
  </r>
  <r>
    <x v="603"/>
    <x v="14"/>
    <x v="2"/>
    <n v="0.52319000000000004"/>
    <x v="5"/>
    <n v="43"/>
    <x v="3"/>
    <x v="9"/>
  </r>
  <r>
    <x v="603"/>
    <x v="2"/>
    <x v="2"/>
    <n v="0.55164000000000002"/>
    <x v="5"/>
    <n v="43"/>
    <x v="3"/>
    <x v="9"/>
  </r>
  <r>
    <x v="603"/>
    <x v="3"/>
    <x v="2"/>
    <n v="0.55652000000000001"/>
    <x v="5"/>
    <n v="43"/>
    <x v="3"/>
    <x v="9"/>
  </r>
  <r>
    <x v="603"/>
    <x v="5"/>
    <x v="2"/>
    <n v="0.57182999999999995"/>
    <x v="5"/>
    <n v="43"/>
    <x v="3"/>
    <x v="9"/>
  </r>
  <r>
    <x v="603"/>
    <x v="6"/>
    <x v="2"/>
    <n v="0.48829"/>
    <x v="5"/>
    <n v="43"/>
    <x v="3"/>
    <x v="9"/>
  </r>
  <r>
    <x v="603"/>
    <x v="17"/>
    <x v="2"/>
    <n v="0.51093999999999995"/>
    <x v="5"/>
    <n v="43"/>
    <x v="3"/>
    <x v="9"/>
  </r>
  <r>
    <x v="603"/>
    <x v="15"/>
    <x v="2"/>
    <n v="0.48654999999999998"/>
    <x v="5"/>
    <n v="43"/>
    <x v="3"/>
    <x v="9"/>
  </r>
  <r>
    <x v="603"/>
    <x v="8"/>
    <x v="2"/>
    <n v="0.46704000000000001"/>
    <x v="5"/>
    <n v="43"/>
    <x v="3"/>
    <x v="9"/>
  </r>
  <r>
    <x v="603"/>
    <x v="9"/>
    <x v="2"/>
    <n v="0.55566000000000004"/>
    <x v="5"/>
    <n v="43"/>
    <x v="3"/>
    <x v="9"/>
  </r>
  <r>
    <x v="603"/>
    <x v="10"/>
    <x v="2"/>
    <n v="0.62800999999999996"/>
    <x v="5"/>
    <n v="43"/>
    <x v="3"/>
    <x v="9"/>
  </r>
  <r>
    <x v="603"/>
    <x v="11"/>
    <x v="2"/>
    <n v="0.62719999999999998"/>
    <x v="5"/>
    <n v="43"/>
    <x v="3"/>
    <x v="9"/>
  </r>
  <r>
    <x v="603"/>
    <x v="12"/>
    <x v="2"/>
    <n v="0.84753000000000001"/>
    <x v="5"/>
    <n v="43"/>
    <x v="3"/>
    <x v="9"/>
  </r>
  <r>
    <x v="603"/>
    <x v="0"/>
    <x v="3"/>
    <n v="0.55400000000000005"/>
    <x v="5"/>
    <n v="43"/>
    <x v="3"/>
    <x v="9"/>
  </r>
  <r>
    <x v="603"/>
    <x v="16"/>
    <x v="3"/>
    <n v="1.163"/>
    <x v="5"/>
    <n v="43"/>
    <x v="3"/>
    <x v="9"/>
  </r>
  <r>
    <x v="603"/>
    <x v="14"/>
    <x v="3"/>
    <n v="1.1379999999999999"/>
    <x v="5"/>
    <n v="43"/>
    <x v="3"/>
    <x v="9"/>
  </r>
  <r>
    <x v="603"/>
    <x v="2"/>
    <x v="3"/>
    <n v="1.173"/>
    <x v="5"/>
    <n v="43"/>
    <x v="3"/>
    <x v="9"/>
  </r>
  <r>
    <x v="603"/>
    <x v="3"/>
    <x v="3"/>
    <n v="1.179"/>
    <x v="5"/>
    <n v="43"/>
    <x v="3"/>
    <x v="9"/>
  </r>
  <r>
    <x v="603"/>
    <x v="5"/>
    <x v="3"/>
    <n v="0.748"/>
    <x v="5"/>
    <n v="43"/>
    <x v="3"/>
    <x v="9"/>
  </r>
  <r>
    <x v="603"/>
    <x v="6"/>
    <x v="3"/>
    <n v="1.022"/>
    <x v="5"/>
    <n v="43"/>
    <x v="3"/>
    <x v="9"/>
  </r>
  <r>
    <x v="603"/>
    <x v="17"/>
    <x v="3"/>
    <n v="1.3879999999999999"/>
    <x v="5"/>
    <n v="43"/>
    <x v="3"/>
    <x v="9"/>
  </r>
  <r>
    <x v="603"/>
    <x v="15"/>
    <x v="3"/>
    <n v="1.3580000000000001"/>
    <x v="5"/>
    <n v="43"/>
    <x v="3"/>
    <x v="9"/>
  </r>
  <r>
    <x v="603"/>
    <x v="8"/>
    <x v="3"/>
    <n v="1.3340000000000001"/>
    <x v="5"/>
    <n v="43"/>
    <x v="3"/>
    <x v="9"/>
  </r>
  <r>
    <x v="603"/>
    <x v="9"/>
    <x v="3"/>
    <n v="1.4430000000000001"/>
    <x v="5"/>
    <n v="43"/>
    <x v="3"/>
    <x v="9"/>
  </r>
  <r>
    <x v="603"/>
    <x v="10"/>
    <x v="3"/>
    <n v="1.532"/>
    <x v="5"/>
    <n v="43"/>
    <x v="3"/>
    <x v="9"/>
  </r>
  <r>
    <x v="603"/>
    <x v="11"/>
    <x v="3"/>
    <n v="1.5309999999999999"/>
    <x v="5"/>
    <n v="43"/>
    <x v="3"/>
    <x v="9"/>
  </r>
  <r>
    <x v="603"/>
    <x v="12"/>
    <x v="3"/>
    <n v="1.802"/>
    <x v="5"/>
    <n v="43"/>
    <x v="3"/>
    <x v="9"/>
  </r>
  <r>
    <x v="604"/>
    <x v="13"/>
    <x v="0"/>
    <n v="3.141E-2"/>
    <x v="5"/>
    <n v="43"/>
    <x v="3"/>
    <x v="9"/>
  </r>
  <r>
    <x v="604"/>
    <x v="13"/>
    <x v="1"/>
    <n v="6.1969999999999997E-2"/>
    <x v="5"/>
    <n v="43"/>
    <x v="3"/>
    <x v="9"/>
  </r>
  <r>
    <x v="604"/>
    <x v="13"/>
    <x v="2"/>
    <n v="0.44530999999999998"/>
    <x v="5"/>
    <n v="43"/>
    <x v="3"/>
    <x v="9"/>
  </r>
  <r>
    <x v="604"/>
    <x v="13"/>
    <x v="3"/>
    <n v="0.53869999999999996"/>
    <x v="5"/>
    <n v="43"/>
    <x v="3"/>
    <x v="9"/>
  </r>
  <r>
    <x v="605"/>
    <x v="0"/>
    <x v="0"/>
    <n v="0.13547999999999999"/>
    <x v="5"/>
    <n v="44"/>
    <x v="3"/>
    <x v="9"/>
  </r>
  <r>
    <x v="605"/>
    <x v="16"/>
    <x v="0"/>
    <n v="0.40200999999999998"/>
    <x v="5"/>
    <n v="44"/>
    <x v="3"/>
    <x v="9"/>
  </r>
  <r>
    <x v="605"/>
    <x v="14"/>
    <x v="0"/>
    <n v="0.40200999999999998"/>
    <x v="5"/>
    <n v="44"/>
    <x v="3"/>
    <x v="9"/>
  </r>
  <r>
    <x v="605"/>
    <x v="2"/>
    <x v="0"/>
    <n v="0.40200999999999998"/>
    <x v="5"/>
    <n v="44"/>
    <x v="3"/>
    <x v="9"/>
  </r>
  <r>
    <x v="605"/>
    <x v="3"/>
    <x v="0"/>
    <n v="0.40200999999999998"/>
    <x v="5"/>
    <n v="44"/>
    <x v="3"/>
    <x v="9"/>
  </r>
  <r>
    <x v="605"/>
    <x v="5"/>
    <x v="0"/>
    <n v="9.0109999999999996E-2"/>
    <x v="5"/>
    <n v="44"/>
    <x v="3"/>
    <x v="9"/>
  </r>
  <r>
    <x v="605"/>
    <x v="6"/>
    <x v="0"/>
    <n v="0.34260000000000002"/>
    <x v="5"/>
    <n v="44"/>
    <x v="3"/>
    <x v="9"/>
  </r>
  <r>
    <x v="605"/>
    <x v="17"/>
    <x v="0"/>
    <n v="0.61751"/>
    <x v="5"/>
    <n v="44"/>
    <x v="3"/>
    <x v="9"/>
  </r>
  <r>
    <x v="605"/>
    <x v="15"/>
    <x v="0"/>
    <n v="0.61751"/>
    <x v="5"/>
    <n v="44"/>
    <x v="3"/>
    <x v="9"/>
  </r>
  <r>
    <x v="605"/>
    <x v="8"/>
    <x v="0"/>
    <n v="0.61751"/>
    <x v="5"/>
    <n v="44"/>
    <x v="3"/>
    <x v="9"/>
  </r>
  <r>
    <x v="605"/>
    <x v="9"/>
    <x v="0"/>
    <n v="0.61751"/>
    <x v="5"/>
    <n v="44"/>
    <x v="3"/>
    <x v="9"/>
  </r>
  <r>
    <x v="605"/>
    <x v="10"/>
    <x v="0"/>
    <n v="0.61751"/>
    <x v="5"/>
    <n v="44"/>
    <x v="3"/>
    <x v="9"/>
  </r>
  <r>
    <x v="605"/>
    <x v="11"/>
    <x v="0"/>
    <n v="0.61751"/>
    <x v="5"/>
    <n v="44"/>
    <x v="3"/>
    <x v="9"/>
  </r>
  <r>
    <x v="605"/>
    <x v="12"/>
    <x v="0"/>
    <n v="0.61751"/>
    <x v="5"/>
    <n v="44"/>
    <x v="3"/>
    <x v="9"/>
  </r>
  <r>
    <x v="605"/>
    <x v="0"/>
    <x v="1"/>
    <n v="0.10359"/>
    <x v="5"/>
    <n v="44"/>
    <x v="3"/>
    <x v="9"/>
  </r>
  <r>
    <x v="605"/>
    <x v="16"/>
    <x v="1"/>
    <n v="0.21597"/>
    <x v="5"/>
    <n v="44"/>
    <x v="3"/>
    <x v="9"/>
  </r>
  <r>
    <x v="605"/>
    <x v="14"/>
    <x v="1"/>
    <n v="0.20943000000000001"/>
    <x v="5"/>
    <n v="44"/>
    <x v="3"/>
    <x v="9"/>
  </r>
  <r>
    <x v="605"/>
    <x v="2"/>
    <x v="1"/>
    <n v="0.21465999999999999"/>
    <x v="5"/>
    <n v="44"/>
    <x v="3"/>
    <x v="9"/>
  </r>
  <r>
    <x v="605"/>
    <x v="3"/>
    <x v="1"/>
    <n v="0.22045999999999999"/>
    <x v="5"/>
    <n v="44"/>
    <x v="3"/>
    <x v="9"/>
  </r>
  <r>
    <x v="605"/>
    <x v="5"/>
    <x v="1"/>
    <n v="8.4089999999999998E-2"/>
    <x v="5"/>
    <n v="44"/>
    <x v="3"/>
    <x v="9"/>
  </r>
  <r>
    <x v="605"/>
    <x v="6"/>
    <x v="1"/>
    <n v="0.18792"/>
    <x v="5"/>
    <n v="44"/>
    <x v="3"/>
    <x v="9"/>
  </r>
  <r>
    <x v="605"/>
    <x v="17"/>
    <x v="1"/>
    <n v="0.25635999999999998"/>
    <x v="5"/>
    <n v="44"/>
    <x v="3"/>
    <x v="9"/>
  </r>
  <r>
    <x v="605"/>
    <x v="15"/>
    <x v="1"/>
    <n v="0.25"/>
    <x v="5"/>
    <n v="44"/>
    <x v="3"/>
    <x v="9"/>
  </r>
  <r>
    <x v="605"/>
    <x v="8"/>
    <x v="1"/>
    <n v="0.24645"/>
    <x v="5"/>
    <n v="44"/>
    <x v="3"/>
    <x v="9"/>
  </r>
  <r>
    <x v="605"/>
    <x v="9"/>
    <x v="1"/>
    <n v="0.26551999999999998"/>
    <x v="5"/>
    <n v="44"/>
    <x v="3"/>
    <x v="9"/>
  </r>
  <r>
    <x v="605"/>
    <x v="10"/>
    <x v="1"/>
    <n v="0.28272999999999998"/>
    <x v="5"/>
    <n v="44"/>
    <x v="3"/>
    <x v="9"/>
  </r>
  <r>
    <x v="605"/>
    <x v="11"/>
    <x v="1"/>
    <n v="0.28347"/>
    <x v="5"/>
    <n v="44"/>
    <x v="3"/>
    <x v="9"/>
  </r>
  <r>
    <x v="605"/>
    <x v="12"/>
    <x v="1"/>
    <n v="0.33677000000000001"/>
    <x v="5"/>
    <n v="44"/>
    <x v="3"/>
    <x v="9"/>
  </r>
  <r>
    <x v="605"/>
    <x v="0"/>
    <x v="2"/>
    <n v="0.31491999999999998"/>
    <x v="5"/>
    <n v="44"/>
    <x v="3"/>
    <x v="9"/>
  </r>
  <r>
    <x v="605"/>
    <x v="16"/>
    <x v="2"/>
    <n v="0.53700999999999999"/>
    <x v="5"/>
    <n v="44"/>
    <x v="3"/>
    <x v="9"/>
  </r>
  <r>
    <x v="605"/>
    <x v="14"/>
    <x v="2"/>
    <n v="0.50854999999999995"/>
    <x v="5"/>
    <n v="44"/>
    <x v="3"/>
    <x v="9"/>
  </r>
  <r>
    <x v="605"/>
    <x v="2"/>
    <x v="2"/>
    <n v="0.53132000000000001"/>
    <x v="5"/>
    <n v="44"/>
    <x v="3"/>
    <x v="9"/>
  </r>
  <r>
    <x v="605"/>
    <x v="3"/>
    <x v="2"/>
    <n v="0.55652000000000001"/>
    <x v="5"/>
    <n v="44"/>
    <x v="3"/>
    <x v="9"/>
  </r>
  <r>
    <x v="605"/>
    <x v="5"/>
    <x v="2"/>
    <n v="0.55679000000000001"/>
    <x v="5"/>
    <n v="44"/>
    <x v="3"/>
    <x v="9"/>
  </r>
  <r>
    <x v="605"/>
    <x v="6"/>
    <x v="2"/>
    <n v="0.47447"/>
    <x v="5"/>
    <n v="44"/>
    <x v="3"/>
    <x v="9"/>
  </r>
  <r>
    <x v="605"/>
    <x v="17"/>
    <x v="2"/>
    <n v="0.49712000000000001"/>
    <x v="5"/>
    <n v="44"/>
    <x v="3"/>
    <x v="9"/>
  </r>
  <r>
    <x v="605"/>
    <x v="15"/>
    <x v="2"/>
    <n v="0.46948000000000001"/>
    <x v="5"/>
    <n v="44"/>
    <x v="3"/>
    <x v="9"/>
  </r>
  <r>
    <x v="605"/>
    <x v="8"/>
    <x v="2"/>
    <n v="0.45402999999999999"/>
    <x v="5"/>
    <n v="44"/>
    <x v="3"/>
    <x v="9"/>
  </r>
  <r>
    <x v="605"/>
    <x v="9"/>
    <x v="2"/>
    <n v="0.53695999999999999"/>
    <x v="5"/>
    <n v="44"/>
    <x v="3"/>
    <x v="9"/>
  </r>
  <r>
    <x v="605"/>
    <x v="10"/>
    <x v="2"/>
    <n v="0.61175000000000002"/>
    <x v="5"/>
    <n v="44"/>
    <x v="3"/>
    <x v="9"/>
  </r>
  <r>
    <x v="605"/>
    <x v="11"/>
    <x v="2"/>
    <n v="0.61500999999999995"/>
    <x v="5"/>
    <n v="44"/>
    <x v="3"/>
    <x v="9"/>
  </r>
  <r>
    <x v="605"/>
    <x v="12"/>
    <x v="2"/>
    <n v="0.84670999999999996"/>
    <x v="5"/>
    <n v="44"/>
    <x v="3"/>
    <x v="9"/>
  </r>
  <r>
    <x v="605"/>
    <x v="0"/>
    <x v="3"/>
    <n v="0.55400000000000005"/>
    <x v="5"/>
    <n v="44"/>
    <x v="3"/>
    <x v="9"/>
  </r>
  <r>
    <x v="605"/>
    <x v="16"/>
    <x v="3"/>
    <n v="1.155"/>
    <x v="5"/>
    <n v="44"/>
    <x v="3"/>
    <x v="9"/>
  </r>
  <r>
    <x v="605"/>
    <x v="14"/>
    <x v="3"/>
    <n v="1.1200000000000001"/>
    <x v="5"/>
    <n v="44"/>
    <x v="3"/>
    <x v="9"/>
  </r>
  <r>
    <x v="605"/>
    <x v="2"/>
    <x v="3"/>
    <n v="1.1479999999999999"/>
    <x v="5"/>
    <n v="44"/>
    <x v="3"/>
    <x v="9"/>
  </r>
  <r>
    <x v="605"/>
    <x v="3"/>
    <x v="3"/>
    <n v="1.179"/>
    <x v="5"/>
    <n v="44"/>
    <x v="3"/>
    <x v="9"/>
  </r>
  <r>
    <x v="605"/>
    <x v="5"/>
    <x v="3"/>
    <n v="0.73099999999999998"/>
    <x v="5"/>
    <n v="44"/>
    <x v="3"/>
    <x v="9"/>
  </r>
  <r>
    <x v="605"/>
    <x v="6"/>
    <x v="3"/>
    <n v="1.0049999999999999"/>
    <x v="5"/>
    <n v="44"/>
    <x v="3"/>
    <x v="9"/>
  </r>
  <r>
    <x v="605"/>
    <x v="17"/>
    <x v="3"/>
    <n v="1.371"/>
    <x v="5"/>
    <n v="44"/>
    <x v="3"/>
    <x v="9"/>
  </r>
  <r>
    <x v="605"/>
    <x v="15"/>
    <x v="3"/>
    <n v="1.337"/>
    <x v="5"/>
    <n v="44"/>
    <x v="3"/>
    <x v="9"/>
  </r>
  <r>
    <x v="605"/>
    <x v="8"/>
    <x v="3"/>
    <n v="1.3180000000000001"/>
    <x v="5"/>
    <n v="44"/>
    <x v="3"/>
    <x v="9"/>
  </r>
  <r>
    <x v="605"/>
    <x v="9"/>
    <x v="3"/>
    <n v="1.42"/>
    <x v="5"/>
    <n v="44"/>
    <x v="3"/>
    <x v="9"/>
  </r>
  <r>
    <x v="605"/>
    <x v="10"/>
    <x v="3"/>
    <n v="1.512"/>
    <x v="5"/>
    <n v="44"/>
    <x v="3"/>
    <x v="9"/>
  </r>
  <r>
    <x v="605"/>
    <x v="11"/>
    <x v="3"/>
    <n v="1.516"/>
    <x v="5"/>
    <n v="44"/>
    <x v="3"/>
    <x v="9"/>
  </r>
  <r>
    <x v="605"/>
    <x v="12"/>
    <x v="3"/>
    <n v="1.8009999999999999"/>
    <x v="5"/>
    <n v="44"/>
    <x v="3"/>
    <x v="9"/>
  </r>
  <r>
    <x v="606"/>
    <x v="13"/>
    <x v="0"/>
    <n v="3.141E-2"/>
    <x v="5"/>
    <n v="44"/>
    <x v="3"/>
    <x v="9"/>
  </r>
  <r>
    <x v="606"/>
    <x v="13"/>
    <x v="1"/>
    <n v="6.1219999999999997E-2"/>
    <x v="5"/>
    <n v="44"/>
    <x v="3"/>
    <x v="9"/>
  </r>
  <r>
    <x v="606"/>
    <x v="13"/>
    <x v="2"/>
    <n v="0.43956000000000001"/>
    <x v="5"/>
    <n v="44"/>
    <x v="3"/>
    <x v="9"/>
  </r>
  <r>
    <x v="606"/>
    <x v="13"/>
    <x v="3"/>
    <n v="0.53220000000000001"/>
    <x v="5"/>
    <n v="44"/>
    <x v="3"/>
    <x v="9"/>
  </r>
  <r>
    <x v="607"/>
    <x v="0"/>
    <x v="0"/>
    <n v="0.13547999999999999"/>
    <x v="5"/>
    <n v="45"/>
    <x v="3"/>
    <x v="10"/>
  </r>
  <r>
    <x v="607"/>
    <x v="16"/>
    <x v="0"/>
    <n v="0.40200999999999998"/>
    <x v="5"/>
    <n v="45"/>
    <x v="3"/>
    <x v="10"/>
  </r>
  <r>
    <x v="607"/>
    <x v="14"/>
    <x v="0"/>
    <n v="0.40200999999999998"/>
    <x v="5"/>
    <n v="45"/>
    <x v="3"/>
    <x v="10"/>
  </r>
  <r>
    <x v="607"/>
    <x v="2"/>
    <x v="0"/>
    <n v="0.40200999999999998"/>
    <x v="5"/>
    <n v="45"/>
    <x v="3"/>
    <x v="10"/>
  </r>
  <r>
    <x v="607"/>
    <x v="3"/>
    <x v="0"/>
    <n v="0.40200999999999998"/>
    <x v="5"/>
    <n v="45"/>
    <x v="3"/>
    <x v="10"/>
  </r>
  <r>
    <x v="607"/>
    <x v="5"/>
    <x v="0"/>
    <n v="9.0109999999999996E-2"/>
    <x v="5"/>
    <n v="45"/>
    <x v="3"/>
    <x v="10"/>
  </r>
  <r>
    <x v="607"/>
    <x v="6"/>
    <x v="0"/>
    <n v="0.34260000000000002"/>
    <x v="5"/>
    <n v="45"/>
    <x v="3"/>
    <x v="10"/>
  </r>
  <r>
    <x v="607"/>
    <x v="17"/>
    <x v="0"/>
    <n v="0.61751"/>
    <x v="5"/>
    <n v="45"/>
    <x v="3"/>
    <x v="10"/>
  </r>
  <r>
    <x v="607"/>
    <x v="15"/>
    <x v="0"/>
    <n v="0.61751"/>
    <x v="5"/>
    <n v="45"/>
    <x v="3"/>
    <x v="10"/>
  </r>
  <r>
    <x v="607"/>
    <x v="8"/>
    <x v="0"/>
    <n v="0.61751"/>
    <x v="5"/>
    <n v="45"/>
    <x v="3"/>
    <x v="10"/>
  </r>
  <r>
    <x v="607"/>
    <x v="9"/>
    <x v="0"/>
    <n v="0.61751"/>
    <x v="5"/>
    <n v="45"/>
    <x v="3"/>
    <x v="10"/>
  </r>
  <r>
    <x v="607"/>
    <x v="10"/>
    <x v="0"/>
    <n v="0.61751"/>
    <x v="5"/>
    <n v="45"/>
    <x v="3"/>
    <x v="10"/>
  </r>
  <r>
    <x v="607"/>
    <x v="11"/>
    <x v="0"/>
    <n v="0.61751"/>
    <x v="5"/>
    <n v="45"/>
    <x v="3"/>
    <x v="10"/>
  </r>
  <r>
    <x v="607"/>
    <x v="12"/>
    <x v="0"/>
    <n v="0.61751"/>
    <x v="5"/>
    <n v="45"/>
    <x v="3"/>
    <x v="10"/>
  </r>
  <r>
    <x v="607"/>
    <x v="0"/>
    <x v="1"/>
    <n v="0.10359"/>
    <x v="5"/>
    <n v="45"/>
    <x v="3"/>
    <x v="10"/>
  </r>
  <r>
    <x v="607"/>
    <x v="16"/>
    <x v="1"/>
    <n v="0.21803"/>
    <x v="5"/>
    <n v="45"/>
    <x v="3"/>
    <x v="10"/>
  </r>
  <r>
    <x v="607"/>
    <x v="14"/>
    <x v="1"/>
    <n v="0.20979999999999999"/>
    <x v="5"/>
    <n v="45"/>
    <x v="3"/>
    <x v="10"/>
  </r>
  <r>
    <x v="607"/>
    <x v="2"/>
    <x v="1"/>
    <n v="0.21429000000000001"/>
    <x v="5"/>
    <n v="45"/>
    <x v="3"/>
    <x v="10"/>
  </r>
  <r>
    <x v="607"/>
    <x v="3"/>
    <x v="1"/>
    <n v="0.22327"/>
    <x v="5"/>
    <n v="45"/>
    <x v="3"/>
    <x v="10"/>
  </r>
  <r>
    <x v="607"/>
    <x v="5"/>
    <x v="1"/>
    <n v="8.4209999999999993E-2"/>
    <x v="5"/>
    <n v="45"/>
    <x v="3"/>
    <x v="10"/>
  </r>
  <r>
    <x v="607"/>
    <x v="6"/>
    <x v="1"/>
    <n v="0.18698999999999999"/>
    <x v="5"/>
    <n v="45"/>
    <x v="3"/>
    <x v="10"/>
  </r>
  <r>
    <x v="607"/>
    <x v="17"/>
    <x v="1"/>
    <n v="0.25917000000000001"/>
    <x v="5"/>
    <n v="45"/>
    <x v="3"/>
    <x v="10"/>
  </r>
  <r>
    <x v="607"/>
    <x v="15"/>
    <x v="1"/>
    <n v="0.25037999999999999"/>
    <x v="5"/>
    <n v="45"/>
    <x v="3"/>
    <x v="10"/>
  </r>
  <r>
    <x v="607"/>
    <x v="8"/>
    <x v="1"/>
    <n v="0.24365000000000001"/>
    <x v="5"/>
    <n v="45"/>
    <x v="3"/>
    <x v="10"/>
  </r>
  <r>
    <x v="607"/>
    <x v="9"/>
    <x v="1"/>
    <n v="0.26534000000000002"/>
    <x v="5"/>
    <n v="45"/>
    <x v="3"/>
    <x v="10"/>
  </r>
  <r>
    <x v="607"/>
    <x v="10"/>
    <x v="1"/>
    <n v="0.28460000000000002"/>
    <x v="5"/>
    <n v="45"/>
    <x v="3"/>
    <x v="10"/>
  </r>
  <r>
    <x v="607"/>
    <x v="11"/>
    <x v="1"/>
    <n v="0.28348000000000001"/>
    <x v="5"/>
    <n v="45"/>
    <x v="3"/>
    <x v="10"/>
  </r>
  <r>
    <x v="607"/>
    <x v="12"/>
    <x v="1"/>
    <n v="0.33733000000000002"/>
    <x v="5"/>
    <n v="45"/>
    <x v="3"/>
    <x v="10"/>
  </r>
  <r>
    <x v="607"/>
    <x v="0"/>
    <x v="2"/>
    <n v="0.31492999999999999"/>
    <x v="5"/>
    <n v="45"/>
    <x v="3"/>
    <x v="10"/>
  </r>
  <r>
    <x v="607"/>
    <x v="16"/>
    <x v="2"/>
    <n v="0.54596"/>
    <x v="5"/>
    <n v="45"/>
    <x v="3"/>
    <x v="10"/>
  </r>
  <r>
    <x v="607"/>
    <x v="14"/>
    <x v="2"/>
    <n v="0.51019000000000003"/>
    <x v="5"/>
    <n v="45"/>
    <x v="3"/>
    <x v="10"/>
  </r>
  <r>
    <x v="607"/>
    <x v="2"/>
    <x v="2"/>
    <n v="0.52969999999999995"/>
    <x v="5"/>
    <n v="45"/>
    <x v="3"/>
    <x v="10"/>
  </r>
  <r>
    <x v="607"/>
    <x v="3"/>
    <x v="2"/>
    <n v="0.56872"/>
    <x v="5"/>
    <n v="45"/>
    <x v="3"/>
    <x v="10"/>
  </r>
  <r>
    <x v="607"/>
    <x v="5"/>
    <x v="2"/>
    <n v="0.55767999999999995"/>
    <x v="5"/>
    <n v="45"/>
    <x v="3"/>
    <x v="10"/>
  </r>
  <r>
    <x v="607"/>
    <x v="6"/>
    <x v="2"/>
    <n v="0.47040999999999999"/>
    <x v="5"/>
    <n v="45"/>
    <x v="3"/>
    <x v="10"/>
  </r>
  <r>
    <x v="607"/>
    <x v="17"/>
    <x v="2"/>
    <n v="0.50931999999999999"/>
    <x v="5"/>
    <n v="45"/>
    <x v="3"/>
    <x v="10"/>
  </r>
  <r>
    <x v="607"/>
    <x v="15"/>
    <x v="2"/>
    <n v="0.47110999999999997"/>
    <x v="5"/>
    <n v="45"/>
    <x v="3"/>
    <x v="10"/>
  </r>
  <r>
    <x v="607"/>
    <x v="8"/>
    <x v="2"/>
    <n v="0.44184000000000001"/>
    <x v="5"/>
    <n v="45"/>
    <x v="3"/>
    <x v="10"/>
  </r>
  <r>
    <x v="607"/>
    <x v="9"/>
    <x v="2"/>
    <n v="0.53615000000000002"/>
    <x v="5"/>
    <n v="45"/>
    <x v="3"/>
    <x v="10"/>
  </r>
  <r>
    <x v="607"/>
    <x v="10"/>
    <x v="2"/>
    <n v="0.61989000000000005"/>
    <x v="5"/>
    <n v="45"/>
    <x v="3"/>
    <x v="10"/>
  </r>
  <r>
    <x v="607"/>
    <x v="11"/>
    <x v="2"/>
    <n v="0.61500999999999995"/>
    <x v="5"/>
    <n v="45"/>
    <x v="3"/>
    <x v="10"/>
  </r>
  <r>
    <x v="607"/>
    <x v="12"/>
    <x v="2"/>
    <n v="0.84916000000000003"/>
    <x v="5"/>
    <n v="45"/>
    <x v="3"/>
    <x v="10"/>
  </r>
  <r>
    <x v="607"/>
    <x v="0"/>
    <x v="3"/>
    <n v="0.55400000000000005"/>
    <x v="5"/>
    <n v="45"/>
    <x v="3"/>
    <x v="10"/>
  </r>
  <r>
    <x v="607"/>
    <x v="16"/>
    <x v="3"/>
    <n v="1.1659999999999999"/>
    <x v="5"/>
    <n v="45"/>
    <x v="3"/>
    <x v="10"/>
  </r>
  <r>
    <x v="607"/>
    <x v="14"/>
    <x v="3"/>
    <n v="1.1220000000000001"/>
    <x v="5"/>
    <n v="45"/>
    <x v="3"/>
    <x v="10"/>
  </r>
  <r>
    <x v="607"/>
    <x v="2"/>
    <x v="3"/>
    <n v="1.1459999999999999"/>
    <x v="5"/>
    <n v="45"/>
    <x v="3"/>
    <x v="10"/>
  </r>
  <r>
    <x v="607"/>
    <x v="3"/>
    <x v="3"/>
    <n v="1.194"/>
    <x v="5"/>
    <n v="45"/>
    <x v="3"/>
    <x v="10"/>
  </r>
  <r>
    <x v="607"/>
    <x v="5"/>
    <x v="3"/>
    <n v="0.73199999999999998"/>
    <x v="5"/>
    <n v="45"/>
    <x v="3"/>
    <x v="10"/>
  </r>
  <r>
    <x v="607"/>
    <x v="6"/>
    <x v="3"/>
    <n v="1"/>
    <x v="5"/>
    <n v="45"/>
    <x v="3"/>
    <x v="10"/>
  </r>
  <r>
    <x v="607"/>
    <x v="17"/>
    <x v="3"/>
    <n v="1.3859999999999999"/>
    <x v="5"/>
    <n v="45"/>
    <x v="3"/>
    <x v="10"/>
  </r>
  <r>
    <x v="607"/>
    <x v="15"/>
    <x v="3"/>
    <n v="1.339"/>
    <x v="5"/>
    <n v="45"/>
    <x v="3"/>
    <x v="10"/>
  </r>
  <r>
    <x v="607"/>
    <x v="8"/>
    <x v="3"/>
    <n v="1.3029999999999999"/>
    <x v="5"/>
    <n v="45"/>
    <x v="3"/>
    <x v="10"/>
  </r>
  <r>
    <x v="607"/>
    <x v="9"/>
    <x v="3"/>
    <n v="1.419"/>
    <x v="5"/>
    <n v="45"/>
    <x v="3"/>
    <x v="10"/>
  </r>
  <r>
    <x v="607"/>
    <x v="10"/>
    <x v="3"/>
    <n v="1.522"/>
    <x v="5"/>
    <n v="45"/>
    <x v="3"/>
    <x v="10"/>
  </r>
  <r>
    <x v="607"/>
    <x v="11"/>
    <x v="3"/>
    <n v="1.516"/>
    <x v="5"/>
    <n v="45"/>
    <x v="3"/>
    <x v="10"/>
  </r>
  <r>
    <x v="607"/>
    <x v="12"/>
    <x v="3"/>
    <n v="1.804"/>
    <x v="5"/>
    <n v="45"/>
    <x v="3"/>
    <x v="10"/>
  </r>
  <r>
    <x v="608"/>
    <x v="13"/>
    <x v="0"/>
    <n v="3.141E-2"/>
    <x v="5"/>
    <n v="45"/>
    <x v="3"/>
    <x v="10"/>
  </r>
  <r>
    <x v="608"/>
    <x v="13"/>
    <x v="1"/>
    <n v="6.2609999999999999E-2"/>
    <x v="5"/>
    <n v="45"/>
    <x v="3"/>
    <x v="10"/>
  </r>
  <r>
    <x v="608"/>
    <x v="13"/>
    <x v="2"/>
    <n v="0.45018000000000002"/>
    <x v="5"/>
    <n v="45"/>
    <x v="3"/>
    <x v="10"/>
  </r>
  <r>
    <x v="608"/>
    <x v="13"/>
    <x v="3"/>
    <n v="0.54420000000000002"/>
    <x v="5"/>
    <n v="45"/>
    <x v="3"/>
    <x v="10"/>
  </r>
  <r>
    <x v="609"/>
    <x v="0"/>
    <x v="0"/>
    <n v="0.13547999999999999"/>
    <x v="5"/>
    <n v="46"/>
    <x v="3"/>
    <x v="10"/>
  </r>
  <r>
    <x v="609"/>
    <x v="16"/>
    <x v="0"/>
    <n v="0.40200999999999998"/>
    <x v="5"/>
    <n v="46"/>
    <x v="3"/>
    <x v="10"/>
  </r>
  <r>
    <x v="609"/>
    <x v="14"/>
    <x v="0"/>
    <n v="0.40200999999999998"/>
    <x v="5"/>
    <n v="46"/>
    <x v="3"/>
    <x v="10"/>
  </r>
  <r>
    <x v="609"/>
    <x v="2"/>
    <x v="0"/>
    <n v="0.40200999999999998"/>
    <x v="5"/>
    <n v="46"/>
    <x v="3"/>
    <x v="10"/>
  </r>
  <r>
    <x v="609"/>
    <x v="3"/>
    <x v="0"/>
    <n v="0.40200999999999998"/>
    <x v="5"/>
    <n v="46"/>
    <x v="3"/>
    <x v="10"/>
  </r>
  <r>
    <x v="609"/>
    <x v="5"/>
    <x v="0"/>
    <n v="9.0109999999999996E-2"/>
    <x v="5"/>
    <n v="46"/>
    <x v="3"/>
    <x v="10"/>
  </r>
  <r>
    <x v="609"/>
    <x v="6"/>
    <x v="0"/>
    <n v="0.34260000000000002"/>
    <x v="5"/>
    <n v="46"/>
    <x v="3"/>
    <x v="10"/>
  </r>
  <r>
    <x v="609"/>
    <x v="17"/>
    <x v="0"/>
    <n v="0.61751"/>
    <x v="5"/>
    <n v="46"/>
    <x v="3"/>
    <x v="10"/>
  </r>
  <r>
    <x v="609"/>
    <x v="15"/>
    <x v="0"/>
    <n v="0.61751"/>
    <x v="5"/>
    <n v="46"/>
    <x v="3"/>
    <x v="10"/>
  </r>
  <r>
    <x v="609"/>
    <x v="8"/>
    <x v="0"/>
    <n v="0.61751"/>
    <x v="5"/>
    <n v="46"/>
    <x v="3"/>
    <x v="10"/>
  </r>
  <r>
    <x v="609"/>
    <x v="9"/>
    <x v="0"/>
    <n v="0.61751"/>
    <x v="5"/>
    <n v="46"/>
    <x v="3"/>
    <x v="10"/>
  </r>
  <r>
    <x v="609"/>
    <x v="10"/>
    <x v="0"/>
    <n v="0.61751"/>
    <x v="5"/>
    <n v="46"/>
    <x v="3"/>
    <x v="10"/>
  </r>
  <r>
    <x v="609"/>
    <x v="11"/>
    <x v="0"/>
    <n v="0.61751"/>
    <x v="5"/>
    <n v="46"/>
    <x v="3"/>
    <x v="10"/>
  </r>
  <r>
    <x v="609"/>
    <x v="12"/>
    <x v="0"/>
    <n v="0.61751"/>
    <x v="5"/>
    <n v="46"/>
    <x v="3"/>
    <x v="10"/>
  </r>
  <r>
    <x v="609"/>
    <x v="0"/>
    <x v="1"/>
    <n v="0.10359"/>
    <x v="5"/>
    <n v="46"/>
    <x v="3"/>
    <x v="10"/>
  </r>
  <r>
    <x v="609"/>
    <x v="16"/>
    <x v="1"/>
    <n v="0.22045999999999999"/>
    <x v="5"/>
    <n v="46"/>
    <x v="3"/>
    <x v="10"/>
  </r>
  <r>
    <x v="609"/>
    <x v="14"/>
    <x v="1"/>
    <n v="0.21279999999999999"/>
    <x v="5"/>
    <n v="46"/>
    <x v="3"/>
    <x v="10"/>
  </r>
  <r>
    <x v="609"/>
    <x v="2"/>
    <x v="1"/>
    <n v="0.21690999999999999"/>
    <x v="5"/>
    <n v="46"/>
    <x v="3"/>
    <x v="10"/>
  </r>
  <r>
    <x v="609"/>
    <x v="3"/>
    <x v="1"/>
    <n v="0.22606999999999999"/>
    <x v="5"/>
    <n v="46"/>
    <x v="3"/>
    <x v="10"/>
  </r>
  <r>
    <x v="609"/>
    <x v="5"/>
    <x v="1"/>
    <n v="8.5589999999999999E-2"/>
    <x v="5"/>
    <n v="46"/>
    <x v="3"/>
    <x v="10"/>
  </r>
  <r>
    <x v="609"/>
    <x v="6"/>
    <x v="1"/>
    <n v="0.18811"/>
    <x v="5"/>
    <n v="46"/>
    <x v="3"/>
    <x v="10"/>
  </r>
  <r>
    <x v="609"/>
    <x v="17"/>
    <x v="1"/>
    <n v="0.26272000000000001"/>
    <x v="5"/>
    <n v="46"/>
    <x v="3"/>
    <x v="10"/>
  </r>
  <r>
    <x v="609"/>
    <x v="15"/>
    <x v="1"/>
    <n v="0.25392999999999999"/>
    <x v="5"/>
    <n v="46"/>
    <x v="3"/>
    <x v="10"/>
  </r>
  <r>
    <x v="609"/>
    <x v="8"/>
    <x v="1"/>
    <n v="0.24907000000000001"/>
    <x v="5"/>
    <n v="46"/>
    <x v="3"/>
    <x v="10"/>
  </r>
  <r>
    <x v="609"/>
    <x v="9"/>
    <x v="1"/>
    <n v="0.26851999999999998"/>
    <x v="5"/>
    <n v="46"/>
    <x v="3"/>
    <x v="10"/>
  </r>
  <r>
    <x v="609"/>
    <x v="10"/>
    <x v="1"/>
    <n v="0.28777999999999998"/>
    <x v="5"/>
    <n v="46"/>
    <x v="3"/>
    <x v="10"/>
  </r>
  <r>
    <x v="609"/>
    <x v="11"/>
    <x v="1"/>
    <n v="0.28721999999999998"/>
    <x v="5"/>
    <n v="46"/>
    <x v="3"/>
    <x v="10"/>
  </r>
  <r>
    <x v="609"/>
    <x v="12"/>
    <x v="1"/>
    <n v="0.33827000000000002"/>
    <x v="5"/>
    <n v="46"/>
    <x v="3"/>
    <x v="10"/>
  </r>
  <r>
    <x v="609"/>
    <x v="0"/>
    <x v="2"/>
    <n v="0.31492999999999999"/>
    <x v="5"/>
    <n v="46"/>
    <x v="3"/>
    <x v="10"/>
  </r>
  <r>
    <x v="609"/>
    <x v="16"/>
    <x v="2"/>
    <n v="0.55652999999999997"/>
    <x v="5"/>
    <n v="46"/>
    <x v="3"/>
    <x v="10"/>
  </r>
  <r>
    <x v="609"/>
    <x v="14"/>
    <x v="2"/>
    <n v="0.52319000000000004"/>
    <x v="5"/>
    <n v="46"/>
    <x v="3"/>
    <x v="10"/>
  </r>
  <r>
    <x v="609"/>
    <x v="2"/>
    <x v="2"/>
    <n v="0.54108000000000001"/>
    <x v="5"/>
    <n v="46"/>
    <x v="3"/>
    <x v="10"/>
  </r>
  <r>
    <x v="609"/>
    <x v="3"/>
    <x v="2"/>
    <n v="0.58091999999999999"/>
    <x v="5"/>
    <n v="46"/>
    <x v="3"/>
    <x v="10"/>
  </r>
  <r>
    <x v="609"/>
    <x v="5"/>
    <x v="2"/>
    <n v="0.56830000000000003"/>
    <x v="5"/>
    <n v="46"/>
    <x v="3"/>
    <x v="10"/>
  </r>
  <r>
    <x v="609"/>
    <x v="6"/>
    <x v="2"/>
    <n v="0.47528999999999999"/>
    <x v="5"/>
    <n v="46"/>
    <x v="3"/>
    <x v="10"/>
  </r>
  <r>
    <x v="609"/>
    <x v="17"/>
    <x v="2"/>
    <n v="0.52476999999999996"/>
    <x v="5"/>
    <n v="46"/>
    <x v="3"/>
    <x v="10"/>
  </r>
  <r>
    <x v="609"/>
    <x v="15"/>
    <x v="2"/>
    <n v="0.48655999999999999"/>
    <x v="5"/>
    <n v="46"/>
    <x v="3"/>
    <x v="10"/>
  </r>
  <r>
    <x v="609"/>
    <x v="8"/>
    <x v="2"/>
    <n v="0.46542"/>
    <x v="5"/>
    <n v="46"/>
    <x v="3"/>
    <x v="10"/>
  </r>
  <r>
    <x v="609"/>
    <x v="9"/>
    <x v="2"/>
    <n v="0.54996999999999996"/>
    <x v="5"/>
    <n v="46"/>
    <x v="3"/>
    <x v="10"/>
  </r>
  <r>
    <x v="609"/>
    <x v="10"/>
    <x v="2"/>
    <n v="0.63371"/>
    <x v="5"/>
    <n v="46"/>
    <x v="3"/>
    <x v="10"/>
  </r>
  <r>
    <x v="609"/>
    <x v="11"/>
    <x v="2"/>
    <n v="0.63127"/>
    <x v="5"/>
    <n v="46"/>
    <x v="3"/>
    <x v="10"/>
  </r>
  <r>
    <x v="609"/>
    <x v="12"/>
    <x v="2"/>
    <n v="0.85321999999999998"/>
    <x v="5"/>
    <n v="46"/>
    <x v="3"/>
    <x v="10"/>
  </r>
  <r>
    <x v="609"/>
    <x v="0"/>
    <x v="3"/>
    <n v="0.55400000000000005"/>
    <x v="5"/>
    <n v="46"/>
    <x v="3"/>
    <x v="10"/>
  </r>
  <r>
    <x v="609"/>
    <x v="16"/>
    <x v="3"/>
    <n v="1.179"/>
    <x v="5"/>
    <n v="46"/>
    <x v="3"/>
    <x v="10"/>
  </r>
  <r>
    <x v="609"/>
    <x v="14"/>
    <x v="3"/>
    <n v="1.1379999999999999"/>
    <x v="5"/>
    <n v="46"/>
    <x v="3"/>
    <x v="10"/>
  </r>
  <r>
    <x v="609"/>
    <x v="2"/>
    <x v="3"/>
    <n v="1.1599999999999999"/>
    <x v="5"/>
    <n v="46"/>
    <x v="3"/>
    <x v="10"/>
  </r>
  <r>
    <x v="609"/>
    <x v="3"/>
    <x v="3"/>
    <n v="1.2090000000000001"/>
    <x v="5"/>
    <n v="46"/>
    <x v="3"/>
    <x v="10"/>
  </r>
  <r>
    <x v="609"/>
    <x v="5"/>
    <x v="3"/>
    <n v="0.74399999999999999"/>
    <x v="5"/>
    <n v="46"/>
    <x v="3"/>
    <x v="10"/>
  </r>
  <r>
    <x v="609"/>
    <x v="6"/>
    <x v="3"/>
    <n v="1.006"/>
    <x v="5"/>
    <n v="46"/>
    <x v="3"/>
    <x v="10"/>
  </r>
  <r>
    <x v="609"/>
    <x v="17"/>
    <x v="3"/>
    <n v="1.405"/>
    <x v="5"/>
    <n v="46"/>
    <x v="3"/>
    <x v="10"/>
  </r>
  <r>
    <x v="609"/>
    <x v="15"/>
    <x v="3"/>
    <n v="1.3580000000000001"/>
    <x v="5"/>
    <n v="46"/>
    <x v="3"/>
    <x v="10"/>
  </r>
  <r>
    <x v="609"/>
    <x v="8"/>
    <x v="3"/>
    <n v="1.3320000000000001"/>
    <x v="5"/>
    <n v="46"/>
    <x v="3"/>
    <x v="10"/>
  </r>
  <r>
    <x v="609"/>
    <x v="9"/>
    <x v="3"/>
    <n v="1.4359999999999999"/>
    <x v="5"/>
    <n v="46"/>
    <x v="3"/>
    <x v="10"/>
  </r>
  <r>
    <x v="609"/>
    <x v="10"/>
    <x v="3"/>
    <n v="1.5389999999999999"/>
    <x v="5"/>
    <n v="46"/>
    <x v="3"/>
    <x v="10"/>
  </r>
  <r>
    <x v="609"/>
    <x v="11"/>
    <x v="3"/>
    <n v="1.536"/>
    <x v="5"/>
    <n v="46"/>
    <x v="3"/>
    <x v="10"/>
  </r>
  <r>
    <x v="609"/>
    <x v="12"/>
    <x v="3"/>
    <n v="1.8089999999999999"/>
    <x v="5"/>
    <n v="46"/>
    <x v="3"/>
    <x v="10"/>
  </r>
  <r>
    <x v="610"/>
    <x v="13"/>
    <x v="0"/>
    <n v="3.141E-2"/>
    <x v="5"/>
    <n v="46"/>
    <x v="3"/>
    <x v="10"/>
  </r>
  <r>
    <x v="610"/>
    <x v="13"/>
    <x v="1"/>
    <n v="6.2630000000000005E-2"/>
    <x v="5"/>
    <n v="46"/>
    <x v="3"/>
    <x v="10"/>
  </r>
  <r>
    <x v="610"/>
    <x v="13"/>
    <x v="2"/>
    <n v="0.45035999999999998"/>
    <x v="5"/>
    <n v="46"/>
    <x v="3"/>
    <x v="10"/>
  </r>
  <r>
    <x v="610"/>
    <x v="13"/>
    <x v="3"/>
    <n v="0.5444"/>
    <x v="5"/>
    <n v="46"/>
    <x v="3"/>
    <x v="10"/>
  </r>
  <r>
    <x v="611"/>
    <x v="0"/>
    <x v="0"/>
    <n v="0.13547999999999999"/>
    <x v="5"/>
    <n v="47"/>
    <x v="3"/>
    <x v="10"/>
  </r>
  <r>
    <x v="611"/>
    <x v="18"/>
    <x v="0"/>
    <n v="0.13300000000000001"/>
    <x v="5"/>
    <n v="47"/>
    <x v="3"/>
    <x v="10"/>
  </r>
  <r>
    <x v="611"/>
    <x v="19"/>
    <x v="0"/>
    <n v="0.1716"/>
    <x v="5"/>
    <n v="47"/>
    <x v="3"/>
    <x v="10"/>
  </r>
  <r>
    <x v="611"/>
    <x v="16"/>
    <x v="0"/>
    <n v="0.40200999999999998"/>
    <x v="5"/>
    <n v="47"/>
    <x v="3"/>
    <x v="10"/>
  </r>
  <r>
    <x v="611"/>
    <x v="14"/>
    <x v="0"/>
    <n v="0.40200999999999998"/>
    <x v="5"/>
    <n v="47"/>
    <x v="3"/>
    <x v="10"/>
  </r>
  <r>
    <x v="611"/>
    <x v="2"/>
    <x v="0"/>
    <n v="0.40200999999999998"/>
    <x v="5"/>
    <n v="47"/>
    <x v="3"/>
    <x v="10"/>
  </r>
  <r>
    <x v="611"/>
    <x v="3"/>
    <x v="0"/>
    <n v="0.40200999999999998"/>
    <x v="5"/>
    <n v="47"/>
    <x v="3"/>
    <x v="10"/>
  </r>
  <r>
    <x v="611"/>
    <x v="5"/>
    <x v="0"/>
    <n v="9.0109999999999996E-2"/>
    <x v="5"/>
    <n v="47"/>
    <x v="3"/>
    <x v="10"/>
  </r>
  <r>
    <x v="611"/>
    <x v="6"/>
    <x v="0"/>
    <n v="0.34260000000000002"/>
    <x v="5"/>
    <n v="47"/>
    <x v="3"/>
    <x v="10"/>
  </r>
  <r>
    <x v="611"/>
    <x v="17"/>
    <x v="0"/>
    <n v="0.61751"/>
    <x v="5"/>
    <n v="47"/>
    <x v="3"/>
    <x v="10"/>
  </r>
  <r>
    <x v="611"/>
    <x v="15"/>
    <x v="0"/>
    <n v="0.61751"/>
    <x v="5"/>
    <n v="47"/>
    <x v="3"/>
    <x v="10"/>
  </r>
  <r>
    <x v="611"/>
    <x v="8"/>
    <x v="0"/>
    <n v="0.61751"/>
    <x v="5"/>
    <n v="47"/>
    <x v="3"/>
    <x v="10"/>
  </r>
  <r>
    <x v="611"/>
    <x v="9"/>
    <x v="0"/>
    <n v="0.61751"/>
    <x v="5"/>
    <n v="47"/>
    <x v="3"/>
    <x v="10"/>
  </r>
  <r>
    <x v="611"/>
    <x v="10"/>
    <x v="0"/>
    <n v="0.61751"/>
    <x v="5"/>
    <n v="47"/>
    <x v="3"/>
    <x v="10"/>
  </r>
  <r>
    <x v="611"/>
    <x v="11"/>
    <x v="0"/>
    <n v="0.61751"/>
    <x v="5"/>
    <n v="47"/>
    <x v="3"/>
    <x v="10"/>
  </r>
  <r>
    <x v="611"/>
    <x v="12"/>
    <x v="0"/>
    <n v="0.61751"/>
    <x v="5"/>
    <n v="47"/>
    <x v="3"/>
    <x v="10"/>
  </r>
  <r>
    <x v="611"/>
    <x v="0"/>
    <x v="1"/>
    <n v="0.10378"/>
    <x v="5"/>
    <n v="47"/>
    <x v="3"/>
    <x v="10"/>
  </r>
  <r>
    <x v="611"/>
    <x v="18"/>
    <x v="1"/>
    <n v="0.184"/>
    <x v="5"/>
    <n v="47"/>
    <x v="3"/>
    <x v="10"/>
  </r>
  <r>
    <x v="611"/>
    <x v="19"/>
    <x v="1"/>
    <n v="0.21878"/>
    <x v="5"/>
    <n v="47"/>
    <x v="3"/>
    <x v="10"/>
  </r>
  <r>
    <x v="611"/>
    <x v="16"/>
    <x v="1"/>
    <n v="0.21953"/>
    <x v="5"/>
    <n v="47"/>
    <x v="3"/>
    <x v="10"/>
  </r>
  <r>
    <x v="611"/>
    <x v="14"/>
    <x v="1"/>
    <n v="0.21335999999999999"/>
    <x v="5"/>
    <n v="47"/>
    <x v="3"/>
    <x v="10"/>
  </r>
  <r>
    <x v="611"/>
    <x v="2"/>
    <x v="1"/>
    <n v="0.21822"/>
    <x v="5"/>
    <n v="47"/>
    <x v="3"/>
    <x v="10"/>
  </r>
  <r>
    <x v="611"/>
    <x v="3"/>
    <x v="1"/>
    <n v="0.22606999999999999"/>
    <x v="5"/>
    <n v="47"/>
    <x v="3"/>
    <x v="10"/>
  </r>
  <r>
    <x v="611"/>
    <x v="5"/>
    <x v="1"/>
    <n v="8.6169999999999997E-2"/>
    <x v="5"/>
    <n v="47"/>
    <x v="3"/>
    <x v="10"/>
  </r>
  <r>
    <x v="611"/>
    <x v="6"/>
    <x v="1"/>
    <n v="0.18848999999999999"/>
    <x v="5"/>
    <n v="47"/>
    <x v="3"/>
    <x v="10"/>
  </r>
  <r>
    <x v="611"/>
    <x v="17"/>
    <x v="1"/>
    <n v="0.26235000000000003"/>
    <x v="5"/>
    <n v="47"/>
    <x v="3"/>
    <x v="10"/>
  </r>
  <r>
    <x v="611"/>
    <x v="15"/>
    <x v="1"/>
    <n v="0.25542999999999999"/>
    <x v="5"/>
    <n v="47"/>
    <x v="3"/>
    <x v="10"/>
  </r>
  <r>
    <x v="611"/>
    <x v="8"/>
    <x v="1"/>
    <n v="0.25113000000000002"/>
    <x v="5"/>
    <n v="47"/>
    <x v="3"/>
    <x v="10"/>
  </r>
  <r>
    <x v="611"/>
    <x v="9"/>
    <x v="1"/>
    <n v="0.27001999999999998"/>
    <x v="5"/>
    <n v="47"/>
    <x v="3"/>
    <x v="10"/>
  </r>
  <r>
    <x v="611"/>
    <x v="10"/>
    <x v="1"/>
    <n v="0.28833999999999999"/>
    <x v="5"/>
    <n v="47"/>
    <x v="3"/>
    <x v="10"/>
  </r>
  <r>
    <x v="611"/>
    <x v="11"/>
    <x v="1"/>
    <n v="0.28815000000000002"/>
    <x v="5"/>
    <n v="47"/>
    <x v="3"/>
    <x v="10"/>
  </r>
  <r>
    <x v="611"/>
    <x v="12"/>
    <x v="1"/>
    <n v="0.33901999999999999"/>
    <x v="5"/>
    <n v="47"/>
    <x v="3"/>
    <x v="10"/>
  </r>
  <r>
    <x v="611"/>
    <x v="0"/>
    <x v="2"/>
    <n v="0.31574000000000002"/>
    <x v="5"/>
    <n v="47"/>
    <x v="3"/>
    <x v="10"/>
  </r>
  <r>
    <x v="611"/>
    <x v="18"/>
    <x v="2"/>
    <n v="0.66700000000000004"/>
    <x v="5"/>
    <n v="47"/>
    <x v="3"/>
    <x v="10"/>
  </r>
  <r>
    <x v="611"/>
    <x v="19"/>
    <x v="2"/>
    <n v="0.77961999999999998"/>
    <x v="5"/>
    <n v="47"/>
    <x v="3"/>
    <x v="10"/>
  </r>
  <r>
    <x v="611"/>
    <x v="16"/>
    <x v="2"/>
    <n v="0.55245999999999995"/>
    <x v="5"/>
    <n v="47"/>
    <x v="3"/>
    <x v="10"/>
  </r>
  <r>
    <x v="611"/>
    <x v="14"/>
    <x v="2"/>
    <n v="0.52563000000000004"/>
    <x v="5"/>
    <n v="47"/>
    <x v="3"/>
    <x v="10"/>
  </r>
  <r>
    <x v="611"/>
    <x v="2"/>
    <x v="2"/>
    <n v="0.54676999999999998"/>
    <x v="5"/>
    <n v="47"/>
    <x v="3"/>
    <x v="10"/>
  </r>
  <r>
    <x v="611"/>
    <x v="3"/>
    <x v="2"/>
    <n v="0.58091999999999999"/>
    <x v="5"/>
    <n v="47"/>
    <x v="3"/>
    <x v="10"/>
  </r>
  <r>
    <x v="611"/>
    <x v="5"/>
    <x v="2"/>
    <n v="0.57272000000000001"/>
    <x v="5"/>
    <n v="47"/>
    <x v="3"/>
    <x v="10"/>
  </r>
  <r>
    <x v="611"/>
    <x v="6"/>
    <x v="2"/>
    <n v="0.47691"/>
    <x v="5"/>
    <n v="47"/>
    <x v="3"/>
    <x v="10"/>
  </r>
  <r>
    <x v="611"/>
    <x v="17"/>
    <x v="2"/>
    <n v="0.52314000000000005"/>
    <x v="5"/>
    <n v="47"/>
    <x v="3"/>
    <x v="10"/>
  </r>
  <r>
    <x v="611"/>
    <x v="15"/>
    <x v="2"/>
    <n v="0.49306"/>
    <x v="5"/>
    <n v="47"/>
    <x v="3"/>
    <x v="10"/>
  </r>
  <r>
    <x v="611"/>
    <x v="8"/>
    <x v="2"/>
    <n v="0.47436"/>
    <x v="5"/>
    <n v="47"/>
    <x v="3"/>
    <x v="10"/>
  </r>
  <r>
    <x v="611"/>
    <x v="9"/>
    <x v="2"/>
    <n v="0.55647000000000002"/>
    <x v="5"/>
    <n v="47"/>
    <x v="3"/>
    <x v="10"/>
  </r>
  <r>
    <x v="611"/>
    <x v="10"/>
    <x v="2"/>
    <n v="0.63614999999999999"/>
    <x v="5"/>
    <n v="47"/>
    <x v="3"/>
    <x v="10"/>
  </r>
  <r>
    <x v="611"/>
    <x v="11"/>
    <x v="2"/>
    <n v="0.63534000000000002"/>
    <x v="5"/>
    <n v="47"/>
    <x v="3"/>
    <x v="10"/>
  </r>
  <r>
    <x v="611"/>
    <x v="12"/>
    <x v="2"/>
    <n v="0.85646999999999995"/>
    <x v="5"/>
    <n v="47"/>
    <x v="3"/>
    <x v="10"/>
  </r>
  <r>
    <x v="611"/>
    <x v="0"/>
    <x v="3"/>
    <n v="0.55500000000000005"/>
    <x v="5"/>
    <n v="47"/>
    <x v="3"/>
    <x v="10"/>
  </r>
  <r>
    <x v="611"/>
    <x v="18"/>
    <x v="3"/>
    <n v="0.98399999999999999"/>
    <x v="5"/>
    <n v="47"/>
    <x v="3"/>
    <x v="10"/>
  </r>
  <r>
    <x v="611"/>
    <x v="19"/>
    <x v="3"/>
    <n v="1.17"/>
    <x v="5"/>
    <n v="47"/>
    <x v="3"/>
    <x v="10"/>
  </r>
  <r>
    <x v="611"/>
    <x v="16"/>
    <x v="3"/>
    <n v="1.1739999999999999"/>
    <x v="5"/>
    <n v="47"/>
    <x v="3"/>
    <x v="10"/>
  </r>
  <r>
    <x v="611"/>
    <x v="14"/>
    <x v="3"/>
    <n v="1.141"/>
    <x v="5"/>
    <n v="47"/>
    <x v="3"/>
    <x v="10"/>
  </r>
  <r>
    <x v="611"/>
    <x v="2"/>
    <x v="3"/>
    <n v="1.167"/>
    <x v="5"/>
    <n v="47"/>
    <x v="3"/>
    <x v="10"/>
  </r>
  <r>
    <x v="611"/>
    <x v="3"/>
    <x v="3"/>
    <n v="1.2090000000000001"/>
    <x v="5"/>
    <n v="47"/>
    <x v="3"/>
    <x v="10"/>
  </r>
  <r>
    <x v="611"/>
    <x v="5"/>
    <x v="3"/>
    <n v="0.749"/>
    <x v="5"/>
    <n v="47"/>
    <x v="3"/>
    <x v="10"/>
  </r>
  <r>
    <x v="611"/>
    <x v="6"/>
    <x v="3"/>
    <n v="1.008"/>
    <x v="5"/>
    <n v="47"/>
    <x v="3"/>
    <x v="10"/>
  </r>
  <r>
    <x v="611"/>
    <x v="17"/>
    <x v="3"/>
    <n v="1.403"/>
    <x v="5"/>
    <n v="47"/>
    <x v="3"/>
    <x v="10"/>
  </r>
  <r>
    <x v="611"/>
    <x v="15"/>
    <x v="3"/>
    <n v="1.3660000000000001"/>
    <x v="5"/>
    <n v="47"/>
    <x v="3"/>
    <x v="10"/>
  </r>
  <r>
    <x v="611"/>
    <x v="8"/>
    <x v="3"/>
    <n v="1.343"/>
    <x v="5"/>
    <n v="47"/>
    <x v="3"/>
    <x v="10"/>
  </r>
  <r>
    <x v="611"/>
    <x v="9"/>
    <x v="3"/>
    <n v="1.444"/>
    <x v="5"/>
    <n v="47"/>
    <x v="3"/>
    <x v="10"/>
  </r>
  <r>
    <x v="611"/>
    <x v="10"/>
    <x v="3"/>
    <n v="1.542"/>
    <x v="5"/>
    <n v="47"/>
    <x v="3"/>
    <x v="10"/>
  </r>
  <r>
    <x v="611"/>
    <x v="11"/>
    <x v="3"/>
    <n v="1.5409999999999999"/>
    <x v="5"/>
    <n v="47"/>
    <x v="3"/>
    <x v="10"/>
  </r>
  <r>
    <x v="611"/>
    <x v="12"/>
    <x v="3"/>
    <n v="1.8129999999999999"/>
    <x v="5"/>
    <n v="47"/>
    <x v="3"/>
    <x v="10"/>
  </r>
  <r>
    <x v="612"/>
    <x v="13"/>
    <x v="0"/>
    <n v="3.141E-2"/>
    <x v="5"/>
    <n v="47"/>
    <x v="3"/>
    <x v="10"/>
  </r>
  <r>
    <x v="612"/>
    <x v="13"/>
    <x v="1"/>
    <n v="6.1120000000000001E-2"/>
    <x v="5"/>
    <n v="47"/>
    <x v="3"/>
    <x v="10"/>
  </r>
  <r>
    <x v="612"/>
    <x v="13"/>
    <x v="2"/>
    <n v="0.43876999999999999"/>
    <x v="5"/>
    <n v="47"/>
    <x v="3"/>
    <x v="10"/>
  </r>
  <r>
    <x v="612"/>
    <x v="13"/>
    <x v="3"/>
    <n v="0.53129999999999999"/>
    <x v="5"/>
    <n v="47"/>
    <x v="3"/>
    <x v="10"/>
  </r>
  <r>
    <x v="613"/>
    <x v="0"/>
    <x v="0"/>
    <n v="0.13547999999999999"/>
    <x v="5"/>
    <n v="48"/>
    <x v="3"/>
    <x v="10"/>
  </r>
  <r>
    <x v="613"/>
    <x v="18"/>
    <x v="0"/>
    <n v="0.13300000000000001"/>
    <x v="5"/>
    <n v="48"/>
    <x v="3"/>
    <x v="10"/>
  </r>
  <r>
    <x v="613"/>
    <x v="19"/>
    <x v="0"/>
    <n v="0.1716"/>
    <x v="5"/>
    <n v="48"/>
    <x v="3"/>
    <x v="10"/>
  </r>
  <r>
    <x v="613"/>
    <x v="16"/>
    <x v="0"/>
    <n v="0.40200999999999998"/>
    <x v="5"/>
    <n v="48"/>
    <x v="3"/>
    <x v="10"/>
  </r>
  <r>
    <x v="613"/>
    <x v="14"/>
    <x v="0"/>
    <n v="0.40200999999999998"/>
    <x v="5"/>
    <n v="48"/>
    <x v="3"/>
    <x v="10"/>
  </r>
  <r>
    <x v="613"/>
    <x v="2"/>
    <x v="0"/>
    <n v="0.40200999999999998"/>
    <x v="5"/>
    <n v="48"/>
    <x v="3"/>
    <x v="10"/>
  </r>
  <r>
    <x v="613"/>
    <x v="3"/>
    <x v="0"/>
    <n v="0.40200999999999998"/>
    <x v="5"/>
    <n v="48"/>
    <x v="3"/>
    <x v="10"/>
  </r>
  <r>
    <x v="613"/>
    <x v="5"/>
    <x v="0"/>
    <n v="9.0109999999999996E-2"/>
    <x v="5"/>
    <n v="48"/>
    <x v="3"/>
    <x v="10"/>
  </r>
  <r>
    <x v="613"/>
    <x v="6"/>
    <x v="0"/>
    <n v="0.34260000000000002"/>
    <x v="5"/>
    <n v="48"/>
    <x v="3"/>
    <x v="10"/>
  </r>
  <r>
    <x v="613"/>
    <x v="17"/>
    <x v="0"/>
    <n v="0.61751"/>
    <x v="5"/>
    <n v="48"/>
    <x v="3"/>
    <x v="10"/>
  </r>
  <r>
    <x v="613"/>
    <x v="15"/>
    <x v="0"/>
    <n v="0.61751"/>
    <x v="5"/>
    <n v="48"/>
    <x v="3"/>
    <x v="10"/>
  </r>
  <r>
    <x v="613"/>
    <x v="8"/>
    <x v="0"/>
    <n v="0.61751"/>
    <x v="5"/>
    <n v="48"/>
    <x v="3"/>
    <x v="10"/>
  </r>
  <r>
    <x v="613"/>
    <x v="9"/>
    <x v="0"/>
    <n v="0.61751"/>
    <x v="5"/>
    <n v="48"/>
    <x v="3"/>
    <x v="10"/>
  </r>
  <r>
    <x v="613"/>
    <x v="10"/>
    <x v="0"/>
    <n v="0.61751"/>
    <x v="5"/>
    <n v="48"/>
    <x v="3"/>
    <x v="10"/>
  </r>
  <r>
    <x v="613"/>
    <x v="11"/>
    <x v="0"/>
    <n v="0.61751"/>
    <x v="5"/>
    <n v="48"/>
    <x v="3"/>
    <x v="10"/>
  </r>
  <r>
    <x v="613"/>
    <x v="12"/>
    <x v="0"/>
    <n v="0.61751"/>
    <x v="5"/>
    <n v="48"/>
    <x v="3"/>
    <x v="10"/>
  </r>
  <r>
    <x v="613"/>
    <x v="0"/>
    <x v="1"/>
    <n v="0.10415000000000001"/>
    <x v="5"/>
    <n v="48"/>
    <x v="3"/>
    <x v="10"/>
  </r>
  <r>
    <x v="613"/>
    <x v="18"/>
    <x v="1"/>
    <n v="0.184"/>
    <x v="5"/>
    <n v="48"/>
    <x v="3"/>
    <x v="10"/>
  </r>
  <r>
    <x v="613"/>
    <x v="19"/>
    <x v="1"/>
    <n v="0.21878"/>
    <x v="5"/>
    <n v="48"/>
    <x v="3"/>
    <x v="10"/>
  </r>
  <r>
    <x v="613"/>
    <x v="16"/>
    <x v="1"/>
    <n v="0.21690999999999999"/>
    <x v="5"/>
    <n v="48"/>
    <x v="3"/>
    <x v="10"/>
  </r>
  <r>
    <x v="613"/>
    <x v="14"/>
    <x v="1"/>
    <n v="0.21110999999999999"/>
    <x v="5"/>
    <n v="48"/>
    <x v="3"/>
    <x v="10"/>
  </r>
  <r>
    <x v="613"/>
    <x v="2"/>
    <x v="1"/>
    <n v="0.21654000000000001"/>
    <x v="5"/>
    <n v="48"/>
    <x v="3"/>
    <x v="10"/>
  </r>
  <r>
    <x v="613"/>
    <x v="3"/>
    <x v="1"/>
    <n v="0.22606999999999999"/>
    <x v="5"/>
    <n v="48"/>
    <x v="3"/>
    <x v="10"/>
  </r>
  <r>
    <x v="613"/>
    <x v="5"/>
    <x v="1"/>
    <n v="8.5250000000000006E-2"/>
    <x v="5"/>
    <n v="48"/>
    <x v="3"/>
    <x v="10"/>
  </r>
  <r>
    <x v="613"/>
    <x v="6"/>
    <x v="1"/>
    <n v="0.18718000000000001"/>
    <x v="5"/>
    <n v="48"/>
    <x v="3"/>
    <x v="10"/>
  </r>
  <r>
    <x v="613"/>
    <x v="17"/>
    <x v="1"/>
    <n v="0.25824000000000003"/>
    <x v="5"/>
    <n v="48"/>
    <x v="3"/>
    <x v="10"/>
  </r>
  <r>
    <x v="613"/>
    <x v="15"/>
    <x v="1"/>
    <n v="0.25280999999999998"/>
    <x v="5"/>
    <n v="48"/>
    <x v="3"/>
    <x v="10"/>
  </r>
  <r>
    <x v="613"/>
    <x v="8"/>
    <x v="1"/>
    <n v="0.25019999999999998"/>
    <x v="5"/>
    <n v="48"/>
    <x v="3"/>
    <x v="10"/>
  </r>
  <r>
    <x v="613"/>
    <x v="9"/>
    <x v="1"/>
    <n v="0.26795999999999998"/>
    <x v="5"/>
    <n v="48"/>
    <x v="3"/>
    <x v="10"/>
  </r>
  <r>
    <x v="613"/>
    <x v="10"/>
    <x v="1"/>
    <n v="0.28498000000000001"/>
    <x v="5"/>
    <n v="48"/>
    <x v="3"/>
    <x v="10"/>
  </r>
  <r>
    <x v="613"/>
    <x v="11"/>
    <x v="1"/>
    <n v="0.28384999999999999"/>
    <x v="5"/>
    <n v="48"/>
    <x v="3"/>
    <x v="10"/>
  </r>
  <r>
    <x v="613"/>
    <x v="12"/>
    <x v="1"/>
    <n v="0.33827000000000002"/>
    <x v="5"/>
    <n v="48"/>
    <x v="3"/>
    <x v="10"/>
  </r>
  <r>
    <x v="613"/>
    <x v="0"/>
    <x v="2"/>
    <n v="0.31735999999999998"/>
    <x v="5"/>
    <n v="48"/>
    <x v="3"/>
    <x v="10"/>
  </r>
  <r>
    <x v="613"/>
    <x v="18"/>
    <x v="2"/>
    <n v="0.66700000000000004"/>
    <x v="5"/>
    <n v="48"/>
    <x v="3"/>
    <x v="10"/>
  </r>
  <r>
    <x v="613"/>
    <x v="19"/>
    <x v="2"/>
    <n v="0.78"/>
    <x v="5"/>
    <n v="48"/>
    <x v="3"/>
    <x v="10"/>
  </r>
  <r>
    <x v="613"/>
    <x v="16"/>
    <x v="2"/>
    <n v="0.54108000000000001"/>
    <x v="5"/>
    <n v="48"/>
    <x v="3"/>
    <x v="10"/>
  </r>
  <r>
    <x v="613"/>
    <x v="14"/>
    <x v="2"/>
    <n v="0.51588000000000001"/>
    <x v="5"/>
    <n v="48"/>
    <x v="3"/>
    <x v="10"/>
  </r>
  <r>
    <x v="613"/>
    <x v="2"/>
    <x v="2"/>
    <n v="0.53944999999999999"/>
    <x v="5"/>
    <n v="48"/>
    <x v="3"/>
    <x v="10"/>
  </r>
  <r>
    <x v="613"/>
    <x v="3"/>
    <x v="2"/>
    <n v="0.58091999999999999"/>
    <x v="5"/>
    <n v="48"/>
    <x v="3"/>
    <x v="10"/>
  </r>
  <r>
    <x v="613"/>
    <x v="5"/>
    <x v="2"/>
    <n v="0.56564000000000003"/>
    <x v="5"/>
    <n v="48"/>
    <x v="3"/>
    <x v="10"/>
  </r>
  <r>
    <x v="613"/>
    <x v="6"/>
    <x v="2"/>
    <n v="0.47122000000000003"/>
    <x v="5"/>
    <n v="48"/>
    <x v="3"/>
    <x v="10"/>
  </r>
  <r>
    <x v="613"/>
    <x v="17"/>
    <x v="2"/>
    <n v="0.50524999999999998"/>
    <x v="5"/>
    <n v="48"/>
    <x v="3"/>
    <x v="10"/>
  </r>
  <r>
    <x v="613"/>
    <x v="15"/>
    <x v="2"/>
    <n v="0.48168"/>
    <x v="5"/>
    <n v="48"/>
    <x v="3"/>
    <x v="10"/>
  </r>
  <r>
    <x v="613"/>
    <x v="8"/>
    <x v="2"/>
    <n v="0.47028999999999999"/>
    <x v="5"/>
    <n v="48"/>
    <x v="3"/>
    <x v="10"/>
  </r>
  <r>
    <x v="613"/>
    <x v="9"/>
    <x v="2"/>
    <n v="0.54752999999999996"/>
    <x v="5"/>
    <n v="48"/>
    <x v="3"/>
    <x v="10"/>
  </r>
  <r>
    <x v="613"/>
    <x v="10"/>
    <x v="2"/>
    <n v="0.62151000000000001"/>
    <x v="5"/>
    <n v="48"/>
    <x v="3"/>
    <x v="10"/>
  </r>
  <r>
    <x v="613"/>
    <x v="11"/>
    <x v="2"/>
    <n v="0.61663999999999997"/>
    <x v="5"/>
    <n v="48"/>
    <x v="3"/>
    <x v="10"/>
  </r>
  <r>
    <x v="613"/>
    <x v="12"/>
    <x v="2"/>
    <n v="0.85321999999999998"/>
    <x v="5"/>
    <n v="48"/>
    <x v="3"/>
    <x v="10"/>
  </r>
  <r>
    <x v="613"/>
    <x v="0"/>
    <x v="3"/>
    <n v="0.55700000000000005"/>
    <x v="5"/>
    <n v="48"/>
    <x v="3"/>
    <x v="10"/>
  </r>
  <r>
    <x v="613"/>
    <x v="18"/>
    <x v="3"/>
    <n v="0.98399999999999999"/>
    <x v="5"/>
    <n v="48"/>
    <x v="3"/>
    <x v="10"/>
  </r>
  <r>
    <x v="613"/>
    <x v="19"/>
    <x v="3"/>
    <n v="1.17"/>
    <x v="5"/>
    <n v="48"/>
    <x v="3"/>
    <x v="10"/>
  </r>
  <r>
    <x v="613"/>
    <x v="16"/>
    <x v="3"/>
    <n v="1.1599999999999999"/>
    <x v="5"/>
    <n v="48"/>
    <x v="3"/>
    <x v="10"/>
  </r>
  <r>
    <x v="613"/>
    <x v="14"/>
    <x v="3"/>
    <n v="1.129"/>
    <x v="5"/>
    <n v="48"/>
    <x v="3"/>
    <x v="10"/>
  </r>
  <r>
    <x v="613"/>
    <x v="2"/>
    <x v="3"/>
    <n v="1.1579999999999999"/>
    <x v="5"/>
    <n v="48"/>
    <x v="3"/>
    <x v="10"/>
  </r>
  <r>
    <x v="613"/>
    <x v="3"/>
    <x v="3"/>
    <n v="1.2090000000000001"/>
    <x v="5"/>
    <n v="48"/>
    <x v="3"/>
    <x v="10"/>
  </r>
  <r>
    <x v="613"/>
    <x v="5"/>
    <x v="3"/>
    <n v="0.74099999999999999"/>
    <x v="5"/>
    <n v="48"/>
    <x v="3"/>
    <x v="10"/>
  </r>
  <r>
    <x v="613"/>
    <x v="6"/>
    <x v="3"/>
    <n v="1.0009999999999999"/>
    <x v="5"/>
    <n v="48"/>
    <x v="3"/>
    <x v="10"/>
  </r>
  <r>
    <x v="613"/>
    <x v="17"/>
    <x v="3"/>
    <n v="1.381"/>
    <x v="5"/>
    <n v="48"/>
    <x v="3"/>
    <x v="10"/>
  </r>
  <r>
    <x v="613"/>
    <x v="15"/>
    <x v="3"/>
    <n v="1.3520000000000001"/>
    <x v="5"/>
    <n v="48"/>
    <x v="3"/>
    <x v="10"/>
  </r>
  <r>
    <x v="613"/>
    <x v="8"/>
    <x v="3"/>
    <n v="1.3380000000000001"/>
    <x v="5"/>
    <n v="48"/>
    <x v="3"/>
    <x v="10"/>
  </r>
  <r>
    <x v="613"/>
    <x v="9"/>
    <x v="3"/>
    <n v="1.4330000000000001"/>
    <x v="5"/>
    <n v="48"/>
    <x v="3"/>
    <x v="10"/>
  </r>
  <r>
    <x v="613"/>
    <x v="10"/>
    <x v="3"/>
    <n v="1.524"/>
    <x v="5"/>
    <n v="48"/>
    <x v="3"/>
    <x v="10"/>
  </r>
  <r>
    <x v="613"/>
    <x v="11"/>
    <x v="3"/>
    <n v="1.518"/>
    <x v="5"/>
    <n v="48"/>
    <x v="3"/>
    <x v="10"/>
  </r>
  <r>
    <x v="613"/>
    <x v="12"/>
    <x v="3"/>
    <n v="1.8089999999999999"/>
    <x v="5"/>
    <n v="48"/>
    <x v="3"/>
    <x v="10"/>
  </r>
  <r>
    <x v="614"/>
    <x v="13"/>
    <x v="0"/>
    <n v="3.141E-2"/>
    <x v="5"/>
    <n v="48"/>
    <x v="3"/>
    <x v="10"/>
  </r>
  <r>
    <x v="614"/>
    <x v="13"/>
    <x v="1"/>
    <n v="5.9819999999999998E-2"/>
    <x v="5"/>
    <n v="48"/>
    <x v="3"/>
    <x v="10"/>
  </r>
  <r>
    <x v="614"/>
    <x v="13"/>
    <x v="2"/>
    <n v="0.42876999999999998"/>
    <x v="5"/>
    <n v="48"/>
    <x v="3"/>
    <x v="10"/>
  </r>
  <r>
    <x v="614"/>
    <x v="13"/>
    <x v="3"/>
    <n v="0.52"/>
    <x v="5"/>
    <n v="48"/>
    <x v="3"/>
    <x v="10"/>
  </r>
  <r>
    <x v="615"/>
    <x v="0"/>
    <x v="0"/>
    <n v="0.13547999999999999"/>
    <x v="5"/>
    <n v="49"/>
    <x v="3"/>
    <x v="10"/>
  </r>
  <r>
    <x v="615"/>
    <x v="18"/>
    <x v="0"/>
    <n v="0.13300000000000001"/>
    <x v="5"/>
    <n v="49"/>
    <x v="3"/>
    <x v="10"/>
  </r>
  <r>
    <x v="615"/>
    <x v="19"/>
    <x v="0"/>
    <n v="0.1716"/>
    <x v="5"/>
    <n v="49"/>
    <x v="3"/>
    <x v="10"/>
  </r>
  <r>
    <x v="615"/>
    <x v="16"/>
    <x v="0"/>
    <n v="0.40200999999999998"/>
    <x v="5"/>
    <n v="49"/>
    <x v="3"/>
    <x v="10"/>
  </r>
  <r>
    <x v="615"/>
    <x v="14"/>
    <x v="0"/>
    <n v="0.40200999999999998"/>
    <x v="5"/>
    <n v="49"/>
    <x v="3"/>
    <x v="10"/>
  </r>
  <r>
    <x v="615"/>
    <x v="2"/>
    <x v="0"/>
    <n v="0.40200999999999998"/>
    <x v="5"/>
    <n v="49"/>
    <x v="3"/>
    <x v="10"/>
  </r>
  <r>
    <x v="615"/>
    <x v="3"/>
    <x v="0"/>
    <n v="0.40200999999999998"/>
    <x v="5"/>
    <n v="49"/>
    <x v="3"/>
    <x v="10"/>
  </r>
  <r>
    <x v="615"/>
    <x v="5"/>
    <x v="0"/>
    <n v="9.0109999999999996E-2"/>
    <x v="5"/>
    <n v="49"/>
    <x v="3"/>
    <x v="10"/>
  </r>
  <r>
    <x v="615"/>
    <x v="6"/>
    <x v="0"/>
    <n v="0.34260000000000002"/>
    <x v="5"/>
    <n v="49"/>
    <x v="3"/>
    <x v="10"/>
  </r>
  <r>
    <x v="615"/>
    <x v="17"/>
    <x v="0"/>
    <n v="0.61751"/>
    <x v="5"/>
    <n v="49"/>
    <x v="3"/>
    <x v="10"/>
  </r>
  <r>
    <x v="615"/>
    <x v="15"/>
    <x v="0"/>
    <n v="0.61751"/>
    <x v="5"/>
    <n v="49"/>
    <x v="3"/>
    <x v="10"/>
  </r>
  <r>
    <x v="615"/>
    <x v="8"/>
    <x v="0"/>
    <n v="0.61751"/>
    <x v="5"/>
    <n v="49"/>
    <x v="3"/>
    <x v="10"/>
  </r>
  <r>
    <x v="615"/>
    <x v="9"/>
    <x v="0"/>
    <n v="0.61751"/>
    <x v="5"/>
    <n v="49"/>
    <x v="3"/>
    <x v="10"/>
  </r>
  <r>
    <x v="615"/>
    <x v="10"/>
    <x v="0"/>
    <n v="0.61751"/>
    <x v="5"/>
    <n v="49"/>
    <x v="3"/>
    <x v="10"/>
  </r>
  <r>
    <x v="615"/>
    <x v="11"/>
    <x v="0"/>
    <n v="0.61751"/>
    <x v="5"/>
    <n v="49"/>
    <x v="3"/>
    <x v="10"/>
  </r>
  <r>
    <x v="615"/>
    <x v="12"/>
    <x v="0"/>
    <n v="0.61751"/>
    <x v="5"/>
    <n v="49"/>
    <x v="3"/>
    <x v="10"/>
  </r>
  <r>
    <x v="615"/>
    <x v="0"/>
    <x v="1"/>
    <n v="0.10434"/>
    <x v="5"/>
    <n v="49"/>
    <x v="3"/>
    <x v="10"/>
  </r>
  <r>
    <x v="615"/>
    <x v="18"/>
    <x v="1"/>
    <n v="0.184"/>
    <x v="5"/>
    <n v="49"/>
    <x v="3"/>
    <x v="10"/>
  </r>
  <r>
    <x v="615"/>
    <x v="19"/>
    <x v="1"/>
    <n v="0.21878"/>
    <x v="5"/>
    <n v="49"/>
    <x v="3"/>
    <x v="10"/>
  </r>
  <r>
    <x v="615"/>
    <x v="16"/>
    <x v="1"/>
    <n v="0.21747"/>
    <x v="5"/>
    <n v="49"/>
    <x v="3"/>
    <x v="10"/>
  </r>
  <r>
    <x v="615"/>
    <x v="14"/>
    <x v="1"/>
    <n v="0.21037"/>
    <x v="5"/>
    <n v="49"/>
    <x v="3"/>
    <x v="10"/>
  </r>
  <r>
    <x v="615"/>
    <x v="2"/>
    <x v="1"/>
    <n v="0.21540999999999999"/>
    <x v="5"/>
    <n v="49"/>
    <x v="3"/>
    <x v="10"/>
  </r>
  <r>
    <x v="615"/>
    <x v="3"/>
    <x v="1"/>
    <n v="0.22233"/>
    <x v="5"/>
    <n v="49"/>
    <x v="3"/>
    <x v="10"/>
  </r>
  <r>
    <x v="615"/>
    <x v="5"/>
    <x v="1"/>
    <n v="8.4790000000000004E-2"/>
    <x v="5"/>
    <n v="49"/>
    <x v="3"/>
    <x v="10"/>
  </r>
  <r>
    <x v="615"/>
    <x v="6"/>
    <x v="1"/>
    <n v="0.18643000000000001"/>
    <x v="5"/>
    <n v="49"/>
    <x v="3"/>
    <x v="10"/>
  </r>
  <r>
    <x v="615"/>
    <x v="17"/>
    <x v="1"/>
    <n v="0.26029000000000002"/>
    <x v="5"/>
    <n v="49"/>
    <x v="3"/>
    <x v="10"/>
  </r>
  <r>
    <x v="615"/>
    <x v="15"/>
    <x v="1"/>
    <n v="0.25263000000000002"/>
    <x v="5"/>
    <n v="49"/>
    <x v="3"/>
    <x v="10"/>
  </r>
  <r>
    <x v="615"/>
    <x v="8"/>
    <x v="1"/>
    <n v="0.24926000000000001"/>
    <x v="5"/>
    <n v="49"/>
    <x v="3"/>
    <x v="10"/>
  </r>
  <r>
    <x v="615"/>
    <x v="9"/>
    <x v="1"/>
    <n v="0.26721"/>
    <x v="5"/>
    <n v="49"/>
    <x v="3"/>
    <x v="10"/>
  </r>
  <r>
    <x v="615"/>
    <x v="10"/>
    <x v="1"/>
    <n v="0.28516000000000002"/>
    <x v="5"/>
    <n v="49"/>
    <x v="3"/>
    <x v="10"/>
  </r>
  <r>
    <x v="615"/>
    <x v="11"/>
    <x v="1"/>
    <n v="0.28310999999999997"/>
    <x v="5"/>
    <n v="49"/>
    <x v="3"/>
    <x v="10"/>
  </r>
  <r>
    <x v="615"/>
    <x v="12"/>
    <x v="1"/>
    <n v="0.33807999999999999"/>
    <x v="5"/>
    <n v="49"/>
    <x v="3"/>
    <x v="10"/>
  </r>
  <r>
    <x v="615"/>
    <x v="0"/>
    <x v="2"/>
    <n v="0.31818000000000002"/>
    <x v="5"/>
    <n v="49"/>
    <x v="3"/>
    <x v="10"/>
  </r>
  <r>
    <x v="615"/>
    <x v="18"/>
    <x v="2"/>
    <n v="0.66700000000000004"/>
    <x v="5"/>
    <n v="49"/>
    <x v="3"/>
    <x v="10"/>
  </r>
  <r>
    <x v="615"/>
    <x v="19"/>
    <x v="2"/>
    <n v="0.78"/>
    <x v="5"/>
    <n v="49"/>
    <x v="3"/>
    <x v="10"/>
  </r>
  <r>
    <x v="615"/>
    <x v="16"/>
    <x v="2"/>
    <n v="0.54352"/>
    <x v="5"/>
    <n v="49"/>
    <x v="3"/>
    <x v="10"/>
  </r>
  <r>
    <x v="615"/>
    <x v="14"/>
    <x v="2"/>
    <n v="0.51261999999999996"/>
    <x v="5"/>
    <n v="49"/>
    <x v="3"/>
    <x v="10"/>
  </r>
  <r>
    <x v="615"/>
    <x v="2"/>
    <x v="2"/>
    <n v="0.53458000000000006"/>
    <x v="5"/>
    <n v="49"/>
    <x v="3"/>
    <x v="10"/>
  </r>
  <r>
    <x v="615"/>
    <x v="3"/>
    <x v="2"/>
    <n v="0.56466000000000005"/>
    <x v="5"/>
    <n v="49"/>
    <x v="3"/>
    <x v="10"/>
  </r>
  <r>
    <x v="615"/>
    <x v="5"/>
    <x v="2"/>
    <n v="0.56210000000000004"/>
    <x v="5"/>
    <n v="49"/>
    <x v="3"/>
    <x v="10"/>
  </r>
  <r>
    <x v="615"/>
    <x v="6"/>
    <x v="2"/>
    <n v="0.46797"/>
    <x v="5"/>
    <n v="49"/>
    <x v="3"/>
    <x v="10"/>
  </r>
  <r>
    <x v="615"/>
    <x v="17"/>
    <x v="2"/>
    <n v="0.51419999999999999"/>
    <x v="5"/>
    <n v="49"/>
    <x v="3"/>
    <x v="10"/>
  </r>
  <r>
    <x v="615"/>
    <x v="15"/>
    <x v="2"/>
    <n v="0.48086000000000001"/>
    <x v="5"/>
    <n v="49"/>
    <x v="3"/>
    <x v="10"/>
  </r>
  <r>
    <x v="615"/>
    <x v="8"/>
    <x v="2"/>
    <n v="0.46622999999999998"/>
    <x v="5"/>
    <n v="49"/>
    <x v="3"/>
    <x v="10"/>
  </r>
  <r>
    <x v="615"/>
    <x v="9"/>
    <x v="2"/>
    <n v="0.54427999999999999"/>
    <x v="5"/>
    <n v="49"/>
    <x v="3"/>
    <x v="10"/>
  </r>
  <r>
    <x v="615"/>
    <x v="10"/>
    <x v="2"/>
    <n v="0.62233000000000005"/>
    <x v="5"/>
    <n v="49"/>
    <x v="3"/>
    <x v="10"/>
  </r>
  <r>
    <x v="615"/>
    <x v="11"/>
    <x v="2"/>
    <n v="0.61338000000000004"/>
    <x v="5"/>
    <n v="49"/>
    <x v="3"/>
    <x v="10"/>
  </r>
  <r>
    <x v="615"/>
    <x v="12"/>
    <x v="2"/>
    <n v="0.85241"/>
    <x v="5"/>
    <n v="49"/>
    <x v="3"/>
    <x v="10"/>
  </r>
  <r>
    <x v="615"/>
    <x v="0"/>
    <x v="3"/>
    <n v="0.55800000000000005"/>
    <x v="5"/>
    <n v="49"/>
    <x v="3"/>
    <x v="10"/>
  </r>
  <r>
    <x v="615"/>
    <x v="18"/>
    <x v="3"/>
    <n v="0.98399999999999999"/>
    <x v="5"/>
    <n v="49"/>
    <x v="3"/>
    <x v="10"/>
  </r>
  <r>
    <x v="615"/>
    <x v="19"/>
    <x v="3"/>
    <n v="1.17"/>
    <x v="5"/>
    <n v="49"/>
    <x v="3"/>
    <x v="10"/>
  </r>
  <r>
    <x v="615"/>
    <x v="16"/>
    <x v="3"/>
    <n v="1.163"/>
    <x v="5"/>
    <n v="49"/>
    <x v="3"/>
    <x v="10"/>
  </r>
  <r>
    <x v="615"/>
    <x v="14"/>
    <x v="3"/>
    <n v="1.125"/>
    <x v="5"/>
    <n v="49"/>
    <x v="3"/>
    <x v="10"/>
  </r>
  <r>
    <x v="615"/>
    <x v="2"/>
    <x v="3"/>
    <n v="1.1519999999999999"/>
    <x v="5"/>
    <n v="49"/>
    <x v="3"/>
    <x v="10"/>
  </r>
  <r>
    <x v="615"/>
    <x v="3"/>
    <x v="3"/>
    <n v="1.1890000000000001"/>
    <x v="5"/>
    <n v="49"/>
    <x v="3"/>
    <x v="10"/>
  </r>
  <r>
    <x v="615"/>
    <x v="5"/>
    <x v="3"/>
    <n v="0.73699999999999999"/>
    <x v="5"/>
    <n v="49"/>
    <x v="3"/>
    <x v="10"/>
  </r>
  <r>
    <x v="615"/>
    <x v="6"/>
    <x v="3"/>
    <n v="0.997"/>
    <x v="5"/>
    <n v="49"/>
    <x v="3"/>
    <x v="10"/>
  </r>
  <r>
    <x v="615"/>
    <x v="17"/>
    <x v="3"/>
    <n v="1.3919999999999999"/>
    <x v="5"/>
    <n v="49"/>
    <x v="3"/>
    <x v="10"/>
  </r>
  <r>
    <x v="615"/>
    <x v="15"/>
    <x v="3"/>
    <n v="1.351"/>
    <x v="5"/>
    <n v="49"/>
    <x v="3"/>
    <x v="10"/>
  </r>
  <r>
    <x v="615"/>
    <x v="8"/>
    <x v="3"/>
    <n v="1.333"/>
    <x v="5"/>
    <n v="49"/>
    <x v="3"/>
    <x v="10"/>
  </r>
  <r>
    <x v="615"/>
    <x v="9"/>
    <x v="3"/>
    <n v="1.429"/>
    <x v="5"/>
    <n v="49"/>
    <x v="3"/>
    <x v="10"/>
  </r>
  <r>
    <x v="615"/>
    <x v="10"/>
    <x v="3"/>
    <n v="1.5249999999999999"/>
    <x v="5"/>
    <n v="49"/>
    <x v="3"/>
    <x v="10"/>
  </r>
  <r>
    <x v="615"/>
    <x v="11"/>
    <x v="3"/>
    <n v="1.514"/>
    <x v="5"/>
    <n v="49"/>
    <x v="3"/>
    <x v="10"/>
  </r>
  <r>
    <x v="615"/>
    <x v="12"/>
    <x v="3"/>
    <n v="1.8080000000000001"/>
    <x v="5"/>
    <n v="49"/>
    <x v="3"/>
    <x v="10"/>
  </r>
  <r>
    <x v="616"/>
    <x v="13"/>
    <x v="0"/>
    <n v="3.141E-2"/>
    <x v="5"/>
    <n v="49"/>
    <x v="3"/>
    <x v="11"/>
  </r>
  <r>
    <x v="616"/>
    <x v="13"/>
    <x v="1"/>
    <n v="6.0650000000000003E-2"/>
    <x v="5"/>
    <n v="49"/>
    <x v="3"/>
    <x v="11"/>
  </r>
  <r>
    <x v="616"/>
    <x v="13"/>
    <x v="2"/>
    <n v="0.43514000000000003"/>
    <x v="5"/>
    <n v="49"/>
    <x v="3"/>
    <x v="11"/>
  </r>
  <r>
    <x v="616"/>
    <x v="13"/>
    <x v="3"/>
    <n v="0.5272"/>
    <x v="5"/>
    <n v="49"/>
    <x v="3"/>
    <x v="11"/>
  </r>
  <r>
    <x v="617"/>
    <x v="0"/>
    <x v="0"/>
    <n v="0.13547999999999999"/>
    <x v="5"/>
    <n v="50"/>
    <x v="3"/>
    <x v="11"/>
  </r>
  <r>
    <x v="617"/>
    <x v="18"/>
    <x v="0"/>
    <n v="0.13300000000000001"/>
    <x v="5"/>
    <n v="50"/>
    <x v="3"/>
    <x v="11"/>
  </r>
  <r>
    <x v="617"/>
    <x v="19"/>
    <x v="0"/>
    <n v="0.1716"/>
    <x v="5"/>
    <n v="50"/>
    <x v="3"/>
    <x v="11"/>
  </r>
  <r>
    <x v="617"/>
    <x v="16"/>
    <x v="0"/>
    <n v="0.40200999999999998"/>
    <x v="5"/>
    <n v="50"/>
    <x v="3"/>
    <x v="11"/>
  </r>
  <r>
    <x v="617"/>
    <x v="14"/>
    <x v="0"/>
    <n v="0.40200999999999998"/>
    <x v="5"/>
    <n v="50"/>
    <x v="3"/>
    <x v="11"/>
  </r>
  <r>
    <x v="617"/>
    <x v="2"/>
    <x v="0"/>
    <n v="0.40200999999999998"/>
    <x v="5"/>
    <n v="50"/>
    <x v="3"/>
    <x v="11"/>
  </r>
  <r>
    <x v="617"/>
    <x v="3"/>
    <x v="0"/>
    <n v="0.40200999999999998"/>
    <x v="5"/>
    <n v="50"/>
    <x v="3"/>
    <x v="11"/>
  </r>
  <r>
    <x v="617"/>
    <x v="5"/>
    <x v="0"/>
    <n v="9.0109999999999996E-2"/>
    <x v="5"/>
    <n v="50"/>
    <x v="3"/>
    <x v="11"/>
  </r>
  <r>
    <x v="617"/>
    <x v="6"/>
    <x v="0"/>
    <n v="0.34260000000000002"/>
    <x v="5"/>
    <n v="50"/>
    <x v="3"/>
    <x v="11"/>
  </r>
  <r>
    <x v="617"/>
    <x v="17"/>
    <x v="0"/>
    <n v="0.61751"/>
    <x v="5"/>
    <n v="50"/>
    <x v="3"/>
    <x v="11"/>
  </r>
  <r>
    <x v="617"/>
    <x v="15"/>
    <x v="0"/>
    <n v="0.61751"/>
    <x v="5"/>
    <n v="50"/>
    <x v="3"/>
    <x v="11"/>
  </r>
  <r>
    <x v="617"/>
    <x v="8"/>
    <x v="0"/>
    <n v="0.61751"/>
    <x v="5"/>
    <n v="50"/>
    <x v="3"/>
    <x v="11"/>
  </r>
  <r>
    <x v="617"/>
    <x v="9"/>
    <x v="0"/>
    <n v="0.61751"/>
    <x v="5"/>
    <n v="50"/>
    <x v="3"/>
    <x v="11"/>
  </r>
  <r>
    <x v="617"/>
    <x v="10"/>
    <x v="0"/>
    <n v="0.61751"/>
    <x v="5"/>
    <n v="50"/>
    <x v="3"/>
    <x v="11"/>
  </r>
  <r>
    <x v="617"/>
    <x v="11"/>
    <x v="0"/>
    <n v="0.61751"/>
    <x v="5"/>
    <n v="50"/>
    <x v="3"/>
    <x v="11"/>
  </r>
  <r>
    <x v="617"/>
    <x v="12"/>
    <x v="0"/>
    <n v="0.61751"/>
    <x v="5"/>
    <n v="50"/>
    <x v="3"/>
    <x v="11"/>
  </r>
  <r>
    <x v="617"/>
    <x v="0"/>
    <x v="1"/>
    <n v="0.10453"/>
    <x v="5"/>
    <n v="50"/>
    <x v="3"/>
    <x v="11"/>
  </r>
  <r>
    <x v="617"/>
    <x v="18"/>
    <x v="1"/>
    <n v="0.184"/>
    <x v="5"/>
    <n v="50"/>
    <x v="3"/>
    <x v="11"/>
  </r>
  <r>
    <x v="617"/>
    <x v="19"/>
    <x v="1"/>
    <n v="0.21878"/>
    <x v="5"/>
    <n v="50"/>
    <x v="3"/>
    <x v="11"/>
  </r>
  <r>
    <x v="617"/>
    <x v="16"/>
    <x v="1"/>
    <n v="0.21448"/>
    <x v="5"/>
    <n v="50"/>
    <x v="3"/>
    <x v="11"/>
  </r>
  <r>
    <x v="617"/>
    <x v="14"/>
    <x v="1"/>
    <n v="0.20924000000000001"/>
    <x v="5"/>
    <n v="50"/>
    <x v="3"/>
    <x v="11"/>
  </r>
  <r>
    <x v="617"/>
    <x v="2"/>
    <x v="1"/>
    <n v="0.21523"/>
    <x v="5"/>
    <n v="50"/>
    <x v="3"/>
    <x v="11"/>
  </r>
  <r>
    <x v="617"/>
    <x v="3"/>
    <x v="1"/>
    <n v="0.22233"/>
    <x v="5"/>
    <n v="50"/>
    <x v="3"/>
    <x v="11"/>
  </r>
  <r>
    <x v="617"/>
    <x v="5"/>
    <x v="1"/>
    <n v="8.4099999999999994E-2"/>
    <x v="5"/>
    <n v="50"/>
    <x v="3"/>
    <x v="11"/>
  </r>
  <r>
    <x v="617"/>
    <x v="6"/>
    <x v="1"/>
    <n v="0.1855"/>
    <x v="5"/>
    <n v="50"/>
    <x v="3"/>
    <x v="11"/>
  </r>
  <r>
    <x v="617"/>
    <x v="17"/>
    <x v="1"/>
    <n v="0.25805"/>
    <x v="5"/>
    <n v="50"/>
    <x v="3"/>
    <x v="11"/>
  </r>
  <r>
    <x v="617"/>
    <x v="15"/>
    <x v="1"/>
    <n v="0.25207000000000002"/>
    <x v="5"/>
    <n v="50"/>
    <x v="3"/>
    <x v="11"/>
  </r>
  <r>
    <x v="617"/>
    <x v="8"/>
    <x v="1"/>
    <n v="0.24962999999999999"/>
    <x v="5"/>
    <n v="50"/>
    <x v="3"/>
    <x v="11"/>
  </r>
  <r>
    <x v="617"/>
    <x v="9"/>
    <x v="1"/>
    <n v="0.26701999999999998"/>
    <x v="5"/>
    <n v="50"/>
    <x v="3"/>
    <x v="11"/>
  </r>
  <r>
    <x v="617"/>
    <x v="10"/>
    <x v="1"/>
    <n v="0.28647"/>
    <x v="5"/>
    <n v="50"/>
    <x v="3"/>
    <x v="11"/>
  </r>
  <r>
    <x v="617"/>
    <x v="11"/>
    <x v="1"/>
    <n v="0.28310999999999997"/>
    <x v="5"/>
    <n v="50"/>
    <x v="3"/>
    <x v="11"/>
  </r>
  <r>
    <x v="617"/>
    <x v="12"/>
    <x v="1"/>
    <n v="0.33807999999999999"/>
    <x v="5"/>
    <n v="50"/>
    <x v="3"/>
    <x v="11"/>
  </r>
  <r>
    <x v="617"/>
    <x v="0"/>
    <x v="2"/>
    <n v="0.31899"/>
    <x v="5"/>
    <n v="50"/>
    <x v="3"/>
    <x v="11"/>
  </r>
  <r>
    <x v="617"/>
    <x v="18"/>
    <x v="2"/>
    <n v="0.66700000000000004"/>
    <x v="5"/>
    <n v="50"/>
    <x v="3"/>
    <x v="11"/>
  </r>
  <r>
    <x v="617"/>
    <x v="19"/>
    <x v="2"/>
    <n v="0.78"/>
    <x v="5"/>
    <n v="50"/>
    <x v="3"/>
    <x v="11"/>
  </r>
  <r>
    <x v="617"/>
    <x v="16"/>
    <x v="2"/>
    <n v="0.53051000000000004"/>
    <x v="5"/>
    <n v="50"/>
    <x v="3"/>
    <x v="11"/>
  </r>
  <r>
    <x v="617"/>
    <x v="14"/>
    <x v="2"/>
    <n v="0.50775000000000003"/>
    <x v="5"/>
    <n v="50"/>
    <x v="3"/>
    <x v="11"/>
  </r>
  <r>
    <x v="617"/>
    <x v="2"/>
    <x v="2"/>
    <n v="0.53376000000000001"/>
    <x v="5"/>
    <n v="50"/>
    <x v="3"/>
    <x v="11"/>
  </r>
  <r>
    <x v="617"/>
    <x v="3"/>
    <x v="2"/>
    <n v="0.56466000000000005"/>
    <x v="5"/>
    <n v="50"/>
    <x v="3"/>
    <x v="11"/>
  </r>
  <r>
    <x v="617"/>
    <x v="5"/>
    <x v="2"/>
    <n v="0.55679000000000001"/>
    <x v="5"/>
    <n v="50"/>
    <x v="3"/>
    <x v="11"/>
  </r>
  <r>
    <x v="617"/>
    <x v="6"/>
    <x v="2"/>
    <n v="0.46389999999999998"/>
    <x v="5"/>
    <n v="50"/>
    <x v="3"/>
    <x v="11"/>
  </r>
  <r>
    <x v="617"/>
    <x v="17"/>
    <x v="2"/>
    <n v="0.50444"/>
    <x v="5"/>
    <n v="50"/>
    <x v="3"/>
    <x v="11"/>
  </r>
  <r>
    <x v="617"/>
    <x v="15"/>
    <x v="2"/>
    <n v="0.47842000000000001"/>
    <x v="5"/>
    <n v="50"/>
    <x v="3"/>
    <x v="11"/>
  </r>
  <r>
    <x v="617"/>
    <x v="8"/>
    <x v="2"/>
    <n v="0.46786"/>
    <x v="5"/>
    <n v="50"/>
    <x v="3"/>
    <x v="11"/>
  </r>
  <r>
    <x v="617"/>
    <x v="9"/>
    <x v="2"/>
    <n v="0.54347000000000001"/>
    <x v="5"/>
    <n v="50"/>
    <x v="3"/>
    <x v="11"/>
  </r>
  <r>
    <x v="617"/>
    <x v="10"/>
    <x v="2"/>
    <n v="0.62802000000000002"/>
    <x v="5"/>
    <n v="50"/>
    <x v="3"/>
    <x v="11"/>
  </r>
  <r>
    <x v="617"/>
    <x v="11"/>
    <x v="2"/>
    <n v="0.61338000000000004"/>
    <x v="5"/>
    <n v="50"/>
    <x v="3"/>
    <x v="11"/>
  </r>
  <r>
    <x v="617"/>
    <x v="12"/>
    <x v="2"/>
    <n v="0.85241"/>
    <x v="5"/>
    <n v="50"/>
    <x v="3"/>
    <x v="11"/>
  </r>
  <r>
    <x v="617"/>
    <x v="0"/>
    <x v="3"/>
    <n v="0.55900000000000005"/>
    <x v="5"/>
    <n v="50"/>
    <x v="3"/>
    <x v="11"/>
  </r>
  <r>
    <x v="617"/>
    <x v="18"/>
    <x v="3"/>
    <n v="0.98399999999999999"/>
    <x v="5"/>
    <n v="50"/>
    <x v="3"/>
    <x v="11"/>
  </r>
  <r>
    <x v="617"/>
    <x v="19"/>
    <x v="3"/>
    <n v="1.17"/>
    <x v="5"/>
    <n v="50"/>
    <x v="3"/>
    <x v="11"/>
  </r>
  <r>
    <x v="617"/>
    <x v="16"/>
    <x v="3"/>
    <n v="1.147"/>
    <x v="5"/>
    <n v="50"/>
    <x v="3"/>
    <x v="11"/>
  </r>
  <r>
    <x v="617"/>
    <x v="14"/>
    <x v="3"/>
    <n v="1.119"/>
    <x v="5"/>
    <n v="50"/>
    <x v="3"/>
    <x v="11"/>
  </r>
  <r>
    <x v="617"/>
    <x v="2"/>
    <x v="3"/>
    <n v="1.151"/>
    <x v="5"/>
    <n v="50"/>
    <x v="3"/>
    <x v="11"/>
  </r>
  <r>
    <x v="617"/>
    <x v="3"/>
    <x v="3"/>
    <n v="1.1890000000000001"/>
    <x v="5"/>
    <n v="50"/>
    <x v="3"/>
    <x v="11"/>
  </r>
  <r>
    <x v="617"/>
    <x v="5"/>
    <x v="3"/>
    <n v="0.73099999999999998"/>
    <x v="5"/>
    <n v="50"/>
    <x v="3"/>
    <x v="11"/>
  </r>
  <r>
    <x v="617"/>
    <x v="6"/>
    <x v="3"/>
    <n v="0.99199999999999999"/>
    <x v="5"/>
    <n v="50"/>
    <x v="3"/>
    <x v="11"/>
  </r>
  <r>
    <x v="617"/>
    <x v="17"/>
    <x v="3"/>
    <n v="1.38"/>
    <x v="5"/>
    <n v="50"/>
    <x v="3"/>
    <x v="11"/>
  </r>
  <r>
    <x v="617"/>
    <x v="15"/>
    <x v="3"/>
    <n v="1.3480000000000001"/>
    <x v="5"/>
    <n v="50"/>
    <x v="3"/>
    <x v="11"/>
  </r>
  <r>
    <x v="617"/>
    <x v="8"/>
    <x v="3"/>
    <n v="1.335"/>
    <x v="5"/>
    <n v="50"/>
    <x v="3"/>
    <x v="11"/>
  </r>
  <r>
    <x v="617"/>
    <x v="9"/>
    <x v="3"/>
    <n v="1.4279999999999999"/>
    <x v="5"/>
    <n v="50"/>
    <x v="3"/>
    <x v="11"/>
  </r>
  <r>
    <x v="617"/>
    <x v="10"/>
    <x v="3"/>
    <n v="1.532"/>
    <x v="5"/>
    <n v="50"/>
    <x v="3"/>
    <x v="11"/>
  </r>
  <r>
    <x v="617"/>
    <x v="11"/>
    <x v="3"/>
    <n v="1.514"/>
    <x v="5"/>
    <n v="50"/>
    <x v="3"/>
    <x v="11"/>
  </r>
  <r>
    <x v="617"/>
    <x v="12"/>
    <x v="3"/>
    <n v="1.8080000000000001"/>
    <x v="5"/>
    <n v="50"/>
    <x v="3"/>
    <x v="11"/>
  </r>
  <r>
    <x v="618"/>
    <x v="13"/>
    <x v="0"/>
    <n v="3.141E-2"/>
    <x v="5"/>
    <n v="50"/>
    <x v="3"/>
    <x v="11"/>
  </r>
  <r>
    <x v="618"/>
    <x v="13"/>
    <x v="1"/>
    <n v="5.901E-2"/>
    <x v="5"/>
    <n v="50"/>
    <x v="3"/>
    <x v="11"/>
  </r>
  <r>
    <x v="618"/>
    <x v="13"/>
    <x v="2"/>
    <n v="0.42248000000000002"/>
    <x v="5"/>
    <n v="50"/>
    <x v="3"/>
    <x v="11"/>
  </r>
  <r>
    <x v="618"/>
    <x v="13"/>
    <x v="3"/>
    <n v="0.51290000000000002"/>
    <x v="5"/>
    <n v="50"/>
    <x v="3"/>
    <x v="11"/>
  </r>
  <r>
    <x v="619"/>
    <x v="0"/>
    <x v="0"/>
    <n v="0.13547999999999999"/>
    <x v="5"/>
    <n v="51"/>
    <x v="3"/>
    <x v="11"/>
  </r>
  <r>
    <x v="619"/>
    <x v="18"/>
    <x v="0"/>
    <n v="0.13300000000000001"/>
    <x v="5"/>
    <n v="51"/>
    <x v="3"/>
    <x v="11"/>
  </r>
  <r>
    <x v="619"/>
    <x v="19"/>
    <x v="0"/>
    <n v="0.1716"/>
    <x v="5"/>
    <n v="51"/>
    <x v="3"/>
    <x v="11"/>
  </r>
  <r>
    <x v="619"/>
    <x v="16"/>
    <x v="0"/>
    <n v="0.40200999999999998"/>
    <x v="5"/>
    <n v="51"/>
    <x v="3"/>
    <x v="11"/>
  </r>
  <r>
    <x v="619"/>
    <x v="14"/>
    <x v="0"/>
    <n v="0.40200999999999998"/>
    <x v="5"/>
    <n v="51"/>
    <x v="3"/>
    <x v="11"/>
  </r>
  <r>
    <x v="619"/>
    <x v="2"/>
    <x v="0"/>
    <n v="0.40200999999999998"/>
    <x v="5"/>
    <n v="51"/>
    <x v="3"/>
    <x v="11"/>
  </r>
  <r>
    <x v="619"/>
    <x v="3"/>
    <x v="0"/>
    <n v="0.40200999999999998"/>
    <x v="5"/>
    <n v="51"/>
    <x v="3"/>
    <x v="11"/>
  </r>
  <r>
    <x v="619"/>
    <x v="5"/>
    <x v="0"/>
    <n v="9.0109999999999996E-2"/>
    <x v="5"/>
    <n v="51"/>
    <x v="3"/>
    <x v="11"/>
  </r>
  <r>
    <x v="619"/>
    <x v="6"/>
    <x v="0"/>
    <n v="0.34260000000000002"/>
    <x v="5"/>
    <n v="51"/>
    <x v="3"/>
    <x v="11"/>
  </r>
  <r>
    <x v="619"/>
    <x v="17"/>
    <x v="0"/>
    <n v="0.61751"/>
    <x v="5"/>
    <n v="51"/>
    <x v="3"/>
    <x v="11"/>
  </r>
  <r>
    <x v="619"/>
    <x v="15"/>
    <x v="0"/>
    <n v="0.61751"/>
    <x v="5"/>
    <n v="51"/>
    <x v="3"/>
    <x v="11"/>
  </r>
  <r>
    <x v="619"/>
    <x v="8"/>
    <x v="0"/>
    <n v="0.61751"/>
    <x v="5"/>
    <n v="51"/>
    <x v="3"/>
    <x v="11"/>
  </r>
  <r>
    <x v="619"/>
    <x v="9"/>
    <x v="0"/>
    <n v="0.61751"/>
    <x v="5"/>
    <n v="51"/>
    <x v="3"/>
    <x v="11"/>
  </r>
  <r>
    <x v="619"/>
    <x v="10"/>
    <x v="0"/>
    <n v="0.61751"/>
    <x v="5"/>
    <n v="51"/>
    <x v="3"/>
    <x v="11"/>
  </r>
  <r>
    <x v="619"/>
    <x v="11"/>
    <x v="0"/>
    <n v="0.61751"/>
    <x v="5"/>
    <n v="51"/>
    <x v="3"/>
    <x v="11"/>
  </r>
  <r>
    <x v="619"/>
    <x v="12"/>
    <x v="0"/>
    <n v="0.61751"/>
    <x v="5"/>
    <n v="51"/>
    <x v="3"/>
    <x v="11"/>
  </r>
  <r>
    <x v="619"/>
    <x v="0"/>
    <x v="1"/>
    <n v="0.10453"/>
    <x v="5"/>
    <n v="51"/>
    <x v="3"/>
    <x v="11"/>
  </r>
  <r>
    <x v="619"/>
    <x v="18"/>
    <x v="1"/>
    <n v="0.184"/>
    <x v="5"/>
    <n v="51"/>
    <x v="3"/>
    <x v="11"/>
  </r>
  <r>
    <x v="619"/>
    <x v="19"/>
    <x v="1"/>
    <n v="0.21878"/>
    <x v="5"/>
    <n v="51"/>
    <x v="3"/>
    <x v="11"/>
  </r>
  <r>
    <x v="619"/>
    <x v="16"/>
    <x v="1"/>
    <n v="0.20737"/>
    <x v="5"/>
    <n v="51"/>
    <x v="3"/>
    <x v="11"/>
  </r>
  <r>
    <x v="619"/>
    <x v="14"/>
    <x v="1"/>
    <n v="0.20139000000000001"/>
    <x v="5"/>
    <n v="51"/>
    <x v="3"/>
    <x v="11"/>
  </r>
  <r>
    <x v="619"/>
    <x v="2"/>
    <x v="1"/>
    <n v="0.21074000000000001"/>
    <x v="5"/>
    <n v="51"/>
    <x v="3"/>
    <x v="11"/>
  </r>
  <r>
    <x v="619"/>
    <x v="3"/>
    <x v="1"/>
    <n v="0.21298"/>
    <x v="5"/>
    <n v="51"/>
    <x v="3"/>
    <x v="11"/>
  </r>
  <r>
    <x v="619"/>
    <x v="5"/>
    <x v="1"/>
    <n v="8.0990000000000006E-2"/>
    <x v="5"/>
    <n v="51"/>
    <x v="3"/>
    <x v="11"/>
  </r>
  <r>
    <x v="619"/>
    <x v="6"/>
    <x v="1"/>
    <n v="0.18138000000000001"/>
    <x v="5"/>
    <n v="51"/>
    <x v="3"/>
    <x v="11"/>
  </r>
  <r>
    <x v="619"/>
    <x v="17"/>
    <x v="1"/>
    <n v="0.25486999999999999"/>
    <x v="5"/>
    <n v="51"/>
    <x v="3"/>
    <x v="11"/>
  </r>
  <r>
    <x v="619"/>
    <x v="15"/>
    <x v="1"/>
    <n v="0.24795"/>
    <x v="5"/>
    <n v="51"/>
    <x v="3"/>
    <x v="11"/>
  </r>
  <r>
    <x v="619"/>
    <x v="8"/>
    <x v="1"/>
    <n v="0.24607999999999999"/>
    <x v="5"/>
    <n v="51"/>
    <x v="3"/>
    <x v="11"/>
  </r>
  <r>
    <x v="619"/>
    <x v="9"/>
    <x v="1"/>
    <n v="0.26366000000000001"/>
    <x v="5"/>
    <n v="51"/>
    <x v="3"/>
    <x v="11"/>
  </r>
  <r>
    <x v="619"/>
    <x v="10"/>
    <x v="1"/>
    <n v="0.28422999999999998"/>
    <x v="5"/>
    <n v="51"/>
    <x v="3"/>
    <x v="11"/>
  </r>
  <r>
    <x v="619"/>
    <x v="11"/>
    <x v="1"/>
    <n v="0.28216999999999998"/>
    <x v="5"/>
    <n v="51"/>
    <x v="3"/>
    <x v="11"/>
  </r>
  <r>
    <x v="619"/>
    <x v="12"/>
    <x v="1"/>
    <n v="0.33584000000000003"/>
    <x v="5"/>
    <n v="51"/>
    <x v="3"/>
    <x v="11"/>
  </r>
  <r>
    <x v="619"/>
    <x v="0"/>
    <x v="2"/>
    <n v="0.31899"/>
    <x v="5"/>
    <n v="51"/>
    <x v="3"/>
    <x v="11"/>
  </r>
  <r>
    <x v="619"/>
    <x v="18"/>
    <x v="2"/>
    <n v="0.66700000000000004"/>
    <x v="5"/>
    <n v="51"/>
    <x v="3"/>
    <x v="11"/>
  </r>
  <r>
    <x v="619"/>
    <x v="19"/>
    <x v="2"/>
    <n v="0.78"/>
    <x v="5"/>
    <n v="51"/>
    <x v="3"/>
    <x v="11"/>
  </r>
  <r>
    <x v="619"/>
    <x v="16"/>
    <x v="2"/>
    <n v="0.49962000000000001"/>
    <x v="5"/>
    <n v="51"/>
    <x v="3"/>
    <x v="11"/>
  </r>
  <r>
    <x v="619"/>
    <x v="14"/>
    <x v="2"/>
    <n v="0.47360000000000002"/>
    <x v="5"/>
    <n v="51"/>
    <x v="3"/>
    <x v="11"/>
  </r>
  <r>
    <x v="619"/>
    <x v="2"/>
    <x v="2"/>
    <n v="0.51424999999999998"/>
    <x v="5"/>
    <n v="51"/>
    <x v="3"/>
    <x v="11"/>
  </r>
  <r>
    <x v="619"/>
    <x v="3"/>
    <x v="2"/>
    <n v="0.52400999999999998"/>
    <x v="5"/>
    <n v="51"/>
    <x v="3"/>
    <x v="11"/>
  </r>
  <r>
    <x v="619"/>
    <x v="5"/>
    <x v="2"/>
    <n v="0.53290000000000004"/>
    <x v="5"/>
    <n v="51"/>
    <x v="3"/>
    <x v="11"/>
  </r>
  <r>
    <x v="619"/>
    <x v="6"/>
    <x v="2"/>
    <n v="0.44602000000000003"/>
    <x v="5"/>
    <n v="51"/>
    <x v="3"/>
    <x v="11"/>
  </r>
  <r>
    <x v="619"/>
    <x v="17"/>
    <x v="2"/>
    <n v="0.49062"/>
    <x v="5"/>
    <n v="51"/>
    <x v="3"/>
    <x v="11"/>
  </r>
  <r>
    <x v="619"/>
    <x v="15"/>
    <x v="2"/>
    <n v="0.46054"/>
    <x v="5"/>
    <n v="51"/>
    <x v="3"/>
    <x v="11"/>
  </r>
  <r>
    <x v="619"/>
    <x v="8"/>
    <x v="2"/>
    <n v="0.45240999999999998"/>
    <x v="5"/>
    <n v="51"/>
    <x v="3"/>
    <x v="11"/>
  </r>
  <r>
    <x v="619"/>
    <x v="9"/>
    <x v="2"/>
    <n v="0.52883000000000002"/>
    <x v="5"/>
    <n v="51"/>
    <x v="3"/>
    <x v="11"/>
  </r>
  <r>
    <x v="619"/>
    <x v="10"/>
    <x v="2"/>
    <n v="0.61826000000000003"/>
    <x v="5"/>
    <n v="51"/>
    <x v="3"/>
    <x v="11"/>
  </r>
  <r>
    <x v="619"/>
    <x v="11"/>
    <x v="2"/>
    <n v="0.60931999999999997"/>
    <x v="5"/>
    <n v="51"/>
    <x v="3"/>
    <x v="11"/>
  </r>
  <r>
    <x v="619"/>
    <x v="12"/>
    <x v="2"/>
    <n v="0.84265000000000001"/>
    <x v="5"/>
    <n v="51"/>
    <x v="3"/>
    <x v="11"/>
  </r>
  <r>
    <x v="619"/>
    <x v="0"/>
    <x v="3"/>
    <n v="0.55900000000000005"/>
    <x v="5"/>
    <n v="51"/>
    <x v="3"/>
    <x v="11"/>
  </r>
  <r>
    <x v="619"/>
    <x v="18"/>
    <x v="3"/>
    <n v="0.98399999999999999"/>
    <x v="5"/>
    <n v="51"/>
    <x v="3"/>
    <x v="11"/>
  </r>
  <r>
    <x v="619"/>
    <x v="19"/>
    <x v="3"/>
    <n v="1.17"/>
    <x v="5"/>
    <n v="51"/>
    <x v="3"/>
    <x v="11"/>
  </r>
  <r>
    <x v="619"/>
    <x v="16"/>
    <x v="3"/>
    <n v="1.109"/>
    <x v="5"/>
    <n v="51"/>
    <x v="3"/>
    <x v="11"/>
  </r>
  <r>
    <x v="619"/>
    <x v="14"/>
    <x v="3"/>
    <n v="1.077"/>
    <x v="5"/>
    <n v="51"/>
    <x v="3"/>
    <x v="11"/>
  </r>
  <r>
    <x v="619"/>
    <x v="2"/>
    <x v="3"/>
    <n v="1.127"/>
    <x v="5"/>
    <n v="51"/>
    <x v="3"/>
    <x v="11"/>
  </r>
  <r>
    <x v="619"/>
    <x v="3"/>
    <x v="3"/>
    <n v="1.139"/>
    <x v="5"/>
    <n v="51"/>
    <x v="3"/>
    <x v="11"/>
  </r>
  <r>
    <x v="619"/>
    <x v="5"/>
    <x v="3"/>
    <n v="0.70399999999999996"/>
    <x v="5"/>
    <n v="51"/>
    <x v="3"/>
    <x v="11"/>
  </r>
  <r>
    <x v="619"/>
    <x v="6"/>
    <x v="3"/>
    <n v="0.97"/>
    <x v="5"/>
    <n v="51"/>
    <x v="3"/>
    <x v="11"/>
  </r>
  <r>
    <x v="619"/>
    <x v="17"/>
    <x v="3"/>
    <n v="1.363"/>
    <x v="5"/>
    <n v="51"/>
    <x v="3"/>
    <x v="11"/>
  </r>
  <r>
    <x v="619"/>
    <x v="15"/>
    <x v="3"/>
    <n v="1.3260000000000001"/>
    <x v="5"/>
    <n v="51"/>
    <x v="3"/>
    <x v="11"/>
  </r>
  <r>
    <x v="619"/>
    <x v="8"/>
    <x v="3"/>
    <n v="1.3160000000000001"/>
    <x v="5"/>
    <n v="51"/>
    <x v="3"/>
    <x v="11"/>
  </r>
  <r>
    <x v="619"/>
    <x v="9"/>
    <x v="3"/>
    <n v="1.41"/>
    <x v="5"/>
    <n v="51"/>
    <x v="3"/>
    <x v="11"/>
  </r>
  <r>
    <x v="619"/>
    <x v="10"/>
    <x v="3"/>
    <n v="1.52"/>
    <x v="5"/>
    <n v="51"/>
    <x v="3"/>
    <x v="11"/>
  </r>
  <r>
    <x v="619"/>
    <x v="11"/>
    <x v="3"/>
    <n v="1.5089999999999999"/>
    <x v="5"/>
    <n v="51"/>
    <x v="3"/>
    <x v="11"/>
  </r>
  <r>
    <x v="619"/>
    <x v="12"/>
    <x v="3"/>
    <n v="1.796"/>
    <x v="5"/>
    <n v="51"/>
    <x v="3"/>
    <x v="11"/>
  </r>
  <r>
    <x v="620"/>
    <x v="13"/>
    <x v="0"/>
    <n v="3.141E-2"/>
    <x v="5"/>
    <n v="51"/>
    <x v="3"/>
    <x v="11"/>
  </r>
  <r>
    <x v="620"/>
    <x v="13"/>
    <x v="1"/>
    <n v="5.5199999999999999E-2"/>
    <x v="5"/>
    <n v="51"/>
    <x v="3"/>
    <x v="11"/>
  </r>
  <r>
    <x v="620"/>
    <x v="13"/>
    <x v="2"/>
    <n v="0.39323999999999998"/>
    <x v="5"/>
    <n v="51"/>
    <x v="3"/>
    <x v="11"/>
  </r>
  <r>
    <x v="620"/>
    <x v="13"/>
    <x v="3"/>
    <n v="0.47985"/>
    <x v="5"/>
    <n v="51"/>
    <x v="3"/>
    <x v="11"/>
  </r>
  <r>
    <x v="621"/>
    <x v="0"/>
    <x v="0"/>
    <n v="0.13547999999999999"/>
    <x v="5"/>
    <n v="52"/>
    <x v="3"/>
    <x v="11"/>
  </r>
  <r>
    <x v="621"/>
    <x v="18"/>
    <x v="0"/>
    <n v="0.13300000000000001"/>
    <x v="5"/>
    <n v="52"/>
    <x v="3"/>
    <x v="11"/>
  </r>
  <r>
    <x v="621"/>
    <x v="19"/>
    <x v="0"/>
    <n v="0.1716"/>
    <x v="5"/>
    <n v="52"/>
    <x v="3"/>
    <x v="11"/>
  </r>
  <r>
    <x v="621"/>
    <x v="16"/>
    <x v="0"/>
    <n v="0.40200999999999998"/>
    <x v="5"/>
    <n v="52"/>
    <x v="3"/>
    <x v="11"/>
  </r>
  <r>
    <x v="621"/>
    <x v="14"/>
    <x v="0"/>
    <n v="0.40200999999999998"/>
    <x v="5"/>
    <n v="52"/>
    <x v="3"/>
    <x v="11"/>
  </r>
  <r>
    <x v="621"/>
    <x v="2"/>
    <x v="0"/>
    <n v="0.40200999999999998"/>
    <x v="5"/>
    <n v="52"/>
    <x v="3"/>
    <x v="11"/>
  </r>
  <r>
    <x v="621"/>
    <x v="3"/>
    <x v="0"/>
    <n v="0.40200999999999998"/>
    <x v="5"/>
    <n v="52"/>
    <x v="3"/>
    <x v="11"/>
  </r>
  <r>
    <x v="621"/>
    <x v="5"/>
    <x v="0"/>
    <n v="9.0109999999999996E-2"/>
    <x v="5"/>
    <n v="52"/>
    <x v="3"/>
    <x v="11"/>
  </r>
  <r>
    <x v="621"/>
    <x v="6"/>
    <x v="0"/>
    <n v="0.34260000000000002"/>
    <x v="5"/>
    <n v="52"/>
    <x v="3"/>
    <x v="11"/>
  </r>
  <r>
    <x v="621"/>
    <x v="17"/>
    <x v="0"/>
    <n v="0.61751"/>
    <x v="5"/>
    <n v="52"/>
    <x v="3"/>
    <x v="11"/>
  </r>
  <r>
    <x v="621"/>
    <x v="15"/>
    <x v="0"/>
    <n v="0.61751"/>
    <x v="5"/>
    <n v="52"/>
    <x v="3"/>
    <x v="11"/>
  </r>
  <r>
    <x v="621"/>
    <x v="8"/>
    <x v="0"/>
    <n v="0.61751"/>
    <x v="5"/>
    <n v="52"/>
    <x v="3"/>
    <x v="11"/>
  </r>
  <r>
    <x v="621"/>
    <x v="9"/>
    <x v="0"/>
    <n v="0.61751"/>
    <x v="5"/>
    <n v="52"/>
    <x v="3"/>
    <x v="11"/>
  </r>
  <r>
    <x v="621"/>
    <x v="10"/>
    <x v="0"/>
    <n v="0.61751"/>
    <x v="5"/>
    <n v="52"/>
    <x v="3"/>
    <x v="11"/>
  </r>
  <r>
    <x v="621"/>
    <x v="11"/>
    <x v="0"/>
    <n v="0.61751"/>
    <x v="5"/>
    <n v="52"/>
    <x v="3"/>
    <x v="11"/>
  </r>
  <r>
    <x v="621"/>
    <x v="12"/>
    <x v="0"/>
    <n v="0.61751"/>
    <x v="5"/>
    <n v="52"/>
    <x v="3"/>
    <x v="11"/>
  </r>
  <r>
    <x v="621"/>
    <x v="0"/>
    <x v="1"/>
    <n v="0.10453"/>
    <x v="5"/>
    <n v="52"/>
    <x v="3"/>
    <x v="11"/>
  </r>
  <r>
    <x v="621"/>
    <x v="18"/>
    <x v="1"/>
    <n v="0.184"/>
    <x v="5"/>
    <n v="52"/>
    <x v="3"/>
    <x v="11"/>
  </r>
  <r>
    <x v="621"/>
    <x v="19"/>
    <x v="1"/>
    <n v="0.21878"/>
    <x v="5"/>
    <n v="52"/>
    <x v="3"/>
    <x v="11"/>
  </r>
  <r>
    <x v="621"/>
    <x v="16"/>
    <x v="1"/>
    <n v="0.20119999999999999"/>
    <x v="5"/>
    <n v="52"/>
    <x v="3"/>
    <x v="11"/>
  </r>
  <r>
    <x v="621"/>
    <x v="14"/>
    <x v="1"/>
    <n v="0.19447"/>
    <x v="5"/>
    <n v="52"/>
    <x v="3"/>
    <x v="11"/>
  </r>
  <r>
    <x v="621"/>
    <x v="2"/>
    <x v="1"/>
    <n v="0.20046"/>
    <x v="5"/>
    <n v="52"/>
    <x v="3"/>
    <x v="11"/>
  </r>
  <r>
    <x v="621"/>
    <x v="3"/>
    <x v="1"/>
    <n v="0.20924000000000001"/>
    <x v="5"/>
    <n v="52"/>
    <x v="3"/>
    <x v="11"/>
  </r>
  <r>
    <x v="621"/>
    <x v="5"/>
    <x v="1"/>
    <n v="7.7079999999999996E-2"/>
    <x v="5"/>
    <n v="52"/>
    <x v="3"/>
    <x v="11"/>
  </r>
  <r>
    <x v="621"/>
    <x v="6"/>
    <x v="1"/>
    <n v="0.17333999999999999"/>
    <x v="5"/>
    <n v="52"/>
    <x v="3"/>
    <x v="11"/>
  </r>
  <r>
    <x v="621"/>
    <x v="17"/>
    <x v="1"/>
    <n v="0.25280999999999998"/>
    <x v="5"/>
    <n v="52"/>
    <x v="3"/>
    <x v="11"/>
  </r>
  <r>
    <x v="621"/>
    <x v="15"/>
    <x v="1"/>
    <n v="0.24607999999999999"/>
    <x v="5"/>
    <n v="52"/>
    <x v="3"/>
    <x v="11"/>
  </r>
  <r>
    <x v="621"/>
    <x v="8"/>
    <x v="1"/>
    <n v="0.2429"/>
    <x v="5"/>
    <n v="52"/>
    <x v="3"/>
    <x v="11"/>
  </r>
  <r>
    <x v="621"/>
    <x v="9"/>
    <x v="1"/>
    <n v="0.26103999999999999"/>
    <x v="5"/>
    <n v="52"/>
    <x v="3"/>
    <x v="11"/>
  </r>
  <r>
    <x v="621"/>
    <x v="10"/>
    <x v="1"/>
    <n v="0.28105000000000002"/>
    <x v="5"/>
    <n v="52"/>
    <x v="3"/>
    <x v="11"/>
  </r>
  <r>
    <x v="621"/>
    <x v="11"/>
    <x v="1"/>
    <n v="0.27412999999999998"/>
    <x v="5"/>
    <n v="52"/>
    <x v="3"/>
    <x v="11"/>
  </r>
  <r>
    <x v="621"/>
    <x v="12"/>
    <x v="1"/>
    <n v="0.33415"/>
    <x v="5"/>
    <n v="52"/>
    <x v="3"/>
    <x v="11"/>
  </r>
  <r>
    <x v="621"/>
    <x v="0"/>
    <x v="2"/>
    <n v="0.31899"/>
    <x v="5"/>
    <n v="52"/>
    <x v="3"/>
    <x v="11"/>
  </r>
  <r>
    <x v="621"/>
    <x v="18"/>
    <x v="2"/>
    <n v="0.66700000000000004"/>
    <x v="5"/>
    <n v="52"/>
    <x v="3"/>
    <x v="11"/>
  </r>
  <r>
    <x v="621"/>
    <x v="19"/>
    <x v="2"/>
    <n v="0.78"/>
    <x v="5"/>
    <n v="52"/>
    <x v="3"/>
    <x v="11"/>
  </r>
  <r>
    <x v="621"/>
    <x v="16"/>
    <x v="2"/>
    <n v="0.47278999999999999"/>
    <x v="5"/>
    <n v="52"/>
    <x v="3"/>
    <x v="11"/>
  </r>
  <r>
    <x v="621"/>
    <x v="14"/>
    <x v="2"/>
    <n v="0.44352000000000003"/>
    <x v="5"/>
    <n v="52"/>
    <x v="3"/>
    <x v="11"/>
  </r>
  <r>
    <x v="621"/>
    <x v="2"/>
    <x v="2"/>
    <n v="0.46953"/>
    <x v="5"/>
    <n v="52"/>
    <x v="3"/>
    <x v="11"/>
  </r>
  <r>
    <x v="621"/>
    <x v="3"/>
    <x v="2"/>
    <n v="0.50775000000000003"/>
    <x v="5"/>
    <n v="52"/>
    <x v="3"/>
    <x v="11"/>
  </r>
  <r>
    <x v="621"/>
    <x v="5"/>
    <x v="2"/>
    <n v="0.50280999999999998"/>
    <x v="5"/>
    <n v="52"/>
    <x v="3"/>
    <x v="11"/>
  </r>
  <r>
    <x v="621"/>
    <x v="6"/>
    <x v="2"/>
    <n v="0.41105999999999998"/>
    <x v="5"/>
    <n v="52"/>
    <x v="3"/>
    <x v="11"/>
  </r>
  <r>
    <x v="621"/>
    <x v="17"/>
    <x v="2"/>
    <n v="0.48168"/>
    <x v="5"/>
    <n v="52"/>
    <x v="3"/>
    <x v="11"/>
  </r>
  <r>
    <x v="621"/>
    <x v="15"/>
    <x v="2"/>
    <n v="0.45240999999999998"/>
    <x v="5"/>
    <n v="52"/>
    <x v="3"/>
    <x v="11"/>
  </r>
  <r>
    <x v="621"/>
    <x v="8"/>
    <x v="2"/>
    <n v="0.43858999999999998"/>
    <x v="5"/>
    <n v="52"/>
    <x v="3"/>
    <x v="11"/>
  </r>
  <r>
    <x v="621"/>
    <x v="9"/>
    <x v="2"/>
    <n v="0.51744999999999997"/>
    <x v="5"/>
    <n v="52"/>
    <x v="3"/>
    <x v="11"/>
  </r>
  <r>
    <x v="621"/>
    <x v="10"/>
    <x v="2"/>
    <n v="0.60443999999999998"/>
    <x v="5"/>
    <n v="52"/>
    <x v="3"/>
    <x v="11"/>
  </r>
  <r>
    <x v="621"/>
    <x v="11"/>
    <x v="2"/>
    <n v="0.57435999999999998"/>
    <x v="5"/>
    <n v="52"/>
    <x v="3"/>
    <x v="11"/>
  </r>
  <r>
    <x v="621"/>
    <x v="12"/>
    <x v="2"/>
    <n v="0.83533999999999997"/>
    <x v="5"/>
    <n v="52"/>
    <x v="3"/>
    <x v="11"/>
  </r>
  <r>
    <x v="621"/>
    <x v="0"/>
    <x v="3"/>
    <n v="0.55900000000000005"/>
    <x v="5"/>
    <n v="52"/>
    <x v="3"/>
    <x v="11"/>
  </r>
  <r>
    <x v="621"/>
    <x v="18"/>
    <x v="3"/>
    <n v="0.98399999999999999"/>
    <x v="5"/>
    <n v="52"/>
    <x v="3"/>
    <x v="11"/>
  </r>
  <r>
    <x v="621"/>
    <x v="19"/>
    <x v="3"/>
    <n v="1.17"/>
    <x v="5"/>
    <n v="52"/>
    <x v="3"/>
    <x v="11"/>
  </r>
  <r>
    <x v="621"/>
    <x v="16"/>
    <x v="3"/>
    <n v="1.0760000000000001"/>
    <x v="5"/>
    <n v="52"/>
    <x v="3"/>
    <x v="11"/>
  </r>
  <r>
    <x v="621"/>
    <x v="14"/>
    <x v="3"/>
    <n v="1.04"/>
    <x v="5"/>
    <n v="52"/>
    <x v="3"/>
    <x v="11"/>
  </r>
  <r>
    <x v="621"/>
    <x v="2"/>
    <x v="3"/>
    <n v="1.0720000000000001"/>
    <x v="5"/>
    <n v="52"/>
    <x v="3"/>
    <x v="11"/>
  </r>
  <r>
    <x v="621"/>
    <x v="3"/>
    <x v="3"/>
    <n v="1.119"/>
    <x v="5"/>
    <n v="52"/>
    <x v="3"/>
    <x v="11"/>
  </r>
  <r>
    <x v="621"/>
    <x v="5"/>
    <x v="3"/>
    <n v="0.67"/>
    <x v="5"/>
    <n v="52"/>
    <x v="3"/>
    <x v="11"/>
  </r>
  <r>
    <x v="621"/>
    <x v="6"/>
    <x v="3"/>
    <n v="0.92700000000000005"/>
    <x v="5"/>
    <n v="52"/>
    <x v="3"/>
    <x v="11"/>
  </r>
  <r>
    <x v="621"/>
    <x v="17"/>
    <x v="3"/>
    <n v="1.3520000000000001"/>
    <x v="5"/>
    <n v="52"/>
    <x v="3"/>
    <x v="11"/>
  </r>
  <r>
    <x v="621"/>
    <x v="15"/>
    <x v="3"/>
    <n v="1.3160000000000001"/>
    <x v="5"/>
    <n v="52"/>
    <x v="3"/>
    <x v="11"/>
  </r>
  <r>
    <x v="621"/>
    <x v="8"/>
    <x v="3"/>
    <n v="1.2989999999999999"/>
    <x v="5"/>
    <n v="52"/>
    <x v="3"/>
    <x v="11"/>
  </r>
  <r>
    <x v="621"/>
    <x v="9"/>
    <x v="3"/>
    <n v="1.3959999999999999"/>
    <x v="5"/>
    <n v="52"/>
    <x v="3"/>
    <x v="11"/>
  </r>
  <r>
    <x v="621"/>
    <x v="10"/>
    <x v="3"/>
    <n v="1.5029999999999999"/>
    <x v="5"/>
    <n v="52"/>
    <x v="3"/>
    <x v="11"/>
  </r>
  <r>
    <x v="621"/>
    <x v="11"/>
    <x v="3"/>
    <n v="1.466"/>
    <x v="5"/>
    <n v="52"/>
    <x v="3"/>
    <x v="11"/>
  </r>
  <r>
    <x v="621"/>
    <x v="12"/>
    <x v="3"/>
    <n v="1.7869999999999999"/>
    <x v="5"/>
    <n v="52"/>
    <x v="3"/>
    <x v="11"/>
  </r>
  <r>
    <x v="622"/>
    <x v="13"/>
    <x v="0"/>
    <n v="3.141E-2"/>
    <x v="5"/>
    <n v="52"/>
    <x v="3"/>
    <x v="11"/>
  </r>
  <r>
    <x v="622"/>
    <x v="13"/>
    <x v="1"/>
    <n v="5.4629999999999998E-2"/>
    <x v="5"/>
    <n v="52"/>
    <x v="3"/>
    <x v="11"/>
  </r>
  <r>
    <x v="622"/>
    <x v="13"/>
    <x v="2"/>
    <n v="0.38885999999999998"/>
    <x v="5"/>
    <n v="52"/>
    <x v="3"/>
    <x v="11"/>
  </r>
  <r>
    <x v="622"/>
    <x v="13"/>
    <x v="3"/>
    <n v="0.47489999999999999"/>
    <x v="5"/>
    <n v="52"/>
    <x v="3"/>
    <x v="11"/>
  </r>
  <r>
    <x v="623"/>
    <x v="0"/>
    <x v="0"/>
    <n v="0.13547999999999999"/>
    <x v="5"/>
    <n v="53"/>
    <x v="3"/>
    <x v="11"/>
  </r>
  <r>
    <x v="623"/>
    <x v="18"/>
    <x v="0"/>
    <n v="0.13300000000000001"/>
    <x v="5"/>
    <n v="53"/>
    <x v="3"/>
    <x v="11"/>
  </r>
  <r>
    <x v="623"/>
    <x v="19"/>
    <x v="0"/>
    <n v="0.1716"/>
    <x v="5"/>
    <n v="53"/>
    <x v="3"/>
    <x v="11"/>
  </r>
  <r>
    <x v="623"/>
    <x v="16"/>
    <x v="0"/>
    <n v="0.40200999999999998"/>
    <x v="5"/>
    <n v="53"/>
    <x v="3"/>
    <x v="11"/>
  </r>
  <r>
    <x v="623"/>
    <x v="14"/>
    <x v="0"/>
    <n v="0.40200999999999998"/>
    <x v="5"/>
    <n v="53"/>
    <x v="3"/>
    <x v="11"/>
  </r>
  <r>
    <x v="623"/>
    <x v="2"/>
    <x v="0"/>
    <n v="0.40200999999999998"/>
    <x v="5"/>
    <n v="53"/>
    <x v="3"/>
    <x v="11"/>
  </r>
  <r>
    <x v="623"/>
    <x v="3"/>
    <x v="0"/>
    <n v="0.40200999999999998"/>
    <x v="5"/>
    <n v="53"/>
    <x v="3"/>
    <x v="11"/>
  </r>
  <r>
    <x v="623"/>
    <x v="5"/>
    <x v="0"/>
    <n v="9.0109999999999996E-2"/>
    <x v="5"/>
    <n v="53"/>
    <x v="3"/>
    <x v="11"/>
  </r>
  <r>
    <x v="623"/>
    <x v="6"/>
    <x v="0"/>
    <n v="0.34260000000000002"/>
    <x v="5"/>
    <n v="53"/>
    <x v="3"/>
    <x v="11"/>
  </r>
  <r>
    <x v="623"/>
    <x v="17"/>
    <x v="0"/>
    <n v="0.61751"/>
    <x v="5"/>
    <n v="53"/>
    <x v="3"/>
    <x v="11"/>
  </r>
  <r>
    <x v="623"/>
    <x v="15"/>
    <x v="0"/>
    <n v="0.61751"/>
    <x v="5"/>
    <n v="53"/>
    <x v="3"/>
    <x v="11"/>
  </r>
  <r>
    <x v="623"/>
    <x v="8"/>
    <x v="0"/>
    <n v="0.61751"/>
    <x v="5"/>
    <n v="53"/>
    <x v="3"/>
    <x v="11"/>
  </r>
  <r>
    <x v="623"/>
    <x v="9"/>
    <x v="0"/>
    <n v="0.61751"/>
    <x v="5"/>
    <n v="53"/>
    <x v="3"/>
    <x v="11"/>
  </r>
  <r>
    <x v="623"/>
    <x v="10"/>
    <x v="0"/>
    <n v="0.61751"/>
    <x v="5"/>
    <n v="53"/>
    <x v="3"/>
    <x v="11"/>
  </r>
  <r>
    <x v="623"/>
    <x v="11"/>
    <x v="0"/>
    <n v="0.61751"/>
    <x v="5"/>
    <n v="53"/>
    <x v="3"/>
    <x v="11"/>
  </r>
  <r>
    <x v="623"/>
    <x v="12"/>
    <x v="0"/>
    <n v="0.61751"/>
    <x v="5"/>
    <n v="53"/>
    <x v="3"/>
    <x v="11"/>
  </r>
  <r>
    <x v="623"/>
    <x v="0"/>
    <x v="1"/>
    <n v="0.10546"/>
    <x v="5"/>
    <n v="53"/>
    <x v="3"/>
    <x v="11"/>
  </r>
  <r>
    <x v="623"/>
    <x v="18"/>
    <x v="1"/>
    <n v="0.184"/>
    <x v="5"/>
    <n v="53"/>
    <x v="3"/>
    <x v="11"/>
  </r>
  <r>
    <x v="623"/>
    <x v="19"/>
    <x v="1"/>
    <n v="0.21878"/>
    <x v="5"/>
    <n v="53"/>
    <x v="3"/>
    <x v="11"/>
  </r>
  <r>
    <x v="623"/>
    <x v="16"/>
    <x v="1"/>
    <n v="0.20139000000000001"/>
    <x v="5"/>
    <n v="53"/>
    <x v="3"/>
    <x v="11"/>
  </r>
  <r>
    <x v="623"/>
    <x v="14"/>
    <x v="1"/>
    <n v="0.19298000000000001"/>
    <x v="5"/>
    <n v="53"/>
    <x v="3"/>
    <x v="11"/>
  </r>
  <r>
    <x v="623"/>
    <x v="2"/>
    <x v="1"/>
    <n v="0.19914999999999999"/>
    <x v="5"/>
    <n v="53"/>
    <x v="3"/>
    <x v="11"/>
  </r>
  <r>
    <x v="623"/>
    <x v="3"/>
    <x v="1"/>
    <n v="0.20924000000000001"/>
    <x v="5"/>
    <n v="53"/>
    <x v="3"/>
    <x v="11"/>
  </r>
  <r>
    <x v="623"/>
    <x v="5"/>
    <x v="1"/>
    <n v="7.6039999999999996E-2"/>
    <x v="5"/>
    <n v="53"/>
    <x v="3"/>
    <x v="11"/>
  </r>
  <r>
    <x v="623"/>
    <x v="6"/>
    <x v="1"/>
    <n v="0.17091000000000001"/>
    <x v="5"/>
    <n v="53"/>
    <x v="3"/>
    <x v="11"/>
  </r>
  <r>
    <x v="623"/>
    <x v="17"/>
    <x v="1"/>
    <n v="0.25207000000000002"/>
    <x v="5"/>
    <n v="53"/>
    <x v="3"/>
    <x v="11"/>
  </r>
  <r>
    <x v="623"/>
    <x v="15"/>
    <x v="1"/>
    <n v="0.24476999999999999"/>
    <x v="5"/>
    <n v="53"/>
    <x v="3"/>
    <x v="11"/>
  </r>
  <r>
    <x v="623"/>
    <x v="8"/>
    <x v="1"/>
    <n v="0.24271999999999999"/>
    <x v="5"/>
    <n v="53"/>
    <x v="3"/>
    <x v="11"/>
  </r>
  <r>
    <x v="623"/>
    <x v="9"/>
    <x v="1"/>
    <n v="0.25973000000000002"/>
    <x v="5"/>
    <n v="53"/>
    <x v="3"/>
    <x v="11"/>
  </r>
  <r>
    <x v="623"/>
    <x v="10"/>
    <x v="1"/>
    <n v="0.28011000000000003"/>
    <x v="5"/>
    <n v="53"/>
    <x v="3"/>
    <x v="11"/>
  </r>
  <r>
    <x v="623"/>
    <x v="11"/>
    <x v="1"/>
    <n v="0.27376"/>
    <x v="5"/>
    <n v="53"/>
    <x v="3"/>
    <x v="11"/>
  </r>
  <r>
    <x v="623"/>
    <x v="12"/>
    <x v="1"/>
    <n v="0.33359"/>
    <x v="5"/>
    <n v="53"/>
    <x v="3"/>
    <x v="11"/>
  </r>
  <r>
    <x v="623"/>
    <x v="0"/>
    <x v="2"/>
    <n v="0.32306000000000001"/>
    <x v="5"/>
    <n v="53"/>
    <x v="3"/>
    <x v="11"/>
  </r>
  <r>
    <x v="623"/>
    <x v="18"/>
    <x v="2"/>
    <n v="0.66700000000000004"/>
    <x v="5"/>
    <n v="53"/>
    <x v="3"/>
    <x v="11"/>
  </r>
  <r>
    <x v="623"/>
    <x v="19"/>
    <x v="2"/>
    <n v="0.78"/>
    <x v="5"/>
    <n v="53"/>
    <x v="3"/>
    <x v="11"/>
  </r>
  <r>
    <x v="623"/>
    <x v="16"/>
    <x v="2"/>
    <n v="0.47360000000000002"/>
    <x v="5"/>
    <n v="53"/>
    <x v="3"/>
    <x v="11"/>
  </r>
  <r>
    <x v="623"/>
    <x v="14"/>
    <x v="2"/>
    <n v="0.43701000000000001"/>
    <x v="5"/>
    <n v="53"/>
    <x v="3"/>
    <x v="11"/>
  </r>
  <r>
    <x v="623"/>
    <x v="2"/>
    <x v="2"/>
    <n v="0.46383999999999997"/>
    <x v="5"/>
    <n v="53"/>
    <x v="3"/>
    <x v="11"/>
  </r>
  <r>
    <x v="623"/>
    <x v="3"/>
    <x v="2"/>
    <n v="0.50775000000000003"/>
    <x v="5"/>
    <n v="53"/>
    <x v="3"/>
    <x v="11"/>
  </r>
  <r>
    <x v="623"/>
    <x v="5"/>
    <x v="2"/>
    <n v="0.49485000000000001"/>
    <x v="5"/>
    <n v="53"/>
    <x v="3"/>
    <x v="11"/>
  </r>
  <r>
    <x v="623"/>
    <x v="6"/>
    <x v="2"/>
    <n v="0.40049000000000001"/>
    <x v="5"/>
    <n v="53"/>
    <x v="3"/>
    <x v="11"/>
  </r>
  <r>
    <x v="623"/>
    <x v="17"/>
    <x v="2"/>
    <n v="0.47842000000000001"/>
    <x v="5"/>
    <n v="53"/>
    <x v="3"/>
    <x v="11"/>
  </r>
  <r>
    <x v="623"/>
    <x v="15"/>
    <x v="2"/>
    <n v="0.44672000000000001"/>
    <x v="5"/>
    <n v="53"/>
    <x v="3"/>
    <x v="11"/>
  </r>
  <r>
    <x v="623"/>
    <x v="8"/>
    <x v="2"/>
    <n v="0.43776999999999999"/>
    <x v="5"/>
    <n v="53"/>
    <x v="3"/>
    <x v="11"/>
  </r>
  <r>
    <x v="623"/>
    <x v="9"/>
    <x v="2"/>
    <n v="0.51175999999999999"/>
    <x v="5"/>
    <n v="53"/>
    <x v="3"/>
    <x v="11"/>
  </r>
  <r>
    <x v="623"/>
    <x v="10"/>
    <x v="2"/>
    <n v="0.60038000000000002"/>
    <x v="5"/>
    <n v="53"/>
    <x v="3"/>
    <x v="11"/>
  </r>
  <r>
    <x v="623"/>
    <x v="11"/>
    <x v="2"/>
    <n v="0.57272999999999996"/>
    <x v="5"/>
    <n v="53"/>
    <x v="3"/>
    <x v="11"/>
  </r>
  <r>
    <x v="623"/>
    <x v="12"/>
    <x v="2"/>
    <n v="0.83289999999999997"/>
    <x v="5"/>
    <n v="53"/>
    <x v="3"/>
    <x v="11"/>
  </r>
  <r>
    <x v="623"/>
    <x v="0"/>
    <x v="3"/>
    <n v="0.56399999999999995"/>
    <x v="5"/>
    <n v="53"/>
    <x v="3"/>
    <x v="11"/>
  </r>
  <r>
    <x v="623"/>
    <x v="18"/>
    <x v="3"/>
    <n v="0.98399999999999999"/>
    <x v="5"/>
    <n v="53"/>
    <x v="3"/>
    <x v="11"/>
  </r>
  <r>
    <x v="623"/>
    <x v="19"/>
    <x v="3"/>
    <n v="1.17"/>
    <x v="5"/>
    <n v="53"/>
    <x v="3"/>
    <x v="11"/>
  </r>
  <r>
    <x v="623"/>
    <x v="16"/>
    <x v="3"/>
    <n v="1.077"/>
    <x v="5"/>
    <n v="53"/>
    <x v="3"/>
    <x v="11"/>
  </r>
  <r>
    <x v="623"/>
    <x v="14"/>
    <x v="3"/>
    <n v="1.032"/>
    <x v="5"/>
    <n v="53"/>
    <x v="3"/>
    <x v="11"/>
  </r>
  <r>
    <x v="623"/>
    <x v="2"/>
    <x v="3"/>
    <n v="1.0649999999999999"/>
    <x v="5"/>
    <n v="53"/>
    <x v="3"/>
    <x v="11"/>
  </r>
  <r>
    <x v="623"/>
    <x v="3"/>
    <x v="3"/>
    <n v="1.119"/>
    <x v="5"/>
    <n v="53"/>
    <x v="3"/>
    <x v="11"/>
  </r>
  <r>
    <x v="623"/>
    <x v="5"/>
    <x v="3"/>
    <n v="0.66100000000000003"/>
    <x v="5"/>
    <n v="53"/>
    <x v="3"/>
    <x v="11"/>
  </r>
  <r>
    <x v="623"/>
    <x v="6"/>
    <x v="3"/>
    <n v="0.91400000000000003"/>
    <x v="5"/>
    <n v="53"/>
    <x v="3"/>
    <x v="11"/>
  </r>
  <r>
    <x v="623"/>
    <x v="17"/>
    <x v="3"/>
    <n v="1.3480000000000001"/>
    <x v="5"/>
    <n v="53"/>
    <x v="3"/>
    <x v="11"/>
  </r>
  <r>
    <x v="623"/>
    <x v="15"/>
    <x v="3"/>
    <n v="1.3089999999999999"/>
    <x v="5"/>
    <n v="53"/>
    <x v="3"/>
    <x v="11"/>
  </r>
  <r>
    <x v="623"/>
    <x v="8"/>
    <x v="3"/>
    <n v="1.298"/>
    <x v="5"/>
    <n v="53"/>
    <x v="3"/>
    <x v="11"/>
  </r>
  <r>
    <x v="623"/>
    <x v="9"/>
    <x v="3"/>
    <n v="1.389"/>
    <x v="5"/>
    <n v="53"/>
    <x v="3"/>
    <x v="11"/>
  </r>
  <r>
    <x v="623"/>
    <x v="10"/>
    <x v="3"/>
    <n v="1.498"/>
    <x v="5"/>
    <n v="53"/>
    <x v="3"/>
    <x v="11"/>
  </r>
  <r>
    <x v="623"/>
    <x v="11"/>
    <x v="3"/>
    <n v="1.464"/>
    <x v="5"/>
    <n v="53"/>
    <x v="3"/>
    <x v="11"/>
  </r>
  <r>
    <x v="623"/>
    <x v="12"/>
    <x v="3"/>
    <n v="1.784"/>
    <x v="5"/>
    <n v="53"/>
    <x v="3"/>
    <x v="11"/>
  </r>
  <r>
    <x v="624"/>
    <x v="13"/>
    <x v="0"/>
    <n v="3.141E-2"/>
    <x v="5"/>
    <n v="53"/>
    <x v="3"/>
    <x v="11"/>
  </r>
  <r>
    <x v="624"/>
    <x v="13"/>
    <x v="1"/>
    <n v="5.4120000000000001E-2"/>
    <x v="5"/>
    <n v="53"/>
    <x v="3"/>
    <x v="11"/>
  </r>
  <r>
    <x v="624"/>
    <x v="13"/>
    <x v="2"/>
    <n v="0.38486999999999999"/>
    <x v="5"/>
    <n v="53"/>
    <x v="3"/>
    <x v="11"/>
  </r>
  <r>
    <x v="624"/>
    <x v="13"/>
    <x v="3"/>
    <n v="0.47039999999999998"/>
    <x v="5"/>
    <n v="53"/>
    <x v="3"/>
    <x v="11"/>
  </r>
  <r>
    <x v="625"/>
    <x v="0"/>
    <x v="0"/>
    <n v="0.13782"/>
    <x v="6"/>
    <n v="2"/>
    <x v="0"/>
    <x v="0"/>
  </r>
  <r>
    <x v="625"/>
    <x v="18"/>
    <x v="0"/>
    <n v="0.13639999999999999"/>
    <x v="6"/>
    <n v="2"/>
    <x v="0"/>
    <x v="0"/>
  </r>
  <r>
    <x v="625"/>
    <x v="19"/>
    <x v="0"/>
    <n v="0.17599999999999999"/>
    <x v="6"/>
    <n v="2"/>
    <x v="0"/>
    <x v="0"/>
  </r>
  <r>
    <x v="625"/>
    <x v="16"/>
    <x v="0"/>
    <n v="0.40592"/>
    <x v="6"/>
    <n v="2"/>
    <x v="0"/>
    <x v="0"/>
  </r>
  <r>
    <x v="625"/>
    <x v="14"/>
    <x v="0"/>
    <n v="0.40592"/>
    <x v="6"/>
    <n v="2"/>
    <x v="0"/>
    <x v="0"/>
  </r>
  <r>
    <x v="625"/>
    <x v="2"/>
    <x v="0"/>
    <n v="0.40592"/>
    <x v="6"/>
    <n v="2"/>
    <x v="0"/>
    <x v="0"/>
  </r>
  <r>
    <x v="625"/>
    <x v="3"/>
    <x v="0"/>
    <n v="0.40592"/>
    <x v="6"/>
    <n v="2"/>
    <x v="0"/>
    <x v="0"/>
  </r>
  <r>
    <x v="625"/>
    <x v="5"/>
    <x v="0"/>
    <n v="9.4020000000000006E-2"/>
    <x v="6"/>
    <n v="2"/>
    <x v="0"/>
    <x v="0"/>
  </r>
  <r>
    <x v="625"/>
    <x v="6"/>
    <x v="0"/>
    <n v="0.34650999999999998"/>
    <x v="6"/>
    <n v="2"/>
    <x v="0"/>
    <x v="0"/>
  </r>
  <r>
    <x v="625"/>
    <x v="17"/>
    <x v="0"/>
    <n v="0.62109999999999999"/>
    <x v="6"/>
    <n v="2"/>
    <x v="0"/>
    <x v="0"/>
  </r>
  <r>
    <x v="625"/>
    <x v="15"/>
    <x v="0"/>
    <n v="0.62109999999999999"/>
    <x v="6"/>
    <n v="2"/>
    <x v="0"/>
    <x v="0"/>
  </r>
  <r>
    <x v="625"/>
    <x v="8"/>
    <x v="0"/>
    <n v="0.62109999999999999"/>
    <x v="6"/>
    <n v="2"/>
    <x v="0"/>
    <x v="0"/>
  </r>
  <r>
    <x v="625"/>
    <x v="9"/>
    <x v="0"/>
    <n v="0.62109999999999999"/>
    <x v="6"/>
    <n v="2"/>
    <x v="0"/>
    <x v="0"/>
  </r>
  <r>
    <x v="625"/>
    <x v="10"/>
    <x v="0"/>
    <n v="0.62109999999999999"/>
    <x v="6"/>
    <n v="2"/>
    <x v="0"/>
    <x v="0"/>
  </r>
  <r>
    <x v="625"/>
    <x v="11"/>
    <x v="0"/>
    <n v="0.62109999999999999"/>
    <x v="6"/>
    <n v="2"/>
    <x v="0"/>
    <x v="0"/>
  </r>
  <r>
    <x v="625"/>
    <x v="12"/>
    <x v="0"/>
    <n v="0.62109999999999999"/>
    <x v="6"/>
    <n v="2"/>
    <x v="0"/>
    <x v="0"/>
  </r>
  <r>
    <x v="625"/>
    <x v="0"/>
    <x v="1"/>
    <n v="0.10584"/>
    <x v="6"/>
    <n v="2"/>
    <x v="0"/>
    <x v="0"/>
  </r>
  <r>
    <x v="625"/>
    <x v="18"/>
    <x v="1"/>
    <n v="0.184"/>
    <x v="6"/>
    <n v="2"/>
    <x v="0"/>
    <x v="0"/>
  </r>
  <r>
    <x v="625"/>
    <x v="19"/>
    <x v="1"/>
    <n v="0.21878"/>
    <x v="6"/>
    <n v="2"/>
    <x v="0"/>
    <x v="0"/>
  </r>
  <r>
    <x v="625"/>
    <x v="16"/>
    <x v="1"/>
    <n v="0.20363000000000001"/>
    <x v="6"/>
    <n v="2"/>
    <x v="0"/>
    <x v="0"/>
  </r>
  <r>
    <x v="625"/>
    <x v="14"/>
    <x v="1"/>
    <n v="0.19334999999999999"/>
    <x v="6"/>
    <n v="2"/>
    <x v="0"/>
    <x v="0"/>
  </r>
  <r>
    <x v="625"/>
    <x v="2"/>
    <x v="1"/>
    <n v="0.20064000000000001"/>
    <x v="6"/>
    <n v="2"/>
    <x v="0"/>
    <x v="0"/>
  </r>
  <r>
    <x v="625"/>
    <x v="3"/>
    <x v="1"/>
    <n v="0.20924000000000001"/>
    <x v="6"/>
    <n v="2"/>
    <x v="0"/>
    <x v="0"/>
  </r>
  <r>
    <x v="625"/>
    <x v="5"/>
    <x v="1"/>
    <n v="7.639E-2"/>
    <x v="6"/>
    <n v="2"/>
    <x v="0"/>
    <x v="0"/>
  </r>
  <r>
    <x v="625"/>
    <x v="6"/>
    <x v="1"/>
    <n v="0.16904"/>
    <x v="6"/>
    <n v="2"/>
    <x v="0"/>
    <x v="0"/>
  </r>
  <r>
    <x v="625"/>
    <x v="17"/>
    <x v="1"/>
    <n v="0.25486999999999999"/>
    <x v="6"/>
    <n v="2"/>
    <x v="0"/>
    <x v="0"/>
  </r>
  <r>
    <x v="625"/>
    <x v="15"/>
    <x v="1"/>
    <n v="0.24515000000000001"/>
    <x v="6"/>
    <n v="2"/>
    <x v="0"/>
    <x v="0"/>
  </r>
  <r>
    <x v="625"/>
    <x v="8"/>
    <x v="1"/>
    <n v="0.24066000000000001"/>
    <x v="6"/>
    <n v="2"/>
    <x v="0"/>
    <x v="0"/>
  </r>
  <r>
    <x v="625"/>
    <x v="9"/>
    <x v="1"/>
    <n v="0.25953999999999999"/>
    <x v="6"/>
    <n v="2"/>
    <x v="0"/>
    <x v="0"/>
  </r>
  <r>
    <x v="625"/>
    <x v="10"/>
    <x v="1"/>
    <n v="0.28216999999999998"/>
    <x v="6"/>
    <n v="2"/>
    <x v="0"/>
    <x v="0"/>
  </r>
  <r>
    <x v="625"/>
    <x v="11"/>
    <x v="1"/>
    <n v="0.27993000000000001"/>
    <x v="6"/>
    <n v="2"/>
    <x v="0"/>
    <x v="0"/>
  </r>
  <r>
    <x v="625"/>
    <x v="12"/>
    <x v="1"/>
    <n v="0.33246999999999999"/>
    <x v="6"/>
    <n v="2"/>
    <x v="0"/>
    <x v="0"/>
  </r>
  <r>
    <x v="625"/>
    <x v="0"/>
    <x v="2"/>
    <n v="0.32234000000000002"/>
    <x v="6"/>
    <n v="2"/>
    <x v="0"/>
    <x v="0"/>
  </r>
  <r>
    <x v="625"/>
    <x v="18"/>
    <x v="2"/>
    <n v="0.66359999999999997"/>
    <x v="6"/>
    <n v="2"/>
    <x v="0"/>
    <x v="0"/>
  </r>
  <r>
    <x v="625"/>
    <x v="19"/>
    <x v="2"/>
    <n v="0.77500000000000002"/>
    <x v="6"/>
    <n v="2"/>
    <x v="0"/>
    <x v="0"/>
  </r>
  <r>
    <x v="625"/>
    <x v="16"/>
    <x v="2"/>
    <n v="0.47944999999999999"/>
    <x v="6"/>
    <n v="2"/>
    <x v="0"/>
    <x v="0"/>
  </r>
  <r>
    <x v="625"/>
    <x v="14"/>
    <x v="2"/>
    <n v="0.43473000000000001"/>
    <x v="6"/>
    <n v="2"/>
    <x v="0"/>
    <x v="0"/>
  </r>
  <r>
    <x v="625"/>
    <x v="2"/>
    <x v="2"/>
    <n v="0.46644000000000002"/>
    <x v="6"/>
    <n v="2"/>
    <x v="0"/>
    <x v="0"/>
  </r>
  <r>
    <x v="625"/>
    <x v="3"/>
    <x v="2"/>
    <n v="0.50383999999999995"/>
    <x v="6"/>
    <n v="2"/>
    <x v="0"/>
    <x v="0"/>
  </r>
  <r>
    <x v="625"/>
    <x v="5"/>
    <x v="2"/>
    <n v="0.49358999999999997"/>
    <x v="6"/>
    <n v="2"/>
    <x v="0"/>
    <x v="0"/>
  </r>
  <r>
    <x v="625"/>
    <x v="6"/>
    <x v="2"/>
    <n v="0.38845000000000002"/>
    <x v="6"/>
    <n v="2"/>
    <x v="0"/>
    <x v="0"/>
  </r>
  <r>
    <x v="625"/>
    <x v="17"/>
    <x v="2"/>
    <n v="0.48703000000000002"/>
    <x v="6"/>
    <n v="2"/>
    <x v="0"/>
    <x v="0"/>
  </r>
  <r>
    <x v="625"/>
    <x v="15"/>
    <x v="2"/>
    <n v="0.44474999999999998"/>
    <x v="6"/>
    <n v="2"/>
    <x v="0"/>
    <x v="0"/>
  </r>
  <r>
    <x v="625"/>
    <x v="8"/>
    <x v="2"/>
    <n v="0.42524000000000001"/>
    <x v="6"/>
    <n v="2"/>
    <x v="0"/>
    <x v="0"/>
  </r>
  <r>
    <x v="625"/>
    <x v="9"/>
    <x v="2"/>
    <n v="0.50736000000000003"/>
    <x v="6"/>
    <n v="2"/>
    <x v="0"/>
    <x v="0"/>
  </r>
  <r>
    <x v="625"/>
    <x v="10"/>
    <x v="2"/>
    <n v="0.60572999999999999"/>
    <x v="6"/>
    <n v="2"/>
    <x v="0"/>
    <x v="0"/>
  </r>
  <r>
    <x v="625"/>
    <x v="11"/>
    <x v="2"/>
    <n v="0.59597"/>
    <x v="6"/>
    <n v="2"/>
    <x v="0"/>
    <x v="0"/>
  </r>
  <r>
    <x v="625"/>
    <x v="12"/>
    <x v="2"/>
    <n v="0.82443"/>
    <x v="6"/>
    <n v="2"/>
    <x v="0"/>
    <x v="0"/>
  </r>
  <r>
    <x v="625"/>
    <x v="0"/>
    <x v="3"/>
    <n v="0.56599999999999995"/>
    <x v="6"/>
    <n v="2"/>
    <x v="0"/>
    <x v="0"/>
  </r>
  <r>
    <x v="625"/>
    <x v="18"/>
    <x v="3"/>
    <n v="0.98399999999999999"/>
    <x v="6"/>
    <n v="2"/>
    <x v="0"/>
    <x v="0"/>
  </r>
  <r>
    <x v="625"/>
    <x v="19"/>
    <x v="3"/>
    <n v="1.17"/>
    <x v="6"/>
    <n v="2"/>
    <x v="0"/>
    <x v="0"/>
  </r>
  <r>
    <x v="625"/>
    <x v="16"/>
    <x v="3"/>
    <n v="1.089"/>
    <x v="6"/>
    <n v="2"/>
    <x v="0"/>
    <x v="0"/>
  </r>
  <r>
    <x v="625"/>
    <x v="14"/>
    <x v="3"/>
    <n v="1.034"/>
    <x v="6"/>
    <n v="2"/>
    <x v="0"/>
    <x v="0"/>
  </r>
  <r>
    <x v="625"/>
    <x v="2"/>
    <x v="3"/>
    <n v="1.073"/>
    <x v="6"/>
    <n v="2"/>
    <x v="0"/>
    <x v="0"/>
  </r>
  <r>
    <x v="625"/>
    <x v="3"/>
    <x v="3"/>
    <n v="1.119"/>
    <x v="6"/>
    <n v="2"/>
    <x v="0"/>
    <x v="0"/>
  </r>
  <r>
    <x v="625"/>
    <x v="5"/>
    <x v="3"/>
    <n v="0.66400000000000003"/>
    <x v="6"/>
    <n v="2"/>
    <x v="0"/>
    <x v="0"/>
  </r>
  <r>
    <x v="625"/>
    <x v="6"/>
    <x v="3"/>
    <n v="0.90400000000000003"/>
    <x v="6"/>
    <n v="2"/>
    <x v="0"/>
    <x v="0"/>
  </r>
  <r>
    <x v="625"/>
    <x v="17"/>
    <x v="3"/>
    <n v="1.363"/>
    <x v="6"/>
    <n v="2"/>
    <x v="0"/>
    <x v="0"/>
  </r>
  <r>
    <x v="625"/>
    <x v="15"/>
    <x v="3"/>
    <n v="1.3109999999999999"/>
    <x v="6"/>
    <n v="2"/>
    <x v="0"/>
    <x v="0"/>
  </r>
  <r>
    <x v="625"/>
    <x v="8"/>
    <x v="3"/>
    <n v="1.2869999999999999"/>
    <x v="6"/>
    <n v="2"/>
    <x v="0"/>
    <x v="0"/>
  </r>
  <r>
    <x v="625"/>
    <x v="9"/>
    <x v="3"/>
    <n v="1.3879999999999999"/>
    <x v="6"/>
    <n v="2"/>
    <x v="0"/>
    <x v="0"/>
  </r>
  <r>
    <x v="625"/>
    <x v="10"/>
    <x v="3"/>
    <n v="1.5089999999999999"/>
    <x v="6"/>
    <n v="2"/>
    <x v="0"/>
    <x v="0"/>
  </r>
  <r>
    <x v="625"/>
    <x v="11"/>
    <x v="3"/>
    <n v="1.4970000000000001"/>
    <x v="6"/>
    <n v="2"/>
    <x v="0"/>
    <x v="0"/>
  </r>
  <r>
    <x v="625"/>
    <x v="12"/>
    <x v="3"/>
    <n v="1.778"/>
    <x v="6"/>
    <n v="2"/>
    <x v="0"/>
    <x v="0"/>
  </r>
  <r>
    <x v="626"/>
    <x v="0"/>
    <x v="3"/>
    <n v="0.5675"/>
    <x v="6"/>
    <n v="3"/>
    <x v="0"/>
    <x v="0"/>
  </r>
  <r>
    <x v="626"/>
    <x v="16"/>
    <x v="3"/>
    <n v="1.0780000000000001"/>
    <x v="6"/>
    <n v="3"/>
    <x v="0"/>
    <x v="0"/>
  </r>
  <r>
    <x v="626"/>
    <x v="14"/>
    <x v="3"/>
    <n v="1.0326"/>
    <x v="6"/>
    <n v="3"/>
    <x v="0"/>
    <x v="0"/>
  </r>
  <r>
    <x v="626"/>
    <x v="2"/>
    <x v="3"/>
    <n v="1.0770999999999999"/>
    <x v="6"/>
    <n v="3"/>
    <x v="0"/>
    <x v="0"/>
  </r>
  <r>
    <x v="626"/>
    <x v="3"/>
    <x v="3"/>
    <n v="1.099"/>
    <x v="6"/>
    <n v="3"/>
    <x v="0"/>
    <x v="0"/>
  </r>
  <r>
    <x v="626"/>
    <x v="5"/>
    <x v="3"/>
    <n v="0.66190000000000004"/>
    <x v="6"/>
    <n v="3"/>
    <x v="0"/>
    <x v="0"/>
  </r>
  <r>
    <x v="626"/>
    <x v="6"/>
    <x v="3"/>
    <n v="0.90410000000000001"/>
    <x v="6"/>
    <n v="3"/>
    <x v="0"/>
    <x v="0"/>
  </r>
  <r>
    <x v="626"/>
    <x v="17"/>
    <x v="3"/>
    <n v="1.3643000000000001"/>
    <x v="6"/>
    <n v="3"/>
    <x v="0"/>
    <x v="0"/>
  </r>
  <r>
    <x v="626"/>
    <x v="15"/>
    <x v="3"/>
    <n v="1.3137000000000001"/>
    <x v="6"/>
    <n v="3"/>
    <x v="0"/>
    <x v="0"/>
  </r>
  <r>
    <x v="626"/>
    <x v="8"/>
    <x v="3"/>
    <n v="1.2938000000000001"/>
    <x v="6"/>
    <n v="3"/>
    <x v="0"/>
    <x v="0"/>
  </r>
  <r>
    <x v="626"/>
    <x v="9"/>
    <x v="3"/>
    <n v="1.3864000000000001"/>
    <x v="6"/>
    <n v="3"/>
    <x v="0"/>
    <x v="0"/>
  </r>
  <r>
    <x v="626"/>
    <x v="10"/>
    <x v="3"/>
    <n v="1.5226999999999999"/>
    <x v="6"/>
    <n v="3"/>
    <x v="0"/>
    <x v="0"/>
  </r>
  <r>
    <x v="626"/>
    <x v="11"/>
    <x v="3"/>
    <n v="1.4855"/>
    <x v="6"/>
    <n v="3"/>
    <x v="0"/>
    <x v="0"/>
  </r>
  <r>
    <x v="626"/>
    <x v="12"/>
    <x v="3"/>
    <n v="1.7828999999999999"/>
    <x v="6"/>
    <n v="3"/>
    <x v="0"/>
    <x v="0"/>
  </r>
  <r>
    <x v="626"/>
    <x v="0"/>
    <x v="2"/>
    <n v="0.32355"/>
    <x v="6"/>
    <n v="3"/>
    <x v="0"/>
    <x v="0"/>
  </r>
  <r>
    <x v="626"/>
    <x v="16"/>
    <x v="2"/>
    <n v="0.47049999999999997"/>
    <x v="6"/>
    <n v="3"/>
    <x v="0"/>
    <x v="0"/>
  </r>
  <r>
    <x v="626"/>
    <x v="14"/>
    <x v="2"/>
    <n v="0.43358999999999998"/>
    <x v="6"/>
    <n v="3"/>
    <x v="0"/>
    <x v="0"/>
  </r>
  <r>
    <x v="626"/>
    <x v="2"/>
    <x v="2"/>
    <n v="0.46977000000000002"/>
    <x v="6"/>
    <n v="3"/>
    <x v="0"/>
    <x v="0"/>
  </r>
  <r>
    <x v="626"/>
    <x v="3"/>
    <x v="2"/>
    <n v="0.48757"/>
    <x v="6"/>
    <n v="3"/>
    <x v="0"/>
    <x v="0"/>
  </r>
  <r>
    <x v="626"/>
    <x v="5"/>
    <x v="2"/>
    <n v="0.49173"/>
    <x v="6"/>
    <n v="3"/>
    <x v="0"/>
    <x v="0"/>
  </r>
  <r>
    <x v="626"/>
    <x v="6"/>
    <x v="2"/>
    <n v="0.38852999999999999"/>
    <x v="6"/>
    <n v="3"/>
    <x v="0"/>
    <x v="0"/>
  </r>
  <r>
    <x v="626"/>
    <x v="17"/>
    <x v="2"/>
    <n v="0.48808000000000001"/>
    <x v="6"/>
    <n v="3"/>
    <x v="0"/>
    <x v="0"/>
  </r>
  <r>
    <x v="626"/>
    <x v="15"/>
    <x v="2"/>
    <n v="0.44694"/>
    <x v="6"/>
    <n v="3"/>
    <x v="0"/>
    <x v="0"/>
  </r>
  <r>
    <x v="626"/>
    <x v="8"/>
    <x v="2"/>
    <n v="0.43075999999999998"/>
    <x v="6"/>
    <n v="3"/>
    <x v="0"/>
    <x v="0"/>
  </r>
  <r>
    <x v="626"/>
    <x v="9"/>
    <x v="2"/>
    <n v="0.50605"/>
    <x v="6"/>
    <n v="3"/>
    <x v="0"/>
    <x v="0"/>
  </r>
  <r>
    <x v="626"/>
    <x v="10"/>
    <x v="2"/>
    <n v="0.61685999999999996"/>
    <x v="6"/>
    <n v="3"/>
    <x v="0"/>
    <x v="0"/>
  </r>
  <r>
    <x v="626"/>
    <x v="11"/>
    <x v="2"/>
    <n v="0.58662000000000003"/>
    <x v="6"/>
    <n v="3"/>
    <x v="0"/>
    <x v="0"/>
  </r>
  <r>
    <x v="626"/>
    <x v="12"/>
    <x v="2"/>
    <n v="0.82840999999999998"/>
    <x v="6"/>
    <n v="3"/>
    <x v="0"/>
    <x v="0"/>
  </r>
  <r>
    <x v="626"/>
    <x v="0"/>
    <x v="0"/>
    <n v="0.13782"/>
    <x v="6"/>
    <n v="3"/>
    <x v="0"/>
    <x v="0"/>
  </r>
  <r>
    <x v="626"/>
    <x v="16"/>
    <x v="0"/>
    <n v="0.40592"/>
    <x v="6"/>
    <n v="3"/>
    <x v="0"/>
    <x v="0"/>
  </r>
  <r>
    <x v="626"/>
    <x v="14"/>
    <x v="0"/>
    <n v="0.40592"/>
    <x v="6"/>
    <n v="3"/>
    <x v="0"/>
    <x v="0"/>
  </r>
  <r>
    <x v="626"/>
    <x v="2"/>
    <x v="0"/>
    <n v="0.40592"/>
    <x v="6"/>
    <n v="3"/>
    <x v="0"/>
    <x v="0"/>
  </r>
  <r>
    <x v="626"/>
    <x v="3"/>
    <x v="0"/>
    <n v="0.40592"/>
    <x v="6"/>
    <n v="3"/>
    <x v="0"/>
    <x v="0"/>
  </r>
  <r>
    <x v="626"/>
    <x v="5"/>
    <x v="0"/>
    <n v="9.4020000000000006E-2"/>
    <x v="6"/>
    <n v="3"/>
    <x v="0"/>
    <x v="0"/>
  </r>
  <r>
    <x v="626"/>
    <x v="6"/>
    <x v="0"/>
    <n v="0.34650999999999998"/>
    <x v="6"/>
    <n v="3"/>
    <x v="0"/>
    <x v="0"/>
  </r>
  <r>
    <x v="626"/>
    <x v="17"/>
    <x v="0"/>
    <n v="0.62109999999999999"/>
    <x v="6"/>
    <n v="3"/>
    <x v="0"/>
    <x v="0"/>
  </r>
  <r>
    <x v="626"/>
    <x v="15"/>
    <x v="0"/>
    <n v="0.62109999999999999"/>
    <x v="6"/>
    <n v="3"/>
    <x v="0"/>
    <x v="0"/>
  </r>
  <r>
    <x v="626"/>
    <x v="8"/>
    <x v="0"/>
    <n v="0.62109999999999999"/>
    <x v="6"/>
    <n v="3"/>
    <x v="0"/>
    <x v="0"/>
  </r>
  <r>
    <x v="626"/>
    <x v="9"/>
    <x v="0"/>
    <n v="0.62109999999999999"/>
    <x v="6"/>
    <n v="3"/>
    <x v="0"/>
    <x v="0"/>
  </r>
  <r>
    <x v="626"/>
    <x v="10"/>
    <x v="0"/>
    <n v="0.62109999999999999"/>
    <x v="6"/>
    <n v="3"/>
    <x v="0"/>
    <x v="0"/>
  </r>
  <r>
    <x v="626"/>
    <x v="11"/>
    <x v="0"/>
    <n v="0.62109999999999999"/>
    <x v="6"/>
    <n v="3"/>
    <x v="0"/>
    <x v="0"/>
  </r>
  <r>
    <x v="626"/>
    <x v="12"/>
    <x v="0"/>
    <n v="0.62109999999999999"/>
    <x v="6"/>
    <n v="3"/>
    <x v="0"/>
    <x v="0"/>
  </r>
  <r>
    <x v="626"/>
    <x v="0"/>
    <x v="1"/>
    <n v="0.10612000000000001"/>
    <x v="6"/>
    <n v="3"/>
    <x v="0"/>
    <x v="0"/>
  </r>
  <r>
    <x v="626"/>
    <x v="16"/>
    <x v="1"/>
    <n v="0.20157"/>
    <x v="6"/>
    <n v="3"/>
    <x v="0"/>
    <x v="0"/>
  </r>
  <r>
    <x v="626"/>
    <x v="14"/>
    <x v="1"/>
    <n v="0.19308"/>
    <x v="6"/>
    <n v="3"/>
    <x v="0"/>
    <x v="0"/>
  </r>
  <r>
    <x v="626"/>
    <x v="2"/>
    <x v="1"/>
    <n v="0.2014"/>
    <x v="6"/>
    <n v="3"/>
    <x v="0"/>
    <x v="0"/>
  </r>
  <r>
    <x v="626"/>
    <x v="3"/>
    <x v="1"/>
    <n v="0.20549999999999999"/>
    <x v="6"/>
    <n v="3"/>
    <x v="0"/>
    <x v="0"/>
  </r>
  <r>
    <x v="626"/>
    <x v="5"/>
    <x v="1"/>
    <n v="7.6139999999999999E-2"/>
    <x v="6"/>
    <n v="3"/>
    <x v="0"/>
    <x v="0"/>
  </r>
  <r>
    <x v="626"/>
    <x v="6"/>
    <x v="1"/>
    <n v="0.16905000000000001"/>
    <x v="6"/>
    <n v="3"/>
    <x v="0"/>
    <x v="0"/>
  </r>
  <r>
    <x v="626"/>
    <x v="17"/>
    <x v="1"/>
    <n v="0.25511"/>
    <x v="6"/>
    <n v="3"/>
    <x v="0"/>
    <x v="0"/>
  </r>
  <r>
    <x v="626"/>
    <x v="15"/>
    <x v="1"/>
    <n v="0.24565000000000001"/>
    <x v="6"/>
    <n v="3"/>
    <x v="0"/>
    <x v="0"/>
  </r>
  <r>
    <x v="626"/>
    <x v="8"/>
    <x v="1"/>
    <n v="0.24193000000000001"/>
    <x v="6"/>
    <n v="3"/>
    <x v="0"/>
    <x v="0"/>
  </r>
  <r>
    <x v="626"/>
    <x v="9"/>
    <x v="1"/>
    <n v="0.25924000000000003"/>
    <x v="6"/>
    <n v="3"/>
    <x v="0"/>
    <x v="0"/>
  </r>
  <r>
    <x v="626"/>
    <x v="10"/>
    <x v="1"/>
    <n v="0.28472999999999998"/>
    <x v="6"/>
    <n v="3"/>
    <x v="0"/>
    <x v="0"/>
  </r>
  <r>
    <x v="626"/>
    <x v="11"/>
    <x v="1"/>
    <n v="0.27777000000000002"/>
    <x v="6"/>
    <n v="3"/>
    <x v="0"/>
    <x v="0"/>
  </r>
  <r>
    <x v="626"/>
    <x v="12"/>
    <x v="1"/>
    <n v="0.33338000000000001"/>
    <x v="6"/>
    <n v="3"/>
    <x v="0"/>
    <x v="0"/>
  </r>
  <r>
    <x v="627"/>
    <x v="0"/>
    <x v="3"/>
    <n v="0.56430000000000002"/>
    <x v="6"/>
    <n v="4"/>
    <x v="0"/>
    <x v="0"/>
  </r>
  <r>
    <x v="627"/>
    <x v="16"/>
    <x v="3"/>
    <n v="1.0592999999999999"/>
    <x v="6"/>
    <n v="4"/>
    <x v="0"/>
    <x v="0"/>
  </r>
  <r>
    <x v="627"/>
    <x v="14"/>
    <x v="3"/>
    <n v="1.0117"/>
    <x v="6"/>
    <n v="4"/>
    <x v="0"/>
    <x v="0"/>
  </r>
  <r>
    <x v="627"/>
    <x v="2"/>
    <x v="3"/>
    <n v="1.0492999999999999"/>
    <x v="6"/>
    <n v="4"/>
    <x v="0"/>
    <x v="0"/>
  </r>
  <r>
    <x v="627"/>
    <x v="3"/>
    <x v="3"/>
    <n v="1.054"/>
    <x v="6"/>
    <n v="4"/>
    <x v="0"/>
    <x v="0"/>
  </r>
  <r>
    <x v="627"/>
    <x v="5"/>
    <x v="3"/>
    <n v="0.64739999999999998"/>
    <x v="6"/>
    <n v="4"/>
    <x v="0"/>
    <x v="0"/>
  </r>
  <r>
    <x v="627"/>
    <x v="6"/>
    <x v="3"/>
    <n v="0.88970000000000005"/>
    <x v="6"/>
    <n v="4"/>
    <x v="0"/>
    <x v="0"/>
  </r>
  <r>
    <x v="627"/>
    <x v="17"/>
    <x v="3"/>
    <n v="1.3378000000000001"/>
    <x v="6"/>
    <n v="4"/>
    <x v="0"/>
    <x v="0"/>
  </r>
  <r>
    <x v="627"/>
    <x v="15"/>
    <x v="3"/>
    <n v="1.2944"/>
    <x v="6"/>
    <n v="4"/>
    <x v="0"/>
    <x v="0"/>
  </r>
  <r>
    <x v="627"/>
    <x v="8"/>
    <x v="3"/>
    <n v="1.274"/>
    <x v="6"/>
    <n v="4"/>
    <x v="0"/>
    <x v="0"/>
  </r>
  <r>
    <x v="627"/>
    <x v="9"/>
    <x v="3"/>
    <n v="1.3655999999999999"/>
    <x v="6"/>
    <n v="4"/>
    <x v="0"/>
    <x v="0"/>
  </r>
  <r>
    <x v="627"/>
    <x v="10"/>
    <x v="3"/>
    <n v="1.5013000000000001"/>
    <x v="6"/>
    <n v="4"/>
    <x v="0"/>
    <x v="0"/>
  </r>
  <r>
    <x v="627"/>
    <x v="11"/>
    <x v="3"/>
    <n v="1.4678"/>
    <x v="6"/>
    <n v="4"/>
    <x v="0"/>
    <x v="0"/>
  </r>
  <r>
    <x v="627"/>
    <x v="12"/>
    <x v="3"/>
    <n v="1.9657"/>
    <x v="6"/>
    <n v="4"/>
    <x v="0"/>
    <x v="0"/>
  </r>
  <r>
    <x v="627"/>
    <x v="0"/>
    <x v="2"/>
    <n v="0.32095000000000001"/>
    <x v="6"/>
    <n v="4"/>
    <x v="0"/>
    <x v="0"/>
  </r>
  <r>
    <x v="627"/>
    <x v="16"/>
    <x v="2"/>
    <n v="0.45529999999999998"/>
    <x v="6"/>
    <n v="4"/>
    <x v="0"/>
    <x v="0"/>
  </r>
  <r>
    <x v="627"/>
    <x v="14"/>
    <x v="2"/>
    <n v="0.41660000000000003"/>
    <x v="6"/>
    <n v="4"/>
    <x v="0"/>
    <x v="0"/>
  </r>
  <r>
    <x v="627"/>
    <x v="2"/>
    <x v="2"/>
    <n v="0.44717000000000001"/>
    <x v="6"/>
    <n v="4"/>
    <x v="0"/>
    <x v="0"/>
  </r>
  <r>
    <x v="627"/>
    <x v="3"/>
    <x v="2"/>
    <n v="0.45099"/>
    <x v="6"/>
    <n v="4"/>
    <x v="0"/>
    <x v="0"/>
  </r>
  <r>
    <x v="627"/>
    <x v="5"/>
    <x v="2"/>
    <n v="0.47889999999999999"/>
    <x v="6"/>
    <n v="4"/>
    <x v="0"/>
    <x v="0"/>
  </r>
  <r>
    <x v="627"/>
    <x v="6"/>
    <x v="2"/>
    <n v="0.37683"/>
    <x v="6"/>
    <n v="4"/>
    <x v="0"/>
    <x v="0"/>
  </r>
  <r>
    <x v="627"/>
    <x v="17"/>
    <x v="2"/>
    <n v="0.46654000000000001"/>
    <x v="6"/>
    <n v="4"/>
    <x v="0"/>
    <x v="0"/>
  </r>
  <r>
    <x v="627"/>
    <x v="15"/>
    <x v="2"/>
    <n v="0.43125000000000002"/>
    <x v="6"/>
    <n v="4"/>
    <x v="0"/>
    <x v="0"/>
  </r>
  <r>
    <x v="627"/>
    <x v="8"/>
    <x v="2"/>
    <n v="0.41466999999999998"/>
    <x v="6"/>
    <n v="4"/>
    <x v="0"/>
    <x v="0"/>
  </r>
  <r>
    <x v="627"/>
    <x v="9"/>
    <x v="2"/>
    <n v="0.48914000000000002"/>
    <x v="6"/>
    <n v="4"/>
    <x v="0"/>
    <x v="0"/>
  </r>
  <r>
    <x v="627"/>
    <x v="10"/>
    <x v="2"/>
    <n v="0.59946999999999995"/>
    <x v="6"/>
    <n v="4"/>
    <x v="0"/>
    <x v="0"/>
  </r>
  <r>
    <x v="627"/>
    <x v="11"/>
    <x v="2"/>
    <n v="0.57223000000000002"/>
    <x v="6"/>
    <n v="4"/>
    <x v="0"/>
    <x v="0"/>
  </r>
  <r>
    <x v="627"/>
    <x v="12"/>
    <x v="2"/>
    <n v="0.97702999999999995"/>
    <x v="6"/>
    <n v="4"/>
    <x v="0"/>
    <x v="0"/>
  </r>
  <r>
    <x v="627"/>
    <x v="0"/>
    <x v="0"/>
    <n v="0.13782"/>
    <x v="6"/>
    <n v="4"/>
    <x v="0"/>
    <x v="0"/>
  </r>
  <r>
    <x v="627"/>
    <x v="16"/>
    <x v="0"/>
    <n v="0.40592"/>
    <x v="6"/>
    <n v="4"/>
    <x v="0"/>
    <x v="0"/>
  </r>
  <r>
    <x v="627"/>
    <x v="14"/>
    <x v="0"/>
    <n v="0.40592"/>
    <x v="6"/>
    <n v="4"/>
    <x v="0"/>
    <x v="0"/>
  </r>
  <r>
    <x v="627"/>
    <x v="2"/>
    <x v="0"/>
    <n v="0.40592"/>
    <x v="6"/>
    <n v="4"/>
    <x v="0"/>
    <x v="0"/>
  </r>
  <r>
    <x v="627"/>
    <x v="3"/>
    <x v="0"/>
    <n v="0.40592"/>
    <x v="6"/>
    <n v="4"/>
    <x v="0"/>
    <x v="0"/>
  </r>
  <r>
    <x v="627"/>
    <x v="5"/>
    <x v="0"/>
    <n v="9.4020000000000006E-2"/>
    <x v="6"/>
    <n v="4"/>
    <x v="0"/>
    <x v="0"/>
  </r>
  <r>
    <x v="627"/>
    <x v="6"/>
    <x v="0"/>
    <n v="0.34650999999999998"/>
    <x v="6"/>
    <n v="4"/>
    <x v="0"/>
    <x v="0"/>
  </r>
  <r>
    <x v="627"/>
    <x v="17"/>
    <x v="0"/>
    <n v="0.62109999999999999"/>
    <x v="6"/>
    <n v="4"/>
    <x v="0"/>
    <x v="0"/>
  </r>
  <r>
    <x v="627"/>
    <x v="15"/>
    <x v="0"/>
    <n v="0.62109999999999999"/>
    <x v="6"/>
    <n v="4"/>
    <x v="0"/>
    <x v="0"/>
  </r>
  <r>
    <x v="627"/>
    <x v="8"/>
    <x v="0"/>
    <n v="0.62109999999999999"/>
    <x v="6"/>
    <n v="4"/>
    <x v="0"/>
    <x v="0"/>
  </r>
  <r>
    <x v="627"/>
    <x v="9"/>
    <x v="0"/>
    <n v="0.62109999999999999"/>
    <x v="6"/>
    <n v="4"/>
    <x v="0"/>
    <x v="0"/>
  </r>
  <r>
    <x v="627"/>
    <x v="10"/>
    <x v="0"/>
    <n v="0.62109999999999999"/>
    <x v="6"/>
    <n v="4"/>
    <x v="0"/>
    <x v="0"/>
  </r>
  <r>
    <x v="627"/>
    <x v="11"/>
    <x v="0"/>
    <n v="0.62109999999999999"/>
    <x v="6"/>
    <n v="4"/>
    <x v="0"/>
    <x v="0"/>
  </r>
  <r>
    <x v="627"/>
    <x v="12"/>
    <x v="0"/>
    <n v="0.62109999999999999"/>
    <x v="6"/>
    <n v="4"/>
    <x v="0"/>
    <x v="0"/>
  </r>
  <r>
    <x v="627"/>
    <x v="0"/>
    <x v="1"/>
    <n v="0.10552"/>
    <x v="6"/>
    <n v="4"/>
    <x v="0"/>
    <x v="0"/>
  </r>
  <r>
    <x v="627"/>
    <x v="16"/>
    <x v="1"/>
    <n v="0.19807"/>
    <x v="6"/>
    <n v="4"/>
    <x v="0"/>
    <x v="0"/>
  </r>
  <r>
    <x v="627"/>
    <x v="14"/>
    <x v="1"/>
    <n v="0.18917"/>
    <x v="6"/>
    <n v="4"/>
    <x v="0"/>
    <x v="0"/>
  </r>
  <r>
    <x v="627"/>
    <x v="2"/>
    <x v="1"/>
    <n v="0.19620000000000001"/>
    <x v="6"/>
    <n v="4"/>
    <x v="0"/>
    <x v="0"/>
  </r>
  <r>
    <x v="627"/>
    <x v="3"/>
    <x v="1"/>
    <n v="0.19708000000000001"/>
    <x v="6"/>
    <n v="4"/>
    <x v="0"/>
    <x v="0"/>
  </r>
  <r>
    <x v="627"/>
    <x v="5"/>
    <x v="1"/>
    <n v="7.4469999999999995E-2"/>
    <x v="6"/>
    <n v="4"/>
    <x v="0"/>
    <x v="0"/>
  </r>
  <r>
    <x v="627"/>
    <x v="6"/>
    <x v="1"/>
    <n v="0.16635"/>
    <x v="6"/>
    <n v="4"/>
    <x v="0"/>
    <x v="0"/>
  </r>
  <r>
    <x v="627"/>
    <x v="17"/>
    <x v="1"/>
    <n v="0.25014999999999998"/>
    <x v="6"/>
    <n v="4"/>
    <x v="0"/>
    <x v="0"/>
  </r>
  <r>
    <x v="627"/>
    <x v="15"/>
    <x v="1"/>
    <n v="0.24204000000000001"/>
    <x v="6"/>
    <n v="4"/>
    <x v="0"/>
    <x v="0"/>
  </r>
  <r>
    <x v="627"/>
    <x v="8"/>
    <x v="1"/>
    <n v="0.23821999999999999"/>
    <x v="6"/>
    <n v="4"/>
    <x v="0"/>
    <x v="0"/>
  </r>
  <r>
    <x v="627"/>
    <x v="9"/>
    <x v="1"/>
    <n v="0.25535000000000002"/>
    <x v="6"/>
    <n v="4"/>
    <x v="0"/>
    <x v="0"/>
  </r>
  <r>
    <x v="627"/>
    <x v="10"/>
    <x v="1"/>
    <n v="0.28072000000000003"/>
    <x v="6"/>
    <n v="4"/>
    <x v="0"/>
    <x v="0"/>
  </r>
  <r>
    <x v="627"/>
    <x v="11"/>
    <x v="1"/>
    <n v="0.27445999999999998"/>
    <x v="6"/>
    <n v="4"/>
    <x v="0"/>
    <x v="0"/>
  </r>
  <r>
    <x v="627"/>
    <x v="12"/>
    <x v="1"/>
    <n v="0.36756"/>
    <x v="6"/>
    <n v="4"/>
    <x v="0"/>
    <x v="0"/>
  </r>
  <r>
    <x v="628"/>
    <x v="0"/>
    <x v="3"/>
    <n v="0.56510000000000005"/>
    <x v="6"/>
    <n v="5"/>
    <x v="0"/>
    <x v="0"/>
  </r>
  <r>
    <x v="628"/>
    <x v="16"/>
    <x v="3"/>
    <n v="1.0472999999999999"/>
    <x v="6"/>
    <n v="5"/>
    <x v="0"/>
    <x v="0"/>
  </r>
  <r>
    <x v="628"/>
    <x v="14"/>
    <x v="3"/>
    <n v="0.97550000000000003"/>
    <x v="6"/>
    <n v="5"/>
    <x v="0"/>
    <x v="0"/>
  </r>
  <r>
    <x v="628"/>
    <x v="2"/>
    <x v="3"/>
    <n v="1.0270999999999999"/>
    <x v="6"/>
    <n v="5"/>
    <x v="0"/>
    <x v="0"/>
  </r>
  <r>
    <x v="628"/>
    <x v="3"/>
    <x v="3"/>
    <n v="1.054"/>
    <x v="6"/>
    <n v="5"/>
    <x v="0"/>
    <x v="0"/>
  </r>
  <r>
    <x v="628"/>
    <x v="5"/>
    <x v="3"/>
    <n v="0.63870000000000005"/>
    <x v="6"/>
    <n v="5"/>
    <x v="0"/>
    <x v="0"/>
  </r>
  <r>
    <x v="628"/>
    <x v="6"/>
    <x v="3"/>
    <n v="0.87239999999999995"/>
    <x v="6"/>
    <n v="5"/>
    <x v="0"/>
    <x v="0"/>
  </r>
  <r>
    <x v="628"/>
    <x v="17"/>
    <x v="3"/>
    <n v="1.3328"/>
    <x v="6"/>
    <n v="5"/>
    <x v="0"/>
    <x v="0"/>
  </r>
  <r>
    <x v="628"/>
    <x v="15"/>
    <x v="3"/>
    <n v="1.2588999999999999"/>
    <x v="6"/>
    <n v="5"/>
    <x v="0"/>
    <x v="0"/>
  </r>
  <r>
    <x v="628"/>
    <x v="8"/>
    <x v="3"/>
    <n v="1.2699"/>
    <x v="6"/>
    <n v="5"/>
    <x v="0"/>
    <x v="0"/>
  </r>
  <r>
    <x v="628"/>
    <x v="9"/>
    <x v="3"/>
    <n v="1.3439000000000001"/>
    <x v="6"/>
    <n v="5"/>
    <x v="0"/>
    <x v="0"/>
  </r>
  <r>
    <x v="628"/>
    <x v="10"/>
    <x v="3"/>
    <n v="1.4829000000000001"/>
    <x v="6"/>
    <n v="5"/>
    <x v="0"/>
    <x v="0"/>
  </r>
  <r>
    <x v="628"/>
    <x v="11"/>
    <x v="3"/>
    <n v="1.466"/>
    <x v="6"/>
    <n v="5"/>
    <x v="0"/>
    <x v="0"/>
  </r>
  <r>
    <x v="628"/>
    <x v="12"/>
    <x v="3"/>
    <n v="1.9649000000000001"/>
    <x v="6"/>
    <n v="5"/>
    <x v="0"/>
    <x v="0"/>
  </r>
  <r>
    <x v="628"/>
    <x v="0"/>
    <x v="2"/>
    <n v="0.32161000000000001"/>
    <x v="6"/>
    <n v="5"/>
    <x v="0"/>
    <x v="0"/>
  </r>
  <r>
    <x v="628"/>
    <x v="16"/>
    <x v="2"/>
    <n v="0.44555"/>
    <x v="6"/>
    <n v="5"/>
    <x v="0"/>
    <x v="0"/>
  </r>
  <r>
    <x v="628"/>
    <x v="14"/>
    <x v="2"/>
    <n v="0.38717000000000001"/>
    <x v="6"/>
    <n v="5"/>
    <x v="0"/>
    <x v="0"/>
  </r>
  <r>
    <x v="628"/>
    <x v="2"/>
    <x v="2"/>
    <n v="0.42913000000000001"/>
    <x v="6"/>
    <n v="5"/>
    <x v="0"/>
    <x v="0"/>
  </r>
  <r>
    <x v="628"/>
    <x v="3"/>
    <x v="2"/>
    <n v="0.45100000000000001"/>
    <x v="6"/>
    <n v="5"/>
    <x v="0"/>
    <x v="0"/>
  </r>
  <r>
    <x v="628"/>
    <x v="5"/>
    <x v="2"/>
    <n v="0.47121000000000002"/>
    <x v="6"/>
    <n v="5"/>
    <x v="0"/>
    <x v="0"/>
  </r>
  <r>
    <x v="628"/>
    <x v="6"/>
    <x v="2"/>
    <n v="0.36276999999999998"/>
    <x v="6"/>
    <n v="5"/>
    <x v="0"/>
    <x v="0"/>
  </r>
  <r>
    <x v="628"/>
    <x v="17"/>
    <x v="2"/>
    <n v="0.46248"/>
    <x v="6"/>
    <n v="5"/>
    <x v="0"/>
    <x v="0"/>
  </r>
  <r>
    <x v="628"/>
    <x v="15"/>
    <x v="2"/>
    <n v="0.40239000000000003"/>
    <x v="6"/>
    <n v="5"/>
    <x v="0"/>
    <x v="0"/>
  </r>
  <r>
    <x v="628"/>
    <x v="8"/>
    <x v="2"/>
    <n v="0.41133999999999998"/>
    <x v="6"/>
    <n v="5"/>
    <x v="0"/>
    <x v="0"/>
  </r>
  <r>
    <x v="628"/>
    <x v="9"/>
    <x v="2"/>
    <n v="0.47149999999999997"/>
    <x v="6"/>
    <n v="5"/>
    <x v="0"/>
    <x v="0"/>
  </r>
  <r>
    <x v="628"/>
    <x v="10"/>
    <x v="2"/>
    <n v="0.58452000000000004"/>
    <x v="6"/>
    <n v="5"/>
    <x v="0"/>
    <x v="0"/>
  </r>
  <r>
    <x v="628"/>
    <x v="11"/>
    <x v="2"/>
    <n v="0.57077"/>
    <x v="6"/>
    <n v="5"/>
    <x v="0"/>
    <x v="0"/>
  </r>
  <r>
    <x v="628"/>
    <x v="12"/>
    <x v="2"/>
    <n v="0.97638000000000003"/>
    <x v="6"/>
    <n v="5"/>
    <x v="0"/>
    <x v="0"/>
  </r>
  <r>
    <x v="628"/>
    <x v="0"/>
    <x v="0"/>
    <n v="0.13782"/>
    <x v="6"/>
    <n v="5"/>
    <x v="0"/>
    <x v="0"/>
  </r>
  <r>
    <x v="628"/>
    <x v="16"/>
    <x v="0"/>
    <n v="0.40592"/>
    <x v="6"/>
    <n v="5"/>
    <x v="0"/>
    <x v="0"/>
  </r>
  <r>
    <x v="628"/>
    <x v="14"/>
    <x v="0"/>
    <n v="0.40592"/>
    <x v="6"/>
    <n v="5"/>
    <x v="0"/>
    <x v="0"/>
  </r>
  <r>
    <x v="628"/>
    <x v="2"/>
    <x v="0"/>
    <n v="0.40592"/>
    <x v="6"/>
    <n v="5"/>
    <x v="0"/>
    <x v="0"/>
  </r>
  <r>
    <x v="628"/>
    <x v="3"/>
    <x v="0"/>
    <n v="0.40592"/>
    <x v="6"/>
    <n v="5"/>
    <x v="0"/>
    <x v="0"/>
  </r>
  <r>
    <x v="628"/>
    <x v="5"/>
    <x v="0"/>
    <n v="9.4020000000000006E-2"/>
    <x v="6"/>
    <n v="5"/>
    <x v="0"/>
    <x v="0"/>
  </r>
  <r>
    <x v="628"/>
    <x v="6"/>
    <x v="0"/>
    <n v="0.34650999999999998"/>
    <x v="6"/>
    <n v="5"/>
    <x v="0"/>
    <x v="0"/>
  </r>
  <r>
    <x v="628"/>
    <x v="17"/>
    <x v="0"/>
    <n v="0.62109999999999999"/>
    <x v="6"/>
    <n v="5"/>
    <x v="0"/>
    <x v="0"/>
  </r>
  <r>
    <x v="628"/>
    <x v="15"/>
    <x v="0"/>
    <n v="0.62109999999999999"/>
    <x v="6"/>
    <n v="5"/>
    <x v="0"/>
    <x v="0"/>
  </r>
  <r>
    <x v="628"/>
    <x v="8"/>
    <x v="0"/>
    <n v="0.62109999999999999"/>
    <x v="6"/>
    <n v="5"/>
    <x v="0"/>
    <x v="0"/>
  </r>
  <r>
    <x v="628"/>
    <x v="9"/>
    <x v="0"/>
    <n v="0.62109999999999999"/>
    <x v="6"/>
    <n v="5"/>
    <x v="0"/>
    <x v="0"/>
  </r>
  <r>
    <x v="628"/>
    <x v="10"/>
    <x v="0"/>
    <n v="0.62109999999999999"/>
    <x v="6"/>
    <n v="5"/>
    <x v="0"/>
    <x v="0"/>
  </r>
  <r>
    <x v="628"/>
    <x v="11"/>
    <x v="0"/>
    <n v="0.62109999999999999"/>
    <x v="6"/>
    <n v="5"/>
    <x v="0"/>
    <x v="0"/>
  </r>
  <r>
    <x v="628"/>
    <x v="12"/>
    <x v="0"/>
    <n v="0.62109999999999999"/>
    <x v="6"/>
    <n v="5"/>
    <x v="0"/>
    <x v="0"/>
  </r>
  <r>
    <x v="628"/>
    <x v="0"/>
    <x v="1"/>
    <n v="0.10566"/>
    <x v="6"/>
    <n v="5"/>
    <x v="0"/>
    <x v="0"/>
  </r>
  <r>
    <x v="628"/>
    <x v="16"/>
    <x v="1"/>
    <n v="0.19581999999999999"/>
    <x v="6"/>
    <n v="5"/>
    <x v="0"/>
    <x v="0"/>
  </r>
  <r>
    <x v="628"/>
    <x v="14"/>
    <x v="1"/>
    <n v="0.18240000000000001"/>
    <x v="6"/>
    <n v="5"/>
    <x v="0"/>
    <x v="0"/>
  </r>
  <r>
    <x v="628"/>
    <x v="2"/>
    <x v="1"/>
    <n v="0.19203999999999999"/>
    <x v="6"/>
    <n v="5"/>
    <x v="0"/>
    <x v="0"/>
  </r>
  <r>
    <x v="628"/>
    <x v="3"/>
    <x v="1"/>
    <n v="0.19708000000000001"/>
    <x v="6"/>
    <n v="5"/>
    <x v="0"/>
    <x v="0"/>
  </r>
  <r>
    <x v="628"/>
    <x v="5"/>
    <x v="1"/>
    <n v="7.3459999999999998E-2"/>
    <x v="6"/>
    <n v="5"/>
    <x v="0"/>
    <x v="0"/>
  </r>
  <r>
    <x v="628"/>
    <x v="6"/>
    <x v="1"/>
    <n v="0.16311"/>
    <x v="6"/>
    <n v="5"/>
    <x v="0"/>
    <x v="0"/>
  </r>
  <r>
    <x v="628"/>
    <x v="17"/>
    <x v="1"/>
    <n v="0.24920999999999999"/>
    <x v="6"/>
    <n v="5"/>
    <x v="0"/>
    <x v="0"/>
  </r>
  <r>
    <x v="628"/>
    <x v="15"/>
    <x v="1"/>
    <n v="0.2354"/>
    <x v="6"/>
    <n v="5"/>
    <x v="0"/>
    <x v="0"/>
  </r>
  <r>
    <x v="628"/>
    <x v="8"/>
    <x v="1"/>
    <n v="0.23744999999999999"/>
    <x v="6"/>
    <n v="5"/>
    <x v="0"/>
    <x v="0"/>
  </r>
  <r>
    <x v="628"/>
    <x v="9"/>
    <x v="1"/>
    <n v="0.25129000000000001"/>
    <x v="6"/>
    <n v="5"/>
    <x v="0"/>
    <x v="0"/>
  </r>
  <r>
    <x v="628"/>
    <x v="10"/>
    <x v="1"/>
    <n v="0.27727000000000002"/>
    <x v="6"/>
    <n v="5"/>
    <x v="0"/>
    <x v="0"/>
  </r>
  <r>
    <x v="628"/>
    <x v="11"/>
    <x v="1"/>
    <n v="0.27411999999999997"/>
    <x v="6"/>
    <n v="5"/>
    <x v="0"/>
    <x v="0"/>
  </r>
  <r>
    <x v="628"/>
    <x v="12"/>
    <x v="1"/>
    <n v="0.36741000000000001"/>
    <x v="6"/>
    <n v="5"/>
    <x v="0"/>
    <x v="0"/>
  </r>
  <r>
    <x v="628"/>
    <x v="18"/>
    <x v="0"/>
    <n v="0.13639999999999999"/>
    <x v="6"/>
    <n v="2"/>
    <x v="0"/>
    <x v="0"/>
  </r>
  <r>
    <x v="628"/>
    <x v="18"/>
    <x v="1"/>
    <n v="0.16941000000000001"/>
    <x v="6"/>
    <n v="2"/>
    <x v="0"/>
    <x v="0"/>
  </r>
  <r>
    <x v="628"/>
    <x v="18"/>
    <x v="2"/>
    <n v="0.60019"/>
    <x v="6"/>
    <n v="2"/>
    <x v="0"/>
    <x v="0"/>
  </r>
  <r>
    <x v="628"/>
    <x v="18"/>
    <x v="3"/>
    <n v="0.90600000000000003"/>
    <x v="6"/>
    <n v="2"/>
    <x v="0"/>
    <x v="0"/>
  </r>
  <r>
    <x v="628"/>
    <x v="19"/>
    <x v="0"/>
    <n v="0.17599999999999999"/>
    <x v="6"/>
    <n v="2"/>
    <x v="0"/>
    <x v="0"/>
  </r>
  <r>
    <x v="628"/>
    <x v="19"/>
    <x v="1"/>
    <n v="0.20175999999999999"/>
    <x v="6"/>
    <n v="2"/>
    <x v="0"/>
    <x v="0"/>
  </r>
  <r>
    <x v="628"/>
    <x v="19"/>
    <x v="2"/>
    <n v="0.70123999999999997"/>
    <x v="6"/>
    <n v="2"/>
    <x v="0"/>
    <x v="0"/>
  </r>
  <r>
    <x v="628"/>
    <x v="19"/>
    <x v="3"/>
    <n v="1.079"/>
    <x v="6"/>
    <n v="2"/>
    <x v="0"/>
    <x v="0"/>
  </r>
  <r>
    <x v="629"/>
    <x v="0"/>
    <x v="3"/>
    <n v="0.56430000000000002"/>
    <x v="6"/>
    <n v="6"/>
    <x v="0"/>
    <x v="1"/>
  </r>
  <r>
    <x v="629"/>
    <x v="16"/>
    <x v="3"/>
    <n v="1.0446"/>
    <x v="6"/>
    <n v="6"/>
    <x v="0"/>
    <x v="1"/>
  </r>
  <r>
    <x v="629"/>
    <x v="14"/>
    <x v="3"/>
    <n v="0.97070000000000001"/>
    <x v="6"/>
    <n v="6"/>
    <x v="0"/>
    <x v="1"/>
  </r>
  <r>
    <x v="629"/>
    <x v="2"/>
    <x v="3"/>
    <n v="1.0318000000000001"/>
    <x v="6"/>
    <n v="6"/>
    <x v="0"/>
    <x v="1"/>
  </r>
  <r>
    <x v="629"/>
    <x v="3"/>
    <x v="3"/>
    <n v="1.0389999999999999"/>
    <x v="6"/>
    <n v="6"/>
    <x v="0"/>
    <x v="1"/>
  </r>
  <r>
    <x v="629"/>
    <x v="5"/>
    <x v="3"/>
    <n v="0.62329999999999997"/>
    <x v="6"/>
    <n v="6"/>
    <x v="0"/>
    <x v="1"/>
  </r>
  <r>
    <x v="629"/>
    <x v="6"/>
    <x v="3"/>
    <n v="0.86750000000000005"/>
    <x v="6"/>
    <n v="6"/>
    <x v="0"/>
    <x v="1"/>
  </r>
  <r>
    <x v="629"/>
    <x v="17"/>
    <x v="3"/>
    <n v="1.3202"/>
    <x v="6"/>
    <n v="6"/>
    <x v="0"/>
    <x v="1"/>
  </r>
  <r>
    <x v="629"/>
    <x v="15"/>
    <x v="3"/>
    <n v="1.2569999999999999"/>
    <x v="6"/>
    <n v="6"/>
    <x v="0"/>
    <x v="1"/>
  </r>
  <r>
    <x v="629"/>
    <x v="8"/>
    <x v="3"/>
    <n v="1.2781"/>
    <x v="6"/>
    <n v="6"/>
    <x v="0"/>
    <x v="1"/>
  </r>
  <r>
    <x v="629"/>
    <x v="9"/>
    <x v="3"/>
    <n v="1.3503000000000001"/>
    <x v="6"/>
    <n v="6"/>
    <x v="0"/>
    <x v="1"/>
  </r>
  <r>
    <x v="629"/>
    <x v="10"/>
    <x v="3"/>
    <n v="1.4965999999999999"/>
    <x v="6"/>
    <n v="6"/>
    <x v="0"/>
    <x v="1"/>
  </r>
  <r>
    <x v="629"/>
    <x v="11"/>
    <x v="3"/>
    <n v="1.4404999999999999"/>
    <x v="6"/>
    <n v="6"/>
    <x v="0"/>
    <x v="1"/>
  </r>
  <r>
    <x v="629"/>
    <x v="12"/>
    <x v="3"/>
    <n v="1.9562999999999999"/>
    <x v="6"/>
    <n v="6"/>
    <x v="0"/>
    <x v="1"/>
  </r>
  <r>
    <x v="629"/>
    <x v="18"/>
    <x v="3"/>
    <n v="0.90600000000000003"/>
    <x v="6"/>
    <n v="6"/>
    <x v="0"/>
    <x v="1"/>
  </r>
  <r>
    <x v="629"/>
    <x v="19"/>
    <x v="3"/>
    <n v="1.079"/>
    <x v="6"/>
    <n v="6"/>
    <x v="0"/>
    <x v="1"/>
  </r>
  <r>
    <x v="629"/>
    <x v="0"/>
    <x v="2"/>
    <n v="0.32096999999999998"/>
    <x v="6"/>
    <n v="6"/>
    <x v="0"/>
    <x v="1"/>
  </r>
  <r>
    <x v="629"/>
    <x v="16"/>
    <x v="2"/>
    <n v="0.44336999999999999"/>
    <x v="6"/>
    <n v="6"/>
    <x v="0"/>
    <x v="1"/>
  </r>
  <r>
    <x v="629"/>
    <x v="14"/>
    <x v="2"/>
    <n v="0.38328000000000001"/>
    <x v="6"/>
    <n v="6"/>
    <x v="0"/>
    <x v="1"/>
  </r>
  <r>
    <x v="629"/>
    <x v="2"/>
    <x v="2"/>
    <n v="0.43297000000000002"/>
    <x v="6"/>
    <n v="6"/>
    <x v="0"/>
    <x v="1"/>
  </r>
  <r>
    <x v="629"/>
    <x v="3"/>
    <x v="2"/>
    <n v="0.43880999999999998"/>
    <x v="6"/>
    <n v="6"/>
    <x v="0"/>
    <x v="1"/>
  </r>
  <r>
    <x v="629"/>
    <x v="5"/>
    <x v="2"/>
    <n v="0.45760000000000001"/>
    <x v="6"/>
    <n v="6"/>
    <x v="0"/>
    <x v="1"/>
  </r>
  <r>
    <x v="629"/>
    <x v="6"/>
    <x v="2"/>
    <n v="0.35880000000000001"/>
    <x v="6"/>
    <n v="6"/>
    <x v="0"/>
    <x v="1"/>
  </r>
  <r>
    <x v="629"/>
    <x v="17"/>
    <x v="2"/>
    <n v="0.45223999999999998"/>
    <x v="6"/>
    <n v="6"/>
    <x v="0"/>
    <x v="1"/>
  </r>
  <r>
    <x v="629"/>
    <x v="15"/>
    <x v="2"/>
    <n v="0.40085999999999999"/>
    <x v="6"/>
    <n v="6"/>
    <x v="0"/>
    <x v="1"/>
  </r>
  <r>
    <x v="629"/>
    <x v="8"/>
    <x v="2"/>
    <n v="0.41802"/>
    <x v="6"/>
    <n v="6"/>
    <x v="0"/>
    <x v="1"/>
  </r>
  <r>
    <x v="629"/>
    <x v="9"/>
    <x v="2"/>
    <n v="0.47671000000000002"/>
    <x v="6"/>
    <n v="6"/>
    <x v="0"/>
    <x v="1"/>
  </r>
  <r>
    <x v="629"/>
    <x v="10"/>
    <x v="2"/>
    <n v="0.59567000000000003"/>
    <x v="6"/>
    <n v="6"/>
    <x v="0"/>
    <x v="1"/>
  </r>
  <r>
    <x v="629"/>
    <x v="11"/>
    <x v="2"/>
    <n v="0.55005000000000004"/>
    <x v="6"/>
    <n v="6"/>
    <x v="0"/>
    <x v="1"/>
  </r>
  <r>
    <x v="629"/>
    <x v="12"/>
    <x v="2"/>
    <n v="0.96940000000000004"/>
    <x v="6"/>
    <n v="6"/>
    <x v="0"/>
    <x v="1"/>
  </r>
  <r>
    <x v="629"/>
    <x v="18"/>
    <x v="2"/>
    <n v="0.60019"/>
    <x v="6"/>
    <n v="6"/>
    <x v="0"/>
    <x v="1"/>
  </r>
  <r>
    <x v="629"/>
    <x v="19"/>
    <x v="2"/>
    <n v="0.70123999999999997"/>
    <x v="6"/>
    <n v="6"/>
    <x v="0"/>
    <x v="1"/>
  </r>
  <r>
    <x v="629"/>
    <x v="0"/>
    <x v="0"/>
    <n v="0.13782"/>
    <x v="6"/>
    <n v="6"/>
    <x v="0"/>
    <x v="1"/>
  </r>
  <r>
    <x v="629"/>
    <x v="16"/>
    <x v="0"/>
    <n v="0.40592"/>
    <x v="6"/>
    <n v="6"/>
    <x v="0"/>
    <x v="1"/>
  </r>
  <r>
    <x v="629"/>
    <x v="14"/>
    <x v="0"/>
    <n v="0.40592"/>
    <x v="6"/>
    <n v="6"/>
    <x v="0"/>
    <x v="1"/>
  </r>
  <r>
    <x v="629"/>
    <x v="2"/>
    <x v="0"/>
    <n v="0.40592"/>
    <x v="6"/>
    <n v="6"/>
    <x v="0"/>
    <x v="1"/>
  </r>
  <r>
    <x v="629"/>
    <x v="3"/>
    <x v="0"/>
    <n v="0.40592"/>
    <x v="6"/>
    <n v="6"/>
    <x v="0"/>
    <x v="1"/>
  </r>
  <r>
    <x v="629"/>
    <x v="5"/>
    <x v="0"/>
    <n v="9.4020000000000006E-2"/>
    <x v="6"/>
    <n v="6"/>
    <x v="0"/>
    <x v="1"/>
  </r>
  <r>
    <x v="629"/>
    <x v="6"/>
    <x v="0"/>
    <n v="0.34650999999999998"/>
    <x v="6"/>
    <n v="6"/>
    <x v="0"/>
    <x v="1"/>
  </r>
  <r>
    <x v="629"/>
    <x v="17"/>
    <x v="0"/>
    <n v="0.62109999999999999"/>
    <x v="6"/>
    <n v="6"/>
    <x v="0"/>
    <x v="1"/>
  </r>
  <r>
    <x v="629"/>
    <x v="15"/>
    <x v="0"/>
    <n v="0.62109999999999999"/>
    <x v="6"/>
    <n v="6"/>
    <x v="0"/>
    <x v="1"/>
  </r>
  <r>
    <x v="629"/>
    <x v="8"/>
    <x v="0"/>
    <n v="0.62109999999999999"/>
    <x v="6"/>
    <n v="6"/>
    <x v="0"/>
    <x v="1"/>
  </r>
  <r>
    <x v="629"/>
    <x v="9"/>
    <x v="0"/>
    <n v="0.62109999999999999"/>
    <x v="6"/>
    <n v="6"/>
    <x v="0"/>
    <x v="1"/>
  </r>
  <r>
    <x v="629"/>
    <x v="10"/>
    <x v="0"/>
    <n v="0.62109999999999999"/>
    <x v="6"/>
    <n v="6"/>
    <x v="0"/>
    <x v="1"/>
  </r>
  <r>
    <x v="629"/>
    <x v="11"/>
    <x v="0"/>
    <n v="0.62109999999999999"/>
    <x v="6"/>
    <n v="6"/>
    <x v="0"/>
    <x v="1"/>
  </r>
  <r>
    <x v="629"/>
    <x v="12"/>
    <x v="0"/>
    <n v="0.62109999999999999"/>
    <x v="6"/>
    <n v="6"/>
    <x v="0"/>
    <x v="1"/>
  </r>
  <r>
    <x v="629"/>
    <x v="18"/>
    <x v="0"/>
    <n v="0.13639999999999999"/>
    <x v="6"/>
    <n v="6"/>
    <x v="0"/>
    <x v="1"/>
  </r>
  <r>
    <x v="629"/>
    <x v="19"/>
    <x v="0"/>
    <n v="0.17599999999999999"/>
    <x v="6"/>
    <n v="6"/>
    <x v="0"/>
    <x v="1"/>
  </r>
  <r>
    <x v="629"/>
    <x v="0"/>
    <x v="1"/>
    <n v="0.10551000000000001"/>
    <x v="6"/>
    <n v="6"/>
    <x v="0"/>
    <x v="1"/>
  </r>
  <r>
    <x v="629"/>
    <x v="16"/>
    <x v="1"/>
    <n v="0.19531000000000001"/>
    <x v="6"/>
    <n v="6"/>
    <x v="0"/>
    <x v="1"/>
  </r>
  <r>
    <x v="629"/>
    <x v="14"/>
    <x v="1"/>
    <n v="0.18149999999999999"/>
    <x v="6"/>
    <n v="6"/>
    <x v="0"/>
    <x v="1"/>
  </r>
  <r>
    <x v="629"/>
    <x v="2"/>
    <x v="1"/>
    <n v="0.19291"/>
    <x v="6"/>
    <n v="6"/>
    <x v="0"/>
    <x v="1"/>
  </r>
  <r>
    <x v="629"/>
    <x v="3"/>
    <x v="1"/>
    <n v="0.19427"/>
    <x v="6"/>
    <n v="6"/>
    <x v="0"/>
    <x v="1"/>
  </r>
  <r>
    <x v="629"/>
    <x v="5"/>
    <x v="1"/>
    <n v="7.1679999999999994E-2"/>
    <x v="6"/>
    <n v="6"/>
    <x v="0"/>
    <x v="1"/>
  </r>
  <r>
    <x v="629"/>
    <x v="6"/>
    <x v="1"/>
    <n v="0.16219"/>
    <x v="6"/>
    <n v="6"/>
    <x v="0"/>
    <x v="1"/>
  </r>
  <r>
    <x v="629"/>
    <x v="17"/>
    <x v="1"/>
    <n v="0.24685000000000001"/>
    <x v="6"/>
    <n v="6"/>
    <x v="0"/>
    <x v="1"/>
  </r>
  <r>
    <x v="629"/>
    <x v="15"/>
    <x v="1"/>
    <n v="0.23504"/>
    <x v="6"/>
    <n v="6"/>
    <x v="0"/>
    <x v="1"/>
  </r>
  <r>
    <x v="629"/>
    <x v="8"/>
    <x v="1"/>
    <n v="0.23898"/>
    <x v="6"/>
    <n v="6"/>
    <x v="0"/>
    <x v="1"/>
  </r>
  <r>
    <x v="629"/>
    <x v="9"/>
    <x v="1"/>
    <n v="0.25247999999999998"/>
    <x v="6"/>
    <n v="6"/>
    <x v="0"/>
    <x v="1"/>
  </r>
  <r>
    <x v="629"/>
    <x v="10"/>
    <x v="1"/>
    <n v="0.27983000000000002"/>
    <x v="6"/>
    <n v="6"/>
    <x v="0"/>
    <x v="1"/>
  </r>
  <r>
    <x v="629"/>
    <x v="11"/>
    <x v="1"/>
    <n v="0.26934999999999998"/>
    <x v="6"/>
    <n v="6"/>
    <x v="0"/>
    <x v="1"/>
  </r>
  <r>
    <x v="629"/>
    <x v="12"/>
    <x v="1"/>
    <n v="0.36580000000000001"/>
    <x v="6"/>
    <n v="6"/>
    <x v="0"/>
    <x v="1"/>
  </r>
  <r>
    <x v="629"/>
    <x v="18"/>
    <x v="1"/>
    <n v="0.16941000000000001"/>
    <x v="6"/>
    <n v="6"/>
    <x v="0"/>
    <x v="1"/>
  </r>
  <r>
    <x v="629"/>
    <x v="19"/>
    <x v="1"/>
    <n v="0.20175999999999999"/>
    <x v="6"/>
    <n v="6"/>
    <x v="0"/>
    <x v="1"/>
  </r>
  <r>
    <x v="630"/>
    <x v="0"/>
    <x v="3"/>
    <n v="0.55820000000000003"/>
    <x v="6"/>
    <n v="7"/>
    <x v="0"/>
    <x v="1"/>
  </r>
  <r>
    <x v="630"/>
    <x v="16"/>
    <x v="3"/>
    <n v="1.0488999999999999"/>
    <x v="6"/>
    <n v="7"/>
    <x v="0"/>
    <x v="1"/>
  </r>
  <r>
    <x v="630"/>
    <x v="14"/>
    <x v="3"/>
    <n v="0.98470000000000002"/>
    <x v="6"/>
    <n v="7"/>
    <x v="0"/>
    <x v="1"/>
  </r>
  <r>
    <x v="630"/>
    <x v="2"/>
    <x v="3"/>
    <n v="1.042"/>
    <x v="6"/>
    <n v="7"/>
    <x v="0"/>
    <x v="1"/>
  </r>
  <r>
    <x v="630"/>
    <x v="3"/>
    <x v="3"/>
    <n v="1.054"/>
    <x v="6"/>
    <n v="7"/>
    <x v="0"/>
    <x v="1"/>
  </r>
  <r>
    <x v="630"/>
    <x v="5"/>
    <x v="3"/>
    <n v="0.62690000000000001"/>
    <x v="6"/>
    <n v="7"/>
    <x v="0"/>
    <x v="1"/>
  </r>
  <r>
    <x v="630"/>
    <x v="6"/>
    <x v="3"/>
    <n v="0.87590000000000001"/>
    <x v="6"/>
    <n v="7"/>
    <x v="0"/>
    <x v="1"/>
  </r>
  <r>
    <x v="630"/>
    <x v="17"/>
    <x v="3"/>
    <n v="1.3151999999999999"/>
    <x v="6"/>
    <n v="7"/>
    <x v="0"/>
    <x v="1"/>
  </r>
  <r>
    <x v="630"/>
    <x v="15"/>
    <x v="3"/>
    <n v="1.2539"/>
    <x v="6"/>
    <n v="7"/>
    <x v="0"/>
    <x v="1"/>
  </r>
  <r>
    <x v="630"/>
    <x v="8"/>
    <x v="3"/>
    <n v="1.2873000000000001"/>
    <x v="6"/>
    <n v="7"/>
    <x v="0"/>
    <x v="1"/>
  </r>
  <r>
    <x v="630"/>
    <x v="9"/>
    <x v="3"/>
    <n v="1.3461000000000001"/>
    <x v="6"/>
    <n v="7"/>
    <x v="0"/>
    <x v="1"/>
  </r>
  <r>
    <x v="630"/>
    <x v="10"/>
    <x v="3"/>
    <n v="1.4955000000000001"/>
    <x v="6"/>
    <n v="7"/>
    <x v="0"/>
    <x v="1"/>
  </r>
  <r>
    <x v="630"/>
    <x v="11"/>
    <x v="3"/>
    <n v="1.4236"/>
    <x v="6"/>
    <n v="7"/>
    <x v="0"/>
    <x v="1"/>
  </r>
  <r>
    <x v="630"/>
    <x v="12"/>
    <x v="3"/>
    <n v="1.9562999999999999"/>
    <x v="6"/>
    <n v="7"/>
    <x v="0"/>
    <x v="1"/>
  </r>
  <r>
    <x v="630"/>
    <x v="18"/>
    <x v="3"/>
    <n v="0.90600000000000003"/>
    <x v="6"/>
    <n v="7"/>
    <x v="0"/>
    <x v="1"/>
  </r>
  <r>
    <x v="630"/>
    <x v="19"/>
    <x v="3"/>
    <n v="1.079"/>
    <x v="6"/>
    <n v="7"/>
    <x v="0"/>
    <x v="1"/>
  </r>
  <r>
    <x v="630"/>
    <x v="0"/>
    <x v="2"/>
    <n v="0.31601000000000001"/>
    <x v="6"/>
    <n v="7"/>
    <x v="0"/>
    <x v="1"/>
  </r>
  <r>
    <x v="630"/>
    <x v="16"/>
    <x v="2"/>
    <n v="0.44685999999999998"/>
    <x v="6"/>
    <n v="7"/>
    <x v="0"/>
    <x v="1"/>
  </r>
  <r>
    <x v="630"/>
    <x v="14"/>
    <x v="2"/>
    <n v="0.39466000000000001"/>
    <x v="6"/>
    <n v="7"/>
    <x v="0"/>
    <x v="1"/>
  </r>
  <r>
    <x v="630"/>
    <x v="2"/>
    <x v="2"/>
    <n v="0.44125999999999999"/>
    <x v="6"/>
    <n v="7"/>
    <x v="0"/>
    <x v="1"/>
  </r>
  <r>
    <x v="630"/>
    <x v="3"/>
    <x v="2"/>
    <n v="0.45100000000000001"/>
    <x v="6"/>
    <n v="7"/>
    <x v="0"/>
    <x v="1"/>
  </r>
  <r>
    <x v="630"/>
    <x v="5"/>
    <x v="2"/>
    <n v="0.46078000000000002"/>
    <x v="6"/>
    <n v="7"/>
    <x v="0"/>
    <x v="1"/>
  </r>
  <r>
    <x v="630"/>
    <x v="6"/>
    <x v="2"/>
    <n v="0.36562"/>
    <x v="6"/>
    <n v="7"/>
    <x v="0"/>
    <x v="1"/>
  </r>
  <r>
    <x v="630"/>
    <x v="17"/>
    <x v="2"/>
    <n v="0.44818000000000002"/>
    <x v="6"/>
    <n v="7"/>
    <x v="0"/>
    <x v="1"/>
  </r>
  <r>
    <x v="630"/>
    <x v="15"/>
    <x v="2"/>
    <n v="0.39833000000000002"/>
    <x v="6"/>
    <n v="7"/>
    <x v="0"/>
    <x v="1"/>
  </r>
  <r>
    <x v="630"/>
    <x v="8"/>
    <x v="2"/>
    <n v="0.42548999999999998"/>
    <x v="6"/>
    <n v="7"/>
    <x v="0"/>
    <x v="1"/>
  </r>
  <r>
    <x v="630"/>
    <x v="9"/>
    <x v="2"/>
    <n v="0.4733"/>
    <x v="6"/>
    <n v="7"/>
    <x v="0"/>
    <x v="1"/>
  </r>
  <r>
    <x v="630"/>
    <x v="10"/>
    <x v="2"/>
    <n v="0.59477000000000002"/>
    <x v="6"/>
    <n v="7"/>
    <x v="0"/>
    <x v="1"/>
  </r>
  <r>
    <x v="630"/>
    <x v="11"/>
    <x v="2"/>
    <n v="0.53630999999999995"/>
    <x v="6"/>
    <n v="7"/>
    <x v="0"/>
    <x v="1"/>
  </r>
  <r>
    <x v="630"/>
    <x v="12"/>
    <x v="2"/>
    <n v="0.96940000000000004"/>
    <x v="6"/>
    <n v="7"/>
    <x v="0"/>
    <x v="1"/>
  </r>
  <r>
    <x v="630"/>
    <x v="18"/>
    <x v="2"/>
    <n v="0.60019"/>
    <x v="6"/>
    <n v="7"/>
    <x v="0"/>
    <x v="1"/>
  </r>
  <r>
    <x v="630"/>
    <x v="19"/>
    <x v="2"/>
    <n v="0.70123999999999997"/>
    <x v="6"/>
    <n v="7"/>
    <x v="0"/>
    <x v="1"/>
  </r>
  <r>
    <x v="630"/>
    <x v="0"/>
    <x v="0"/>
    <n v="0.13782"/>
    <x v="6"/>
    <n v="7"/>
    <x v="0"/>
    <x v="1"/>
  </r>
  <r>
    <x v="630"/>
    <x v="16"/>
    <x v="0"/>
    <n v="0.40592"/>
    <x v="6"/>
    <n v="7"/>
    <x v="0"/>
    <x v="1"/>
  </r>
  <r>
    <x v="630"/>
    <x v="14"/>
    <x v="0"/>
    <n v="0.40592"/>
    <x v="6"/>
    <n v="7"/>
    <x v="0"/>
    <x v="1"/>
  </r>
  <r>
    <x v="630"/>
    <x v="2"/>
    <x v="0"/>
    <n v="0.40592"/>
    <x v="6"/>
    <n v="7"/>
    <x v="0"/>
    <x v="1"/>
  </r>
  <r>
    <x v="630"/>
    <x v="3"/>
    <x v="0"/>
    <n v="0.40592"/>
    <x v="6"/>
    <n v="7"/>
    <x v="0"/>
    <x v="1"/>
  </r>
  <r>
    <x v="630"/>
    <x v="5"/>
    <x v="0"/>
    <n v="9.4020000000000006E-2"/>
    <x v="6"/>
    <n v="7"/>
    <x v="0"/>
    <x v="1"/>
  </r>
  <r>
    <x v="630"/>
    <x v="6"/>
    <x v="0"/>
    <n v="0.34650999999999998"/>
    <x v="6"/>
    <n v="7"/>
    <x v="0"/>
    <x v="1"/>
  </r>
  <r>
    <x v="630"/>
    <x v="17"/>
    <x v="0"/>
    <n v="0.62109999999999999"/>
    <x v="6"/>
    <n v="7"/>
    <x v="0"/>
    <x v="1"/>
  </r>
  <r>
    <x v="630"/>
    <x v="15"/>
    <x v="0"/>
    <n v="0.62109999999999999"/>
    <x v="6"/>
    <n v="7"/>
    <x v="0"/>
    <x v="1"/>
  </r>
  <r>
    <x v="630"/>
    <x v="8"/>
    <x v="0"/>
    <n v="0.62109999999999999"/>
    <x v="6"/>
    <n v="7"/>
    <x v="0"/>
    <x v="1"/>
  </r>
  <r>
    <x v="630"/>
    <x v="9"/>
    <x v="0"/>
    <n v="0.62109999999999999"/>
    <x v="6"/>
    <n v="7"/>
    <x v="0"/>
    <x v="1"/>
  </r>
  <r>
    <x v="630"/>
    <x v="10"/>
    <x v="0"/>
    <n v="0.62109999999999999"/>
    <x v="6"/>
    <n v="7"/>
    <x v="0"/>
    <x v="1"/>
  </r>
  <r>
    <x v="630"/>
    <x v="11"/>
    <x v="0"/>
    <n v="0.62109999999999999"/>
    <x v="6"/>
    <n v="7"/>
    <x v="0"/>
    <x v="1"/>
  </r>
  <r>
    <x v="630"/>
    <x v="12"/>
    <x v="0"/>
    <n v="0.62109999999999999"/>
    <x v="6"/>
    <n v="7"/>
    <x v="0"/>
    <x v="1"/>
  </r>
  <r>
    <x v="630"/>
    <x v="18"/>
    <x v="0"/>
    <n v="0.13639999999999999"/>
    <x v="6"/>
    <n v="7"/>
    <x v="0"/>
    <x v="1"/>
  </r>
  <r>
    <x v="630"/>
    <x v="19"/>
    <x v="0"/>
    <n v="0.17599999999999999"/>
    <x v="6"/>
    <n v="7"/>
    <x v="0"/>
    <x v="1"/>
  </r>
  <r>
    <x v="630"/>
    <x v="0"/>
    <x v="1"/>
    <n v="0.10435999999999999"/>
    <x v="6"/>
    <n v="7"/>
    <x v="0"/>
    <x v="1"/>
  </r>
  <r>
    <x v="630"/>
    <x v="16"/>
    <x v="1"/>
    <n v="0.19611000000000001"/>
    <x v="6"/>
    <n v="7"/>
    <x v="0"/>
    <x v="1"/>
  </r>
  <r>
    <x v="630"/>
    <x v="14"/>
    <x v="1"/>
    <n v="0.18411"/>
    <x v="6"/>
    <n v="7"/>
    <x v="0"/>
    <x v="1"/>
  </r>
  <r>
    <x v="630"/>
    <x v="2"/>
    <x v="1"/>
    <n v="0.19481000000000001"/>
    <x v="6"/>
    <n v="7"/>
    <x v="0"/>
    <x v="1"/>
  </r>
  <r>
    <x v="630"/>
    <x v="3"/>
    <x v="1"/>
    <n v="0.19707"/>
    <x v="6"/>
    <n v="7"/>
    <x v="0"/>
    <x v="1"/>
  </r>
  <r>
    <x v="630"/>
    <x v="5"/>
    <x v="1"/>
    <n v="7.2090000000000001E-2"/>
    <x v="6"/>
    <n v="7"/>
    <x v="0"/>
    <x v="1"/>
  </r>
  <r>
    <x v="630"/>
    <x v="6"/>
    <x v="1"/>
    <n v="0.16375999999999999"/>
    <x v="6"/>
    <n v="7"/>
    <x v="0"/>
    <x v="1"/>
  </r>
  <r>
    <x v="630"/>
    <x v="17"/>
    <x v="1"/>
    <n v="0.24590999999999999"/>
    <x v="6"/>
    <n v="7"/>
    <x v="0"/>
    <x v="1"/>
  </r>
  <r>
    <x v="630"/>
    <x v="15"/>
    <x v="1"/>
    <n v="0.23446"/>
    <x v="6"/>
    <n v="7"/>
    <x v="0"/>
    <x v="1"/>
  </r>
  <r>
    <x v="630"/>
    <x v="8"/>
    <x v="1"/>
    <n v="0.2407"/>
    <x v="6"/>
    <n v="7"/>
    <x v="0"/>
    <x v="1"/>
  </r>
  <r>
    <x v="630"/>
    <x v="9"/>
    <x v="1"/>
    <n v="0.25169000000000002"/>
    <x v="6"/>
    <n v="7"/>
    <x v="0"/>
    <x v="1"/>
  </r>
  <r>
    <x v="630"/>
    <x v="10"/>
    <x v="1"/>
    <n v="0.27961999999999998"/>
    <x v="6"/>
    <n v="7"/>
    <x v="0"/>
    <x v="1"/>
  </r>
  <r>
    <x v="630"/>
    <x v="11"/>
    <x v="1"/>
    <n v="0.26618999999999998"/>
    <x v="6"/>
    <n v="7"/>
    <x v="0"/>
    <x v="1"/>
  </r>
  <r>
    <x v="630"/>
    <x v="12"/>
    <x v="1"/>
    <n v="0.36580000000000001"/>
    <x v="6"/>
    <n v="7"/>
    <x v="0"/>
    <x v="1"/>
  </r>
  <r>
    <x v="630"/>
    <x v="18"/>
    <x v="1"/>
    <n v="0.16941000000000001"/>
    <x v="6"/>
    <n v="7"/>
    <x v="0"/>
    <x v="1"/>
  </r>
  <r>
    <x v="630"/>
    <x v="19"/>
    <x v="1"/>
    <n v="0.20175999999999999"/>
    <x v="6"/>
    <n v="7"/>
    <x v="0"/>
    <x v="1"/>
  </r>
  <r>
    <x v="631"/>
    <x v="0"/>
    <x v="3"/>
    <n v="0.53510000000000002"/>
    <x v="6"/>
    <n v="8"/>
    <x v="0"/>
    <x v="1"/>
  </r>
  <r>
    <x v="631"/>
    <x v="16"/>
    <x v="3"/>
    <n v="1.0682"/>
    <x v="6"/>
    <n v="8"/>
    <x v="0"/>
    <x v="1"/>
  </r>
  <r>
    <x v="631"/>
    <x v="14"/>
    <x v="3"/>
    <n v="1.0250999999999999"/>
    <x v="6"/>
    <n v="8"/>
    <x v="0"/>
    <x v="1"/>
  </r>
  <r>
    <x v="631"/>
    <x v="2"/>
    <x v="3"/>
    <n v="1.1013999999999999"/>
    <x v="6"/>
    <n v="8"/>
    <x v="0"/>
    <x v="1"/>
  </r>
  <r>
    <x v="631"/>
    <x v="3"/>
    <x v="3"/>
    <n v="1.133"/>
    <x v="6"/>
    <n v="8"/>
    <x v="0"/>
    <x v="1"/>
  </r>
  <r>
    <x v="631"/>
    <x v="5"/>
    <x v="3"/>
    <n v="0.63990000000000002"/>
    <x v="6"/>
    <n v="8"/>
    <x v="0"/>
    <x v="1"/>
  </r>
  <r>
    <x v="631"/>
    <x v="6"/>
    <x v="3"/>
    <n v="0.88039999999999996"/>
    <x v="6"/>
    <n v="8"/>
    <x v="0"/>
    <x v="1"/>
  </r>
  <r>
    <x v="631"/>
    <x v="17"/>
    <x v="3"/>
    <n v="1.3278000000000001"/>
    <x v="6"/>
    <n v="8"/>
    <x v="0"/>
    <x v="1"/>
  </r>
  <r>
    <x v="631"/>
    <x v="15"/>
    <x v="3"/>
    <n v="1.2853000000000001"/>
    <x v="6"/>
    <n v="8"/>
    <x v="0"/>
    <x v="1"/>
  </r>
  <r>
    <x v="631"/>
    <x v="8"/>
    <x v="3"/>
    <n v="1.3303"/>
    <x v="6"/>
    <n v="8"/>
    <x v="0"/>
    <x v="1"/>
  </r>
  <r>
    <x v="631"/>
    <x v="9"/>
    <x v="3"/>
    <n v="1.3797999999999999"/>
    <x v="6"/>
    <n v="8"/>
    <x v="0"/>
    <x v="1"/>
  </r>
  <r>
    <x v="631"/>
    <x v="10"/>
    <x v="3"/>
    <n v="1.5152000000000001"/>
    <x v="6"/>
    <n v="8"/>
    <x v="0"/>
    <x v="1"/>
  </r>
  <r>
    <x v="631"/>
    <x v="11"/>
    <x v="3"/>
    <n v="1.4675"/>
    <x v="6"/>
    <n v="8"/>
    <x v="0"/>
    <x v="1"/>
  </r>
  <r>
    <x v="631"/>
    <x v="12"/>
    <x v="3"/>
    <n v="1.9573"/>
    <x v="6"/>
    <n v="8"/>
    <x v="0"/>
    <x v="1"/>
  </r>
  <r>
    <x v="631"/>
    <x v="18"/>
    <x v="3"/>
    <n v="0.90600000000000003"/>
    <x v="6"/>
    <n v="8"/>
    <x v="0"/>
    <x v="1"/>
  </r>
  <r>
    <x v="631"/>
    <x v="19"/>
    <x v="3"/>
    <n v="1.079"/>
    <x v="6"/>
    <n v="8"/>
    <x v="0"/>
    <x v="1"/>
  </r>
  <r>
    <x v="631"/>
    <x v="0"/>
    <x v="2"/>
    <n v="0.29721999999999998"/>
    <x v="6"/>
    <n v="8"/>
    <x v="0"/>
    <x v="1"/>
  </r>
  <r>
    <x v="631"/>
    <x v="16"/>
    <x v="2"/>
    <n v="0.40253"/>
    <x v="6"/>
    <n v="8"/>
    <x v="0"/>
    <x v="1"/>
  </r>
  <r>
    <x v="631"/>
    <x v="14"/>
    <x v="2"/>
    <n v="0.36751"/>
    <x v="6"/>
    <n v="8"/>
    <x v="0"/>
    <x v="1"/>
  </r>
  <r>
    <x v="631"/>
    <x v="2"/>
    <x v="2"/>
    <n v="0.42952000000000001"/>
    <x v="6"/>
    <n v="8"/>
    <x v="0"/>
    <x v="1"/>
  </r>
  <r>
    <x v="631"/>
    <x v="3"/>
    <x v="2"/>
    <n v="0.45523000000000002"/>
    <x v="6"/>
    <n v="8"/>
    <x v="0"/>
    <x v="1"/>
  </r>
  <r>
    <x v="631"/>
    <x v="5"/>
    <x v="2"/>
    <n v="0.44225999999999999"/>
    <x v="6"/>
    <n v="8"/>
    <x v="0"/>
    <x v="1"/>
  </r>
  <r>
    <x v="631"/>
    <x v="6"/>
    <x v="2"/>
    <n v="0.36928"/>
    <x v="6"/>
    <n v="8"/>
    <x v="0"/>
    <x v="1"/>
  </r>
  <r>
    <x v="631"/>
    <x v="17"/>
    <x v="2"/>
    <n v="0.39843000000000001"/>
    <x v="6"/>
    <n v="8"/>
    <x v="0"/>
    <x v="1"/>
  </r>
  <r>
    <x v="631"/>
    <x v="15"/>
    <x v="2"/>
    <n v="0.36386000000000002"/>
    <x v="6"/>
    <n v="8"/>
    <x v="0"/>
    <x v="1"/>
  </r>
  <r>
    <x v="631"/>
    <x v="8"/>
    <x v="2"/>
    <n v="0.40044999999999997"/>
    <x v="6"/>
    <n v="8"/>
    <x v="0"/>
    <x v="1"/>
  </r>
  <r>
    <x v="631"/>
    <x v="9"/>
    <x v="2"/>
    <n v="0.44069999999999998"/>
    <x v="6"/>
    <n v="8"/>
    <x v="0"/>
    <x v="1"/>
  </r>
  <r>
    <x v="631"/>
    <x v="10"/>
    <x v="2"/>
    <n v="0.55079"/>
    <x v="6"/>
    <n v="8"/>
    <x v="0"/>
    <x v="1"/>
  </r>
  <r>
    <x v="631"/>
    <x v="11"/>
    <x v="2"/>
    <n v="0.51200000000000001"/>
    <x v="6"/>
    <n v="8"/>
    <x v="0"/>
    <x v="1"/>
  </r>
  <r>
    <x v="631"/>
    <x v="12"/>
    <x v="2"/>
    <n v="0.91020999999999996"/>
    <x v="6"/>
    <n v="8"/>
    <x v="0"/>
    <x v="1"/>
  </r>
  <r>
    <x v="631"/>
    <x v="18"/>
    <x v="2"/>
    <n v="0.60019"/>
    <x v="6"/>
    <n v="8"/>
    <x v="0"/>
    <x v="1"/>
  </r>
  <r>
    <x v="631"/>
    <x v="19"/>
    <x v="2"/>
    <n v="0.70123999999999997"/>
    <x v="6"/>
    <n v="8"/>
    <x v="0"/>
    <x v="1"/>
  </r>
  <r>
    <x v="631"/>
    <x v="0"/>
    <x v="0"/>
    <n v="0.13782"/>
    <x v="6"/>
    <n v="8"/>
    <x v="0"/>
    <x v="1"/>
  </r>
  <r>
    <x v="631"/>
    <x v="16"/>
    <x v="0"/>
    <n v="0.46592"/>
    <x v="6"/>
    <n v="8"/>
    <x v="0"/>
    <x v="1"/>
  </r>
  <r>
    <x v="631"/>
    <x v="14"/>
    <x v="0"/>
    <n v="0.46592"/>
    <x v="6"/>
    <n v="8"/>
    <x v="0"/>
    <x v="1"/>
  </r>
  <r>
    <x v="631"/>
    <x v="2"/>
    <x v="0"/>
    <n v="0.46592"/>
    <x v="6"/>
    <n v="8"/>
    <x v="0"/>
    <x v="1"/>
  </r>
  <r>
    <x v="631"/>
    <x v="3"/>
    <x v="0"/>
    <n v="0.46592"/>
    <x v="6"/>
    <n v="8"/>
    <x v="0"/>
    <x v="1"/>
  </r>
  <r>
    <x v="631"/>
    <x v="5"/>
    <x v="0"/>
    <n v="0.12402000000000001"/>
    <x v="6"/>
    <n v="8"/>
    <x v="0"/>
    <x v="1"/>
  </r>
  <r>
    <x v="631"/>
    <x v="6"/>
    <x v="0"/>
    <n v="0.34650999999999998"/>
    <x v="6"/>
    <n v="8"/>
    <x v="0"/>
    <x v="1"/>
  </r>
  <r>
    <x v="631"/>
    <x v="17"/>
    <x v="0"/>
    <n v="0.68110000000000004"/>
    <x v="6"/>
    <n v="8"/>
    <x v="0"/>
    <x v="1"/>
  </r>
  <r>
    <x v="631"/>
    <x v="15"/>
    <x v="0"/>
    <n v="0.68110000000000004"/>
    <x v="6"/>
    <n v="8"/>
    <x v="0"/>
    <x v="1"/>
  </r>
  <r>
    <x v="631"/>
    <x v="8"/>
    <x v="0"/>
    <n v="0.68110000000000004"/>
    <x v="6"/>
    <n v="8"/>
    <x v="0"/>
    <x v="1"/>
  </r>
  <r>
    <x v="631"/>
    <x v="9"/>
    <x v="0"/>
    <n v="0.68110000000000004"/>
    <x v="6"/>
    <n v="8"/>
    <x v="0"/>
    <x v="1"/>
  </r>
  <r>
    <x v="631"/>
    <x v="10"/>
    <x v="0"/>
    <n v="0.68110000000000004"/>
    <x v="6"/>
    <n v="8"/>
    <x v="0"/>
    <x v="1"/>
  </r>
  <r>
    <x v="631"/>
    <x v="11"/>
    <x v="0"/>
    <n v="0.68110000000000004"/>
    <x v="6"/>
    <n v="8"/>
    <x v="0"/>
    <x v="1"/>
  </r>
  <r>
    <x v="631"/>
    <x v="12"/>
    <x v="0"/>
    <n v="0.68110000000000004"/>
    <x v="6"/>
    <n v="8"/>
    <x v="0"/>
    <x v="1"/>
  </r>
  <r>
    <x v="631"/>
    <x v="18"/>
    <x v="0"/>
    <n v="0.13639999999999999"/>
    <x v="6"/>
    <n v="8"/>
    <x v="0"/>
    <x v="1"/>
  </r>
  <r>
    <x v="631"/>
    <x v="19"/>
    <x v="0"/>
    <n v="0.17599999999999999"/>
    <x v="6"/>
    <n v="8"/>
    <x v="0"/>
    <x v="1"/>
  </r>
  <r>
    <x v="631"/>
    <x v="0"/>
    <x v="1"/>
    <n v="0.10005"/>
    <x v="6"/>
    <n v="8"/>
    <x v="0"/>
    <x v="1"/>
  </r>
  <r>
    <x v="631"/>
    <x v="16"/>
    <x v="1"/>
    <n v="0.19974"/>
    <x v="6"/>
    <n v="8"/>
    <x v="0"/>
    <x v="1"/>
  </r>
  <r>
    <x v="631"/>
    <x v="14"/>
    <x v="1"/>
    <n v="0.19166"/>
    <x v="6"/>
    <n v="8"/>
    <x v="0"/>
    <x v="1"/>
  </r>
  <r>
    <x v="631"/>
    <x v="2"/>
    <x v="1"/>
    <n v="0.20594999999999999"/>
    <x v="6"/>
    <n v="8"/>
    <x v="0"/>
    <x v="1"/>
  </r>
  <r>
    <x v="631"/>
    <x v="3"/>
    <x v="1"/>
    <n v="0.21184"/>
    <x v="6"/>
    <n v="8"/>
    <x v="0"/>
    <x v="1"/>
  </r>
  <r>
    <x v="631"/>
    <x v="5"/>
    <x v="1"/>
    <n v="7.3609999999999995E-2"/>
    <x v="6"/>
    <n v="8"/>
    <x v="0"/>
    <x v="1"/>
  </r>
  <r>
    <x v="631"/>
    <x v="6"/>
    <x v="1"/>
    <n v="0.1646"/>
    <x v="6"/>
    <n v="8"/>
    <x v="0"/>
    <x v="1"/>
  </r>
  <r>
    <x v="631"/>
    <x v="17"/>
    <x v="1"/>
    <n v="0.24826000000000001"/>
    <x v="6"/>
    <n v="8"/>
    <x v="0"/>
    <x v="1"/>
  </r>
  <r>
    <x v="631"/>
    <x v="15"/>
    <x v="1"/>
    <n v="0.24032999999999999"/>
    <x v="6"/>
    <n v="8"/>
    <x v="0"/>
    <x v="1"/>
  </r>
  <r>
    <x v="631"/>
    <x v="8"/>
    <x v="1"/>
    <n v="0.24873999999999999"/>
    <x v="6"/>
    <n v="8"/>
    <x v="0"/>
    <x v="1"/>
  </r>
  <r>
    <x v="631"/>
    <x v="9"/>
    <x v="1"/>
    <n v="0.25799"/>
    <x v="6"/>
    <n v="8"/>
    <x v="0"/>
    <x v="1"/>
  </r>
  <r>
    <x v="631"/>
    <x v="10"/>
    <x v="1"/>
    <n v="0.2833"/>
    <x v="6"/>
    <n v="8"/>
    <x v="0"/>
    <x v="1"/>
  </r>
  <r>
    <x v="631"/>
    <x v="11"/>
    <x v="1"/>
    <n v="0.27439000000000002"/>
    <x v="6"/>
    <n v="8"/>
    <x v="0"/>
    <x v="1"/>
  </r>
  <r>
    <x v="631"/>
    <x v="12"/>
    <x v="1"/>
    <n v="0.36598000000000003"/>
    <x v="6"/>
    <n v="8"/>
    <x v="0"/>
    <x v="1"/>
  </r>
  <r>
    <x v="631"/>
    <x v="18"/>
    <x v="1"/>
    <n v="0.16941000000000001"/>
    <x v="6"/>
    <n v="8"/>
    <x v="0"/>
    <x v="1"/>
  </r>
  <r>
    <x v="631"/>
    <x v="19"/>
    <x v="1"/>
    <n v="0.20175999999999999"/>
    <x v="6"/>
    <n v="8"/>
    <x v="0"/>
    <x v="1"/>
  </r>
  <r>
    <x v="632"/>
    <x v="0"/>
    <x v="3"/>
    <n v="0.53400000000000003"/>
    <x v="6"/>
    <n v="9"/>
    <x v="0"/>
    <x v="1"/>
  </r>
  <r>
    <x v="632"/>
    <x v="16"/>
    <x v="3"/>
    <n v="1.0784"/>
    <x v="6"/>
    <n v="9"/>
    <x v="0"/>
    <x v="1"/>
  </r>
  <r>
    <x v="632"/>
    <x v="14"/>
    <x v="3"/>
    <n v="1.0367"/>
    <x v="6"/>
    <n v="9"/>
    <x v="0"/>
    <x v="1"/>
  </r>
  <r>
    <x v="632"/>
    <x v="2"/>
    <x v="3"/>
    <n v="1.103"/>
    <x v="6"/>
    <n v="9"/>
    <x v="0"/>
    <x v="1"/>
  </r>
  <r>
    <x v="632"/>
    <x v="3"/>
    <x v="3"/>
    <n v="1.1539999999999999"/>
    <x v="6"/>
    <n v="9"/>
    <x v="0"/>
    <x v="1"/>
  </r>
  <r>
    <x v="632"/>
    <x v="5"/>
    <x v="3"/>
    <n v="0.64290000000000003"/>
    <x v="6"/>
    <n v="9"/>
    <x v="0"/>
    <x v="1"/>
  </r>
  <r>
    <x v="632"/>
    <x v="6"/>
    <x v="3"/>
    <n v="0.87849999999999995"/>
    <x v="6"/>
    <n v="9"/>
    <x v="0"/>
    <x v="1"/>
  </r>
  <r>
    <x v="632"/>
    <x v="17"/>
    <x v="3"/>
    <n v="1.3280000000000001"/>
    <x v="6"/>
    <n v="9"/>
    <x v="0"/>
    <x v="1"/>
  </r>
  <r>
    <x v="632"/>
    <x v="15"/>
    <x v="3"/>
    <n v="1.2847999999999999"/>
    <x v="6"/>
    <n v="9"/>
    <x v="0"/>
    <x v="1"/>
  </r>
  <r>
    <x v="632"/>
    <x v="8"/>
    <x v="3"/>
    <n v="1.3295999999999999"/>
    <x v="6"/>
    <n v="9"/>
    <x v="0"/>
    <x v="1"/>
  </r>
  <r>
    <x v="632"/>
    <x v="9"/>
    <x v="3"/>
    <n v="1.3803000000000001"/>
    <x v="6"/>
    <n v="9"/>
    <x v="0"/>
    <x v="1"/>
  </r>
  <r>
    <x v="632"/>
    <x v="10"/>
    <x v="3"/>
    <n v="1.5158"/>
    <x v="6"/>
    <n v="9"/>
    <x v="0"/>
    <x v="1"/>
  </r>
  <r>
    <x v="632"/>
    <x v="11"/>
    <x v="3"/>
    <n v="1.4762"/>
    <x v="6"/>
    <n v="9"/>
    <x v="0"/>
    <x v="1"/>
  </r>
  <r>
    <x v="632"/>
    <x v="12"/>
    <x v="3"/>
    <n v="1.9576"/>
    <x v="6"/>
    <n v="9"/>
    <x v="0"/>
    <x v="1"/>
  </r>
  <r>
    <x v="632"/>
    <x v="18"/>
    <x v="3"/>
    <n v="0.90600000000000003"/>
    <x v="6"/>
    <n v="9"/>
    <x v="0"/>
    <x v="1"/>
  </r>
  <r>
    <x v="632"/>
    <x v="19"/>
    <x v="3"/>
    <n v="1.079"/>
    <x v="6"/>
    <n v="9"/>
    <x v="0"/>
    <x v="1"/>
  </r>
  <r>
    <x v="632"/>
    <x v="0"/>
    <x v="2"/>
    <n v="0.29632999999999998"/>
    <x v="6"/>
    <n v="9"/>
    <x v="0"/>
    <x v="1"/>
  </r>
  <r>
    <x v="632"/>
    <x v="16"/>
    <x v="2"/>
    <n v="0.41082999999999997"/>
    <x v="6"/>
    <n v="9"/>
    <x v="0"/>
    <x v="1"/>
  </r>
  <r>
    <x v="632"/>
    <x v="14"/>
    <x v="2"/>
    <n v="0.37695000000000001"/>
    <x v="6"/>
    <n v="9"/>
    <x v="0"/>
    <x v="1"/>
  </r>
  <r>
    <x v="632"/>
    <x v="2"/>
    <x v="2"/>
    <n v="0.43082999999999999"/>
    <x v="6"/>
    <n v="9"/>
    <x v="0"/>
    <x v="1"/>
  </r>
  <r>
    <x v="632"/>
    <x v="3"/>
    <x v="2"/>
    <n v="0.47231000000000001"/>
    <x v="6"/>
    <n v="9"/>
    <x v="0"/>
    <x v="1"/>
  </r>
  <r>
    <x v="632"/>
    <x v="5"/>
    <x v="2"/>
    <n v="0.44491999999999998"/>
    <x v="6"/>
    <n v="9"/>
    <x v="0"/>
    <x v="1"/>
  </r>
  <r>
    <x v="632"/>
    <x v="6"/>
    <x v="2"/>
    <n v="0.36774000000000001"/>
    <x v="6"/>
    <n v="9"/>
    <x v="0"/>
    <x v="1"/>
  </r>
  <r>
    <x v="632"/>
    <x v="17"/>
    <x v="2"/>
    <n v="0.39860000000000001"/>
    <x v="6"/>
    <n v="9"/>
    <x v="0"/>
    <x v="1"/>
  </r>
  <r>
    <x v="632"/>
    <x v="15"/>
    <x v="2"/>
    <n v="0.36346000000000001"/>
    <x v="6"/>
    <n v="9"/>
    <x v="0"/>
    <x v="1"/>
  </r>
  <r>
    <x v="632"/>
    <x v="8"/>
    <x v="2"/>
    <n v="0.39989000000000002"/>
    <x v="6"/>
    <n v="9"/>
    <x v="0"/>
    <x v="1"/>
  </r>
  <r>
    <x v="632"/>
    <x v="9"/>
    <x v="2"/>
    <n v="0.44111"/>
    <x v="6"/>
    <n v="9"/>
    <x v="0"/>
    <x v="1"/>
  </r>
  <r>
    <x v="632"/>
    <x v="10"/>
    <x v="2"/>
    <n v="0.55127999999999999"/>
    <x v="6"/>
    <n v="9"/>
    <x v="0"/>
    <x v="1"/>
  </r>
  <r>
    <x v="632"/>
    <x v="11"/>
    <x v="2"/>
    <n v="0.51907999999999999"/>
    <x v="6"/>
    <n v="9"/>
    <x v="0"/>
    <x v="1"/>
  </r>
  <r>
    <x v="632"/>
    <x v="12"/>
    <x v="2"/>
    <n v="0.91046000000000005"/>
    <x v="6"/>
    <n v="9"/>
    <x v="0"/>
    <x v="1"/>
  </r>
  <r>
    <x v="632"/>
    <x v="18"/>
    <x v="2"/>
    <n v="0.60019"/>
    <x v="6"/>
    <n v="9"/>
    <x v="0"/>
    <x v="1"/>
  </r>
  <r>
    <x v="632"/>
    <x v="19"/>
    <x v="2"/>
    <n v="0.70123999999999997"/>
    <x v="6"/>
    <n v="9"/>
    <x v="0"/>
    <x v="1"/>
  </r>
  <r>
    <x v="632"/>
    <x v="0"/>
    <x v="0"/>
    <n v="0.13782"/>
    <x v="6"/>
    <n v="9"/>
    <x v="0"/>
    <x v="1"/>
  </r>
  <r>
    <x v="632"/>
    <x v="16"/>
    <x v="0"/>
    <n v="0.46592"/>
    <x v="6"/>
    <n v="9"/>
    <x v="0"/>
    <x v="1"/>
  </r>
  <r>
    <x v="632"/>
    <x v="14"/>
    <x v="0"/>
    <n v="0.46592"/>
    <x v="6"/>
    <n v="9"/>
    <x v="0"/>
    <x v="1"/>
  </r>
  <r>
    <x v="632"/>
    <x v="2"/>
    <x v="0"/>
    <n v="0.46592"/>
    <x v="6"/>
    <n v="9"/>
    <x v="0"/>
    <x v="1"/>
  </r>
  <r>
    <x v="632"/>
    <x v="3"/>
    <x v="0"/>
    <n v="0.46592"/>
    <x v="6"/>
    <n v="9"/>
    <x v="0"/>
    <x v="1"/>
  </r>
  <r>
    <x v="632"/>
    <x v="5"/>
    <x v="0"/>
    <n v="0.12402000000000001"/>
    <x v="6"/>
    <n v="9"/>
    <x v="0"/>
    <x v="1"/>
  </r>
  <r>
    <x v="632"/>
    <x v="6"/>
    <x v="0"/>
    <n v="0.34650999999999998"/>
    <x v="6"/>
    <n v="9"/>
    <x v="0"/>
    <x v="1"/>
  </r>
  <r>
    <x v="632"/>
    <x v="17"/>
    <x v="0"/>
    <n v="0.68110000000000004"/>
    <x v="6"/>
    <n v="9"/>
    <x v="0"/>
    <x v="1"/>
  </r>
  <r>
    <x v="632"/>
    <x v="15"/>
    <x v="0"/>
    <n v="0.68110000000000004"/>
    <x v="6"/>
    <n v="9"/>
    <x v="0"/>
    <x v="1"/>
  </r>
  <r>
    <x v="632"/>
    <x v="8"/>
    <x v="0"/>
    <n v="0.68110000000000004"/>
    <x v="6"/>
    <n v="9"/>
    <x v="0"/>
    <x v="1"/>
  </r>
  <r>
    <x v="632"/>
    <x v="9"/>
    <x v="0"/>
    <n v="0.68110000000000004"/>
    <x v="6"/>
    <n v="9"/>
    <x v="0"/>
    <x v="1"/>
  </r>
  <r>
    <x v="632"/>
    <x v="10"/>
    <x v="0"/>
    <n v="0.68110000000000004"/>
    <x v="6"/>
    <n v="9"/>
    <x v="0"/>
    <x v="1"/>
  </r>
  <r>
    <x v="632"/>
    <x v="11"/>
    <x v="0"/>
    <n v="0.68110000000000004"/>
    <x v="6"/>
    <n v="9"/>
    <x v="0"/>
    <x v="1"/>
  </r>
  <r>
    <x v="632"/>
    <x v="12"/>
    <x v="0"/>
    <n v="0.68110000000000004"/>
    <x v="6"/>
    <n v="9"/>
    <x v="0"/>
    <x v="1"/>
  </r>
  <r>
    <x v="632"/>
    <x v="18"/>
    <x v="0"/>
    <n v="0.13639999999999999"/>
    <x v="6"/>
    <n v="9"/>
    <x v="0"/>
    <x v="1"/>
  </r>
  <r>
    <x v="632"/>
    <x v="19"/>
    <x v="0"/>
    <n v="0.17599999999999999"/>
    <x v="6"/>
    <n v="9"/>
    <x v="0"/>
    <x v="1"/>
  </r>
  <r>
    <x v="632"/>
    <x v="0"/>
    <x v="1"/>
    <n v="9.9839999999999998E-2"/>
    <x v="6"/>
    <n v="9"/>
    <x v="0"/>
    <x v="1"/>
  </r>
  <r>
    <x v="632"/>
    <x v="16"/>
    <x v="1"/>
    <n v="0.20164000000000001"/>
    <x v="6"/>
    <n v="9"/>
    <x v="0"/>
    <x v="1"/>
  </r>
  <r>
    <x v="632"/>
    <x v="14"/>
    <x v="1"/>
    <n v="0.19381999999999999"/>
    <x v="6"/>
    <n v="9"/>
    <x v="0"/>
    <x v="1"/>
  </r>
  <r>
    <x v="632"/>
    <x v="2"/>
    <x v="1"/>
    <n v="0.20624000000000001"/>
    <x v="6"/>
    <n v="9"/>
    <x v="0"/>
    <x v="1"/>
  </r>
  <r>
    <x v="632"/>
    <x v="3"/>
    <x v="1"/>
    <n v="0.21576000000000001"/>
    <x v="6"/>
    <n v="9"/>
    <x v="0"/>
    <x v="1"/>
  </r>
  <r>
    <x v="632"/>
    <x v="5"/>
    <x v="1"/>
    <n v="7.3950000000000002E-2"/>
    <x v="6"/>
    <n v="9"/>
    <x v="0"/>
    <x v="1"/>
  </r>
  <r>
    <x v="632"/>
    <x v="6"/>
    <x v="1"/>
    <n v="0.16424"/>
    <x v="6"/>
    <n v="9"/>
    <x v="0"/>
    <x v="1"/>
  </r>
  <r>
    <x v="632"/>
    <x v="17"/>
    <x v="1"/>
    <n v="0.24829000000000001"/>
    <x v="6"/>
    <n v="9"/>
    <x v="0"/>
    <x v="1"/>
  </r>
  <r>
    <x v="632"/>
    <x v="15"/>
    <x v="1"/>
    <n v="0.24023"/>
    <x v="6"/>
    <n v="9"/>
    <x v="0"/>
    <x v="1"/>
  </r>
  <r>
    <x v="632"/>
    <x v="8"/>
    <x v="1"/>
    <n v="0.24859999999999999"/>
    <x v="6"/>
    <n v="9"/>
    <x v="0"/>
    <x v="1"/>
  </r>
  <r>
    <x v="632"/>
    <x v="9"/>
    <x v="1"/>
    <n v="0.25807999999999998"/>
    <x v="6"/>
    <n v="9"/>
    <x v="0"/>
    <x v="1"/>
  </r>
  <r>
    <x v="632"/>
    <x v="10"/>
    <x v="1"/>
    <n v="0.28341"/>
    <x v="6"/>
    <n v="9"/>
    <x v="0"/>
    <x v="1"/>
  </r>
  <r>
    <x v="632"/>
    <x v="11"/>
    <x v="1"/>
    <n v="0.27600999999999998"/>
    <x v="6"/>
    <n v="9"/>
    <x v="0"/>
    <x v="1"/>
  </r>
  <r>
    <x v="632"/>
    <x v="12"/>
    <x v="1"/>
    <n v="0.36603000000000002"/>
    <x v="6"/>
    <n v="9"/>
    <x v="0"/>
    <x v="1"/>
  </r>
  <r>
    <x v="632"/>
    <x v="18"/>
    <x v="1"/>
    <n v="0.16941000000000001"/>
    <x v="6"/>
    <n v="9"/>
    <x v="0"/>
    <x v="1"/>
  </r>
  <r>
    <x v="632"/>
    <x v="19"/>
    <x v="1"/>
    <n v="0.20175999999999999"/>
    <x v="6"/>
    <n v="9"/>
    <x v="0"/>
    <x v="1"/>
  </r>
  <r>
    <x v="633"/>
    <x v="0"/>
    <x v="3"/>
    <n v="0.53339999999999999"/>
    <x v="6"/>
    <n v="10"/>
    <x v="0"/>
    <x v="1"/>
  </r>
  <r>
    <x v="633"/>
    <x v="16"/>
    <x v="3"/>
    <n v="1.1227"/>
    <x v="6"/>
    <n v="10"/>
    <x v="0"/>
    <x v="1"/>
  </r>
  <r>
    <x v="633"/>
    <x v="14"/>
    <x v="3"/>
    <n v="1.0492999999999999"/>
    <x v="6"/>
    <n v="10"/>
    <x v="0"/>
    <x v="1"/>
  </r>
  <r>
    <x v="633"/>
    <x v="2"/>
    <x v="3"/>
    <n v="1.1117999999999999"/>
    <x v="6"/>
    <n v="10"/>
    <x v="0"/>
    <x v="1"/>
  </r>
  <r>
    <x v="633"/>
    <x v="3"/>
    <x v="3"/>
    <n v="1.1539999999999999"/>
    <x v="6"/>
    <n v="10"/>
    <x v="0"/>
    <x v="1"/>
  </r>
  <r>
    <x v="633"/>
    <x v="5"/>
    <x v="3"/>
    <n v="0.67369999999999997"/>
    <x v="6"/>
    <n v="10"/>
    <x v="0"/>
    <x v="1"/>
  </r>
  <r>
    <x v="633"/>
    <x v="6"/>
    <x v="3"/>
    <n v="0.88439999999999996"/>
    <x v="6"/>
    <n v="10"/>
    <x v="0"/>
    <x v="1"/>
  </r>
  <r>
    <x v="633"/>
    <x v="17"/>
    <x v="3"/>
    <n v="1.3566"/>
    <x v="6"/>
    <n v="10"/>
    <x v="0"/>
    <x v="1"/>
  </r>
  <r>
    <x v="633"/>
    <x v="15"/>
    <x v="3"/>
    <n v="1.2891999999999999"/>
    <x v="6"/>
    <n v="10"/>
    <x v="0"/>
    <x v="1"/>
  </r>
  <r>
    <x v="633"/>
    <x v="8"/>
    <x v="3"/>
    <n v="1.3306"/>
    <x v="6"/>
    <n v="10"/>
    <x v="0"/>
    <x v="1"/>
  </r>
  <r>
    <x v="633"/>
    <x v="9"/>
    <x v="3"/>
    <n v="1.383"/>
    <x v="6"/>
    <n v="10"/>
    <x v="0"/>
    <x v="1"/>
  </r>
  <r>
    <x v="633"/>
    <x v="10"/>
    <x v="3"/>
    <n v="1.5150999999999999"/>
    <x v="6"/>
    <n v="10"/>
    <x v="0"/>
    <x v="1"/>
  </r>
  <r>
    <x v="633"/>
    <x v="11"/>
    <x v="3"/>
    <n v="1.4724999999999999"/>
    <x v="6"/>
    <n v="10"/>
    <x v="0"/>
    <x v="1"/>
  </r>
  <r>
    <x v="633"/>
    <x v="12"/>
    <x v="3"/>
    <n v="1.9567000000000001"/>
    <x v="6"/>
    <n v="10"/>
    <x v="0"/>
    <x v="1"/>
  </r>
  <r>
    <x v="633"/>
    <x v="18"/>
    <x v="3"/>
    <n v="0.90600000000000003"/>
    <x v="6"/>
    <n v="10"/>
    <x v="0"/>
    <x v="1"/>
  </r>
  <r>
    <x v="633"/>
    <x v="19"/>
    <x v="3"/>
    <n v="1.079"/>
    <x v="6"/>
    <n v="10"/>
    <x v="0"/>
    <x v="1"/>
  </r>
  <r>
    <x v="633"/>
    <x v="0"/>
    <x v="2"/>
    <n v="0.29585"/>
    <x v="6"/>
    <n v="10"/>
    <x v="0"/>
    <x v="1"/>
  </r>
  <r>
    <x v="633"/>
    <x v="16"/>
    <x v="2"/>
    <n v="0.44685000000000002"/>
    <x v="6"/>
    <n v="10"/>
    <x v="0"/>
    <x v="1"/>
  </r>
  <r>
    <x v="633"/>
    <x v="14"/>
    <x v="2"/>
    <n v="0.38719999999999999"/>
    <x v="6"/>
    <n v="10"/>
    <x v="0"/>
    <x v="1"/>
  </r>
  <r>
    <x v="633"/>
    <x v="2"/>
    <x v="2"/>
    <n v="0.43798999999999999"/>
    <x v="6"/>
    <n v="10"/>
    <x v="0"/>
    <x v="1"/>
  </r>
  <r>
    <x v="633"/>
    <x v="3"/>
    <x v="2"/>
    <n v="0.47232000000000002"/>
    <x v="6"/>
    <n v="10"/>
    <x v="0"/>
    <x v="1"/>
  </r>
  <r>
    <x v="633"/>
    <x v="5"/>
    <x v="2"/>
    <n v="0.47217999999999999"/>
    <x v="6"/>
    <n v="10"/>
    <x v="0"/>
    <x v="1"/>
  </r>
  <r>
    <x v="633"/>
    <x v="6"/>
    <x v="2"/>
    <n v="0.37253999999999998"/>
    <x v="6"/>
    <n v="10"/>
    <x v="0"/>
    <x v="1"/>
  </r>
  <r>
    <x v="633"/>
    <x v="17"/>
    <x v="2"/>
    <n v="0.42186000000000001"/>
    <x v="6"/>
    <n v="10"/>
    <x v="0"/>
    <x v="1"/>
  </r>
  <r>
    <x v="633"/>
    <x v="15"/>
    <x v="2"/>
    <n v="0.36703999999999998"/>
    <x v="6"/>
    <n v="10"/>
    <x v="0"/>
    <x v="1"/>
  </r>
  <r>
    <x v="633"/>
    <x v="8"/>
    <x v="2"/>
    <n v="0.40071000000000001"/>
    <x v="6"/>
    <n v="10"/>
    <x v="0"/>
    <x v="1"/>
  </r>
  <r>
    <x v="633"/>
    <x v="9"/>
    <x v="2"/>
    <n v="0.44330999999999998"/>
    <x v="6"/>
    <n v="10"/>
    <x v="0"/>
    <x v="1"/>
  </r>
  <r>
    <x v="633"/>
    <x v="10"/>
    <x v="2"/>
    <n v="0.55071999999999999"/>
    <x v="6"/>
    <n v="10"/>
    <x v="0"/>
    <x v="1"/>
  </r>
  <r>
    <x v="633"/>
    <x v="11"/>
    <x v="2"/>
    <n v="0.51607999999999998"/>
    <x v="6"/>
    <n v="10"/>
    <x v="0"/>
    <x v="1"/>
  </r>
  <r>
    <x v="633"/>
    <x v="12"/>
    <x v="2"/>
    <n v="0.90973000000000004"/>
    <x v="6"/>
    <n v="10"/>
    <x v="0"/>
    <x v="1"/>
  </r>
  <r>
    <x v="633"/>
    <x v="18"/>
    <x v="2"/>
    <n v="0.60019"/>
    <x v="6"/>
    <n v="10"/>
    <x v="0"/>
    <x v="1"/>
  </r>
  <r>
    <x v="633"/>
    <x v="19"/>
    <x v="2"/>
    <n v="0.70123999999999997"/>
    <x v="6"/>
    <n v="10"/>
    <x v="0"/>
    <x v="1"/>
  </r>
  <r>
    <x v="633"/>
    <x v="0"/>
    <x v="0"/>
    <n v="0.13782"/>
    <x v="6"/>
    <n v="10"/>
    <x v="0"/>
    <x v="1"/>
  </r>
  <r>
    <x v="633"/>
    <x v="16"/>
    <x v="0"/>
    <n v="0.46592"/>
    <x v="6"/>
    <n v="10"/>
    <x v="0"/>
    <x v="1"/>
  </r>
  <r>
    <x v="633"/>
    <x v="14"/>
    <x v="0"/>
    <n v="0.46592"/>
    <x v="6"/>
    <n v="10"/>
    <x v="0"/>
    <x v="1"/>
  </r>
  <r>
    <x v="633"/>
    <x v="2"/>
    <x v="0"/>
    <n v="0.46592"/>
    <x v="6"/>
    <n v="10"/>
    <x v="0"/>
    <x v="1"/>
  </r>
  <r>
    <x v="633"/>
    <x v="3"/>
    <x v="0"/>
    <n v="0.46592"/>
    <x v="6"/>
    <n v="10"/>
    <x v="0"/>
    <x v="1"/>
  </r>
  <r>
    <x v="633"/>
    <x v="5"/>
    <x v="0"/>
    <n v="0.12402000000000001"/>
    <x v="6"/>
    <n v="10"/>
    <x v="0"/>
    <x v="1"/>
  </r>
  <r>
    <x v="633"/>
    <x v="6"/>
    <x v="0"/>
    <n v="0.34650999999999998"/>
    <x v="6"/>
    <n v="10"/>
    <x v="0"/>
    <x v="1"/>
  </r>
  <r>
    <x v="633"/>
    <x v="17"/>
    <x v="0"/>
    <n v="0.68110000000000004"/>
    <x v="6"/>
    <n v="10"/>
    <x v="0"/>
    <x v="1"/>
  </r>
  <r>
    <x v="633"/>
    <x v="15"/>
    <x v="0"/>
    <n v="0.68110000000000004"/>
    <x v="6"/>
    <n v="10"/>
    <x v="0"/>
    <x v="1"/>
  </r>
  <r>
    <x v="633"/>
    <x v="8"/>
    <x v="0"/>
    <n v="0.68110000000000004"/>
    <x v="6"/>
    <n v="10"/>
    <x v="0"/>
    <x v="1"/>
  </r>
  <r>
    <x v="633"/>
    <x v="9"/>
    <x v="0"/>
    <n v="0.68110000000000004"/>
    <x v="6"/>
    <n v="10"/>
    <x v="0"/>
    <x v="1"/>
  </r>
  <r>
    <x v="633"/>
    <x v="10"/>
    <x v="0"/>
    <n v="0.68110000000000004"/>
    <x v="6"/>
    <n v="10"/>
    <x v="0"/>
    <x v="1"/>
  </r>
  <r>
    <x v="633"/>
    <x v="11"/>
    <x v="0"/>
    <n v="0.68110000000000004"/>
    <x v="6"/>
    <n v="10"/>
    <x v="0"/>
    <x v="1"/>
  </r>
  <r>
    <x v="633"/>
    <x v="12"/>
    <x v="0"/>
    <n v="0.68110000000000004"/>
    <x v="6"/>
    <n v="10"/>
    <x v="0"/>
    <x v="1"/>
  </r>
  <r>
    <x v="633"/>
    <x v="18"/>
    <x v="0"/>
    <n v="0.13639999999999999"/>
    <x v="6"/>
    <n v="10"/>
    <x v="0"/>
    <x v="1"/>
  </r>
  <r>
    <x v="633"/>
    <x v="19"/>
    <x v="0"/>
    <n v="0.17599999999999999"/>
    <x v="6"/>
    <n v="10"/>
    <x v="0"/>
    <x v="1"/>
  </r>
  <r>
    <x v="633"/>
    <x v="0"/>
    <x v="1"/>
    <n v="9.9720000000000003E-2"/>
    <x v="6"/>
    <n v="10"/>
    <x v="0"/>
    <x v="1"/>
  </r>
  <r>
    <x v="633"/>
    <x v="16"/>
    <x v="1"/>
    <n v="0.20992"/>
    <x v="6"/>
    <n v="10"/>
    <x v="0"/>
    <x v="1"/>
  </r>
  <r>
    <x v="633"/>
    <x v="14"/>
    <x v="1"/>
    <n v="0.19617000000000001"/>
    <x v="6"/>
    <n v="10"/>
    <x v="0"/>
    <x v="1"/>
  </r>
  <r>
    <x v="633"/>
    <x v="2"/>
    <x v="1"/>
    <n v="0.20788000000000001"/>
    <x v="6"/>
    <n v="10"/>
    <x v="0"/>
    <x v="1"/>
  </r>
  <r>
    <x v="633"/>
    <x v="3"/>
    <x v="1"/>
    <n v="0.21576000000000001"/>
    <x v="6"/>
    <n v="10"/>
    <x v="0"/>
    <x v="1"/>
  </r>
  <r>
    <x v="633"/>
    <x v="5"/>
    <x v="1"/>
    <n v="7.7490000000000003E-2"/>
    <x v="6"/>
    <n v="10"/>
    <x v="0"/>
    <x v="1"/>
  </r>
  <r>
    <x v="633"/>
    <x v="6"/>
    <x v="1"/>
    <n v="0.16533999999999999"/>
    <x v="6"/>
    <n v="10"/>
    <x v="0"/>
    <x v="1"/>
  </r>
  <r>
    <x v="633"/>
    <x v="17"/>
    <x v="1"/>
    <n v="0.25363000000000002"/>
    <x v="6"/>
    <n v="10"/>
    <x v="0"/>
    <x v="1"/>
  </r>
  <r>
    <x v="633"/>
    <x v="15"/>
    <x v="1"/>
    <n v="0.24104999999999999"/>
    <x v="6"/>
    <n v="10"/>
    <x v="0"/>
    <x v="1"/>
  </r>
  <r>
    <x v="633"/>
    <x v="8"/>
    <x v="1"/>
    <n v="0.24878"/>
    <x v="6"/>
    <n v="10"/>
    <x v="0"/>
    <x v="1"/>
  </r>
  <r>
    <x v="633"/>
    <x v="9"/>
    <x v="1"/>
    <n v="0.25857999999999998"/>
    <x v="6"/>
    <n v="10"/>
    <x v="0"/>
    <x v="1"/>
  </r>
  <r>
    <x v="633"/>
    <x v="10"/>
    <x v="1"/>
    <n v="0.28327000000000002"/>
    <x v="6"/>
    <n v="10"/>
    <x v="0"/>
    <x v="1"/>
  </r>
  <r>
    <x v="633"/>
    <x v="11"/>
    <x v="1"/>
    <n v="0.27531"/>
    <x v="6"/>
    <n v="10"/>
    <x v="0"/>
    <x v="1"/>
  </r>
  <r>
    <x v="633"/>
    <x v="12"/>
    <x v="1"/>
    <n v="0.36586000000000002"/>
    <x v="6"/>
    <n v="10"/>
    <x v="0"/>
    <x v="1"/>
  </r>
  <r>
    <x v="633"/>
    <x v="18"/>
    <x v="1"/>
    <n v="0.16941000000000001"/>
    <x v="6"/>
    <n v="10"/>
    <x v="0"/>
    <x v="1"/>
  </r>
  <r>
    <x v="633"/>
    <x v="19"/>
    <x v="1"/>
    <n v="0.20175999999999999"/>
    <x v="6"/>
    <n v="10"/>
    <x v="0"/>
    <x v="1"/>
  </r>
  <r>
    <x v="634"/>
    <x v="0"/>
    <x v="3"/>
    <n v="0.53400000000000003"/>
    <x v="6"/>
    <n v="11"/>
    <x v="0"/>
    <x v="2"/>
  </r>
  <r>
    <x v="634"/>
    <x v="16"/>
    <x v="3"/>
    <n v="1.1327"/>
    <x v="6"/>
    <n v="11"/>
    <x v="0"/>
    <x v="2"/>
  </r>
  <r>
    <x v="634"/>
    <x v="14"/>
    <x v="3"/>
    <n v="1.0596000000000001"/>
    <x v="6"/>
    <n v="11"/>
    <x v="0"/>
    <x v="2"/>
  </r>
  <r>
    <x v="634"/>
    <x v="2"/>
    <x v="3"/>
    <n v="1.1218999999999999"/>
    <x v="6"/>
    <n v="11"/>
    <x v="0"/>
    <x v="2"/>
  </r>
  <r>
    <x v="634"/>
    <x v="3"/>
    <x v="3"/>
    <n v="1.1639999999999999"/>
    <x v="6"/>
    <n v="11"/>
    <x v="0"/>
    <x v="2"/>
  </r>
  <r>
    <x v="634"/>
    <x v="5"/>
    <x v="3"/>
    <n v="0.67749999999999999"/>
    <x v="6"/>
    <n v="11"/>
    <x v="0"/>
    <x v="2"/>
  </r>
  <r>
    <x v="634"/>
    <x v="6"/>
    <x v="3"/>
    <n v="0.8901"/>
    <x v="6"/>
    <n v="11"/>
    <x v="0"/>
    <x v="2"/>
  </r>
  <r>
    <x v="634"/>
    <x v="17"/>
    <x v="3"/>
    <n v="1.3613999999999999"/>
    <x v="6"/>
    <n v="11"/>
    <x v="0"/>
    <x v="2"/>
  </r>
  <r>
    <x v="634"/>
    <x v="15"/>
    <x v="3"/>
    <n v="1.2932999999999999"/>
    <x v="6"/>
    <n v="11"/>
    <x v="0"/>
    <x v="2"/>
  </r>
  <r>
    <x v="634"/>
    <x v="8"/>
    <x v="3"/>
    <n v="1.3345"/>
    <x v="6"/>
    <n v="11"/>
    <x v="0"/>
    <x v="2"/>
  </r>
  <r>
    <x v="634"/>
    <x v="9"/>
    <x v="3"/>
    <n v="1.3855999999999999"/>
    <x v="6"/>
    <n v="11"/>
    <x v="0"/>
    <x v="2"/>
  </r>
  <r>
    <x v="634"/>
    <x v="10"/>
    <x v="3"/>
    <n v="1.5244"/>
    <x v="6"/>
    <n v="11"/>
    <x v="0"/>
    <x v="2"/>
  </r>
  <r>
    <x v="634"/>
    <x v="11"/>
    <x v="3"/>
    <n v="1.4729000000000001"/>
    <x v="6"/>
    <n v="11"/>
    <x v="0"/>
    <x v="2"/>
  </r>
  <r>
    <x v="634"/>
    <x v="12"/>
    <x v="3"/>
    <n v="1.9571000000000001"/>
    <x v="6"/>
    <n v="11"/>
    <x v="0"/>
    <x v="2"/>
  </r>
  <r>
    <x v="634"/>
    <x v="18"/>
    <x v="3"/>
    <n v="0.90600000000000003"/>
    <x v="6"/>
    <n v="11"/>
    <x v="0"/>
    <x v="2"/>
  </r>
  <r>
    <x v="634"/>
    <x v="19"/>
    <x v="3"/>
    <n v="1.079"/>
    <x v="6"/>
    <n v="11"/>
    <x v="0"/>
    <x v="2"/>
  </r>
  <r>
    <x v="634"/>
    <x v="0"/>
    <x v="2"/>
    <n v="0.29633999999999999"/>
    <x v="6"/>
    <n v="11"/>
    <x v="0"/>
    <x v="2"/>
  </r>
  <r>
    <x v="634"/>
    <x v="16"/>
    <x v="2"/>
    <n v="0.45499000000000001"/>
    <x v="6"/>
    <n v="11"/>
    <x v="0"/>
    <x v="2"/>
  </r>
  <r>
    <x v="634"/>
    <x v="14"/>
    <x v="2"/>
    <n v="0.39557999999999999"/>
    <x v="6"/>
    <n v="11"/>
    <x v="0"/>
    <x v="2"/>
  </r>
  <r>
    <x v="634"/>
    <x v="2"/>
    <x v="2"/>
    <n v="0.44621"/>
    <x v="6"/>
    <n v="11"/>
    <x v="0"/>
    <x v="2"/>
  </r>
  <r>
    <x v="634"/>
    <x v="3"/>
    <x v="2"/>
    <n v="0.48044999999999999"/>
    <x v="6"/>
    <n v="11"/>
    <x v="0"/>
    <x v="2"/>
  </r>
  <r>
    <x v="634"/>
    <x v="5"/>
    <x v="2"/>
    <n v="0.47554999999999997"/>
    <x v="6"/>
    <n v="11"/>
    <x v="0"/>
    <x v="2"/>
  </r>
  <r>
    <x v="634"/>
    <x v="6"/>
    <x v="2"/>
    <n v="0.37718000000000002"/>
    <x v="6"/>
    <n v="11"/>
    <x v="0"/>
    <x v="2"/>
  </r>
  <r>
    <x v="634"/>
    <x v="17"/>
    <x v="2"/>
    <n v="0.42576999999999998"/>
    <x v="6"/>
    <n v="11"/>
    <x v="0"/>
    <x v="2"/>
  </r>
  <r>
    <x v="634"/>
    <x v="15"/>
    <x v="2"/>
    <n v="0.37037999999999999"/>
    <x v="6"/>
    <n v="11"/>
    <x v="0"/>
    <x v="2"/>
  </r>
  <r>
    <x v="634"/>
    <x v="8"/>
    <x v="2"/>
    <n v="0.40389000000000003"/>
    <x v="6"/>
    <n v="11"/>
    <x v="0"/>
    <x v="2"/>
  </r>
  <r>
    <x v="634"/>
    <x v="9"/>
    <x v="2"/>
    <n v="0.44542999999999999"/>
    <x v="6"/>
    <n v="11"/>
    <x v="0"/>
    <x v="2"/>
  </r>
  <r>
    <x v="634"/>
    <x v="10"/>
    <x v="2"/>
    <n v="0.55828999999999995"/>
    <x v="6"/>
    <n v="11"/>
    <x v="0"/>
    <x v="2"/>
  </r>
  <r>
    <x v="634"/>
    <x v="11"/>
    <x v="2"/>
    <n v="0.51641000000000004"/>
    <x v="6"/>
    <n v="11"/>
    <x v="0"/>
    <x v="2"/>
  </r>
  <r>
    <x v="634"/>
    <x v="12"/>
    <x v="2"/>
    <n v="0.91005999999999998"/>
    <x v="6"/>
    <n v="11"/>
    <x v="0"/>
    <x v="2"/>
  </r>
  <r>
    <x v="634"/>
    <x v="18"/>
    <x v="2"/>
    <n v="0.60019"/>
    <x v="6"/>
    <n v="11"/>
    <x v="0"/>
    <x v="2"/>
  </r>
  <r>
    <x v="634"/>
    <x v="19"/>
    <x v="2"/>
    <n v="0.70123999999999997"/>
    <x v="6"/>
    <n v="11"/>
    <x v="0"/>
    <x v="2"/>
  </r>
  <r>
    <x v="634"/>
    <x v="0"/>
    <x v="0"/>
    <n v="0.13782"/>
    <x v="6"/>
    <n v="11"/>
    <x v="0"/>
    <x v="2"/>
  </r>
  <r>
    <x v="634"/>
    <x v="16"/>
    <x v="0"/>
    <n v="0.46592"/>
    <x v="6"/>
    <n v="11"/>
    <x v="0"/>
    <x v="2"/>
  </r>
  <r>
    <x v="634"/>
    <x v="14"/>
    <x v="0"/>
    <n v="0.46592"/>
    <x v="6"/>
    <n v="11"/>
    <x v="0"/>
    <x v="2"/>
  </r>
  <r>
    <x v="634"/>
    <x v="2"/>
    <x v="0"/>
    <n v="0.46592"/>
    <x v="6"/>
    <n v="11"/>
    <x v="0"/>
    <x v="2"/>
  </r>
  <r>
    <x v="634"/>
    <x v="3"/>
    <x v="0"/>
    <n v="0.46592"/>
    <x v="6"/>
    <n v="11"/>
    <x v="0"/>
    <x v="2"/>
  </r>
  <r>
    <x v="634"/>
    <x v="5"/>
    <x v="0"/>
    <n v="0.12402000000000001"/>
    <x v="6"/>
    <n v="11"/>
    <x v="0"/>
    <x v="2"/>
  </r>
  <r>
    <x v="634"/>
    <x v="6"/>
    <x v="0"/>
    <n v="0.34650999999999998"/>
    <x v="6"/>
    <n v="11"/>
    <x v="0"/>
    <x v="2"/>
  </r>
  <r>
    <x v="634"/>
    <x v="17"/>
    <x v="0"/>
    <n v="0.68110000000000004"/>
    <x v="6"/>
    <n v="11"/>
    <x v="0"/>
    <x v="2"/>
  </r>
  <r>
    <x v="634"/>
    <x v="15"/>
    <x v="0"/>
    <n v="0.68110000000000004"/>
    <x v="6"/>
    <n v="11"/>
    <x v="0"/>
    <x v="2"/>
  </r>
  <r>
    <x v="634"/>
    <x v="8"/>
    <x v="0"/>
    <n v="0.68110000000000004"/>
    <x v="6"/>
    <n v="11"/>
    <x v="0"/>
    <x v="2"/>
  </r>
  <r>
    <x v="634"/>
    <x v="9"/>
    <x v="0"/>
    <n v="0.68110000000000004"/>
    <x v="6"/>
    <n v="11"/>
    <x v="0"/>
    <x v="2"/>
  </r>
  <r>
    <x v="634"/>
    <x v="10"/>
    <x v="0"/>
    <n v="0.68110000000000004"/>
    <x v="6"/>
    <n v="11"/>
    <x v="0"/>
    <x v="2"/>
  </r>
  <r>
    <x v="634"/>
    <x v="11"/>
    <x v="0"/>
    <n v="0.68110000000000004"/>
    <x v="6"/>
    <n v="11"/>
    <x v="0"/>
    <x v="2"/>
  </r>
  <r>
    <x v="634"/>
    <x v="12"/>
    <x v="0"/>
    <n v="0.68110000000000004"/>
    <x v="6"/>
    <n v="11"/>
    <x v="0"/>
    <x v="2"/>
  </r>
  <r>
    <x v="634"/>
    <x v="18"/>
    <x v="0"/>
    <n v="0.13639999999999999"/>
    <x v="6"/>
    <n v="11"/>
    <x v="0"/>
    <x v="2"/>
  </r>
  <r>
    <x v="634"/>
    <x v="19"/>
    <x v="0"/>
    <n v="0.17599999999999999"/>
    <x v="6"/>
    <n v="11"/>
    <x v="0"/>
    <x v="2"/>
  </r>
  <r>
    <x v="634"/>
    <x v="0"/>
    <x v="1"/>
    <n v="9.9830000000000002E-2"/>
    <x v="6"/>
    <n v="11"/>
    <x v="0"/>
    <x v="2"/>
  </r>
  <r>
    <x v="634"/>
    <x v="16"/>
    <x v="1"/>
    <n v="0.21178"/>
    <x v="6"/>
    <n v="11"/>
    <x v="0"/>
    <x v="2"/>
  </r>
  <r>
    <x v="634"/>
    <x v="14"/>
    <x v="1"/>
    <n v="0.19808999999999999"/>
    <x v="6"/>
    <n v="11"/>
    <x v="0"/>
    <x v="2"/>
  </r>
  <r>
    <x v="634"/>
    <x v="2"/>
    <x v="1"/>
    <n v="0.20976"/>
    <x v="6"/>
    <n v="11"/>
    <x v="0"/>
    <x v="2"/>
  </r>
  <r>
    <x v="634"/>
    <x v="3"/>
    <x v="1"/>
    <n v="0.21762000000000001"/>
    <x v="6"/>
    <n v="11"/>
    <x v="0"/>
    <x v="2"/>
  </r>
  <r>
    <x v="634"/>
    <x v="5"/>
    <x v="1"/>
    <n v="7.7920000000000003E-2"/>
    <x v="6"/>
    <n v="11"/>
    <x v="0"/>
    <x v="2"/>
  </r>
  <r>
    <x v="634"/>
    <x v="6"/>
    <x v="1"/>
    <n v="0.16639999999999999"/>
    <x v="6"/>
    <n v="11"/>
    <x v="0"/>
    <x v="2"/>
  </r>
  <r>
    <x v="634"/>
    <x v="17"/>
    <x v="1"/>
    <n v="0.25452000000000002"/>
    <x v="6"/>
    <n v="11"/>
    <x v="0"/>
    <x v="2"/>
  </r>
  <r>
    <x v="634"/>
    <x v="15"/>
    <x v="1"/>
    <n v="0.24181"/>
    <x v="6"/>
    <n v="11"/>
    <x v="0"/>
    <x v="2"/>
  </r>
  <r>
    <x v="634"/>
    <x v="8"/>
    <x v="1"/>
    <n v="0.2495"/>
    <x v="6"/>
    <n v="11"/>
    <x v="0"/>
    <x v="2"/>
  </r>
  <r>
    <x v="634"/>
    <x v="9"/>
    <x v="1"/>
    <n v="0.25906000000000001"/>
    <x v="6"/>
    <n v="11"/>
    <x v="0"/>
    <x v="2"/>
  </r>
  <r>
    <x v="634"/>
    <x v="10"/>
    <x v="1"/>
    <n v="0.28499999999999998"/>
    <x v="6"/>
    <n v="11"/>
    <x v="0"/>
    <x v="2"/>
  </r>
  <r>
    <x v="634"/>
    <x v="11"/>
    <x v="1"/>
    <n v="0.27538000000000001"/>
    <x v="6"/>
    <n v="11"/>
    <x v="0"/>
    <x v="2"/>
  </r>
  <r>
    <x v="634"/>
    <x v="12"/>
    <x v="1"/>
    <n v="0.36592999999999998"/>
    <x v="6"/>
    <n v="11"/>
    <x v="0"/>
    <x v="2"/>
  </r>
  <r>
    <x v="634"/>
    <x v="18"/>
    <x v="1"/>
    <n v="0.16941000000000001"/>
    <x v="6"/>
    <n v="11"/>
    <x v="0"/>
    <x v="2"/>
  </r>
  <r>
    <x v="634"/>
    <x v="19"/>
    <x v="1"/>
    <n v="0.20175999999999999"/>
    <x v="6"/>
    <n v="11"/>
    <x v="0"/>
    <x v="2"/>
  </r>
  <r>
    <x v="635"/>
    <x v="0"/>
    <x v="3"/>
    <n v="0.53249999999999997"/>
    <x v="6"/>
    <n v="12"/>
    <x v="0"/>
    <x v="2"/>
  </r>
  <r>
    <x v="635"/>
    <x v="16"/>
    <x v="3"/>
    <n v="1.1466000000000001"/>
    <x v="6"/>
    <n v="12"/>
    <x v="0"/>
    <x v="2"/>
  </r>
  <r>
    <x v="635"/>
    <x v="14"/>
    <x v="3"/>
    <n v="1.0819000000000001"/>
    <x v="6"/>
    <n v="12"/>
    <x v="0"/>
    <x v="2"/>
  </r>
  <r>
    <x v="635"/>
    <x v="2"/>
    <x v="3"/>
    <n v="1.1477999999999999"/>
    <x v="6"/>
    <n v="12"/>
    <x v="0"/>
    <x v="2"/>
  </r>
  <r>
    <x v="635"/>
    <x v="3"/>
    <x v="3"/>
    <n v="1.1639999999999999"/>
    <x v="6"/>
    <n v="12"/>
    <x v="0"/>
    <x v="2"/>
  </r>
  <r>
    <x v="635"/>
    <x v="5"/>
    <x v="3"/>
    <n v="0.68899999999999995"/>
    <x v="6"/>
    <n v="12"/>
    <x v="0"/>
    <x v="2"/>
  </r>
  <r>
    <x v="635"/>
    <x v="6"/>
    <x v="3"/>
    <n v="0.91349999999999998"/>
    <x v="6"/>
    <n v="12"/>
    <x v="0"/>
    <x v="2"/>
  </r>
  <r>
    <x v="635"/>
    <x v="17"/>
    <x v="3"/>
    <n v="1.3745000000000001"/>
    <x v="6"/>
    <n v="12"/>
    <x v="0"/>
    <x v="2"/>
  </r>
  <r>
    <x v="635"/>
    <x v="15"/>
    <x v="3"/>
    <n v="1.3209"/>
    <x v="6"/>
    <n v="12"/>
    <x v="0"/>
    <x v="2"/>
  </r>
  <r>
    <x v="635"/>
    <x v="8"/>
    <x v="3"/>
    <n v="1.3632"/>
    <x v="6"/>
    <n v="12"/>
    <x v="0"/>
    <x v="2"/>
  </r>
  <r>
    <x v="635"/>
    <x v="9"/>
    <x v="3"/>
    <n v="1.4077999999999999"/>
    <x v="6"/>
    <n v="12"/>
    <x v="0"/>
    <x v="2"/>
  </r>
  <r>
    <x v="635"/>
    <x v="10"/>
    <x v="3"/>
    <n v="1.5609999999999999"/>
    <x v="6"/>
    <n v="12"/>
    <x v="0"/>
    <x v="2"/>
  </r>
  <r>
    <x v="635"/>
    <x v="11"/>
    <x v="3"/>
    <n v="1.5205"/>
    <x v="6"/>
    <n v="12"/>
    <x v="0"/>
    <x v="2"/>
  </r>
  <r>
    <x v="635"/>
    <x v="12"/>
    <x v="3"/>
    <n v="1.9595"/>
    <x v="6"/>
    <n v="12"/>
    <x v="0"/>
    <x v="2"/>
  </r>
  <r>
    <x v="635"/>
    <x v="18"/>
    <x v="3"/>
    <n v="0.90600000000000003"/>
    <x v="6"/>
    <n v="12"/>
    <x v="0"/>
    <x v="2"/>
  </r>
  <r>
    <x v="635"/>
    <x v="19"/>
    <x v="3"/>
    <n v="1.079"/>
    <x v="6"/>
    <n v="12"/>
    <x v="0"/>
    <x v="2"/>
  </r>
  <r>
    <x v="635"/>
    <x v="0"/>
    <x v="2"/>
    <n v="0.29513"/>
    <x v="6"/>
    <n v="12"/>
    <x v="0"/>
    <x v="2"/>
  </r>
  <r>
    <x v="635"/>
    <x v="16"/>
    <x v="2"/>
    <n v="0.46629999999999999"/>
    <x v="6"/>
    <n v="12"/>
    <x v="0"/>
    <x v="2"/>
  </r>
  <r>
    <x v="635"/>
    <x v="14"/>
    <x v="2"/>
    <n v="0.41371999999999998"/>
    <x v="6"/>
    <n v="12"/>
    <x v="0"/>
    <x v="2"/>
  </r>
  <r>
    <x v="635"/>
    <x v="2"/>
    <x v="2"/>
    <n v="0.46727000000000002"/>
    <x v="6"/>
    <n v="12"/>
    <x v="0"/>
    <x v="2"/>
  </r>
  <r>
    <x v="635"/>
    <x v="3"/>
    <x v="2"/>
    <n v="0.48046"/>
    <x v="6"/>
    <n v="12"/>
    <x v="0"/>
    <x v="2"/>
  </r>
  <r>
    <x v="635"/>
    <x v="5"/>
    <x v="2"/>
    <n v="0.48573"/>
    <x v="6"/>
    <n v="12"/>
    <x v="0"/>
    <x v="2"/>
  </r>
  <r>
    <x v="635"/>
    <x v="6"/>
    <x v="2"/>
    <n v="0.39621000000000001"/>
    <x v="6"/>
    <n v="12"/>
    <x v="0"/>
    <x v="2"/>
  </r>
  <r>
    <x v="635"/>
    <x v="17"/>
    <x v="2"/>
    <n v="0.43642999999999998"/>
    <x v="6"/>
    <n v="12"/>
    <x v="0"/>
    <x v="2"/>
  </r>
  <r>
    <x v="635"/>
    <x v="15"/>
    <x v="2"/>
    <n v="0.39282"/>
    <x v="6"/>
    <n v="12"/>
    <x v="0"/>
    <x v="2"/>
  </r>
  <r>
    <x v="635"/>
    <x v="8"/>
    <x v="2"/>
    <n v="0.42723"/>
    <x v="6"/>
    <n v="12"/>
    <x v="0"/>
    <x v="2"/>
  </r>
  <r>
    <x v="635"/>
    <x v="9"/>
    <x v="2"/>
    <n v="0.46348"/>
    <x v="6"/>
    <n v="12"/>
    <x v="0"/>
    <x v="2"/>
  </r>
  <r>
    <x v="635"/>
    <x v="10"/>
    <x v="2"/>
    <n v="0.58804999999999996"/>
    <x v="6"/>
    <n v="12"/>
    <x v="0"/>
    <x v="2"/>
  </r>
  <r>
    <x v="635"/>
    <x v="11"/>
    <x v="2"/>
    <n v="0.55511999999999995"/>
    <x v="6"/>
    <n v="12"/>
    <x v="0"/>
    <x v="2"/>
  </r>
  <r>
    <x v="635"/>
    <x v="12"/>
    <x v="2"/>
    <n v="0.91202000000000005"/>
    <x v="6"/>
    <n v="12"/>
    <x v="0"/>
    <x v="2"/>
  </r>
  <r>
    <x v="635"/>
    <x v="18"/>
    <x v="2"/>
    <n v="0.60019"/>
    <x v="6"/>
    <n v="12"/>
    <x v="0"/>
    <x v="2"/>
  </r>
  <r>
    <x v="635"/>
    <x v="19"/>
    <x v="2"/>
    <n v="0.70123999999999997"/>
    <x v="6"/>
    <n v="12"/>
    <x v="0"/>
    <x v="2"/>
  </r>
  <r>
    <x v="635"/>
    <x v="0"/>
    <x v="0"/>
    <n v="0.13782"/>
    <x v="6"/>
    <n v="12"/>
    <x v="0"/>
    <x v="2"/>
  </r>
  <r>
    <x v="635"/>
    <x v="16"/>
    <x v="0"/>
    <n v="0.46592"/>
    <x v="6"/>
    <n v="12"/>
    <x v="0"/>
    <x v="2"/>
  </r>
  <r>
    <x v="635"/>
    <x v="14"/>
    <x v="0"/>
    <n v="0.46592"/>
    <x v="6"/>
    <n v="12"/>
    <x v="0"/>
    <x v="2"/>
  </r>
  <r>
    <x v="635"/>
    <x v="2"/>
    <x v="0"/>
    <n v="0.46592"/>
    <x v="6"/>
    <n v="12"/>
    <x v="0"/>
    <x v="2"/>
  </r>
  <r>
    <x v="635"/>
    <x v="3"/>
    <x v="0"/>
    <n v="0.46592"/>
    <x v="6"/>
    <n v="12"/>
    <x v="0"/>
    <x v="2"/>
  </r>
  <r>
    <x v="635"/>
    <x v="5"/>
    <x v="0"/>
    <n v="0.12402000000000001"/>
    <x v="6"/>
    <n v="12"/>
    <x v="0"/>
    <x v="2"/>
  </r>
  <r>
    <x v="635"/>
    <x v="6"/>
    <x v="0"/>
    <n v="0.34650999999999998"/>
    <x v="6"/>
    <n v="12"/>
    <x v="0"/>
    <x v="2"/>
  </r>
  <r>
    <x v="635"/>
    <x v="17"/>
    <x v="0"/>
    <n v="0.68110000000000004"/>
    <x v="6"/>
    <n v="12"/>
    <x v="0"/>
    <x v="2"/>
  </r>
  <r>
    <x v="635"/>
    <x v="15"/>
    <x v="0"/>
    <n v="0.68110000000000004"/>
    <x v="6"/>
    <n v="12"/>
    <x v="0"/>
    <x v="2"/>
  </r>
  <r>
    <x v="635"/>
    <x v="8"/>
    <x v="0"/>
    <n v="0.68110000000000004"/>
    <x v="6"/>
    <n v="12"/>
    <x v="0"/>
    <x v="2"/>
  </r>
  <r>
    <x v="635"/>
    <x v="9"/>
    <x v="0"/>
    <n v="0.68110000000000004"/>
    <x v="6"/>
    <n v="12"/>
    <x v="0"/>
    <x v="2"/>
  </r>
  <r>
    <x v="635"/>
    <x v="10"/>
    <x v="0"/>
    <n v="0.68110000000000004"/>
    <x v="6"/>
    <n v="12"/>
    <x v="0"/>
    <x v="2"/>
  </r>
  <r>
    <x v="635"/>
    <x v="11"/>
    <x v="0"/>
    <n v="0.68110000000000004"/>
    <x v="6"/>
    <n v="12"/>
    <x v="0"/>
    <x v="2"/>
  </r>
  <r>
    <x v="635"/>
    <x v="12"/>
    <x v="0"/>
    <n v="0.68110000000000004"/>
    <x v="6"/>
    <n v="12"/>
    <x v="0"/>
    <x v="2"/>
  </r>
  <r>
    <x v="635"/>
    <x v="18"/>
    <x v="0"/>
    <n v="0.13639999999999999"/>
    <x v="6"/>
    <n v="12"/>
    <x v="0"/>
    <x v="2"/>
  </r>
  <r>
    <x v="635"/>
    <x v="19"/>
    <x v="0"/>
    <n v="0.17599999999999999"/>
    <x v="6"/>
    <n v="12"/>
    <x v="0"/>
    <x v="2"/>
  </r>
  <r>
    <x v="635"/>
    <x v="0"/>
    <x v="1"/>
    <n v="9.9540000000000003E-2"/>
    <x v="6"/>
    <n v="12"/>
    <x v="0"/>
    <x v="2"/>
  </r>
  <r>
    <x v="635"/>
    <x v="16"/>
    <x v="1"/>
    <n v="0.21437"/>
    <x v="6"/>
    <n v="12"/>
    <x v="0"/>
    <x v="2"/>
  </r>
  <r>
    <x v="635"/>
    <x v="14"/>
    <x v="1"/>
    <n v="0.20225000000000001"/>
    <x v="6"/>
    <n v="12"/>
    <x v="0"/>
    <x v="2"/>
  </r>
  <r>
    <x v="635"/>
    <x v="2"/>
    <x v="1"/>
    <n v="0.21460000000000001"/>
    <x v="6"/>
    <n v="12"/>
    <x v="0"/>
    <x v="2"/>
  </r>
  <r>
    <x v="635"/>
    <x v="3"/>
    <x v="1"/>
    <n v="0.21762000000000001"/>
    <x v="6"/>
    <n v="12"/>
    <x v="0"/>
    <x v="2"/>
  </r>
  <r>
    <x v="635"/>
    <x v="5"/>
    <x v="1"/>
    <n v="7.9240000000000005E-2"/>
    <x v="6"/>
    <n v="12"/>
    <x v="0"/>
    <x v="2"/>
  </r>
  <r>
    <x v="635"/>
    <x v="6"/>
    <x v="1"/>
    <n v="0.17077000000000001"/>
    <x v="6"/>
    <n v="12"/>
    <x v="0"/>
    <x v="2"/>
  </r>
  <r>
    <x v="635"/>
    <x v="17"/>
    <x v="1"/>
    <n v="0.25696000000000002"/>
    <x v="6"/>
    <n v="12"/>
    <x v="0"/>
    <x v="2"/>
  </r>
  <r>
    <x v="635"/>
    <x v="15"/>
    <x v="1"/>
    <n v="0.24697"/>
    <x v="6"/>
    <n v="12"/>
    <x v="0"/>
    <x v="2"/>
  </r>
  <r>
    <x v="635"/>
    <x v="8"/>
    <x v="1"/>
    <n v="0.25485999999999998"/>
    <x v="6"/>
    <n v="12"/>
    <x v="0"/>
    <x v="2"/>
  </r>
  <r>
    <x v="635"/>
    <x v="9"/>
    <x v="1"/>
    <n v="0.26321"/>
    <x v="6"/>
    <n v="12"/>
    <x v="0"/>
    <x v="2"/>
  </r>
  <r>
    <x v="635"/>
    <x v="10"/>
    <x v="1"/>
    <n v="0.29183999999999999"/>
    <x v="6"/>
    <n v="12"/>
    <x v="0"/>
    <x v="2"/>
  </r>
  <r>
    <x v="635"/>
    <x v="11"/>
    <x v="1"/>
    <n v="0.28427000000000002"/>
    <x v="6"/>
    <n v="12"/>
    <x v="0"/>
    <x v="2"/>
  </r>
  <r>
    <x v="635"/>
    <x v="12"/>
    <x v="1"/>
    <n v="0.36636999999999997"/>
    <x v="6"/>
    <n v="12"/>
    <x v="0"/>
    <x v="2"/>
  </r>
  <r>
    <x v="635"/>
    <x v="18"/>
    <x v="1"/>
    <n v="0.16941000000000001"/>
    <x v="6"/>
    <n v="12"/>
    <x v="0"/>
    <x v="2"/>
  </r>
  <r>
    <x v="635"/>
    <x v="19"/>
    <x v="1"/>
    <n v="0.20175999999999999"/>
    <x v="6"/>
    <n v="12"/>
    <x v="0"/>
    <x v="2"/>
  </r>
  <r>
    <x v="636"/>
    <x v="0"/>
    <x v="3"/>
    <n v="0.5323"/>
    <x v="6"/>
    <n v="13"/>
    <x v="0"/>
    <x v="2"/>
  </r>
  <r>
    <x v="636"/>
    <x v="16"/>
    <x v="3"/>
    <n v="1.1624000000000001"/>
    <x v="6"/>
    <n v="13"/>
    <x v="0"/>
    <x v="2"/>
  </r>
  <r>
    <x v="636"/>
    <x v="14"/>
    <x v="3"/>
    <n v="1.0941000000000001"/>
    <x v="6"/>
    <n v="13"/>
    <x v="0"/>
    <x v="2"/>
  </r>
  <r>
    <x v="636"/>
    <x v="2"/>
    <x v="3"/>
    <n v="1.1528"/>
    <x v="6"/>
    <n v="13"/>
    <x v="0"/>
    <x v="2"/>
  </r>
  <r>
    <x v="636"/>
    <x v="3"/>
    <x v="3"/>
    <n v="1.1839999999999999"/>
    <x v="6"/>
    <n v="13"/>
    <x v="0"/>
    <x v="2"/>
  </r>
  <r>
    <x v="636"/>
    <x v="5"/>
    <x v="3"/>
    <n v="0.71040000000000003"/>
    <x v="6"/>
    <n v="13"/>
    <x v="0"/>
    <x v="2"/>
  </r>
  <r>
    <x v="636"/>
    <x v="6"/>
    <x v="3"/>
    <n v="0.92689999999999995"/>
    <x v="6"/>
    <n v="13"/>
    <x v="0"/>
    <x v="2"/>
  </r>
  <r>
    <x v="636"/>
    <x v="17"/>
    <x v="3"/>
    <n v="1.4036999999999999"/>
    <x v="6"/>
    <n v="13"/>
    <x v="0"/>
    <x v="2"/>
  </r>
  <r>
    <x v="636"/>
    <x v="15"/>
    <x v="3"/>
    <n v="1.3337000000000001"/>
    <x v="6"/>
    <n v="13"/>
    <x v="0"/>
    <x v="2"/>
  </r>
  <r>
    <x v="636"/>
    <x v="8"/>
    <x v="3"/>
    <n v="1.3766"/>
    <x v="6"/>
    <n v="13"/>
    <x v="0"/>
    <x v="2"/>
  </r>
  <r>
    <x v="636"/>
    <x v="9"/>
    <x v="3"/>
    <n v="1.4232"/>
    <x v="6"/>
    <n v="13"/>
    <x v="0"/>
    <x v="2"/>
  </r>
  <r>
    <x v="636"/>
    <x v="10"/>
    <x v="3"/>
    <n v="1.5629999999999999"/>
    <x v="6"/>
    <n v="13"/>
    <x v="0"/>
    <x v="2"/>
  </r>
  <r>
    <x v="636"/>
    <x v="11"/>
    <x v="3"/>
    <n v="1.5239"/>
    <x v="6"/>
    <n v="13"/>
    <x v="0"/>
    <x v="2"/>
  </r>
  <r>
    <x v="636"/>
    <x v="12"/>
    <x v="3"/>
    <n v="1.9603999999999999"/>
    <x v="6"/>
    <n v="13"/>
    <x v="0"/>
    <x v="2"/>
  </r>
  <r>
    <x v="636"/>
    <x v="18"/>
    <x v="3"/>
    <n v="0.90600000000000003"/>
    <x v="6"/>
    <n v="13"/>
    <x v="0"/>
    <x v="2"/>
  </r>
  <r>
    <x v="636"/>
    <x v="19"/>
    <x v="3"/>
    <n v="1.079"/>
    <x v="6"/>
    <n v="13"/>
    <x v="0"/>
    <x v="2"/>
  </r>
  <r>
    <x v="636"/>
    <x v="0"/>
    <x v="2"/>
    <n v="0.29497000000000001"/>
    <x v="6"/>
    <n v="13"/>
    <x v="0"/>
    <x v="2"/>
  </r>
  <r>
    <x v="636"/>
    <x v="16"/>
    <x v="2"/>
    <n v="0.47915000000000002"/>
    <x v="6"/>
    <n v="13"/>
    <x v="0"/>
    <x v="2"/>
  </r>
  <r>
    <x v="636"/>
    <x v="14"/>
    <x v="2"/>
    <n v="0.42364000000000002"/>
    <x v="6"/>
    <n v="13"/>
    <x v="0"/>
    <x v="2"/>
  </r>
  <r>
    <x v="636"/>
    <x v="2"/>
    <x v="2"/>
    <n v="0.47133999999999998"/>
    <x v="6"/>
    <n v="13"/>
    <x v="0"/>
    <x v="2"/>
  </r>
  <r>
    <x v="636"/>
    <x v="3"/>
    <x v="2"/>
    <n v="0.49671999999999999"/>
    <x v="6"/>
    <n v="13"/>
    <x v="0"/>
    <x v="2"/>
  </r>
  <r>
    <x v="636"/>
    <x v="5"/>
    <x v="2"/>
    <n v="0.50466999999999995"/>
    <x v="6"/>
    <n v="13"/>
    <x v="0"/>
    <x v="2"/>
  </r>
  <r>
    <x v="636"/>
    <x v="6"/>
    <x v="2"/>
    <n v="0.40711000000000003"/>
    <x v="6"/>
    <n v="13"/>
    <x v="0"/>
    <x v="2"/>
  </r>
  <r>
    <x v="636"/>
    <x v="17"/>
    <x v="2"/>
    <n v="0.46017999999999998"/>
    <x v="6"/>
    <n v="13"/>
    <x v="0"/>
    <x v="2"/>
  </r>
  <r>
    <x v="636"/>
    <x v="15"/>
    <x v="2"/>
    <n v="0.40322999999999998"/>
    <x v="6"/>
    <n v="13"/>
    <x v="0"/>
    <x v="2"/>
  </r>
  <r>
    <x v="636"/>
    <x v="8"/>
    <x v="2"/>
    <n v="0.43813000000000002"/>
    <x v="6"/>
    <n v="13"/>
    <x v="0"/>
    <x v="2"/>
  </r>
  <r>
    <x v="636"/>
    <x v="9"/>
    <x v="2"/>
    <n v="0.47600999999999999"/>
    <x v="6"/>
    <n v="13"/>
    <x v="0"/>
    <x v="2"/>
  </r>
  <r>
    <x v="636"/>
    <x v="10"/>
    <x v="2"/>
    <n v="0.58967999999999998"/>
    <x v="6"/>
    <n v="13"/>
    <x v="0"/>
    <x v="2"/>
  </r>
  <r>
    <x v="636"/>
    <x v="11"/>
    <x v="2"/>
    <n v="0.55789"/>
    <x v="6"/>
    <n v="13"/>
    <x v="0"/>
    <x v="2"/>
  </r>
  <r>
    <x v="636"/>
    <x v="12"/>
    <x v="2"/>
    <n v="0.91276000000000002"/>
    <x v="6"/>
    <n v="13"/>
    <x v="0"/>
    <x v="2"/>
  </r>
  <r>
    <x v="636"/>
    <x v="18"/>
    <x v="2"/>
    <n v="0.60019"/>
    <x v="6"/>
    <n v="13"/>
    <x v="0"/>
    <x v="2"/>
  </r>
  <r>
    <x v="636"/>
    <x v="19"/>
    <x v="2"/>
    <n v="0.70123999999999997"/>
    <x v="6"/>
    <n v="13"/>
    <x v="0"/>
    <x v="2"/>
  </r>
  <r>
    <x v="636"/>
    <x v="0"/>
    <x v="0"/>
    <n v="0.13782"/>
    <x v="6"/>
    <n v="13"/>
    <x v="0"/>
    <x v="2"/>
  </r>
  <r>
    <x v="636"/>
    <x v="16"/>
    <x v="0"/>
    <n v="0.46592"/>
    <x v="6"/>
    <n v="13"/>
    <x v="0"/>
    <x v="2"/>
  </r>
  <r>
    <x v="636"/>
    <x v="14"/>
    <x v="0"/>
    <n v="0.46592"/>
    <x v="6"/>
    <n v="13"/>
    <x v="0"/>
    <x v="2"/>
  </r>
  <r>
    <x v="636"/>
    <x v="2"/>
    <x v="0"/>
    <n v="0.46592"/>
    <x v="6"/>
    <n v="13"/>
    <x v="0"/>
    <x v="2"/>
  </r>
  <r>
    <x v="636"/>
    <x v="3"/>
    <x v="0"/>
    <n v="0.46592"/>
    <x v="6"/>
    <n v="13"/>
    <x v="0"/>
    <x v="2"/>
  </r>
  <r>
    <x v="636"/>
    <x v="5"/>
    <x v="0"/>
    <n v="0.12402000000000001"/>
    <x v="6"/>
    <n v="13"/>
    <x v="0"/>
    <x v="2"/>
  </r>
  <r>
    <x v="636"/>
    <x v="6"/>
    <x v="0"/>
    <n v="0.34650999999999998"/>
    <x v="6"/>
    <n v="13"/>
    <x v="0"/>
    <x v="2"/>
  </r>
  <r>
    <x v="636"/>
    <x v="17"/>
    <x v="0"/>
    <n v="0.68110000000000004"/>
    <x v="6"/>
    <n v="13"/>
    <x v="0"/>
    <x v="2"/>
  </r>
  <r>
    <x v="636"/>
    <x v="15"/>
    <x v="0"/>
    <n v="0.68110000000000004"/>
    <x v="6"/>
    <n v="13"/>
    <x v="0"/>
    <x v="2"/>
  </r>
  <r>
    <x v="636"/>
    <x v="8"/>
    <x v="0"/>
    <n v="0.68110000000000004"/>
    <x v="6"/>
    <n v="13"/>
    <x v="0"/>
    <x v="2"/>
  </r>
  <r>
    <x v="636"/>
    <x v="9"/>
    <x v="0"/>
    <n v="0.68110000000000004"/>
    <x v="6"/>
    <n v="13"/>
    <x v="0"/>
    <x v="2"/>
  </r>
  <r>
    <x v="636"/>
    <x v="10"/>
    <x v="0"/>
    <n v="0.68110000000000004"/>
    <x v="6"/>
    <n v="13"/>
    <x v="0"/>
    <x v="2"/>
  </r>
  <r>
    <x v="636"/>
    <x v="11"/>
    <x v="0"/>
    <n v="0.68110000000000004"/>
    <x v="6"/>
    <n v="13"/>
    <x v="0"/>
    <x v="2"/>
  </r>
  <r>
    <x v="636"/>
    <x v="12"/>
    <x v="0"/>
    <n v="0.68110000000000004"/>
    <x v="6"/>
    <n v="13"/>
    <x v="0"/>
    <x v="2"/>
  </r>
  <r>
    <x v="636"/>
    <x v="18"/>
    <x v="0"/>
    <n v="0.13639999999999999"/>
    <x v="6"/>
    <n v="13"/>
    <x v="0"/>
    <x v="2"/>
  </r>
  <r>
    <x v="636"/>
    <x v="19"/>
    <x v="0"/>
    <n v="0.17599999999999999"/>
    <x v="6"/>
    <n v="13"/>
    <x v="0"/>
    <x v="2"/>
  </r>
  <r>
    <x v="636"/>
    <x v="0"/>
    <x v="1"/>
    <n v="9.9500000000000005E-2"/>
    <x v="6"/>
    <n v="13"/>
    <x v="0"/>
    <x v="2"/>
  </r>
  <r>
    <x v="636"/>
    <x v="16"/>
    <x v="1"/>
    <n v="0.21732000000000001"/>
    <x v="6"/>
    <n v="13"/>
    <x v="0"/>
    <x v="2"/>
  </r>
  <r>
    <x v="636"/>
    <x v="14"/>
    <x v="1"/>
    <n v="0.20452999999999999"/>
    <x v="6"/>
    <n v="13"/>
    <x v="0"/>
    <x v="2"/>
  </r>
  <r>
    <x v="636"/>
    <x v="2"/>
    <x v="1"/>
    <n v="0.21553"/>
    <x v="6"/>
    <n v="13"/>
    <x v="0"/>
    <x v="2"/>
  </r>
  <r>
    <x v="636"/>
    <x v="3"/>
    <x v="1"/>
    <n v="0.22134999999999999"/>
    <x v="6"/>
    <n v="13"/>
    <x v="0"/>
    <x v="2"/>
  </r>
  <r>
    <x v="636"/>
    <x v="5"/>
    <x v="1"/>
    <n v="8.1699999999999995E-2"/>
    <x v="6"/>
    <n v="13"/>
    <x v="0"/>
    <x v="2"/>
  </r>
  <r>
    <x v="636"/>
    <x v="6"/>
    <x v="1"/>
    <n v="0.17327000000000001"/>
    <x v="6"/>
    <n v="13"/>
    <x v="0"/>
    <x v="2"/>
  </r>
  <r>
    <x v="636"/>
    <x v="17"/>
    <x v="1"/>
    <n v="0.26240999999999998"/>
    <x v="6"/>
    <n v="13"/>
    <x v="0"/>
    <x v="2"/>
  </r>
  <r>
    <x v="636"/>
    <x v="15"/>
    <x v="1"/>
    <n v="0.24936"/>
    <x v="6"/>
    <n v="13"/>
    <x v="0"/>
    <x v="2"/>
  </r>
  <r>
    <x v="636"/>
    <x v="8"/>
    <x v="1"/>
    <n v="0.25735999999999998"/>
    <x v="6"/>
    <n v="13"/>
    <x v="0"/>
    <x v="2"/>
  </r>
  <r>
    <x v="636"/>
    <x v="9"/>
    <x v="1"/>
    <n v="0.26607999999999998"/>
    <x v="6"/>
    <n v="13"/>
    <x v="0"/>
    <x v="2"/>
  </r>
  <r>
    <x v="636"/>
    <x v="10"/>
    <x v="1"/>
    <n v="0.29221000000000003"/>
    <x v="6"/>
    <n v="13"/>
    <x v="0"/>
    <x v="2"/>
  </r>
  <r>
    <x v="636"/>
    <x v="11"/>
    <x v="1"/>
    <n v="0.28489999999999999"/>
    <x v="6"/>
    <n v="13"/>
    <x v="0"/>
    <x v="2"/>
  </r>
  <r>
    <x v="636"/>
    <x v="12"/>
    <x v="1"/>
    <n v="0.36653000000000002"/>
    <x v="6"/>
    <n v="13"/>
    <x v="0"/>
    <x v="2"/>
  </r>
  <r>
    <x v="636"/>
    <x v="18"/>
    <x v="1"/>
    <n v="0.16941000000000001"/>
    <x v="6"/>
    <n v="13"/>
    <x v="0"/>
    <x v="2"/>
  </r>
  <r>
    <x v="636"/>
    <x v="19"/>
    <x v="1"/>
    <n v="0.20175999999999999"/>
    <x v="6"/>
    <n v="13"/>
    <x v="0"/>
    <x v="2"/>
  </r>
  <r>
    <x v="637"/>
    <x v="13"/>
    <x v="0"/>
    <n v="3.6299999999999999E-2"/>
    <x v="6"/>
    <n v="2"/>
    <x v="0"/>
    <x v="0"/>
  </r>
  <r>
    <x v="637"/>
    <x v="13"/>
    <x v="1"/>
    <n v="5.4350000000000002E-2"/>
    <x v="6"/>
    <n v="2"/>
    <x v="0"/>
    <x v="0"/>
  </r>
  <r>
    <x v="637"/>
    <x v="13"/>
    <x v="2"/>
    <n v="0.38180999999999998"/>
    <x v="6"/>
    <n v="2"/>
    <x v="0"/>
    <x v="0"/>
  </r>
  <r>
    <x v="637"/>
    <x v="13"/>
    <x v="3"/>
    <n v="0.47247"/>
    <x v="6"/>
    <n v="2"/>
    <x v="0"/>
    <x v="0"/>
  </r>
  <r>
    <x v="638"/>
    <x v="13"/>
    <x v="0"/>
    <n v="3.6299999999999999E-2"/>
    <x v="6"/>
    <n v="3"/>
    <x v="0"/>
    <x v="0"/>
  </r>
  <r>
    <x v="638"/>
    <x v="13"/>
    <x v="1"/>
    <n v="5.4350000000000002E-2"/>
    <x v="6"/>
    <n v="3"/>
    <x v="0"/>
    <x v="0"/>
  </r>
  <r>
    <x v="638"/>
    <x v="13"/>
    <x v="2"/>
    <n v="0.38180999999999998"/>
    <x v="6"/>
    <n v="3"/>
    <x v="0"/>
    <x v="0"/>
  </r>
  <r>
    <x v="638"/>
    <x v="13"/>
    <x v="3"/>
    <n v="0.47247"/>
    <x v="6"/>
    <n v="3"/>
    <x v="0"/>
    <x v="0"/>
  </r>
  <r>
    <x v="639"/>
    <x v="13"/>
    <x v="0"/>
    <n v="3.6299999999999999E-2"/>
    <x v="6"/>
    <n v="4"/>
    <x v="0"/>
    <x v="0"/>
  </r>
  <r>
    <x v="639"/>
    <x v="13"/>
    <x v="1"/>
    <n v="5.0880000000000002E-2"/>
    <x v="6"/>
    <n v="4"/>
    <x v="0"/>
    <x v="0"/>
  </r>
  <r>
    <x v="639"/>
    <x v="13"/>
    <x v="2"/>
    <n v="0.35505999999999999"/>
    <x v="6"/>
    <n v="4"/>
    <x v="0"/>
    <x v="0"/>
  </r>
  <r>
    <x v="639"/>
    <x v="13"/>
    <x v="3"/>
    <n v="0.44224000000000002"/>
    <x v="6"/>
    <n v="4"/>
    <x v="0"/>
    <x v="0"/>
  </r>
  <r>
    <x v="640"/>
    <x v="13"/>
    <x v="0"/>
    <n v="3.6299999999999999E-2"/>
    <x v="6"/>
    <n v="5"/>
    <x v="0"/>
    <x v="0"/>
  </r>
  <r>
    <x v="640"/>
    <x v="13"/>
    <x v="1"/>
    <n v="5.0439999999999999E-2"/>
    <x v="6"/>
    <n v="5"/>
    <x v="0"/>
    <x v="0"/>
  </r>
  <r>
    <x v="640"/>
    <x v="13"/>
    <x v="2"/>
    <n v="0.35169"/>
    <x v="6"/>
    <n v="5"/>
    <x v="0"/>
    <x v="0"/>
  </r>
  <r>
    <x v="640"/>
    <x v="13"/>
    <x v="3"/>
    <n v="0.43842999999999999"/>
    <x v="6"/>
    <n v="5"/>
    <x v="0"/>
    <x v="0"/>
  </r>
  <r>
    <x v="641"/>
    <x v="13"/>
    <x v="0"/>
    <n v="3.6299999999999999E-2"/>
    <x v="6"/>
    <n v="6"/>
    <x v="0"/>
    <x v="1"/>
  </r>
  <r>
    <x v="641"/>
    <x v="13"/>
    <x v="1"/>
    <n v="5.3060000000000003E-2"/>
    <x v="6"/>
    <n v="6"/>
    <x v="0"/>
    <x v="1"/>
  </r>
  <r>
    <x v="641"/>
    <x v="13"/>
    <x v="2"/>
    <n v="0.37186999999999998"/>
    <x v="6"/>
    <n v="6"/>
    <x v="0"/>
    <x v="1"/>
  </r>
  <r>
    <x v="641"/>
    <x v="13"/>
    <x v="3"/>
    <n v="0.46122999999999997"/>
    <x v="6"/>
    <n v="6"/>
    <x v="0"/>
    <x v="1"/>
  </r>
  <r>
    <x v="642"/>
    <x v="13"/>
    <x v="0"/>
    <n v="3.6299999999999999E-2"/>
    <x v="6"/>
    <n v="7"/>
    <x v="0"/>
    <x v="1"/>
  </r>
  <r>
    <x v="642"/>
    <x v="13"/>
    <x v="1"/>
    <n v="5.4019999999999999E-2"/>
    <x v="6"/>
    <n v="7"/>
    <x v="0"/>
    <x v="1"/>
  </r>
  <r>
    <x v="642"/>
    <x v="13"/>
    <x v="2"/>
    <n v="0.37924000000000002"/>
    <x v="6"/>
    <n v="7"/>
    <x v="0"/>
    <x v="1"/>
  </r>
  <r>
    <x v="642"/>
    <x v="13"/>
    <x v="3"/>
    <n v="0.46955000000000002"/>
    <x v="6"/>
    <n v="7"/>
    <x v="0"/>
    <x v="1"/>
  </r>
  <r>
    <x v="643"/>
    <x v="13"/>
    <x v="0"/>
    <n v="3.6299999999999999E-2"/>
    <x v="6"/>
    <n v="8"/>
    <x v="0"/>
    <x v="1"/>
  </r>
  <r>
    <x v="643"/>
    <x v="13"/>
    <x v="1"/>
    <n v="5.2540000000000003E-2"/>
    <x v="6"/>
    <n v="8"/>
    <x v="0"/>
    <x v="1"/>
  </r>
  <r>
    <x v="643"/>
    <x v="13"/>
    <x v="2"/>
    <n v="0.36788999999999999"/>
    <x v="6"/>
    <n v="8"/>
    <x v="0"/>
    <x v="1"/>
  </r>
  <r>
    <x v="643"/>
    <x v="13"/>
    <x v="3"/>
    <n v="0.45673999999999998"/>
    <x v="6"/>
    <n v="8"/>
    <x v="0"/>
    <x v="1"/>
  </r>
  <r>
    <x v="644"/>
    <x v="13"/>
    <x v="0"/>
    <n v="3.6299999999999999E-2"/>
    <x v="6"/>
    <n v="9"/>
    <x v="0"/>
    <x v="1"/>
  </r>
  <r>
    <x v="644"/>
    <x v="13"/>
    <x v="1"/>
    <n v="5.3330000000000002E-2"/>
    <x v="6"/>
    <n v="9"/>
    <x v="0"/>
    <x v="1"/>
  </r>
  <r>
    <x v="644"/>
    <x v="13"/>
    <x v="2"/>
    <n v="0.37392999999999998"/>
    <x v="6"/>
    <n v="9"/>
    <x v="0"/>
    <x v="1"/>
  </r>
  <r>
    <x v="644"/>
    <x v="13"/>
    <x v="3"/>
    <n v="0.46355000000000002"/>
    <x v="6"/>
    <n v="9"/>
    <x v="0"/>
    <x v="1"/>
  </r>
  <r>
    <x v="645"/>
    <x v="13"/>
    <x v="0"/>
    <n v="3.6299999999999999E-2"/>
    <x v="6"/>
    <n v="10"/>
    <x v="0"/>
    <x v="2"/>
  </r>
  <r>
    <x v="645"/>
    <x v="13"/>
    <x v="1"/>
    <n v="5.3370000000000001E-2"/>
    <x v="6"/>
    <n v="10"/>
    <x v="0"/>
    <x v="2"/>
  </r>
  <r>
    <x v="645"/>
    <x v="13"/>
    <x v="2"/>
    <n v="0.37425000000000003"/>
    <x v="6"/>
    <n v="10"/>
    <x v="0"/>
    <x v="2"/>
  </r>
  <r>
    <x v="645"/>
    <x v="13"/>
    <x v="3"/>
    <n v="0.46392"/>
    <x v="6"/>
    <n v="10"/>
    <x v="0"/>
    <x v="2"/>
  </r>
  <r>
    <x v="646"/>
    <x v="13"/>
    <x v="0"/>
    <n v="3.6299999999999999E-2"/>
    <x v="6"/>
    <n v="11"/>
    <x v="0"/>
    <x v="2"/>
  </r>
  <r>
    <x v="646"/>
    <x v="13"/>
    <x v="1"/>
    <n v="5.416E-2"/>
    <x v="6"/>
    <n v="11"/>
    <x v="0"/>
    <x v="2"/>
  </r>
  <r>
    <x v="646"/>
    <x v="13"/>
    <x v="2"/>
    <n v="0.38028000000000001"/>
    <x v="6"/>
    <n v="11"/>
    <x v="0"/>
    <x v="2"/>
  </r>
  <r>
    <x v="646"/>
    <x v="13"/>
    <x v="3"/>
    <n v="0.47073999999999999"/>
    <x v="6"/>
    <n v="11"/>
    <x v="0"/>
    <x v="2"/>
  </r>
  <r>
    <x v="647"/>
    <x v="13"/>
    <x v="0"/>
    <n v="3.6299999999999999E-2"/>
    <x v="6"/>
    <n v="12"/>
    <x v="0"/>
    <x v="2"/>
  </r>
  <r>
    <x v="647"/>
    <x v="13"/>
    <x v="1"/>
    <n v="5.6509999999999998E-2"/>
    <x v="6"/>
    <n v="12"/>
    <x v="0"/>
    <x v="2"/>
  </r>
  <r>
    <x v="647"/>
    <x v="13"/>
    <x v="2"/>
    <n v="0.39838000000000001"/>
    <x v="6"/>
    <n v="12"/>
    <x v="0"/>
    <x v="2"/>
  </r>
  <r>
    <x v="647"/>
    <x v="13"/>
    <x v="3"/>
    <n v="0.49119000000000002"/>
    <x v="6"/>
    <n v="12"/>
    <x v="0"/>
    <x v="2"/>
  </r>
  <r>
    <x v="648"/>
    <x v="13"/>
    <x v="0"/>
    <n v="3.6299999999999999E-2"/>
    <x v="6"/>
    <n v="13"/>
    <x v="0"/>
    <x v="2"/>
  </r>
  <r>
    <x v="648"/>
    <x v="13"/>
    <x v="1"/>
    <n v="5.5840000000000001E-2"/>
    <x v="6"/>
    <n v="13"/>
    <x v="0"/>
    <x v="2"/>
  </r>
  <r>
    <x v="648"/>
    <x v="13"/>
    <x v="2"/>
    <n v="0.39323000000000002"/>
    <x v="6"/>
    <n v="13"/>
    <x v="0"/>
    <x v="2"/>
  </r>
  <r>
    <x v="648"/>
    <x v="13"/>
    <x v="3"/>
    <n v="0.48537000000000002"/>
    <x v="6"/>
    <n v="13"/>
    <x v="0"/>
    <x v="2"/>
  </r>
  <r>
    <x v="649"/>
    <x v="0"/>
    <x v="3"/>
    <n v="0.53220000000000001"/>
    <x v="6"/>
    <n v="14"/>
    <x v="0"/>
    <x v="2"/>
  </r>
  <r>
    <x v="649"/>
    <x v="16"/>
    <x v="3"/>
    <n v="1.1641999999999999"/>
    <x v="6"/>
    <n v="14"/>
    <x v="0"/>
    <x v="2"/>
  </r>
  <r>
    <x v="649"/>
    <x v="14"/>
    <x v="3"/>
    <n v="1.0942000000000001"/>
    <x v="6"/>
    <n v="14"/>
    <x v="0"/>
    <x v="2"/>
  </r>
  <r>
    <x v="649"/>
    <x v="2"/>
    <x v="3"/>
    <n v="1.1525000000000001"/>
    <x v="6"/>
    <n v="14"/>
    <x v="0"/>
    <x v="2"/>
  </r>
  <r>
    <x v="649"/>
    <x v="3"/>
    <x v="3"/>
    <n v="1.1839999999999999"/>
    <x v="6"/>
    <n v="14"/>
    <x v="0"/>
    <x v="2"/>
  </r>
  <r>
    <x v="649"/>
    <x v="5"/>
    <x v="3"/>
    <n v="0.71020000000000005"/>
    <x v="6"/>
    <n v="14"/>
    <x v="0"/>
    <x v="2"/>
  </r>
  <r>
    <x v="649"/>
    <x v="6"/>
    <x v="3"/>
    <n v="0.92759999999999998"/>
    <x v="6"/>
    <n v="14"/>
    <x v="0"/>
    <x v="2"/>
  </r>
  <r>
    <x v="649"/>
    <x v="17"/>
    <x v="3"/>
    <n v="1.409"/>
    <x v="6"/>
    <n v="14"/>
    <x v="0"/>
    <x v="2"/>
  </r>
  <r>
    <x v="649"/>
    <x v="15"/>
    <x v="3"/>
    <n v="1.3424"/>
    <x v="6"/>
    <n v="14"/>
    <x v="0"/>
    <x v="2"/>
  </r>
  <r>
    <x v="649"/>
    <x v="8"/>
    <x v="3"/>
    <n v="1.393"/>
    <x v="6"/>
    <n v="14"/>
    <x v="0"/>
    <x v="2"/>
  </r>
  <r>
    <x v="649"/>
    <x v="9"/>
    <x v="3"/>
    <n v="1.4295"/>
    <x v="6"/>
    <n v="14"/>
    <x v="0"/>
    <x v="2"/>
  </r>
  <r>
    <x v="649"/>
    <x v="10"/>
    <x v="3"/>
    <n v="1.5743"/>
    <x v="6"/>
    <n v="14"/>
    <x v="0"/>
    <x v="2"/>
  </r>
  <r>
    <x v="649"/>
    <x v="11"/>
    <x v="3"/>
    <n v="1.5397000000000001"/>
    <x v="6"/>
    <n v="14"/>
    <x v="0"/>
    <x v="2"/>
  </r>
  <r>
    <x v="649"/>
    <x v="12"/>
    <x v="3"/>
    <n v="1.9609000000000001"/>
    <x v="6"/>
    <n v="14"/>
    <x v="0"/>
    <x v="2"/>
  </r>
  <r>
    <x v="649"/>
    <x v="18"/>
    <x v="3"/>
    <n v="0.90600000000000003"/>
    <x v="6"/>
    <n v="14"/>
    <x v="0"/>
    <x v="2"/>
  </r>
  <r>
    <x v="649"/>
    <x v="19"/>
    <x v="3"/>
    <n v="1.079"/>
    <x v="6"/>
    <n v="14"/>
    <x v="0"/>
    <x v="2"/>
  </r>
  <r>
    <x v="649"/>
    <x v="13"/>
    <x v="3"/>
    <n v="0.4854"/>
    <x v="6"/>
    <n v="14"/>
    <x v="0"/>
    <x v="2"/>
  </r>
  <r>
    <x v="649"/>
    <x v="0"/>
    <x v="2"/>
    <n v="0.29488999999999999"/>
    <x v="6"/>
    <n v="14"/>
    <x v="0"/>
    <x v="2"/>
  </r>
  <r>
    <x v="649"/>
    <x v="16"/>
    <x v="2"/>
    <n v="0.48061999999999999"/>
    <x v="6"/>
    <n v="14"/>
    <x v="0"/>
    <x v="2"/>
  </r>
  <r>
    <x v="649"/>
    <x v="14"/>
    <x v="2"/>
    <n v="0.42373"/>
    <x v="6"/>
    <n v="14"/>
    <x v="0"/>
    <x v="2"/>
  </r>
  <r>
    <x v="649"/>
    <x v="2"/>
    <x v="2"/>
    <n v="0.47110000000000002"/>
    <x v="6"/>
    <n v="14"/>
    <x v="0"/>
    <x v="2"/>
  </r>
  <r>
    <x v="649"/>
    <x v="3"/>
    <x v="2"/>
    <n v="0.49673"/>
    <x v="6"/>
    <n v="14"/>
    <x v="0"/>
    <x v="2"/>
  </r>
  <r>
    <x v="649"/>
    <x v="5"/>
    <x v="2"/>
    <n v="0.50449999999999995"/>
    <x v="6"/>
    <n v="14"/>
    <x v="0"/>
    <x v="2"/>
  </r>
  <r>
    <x v="649"/>
    <x v="6"/>
    <x v="2"/>
    <n v="0.40767999999999999"/>
    <x v="6"/>
    <n v="14"/>
    <x v="0"/>
    <x v="2"/>
  </r>
  <r>
    <x v="649"/>
    <x v="17"/>
    <x v="2"/>
    <n v="0.46449000000000001"/>
    <x v="6"/>
    <n v="14"/>
    <x v="0"/>
    <x v="2"/>
  </r>
  <r>
    <x v="649"/>
    <x v="15"/>
    <x v="2"/>
    <n v="0.41031000000000001"/>
    <x v="6"/>
    <n v="14"/>
    <x v="0"/>
    <x v="2"/>
  </r>
  <r>
    <x v="649"/>
    <x v="8"/>
    <x v="2"/>
    <n v="0.45146999999999998"/>
    <x v="6"/>
    <n v="14"/>
    <x v="0"/>
    <x v="2"/>
  </r>
  <r>
    <x v="649"/>
    <x v="9"/>
    <x v="2"/>
    <n v="0.48114000000000001"/>
    <x v="6"/>
    <n v="14"/>
    <x v="0"/>
    <x v="2"/>
  </r>
  <r>
    <x v="649"/>
    <x v="10"/>
    <x v="2"/>
    <n v="0.59887000000000001"/>
    <x v="6"/>
    <n v="14"/>
    <x v="0"/>
    <x v="2"/>
  </r>
  <r>
    <x v="649"/>
    <x v="11"/>
    <x v="2"/>
    <n v="0.57074000000000003"/>
    <x v="6"/>
    <n v="14"/>
    <x v="0"/>
    <x v="2"/>
  </r>
  <r>
    <x v="649"/>
    <x v="12"/>
    <x v="2"/>
    <n v="0.91317000000000004"/>
    <x v="6"/>
    <n v="14"/>
    <x v="0"/>
    <x v="2"/>
  </r>
  <r>
    <x v="649"/>
    <x v="18"/>
    <x v="2"/>
    <n v="0.60019"/>
    <x v="6"/>
    <n v="14"/>
    <x v="0"/>
    <x v="2"/>
  </r>
  <r>
    <x v="649"/>
    <x v="19"/>
    <x v="2"/>
    <n v="0.70123999999999997"/>
    <x v="6"/>
    <n v="14"/>
    <x v="0"/>
    <x v="2"/>
  </r>
  <r>
    <x v="649"/>
    <x v="13"/>
    <x v="2"/>
    <n v="0.39324999999999999"/>
    <x v="6"/>
    <n v="14"/>
    <x v="0"/>
    <x v="2"/>
  </r>
  <r>
    <x v="649"/>
    <x v="0"/>
    <x v="0"/>
    <n v="0.13782"/>
    <x v="6"/>
    <n v="14"/>
    <x v="0"/>
    <x v="2"/>
  </r>
  <r>
    <x v="649"/>
    <x v="16"/>
    <x v="0"/>
    <n v="0.46592"/>
    <x v="6"/>
    <n v="14"/>
    <x v="0"/>
    <x v="2"/>
  </r>
  <r>
    <x v="649"/>
    <x v="14"/>
    <x v="0"/>
    <n v="0.46592"/>
    <x v="6"/>
    <n v="14"/>
    <x v="0"/>
    <x v="2"/>
  </r>
  <r>
    <x v="649"/>
    <x v="2"/>
    <x v="0"/>
    <n v="0.46592"/>
    <x v="6"/>
    <n v="14"/>
    <x v="0"/>
    <x v="2"/>
  </r>
  <r>
    <x v="649"/>
    <x v="3"/>
    <x v="0"/>
    <n v="0.46592"/>
    <x v="6"/>
    <n v="14"/>
    <x v="0"/>
    <x v="2"/>
  </r>
  <r>
    <x v="649"/>
    <x v="5"/>
    <x v="0"/>
    <n v="0.12402000000000001"/>
    <x v="6"/>
    <n v="14"/>
    <x v="0"/>
    <x v="2"/>
  </r>
  <r>
    <x v="649"/>
    <x v="6"/>
    <x v="0"/>
    <n v="0.34650999999999998"/>
    <x v="6"/>
    <n v="14"/>
    <x v="0"/>
    <x v="2"/>
  </r>
  <r>
    <x v="649"/>
    <x v="17"/>
    <x v="0"/>
    <n v="0.68110000000000004"/>
    <x v="6"/>
    <n v="14"/>
    <x v="0"/>
    <x v="2"/>
  </r>
  <r>
    <x v="649"/>
    <x v="15"/>
    <x v="0"/>
    <n v="0.68110000000000004"/>
    <x v="6"/>
    <n v="14"/>
    <x v="0"/>
    <x v="2"/>
  </r>
  <r>
    <x v="649"/>
    <x v="8"/>
    <x v="0"/>
    <n v="0.68110000000000004"/>
    <x v="6"/>
    <n v="14"/>
    <x v="0"/>
    <x v="2"/>
  </r>
  <r>
    <x v="649"/>
    <x v="9"/>
    <x v="0"/>
    <n v="0.68110000000000004"/>
    <x v="6"/>
    <n v="14"/>
    <x v="0"/>
    <x v="2"/>
  </r>
  <r>
    <x v="649"/>
    <x v="10"/>
    <x v="0"/>
    <n v="0.68110000000000004"/>
    <x v="6"/>
    <n v="14"/>
    <x v="0"/>
    <x v="2"/>
  </r>
  <r>
    <x v="649"/>
    <x v="11"/>
    <x v="0"/>
    <n v="0.68110000000000004"/>
    <x v="6"/>
    <n v="14"/>
    <x v="0"/>
    <x v="2"/>
  </r>
  <r>
    <x v="649"/>
    <x v="12"/>
    <x v="0"/>
    <n v="0.68110000000000004"/>
    <x v="6"/>
    <n v="14"/>
    <x v="0"/>
    <x v="2"/>
  </r>
  <r>
    <x v="649"/>
    <x v="18"/>
    <x v="0"/>
    <n v="0.13639999999999999"/>
    <x v="6"/>
    <n v="14"/>
    <x v="0"/>
    <x v="2"/>
  </r>
  <r>
    <x v="649"/>
    <x v="19"/>
    <x v="0"/>
    <n v="0.17599999999999999"/>
    <x v="6"/>
    <n v="14"/>
    <x v="0"/>
    <x v="2"/>
  </r>
  <r>
    <x v="649"/>
    <x v="13"/>
    <x v="0"/>
    <n v="3.6299999999999999E-2"/>
    <x v="6"/>
    <n v="14"/>
    <x v="0"/>
    <x v="2"/>
  </r>
  <r>
    <x v="649"/>
    <x v="0"/>
    <x v="1"/>
    <n v="9.9479999999999999E-2"/>
    <x v="6"/>
    <n v="14"/>
    <x v="0"/>
    <x v="2"/>
  </r>
  <r>
    <x v="649"/>
    <x v="16"/>
    <x v="1"/>
    <n v="0.21765000000000001"/>
    <x v="6"/>
    <n v="14"/>
    <x v="0"/>
    <x v="2"/>
  </r>
  <r>
    <x v="649"/>
    <x v="14"/>
    <x v="1"/>
    <n v="0.20454"/>
    <x v="6"/>
    <n v="14"/>
    <x v="0"/>
    <x v="2"/>
  </r>
  <r>
    <x v="649"/>
    <x v="2"/>
    <x v="1"/>
    <n v="0.21546999999999999"/>
    <x v="6"/>
    <n v="14"/>
    <x v="0"/>
    <x v="2"/>
  </r>
  <r>
    <x v="649"/>
    <x v="3"/>
    <x v="1"/>
    <n v="0.22134999999999999"/>
    <x v="6"/>
    <n v="14"/>
    <x v="0"/>
    <x v="2"/>
  </r>
  <r>
    <x v="649"/>
    <x v="5"/>
    <x v="1"/>
    <n v="8.1670000000000006E-2"/>
    <x v="6"/>
    <n v="14"/>
    <x v="0"/>
    <x v="2"/>
  </r>
  <r>
    <x v="649"/>
    <x v="6"/>
    <x v="1"/>
    <n v="0.1734"/>
    <x v="6"/>
    <n v="14"/>
    <x v="0"/>
    <x v="2"/>
  </r>
  <r>
    <x v="649"/>
    <x v="17"/>
    <x v="1"/>
    <n v="0.26340000000000002"/>
    <x v="6"/>
    <n v="14"/>
    <x v="0"/>
    <x v="2"/>
  </r>
  <r>
    <x v="649"/>
    <x v="15"/>
    <x v="1"/>
    <n v="0.25097999999999998"/>
    <x v="6"/>
    <n v="14"/>
    <x v="0"/>
    <x v="2"/>
  </r>
  <r>
    <x v="649"/>
    <x v="8"/>
    <x v="1"/>
    <n v="0.26041999999999998"/>
    <x v="6"/>
    <n v="14"/>
    <x v="0"/>
    <x v="2"/>
  </r>
  <r>
    <x v="649"/>
    <x v="9"/>
    <x v="1"/>
    <n v="0.26724999999999999"/>
    <x v="6"/>
    <n v="14"/>
    <x v="0"/>
    <x v="2"/>
  </r>
  <r>
    <x v="649"/>
    <x v="10"/>
    <x v="1"/>
    <n v="0.29432000000000003"/>
    <x v="6"/>
    <n v="14"/>
    <x v="0"/>
    <x v="2"/>
  </r>
  <r>
    <x v="649"/>
    <x v="11"/>
    <x v="1"/>
    <n v="0.28784999999999999"/>
    <x v="6"/>
    <n v="14"/>
    <x v="0"/>
    <x v="2"/>
  </r>
  <r>
    <x v="649"/>
    <x v="12"/>
    <x v="1"/>
    <n v="0.36662"/>
    <x v="6"/>
    <n v="14"/>
    <x v="0"/>
    <x v="2"/>
  </r>
  <r>
    <x v="649"/>
    <x v="18"/>
    <x v="1"/>
    <n v="0.16941000000000001"/>
    <x v="6"/>
    <n v="14"/>
    <x v="0"/>
    <x v="2"/>
  </r>
  <r>
    <x v="649"/>
    <x v="19"/>
    <x v="1"/>
    <n v="0.20175999999999999"/>
    <x v="6"/>
    <n v="14"/>
    <x v="0"/>
    <x v="2"/>
  </r>
  <r>
    <x v="649"/>
    <x v="13"/>
    <x v="1"/>
    <n v="5.5840000000000001E-2"/>
    <x v="6"/>
    <n v="14"/>
    <x v="0"/>
    <x v="2"/>
  </r>
  <r>
    <x v="650"/>
    <x v="0"/>
    <x v="3"/>
    <n v="0.53400000000000003"/>
    <x v="6"/>
    <n v="15"/>
    <x v="1"/>
    <x v="3"/>
  </r>
  <r>
    <x v="650"/>
    <x v="16"/>
    <x v="3"/>
    <n v="1.1612"/>
    <x v="6"/>
    <n v="15"/>
    <x v="1"/>
    <x v="3"/>
  </r>
  <r>
    <x v="650"/>
    <x v="14"/>
    <x v="3"/>
    <n v="1.0992"/>
    <x v="6"/>
    <n v="15"/>
    <x v="1"/>
    <x v="3"/>
  </r>
  <r>
    <x v="650"/>
    <x v="2"/>
    <x v="3"/>
    <n v="1.1471"/>
    <x v="6"/>
    <n v="15"/>
    <x v="1"/>
    <x v="3"/>
  </r>
  <r>
    <x v="650"/>
    <x v="3"/>
    <x v="3"/>
    <n v="1.1839999999999999"/>
    <x v="6"/>
    <n v="15"/>
    <x v="1"/>
    <x v="3"/>
  </r>
  <r>
    <x v="650"/>
    <x v="5"/>
    <x v="3"/>
    <n v="0.70840000000000003"/>
    <x v="6"/>
    <n v="15"/>
    <x v="1"/>
    <x v="3"/>
  </r>
  <r>
    <x v="650"/>
    <x v="6"/>
    <x v="3"/>
    <n v="0.92369999999999997"/>
    <x v="6"/>
    <n v="15"/>
    <x v="1"/>
    <x v="3"/>
  </r>
  <r>
    <x v="650"/>
    <x v="17"/>
    <x v="3"/>
    <n v="1.4305000000000001"/>
    <x v="6"/>
    <n v="15"/>
    <x v="1"/>
    <x v="3"/>
  </r>
  <r>
    <x v="650"/>
    <x v="15"/>
    <x v="3"/>
    <n v="1.3678999999999999"/>
    <x v="6"/>
    <n v="15"/>
    <x v="1"/>
    <x v="3"/>
  </r>
  <r>
    <x v="650"/>
    <x v="8"/>
    <x v="3"/>
    <n v="1.4069"/>
    <x v="6"/>
    <n v="15"/>
    <x v="1"/>
    <x v="3"/>
  </r>
  <r>
    <x v="650"/>
    <x v="9"/>
    <x v="3"/>
    <n v="1.4602999999999999"/>
    <x v="6"/>
    <n v="15"/>
    <x v="1"/>
    <x v="3"/>
  </r>
  <r>
    <x v="650"/>
    <x v="10"/>
    <x v="3"/>
    <n v="1.5793999999999999"/>
    <x v="6"/>
    <n v="15"/>
    <x v="1"/>
    <x v="3"/>
  </r>
  <r>
    <x v="650"/>
    <x v="11"/>
    <x v="3"/>
    <n v="1.5553999999999999"/>
    <x v="6"/>
    <n v="15"/>
    <x v="1"/>
    <x v="3"/>
  </r>
  <r>
    <x v="650"/>
    <x v="12"/>
    <x v="3"/>
    <n v="1.9624999999999999"/>
    <x v="6"/>
    <n v="15"/>
    <x v="1"/>
    <x v="3"/>
  </r>
  <r>
    <x v="650"/>
    <x v="18"/>
    <x v="3"/>
    <n v="0.90600000000000003"/>
    <x v="6"/>
    <n v="15"/>
    <x v="1"/>
    <x v="3"/>
  </r>
  <r>
    <x v="650"/>
    <x v="19"/>
    <x v="3"/>
    <n v="1.079"/>
    <x v="6"/>
    <n v="15"/>
    <x v="1"/>
    <x v="3"/>
  </r>
  <r>
    <x v="650"/>
    <x v="13"/>
    <x v="3"/>
    <n v="0.49220000000000003"/>
    <x v="6"/>
    <n v="15"/>
    <x v="1"/>
    <x v="3"/>
  </r>
  <r>
    <x v="650"/>
    <x v="0"/>
    <x v="2"/>
    <n v="0.29636000000000001"/>
    <x v="6"/>
    <n v="15"/>
    <x v="1"/>
    <x v="3"/>
  </r>
  <r>
    <x v="650"/>
    <x v="16"/>
    <x v="2"/>
    <n v="0.47819"/>
    <x v="6"/>
    <n v="15"/>
    <x v="1"/>
    <x v="3"/>
  </r>
  <r>
    <x v="650"/>
    <x v="14"/>
    <x v="2"/>
    <n v="0.42780000000000001"/>
    <x v="6"/>
    <n v="15"/>
    <x v="1"/>
    <x v="3"/>
  </r>
  <r>
    <x v="650"/>
    <x v="2"/>
    <x v="2"/>
    <n v="0.46671000000000001"/>
    <x v="6"/>
    <n v="15"/>
    <x v="1"/>
    <x v="3"/>
  </r>
  <r>
    <x v="650"/>
    <x v="3"/>
    <x v="2"/>
    <n v="0.49673"/>
    <x v="6"/>
    <n v="15"/>
    <x v="1"/>
    <x v="3"/>
  </r>
  <r>
    <x v="650"/>
    <x v="5"/>
    <x v="2"/>
    <n v="0.50290999999999997"/>
    <x v="6"/>
    <n v="15"/>
    <x v="1"/>
    <x v="3"/>
  </r>
  <r>
    <x v="650"/>
    <x v="6"/>
    <x v="2"/>
    <n v="0.40450999999999998"/>
    <x v="6"/>
    <n v="15"/>
    <x v="1"/>
    <x v="3"/>
  </r>
  <r>
    <x v="650"/>
    <x v="17"/>
    <x v="2"/>
    <n v="0.48198000000000002"/>
    <x v="6"/>
    <n v="15"/>
    <x v="1"/>
    <x v="3"/>
  </r>
  <r>
    <x v="650"/>
    <x v="15"/>
    <x v="2"/>
    <n v="0.43104999999999999"/>
    <x v="6"/>
    <n v="15"/>
    <x v="1"/>
    <x v="3"/>
  </r>
  <r>
    <x v="650"/>
    <x v="8"/>
    <x v="2"/>
    <n v="0.46278000000000002"/>
    <x v="6"/>
    <n v="15"/>
    <x v="1"/>
    <x v="3"/>
  </r>
  <r>
    <x v="650"/>
    <x v="9"/>
    <x v="2"/>
    <n v="0.50619000000000003"/>
    <x v="6"/>
    <n v="15"/>
    <x v="1"/>
    <x v="3"/>
  </r>
  <r>
    <x v="650"/>
    <x v="10"/>
    <x v="2"/>
    <n v="0.60302"/>
    <x v="6"/>
    <n v="15"/>
    <x v="1"/>
    <x v="3"/>
  </r>
  <r>
    <x v="650"/>
    <x v="11"/>
    <x v="2"/>
    <n v="0.58350999999999997"/>
    <x v="6"/>
    <n v="15"/>
    <x v="1"/>
    <x v="3"/>
  </r>
  <r>
    <x v="650"/>
    <x v="12"/>
    <x v="2"/>
    <n v="0.91447999999999996"/>
    <x v="6"/>
    <n v="15"/>
    <x v="1"/>
    <x v="3"/>
  </r>
  <r>
    <x v="650"/>
    <x v="18"/>
    <x v="2"/>
    <n v="0.60019"/>
    <x v="6"/>
    <n v="15"/>
    <x v="1"/>
    <x v="3"/>
  </r>
  <r>
    <x v="650"/>
    <x v="19"/>
    <x v="2"/>
    <n v="0.70123999999999997"/>
    <x v="6"/>
    <n v="15"/>
    <x v="1"/>
    <x v="3"/>
  </r>
  <r>
    <x v="650"/>
    <x v="13"/>
    <x v="2"/>
    <n v="0.39927000000000001"/>
    <x v="6"/>
    <n v="15"/>
    <x v="1"/>
    <x v="3"/>
  </r>
  <r>
    <x v="650"/>
    <x v="0"/>
    <x v="0"/>
    <n v="0.13782"/>
    <x v="6"/>
    <n v="15"/>
    <x v="1"/>
    <x v="3"/>
  </r>
  <r>
    <x v="650"/>
    <x v="16"/>
    <x v="0"/>
    <n v="0.46592"/>
    <x v="6"/>
    <n v="15"/>
    <x v="1"/>
    <x v="3"/>
  </r>
  <r>
    <x v="650"/>
    <x v="14"/>
    <x v="0"/>
    <n v="0.46592"/>
    <x v="6"/>
    <n v="15"/>
    <x v="1"/>
    <x v="3"/>
  </r>
  <r>
    <x v="650"/>
    <x v="2"/>
    <x v="0"/>
    <n v="0.46592"/>
    <x v="6"/>
    <n v="15"/>
    <x v="1"/>
    <x v="3"/>
  </r>
  <r>
    <x v="650"/>
    <x v="3"/>
    <x v="0"/>
    <n v="0.46592"/>
    <x v="6"/>
    <n v="15"/>
    <x v="1"/>
    <x v="3"/>
  </r>
  <r>
    <x v="650"/>
    <x v="5"/>
    <x v="0"/>
    <n v="0.12402000000000001"/>
    <x v="6"/>
    <n v="15"/>
    <x v="1"/>
    <x v="3"/>
  </r>
  <r>
    <x v="650"/>
    <x v="6"/>
    <x v="0"/>
    <n v="0.34650999999999998"/>
    <x v="6"/>
    <n v="15"/>
    <x v="1"/>
    <x v="3"/>
  </r>
  <r>
    <x v="650"/>
    <x v="17"/>
    <x v="0"/>
    <n v="0.68110000000000004"/>
    <x v="6"/>
    <n v="15"/>
    <x v="1"/>
    <x v="3"/>
  </r>
  <r>
    <x v="650"/>
    <x v="15"/>
    <x v="0"/>
    <n v="0.68110000000000004"/>
    <x v="6"/>
    <n v="15"/>
    <x v="1"/>
    <x v="3"/>
  </r>
  <r>
    <x v="650"/>
    <x v="8"/>
    <x v="0"/>
    <n v="0.68110000000000004"/>
    <x v="6"/>
    <n v="15"/>
    <x v="1"/>
    <x v="3"/>
  </r>
  <r>
    <x v="650"/>
    <x v="9"/>
    <x v="0"/>
    <n v="0.68110000000000004"/>
    <x v="6"/>
    <n v="15"/>
    <x v="1"/>
    <x v="3"/>
  </r>
  <r>
    <x v="650"/>
    <x v="10"/>
    <x v="0"/>
    <n v="0.68110000000000004"/>
    <x v="6"/>
    <n v="15"/>
    <x v="1"/>
    <x v="3"/>
  </r>
  <r>
    <x v="650"/>
    <x v="11"/>
    <x v="0"/>
    <n v="0.68110000000000004"/>
    <x v="6"/>
    <n v="15"/>
    <x v="1"/>
    <x v="3"/>
  </r>
  <r>
    <x v="650"/>
    <x v="12"/>
    <x v="0"/>
    <n v="0.68110000000000004"/>
    <x v="6"/>
    <n v="15"/>
    <x v="1"/>
    <x v="3"/>
  </r>
  <r>
    <x v="650"/>
    <x v="18"/>
    <x v="0"/>
    <n v="0.13639999999999999"/>
    <x v="6"/>
    <n v="15"/>
    <x v="1"/>
    <x v="3"/>
  </r>
  <r>
    <x v="650"/>
    <x v="19"/>
    <x v="0"/>
    <n v="0.17599999999999999"/>
    <x v="6"/>
    <n v="15"/>
    <x v="1"/>
    <x v="3"/>
  </r>
  <r>
    <x v="650"/>
    <x v="13"/>
    <x v="0"/>
    <n v="3.6299999999999999E-2"/>
    <x v="6"/>
    <n v="15"/>
    <x v="1"/>
    <x v="3"/>
  </r>
  <r>
    <x v="650"/>
    <x v="0"/>
    <x v="1"/>
    <n v="9.9809999999999996E-2"/>
    <x v="6"/>
    <n v="15"/>
    <x v="1"/>
    <x v="3"/>
  </r>
  <r>
    <x v="650"/>
    <x v="16"/>
    <x v="1"/>
    <n v="0.21708"/>
    <x v="6"/>
    <n v="15"/>
    <x v="1"/>
    <x v="3"/>
  </r>
  <r>
    <x v="650"/>
    <x v="14"/>
    <x v="1"/>
    <n v="0.20547000000000001"/>
    <x v="6"/>
    <n v="15"/>
    <x v="1"/>
    <x v="3"/>
  </r>
  <r>
    <x v="650"/>
    <x v="2"/>
    <x v="1"/>
    <n v="0.21446000000000001"/>
    <x v="6"/>
    <n v="15"/>
    <x v="1"/>
    <x v="3"/>
  </r>
  <r>
    <x v="650"/>
    <x v="3"/>
    <x v="1"/>
    <n v="0.22134999999999999"/>
    <x v="6"/>
    <n v="15"/>
    <x v="1"/>
    <x v="3"/>
  </r>
  <r>
    <x v="650"/>
    <x v="5"/>
    <x v="1"/>
    <n v="8.1460000000000005E-2"/>
    <x v="6"/>
    <n v="15"/>
    <x v="1"/>
    <x v="3"/>
  </r>
  <r>
    <x v="650"/>
    <x v="6"/>
    <x v="1"/>
    <n v="0.17266999999999999"/>
    <x v="6"/>
    <n v="15"/>
    <x v="1"/>
    <x v="3"/>
  </r>
  <r>
    <x v="650"/>
    <x v="17"/>
    <x v="1"/>
    <n v="0.26740999999999998"/>
    <x v="6"/>
    <n v="15"/>
    <x v="1"/>
    <x v="3"/>
  </r>
  <r>
    <x v="650"/>
    <x v="15"/>
    <x v="1"/>
    <n v="0.25574000000000002"/>
    <x v="6"/>
    <n v="15"/>
    <x v="1"/>
    <x v="3"/>
  </r>
  <r>
    <x v="650"/>
    <x v="8"/>
    <x v="1"/>
    <n v="0.26301000000000002"/>
    <x v="6"/>
    <n v="15"/>
    <x v="1"/>
    <x v="3"/>
  </r>
  <r>
    <x v="650"/>
    <x v="9"/>
    <x v="1"/>
    <n v="0.27300000000000002"/>
    <x v="6"/>
    <n v="15"/>
    <x v="1"/>
    <x v="3"/>
  </r>
  <r>
    <x v="650"/>
    <x v="10"/>
    <x v="1"/>
    <n v="0.29526999999999998"/>
    <x v="6"/>
    <n v="15"/>
    <x v="1"/>
    <x v="3"/>
  </r>
  <r>
    <x v="650"/>
    <x v="11"/>
    <x v="1"/>
    <n v="0.29077999999999998"/>
    <x v="6"/>
    <n v="15"/>
    <x v="1"/>
    <x v="3"/>
  </r>
  <r>
    <x v="650"/>
    <x v="12"/>
    <x v="1"/>
    <n v="0.36691000000000001"/>
    <x v="6"/>
    <n v="15"/>
    <x v="1"/>
    <x v="3"/>
  </r>
  <r>
    <x v="650"/>
    <x v="18"/>
    <x v="1"/>
    <n v="0.16941000000000001"/>
    <x v="6"/>
    <n v="15"/>
    <x v="1"/>
    <x v="3"/>
  </r>
  <r>
    <x v="650"/>
    <x v="19"/>
    <x v="1"/>
    <n v="0.20175999999999999"/>
    <x v="6"/>
    <n v="15"/>
    <x v="1"/>
    <x v="3"/>
  </r>
  <r>
    <x v="650"/>
    <x v="13"/>
    <x v="1"/>
    <n v="5.6619999999999997E-2"/>
    <x v="6"/>
    <n v="15"/>
    <x v="1"/>
    <x v="3"/>
  </r>
  <r>
    <x v="651"/>
    <x v="0"/>
    <x v="3"/>
    <n v="0.54159999999999997"/>
    <x v="6"/>
    <n v="16"/>
    <x v="1"/>
    <x v="3"/>
  </r>
  <r>
    <x v="651"/>
    <x v="16"/>
    <x v="3"/>
    <n v="1.1547000000000001"/>
    <x v="6"/>
    <n v="16"/>
    <x v="1"/>
    <x v="3"/>
  </r>
  <r>
    <x v="651"/>
    <x v="14"/>
    <x v="3"/>
    <n v="1.0820000000000001"/>
    <x v="6"/>
    <n v="16"/>
    <x v="1"/>
    <x v="3"/>
  </r>
  <r>
    <x v="651"/>
    <x v="2"/>
    <x v="3"/>
    <n v="1.1299999999999999"/>
    <x v="6"/>
    <n v="16"/>
    <x v="1"/>
    <x v="3"/>
  </r>
  <r>
    <x v="651"/>
    <x v="3"/>
    <x v="3"/>
    <n v="1.1639999999999999"/>
    <x v="6"/>
    <n v="16"/>
    <x v="1"/>
    <x v="3"/>
  </r>
  <r>
    <x v="651"/>
    <x v="5"/>
    <x v="3"/>
    <n v="0.69879999999999998"/>
    <x v="6"/>
    <n v="16"/>
    <x v="1"/>
    <x v="3"/>
  </r>
  <r>
    <x v="651"/>
    <x v="6"/>
    <x v="3"/>
    <n v="0.90790000000000004"/>
    <x v="6"/>
    <n v="16"/>
    <x v="1"/>
    <x v="3"/>
  </r>
  <r>
    <x v="651"/>
    <x v="17"/>
    <x v="3"/>
    <n v="1.4327000000000001"/>
    <x v="6"/>
    <n v="16"/>
    <x v="1"/>
    <x v="3"/>
  </r>
  <r>
    <x v="651"/>
    <x v="15"/>
    <x v="3"/>
    <n v="1.3735999999999999"/>
    <x v="6"/>
    <n v="16"/>
    <x v="1"/>
    <x v="3"/>
  </r>
  <r>
    <x v="651"/>
    <x v="8"/>
    <x v="3"/>
    <n v="1.4023000000000001"/>
    <x v="6"/>
    <n v="16"/>
    <x v="1"/>
    <x v="3"/>
  </r>
  <r>
    <x v="651"/>
    <x v="9"/>
    <x v="3"/>
    <n v="1.4626999999999999"/>
    <x v="6"/>
    <n v="16"/>
    <x v="1"/>
    <x v="3"/>
  </r>
  <r>
    <x v="651"/>
    <x v="10"/>
    <x v="3"/>
    <n v="1.6023000000000001"/>
    <x v="6"/>
    <n v="16"/>
    <x v="1"/>
    <x v="3"/>
  </r>
  <r>
    <x v="651"/>
    <x v="11"/>
    <x v="3"/>
    <n v="1.5584"/>
    <x v="6"/>
    <n v="16"/>
    <x v="1"/>
    <x v="3"/>
  </r>
  <r>
    <x v="651"/>
    <x v="12"/>
    <x v="3"/>
    <n v="1.9616"/>
    <x v="6"/>
    <n v="16"/>
    <x v="1"/>
    <x v="3"/>
  </r>
  <r>
    <x v="651"/>
    <x v="18"/>
    <x v="3"/>
    <n v="0.88600000000000001"/>
    <x v="6"/>
    <n v="16"/>
    <x v="1"/>
    <x v="3"/>
  </r>
  <r>
    <x v="651"/>
    <x v="19"/>
    <x v="3"/>
    <n v="1.054"/>
    <x v="6"/>
    <n v="16"/>
    <x v="1"/>
    <x v="3"/>
  </r>
  <r>
    <x v="651"/>
    <x v="13"/>
    <x v="3"/>
    <n v="0.4844"/>
    <x v="6"/>
    <n v="16"/>
    <x v="1"/>
    <x v="3"/>
  </r>
  <r>
    <x v="651"/>
    <x v="0"/>
    <x v="2"/>
    <n v="0.30253999999999998"/>
    <x v="6"/>
    <n v="16"/>
    <x v="1"/>
    <x v="3"/>
  </r>
  <r>
    <x v="651"/>
    <x v="16"/>
    <x v="2"/>
    <n v="0.47291"/>
    <x v="6"/>
    <n v="16"/>
    <x v="1"/>
    <x v="3"/>
  </r>
  <r>
    <x v="651"/>
    <x v="14"/>
    <x v="2"/>
    <n v="0.41382000000000002"/>
    <x v="6"/>
    <n v="16"/>
    <x v="1"/>
    <x v="3"/>
  </r>
  <r>
    <x v="651"/>
    <x v="2"/>
    <x v="2"/>
    <n v="0.45280999999999999"/>
    <x v="6"/>
    <n v="16"/>
    <x v="1"/>
    <x v="3"/>
  </r>
  <r>
    <x v="651"/>
    <x v="3"/>
    <x v="2"/>
    <n v="0.48046"/>
    <x v="6"/>
    <n v="16"/>
    <x v="1"/>
    <x v="3"/>
  </r>
  <r>
    <x v="651"/>
    <x v="5"/>
    <x v="2"/>
    <n v="0.49442000000000003"/>
    <x v="6"/>
    <n v="16"/>
    <x v="1"/>
    <x v="3"/>
  </r>
  <r>
    <x v="651"/>
    <x v="6"/>
    <x v="2"/>
    <n v="0.39167000000000002"/>
    <x v="6"/>
    <n v="16"/>
    <x v="1"/>
    <x v="3"/>
  </r>
  <r>
    <x v="651"/>
    <x v="17"/>
    <x v="2"/>
    <n v="0.48376999999999998"/>
    <x v="6"/>
    <n v="16"/>
    <x v="1"/>
    <x v="3"/>
  </r>
  <r>
    <x v="651"/>
    <x v="15"/>
    <x v="2"/>
    <n v="0.43569000000000002"/>
    <x v="6"/>
    <n v="16"/>
    <x v="1"/>
    <x v="3"/>
  </r>
  <r>
    <x v="651"/>
    <x v="8"/>
    <x v="2"/>
    <n v="0.45904"/>
    <x v="6"/>
    <n v="16"/>
    <x v="1"/>
    <x v="3"/>
  </r>
  <r>
    <x v="651"/>
    <x v="9"/>
    <x v="2"/>
    <n v="0.50814999999999999"/>
    <x v="6"/>
    <n v="16"/>
    <x v="1"/>
    <x v="3"/>
  </r>
  <r>
    <x v="651"/>
    <x v="10"/>
    <x v="2"/>
    <n v="0.62163999999999997"/>
    <x v="6"/>
    <n v="16"/>
    <x v="1"/>
    <x v="3"/>
  </r>
  <r>
    <x v="651"/>
    <x v="11"/>
    <x v="2"/>
    <n v="0.58594999999999997"/>
    <x v="6"/>
    <n v="16"/>
    <x v="1"/>
    <x v="3"/>
  </r>
  <r>
    <x v="651"/>
    <x v="12"/>
    <x v="2"/>
    <n v="0.91374999999999995"/>
    <x v="6"/>
    <n v="16"/>
    <x v="1"/>
    <x v="3"/>
  </r>
  <r>
    <x v="651"/>
    <x v="18"/>
    <x v="2"/>
    <n v="0.58391999999999999"/>
    <x v="6"/>
    <n v="16"/>
    <x v="1"/>
    <x v="3"/>
  </r>
  <r>
    <x v="651"/>
    <x v="19"/>
    <x v="2"/>
    <n v="0.68091000000000002"/>
    <x v="6"/>
    <n v="16"/>
    <x v="1"/>
    <x v="3"/>
  </r>
  <r>
    <x v="651"/>
    <x v="13"/>
    <x v="2"/>
    <n v="0.39237"/>
    <x v="6"/>
    <n v="16"/>
    <x v="1"/>
    <x v="3"/>
  </r>
  <r>
    <x v="651"/>
    <x v="0"/>
    <x v="0"/>
    <n v="0.13782"/>
    <x v="6"/>
    <n v="16"/>
    <x v="1"/>
    <x v="3"/>
  </r>
  <r>
    <x v="651"/>
    <x v="16"/>
    <x v="0"/>
    <n v="0.46592"/>
    <x v="6"/>
    <n v="16"/>
    <x v="1"/>
    <x v="3"/>
  </r>
  <r>
    <x v="651"/>
    <x v="14"/>
    <x v="0"/>
    <n v="0.46592"/>
    <x v="6"/>
    <n v="16"/>
    <x v="1"/>
    <x v="3"/>
  </r>
  <r>
    <x v="651"/>
    <x v="2"/>
    <x v="0"/>
    <n v="0.46592"/>
    <x v="6"/>
    <n v="16"/>
    <x v="1"/>
    <x v="3"/>
  </r>
  <r>
    <x v="651"/>
    <x v="3"/>
    <x v="0"/>
    <n v="0.46592"/>
    <x v="6"/>
    <n v="16"/>
    <x v="1"/>
    <x v="3"/>
  </r>
  <r>
    <x v="651"/>
    <x v="5"/>
    <x v="0"/>
    <n v="0.12402000000000001"/>
    <x v="6"/>
    <n v="16"/>
    <x v="1"/>
    <x v="3"/>
  </r>
  <r>
    <x v="651"/>
    <x v="6"/>
    <x v="0"/>
    <n v="0.34650999999999998"/>
    <x v="6"/>
    <n v="16"/>
    <x v="1"/>
    <x v="3"/>
  </r>
  <r>
    <x v="651"/>
    <x v="17"/>
    <x v="0"/>
    <n v="0.68110000000000004"/>
    <x v="6"/>
    <n v="16"/>
    <x v="1"/>
    <x v="3"/>
  </r>
  <r>
    <x v="651"/>
    <x v="15"/>
    <x v="0"/>
    <n v="0.68110000000000004"/>
    <x v="6"/>
    <n v="16"/>
    <x v="1"/>
    <x v="3"/>
  </r>
  <r>
    <x v="651"/>
    <x v="8"/>
    <x v="0"/>
    <n v="0.68110000000000004"/>
    <x v="6"/>
    <n v="16"/>
    <x v="1"/>
    <x v="3"/>
  </r>
  <r>
    <x v="651"/>
    <x v="9"/>
    <x v="0"/>
    <n v="0.68110000000000004"/>
    <x v="6"/>
    <n v="16"/>
    <x v="1"/>
    <x v="3"/>
  </r>
  <r>
    <x v="651"/>
    <x v="10"/>
    <x v="0"/>
    <n v="0.68110000000000004"/>
    <x v="6"/>
    <n v="16"/>
    <x v="1"/>
    <x v="3"/>
  </r>
  <r>
    <x v="651"/>
    <x v="11"/>
    <x v="0"/>
    <n v="0.68110000000000004"/>
    <x v="6"/>
    <n v="16"/>
    <x v="1"/>
    <x v="3"/>
  </r>
  <r>
    <x v="651"/>
    <x v="12"/>
    <x v="0"/>
    <n v="0.68110000000000004"/>
    <x v="6"/>
    <n v="16"/>
    <x v="1"/>
    <x v="3"/>
  </r>
  <r>
    <x v="651"/>
    <x v="18"/>
    <x v="0"/>
    <n v="0.13639999999999999"/>
    <x v="6"/>
    <n v="16"/>
    <x v="1"/>
    <x v="3"/>
  </r>
  <r>
    <x v="651"/>
    <x v="19"/>
    <x v="0"/>
    <n v="0.17599999999999999"/>
    <x v="6"/>
    <n v="16"/>
    <x v="1"/>
    <x v="3"/>
  </r>
  <r>
    <x v="651"/>
    <x v="13"/>
    <x v="0"/>
    <n v="3.6299999999999999E-2"/>
    <x v="6"/>
    <n v="16"/>
    <x v="1"/>
    <x v="3"/>
  </r>
  <r>
    <x v="651"/>
    <x v="0"/>
    <x v="1"/>
    <n v="0.10123"/>
    <x v="6"/>
    <n v="16"/>
    <x v="1"/>
    <x v="3"/>
  </r>
  <r>
    <x v="651"/>
    <x v="16"/>
    <x v="1"/>
    <n v="0.21586"/>
    <x v="6"/>
    <n v="16"/>
    <x v="1"/>
    <x v="3"/>
  </r>
  <r>
    <x v="651"/>
    <x v="14"/>
    <x v="1"/>
    <n v="0.20225000000000001"/>
    <x v="6"/>
    <n v="16"/>
    <x v="1"/>
    <x v="3"/>
  </r>
  <r>
    <x v="651"/>
    <x v="2"/>
    <x v="1"/>
    <n v="0.21126"/>
    <x v="6"/>
    <n v="16"/>
    <x v="1"/>
    <x v="3"/>
  </r>
  <r>
    <x v="651"/>
    <x v="3"/>
    <x v="1"/>
    <n v="0.21761"/>
    <x v="6"/>
    <n v="16"/>
    <x v="1"/>
    <x v="3"/>
  </r>
  <r>
    <x v="651"/>
    <x v="5"/>
    <x v="1"/>
    <n v="8.0350000000000005E-2"/>
    <x v="6"/>
    <n v="16"/>
    <x v="1"/>
    <x v="3"/>
  </r>
  <r>
    <x v="651"/>
    <x v="6"/>
    <x v="1"/>
    <n v="0.16971"/>
    <x v="6"/>
    <n v="16"/>
    <x v="1"/>
    <x v="3"/>
  </r>
  <r>
    <x v="651"/>
    <x v="17"/>
    <x v="1"/>
    <n v="0.26782"/>
    <x v="6"/>
    <n v="16"/>
    <x v="1"/>
    <x v="3"/>
  </r>
  <r>
    <x v="651"/>
    <x v="15"/>
    <x v="1"/>
    <n v="0.25679999999999997"/>
    <x v="6"/>
    <n v="16"/>
    <x v="1"/>
    <x v="3"/>
  </r>
  <r>
    <x v="651"/>
    <x v="8"/>
    <x v="1"/>
    <n v="0.26214999999999999"/>
    <x v="6"/>
    <n v="16"/>
    <x v="1"/>
    <x v="3"/>
  </r>
  <r>
    <x v="651"/>
    <x v="9"/>
    <x v="1"/>
    <n v="0.27344000000000002"/>
    <x v="6"/>
    <n v="16"/>
    <x v="1"/>
    <x v="3"/>
  </r>
  <r>
    <x v="651"/>
    <x v="10"/>
    <x v="1"/>
    <n v="0.29954999999999998"/>
    <x v="6"/>
    <n v="16"/>
    <x v="1"/>
    <x v="3"/>
  </r>
  <r>
    <x v="651"/>
    <x v="11"/>
    <x v="1"/>
    <n v="0.29133999999999999"/>
    <x v="6"/>
    <n v="16"/>
    <x v="1"/>
    <x v="3"/>
  </r>
  <r>
    <x v="651"/>
    <x v="12"/>
    <x v="1"/>
    <n v="0.36674000000000001"/>
    <x v="6"/>
    <n v="16"/>
    <x v="1"/>
    <x v="3"/>
  </r>
  <r>
    <x v="651"/>
    <x v="18"/>
    <x v="1"/>
    <n v="0.16567000000000001"/>
    <x v="6"/>
    <n v="16"/>
    <x v="1"/>
    <x v="3"/>
  </r>
  <r>
    <x v="651"/>
    <x v="19"/>
    <x v="1"/>
    <n v="0.19708000000000001"/>
    <x v="6"/>
    <n v="16"/>
    <x v="1"/>
    <x v="3"/>
  </r>
  <r>
    <x v="651"/>
    <x v="13"/>
    <x v="1"/>
    <n v="5.5719999999999999E-2"/>
    <x v="6"/>
    <n v="16"/>
    <x v="1"/>
    <x v="3"/>
  </r>
  <r>
    <x v="652"/>
    <x v="0"/>
    <x v="3"/>
    <n v="0.54159999999999997"/>
    <x v="6"/>
    <n v="17"/>
    <x v="1"/>
    <x v="3"/>
  </r>
  <r>
    <x v="652"/>
    <x v="16"/>
    <x v="3"/>
    <n v="1.1641999999999999"/>
    <x v="6"/>
    <n v="17"/>
    <x v="1"/>
    <x v="3"/>
  </r>
  <r>
    <x v="652"/>
    <x v="14"/>
    <x v="3"/>
    <n v="1.0955999999999999"/>
    <x v="6"/>
    <n v="17"/>
    <x v="1"/>
    <x v="3"/>
  </r>
  <r>
    <x v="652"/>
    <x v="2"/>
    <x v="3"/>
    <n v="1.1483000000000001"/>
    <x v="6"/>
    <n v="17"/>
    <x v="1"/>
    <x v="3"/>
  </r>
  <r>
    <x v="652"/>
    <x v="3"/>
    <x v="3"/>
    <n v="1.1439999999999999"/>
    <x v="6"/>
    <n v="17"/>
    <x v="1"/>
    <x v="3"/>
  </r>
  <r>
    <x v="652"/>
    <x v="5"/>
    <x v="3"/>
    <n v="0.7026"/>
    <x v="6"/>
    <n v="17"/>
    <x v="1"/>
    <x v="3"/>
  </r>
  <r>
    <x v="652"/>
    <x v="6"/>
    <x v="3"/>
    <n v="0.91269999999999996"/>
    <x v="6"/>
    <n v="17"/>
    <x v="1"/>
    <x v="3"/>
  </r>
  <r>
    <x v="652"/>
    <x v="17"/>
    <x v="3"/>
    <n v="1.4410000000000001"/>
    <x v="6"/>
    <n v="17"/>
    <x v="1"/>
    <x v="3"/>
  </r>
  <r>
    <x v="652"/>
    <x v="15"/>
    <x v="3"/>
    <n v="1.3875"/>
    <x v="6"/>
    <n v="17"/>
    <x v="1"/>
    <x v="3"/>
  </r>
  <r>
    <x v="652"/>
    <x v="8"/>
    <x v="3"/>
    <n v="1.4213"/>
    <x v="6"/>
    <n v="17"/>
    <x v="1"/>
    <x v="3"/>
  </r>
  <r>
    <x v="652"/>
    <x v="9"/>
    <x v="3"/>
    <n v="1.4767999999999999"/>
    <x v="6"/>
    <n v="17"/>
    <x v="1"/>
    <x v="3"/>
  </r>
  <r>
    <x v="652"/>
    <x v="10"/>
    <x v="3"/>
    <n v="1.62"/>
    <x v="6"/>
    <n v="17"/>
    <x v="1"/>
    <x v="3"/>
  </r>
  <r>
    <x v="652"/>
    <x v="11"/>
    <x v="3"/>
    <n v="1.5882000000000001"/>
    <x v="6"/>
    <n v="17"/>
    <x v="1"/>
    <x v="3"/>
  </r>
  <r>
    <x v="652"/>
    <x v="12"/>
    <x v="3"/>
    <n v="1.9631000000000001"/>
    <x v="6"/>
    <n v="17"/>
    <x v="1"/>
    <x v="3"/>
  </r>
  <r>
    <x v="652"/>
    <x v="18"/>
    <x v="3"/>
    <n v="0.88600000000000001"/>
    <x v="6"/>
    <n v="17"/>
    <x v="1"/>
    <x v="3"/>
  </r>
  <r>
    <x v="652"/>
    <x v="19"/>
    <x v="3"/>
    <n v="1.054"/>
    <x v="6"/>
    <n v="17"/>
    <x v="1"/>
    <x v="3"/>
  </r>
  <r>
    <x v="652"/>
    <x v="13"/>
    <x v="3"/>
    <n v="0.47854999999999998"/>
    <x v="6"/>
    <n v="17"/>
    <x v="1"/>
    <x v="3"/>
  </r>
  <r>
    <x v="652"/>
    <x v="0"/>
    <x v="2"/>
    <n v="0.30254999999999999"/>
    <x v="6"/>
    <n v="17"/>
    <x v="1"/>
    <x v="3"/>
  </r>
  <r>
    <x v="652"/>
    <x v="16"/>
    <x v="2"/>
    <n v="0.48064000000000001"/>
    <x v="6"/>
    <n v="17"/>
    <x v="1"/>
    <x v="3"/>
  </r>
  <r>
    <x v="652"/>
    <x v="14"/>
    <x v="2"/>
    <n v="0.42487999999999998"/>
    <x v="6"/>
    <n v="17"/>
    <x v="1"/>
    <x v="3"/>
  </r>
  <r>
    <x v="652"/>
    <x v="2"/>
    <x v="2"/>
    <n v="0.46768999999999999"/>
    <x v="6"/>
    <n v="17"/>
    <x v="1"/>
    <x v="3"/>
  </r>
  <r>
    <x v="652"/>
    <x v="3"/>
    <x v="2"/>
    <n v="0.4642"/>
    <x v="6"/>
    <n v="17"/>
    <x v="1"/>
    <x v="3"/>
  </r>
  <r>
    <x v="652"/>
    <x v="5"/>
    <x v="2"/>
    <n v="0.49779000000000001"/>
    <x v="6"/>
    <n v="17"/>
    <x v="1"/>
    <x v="3"/>
  </r>
  <r>
    <x v="652"/>
    <x v="6"/>
    <x v="2"/>
    <n v="0.39557999999999999"/>
    <x v="6"/>
    <n v="17"/>
    <x v="1"/>
    <x v="3"/>
  </r>
  <r>
    <x v="652"/>
    <x v="17"/>
    <x v="2"/>
    <n v="0.49052000000000001"/>
    <x v="6"/>
    <n v="17"/>
    <x v="1"/>
    <x v="3"/>
  </r>
  <r>
    <x v="652"/>
    <x v="15"/>
    <x v="2"/>
    <n v="0.44700000000000001"/>
    <x v="6"/>
    <n v="17"/>
    <x v="1"/>
    <x v="3"/>
  </r>
  <r>
    <x v="652"/>
    <x v="8"/>
    <x v="2"/>
    <n v="0.47449000000000002"/>
    <x v="6"/>
    <n v="17"/>
    <x v="1"/>
    <x v="3"/>
  </r>
  <r>
    <x v="652"/>
    <x v="9"/>
    <x v="2"/>
    <n v="0.51961999999999997"/>
    <x v="6"/>
    <n v="17"/>
    <x v="1"/>
    <x v="3"/>
  </r>
  <r>
    <x v="652"/>
    <x v="10"/>
    <x v="2"/>
    <n v="0.63604000000000005"/>
    <x v="6"/>
    <n v="17"/>
    <x v="1"/>
    <x v="3"/>
  </r>
  <r>
    <x v="652"/>
    <x v="11"/>
    <x v="2"/>
    <n v="0.61017999999999994"/>
    <x v="6"/>
    <n v="17"/>
    <x v="1"/>
    <x v="3"/>
  </r>
  <r>
    <x v="652"/>
    <x v="12"/>
    <x v="2"/>
    <n v="0.91496999999999995"/>
    <x v="6"/>
    <n v="17"/>
    <x v="1"/>
    <x v="3"/>
  </r>
  <r>
    <x v="652"/>
    <x v="18"/>
    <x v="2"/>
    <n v="0.58392999999999995"/>
    <x v="6"/>
    <n v="17"/>
    <x v="1"/>
    <x v="3"/>
  </r>
  <r>
    <x v="652"/>
    <x v="19"/>
    <x v="2"/>
    <n v="0.68091999999999997"/>
    <x v="6"/>
    <n v="17"/>
    <x v="1"/>
    <x v="3"/>
  </r>
  <r>
    <x v="652"/>
    <x v="13"/>
    <x v="2"/>
    <n v="0.38719999999999999"/>
    <x v="6"/>
    <n v="17"/>
    <x v="1"/>
    <x v="3"/>
  </r>
  <r>
    <x v="652"/>
    <x v="0"/>
    <x v="0"/>
    <n v="0.13782"/>
    <x v="6"/>
    <n v="17"/>
    <x v="1"/>
    <x v="3"/>
  </r>
  <r>
    <x v="652"/>
    <x v="16"/>
    <x v="0"/>
    <n v="0.46592"/>
    <x v="6"/>
    <n v="17"/>
    <x v="1"/>
    <x v="3"/>
  </r>
  <r>
    <x v="652"/>
    <x v="14"/>
    <x v="0"/>
    <n v="0.46592"/>
    <x v="6"/>
    <n v="17"/>
    <x v="1"/>
    <x v="3"/>
  </r>
  <r>
    <x v="652"/>
    <x v="2"/>
    <x v="0"/>
    <n v="0.46592"/>
    <x v="6"/>
    <n v="17"/>
    <x v="1"/>
    <x v="3"/>
  </r>
  <r>
    <x v="652"/>
    <x v="3"/>
    <x v="0"/>
    <n v="0.46592"/>
    <x v="6"/>
    <n v="17"/>
    <x v="1"/>
    <x v="3"/>
  </r>
  <r>
    <x v="652"/>
    <x v="5"/>
    <x v="0"/>
    <n v="0.12402000000000001"/>
    <x v="6"/>
    <n v="17"/>
    <x v="1"/>
    <x v="3"/>
  </r>
  <r>
    <x v="652"/>
    <x v="6"/>
    <x v="0"/>
    <n v="0.34650999999999998"/>
    <x v="6"/>
    <n v="17"/>
    <x v="1"/>
    <x v="3"/>
  </r>
  <r>
    <x v="652"/>
    <x v="17"/>
    <x v="0"/>
    <n v="0.68110000000000004"/>
    <x v="6"/>
    <n v="17"/>
    <x v="1"/>
    <x v="3"/>
  </r>
  <r>
    <x v="652"/>
    <x v="15"/>
    <x v="0"/>
    <n v="0.68110000000000004"/>
    <x v="6"/>
    <n v="17"/>
    <x v="1"/>
    <x v="3"/>
  </r>
  <r>
    <x v="652"/>
    <x v="8"/>
    <x v="0"/>
    <n v="0.68110000000000004"/>
    <x v="6"/>
    <n v="17"/>
    <x v="1"/>
    <x v="3"/>
  </r>
  <r>
    <x v="652"/>
    <x v="9"/>
    <x v="0"/>
    <n v="0.68110000000000004"/>
    <x v="6"/>
    <n v="17"/>
    <x v="1"/>
    <x v="3"/>
  </r>
  <r>
    <x v="652"/>
    <x v="10"/>
    <x v="0"/>
    <n v="0.68110000000000004"/>
    <x v="6"/>
    <n v="17"/>
    <x v="1"/>
    <x v="3"/>
  </r>
  <r>
    <x v="652"/>
    <x v="11"/>
    <x v="0"/>
    <n v="0.68110000000000004"/>
    <x v="6"/>
    <n v="17"/>
    <x v="1"/>
    <x v="3"/>
  </r>
  <r>
    <x v="652"/>
    <x v="12"/>
    <x v="0"/>
    <n v="0.68110000000000004"/>
    <x v="6"/>
    <n v="17"/>
    <x v="1"/>
    <x v="3"/>
  </r>
  <r>
    <x v="652"/>
    <x v="18"/>
    <x v="0"/>
    <n v="0.13639999999999999"/>
    <x v="6"/>
    <n v="17"/>
    <x v="1"/>
    <x v="3"/>
  </r>
  <r>
    <x v="652"/>
    <x v="19"/>
    <x v="0"/>
    <n v="0.17599999999999999"/>
    <x v="6"/>
    <n v="17"/>
    <x v="1"/>
    <x v="3"/>
  </r>
  <r>
    <x v="652"/>
    <x v="13"/>
    <x v="0"/>
    <n v="3.6299999999999999E-2"/>
    <x v="6"/>
    <n v="17"/>
    <x v="1"/>
    <x v="3"/>
  </r>
  <r>
    <x v="652"/>
    <x v="0"/>
    <x v="1"/>
    <n v="0.10123"/>
    <x v="6"/>
    <n v="17"/>
    <x v="1"/>
    <x v="3"/>
  </r>
  <r>
    <x v="652"/>
    <x v="16"/>
    <x v="1"/>
    <n v="0.21762999999999999"/>
    <x v="6"/>
    <n v="17"/>
    <x v="1"/>
    <x v="3"/>
  </r>
  <r>
    <x v="652"/>
    <x v="14"/>
    <x v="1"/>
    <n v="0.20479"/>
    <x v="6"/>
    <n v="17"/>
    <x v="1"/>
    <x v="3"/>
  </r>
  <r>
    <x v="652"/>
    <x v="2"/>
    <x v="1"/>
    <n v="0.21468000000000001"/>
    <x v="6"/>
    <n v="17"/>
    <x v="1"/>
    <x v="3"/>
  </r>
  <r>
    <x v="652"/>
    <x v="3"/>
    <x v="1"/>
    <n v="0.21387"/>
    <x v="6"/>
    <n v="17"/>
    <x v="1"/>
    <x v="3"/>
  </r>
  <r>
    <x v="652"/>
    <x v="5"/>
    <x v="1"/>
    <n v="8.0780000000000005E-2"/>
    <x v="6"/>
    <n v="17"/>
    <x v="1"/>
    <x v="3"/>
  </r>
  <r>
    <x v="652"/>
    <x v="6"/>
    <x v="1"/>
    <n v="0.1706"/>
    <x v="6"/>
    <n v="17"/>
    <x v="1"/>
    <x v="3"/>
  </r>
  <r>
    <x v="652"/>
    <x v="17"/>
    <x v="1"/>
    <n v="0.26937"/>
    <x v="6"/>
    <n v="17"/>
    <x v="1"/>
    <x v="3"/>
  </r>
  <r>
    <x v="652"/>
    <x v="15"/>
    <x v="1"/>
    <n v="0.25939000000000001"/>
    <x v="6"/>
    <n v="17"/>
    <x v="1"/>
    <x v="3"/>
  </r>
  <r>
    <x v="652"/>
    <x v="8"/>
    <x v="1"/>
    <n v="0.26569999999999999"/>
    <x v="6"/>
    <n v="17"/>
    <x v="1"/>
    <x v="3"/>
  </r>
  <r>
    <x v="652"/>
    <x v="9"/>
    <x v="1"/>
    <n v="0.27606999999999998"/>
    <x v="6"/>
    <n v="17"/>
    <x v="1"/>
    <x v="3"/>
  </r>
  <r>
    <x v="652"/>
    <x v="10"/>
    <x v="1"/>
    <n v="0.30285000000000001"/>
    <x v="6"/>
    <n v="17"/>
    <x v="1"/>
    <x v="3"/>
  </r>
  <r>
    <x v="652"/>
    <x v="11"/>
    <x v="1"/>
    <n v="0.29691000000000001"/>
    <x v="6"/>
    <n v="17"/>
    <x v="1"/>
    <x v="3"/>
  </r>
  <r>
    <x v="652"/>
    <x v="12"/>
    <x v="1"/>
    <n v="0.36702000000000001"/>
    <x v="6"/>
    <n v="17"/>
    <x v="1"/>
    <x v="3"/>
  </r>
  <r>
    <x v="652"/>
    <x v="18"/>
    <x v="1"/>
    <n v="0.16567000000000001"/>
    <x v="6"/>
    <n v="17"/>
    <x v="1"/>
    <x v="3"/>
  </r>
  <r>
    <x v="652"/>
    <x v="19"/>
    <x v="1"/>
    <n v="0.19708000000000001"/>
    <x v="6"/>
    <n v="17"/>
    <x v="1"/>
    <x v="3"/>
  </r>
  <r>
    <x v="652"/>
    <x v="13"/>
    <x v="1"/>
    <n v="5.5039999999999999E-2"/>
    <x v="6"/>
    <n v="17"/>
    <x v="1"/>
    <x v="3"/>
  </r>
  <r>
    <x v="653"/>
    <x v="0"/>
    <x v="3"/>
    <n v="0.54090000000000005"/>
    <x v="6"/>
    <n v="18"/>
    <x v="1"/>
    <x v="3"/>
  </r>
  <r>
    <x v="653"/>
    <x v="16"/>
    <x v="3"/>
    <n v="1.1657999999999999"/>
    <x v="6"/>
    <n v="18"/>
    <x v="1"/>
    <x v="3"/>
  </r>
  <r>
    <x v="653"/>
    <x v="14"/>
    <x v="3"/>
    <n v="1.1040000000000001"/>
    <x v="6"/>
    <n v="18"/>
    <x v="1"/>
    <x v="3"/>
  </r>
  <r>
    <x v="653"/>
    <x v="2"/>
    <x v="3"/>
    <n v="1.1572"/>
    <x v="6"/>
    <n v="18"/>
    <x v="1"/>
    <x v="3"/>
  </r>
  <r>
    <x v="653"/>
    <x v="3"/>
    <x v="3"/>
    <n v="1.1839999999999999"/>
    <x v="6"/>
    <n v="18"/>
    <x v="1"/>
    <x v="3"/>
  </r>
  <r>
    <x v="653"/>
    <x v="5"/>
    <x v="3"/>
    <n v="0.71220000000000006"/>
    <x v="6"/>
    <n v="18"/>
    <x v="1"/>
    <x v="3"/>
  </r>
  <r>
    <x v="653"/>
    <x v="6"/>
    <x v="3"/>
    <n v="0.92730000000000001"/>
    <x v="6"/>
    <n v="18"/>
    <x v="1"/>
    <x v="3"/>
  </r>
  <r>
    <x v="653"/>
    <x v="17"/>
    <x v="3"/>
    <n v="1.4503999999999999"/>
    <x v="6"/>
    <n v="18"/>
    <x v="1"/>
    <x v="3"/>
  </r>
  <r>
    <x v="653"/>
    <x v="15"/>
    <x v="3"/>
    <n v="1.3920999999999999"/>
    <x v="6"/>
    <n v="18"/>
    <x v="1"/>
    <x v="3"/>
  </r>
  <r>
    <x v="653"/>
    <x v="8"/>
    <x v="3"/>
    <n v="1.4249000000000001"/>
    <x v="6"/>
    <n v="18"/>
    <x v="1"/>
    <x v="3"/>
  </r>
  <r>
    <x v="653"/>
    <x v="9"/>
    <x v="3"/>
    <n v="1.4896"/>
    <x v="6"/>
    <n v="18"/>
    <x v="1"/>
    <x v="3"/>
  </r>
  <r>
    <x v="653"/>
    <x v="10"/>
    <x v="3"/>
    <n v="1.621"/>
    <x v="6"/>
    <n v="18"/>
    <x v="1"/>
    <x v="3"/>
  </r>
  <r>
    <x v="653"/>
    <x v="11"/>
    <x v="3"/>
    <n v="1.5882000000000001"/>
    <x v="6"/>
    <n v="18"/>
    <x v="1"/>
    <x v="3"/>
  </r>
  <r>
    <x v="653"/>
    <x v="12"/>
    <x v="3"/>
    <n v="1.9634"/>
    <x v="6"/>
    <n v="18"/>
    <x v="1"/>
    <x v="3"/>
  </r>
  <r>
    <x v="653"/>
    <x v="18"/>
    <x v="3"/>
    <n v="0.88600000000000001"/>
    <x v="6"/>
    <n v="18"/>
    <x v="1"/>
    <x v="3"/>
  </r>
  <r>
    <x v="653"/>
    <x v="19"/>
    <x v="3"/>
    <n v="1.054"/>
    <x v="6"/>
    <n v="18"/>
    <x v="1"/>
    <x v="3"/>
  </r>
  <r>
    <x v="653"/>
    <x v="13"/>
    <x v="3"/>
    <n v="0.49819000000000002"/>
    <x v="6"/>
    <n v="18"/>
    <x v="1"/>
    <x v="3"/>
  </r>
  <r>
    <x v="653"/>
    <x v="0"/>
    <x v="2"/>
    <n v="0.30192999999999998"/>
    <x v="6"/>
    <n v="18"/>
    <x v="1"/>
    <x v="3"/>
  </r>
  <r>
    <x v="653"/>
    <x v="16"/>
    <x v="2"/>
    <n v="0.48187999999999998"/>
    <x v="6"/>
    <n v="18"/>
    <x v="1"/>
    <x v="3"/>
  </r>
  <r>
    <x v="653"/>
    <x v="14"/>
    <x v="2"/>
    <n v="0.43164000000000002"/>
    <x v="6"/>
    <n v="18"/>
    <x v="1"/>
    <x v="3"/>
  </r>
  <r>
    <x v="653"/>
    <x v="2"/>
    <x v="2"/>
    <n v="0.47488999999999998"/>
    <x v="6"/>
    <n v="18"/>
    <x v="1"/>
    <x v="3"/>
  </r>
  <r>
    <x v="653"/>
    <x v="3"/>
    <x v="2"/>
    <n v="0.49668000000000001"/>
    <x v="6"/>
    <n v="18"/>
    <x v="1"/>
    <x v="3"/>
  </r>
  <r>
    <x v="653"/>
    <x v="5"/>
    <x v="2"/>
    <n v="0.50624000000000002"/>
    <x v="6"/>
    <n v="18"/>
    <x v="1"/>
    <x v="3"/>
  </r>
  <r>
    <x v="653"/>
    <x v="6"/>
    <x v="2"/>
    <n v="0.40738999999999997"/>
    <x v="6"/>
    <n v="18"/>
    <x v="1"/>
    <x v="3"/>
  </r>
  <r>
    <x v="653"/>
    <x v="17"/>
    <x v="2"/>
    <n v="0.49808000000000002"/>
    <x v="6"/>
    <n v="18"/>
    <x v="1"/>
    <x v="3"/>
  </r>
  <r>
    <x v="653"/>
    <x v="15"/>
    <x v="2"/>
    <n v="0.45068000000000003"/>
    <x v="6"/>
    <n v="18"/>
    <x v="1"/>
    <x v="3"/>
  </r>
  <r>
    <x v="653"/>
    <x v="8"/>
    <x v="2"/>
    <n v="0.47735"/>
    <x v="6"/>
    <n v="18"/>
    <x v="1"/>
    <x v="3"/>
  </r>
  <r>
    <x v="653"/>
    <x v="9"/>
    <x v="2"/>
    <n v="0.52995000000000003"/>
    <x v="6"/>
    <n v="18"/>
    <x v="1"/>
    <x v="3"/>
  </r>
  <r>
    <x v="653"/>
    <x v="10"/>
    <x v="2"/>
    <n v="0.63678000000000001"/>
    <x v="6"/>
    <n v="18"/>
    <x v="1"/>
    <x v="3"/>
  </r>
  <r>
    <x v="653"/>
    <x v="11"/>
    <x v="2"/>
    <n v="0.61011000000000004"/>
    <x v="6"/>
    <n v="18"/>
    <x v="1"/>
    <x v="3"/>
  </r>
  <r>
    <x v="653"/>
    <x v="12"/>
    <x v="2"/>
    <n v="0.91522000000000003"/>
    <x v="6"/>
    <n v="18"/>
    <x v="1"/>
    <x v="3"/>
  </r>
  <r>
    <x v="653"/>
    <x v="18"/>
    <x v="2"/>
    <n v="0.58392999999999995"/>
    <x v="6"/>
    <n v="18"/>
    <x v="1"/>
    <x v="3"/>
  </r>
  <r>
    <x v="653"/>
    <x v="19"/>
    <x v="2"/>
    <n v="0.68091999999999997"/>
    <x v="6"/>
    <n v="18"/>
    <x v="1"/>
    <x v="3"/>
  </r>
  <r>
    <x v="653"/>
    <x v="13"/>
    <x v="2"/>
    <n v="0.40459000000000001"/>
    <x v="6"/>
    <n v="18"/>
    <x v="1"/>
    <x v="3"/>
  </r>
  <r>
    <x v="653"/>
    <x v="0"/>
    <x v="0"/>
    <n v="0.13782"/>
    <x v="6"/>
    <n v="18"/>
    <x v="1"/>
    <x v="3"/>
  </r>
  <r>
    <x v="653"/>
    <x v="16"/>
    <x v="0"/>
    <n v="0.46592"/>
    <x v="6"/>
    <n v="18"/>
    <x v="1"/>
    <x v="3"/>
  </r>
  <r>
    <x v="653"/>
    <x v="14"/>
    <x v="0"/>
    <n v="0.46592"/>
    <x v="6"/>
    <n v="18"/>
    <x v="1"/>
    <x v="3"/>
  </r>
  <r>
    <x v="653"/>
    <x v="2"/>
    <x v="0"/>
    <n v="0.46592"/>
    <x v="6"/>
    <n v="18"/>
    <x v="1"/>
    <x v="3"/>
  </r>
  <r>
    <x v="653"/>
    <x v="3"/>
    <x v="0"/>
    <n v="0.46592"/>
    <x v="6"/>
    <n v="18"/>
    <x v="1"/>
    <x v="3"/>
  </r>
  <r>
    <x v="653"/>
    <x v="5"/>
    <x v="0"/>
    <n v="0.12402000000000001"/>
    <x v="6"/>
    <n v="18"/>
    <x v="1"/>
    <x v="3"/>
  </r>
  <r>
    <x v="653"/>
    <x v="6"/>
    <x v="0"/>
    <n v="0.34650999999999998"/>
    <x v="6"/>
    <n v="18"/>
    <x v="1"/>
    <x v="3"/>
  </r>
  <r>
    <x v="653"/>
    <x v="17"/>
    <x v="0"/>
    <n v="0.68110000000000004"/>
    <x v="6"/>
    <n v="18"/>
    <x v="1"/>
    <x v="3"/>
  </r>
  <r>
    <x v="653"/>
    <x v="15"/>
    <x v="0"/>
    <n v="0.68110000000000004"/>
    <x v="6"/>
    <n v="18"/>
    <x v="1"/>
    <x v="3"/>
  </r>
  <r>
    <x v="653"/>
    <x v="8"/>
    <x v="0"/>
    <n v="0.68110000000000004"/>
    <x v="6"/>
    <n v="18"/>
    <x v="1"/>
    <x v="3"/>
  </r>
  <r>
    <x v="653"/>
    <x v="9"/>
    <x v="0"/>
    <n v="0.68110000000000004"/>
    <x v="6"/>
    <n v="18"/>
    <x v="1"/>
    <x v="3"/>
  </r>
  <r>
    <x v="653"/>
    <x v="10"/>
    <x v="0"/>
    <n v="0.68110000000000004"/>
    <x v="6"/>
    <n v="18"/>
    <x v="1"/>
    <x v="3"/>
  </r>
  <r>
    <x v="653"/>
    <x v="11"/>
    <x v="0"/>
    <n v="0.68110000000000004"/>
    <x v="6"/>
    <n v="18"/>
    <x v="1"/>
    <x v="3"/>
  </r>
  <r>
    <x v="653"/>
    <x v="12"/>
    <x v="0"/>
    <n v="0.68110000000000004"/>
    <x v="6"/>
    <n v="18"/>
    <x v="1"/>
    <x v="3"/>
  </r>
  <r>
    <x v="653"/>
    <x v="18"/>
    <x v="0"/>
    <n v="0.13639999999999999"/>
    <x v="6"/>
    <n v="18"/>
    <x v="1"/>
    <x v="3"/>
  </r>
  <r>
    <x v="653"/>
    <x v="19"/>
    <x v="0"/>
    <n v="0.17599999999999999"/>
    <x v="6"/>
    <n v="18"/>
    <x v="1"/>
    <x v="3"/>
  </r>
  <r>
    <x v="653"/>
    <x v="13"/>
    <x v="0"/>
    <n v="3.6299999999999999E-2"/>
    <x v="6"/>
    <n v="18"/>
    <x v="1"/>
    <x v="3"/>
  </r>
  <r>
    <x v="653"/>
    <x v="0"/>
    <x v="1"/>
    <n v="0.10113999999999999"/>
    <x v="6"/>
    <n v="18"/>
    <x v="1"/>
    <x v="3"/>
  </r>
  <r>
    <x v="653"/>
    <x v="16"/>
    <x v="1"/>
    <n v="0.21798999999999999"/>
    <x v="6"/>
    <n v="18"/>
    <x v="1"/>
    <x v="3"/>
  </r>
  <r>
    <x v="653"/>
    <x v="14"/>
    <x v="1"/>
    <n v="0.20643"/>
    <x v="6"/>
    <n v="18"/>
    <x v="1"/>
    <x v="3"/>
  </r>
  <r>
    <x v="653"/>
    <x v="2"/>
    <x v="1"/>
    <n v="0.21637999999999999"/>
    <x v="6"/>
    <n v="18"/>
    <x v="1"/>
    <x v="3"/>
  </r>
  <r>
    <x v="653"/>
    <x v="3"/>
    <x v="1"/>
    <n v="0.22139"/>
    <x v="6"/>
    <n v="18"/>
    <x v="1"/>
    <x v="3"/>
  </r>
  <r>
    <x v="653"/>
    <x v="5"/>
    <x v="1"/>
    <n v="8.1930000000000003E-2"/>
    <x v="6"/>
    <n v="18"/>
    <x v="1"/>
    <x v="3"/>
  </r>
  <r>
    <x v="653"/>
    <x v="6"/>
    <x v="1"/>
    <n v="0.17338999999999999"/>
    <x v="6"/>
    <n v="18"/>
    <x v="1"/>
    <x v="3"/>
  </r>
  <r>
    <x v="653"/>
    <x v="17"/>
    <x v="1"/>
    <n v="0.27121000000000001"/>
    <x v="6"/>
    <n v="18"/>
    <x v="1"/>
    <x v="3"/>
  </r>
  <r>
    <x v="653"/>
    <x v="15"/>
    <x v="1"/>
    <n v="0.26030999999999999"/>
    <x v="6"/>
    <n v="18"/>
    <x v="1"/>
    <x v="3"/>
  </r>
  <r>
    <x v="653"/>
    <x v="8"/>
    <x v="1"/>
    <n v="0.26644000000000001"/>
    <x v="6"/>
    <n v="18"/>
    <x v="1"/>
    <x v="3"/>
  </r>
  <r>
    <x v="653"/>
    <x v="9"/>
    <x v="1"/>
    <n v="0.27854000000000001"/>
    <x v="6"/>
    <n v="18"/>
    <x v="1"/>
    <x v="3"/>
  </r>
  <r>
    <x v="653"/>
    <x v="10"/>
    <x v="1"/>
    <n v="0.30310999999999999"/>
    <x v="6"/>
    <n v="18"/>
    <x v="1"/>
    <x v="3"/>
  </r>
  <r>
    <x v="653"/>
    <x v="11"/>
    <x v="1"/>
    <n v="0.29698000000000002"/>
    <x v="6"/>
    <n v="18"/>
    <x v="1"/>
    <x v="3"/>
  </r>
  <r>
    <x v="653"/>
    <x v="12"/>
    <x v="1"/>
    <n v="0.36707000000000001"/>
    <x v="6"/>
    <n v="18"/>
    <x v="1"/>
    <x v="3"/>
  </r>
  <r>
    <x v="653"/>
    <x v="18"/>
    <x v="1"/>
    <n v="0.16567000000000001"/>
    <x v="6"/>
    <n v="18"/>
    <x v="1"/>
    <x v="3"/>
  </r>
  <r>
    <x v="653"/>
    <x v="19"/>
    <x v="1"/>
    <n v="0.19708000000000001"/>
    <x v="6"/>
    <n v="18"/>
    <x v="1"/>
    <x v="3"/>
  </r>
  <r>
    <x v="653"/>
    <x v="13"/>
    <x v="1"/>
    <n v="5.7290000000000001E-2"/>
    <x v="6"/>
    <n v="18"/>
    <x v="1"/>
    <x v="3"/>
  </r>
  <r>
    <x v="654"/>
    <x v="0"/>
    <x v="3"/>
    <n v="0.5413"/>
    <x v="6"/>
    <n v="19"/>
    <x v="1"/>
    <x v="4"/>
  </r>
  <r>
    <x v="654"/>
    <x v="16"/>
    <x v="3"/>
    <n v="1.1705000000000001"/>
    <x v="6"/>
    <n v="19"/>
    <x v="1"/>
    <x v="4"/>
  </r>
  <r>
    <x v="654"/>
    <x v="14"/>
    <x v="3"/>
    <n v="1.123"/>
    <x v="6"/>
    <n v="19"/>
    <x v="1"/>
    <x v="4"/>
  </r>
  <r>
    <x v="654"/>
    <x v="2"/>
    <x v="3"/>
    <n v="1.171"/>
    <x v="6"/>
    <n v="19"/>
    <x v="1"/>
    <x v="4"/>
  </r>
  <r>
    <x v="654"/>
    <x v="3"/>
    <x v="3"/>
    <n v="1.1890000000000001"/>
    <x v="6"/>
    <n v="19"/>
    <x v="1"/>
    <x v="4"/>
  </r>
  <r>
    <x v="654"/>
    <x v="5"/>
    <x v="3"/>
    <n v="0.72130000000000005"/>
    <x v="6"/>
    <n v="19"/>
    <x v="1"/>
    <x v="4"/>
  </r>
  <r>
    <x v="654"/>
    <x v="6"/>
    <x v="3"/>
    <n v="0.94130000000000003"/>
    <x v="6"/>
    <n v="19"/>
    <x v="1"/>
    <x v="4"/>
  </r>
  <r>
    <x v="654"/>
    <x v="17"/>
    <x v="3"/>
    <n v="1.4517"/>
    <x v="6"/>
    <n v="19"/>
    <x v="1"/>
    <x v="4"/>
  </r>
  <r>
    <x v="654"/>
    <x v="15"/>
    <x v="3"/>
    <n v="1.4001999999999999"/>
    <x v="6"/>
    <n v="19"/>
    <x v="1"/>
    <x v="4"/>
  </r>
  <r>
    <x v="654"/>
    <x v="8"/>
    <x v="3"/>
    <n v="1.4333"/>
    <x v="6"/>
    <n v="19"/>
    <x v="1"/>
    <x v="4"/>
  </r>
  <r>
    <x v="654"/>
    <x v="9"/>
    <x v="3"/>
    <n v="1.4918"/>
    <x v="6"/>
    <n v="19"/>
    <x v="1"/>
    <x v="4"/>
  </r>
  <r>
    <x v="654"/>
    <x v="10"/>
    <x v="3"/>
    <n v="1.6202000000000001"/>
    <x v="6"/>
    <n v="19"/>
    <x v="1"/>
    <x v="4"/>
  </r>
  <r>
    <x v="654"/>
    <x v="11"/>
    <x v="3"/>
    <n v="1.5988"/>
    <x v="6"/>
    <n v="19"/>
    <x v="1"/>
    <x v="4"/>
  </r>
  <r>
    <x v="654"/>
    <x v="12"/>
    <x v="3"/>
    <n v="1.9649000000000001"/>
    <x v="6"/>
    <n v="19"/>
    <x v="1"/>
    <x v="4"/>
  </r>
  <r>
    <x v="654"/>
    <x v="18"/>
    <x v="3"/>
    <n v="0.88600000000000001"/>
    <x v="6"/>
    <n v="19"/>
    <x v="1"/>
    <x v="4"/>
  </r>
  <r>
    <x v="654"/>
    <x v="19"/>
    <x v="3"/>
    <n v="1.054"/>
    <x v="6"/>
    <n v="19"/>
    <x v="1"/>
    <x v="4"/>
  </r>
  <r>
    <x v="654"/>
    <x v="13"/>
    <x v="3"/>
    <n v="0.50300999999999996"/>
    <x v="6"/>
    <n v="19"/>
    <x v="1"/>
    <x v="4"/>
  </r>
  <r>
    <x v="654"/>
    <x v="0"/>
    <x v="2"/>
    <n v="0.30225999999999997"/>
    <x v="6"/>
    <n v="19"/>
    <x v="1"/>
    <x v="4"/>
  </r>
  <r>
    <x v="654"/>
    <x v="16"/>
    <x v="2"/>
    <n v="0.48570999999999998"/>
    <x v="6"/>
    <n v="19"/>
    <x v="1"/>
    <x v="4"/>
  </r>
  <r>
    <x v="654"/>
    <x v="14"/>
    <x v="2"/>
    <n v="0.44708999999999999"/>
    <x v="6"/>
    <n v="19"/>
    <x v="1"/>
    <x v="4"/>
  </r>
  <r>
    <x v="654"/>
    <x v="2"/>
    <x v="2"/>
    <n v="0.48610999999999999"/>
    <x v="6"/>
    <n v="19"/>
    <x v="1"/>
    <x v="4"/>
  </r>
  <r>
    <x v="654"/>
    <x v="3"/>
    <x v="2"/>
    <n v="0.50075000000000003"/>
    <x v="6"/>
    <n v="19"/>
    <x v="1"/>
    <x v="4"/>
  </r>
  <r>
    <x v="654"/>
    <x v="5"/>
    <x v="2"/>
    <n v="0.51429999999999998"/>
    <x v="6"/>
    <n v="19"/>
    <x v="1"/>
    <x v="4"/>
  </r>
  <r>
    <x v="654"/>
    <x v="6"/>
    <x v="2"/>
    <n v="0.41877999999999999"/>
    <x v="6"/>
    <n v="19"/>
    <x v="1"/>
    <x v="4"/>
  </r>
  <r>
    <x v="654"/>
    <x v="17"/>
    <x v="2"/>
    <n v="0.49913999999999997"/>
    <x v="6"/>
    <n v="19"/>
    <x v="1"/>
    <x v="4"/>
  </r>
  <r>
    <x v="654"/>
    <x v="15"/>
    <x v="2"/>
    <n v="0.45727000000000001"/>
    <x v="6"/>
    <n v="19"/>
    <x v="1"/>
    <x v="4"/>
  </r>
  <r>
    <x v="654"/>
    <x v="8"/>
    <x v="2"/>
    <n v="0.48418"/>
    <x v="6"/>
    <n v="19"/>
    <x v="1"/>
    <x v="4"/>
  </r>
  <r>
    <x v="654"/>
    <x v="9"/>
    <x v="2"/>
    <n v="0.53173999999999999"/>
    <x v="6"/>
    <n v="19"/>
    <x v="1"/>
    <x v="4"/>
  </r>
  <r>
    <x v="654"/>
    <x v="10"/>
    <x v="2"/>
    <n v="0.63612999999999997"/>
    <x v="6"/>
    <n v="19"/>
    <x v="1"/>
    <x v="4"/>
  </r>
  <r>
    <x v="654"/>
    <x v="11"/>
    <x v="2"/>
    <n v="0.61873"/>
    <x v="6"/>
    <n v="19"/>
    <x v="1"/>
    <x v="4"/>
  </r>
  <r>
    <x v="654"/>
    <x v="12"/>
    <x v="2"/>
    <n v="0.91644000000000003"/>
    <x v="6"/>
    <n v="19"/>
    <x v="1"/>
    <x v="4"/>
  </r>
  <r>
    <x v="654"/>
    <x v="18"/>
    <x v="2"/>
    <n v="0.58392999999999995"/>
    <x v="6"/>
    <n v="19"/>
    <x v="1"/>
    <x v="4"/>
  </r>
  <r>
    <x v="654"/>
    <x v="19"/>
    <x v="2"/>
    <n v="0.68091999999999997"/>
    <x v="6"/>
    <n v="19"/>
    <x v="1"/>
    <x v="4"/>
  </r>
  <r>
    <x v="654"/>
    <x v="13"/>
    <x v="2"/>
    <n v="0.40883999999999998"/>
    <x v="6"/>
    <n v="19"/>
    <x v="1"/>
    <x v="4"/>
  </r>
  <r>
    <x v="654"/>
    <x v="0"/>
    <x v="0"/>
    <n v="0.13782"/>
    <x v="6"/>
    <n v="19"/>
    <x v="1"/>
    <x v="4"/>
  </r>
  <r>
    <x v="654"/>
    <x v="16"/>
    <x v="0"/>
    <n v="0.46592"/>
    <x v="6"/>
    <n v="19"/>
    <x v="1"/>
    <x v="4"/>
  </r>
  <r>
    <x v="654"/>
    <x v="14"/>
    <x v="0"/>
    <n v="0.46592"/>
    <x v="6"/>
    <n v="19"/>
    <x v="1"/>
    <x v="4"/>
  </r>
  <r>
    <x v="654"/>
    <x v="2"/>
    <x v="0"/>
    <n v="0.46592"/>
    <x v="6"/>
    <n v="19"/>
    <x v="1"/>
    <x v="4"/>
  </r>
  <r>
    <x v="654"/>
    <x v="3"/>
    <x v="0"/>
    <n v="0.46592"/>
    <x v="6"/>
    <n v="19"/>
    <x v="1"/>
    <x v="4"/>
  </r>
  <r>
    <x v="654"/>
    <x v="5"/>
    <x v="0"/>
    <n v="0.12402000000000001"/>
    <x v="6"/>
    <n v="19"/>
    <x v="1"/>
    <x v="4"/>
  </r>
  <r>
    <x v="654"/>
    <x v="6"/>
    <x v="0"/>
    <n v="0.34650999999999998"/>
    <x v="6"/>
    <n v="19"/>
    <x v="1"/>
    <x v="4"/>
  </r>
  <r>
    <x v="654"/>
    <x v="17"/>
    <x v="0"/>
    <n v="0.68110000000000004"/>
    <x v="6"/>
    <n v="19"/>
    <x v="1"/>
    <x v="4"/>
  </r>
  <r>
    <x v="654"/>
    <x v="15"/>
    <x v="0"/>
    <n v="0.68110000000000004"/>
    <x v="6"/>
    <n v="19"/>
    <x v="1"/>
    <x v="4"/>
  </r>
  <r>
    <x v="654"/>
    <x v="8"/>
    <x v="0"/>
    <n v="0.68110000000000004"/>
    <x v="6"/>
    <n v="19"/>
    <x v="1"/>
    <x v="4"/>
  </r>
  <r>
    <x v="654"/>
    <x v="9"/>
    <x v="0"/>
    <n v="0.68110000000000004"/>
    <x v="6"/>
    <n v="19"/>
    <x v="1"/>
    <x v="4"/>
  </r>
  <r>
    <x v="654"/>
    <x v="10"/>
    <x v="0"/>
    <n v="0.68110000000000004"/>
    <x v="6"/>
    <n v="19"/>
    <x v="1"/>
    <x v="4"/>
  </r>
  <r>
    <x v="654"/>
    <x v="11"/>
    <x v="0"/>
    <n v="0.68110000000000004"/>
    <x v="6"/>
    <n v="19"/>
    <x v="1"/>
    <x v="4"/>
  </r>
  <r>
    <x v="654"/>
    <x v="12"/>
    <x v="0"/>
    <n v="0.68110000000000004"/>
    <x v="6"/>
    <n v="19"/>
    <x v="1"/>
    <x v="4"/>
  </r>
  <r>
    <x v="654"/>
    <x v="18"/>
    <x v="0"/>
    <n v="0.13639999999999999"/>
    <x v="6"/>
    <n v="19"/>
    <x v="1"/>
    <x v="4"/>
  </r>
  <r>
    <x v="654"/>
    <x v="19"/>
    <x v="0"/>
    <n v="0.17599999999999999"/>
    <x v="6"/>
    <n v="19"/>
    <x v="1"/>
    <x v="4"/>
  </r>
  <r>
    <x v="654"/>
    <x v="13"/>
    <x v="0"/>
    <n v="3.6299999999999999E-2"/>
    <x v="6"/>
    <n v="19"/>
    <x v="1"/>
    <x v="4"/>
  </r>
  <r>
    <x v="654"/>
    <x v="0"/>
    <x v="1"/>
    <n v="0.10120999999999999"/>
    <x v="6"/>
    <n v="19"/>
    <x v="1"/>
    <x v="4"/>
  </r>
  <r>
    <x v="654"/>
    <x v="16"/>
    <x v="1"/>
    <n v="0.21886"/>
    <x v="6"/>
    <n v="19"/>
    <x v="1"/>
    <x v="4"/>
  </r>
  <r>
    <x v="654"/>
    <x v="14"/>
    <x v="1"/>
    <n v="0.20998"/>
    <x v="6"/>
    <n v="19"/>
    <x v="1"/>
    <x v="4"/>
  </r>
  <r>
    <x v="654"/>
    <x v="2"/>
    <x v="1"/>
    <n v="0.21895999999999999"/>
    <x v="6"/>
    <n v="19"/>
    <x v="1"/>
    <x v="4"/>
  </r>
  <r>
    <x v="654"/>
    <x v="3"/>
    <x v="1"/>
    <n v="0.22231999999999999"/>
    <x v="6"/>
    <n v="19"/>
    <x v="1"/>
    <x v="4"/>
  </r>
  <r>
    <x v="654"/>
    <x v="5"/>
    <x v="1"/>
    <n v="8.2970000000000002E-2"/>
    <x v="6"/>
    <n v="19"/>
    <x v="1"/>
    <x v="4"/>
  </r>
  <r>
    <x v="654"/>
    <x v="6"/>
    <x v="1"/>
    <n v="0.17599999999999999"/>
    <x v="6"/>
    <n v="19"/>
    <x v="1"/>
    <x v="4"/>
  </r>
  <r>
    <x v="654"/>
    <x v="17"/>
    <x v="1"/>
    <n v="0.27145000000000002"/>
    <x v="6"/>
    <n v="19"/>
    <x v="1"/>
    <x v="4"/>
  </r>
  <r>
    <x v="654"/>
    <x v="15"/>
    <x v="1"/>
    <n v="0.26182"/>
    <x v="6"/>
    <n v="19"/>
    <x v="1"/>
    <x v="4"/>
  </r>
  <r>
    <x v="654"/>
    <x v="8"/>
    <x v="1"/>
    <n v="0.26801000000000003"/>
    <x v="6"/>
    <n v="19"/>
    <x v="1"/>
    <x v="4"/>
  </r>
  <r>
    <x v="654"/>
    <x v="9"/>
    <x v="1"/>
    <n v="0.27894999999999998"/>
    <x v="6"/>
    <n v="19"/>
    <x v="1"/>
    <x v="4"/>
  </r>
  <r>
    <x v="654"/>
    <x v="10"/>
    <x v="1"/>
    <n v="0.30296000000000001"/>
    <x v="6"/>
    <n v="19"/>
    <x v="1"/>
    <x v="4"/>
  </r>
  <r>
    <x v="654"/>
    <x v="11"/>
    <x v="1"/>
    <n v="0.29896"/>
    <x v="6"/>
    <n v="19"/>
    <x v="1"/>
    <x v="4"/>
  </r>
  <r>
    <x v="654"/>
    <x v="12"/>
    <x v="1"/>
    <n v="0.36735000000000001"/>
    <x v="6"/>
    <n v="19"/>
    <x v="1"/>
    <x v="4"/>
  </r>
  <r>
    <x v="654"/>
    <x v="18"/>
    <x v="1"/>
    <n v="0.16567000000000001"/>
    <x v="6"/>
    <n v="19"/>
    <x v="1"/>
    <x v="4"/>
  </r>
  <r>
    <x v="654"/>
    <x v="19"/>
    <x v="1"/>
    <n v="0.19708000000000001"/>
    <x v="6"/>
    <n v="19"/>
    <x v="1"/>
    <x v="4"/>
  </r>
  <r>
    <x v="654"/>
    <x v="13"/>
    <x v="1"/>
    <n v="5.7860000000000002E-2"/>
    <x v="6"/>
    <n v="19"/>
    <x v="1"/>
    <x v="4"/>
  </r>
  <r>
    <x v="655"/>
    <x v="0"/>
    <x v="3"/>
    <n v="0.54100000000000004"/>
    <x v="6"/>
    <n v="20"/>
    <x v="1"/>
    <x v="4"/>
  </r>
  <r>
    <x v="655"/>
    <x v="16"/>
    <x v="3"/>
    <n v="1.1827000000000001"/>
    <x v="6"/>
    <n v="20"/>
    <x v="1"/>
    <x v="4"/>
  </r>
  <r>
    <x v="655"/>
    <x v="14"/>
    <x v="3"/>
    <n v="1.1279999999999999"/>
    <x v="6"/>
    <n v="20"/>
    <x v="1"/>
    <x v="4"/>
  </r>
  <r>
    <x v="655"/>
    <x v="2"/>
    <x v="3"/>
    <n v="1.1783999999999999"/>
    <x v="6"/>
    <n v="20"/>
    <x v="1"/>
    <x v="4"/>
  </r>
  <r>
    <x v="655"/>
    <x v="3"/>
    <x v="3"/>
    <n v="1.2090000000000001"/>
    <x v="6"/>
    <n v="20"/>
    <x v="1"/>
    <x v="4"/>
  </r>
  <r>
    <x v="655"/>
    <x v="5"/>
    <x v="3"/>
    <n v="0.73299999999999998"/>
    <x v="6"/>
    <n v="20"/>
    <x v="1"/>
    <x v="4"/>
  </r>
  <r>
    <x v="655"/>
    <x v="6"/>
    <x v="3"/>
    <n v="0.95279999999999998"/>
    <x v="6"/>
    <n v="20"/>
    <x v="1"/>
    <x v="4"/>
  </r>
  <r>
    <x v="655"/>
    <x v="17"/>
    <x v="3"/>
    <n v="1.4623999999999999"/>
    <x v="6"/>
    <n v="20"/>
    <x v="1"/>
    <x v="4"/>
  </r>
  <r>
    <x v="655"/>
    <x v="15"/>
    <x v="3"/>
    <n v="1.3980999999999999"/>
    <x v="6"/>
    <n v="20"/>
    <x v="1"/>
    <x v="4"/>
  </r>
  <r>
    <x v="655"/>
    <x v="8"/>
    <x v="3"/>
    <n v="1.4180999999999999"/>
    <x v="6"/>
    <n v="20"/>
    <x v="1"/>
    <x v="4"/>
  </r>
  <r>
    <x v="655"/>
    <x v="9"/>
    <x v="3"/>
    <n v="1.4925999999999999"/>
    <x v="6"/>
    <n v="20"/>
    <x v="1"/>
    <x v="4"/>
  </r>
  <r>
    <x v="655"/>
    <x v="10"/>
    <x v="3"/>
    <n v="1.6167"/>
    <x v="6"/>
    <n v="20"/>
    <x v="1"/>
    <x v="4"/>
  </r>
  <r>
    <x v="655"/>
    <x v="11"/>
    <x v="3"/>
    <n v="1.5707"/>
    <x v="6"/>
    <n v="20"/>
    <x v="1"/>
    <x v="4"/>
  </r>
  <r>
    <x v="655"/>
    <x v="12"/>
    <x v="3"/>
    <n v="1.964"/>
    <x v="6"/>
    <n v="20"/>
    <x v="1"/>
    <x v="4"/>
  </r>
  <r>
    <x v="655"/>
    <x v="18"/>
    <x v="3"/>
    <n v="0.88600000000000001"/>
    <x v="6"/>
    <n v="20"/>
    <x v="1"/>
    <x v="4"/>
  </r>
  <r>
    <x v="655"/>
    <x v="19"/>
    <x v="3"/>
    <n v="1.054"/>
    <x v="6"/>
    <n v="20"/>
    <x v="1"/>
    <x v="4"/>
  </r>
  <r>
    <x v="655"/>
    <x v="13"/>
    <x v="3"/>
    <n v="0.51663999999999999"/>
    <x v="6"/>
    <n v="20"/>
    <x v="1"/>
    <x v="4"/>
  </r>
  <r>
    <x v="655"/>
    <x v="0"/>
    <x v="2"/>
    <n v="0.30202000000000001"/>
    <x v="6"/>
    <n v="20"/>
    <x v="1"/>
    <x v="4"/>
  </r>
  <r>
    <x v="655"/>
    <x v="16"/>
    <x v="2"/>
    <n v="0.49563000000000001"/>
    <x v="6"/>
    <n v="20"/>
    <x v="1"/>
    <x v="4"/>
  </r>
  <r>
    <x v="655"/>
    <x v="14"/>
    <x v="2"/>
    <n v="0.45116000000000001"/>
    <x v="6"/>
    <n v="20"/>
    <x v="1"/>
    <x v="4"/>
  </r>
  <r>
    <x v="655"/>
    <x v="2"/>
    <x v="2"/>
    <n v="0.49213000000000001"/>
    <x v="6"/>
    <n v="20"/>
    <x v="1"/>
    <x v="4"/>
  </r>
  <r>
    <x v="655"/>
    <x v="3"/>
    <x v="2"/>
    <n v="0.51702000000000004"/>
    <x v="6"/>
    <n v="20"/>
    <x v="1"/>
    <x v="4"/>
  </r>
  <r>
    <x v="655"/>
    <x v="5"/>
    <x v="2"/>
    <n v="0.52466000000000002"/>
    <x v="6"/>
    <n v="20"/>
    <x v="1"/>
    <x v="4"/>
  </r>
  <r>
    <x v="655"/>
    <x v="6"/>
    <x v="2"/>
    <n v="0.42813000000000001"/>
    <x v="6"/>
    <n v="20"/>
    <x v="1"/>
    <x v="4"/>
  </r>
  <r>
    <x v="655"/>
    <x v="17"/>
    <x v="2"/>
    <n v="0.50783999999999996"/>
    <x v="6"/>
    <n v="20"/>
    <x v="1"/>
    <x v="4"/>
  </r>
  <r>
    <x v="655"/>
    <x v="15"/>
    <x v="2"/>
    <n v="0.45556999999999997"/>
    <x v="6"/>
    <n v="20"/>
    <x v="1"/>
    <x v="4"/>
  </r>
  <r>
    <x v="655"/>
    <x v="8"/>
    <x v="2"/>
    <n v="0.47183000000000003"/>
    <x v="6"/>
    <n v="20"/>
    <x v="1"/>
    <x v="4"/>
  </r>
  <r>
    <x v="655"/>
    <x v="9"/>
    <x v="2"/>
    <n v="0.53239999999999998"/>
    <x v="6"/>
    <n v="20"/>
    <x v="1"/>
    <x v="4"/>
  </r>
  <r>
    <x v="655"/>
    <x v="10"/>
    <x v="2"/>
    <n v="0.63329000000000002"/>
    <x v="6"/>
    <n v="20"/>
    <x v="1"/>
    <x v="4"/>
  </r>
  <r>
    <x v="655"/>
    <x v="11"/>
    <x v="2"/>
    <n v="0.59589000000000003"/>
    <x v="6"/>
    <n v="20"/>
    <x v="1"/>
    <x v="4"/>
  </r>
  <r>
    <x v="655"/>
    <x v="12"/>
    <x v="2"/>
    <n v="0.91571000000000002"/>
    <x v="6"/>
    <n v="20"/>
    <x v="1"/>
    <x v="4"/>
  </r>
  <r>
    <x v="655"/>
    <x v="18"/>
    <x v="2"/>
    <n v="0.58392999999999995"/>
    <x v="6"/>
    <n v="20"/>
    <x v="1"/>
    <x v="4"/>
  </r>
  <r>
    <x v="655"/>
    <x v="19"/>
    <x v="2"/>
    <n v="0.68091999999999997"/>
    <x v="6"/>
    <n v="20"/>
    <x v="1"/>
    <x v="4"/>
  </r>
  <r>
    <x v="655"/>
    <x v="13"/>
    <x v="2"/>
    <n v="0.42091000000000001"/>
    <x v="6"/>
    <n v="20"/>
    <x v="1"/>
    <x v="4"/>
  </r>
  <r>
    <x v="655"/>
    <x v="0"/>
    <x v="0"/>
    <n v="0.13782"/>
    <x v="6"/>
    <n v="20"/>
    <x v="1"/>
    <x v="4"/>
  </r>
  <r>
    <x v="655"/>
    <x v="16"/>
    <x v="0"/>
    <n v="0.46592"/>
    <x v="6"/>
    <n v="20"/>
    <x v="1"/>
    <x v="4"/>
  </r>
  <r>
    <x v="655"/>
    <x v="14"/>
    <x v="0"/>
    <n v="0.46592"/>
    <x v="6"/>
    <n v="20"/>
    <x v="1"/>
    <x v="4"/>
  </r>
  <r>
    <x v="655"/>
    <x v="2"/>
    <x v="0"/>
    <n v="0.46592"/>
    <x v="6"/>
    <n v="20"/>
    <x v="1"/>
    <x v="4"/>
  </r>
  <r>
    <x v="655"/>
    <x v="3"/>
    <x v="0"/>
    <n v="0.46592"/>
    <x v="6"/>
    <n v="20"/>
    <x v="1"/>
    <x v="4"/>
  </r>
  <r>
    <x v="655"/>
    <x v="5"/>
    <x v="0"/>
    <n v="0.12402000000000001"/>
    <x v="6"/>
    <n v="20"/>
    <x v="1"/>
    <x v="4"/>
  </r>
  <r>
    <x v="655"/>
    <x v="6"/>
    <x v="0"/>
    <n v="0.34650999999999998"/>
    <x v="6"/>
    <n v="20"/>
    <x v="1"/>
    <x v="4"/>
  </r>
  <r>
    <x v="655"/>
    <x v="17"/>
    <x v="0"/>
    <n v="0.68110000000000004"/>
    <x v="6"/>
    <n v="20"/>
    <x v="1"/>
    <x v="4"/>
  </r>
  <r>
    <x v="655"/>
    <x v="15"/>
    <x v="0"/>
    <n v="0.68110000000000004"/>
    <x v="6"/>
    <n v="20"/>
    <x v="1"/>
    <x v="4"/>
  </r>
  <r>
    <x v="655"/>
    <x v="8"/>
    <x v="0"/>
    <n v="0.68110000000000004"/>
    <x v="6"/>
    <n v="20"/>
    <x v="1"/>
    <x v="4"/>
  </r>
  <r>
    <x v="655"/>
    <x v="9"/>
    <x v="0"/>
    <n v="0.68110000000000004"/>
    <x v="6"/>
    <n v="20"/>
    <x v="1"/>
    <x v="4"/>
  </r>
  <r>
    <x v="655"/>
    <x v="10"/>
    <x v="0"/>
    <n v="0.68110000000000004"/>
    <x v="6"/>
    <n v="20"/>
    <x v="1"/>
    <x v="4"/>
  </r>
  <r>
    <x v="655"/>
    <x v="11"/>
    <x v="0"/>
    <n v="0.68110000000000004"/>
    <x v="6"/>
    <n v="20"/>
    <x v="1"/>
    <x v="4"/>
  </r>
  <r>
    <x v="655"/>
    <x v="12"/>
    <x v="0"/>
    <n v="0.68110000000000004"/>
    <x v="6"/>
    <n v="20"/>
    <x v="1"/>
    <x v="4"/>
  </r>
  <r>
    <x v="655"/>
    <x v="18"/>
    <x v="0"/>
    <n v="0.13639999999999999"/>
    <x v="6"/>
    <n v="20"/>
    <x v="1"/>
    <x v="4"/>
  </r>
  <r>
    <x v="655"/>
    <x v="19"/>
    <x v="0"/>
    <n v="0.17599999999999999"/>
    <x v="6"/>
    <n v="20"/>
    <x v="1"/>
    <x v="4"/>
  </r>
  <r>
    <x v="655"/>
    <x v="13"/>
    <x v="0"/>
    <n v="3.6299999999999999E-2"/>
    <x v="6"/>
    <n v="20"/>
    <x v="1"/>
    <x v="4"/>
  </r>
  <r>
    <x v="655"/>
    <x v="0"/>
    <x v="1"/>
    <n v="0.10115"/>
    <x v="6"/>
    <n v="20"/>
    <x v="1"/>
    <x v="4"/>
  </r>
  <r>
    <x v="655"/>
    <x v="16"/>
    <x v="1"/>
    <n v="0.22114"/>
    <x v="6"/>
    <n v="20"/>
    <x v="1"/>
    <x v="4"/>
  </r>
  <r>
    <x v="655"/>
    <x v="14"/>
    <x v="1"/>
    <n v="0.21090999999999999"/>
    <x v="6"/>
    <n v="20"/>
    <x v="1"/>
    <x v="4"/>
  </r>
  <r>
    <x v="655"/>
    <x v="2"/>
    <x v="1"/>
    <n v="0.22034000000000001"/>
    <x v="6"/>
    <n v="20"/>
    <x v="1"/>
    <x v="4"/>
  </r>
  <r>
    <x v="655"/>
    <x v="3"/>
    <x v="1"/>
    <n v="0.22605"/>
    <x v="6"/>
    <n v="20"/>
    <x v="1"/>
    <x v="4"/>
  </r>
  <r>
    <x v="655"/>
    <x v="5"/>
    <x v="1"/>
    <n v="8.4309999999999996E-2"/>
    <x v="6"/>
    <n v="20"/>
    <x v="1"/>
    <x v="4"/>
  </r>
  <r>
    <x v="655"/>
    <x v="6"/>
    <x v="1"/>
    <n v="0.17815"/>
    <x v="6"/>
    <n v="20"/>
    <x v="1"/>
    <x v="4"/>
  </r>
  <r>
    <x v="655"/>
    <x v="17"/>
    <x v="1"/>
    <n v="0.27345000000000003"/>
    <x v="6"/>
    <n v="20"/>
    <x v="1"/>
    <x v="4"/>
  </r>
  <r>
    <x v="655"/>
    <x v="15"/>
    <x v="1"/>
    <n v="0.26141999999999999"/>
    <x v="6"/>
    <n v="20"/>
    <x v="1"/>
    <x v="4"/>
  </r>
  <r>
    <x v="655"/>
    <x v="8"/>
    <x v="1"/>
    <n v="0.26516000000000001"/>
    <x v="6"/>
    <n v="20"/>
    <x v="1"/>
    <x v="4"/>
  </r>
  <r>
    <x v="655"/>
    <x v="9"/>
    <x v="1"/>
    <n v="0.27909"/>
    <x v="6"/>
    <n v="20"/>
    <x v="1"/>
    <x v="4"/>
  </r>
  <r>
    <x v="655"/>
    <x v="10"/>
    <x v="1"/>
    <n v="0.30230000000000001"/>
    <x v="6"/>
    <n v="20"/>
    <x v="1"/>
    <x v="4"/>
  </r>
  <r>
    <x v="655"/>
    <x v="11"/>
    <x v="1"/>
    <n v="0.29370000000000002"/>
    <x v="6"/>
    <n v="20"/>
    <x v="1"/>
    <x v="4"/>
  </r>
  <r>
    <x v="655"/>
    <x v="12"/>
    <x v="1"/>
    <n v="0.36718000000000001"/>
    <x v="6"/>
    <n v="20"/>
    <x v="1"/>
    <x v="4"/>
  </r>
  <r>
    <x v="655"/>
    <x v="18"/>
    <x v="1"/>
    <n v="0.16567000000000001"/>
    <x v="6"/>
    <n v="20"/>
    <x v="1"/>
    <x v="4"/>
  </r>
  <r>
    <x v="655"/>
    <x v="19"/>
    <x v="1"/>
    <n v="0.19708000000000001"/>
    <x v="6"/>
    <n v="20"/>
    <x v="1"/>
    <x v="4"/>
  </r>
  <r>
    <x v="655"/>
    <x v="13"/>
    <x v="1"/>
    <n v="5.9420000000000001E-2"/>
    <x v="6"/>
    <n v="20"/>
    <x v="1"/>
    <x v="4"/>
  </r>
  <r>
    <x v="656"/>
    <x v="0"/>
    <x v="3"/>
    <n v="0.53959999999999997"/>
    <x v="6"/>
    <n v="21"/>
    <x v="1"/>
    <x v="4"/>
  </r>
  <r>
    <x v="656"/>
    <x v="16"/>
    <x v="3"/>
    <n v="1.1746000000000001"/>
    <x v="6"/>
    <n v="21"/>
    <x v="1"/>
    <x v="4"/>
  </r>
  <r>
    <x v="656"/>
    <x v="14"/>
    <x v="3"/>
    <n v="1.1153"/>
    <x v="6"/>
    <n v="21"/>
    <x v="1"/>
    <x v="4"/>
  </r>
  <r>
    <x v="656"/>
    <x v="2"/>
    <x v="3"/>
    <n v="1.1715"/>
    <x v="6"/>
    <n v="21"/>
    <x v="1"/>
    <x v="4"/>
  </r>
  <r>
    <x v="656"/>
    <x v="3"/>
    <x v="3"/>
    <n v="1.194"/>
    <x v="6"/>
    <n v="21"/>
    <x v="1"/>
    <x v="4"/>
  </r>
  <r>
    <x v="656"/>
    <x v="5"/>
    <x v="3"/>
    <n v="0.72919999999999996"/>
    <x v="6"/>
    <n v="21"/>
    <x v="1"/>
    <x v="4"/>
  </r>
  <r>
    <x v="656"/>
    <x v="6"/>
    <x v="3"/>
    <n v="0.95250000000000001"/>
    <x v="6"/>
    <n v="21"/>
    <x v="1"/>
    <x v="4"/>
  </r>
  <r>
    <x v="656"/>
    <x v="17"/>
    <x v="3"/>
    <n v="1.4373"/>
    <x v="6"/>
    <n v="21"/>
    <x v="1"/>
    <x v="4"/>
  </r>
  <r>
    <x v="656"/>
    <x v="15"/>
    <x v="3"/>
    <n v="1.3798999999999999"/>
    <x v="6"/>
    <n v="21"/>
    <x v="1"/>
    <x v="4"/>
  </r>
  <r>
    <x v="656"/>
    <x v="8"/>
    <x v="3"/>
    <n v="1.4145000000000001"/>
    <x v="6"/>
    <n v="21"/>
    <x v="1"/>
    <x v="4"/>
  </r>
  <r>
    <x v="656"/>
    <x v="9"/>
    <x v="3"/>
    <n v="1.4796"/>
    <x v="6"/>
    <n v="21"/>
    <x v="1"/>
    <x v="4"/>
  </r>
  <r>
    <x v="656"/>
    <x v="10"/>
    <x v="3"/>
    <n v="1.5982000000000001"/>
    <x v="6"/>
    <n v="21"/>
    <x v="1"/>
    <x v="4"/>
  </r>
  <r>
    <x v="656"/>
    <x v="11"/>
    <x v="3"/>
    <n v="1.5723"/>
    <x v="6"/>
    <n v="21"/>
    <x v="1"/>
    <x v="4"/>
  </r>
  <r>
    <x v="656"/>
    <x v="12"/>
    <x v="3"/>
    <n v="1.9642999999999999"/>
    <x v="6"/>
    <n v="21"/>
    <x v="1"/>
    <x v="4"/>
  </r>
  <r>
    <x v="656"/>
    <x v="18"/>
    <x v="3"/>
    <n v="0.88600000000000001"/>
    <x v="6"/>
    <n v="21"/>
    <x v="1"/>
    <x v="4"/>
  </r>
  <r>
    <x v="656"/>
    <x v="19"/>
    <x v="3"/>
    <n v="1.054"/>
    <x v="6"/>
    <n v="21"/>
    <x v="1"/>
    <x v="4"/>
  </r>
  <r>
    <x v="656"/>
    <x v="13"/>
    <x v="3"/>
    <n v="0.51659999999999995"/>
    <x v="6"/>
    <n v="21"/>
    <x v="1"/>
    <x v="4"/>
  </r>
  <r>
    <x v="656"/>
    <x v="0"/>
    <x v="2"/>
    <n v="0.30088999999999999"/>
    <x v="6"/>
    <n v="21"/>
    <x v="1"/>
    <x v="4"/>
  </r>
  <r>
    <x v="656"/>
    <x v="16"/>
    <x v="2"/>
    <n v="0.48904999999999998"/>
    <x v="6"/>
    <n v="21"/>
    <x v="1"/>
    <x v="4"/>
  </r>
  <r>
    <x v="656"/>
    <x v="14"/>
    <x v="2"/>
    <n v="0.44084000000000001"/>
    <x v="6"/>
    <n v="21"/>
    <x v="1"/>
    <x v="4"/>
  </r>
  <r>
    <x v="656"/>
    <x v="2"/>
    <x v="2"/>
    <n v="0.48653000000000002"/>
    <x v="6"/>
    <n v="21"/>
    <x v="1"/>
    <x v="4"/>
  </r>
  <r>
    <x v="656"/>
    <x v="3"/>
    <x v="2"/>
    <n v="0.50483"/>
    <x v="6"/>
    <n v="21"/>
    <x v="1"/>
    <x v="4"/>
  </r>
  <r>
    <x v="656"/>
    <x v="5"/>
    <x v="2"/>
    <n v="0.52129999999999999"/>
    <x v="6"/>
    <n v="21"/>
    <x v="1"/>
    <x v="4"/>
  </r>
  <r>
    <x v="656"/>
    <x v="6"/>
    <x v="2"/>
    <n v="0.42788999999999999"/>
    <x v="6"/>
    <n v="21"/>
    <x v="1"/>
    <x v="4"/>
  </r>
  <r>
    <x v="656"/>
    <x v="17"/>
    <x v="2"/>
    <n v="0.48743999999999998"/>
    <x v="6"/>
    <n v="21"/>
    <x v="1"/>
    <x v="4"/>
  </r>
  <r>
    <x v="656"/>
    <x v="15"/>
    <x v="2"/>
    <n v="0.44078000000000001"/>
    <x v="6"/>
    <n v="21"/>
    <x v="1"/>
    <x v="4"/>
  </r>
  <r>
    <x v="656"/>
    <x v="8"/>
    <x v="2"/>
    <n v="0.46890999999999999"/>
    <x v="6"/>
    <n v="21"/>
    <x v="1"/>
    <x v="4"/>
  </r>
  <r>
    <x v="656"/>
    <x v="9"/>
    <x v="2"/>
    <n v="0.52183999999999997"/>
    <x v="6"/>
    <n v="21"/>
    <x v="1"/>
    <x v="4"/>
  </r>
  <r>
    <x v="656"/>
    <x v="10"/>
    <x v="2"/>
    <n v="0.61824999999999997"/>
    <x v="6"/>
    <n v="21"/>
    <x v="1"/>
    <x v="4"/>
  </r>
  <r>
    <x v="656"/>
    <x v="11"/>
    <x v="2"/>
    <n v="0.59719999999999995"/>
    <x v="6"/>
    <n v="21"/>
    <x v="1"/>
    <x v="4"/>
  </r>
  <r>
    <x v="656"/>
    <x v="12"/>
    <x v="2"/>
    <n v="0.91596"/>
    <x v="6"/>
    <n v="21"/>
    <x v="1"/>
    <x v="4"/>
  </r>
  <r>
    <x v="656"/>
    <x v="18"/>
    <x v="2"/>
    <n v="0.58392999999999995"/>
    <x v="6"/>
    <n v="21"/>
    <x v="1"/>
    <x v="4"/>
  </r>
  <r>
    <x v="656"/>
    <x v="19"/>
    <x v="2"/>
    <n v="0.68091999999999997"/>
    <x v="6"/>
    <n v="21"/>
    <x v="1"/>
    <x v="4"/>
  </r>
  <r>
    <x v="656"/>
    <x v="13"/>
    <x v="2"/>
    <n v="0.42087999999999998"/>
    <x v="6"/>
    <n v="21"/>
    <x v="1"/>
    <x v="4"/>
  </r>
  <r>
    <x v="656"/>
    <x v="0"/>
    <x v="0"/>
    <n v="0.13782"/>
    <x v="6"/>
    <n v="21"/>
    <x v="1"/>
    <x v="4"/>
  </r>
  <r>
    <x v="656"/>
    <x v="16"/>
    <x v="0"/>
    <n v="0.45591999999999999"/>
    <x v="6"/>
    <n v="21"/>
    <x v="1"/>
    <x v="4"/>
  </r>
  <r>
    <x v="656"/>
    <x v="14"/>
    <x v="0"/>
    <n v="0.45591999999999999"/>
    <x v="6"/>
    <n v="21"/>
    <x v="1"/>
    <x v="4"/>
  </r>
  <r>
    <x v="656"/>
    <x v="2"/>
    <x v="0"/>
    <n v="0.45591999999999999"/>
    <x v="6"/>
    <n v="21"/>
    <x v="1"/>
    <x v="4"/>
  </r>
  <r>
    <x v="656"/>
    <x v="3"/>
    <x v="0"/>
    <n v="0.45591999999999999"/>
    <x v="6"/>
    <n v="21"/>
    <x v="1"/>
    <x v="4"/>
  </r>
  <r>
    <x v="656"/>
    <x v="5"/>
    <x v="0"/>
    <n v="0.12402000000000001"/>
    <x v="6"/>
    <n v="21"/>
    <x v="1"/>
    <x v="4"/>
  </r>
  <r>
    <x v="656"/>
    <x v="6"/>
    <x v="0"/>
    <n v="0.34650999999999998"/>
    <x v="6"/>
    <n v="21"/>
    <x v="1"/>
    <x v="4"/>
  </r>
  <r>
    <x v="656"/>
    <x v="17"/>
    <x v="0"/>
    <n v="0.67110000000000003"/>
    <x v="6"/>
    <n v="21"/>
    <x v="1"/>
    <x v="4"/>
  </r>
  <r>
    <x v="656"/>
    <x v="15"/>
    <x v="0"/>
    <n v="0.67110000000000003"/>
    <x v="6"/>
    <n v="21"/>
    <x v="1"/>
    <x v="4"/>
  </r>
  <r>
    <x v="656"/>
    <x v="8"/>
    <x v="0"/>
    <n v="0.67110000000000003"/>
    <x v="6"/>
    <n v="21"/>
    <x v="1"/>
    <x v="4"/>
  </r>
  <r>
    <x v="656"/>
    <x v="9"/>
    <x v="0"/>
    <n v="0.67110000000000003"/>
    <x v="6"/>
    <n v="21"/>
    <x v="1"/>
    <x v="4"/>
  </r>
  <r>
    <x v="656"/>
    <x v="10"/>
    <x v="0"/>
    <n v="0.67110000000000003"/>
    <x v="6"/>
    <n v="21"/>
    <x v="1"/>
    <x v="4"/>
  </r>
  <r>
    <x v="656"/>
    <x v="11"/>
    <x v="0"/>
    <n v="0.67110000000000003"/>
    <x v="6"/>
    <n v="21"/>
    <x v="1"/>
    <x v="4"/>
  </r>
  <r>
    <x v="656"/>
    <x v="12"/>
    <x v="0"/>
    <n v="0.67110000000000003"/>
    <x v="6"/>
    <n v="21"/>
    <x v="1"/>
    <x v="4"/>
  </r>
  <r>
    <x v="656"/>
    <x v="18"/>
    <x v="0"/>
    <n v="0.13639999999999999"/>
    <x v="6"/>
    <n v="21"/>
    <x v="1"/>
    <x v="4"/>
  </r>
  <r>
    <x v="656"/>
    <x v="19"/>
    <x v="0"/>
    <n v="0.17599999999999999"/>
    <x v="6"/>
    <n v="21"/>
    <x v="1"/>
    <x v="4"/>
  </r>
  <r>
    <x v="656"/>
    <x v="13"/>
    <x v="0"/>
    <n v="3.6299999999999999E-2"/>
    <x v="6"/>
    <n v="21"/>
    <x v="1"/>
    <x v="4"/>
  </r>
  <r>
    <x v="656"/>
    <x v="0"/>
    <x v="1"/>
    <n v="0.10088"/>
    <x v="6"/>
    <n v="21"/>
    <x v="1"/>
    <x v="4"/>
  </r>
  <r>
    <x v="656"/>
    <x v="16"/>
    <x v="1"/>
    <n v="0.21962000000000001"/>
    <x v="6"/>
    <n v="21"/>
    <x v="1"/>
    <x v="4"/>
  </r>
  <r>
    <x v="656"/>
    <x v="14"/>
    <x v="1"/>
    <n v="0.20852999999999999"/>
    <x v="6"/>
    <n v="21"/>
    <x v="1"/>
    <x v="4"/>
  </r>
  <r>
    <x v="656"/>
    <x v="2"/>
    <x v="1"/>
    <n v="0.21904000000000001"/>
    <x v="6"/>
    <n v="21"/>
    <x v="1"/>
    <x v="4"/>
  </r>
  <r>
    <x v="656"/>
    <x v="3"/>
    <x v="1"/>
    <n v="0.22323999999999999"/>
    <x v="6"/>
    <n v="21"/>
    <x v="1"/>
    <x v="4"/>
  </r>
  <r>
    <x v="656"/>
    <x v="5"/>
    <x v="1"/>
    <n v="8.387E-2"/>
    <x v="6"/>
    <n v="21"/>
    <x v="1"/>
    <x v="4"/>
  </r>
  <r>
    <x v="656"/>
    <x v="6"/>
    <x v="1"/>
    <n v="0.17809"/>
    <x v="6"/>
    <n v="21"/>
    <x v="1"/>
    <x v="4"/>
  </r>
  <r>
    <x v="656"/>
    <x v="17"/>
    <x v="1"/>
    <n v="0.26874999999999999"/>
    <x v="6"/>
    <n v="21"/>
    <x v="1"/>
    <x v="4"/>
  </r>
  <r>
    <x v="656"/>
    <x v="15"/>
    <x v="1"/>
    <n v="0.25801000000000002"/>
    <x v="6"/>
    <n v="21"/>
    <x v="1"/>
    <x v="4"/>
  </r>
  <r>
    <x v="656"/>
    <x v="8"/>
    <x v="1"/>
    <n v="0.26447999999999999"/>
    <x v="6"/>
    <n v="21"/>
    <x v="1"/>
    <x v="4"/>
  </r>
  <r>
    <x v="656"/>
    <x v="9"/>
    <x v="1"/>
    <n v="0.27665000000000001"/>
    <x v="6"/>
    <n v="21"/>
    <x v="1"/>
    <x v="4"/>
  </r>
  <r>
    <x v="656"/>
    <x v="10"/>
    <x v="1"/>
    <n v="0.29883999999999999"/>
    <x v="6"/>
    <n v="21"/>
    <x v="1"/>
    <x v="4"/>
  </r>
  <r>
    <x v="656"/>
    <x v="11"/>
    <x v="1"/>
    <n v="0.29398999999999997"/>
    <x v="6"/>
    <n v="21"/>
    <x v="1"/>
    <x v="4"/>
  </r>
  <r>
    <x v="656"/>
    <x v="12"/>
    <x v="1"/>
    <n v="0.36723"/>
    <x v="6"/>
    <n v="21"/>
    <x v="1"/>
    <x v="4"/>
  </r>
  <r>
    <x v="656"/>
    <x v="18"/>
    <x v="1"/>
    <n v="0.16567000000000001"/>
    <x v="6"/>
    <n v="21"/>
    <x v="1"/>
    <x v="4"/>
  </r>
  <r>
    <x v="656"/>
    <x v="19"/>
    <x v="1"/>
    <n v="0.19708000000000001"/>
    <x v="6"/>
    <n v="21"/>
    <x v="1"/>
    <x v="4"/>
  </r>
  <r>
    <x v="656"/>
    <x v="13"/>
    <x v="1"/>
    <n v="5.9409999999999998E-2"/>
    <x v="6"/>
    <n v="21"/>
    <x v="1"/>
    <x v="4"/>
  </r>
  <r>
    <x v="657"/>
    <x v="0"/>
    <x v="3"/>
    <n v="0.53969999999999996"/>
    <x v="6"/>
    <n v="22"/>
    <x v="1"/>
    <x v="4"/>
  </r>
  <r>
    <x v="657"/>
    <x v="16"/>
    <x v="3"/>
    <n v="1.1836"/>
    <x v="6"/>
    <n v="22"/>
    <x v="1"/>
    <x v="4"/>
  </r>
  <r>
    <x v="657"/>
    <x v="14"/>
    <x v="3"/>
    <n v="1.1391"/>
    <x v="6"/>
    <n v="22"/>
    <x v="1"/>
    <x v="4"/>
  </r>
  <r>
    <x v="657"/>
    <x v="2"/>
    <x v="3"/>
    <n v="1.1887000000000001"/>
    <x v="6"/>
    <n v="22"/>
    <x v="1"/>
    <x v="4"/>
  </r>
  <r>
    <x v="657"/>
    <x v="3"/>
    <x v="3"/>
    <n v="1.194"/>
    <x v="6"/>
    <n v="22"/>
    <x v="1"/>
    <x v="4"/>
  </r>
  <r>
    <x v="657"/>
    <x v="5"/>
    <x v="3"/>
    <n v="0.74560000000000004"/>
    <x v="6"/>
    <n v="22"/>
    <x v="1"/>
    <x v="4"/>
  </r>
  <r>
    <x v="657"/>
    <x v="6"/>
    <x v="3"/>
    <n v="0.97070000000000001"/>
    <x v="6"/>
    <n v="22"/>
    <x v="1"/>
    <x v="4"/>
  </r>
  <r>
    <x v="657"/>
    <x v="17"/>
    <x v="3"/>
    <n v="1.4481999999999999"/>
    <x v="6"/>
    <n v="22"/>
    <x v="1"/>
    <x v="4"/>
  </r>
  <r>
    <x v="657"/>
    <x v="15"/>
    <x v="3"/>
    <n v="1.4025000000000001"/>
    <x v="6"/>
    <n v="22"/>
    <x v="1"/>
    <x v="4"/>
  </r>
  <r>
    <x v="657"/>
    <x v="8"/>
    <x v="3"/>
    <n v="1.4323999999999999"/>
    <x v="6"/>
    <n v="22"/>
    <x v="1"/>
    <x v="4"/>
  </r>
  <r>
    <x v="657"/>
    <x v="9"/>
    <x v="3"/>
    <n v="1.4873000000000001"/>
    <x v="6"/>
    <n v="22"/>
    <x v="1"/>
    <x v="4"/>
  </r>
  <r>
    <x v="657"/>
    <x v="10"/>
    <x v="3"/>
    <n v="1.6095999999999999"/>
    <x v="6"/>
    <n v="22"/>
    <x v="1"/>
    <x v="4"/>
  </r>
  <r>
    <x v="657"/>
    <x v="11"/>
    <x v="3"/>
    <n v="1.5994999999999999"/>
    <x v="6"/>
    <n v="22"/>
    <x v="1"/>
    <x v="4"/>
  </r>
  <r>
    <x v="657"/>
    <x v="12"/>
    <x v="3"/>
    <n v="1.9652000000000001"/>
    <x v="6"/>
    <n v="22"/>
    <x v="1"/>
    <x v="4"/>
  </r>
  <r>
    <x v="657"/>
    <x v="18"/>
    <x v="3"/>
    <n v="0.88600000000000001"/>
    <x v="6"/>
    <n v="22"/>
    <x v="1"/>
    <x v="4"/>
  </r>
  <r>
    <x v="657"/>
    <x v="19"/>
    <x v="3"/>
    <n v="1.054"/>
    <x v="6"/>
    <n v="22"/>
    <x v="1"/>
    <x v="4"/>
  </r>
  <r>
    <x v="657"/>
    <x v="13"/>
    <x v="3"/>
    <n v="0.52363999999999999"/>
    <x v="6"/>
    <n v="22"/>
    <x v="1"/>
    <x v="4"/>
  </r>
  <r>
    <x v="657"/>
    <x v="0"/>
    <x v="2"/>
    <n v="0.30098000000000003"/>
    <x v="6"/>
    <n v="22"/>
    <x v="1"/>
    <x v="4"/>
  </r>
  <r>
    <x v="657"/>
    <x v="16"/>
    <x v="2"/>
    <n v="0.50636999999999999"/>
    <x v="6"/>
    <n v="22"/>
    <x v="1"/>
    <x v="4"/>
  </r>
  <r>
    <x v="657"/>
    <x v="14"/>
    <x v="2"/>
    <n v="0.47020000000000001"/>
    <x v="6"/>
    <n v="22"/>
    <x v="1"/>
    <x v="4"/>
  </r>
  <r>
    <x v="657"/>
    <x v="2"/>
    <x v="2"/>
    <n v="0.51051999999999997"/>
    <x v="6"/>
    <n v="22"/>
    <x v="1"/>
    <x v="4"/>
  </r>
  <r>
    <x v="657"/>
    <x v="3"/>
    <x v="2"/>
    <n v="0.51483999999999996"/>
    <x v="6"/>
    <n v="22"/>
    <x v="1"/>
    <x v="4"/>
  </r>
  <r>
    <x v="657"/>
    <x v="5"/>
    <x v="2"/>
    <n v="0.53581999999999996"/>
    <x v="6"/>
    <n v="22"/>
    <x v="1"/>
    <x v="4"/>
  </r>
  <r>
    <x v="657"/>
    <x v="6"/>
    <x v="2"/>
    <n v="0.44268999999999997"/>
    <x v="6"/>
    <n v="22"/>
    <x v="1"/>
    <x v="4"/>
  </r>
  <r>
    <x v="657"/>
    <x v="17"/>
    <x v="2"/>
    <n v="0.50631000000000004"/>
    <x v="6"/>
    <n v="22"/>
    <x v="1"/>
    <x v="4"/>
  </r>
  <r>
    <x v="657"/>
    <x v="15"/>
    <x v="2"/>
    <n v="0.46916000000000002"/>
    <x v="6"/>
    <n v="22"/>
    <x v="1"/>
    <x v="4"/>
  </r>
  <r>
    <x v="657"/>
    <x v="8"/>
    <x v="2"/>
    <n v="0.49347000000000002"/>
    <x v="6"/>
    <n v="22"/>
    <x v="1"/>
    <x v="4"/>
  </r>
  <r>
    <x v="657"/>
    <x v="9"/>
    <x v="2"/>
    <n v="0.53810999999999998"/>
    <x v="6"/>
    <n v="22"/>
    <x v="1"/>
    <x v="4"/>
  </r>
  <r>
    <x v="657"/>
    <x v="10"/>
    <x v="2"/>
    <n v="0.63751999999999998"/>
    <x v="6"/>
    <n v="22"/>
    <x v="1"/>
    <x v="4"/>
  </r>
  <r>
    <x v="657"/>
    <x v="11"/>
    <x v="2"/>
    <n v="0.62931999999999999"/>
    <x v="6"/>
    <n v="22"/>
    <x v="1"/>
    <x v="4"/>
  </r>
  <r>
    <x v="657"/>
    <x v="12"/>
    <x v="2"/>
    <n v="0.92669999999999997"/>
    <x v="6"/>
    <n v="22"/>
    <x v="1"/>
    <x v="4"/>
  </r>
  <r>
    <x v="657"/>
    <x v="18"/>
    <x v="2"/>
    <n v="0.58392999999999995"/>
    <x v="6"/>
    <n v="22"/>
    <x v="1"/>
    <x v="4"/>
  </r>
  <r>
    <x v="657"/>
    <x v="19"/>
    <x v="2"/>
    <n v="0.68091999999999997"/>
    <x v="6"/>
    <n v="22"/>
    <x v="1"/>
    <x v="4"/>
  </r>
  <r>
    <x v="657"/>
    <x v="13"/>
    <x v="2"/>
    <n v="0.42712"/>
    <x v="6"/>
    <n v="22"/>
    <x v="1"/>
    <x v="4"/>
  </r>
  <r>
    <x v="657"/>
    <x v="0"/>
    <x v="0"/>
    <n v="0.13782"/>
    <x v="6"/>
    <n v="22"/>
    <x v="1"/>
    <x v="4"/>
  </r>
  <r>
    <x v="657"/>
    <x v="16"/>
    <x v="0"/>
    <n v="0.45591999999999999"/>
    <x v="6"/>
    <n v="22"/>
    <x v="1"/>
    <x v="4"/>
  </r>
  <r>
    <x v="657"/>
    <x v="14"/>
    <x v="0"/>
    <n v="0.45591999999999999"/>
    <x v="6"/>
    <n v="22"/>
    <x v="1"/>
    <x v="4"/>
  </r>
  <r>
    <x v="657"/>
    <x v="2"/>
    <x v="0"/>
    <n v="0.45591999999999999"/>
    <x v="6"/>
    <n v="22"/>
    <x v="1"/>
    <x v="4"/>
  </r>
  <r>
    <x v="657"/>
    <x v="3"/>
    <x v="0"/>
    <n v="0.45591999999999999"/>
    <x v="6"/>
    <n v="22"/>
    <x v="1"/>
    <x v="4"/>
  </r>
  <r>
    <x v="657"/>
    <x v="5"/>
    <x v="0"/>
    <n v="0.12402000000000001"/>
    <x v="6"/>
    <n v="22"/>
    <x v="1"/>
    <x v="4"/>
  </r>
  <r>
    <x v="657"/>
    <x v="6"/>
    <x v="0"/>
    <n v="0.34650999999999998"/>
    <x v="6"/>
    <n v="22"/>
    <x v="1"/>
    <x v="4"/>
  </r>
  <r>
    <x v="657"/>
    <x v="17"/>
    <x v="0"/>
    <n v="0.67110000000000003"/>
    <x v="6"/>
    <n v="22"/>
    <x v="1"/>
    <x v="4"/>
  </r>
  <r>
    <x v="657"/>
    <x v="15"/>
    <x v="0"/>
    <n v="0.67110000000000003"/>
    <x v="6"/>
    <n v="22"/>
    <x v="1"/>
    <x v="4"/>
  </r>
  <r>
    <x v="657"/>
    <x v="8"/>
    <x v="0"/>
    <n v="0.67110000000000003"/>
    <x v="6"/>
    <n v="22"/>
    <x v="1"/>
    <x v="4"/>
  </r>
  <r>
    <x v="657"/>
    <x v="9"/>
    <x v="0"/>
    <n v="0.67110000000000003"/>
    <x v="6"/>
    <n v="22"/>
    <x v="1"/>
    <x v="4"/>
  </r>
  <r>
    <x v="657"/>
    <x v="10"/>
    <x v="0"/>
    <n v="0.67110000000000003"/>
    <x v="6"/>
    <n v="22"/>
    <x v="1"/>
    <x v="4"/>
  </r>
  <r>
    <x v="657"/>
    <x v="11"/>
    <x v="0"/>
    <n v="0.67110000000000003"/>
    <x v="6"/>
    <n v="22"/>
    <x v="1"/>
    <x v="4"/>
  </r>
  <r>
    <x v="657"/>
    <x v="12"/>
    <x v="0"/>
    <n v="0.67110000000000003"/>
    <x v="6"/>
    <n v="22"/>
    <x v="1"/>
    <x v="4"/>
  </r>
  <r>
    <x v="657"/>
    <x v="18"/>
    <x v="0"/>
    <n v="0.13639999999999999"/>
    <x v="6"/>
    <n v="22"/>
    <x v="1"/>
    <x v="4"/>
  </r>
  <r>
    <x v="657"/>
    <x v="19"/>
    <x v="0"/>
    <n v="0.17599999999999999"/>
    <x v="6"/>
    <n v="22"/>
    <x v="1"/>
    <x v="4"/>
  </r>
  <r>
    <x v="657"/>
    <x v="13"/>
    <x v="0"/>
    <n v="3.6299999999999999E-2"/>
    <x v="6"/>
    <n v="22"/>
    <x v="1"/>
    <x v="4"/>
  </r>
  <r>
    <x v="657"/>
    <x v="0"/>
    <x v="1"/>
    <n v="0.10088999999999999"/>
    <x v="6"/>
    <n v="22"/>
    <x v="1"/>
    <x v="4"/>
  </r>
  <r>
    <x v="657"/>
    <x v="16"/>
    <x v="1"/>
    <n v="0.2213"/>
    <x v="6"/>
    <n v="22"/>
    <x v="1"/>
    <x v="4"/>
  </r>
  <r>
    <x v="657"/>
    <x v="14"/>
    <x v="1"/>
    <n v="0.21296999999999999"/>
    <x v="6"/>
    <n v="22"/>
    <x v="1"/>
    <x v="4"/>
  </r>
  <r>
    <x v="657"/>
    <x v="2"/>
    <x v="1"/>
    <n v="0.22225"/>
    <x v="6"/>
    <n v="22"/>
    <x v="1"/>
    <x v="4"/>
  </r>
  <r>
    <x v="657"/>
    <x v="3"/>
    <x v="1"/>
    <n v="0.22323999999999999"/>
    <x v="6"/>
    <n v="22"/>
    <x v="1"/>
    <x v="4"/>
  </r>
  <r>
    <x v="657"/>
    <x v="5"/>
    <x v="1"/>
    <n v="8.5750000000000007E-2"/>
    <x v="6"/>
    <n v="22"/>
    <x v="1"/>
    <x v="4"/>
  </r>
  <r>
    <x v="657"/>
    <x v="6"/>
    <x v="1"/>
    <n v="0.18149000000000001"/>
    <x v="6"/>
    <n v="22"/>
    <x v="1"/>
    <x v="4"/>
  </r>
  <r>
    <x v="657"/>
    <x v="17"/>
    <x v="1"/>
    <n v="0.27078000000000002"/>
    <x v="6"/>
    <n v="22"/>
    <x v="1"/>
    <x v="4"/>
  </r>
  <r>
    <x v="657"/>
    <x v="15"/>
    <x v="1"/>
    <n v="0.26223000000000002"/>
    <x v="6"/>
    <n v="22"/>
    <x v="1"/>
    <x v="4"/>
  </r>
  <r>
    <x v="657"/>
    <x v="8"/>
    <x v="1"/>
    <n v="0.26782"/>
    <x v="6"/>
    <n v="22"/>
    <x v="1"/>
    <x v="4"/>
  </r>
  <r>
    <x v="657"/>
    <x v="9"/>
    <x v="1"/>
    <n v="0.27807999999999999"/>
    <x v="6"/>
    <n v="22"/>
    <x v="1"/>
    <x v="4"/>
  </r>
  <r>
    <x v="657"/>
    <x v="10"/>
    <x v="1"/>
    <n v="0.30097000000000002"/>
    <x v="6"/>
    <n v="22"/>
    <x v="1"/>
    <x v="4"/>
  </r>
  <r>
    <x v="657"/>
    <x v="11"/>
    <x v="1"/>
    <n v="0.29907"/>
    <x v="6"/>
    <n v="22"/>
    <x v="1"/>
    <x v="4"/>
  </r>
  <r>
    <x v="657"/>
    <x v="12"/>
    <x v="1"/>
    <n v="0.36738999999999999"/>
    <x v="6"/>
    <n v="22"/>
    <x v="1"/>
    <x v="4"/>
  </r>
  <r>
    <x v="657"/>
    <x v="18"/>
    <x v="1"/>
    <n v="0.16567000000000001"/>
    <x v="6"/>
    <n v="22"/>
    <x v="1"/>
    <x v="4"/>
  </r>
  <r>
    <x v="657"/>
    <x v="19"/>
    <x v="1"/>
    <n v="0.19708000000000001"/>
    <x v="6"/>
    <n v="22"/>
    <x v="1"/>
    <x v="4"/>
  </r>
  <r>
    <x v="657"/>
    <x v="13"/>
    <x v="1"/>
    <n v="6.021E-2"/>
    <x v="6"/>
    <n v="22"/>
    <x v="1"/>
    <x v="4"/>
  </r>
  <r>
    <x v="658"/>
    <x v="0"/>
    <x v="3"/>
    <n v="0.54039999999999999"/>
    <x v="6"/>
    <n v="23"/>
    <x v="1"/>
    <x v="4"/>
  </r>
  <r>
    <x v="658"/>
    <x v="16"/>
    <x v="3"/>
    <n v="1.1952"/>
    <x v="6"/>
    <n v="23"/>
    <x v="1"/>
    <x v="4"/>
  </r>
  <r>
    <x v="658"/>
    <x v="14"/>
    <x v="3"/>
    <n v="1.157"/>
    <x v="6"/>
    <n v="23"/>
    <x v="1"/>
    <x v="4"/>
  </r>
  <r>
    <x v="658"/>
    <x v="2"/>
    <x v="3"/>
    <n v="1.206"/>
    <x v="6"/>
    <n v="23"/>
    <x v="1"/>
    <x v="4"/>
  </r>
  <r>
    <x v="658"/>
    <x v="3"/>
    <x v="3"/>
    <n v="1.194"/>
    <x v="6"/>
    <n v="23"/>
    <x v="1"/>
    <x v="4"/>
  </r>
  <r>
    <x v="658"/>
    <x v="5"/>
    <x v="3"/>
    <n v="0.76329999999999998"/>
    <x v="6"/>
    <n v="23"/>
    <x v="1"/>
    <x v="4"/>
  </r>
  <r>
    <x v="658"/>
    <x v="6"/>
    <x v="3"/>
    <n v="0.99250000000000005"/>
    <x v="6"/>
    <n v="23"/>
    <x v="1"/>
    <x v="4"/>
  </r>
  <r>
    <x v="658"/>
    <x v="17"/>
    <x v="3"/>
    <n v="1.458"/>
    <x v="6"/>
    <n v="23"/>
    <x v="1"/>
    <x v="4"/>
  </r>
  <r>
    <x v="658"/>
    <x v="15"/>
    <x v="3"/>
    <n v="1.4172"/>
    <x v="6"/>
    <n v="23"/>
    <x v="1"/>
    <x v="4"/>
  </r>
  <r>
    <x v="658"/>
    <x v="8"/>
    <x v="3"/>
    <n v="1.4442999999999999"/>
    <x v="6"/>
    <n v="23"/>
    <x v="1"/>
    <x v="4"/>
  </r>
  <r>
    <x v="658"/>
    <x v="9"/>
    <x v="3"/>
    <n v="1.5051000000000001"/>
    <x v="6"/>
    <n v="23"/>
    <x v="1"/>
    <x v="4"/>
  </r>
  <r>
    <x v="658"/>
    <x v="10"/>
    <x v="3"/>
    <n v="1.6181000000000001"/>
    <x v="6"/>
    <n v="23"/>
    <x v="1"/>
    <x v="4"/>
  </r>
  <r>
    <x v="658"/>
    <x v="11"/>
    <x v="3"/>
    <n v="1.6032"/>
    <x v="6"/>
    <n v="23"/>
    <x v="1"/>
    <x v="4"/>
  </r>
  <r>
    <x v="658"/>
    <x v="12"/>
    <x v="3"/>
    <n v="1.9669000000000001"/>
    <x v="6"/>
    <n v="23"/>
    <x v="1"/>
    <x v="4"/>
  </r>
  <r>
    <x v="658"/>
    <x v="18"/>
    <x v="3"/>
    <n v="0.88600000000000001"/>
    <x v="6"/>
    <n v="23"/>
    <x v="1"/>
    <x v="4"/>
  </r>
  <r>
    <x v="658"/>
    <x v="19"/>
    <x v="3"/>
    <n v="1.054"/>
    <x v="6"/>
    <n v="23"/>
    <x v="1"/>
    <x v="4"/>
  </r>
  <r>
    <x v="658"/>
    <x v="13"/>
    <x v="3"/>
    <n v="0.54146000000000005"/>
    <x v="6"/>
    <n v="23"/>
    <x v="1"/>
    <x v="4"/>
  </r>
  <r>
    <x v="658"/>
    <x v="0"/>
    <x v="2"/>
    <n v="0.30154999999999998"/>
    <x v="6"/>
    <n v="23"/>
    <x v="1"/>
    <x v="4"/>
  </r>
  <r>
    <x v="658"/>
    <x v="16"/>
    <x v="2"/>
    <n v="0.51580999999999999"/>
    <x v="6"/>
    <n v="23"/>
    <x v="1"/>
    <x v="4"/>
  </r>
  <r>
    <x v="658"/>
    <x v="14"/>
    <x v="2"/>
    <n v="0.48476000000000002"/>
    <x v="6"/>
    <n v="23"/>
    <x v="1"/>
    <x v="4"/>
  </r>
  <r>
    <x v="658"/>
    <x v="2"/>
    <x v="2"/>
    <n v="0.52459"/>
    <x v="6"/>
    <n v="23"/>
    <x v="1"/>
    <x v="4"/>
  </r>
  <r>
    <x v="658"/>
    <x v="3"/>
    <x v="2"/>
    <n v="0.51483999999999996"/>
    <x v="6"/>
    <n v="23"/>
    <x v="1"/>
    <x v="4"/>
  </r>
  <r>
    <x v="658"/>
    <x v="5"/>
    <x v="2"/>
    <n v="0.55149000000000004"/>
    <x v="6"/>
    <n v="23"/>
    <x v="1"/>
    <x v="4"/>
  </r>
  <r>
    <x v="658"/>
    <x v="6"/>
    <x v="2"/>
    <n v="0.46042"/>
    <x v="6"/>
    <n v="23"/>
    <x v="1"/>
    <x v="4"/>
  </r>
  <r>
    <x v="658"/>
    <x v="17"/>
    <x v="2"/>
    <n v="0.51427999999999996"/>
    <x v="6"/>
    <n v="23"/>
    <x v="1"/>
    <x v="4"/>
  </r>
  <r>
    <x v="658"/>
    <x v="15"/>
    <x v="2"/>
    <n v="0.48111999999999999"/>
    <x v="6"/>
    <n v="23"/>
    <x v="1"/>
    <x v="4"/>
  </r>
  <r>
    <x v="658"/>
    <x v="8"/>
    <x v="2"/>
    <n v="0.50314999999999999"/>
    <x v="6"/>
    <n v="23"/>
    <x v="1"/>
    <x v="4"/>
  </r>
  <r>
    <x v="658"/>
    <x v="9"/>
    <x v="2"/>
    <n v="0.55259000000000003"/>
    <x v="6"/>
    <n v="23"/>
    <x v="1"/>
    <x v="4"/>
  </r>
  <r>
    <x v="658"/>
    <x v="10"/>
    <x v="2"/>
    <n v="0.64444000000000001"/>
    <x v="6"/>
    <n v="23"/>
    <x v="1"/>
    <x v="4"/>
  </r>
  <r>
    <x v="658"/>
    <x v="11"/>
    <x v="2"/>
    <n v="0.63232999999999995"/>
    <x v="6"/>
    <n v="23"/>
    <x v="1"/>
    <x v="4"/>
  </r>
  <r>
    <x v="658"/>
    <x v="12"/>
    <x v="2"/>
    <n v="0.92808999999999997"/>
    <x v="6"/>
    <n v="23"/>
    <x v="1"/>
    <x v="4"/>
  </r>
  <r>
    <x v="658"/>
    <x v="18"/>
    <x v="2"/>
    <n v="0.58392999999999995"/>
    <x v="6"/>
    <n v="23"/>
    <x v="1"/>
    <x v="4"/>
  </r>
  <r>
    <x v="658"/>
    <x v="19"/>
    <x v="2"/>
    <n v="0.68091999999999997"/>
    <x v="6"/>
    <n v="23"/>
    <x v="1"/>
    <x v="4"/>
  </r>
  <r>
    <x v="658"/>
    <x v="13"/>
    <x v="2"/>
    <n v="0.44290000000000002"/>
    <x v="6"/>
    <n v="23"/>
    <x v="1"/>
    <x v="4"/>
  </r>
  <r>
    <x v="658"/>
    <x v="0"/>
    <x v="0"/>
    <n v="0.13782"/>
    <x v="6"/>
    <n v="23"/>
    <x v="1"/>
    <x v="4"/>
  </r>
  <r>
    <x v="658"/>
    <x v="16"/>
    <x v="0"/>
    <n v="0.45591999999999999"/>
    <x v="6"/>
    <n v="23"/>
    <x v="1"/>
    <x v="4"/>
  </r>
  <r>
    <x v="658"/>
    <x v="14"/>
    <x v="0"/>
    <n v="0.45591999999999999"/>
    <x v="6"/>
    <n v="23"/>
    <x v="1"/>
    <x v="4"/>
  </r>
  <r>
    <x v="658"/>
    <x v="2"/>
    <x v="0"/>
    <n v="0.45591999999999999"/>
    <x v="6"/>
    <n v="23"/>
    <x v="1"/>
    <x v="4"/>
  </r>
  <r>
    <x v="658"/>
    <x v="3"/>
    <x v="0"/>
    <n v="0.45591999999999999"/>
    <x v="6"/>
    <n v="23"/>
    <x v="1"/>
    <x v="4"/>
  </r>
  <r>
    <x v="658"/>
    <x v="5"/>
    <x v="0"/>
    <n v="0.12402000000000001"/>
    <x v="6"/>
    <n v="23"/>
    <x v="1"/>
    <x v="4"/>
  </r>
  <r>
    <x v="658"/>
    <x v="6"/>
    <x v="0"/>
    <n v="0.34650999999999998"/>
    <x v="6"/>
    <n v="23"/>
    <x v="1"/>
    <x v="4"/>
  </r>
  <r>
    <x v="658"/>
    <x v="17"/>
    <x v="0"/>
    <n v="0.67110000000000003"/>
    <x v="6"/>
    <n v="23"/>
    <x v="1"/>
    <x v="4"/>
  </r>
  <r>
    <x v="658"/>
    <x v="15"/>
    <x v="0"/>
    <n v="0.67110000000000003"/>
    <x v="6"/>
    <n v="23"/>
    <x v="1"/>
    <x v="4"/>
  </r>
  <r>
    <x v="658"/>
    <x v="8"/>
    <x v="0"/>
    <n v="0.67110000000000003"/>
    <x v="6"/>
    <n v="23"/>
    <x v="1"/>
    <x v="4"/>
  </r>
  <r>
    <x v="658"/>
    <x v="9"/>
    <x v="0"/>
    <n v="0.67110000000000003"/>
    <x v="6"/>
    <n v="23"/>
    <x v="1"/>
    <x v="4"/>
  </r>
  <r>
    <x v="658"/>
    <x v="10"/>
    <x v="0"/>
    <n v="0.67110000000000003"/>
    <x v="6"/>
    <n v="23"/>
    <x v="1"/>
    <x v="4"/>
  </r>
  <r>
    <x v="658"/>
    <x v="11"/>
    <x v="0"/>
    <n v="0.67110000000000003"/>
    <x v="6"/>
    <n v="23"/>
    <x v="1"/>
    <x v="4"/>
  </r>
  <r>
    <x v="658"/>
    <x v="12"/>
    <x v="0"/>
    <n v="0.67110000000000003"/>
    <x v="6"/>
    <n v="23"/>
    <x v="1"/>
    <x v="4"/>
  </r>
  <r>
    <x v="658"/>
    <x v="18"/>
    <x v="0"/>
    <n v="0.13639999999999999"/>
    <x v="6"/>
    <n v="23"/>
    <x v="1"/>
    <x v="4"/>
  </r>
  <r>
    <x v="658"/>
    <x v="19"/>
    <x v="0"/>
    <n v="0.17599999999999999"/>
    <x v="6"/>
    <n v="23"/>
    <x v="1"/>
    <x v="4"/>
  </r>
  <r>
    <x v="658"/>
    <x v="13"/>
    <x v="0"/>
    <n v="3.6299999999999999E-2"/>
    <x v="6"/>
    <n v="23"/>
    <x v="1"/>
    <x v="4"/>
  </r>
  <r>
    <x v="658"/>
    <x v="0"/>
    <x v="1"/>
    <n v="0.10102"/>
    <x v="6"/>
    <n v="23"/>
    <x v="1"/>
    <x v="4"/>
  </r>
  <r>
    <x v="658"/>
    <x v="16"/>
    <x v="1"/>
    <n v="0.22345999999999999"/>
    <x v="6"/>
    <n v="23"/>
    <x v="1"/>
    <x v="4"/>
  </r>
  <r>
    <x v="658"/>
    <x v="14"/>
    <x v="1"/>
    <n v="0.21631"/>
    <x v="6"/>
    <n v="23"/>
    <x v="1"/>
    <x v="4"/>
  </r>
  <r>
    <x v="658"/>
    <x v="2"/>
    <x v="1"/>
    <n v="0.22548000000000001"/>
    <x v="6"/>
    <n v="23"/>
    <x v="1"/>
    <x v="4"/>
  </r>
  <r>
    <x v="658"/>
    <x v="3"/>
    <x v="1"/>
    <n v="0.22323999999999999"/>
    <x v="6"/>
    <n v="23"/>
    <x v="1"/>
    <x v="4"/>
  </r>
  <r>
    <x v="658"/>
    <x v="5"/>
    <x v="1"/>
    <n v="8.7779999999999997E-2"/>
    <x v="6"/>
    <n v="23"/>
    <x v="1"/>
    <x v="4"/>
  </r>
  <r>
    <x v="658"/>
    <x v="6"/>
    <x v="1"/>
    <n v="0.18556"/>
    <x v="6"/>
    <n v="23"/>
    <x v="1"/>
    <x v="4"/>
  </r>
  <r>
    <x v="658"/>
    <x v="17"/>
    <x v="1"/>
    <n v="0.27261000000000002"/>
    <x v="6"/>
    <n v="23"/>
    <x v="1"/>
    <x v="4"/>
  </r>
  <r>
    <x v="658"/>
    <x v="15"/>
    <x v="1"/>
    <n v="0.26496999999999998"/>
    <x v="6"/>
    <n v="23"/>
    <x v="1"/>
    <x v="4"/>
  </r>
  <r>
    <x v="658"/>
    <x v="8"/>
    <x v="1"/>
    <n v="0.27004"/>
    <x v="6"/>
    <n v="23"/>
    <x v="1"/>
    <x v="4"/>
  </r>
  <r>
    <x v="658"/>
    <x v="9"/>
    <x v="1"/>
    <n v="0.28139999999999998"/>
    <x v="6"/>
    <n v="23"/>
    <x v="1"/>
    <x v="4"/>
  </r>
  <r>
    <x v="658"/>
    <x v="10"/>
    <x v="1"/>
    <n v="0.30254999999999999"/>
    <x v="6"/>
    <n v="23"/>
    <x v="1"/>
    <x v="4"/>
  </r>
  <r>
    <x v="658"/>
    <x v="11"/>
    <x v="1"/>
    <n v="0.29976000000000003"/>
    <x v="6"/>
    <n v="23"/>
    <x v="1"/>
    <x v="4"/>
  </r>
  <r>
    <x v="658"/>
    <x v="12"/>
    <x v="1"/>
    <n v="0.36770000000000003"/>
    <x v="6"/>
    <n v="23"/>
    <x v="1"/>
    <x v="4"/>
  </r>
  <r>
    <x v="658"/>
    <x v="18"/>
    <x v="1"/>
    <n v="0.16567000000000001"/>
    <x v="6"/>
    <n v="23"/>
    <x v="1"/>
    <x v="4"/>
  </r>
  <r>
    <x v="658"/>
    <x v="19"/>
    <x v="1"/>
    <n v="0.19708000000000001"/>
    <x v="6"/>
    <n v="23"/>
    <x v="1"/>
    <x v="4"/>
  </r>
  <r>
    <x v="658"/>
    <x v="13"/>
    <x v="1"/>
    <n v="6.225E-2"/>
    <x v="6"/>
    <n v="23"/>
    <x v="1"/>
    <x v="4"/>
  </r>
  <r>
    <x v="659"/>
    <x v="0"/>
    <x v="3"/>
    <n v="0.54190000000000005"/>
    <x v="6"/>
    <n v="24"/>
    <x v="1"/>
    <x v="5"/>
  </r>
  <r>
    <x v="659"/>
    <x v="16"/>
    <x v="3"/>
    <n v="1.2208000000000001"/>
    <x v="6"/>
    <n v="24"/>
    <x v="1"/>
    <x v="5"/>
  </r>
  <r>
    <x v="659"/>
    <x v="14"/>
    <x v="3"/>
    <n v="1.1629"/>
    <x v="6"/>
    <n v="24"/>
    <x v="1"/>
    <x v="5"/>
  </r>
  <r>
    <x v="659"/>
    <x v="2"/>
    <x v="3"/>
    <n v="1.2210000000000001"/>
    <x v="6"/>
    <n v="24"/>
    <x v="1"/>
    <x v="5"/>
  </r>
  <r>
    <x v="659"/>
    <x v="3"/>
    <x v="3"/>
    <n v="1.242"/>
    <x v="6"/>
    <n v="24"/>
    <x v="1"/>
    <x v="5"/>
  </r>
  <r>
    <x v="659"/>
    <x v="5"/>
    <x v="3"/>
    <n v="0.77259999999999995"/>
    <x v="6"/>
    <n v="24"/>
    <x v="1"/>
    <x v="5"/>
  </r>
  <r>
    <x v="659"/>
    <x v="6"/>
    <x v="3"/>
    <n v="1.0013000000000001"/>
    <x v="6"/>
    <n v="24"/>
    <x v="1"/>
    <x v="5"/>
  </r>
  <r>
    <x v="659"/>
    <x v="17"/>
    <x v="3"/>
    <n v="1.4751000000000001"/>
    <x v="6"/>
    <n v="24"/>
    <x v="1"/>
    <x v="5"/>
  </r>
  <r>
    <x v="659"/>
    <x v="15"/>
    <x v="3"/>
    <n v="1.4217"/>
    <x v="6"/>
    <n v="24"/>
    <x v="1"/>
    <x v="5"/>
  </r>
  <r>
    <x v="659"/>
    <x v="8"/>
    <x v="3"/>
    <n v="1.4554"/>
    <x v="6"/>
    <n v="24"/>
    <x v="1"/>
    <x v="5"/>
  </r>
  <r>
    <x v="659"/>
    <x v="9"/>
    <x v="3"/>
    <n v="1.5111000000000001"/>
    <x v="6"/>
    <n v="24"/>
    <x v="1"/>
    <x v="5"/>
  </r>
  <r>
    <x v="659"/>
    <x v="10"/>
    <x v="3"/>
    <n v="1.6473"/>
    <x v="6"/>
    <n v="24"/>
    <x v="1"/>
    <x v="5"/>
  </r>
  <r>
    <x v="659"/>
    <x v="11"/>
    <x v="3"/>
    <n v="1.6173999999999999"/>
    <x v="6"/>
    <n v="24"/>
    <x v="1"/>
    <x v="5"/>
  </r>
  <r>
    <x v="659"/>
    <x v="12"/>
    <x v="3"/>
    <n v="1.9677"/>
    <x v="6"/>
    <n v="24"/>
    <x v="1"/>
    <x v="5"/>
  </r>
  <r>
    <x v="659"/>
    <x v="18"/>
    <x v="3"/>
    <n v="0.88600000000000001"/>
    <x v="6"/>
    <n v="24"/>
    <x v="1"/>
    <x v="5"/>
  </r>
  <r>
    <x v="659"/>
    <x v="19"/>
    <x v="3"/>
    <n v="1.054"/>
    <x v="6"/>
    <n v="24"/>
    <x v="1"/>
    <x v="5"/>
  </r>
  <r>
    <x v="659"/>
    <x v="0"/>
    <x v="2"/>
    <n v="0.30276999999999998"/>
    <x v="6"/>
    <n v="24"/>
    <x v="1"/>
    <x v="5"/>
  </r>
  <r>
    <x v="659"/>
    <x v="16"/>
    <x v="2"/>
    <n v="0.53663000000000005"/>
    <x v="6"/>
    <n v="24"/>
    <x v="1"/>
    <x v="5"/>
  </r>
  <r>
    <x v="659"/>
    <x v="14"/>
    <x v="2"/>
    <n v="0.48956"/>
    <x v="6"/>
    <n v="24"/>
    <x v="1"/>
    <x v="5"/>
  </r>
  <r>
    <x v="659"/>
    <x v="2"/>
    <x v="2"/>
    <n v="0.53678999999999999"/>
    <x v="6"/>
    <n v="24"/>
    <x v="1"/>
    <x v="5"/>
  </r>
  <r>
    <x v="659"/>
    <x v="3"/>
    <x v="2"/>
    <n v="0.55386000000000002"/>
    <x v="6"/>
    <n v="24"/>
    <x v="1"/>
    <x v="5"/>
  </r>
  <r>
    <x v="659"/>
    <x v="5"/>
    <x v="2"/>
    <n v="0.55972999999999995"/>
    <x v="6"/>
    <n v="24"/>
    <x v="1"/>
    <x v="5"/>
  </r>
  <r>
    <x v="659"/>
    <x v="6"/>
    <x v="2"/>
    <n v="0.46758"/>
    <x v="6"/>
    <n v="24"/>
    <x v="1"/>
    <x v="5"/>
  </r>
  <r>
    <x v="659"/>
    <x v="17"/>
    <x v="2"/>
    <n v="0.52819000000000005"/>
    <x v="6"/>
    <n v="24"/>
    <x v="1"/>
    <x v="5"/>
  </r>
  <r>
    <x v="659"/>
    <x v="15"/>
    <x v="2"/>
    <n v="0.48477999999999999"/>
    <x v="6"/>
    <n v="24"/>
    <x v="1"/>
    <x v="5"/>
  </r>
  <r>
    <x v="659"/>
    <x v="8"/>
    <x v="2"/>
    <n v="0.51217999999999997"/>
    <x v="6"/>
    <n v="24"/>
    <x v="1"/>
    <x v="5"/>
  </r>
  <r>
    <x v="659"/>
    <x v="9"/>
    <x v="2"/>
    <n v="0.55747000000000002"/>
    <x v="6"/>
    <n v="24"/>
    <x v="1"/>
    <x v="5"/>
  </r>
  <r>
    <x v="659"/>
    <x v="10"/>
    <x v="2"/>
    <n v="0.66818999999999995"/>
    <x v="6"/>
    <n v="24"/>
    <x v="1"/>
    <x v="5"/>
  </r>
  <r>
    <x v="659"/>
    <x v="11"/>
    <x v="2"/>
    <n v="0.64388000000000001"/>
    <x v="6"/>
    <n v="24"/>
    <x v="1"/>
    <x v="5"/>
  </r>
  <r>
    <x v="659"/>
    <x v="12"/>
    <x v="2"/>
    <n v="0.92874999999999996"/>
    <x v="6"/>
    <n v="24"/>
    <x v="1"/>
    <x v="5"/>
  </r>
  <r>
    <x v="659"/>
    <x v="18"/>
    <x v="2"/>
    <n v="0.58392999999999995"/>
    <x v="6"/>
    <n v="24"/>
    <x v="1"/>
    <x v="5"/>
  </r>
  <r>
    <x v="659"/>
    <x v="19"/>
    <x v="2"/>
    <n v="0.68091999999999997"/>
    <x v="6"/>
    <n v="24"/>
    <x v="1"/>
    <x v="5"/>
  </r>
  <r>
    <x v="659"/>
    <x v="0"/>
    <x v="0"/>
    <n v="0.13782"/>
    <x v="6"/>
    <n v="24"/>
    <x v="1"/>
    <x v="5"/>
  </r>
  <r>
    <x v="659"/>
    <x v="16"/>
    <x v="0"/>
    <n v="0.45591999999999999"/>
    <x v="6"/>
    <n v="24"/>
    <x v="1"/>
    <x v="5"/>
  </r>
  <r>
    <x v="659"/>
    <x v="14"/>
    <x v="0"/>
    <n v="0.45591999999999999"/>
    <x v="6"/>
    <n v="24"/>
    <x v="1"/>
    <x v="5"/>
  </r>
  <r>
    <x v="659"/>
    <x v="2"/>
    <x v="0"/>
    <n v="0.45591999999999999"/>
    <x v="6"/>
    <n v="24"/>
    <x v="1"/>
    <x v="5"/>
  </r>
  <r>
    <x v="659"/>
    <x v="3"/>
    <x v="0"/>
    <n v="0.45591999999999999"/>
    <x v="6"/>
    <n v="24"/>
    <x v="1"/>
    <x v="5"/>
  </r>
  <r>
    <x v="659"/>
    <x v="5"/>
    <x v="0"/>
    <n v="0.12402000000000001"/>
    <x v="6"/>
    <n v="24"/>
    <x v="1"/>
    <x v="5"/>
  </r>
  <r>
    <x v="659"/>
    <x v="6"/>
    <x v="0"/>
    <n v="0.34650999999999998"/>
    <x v="6"/>
    <n v="24"/>
    <x v="1"/>
    <x v="5"/>
  </r>
  <r>
    <x v="659"/>
    <x v="17"/>
    <x v="0"/>
    <n v="0.67110000000000003"/>
    <x v="6"/>
    <n v="24"/>
    <x v="1"/>
    <x v="5"/>
  </r>
  <r>
    <x v="659"/>
    <x v="15"/>
    <x v="0"/>
    <n v="0.67110000000000003"/>
    <x v="6"/>
    <n v="24"/>
    <x v="1"/>
    <x v="5"/>
  </r>
  <r>
    <x v="659"/>
    <x v="8"/>
    <x v="0"/>
    <n v="0.67110000000000003"/>
    <x v="6"/>
    <n v="24"/>
    <x v="1"/>
    <x v="5"/>
  </r>
  <r>
    <x v="659"/>
    <x v="9"/>
    <x v="0"/>
    <n v="0.67110000000000003"/>
    <x v="6"/>
    <n v="24"/>
    <x v="1"/>
    <x v="5"/>
  </r>
  <r>
    <x v="659"/>
    <x v="10"/>
    <x v="0"/>
    <n v="0.67110000000000003"/>
    <x v="6"/>
    <n v="24"/>
    <x v="1"/>
    <x v="5"/>
  </r>
  <r>
    <x v="659"/>
    <x v="11"/>
    <x v="0"/>
    <n v="0.67110000000000003"/>
    <x v="6"/>
    <n v="24"/>
    <x v="1"/>
    <x v="5"/>
  </r>
  <r>
    <x v="659"/>
    <x v="12"/>
    <x v="0"/>
    <n v="0.67110000000000003"/>
    <x v="6"/>
    <n v="24"/>
    <x v="1"/>
    <x v="5"/>
  </r>
  <r>
    <x v="659"/>
    <x v="18"/>
    <x v="0"/>
    <n v="0.13639999999999999"/>
    <x v="6"/>
    <n v="24"/>
    <x v="1"/>
    <x v="5"/>
  </r>
  <r>
    <x v="659"/>
    <x v="19"/>
    <x v="0"/>
    <n v="0.17599999999999999"/>
    <x v="6"/>
    <n v="24"/>
    <x v="1"/>
    <x v="5"/>
  </r>
  <r>
    <x v="659"/>
    <x v="0"/>
    <x v="1"/>
    <n v="0.1013"/>
    <x v="6"/>
    <n v="24"/>
    <x v="1"/>
    <x v="5"/>
  </r>
  <r>
    <x v="659"/>
    <x v="16"/>
    <x v="1"/>
    <n v="0.22824"/>
    <x v="6"/>
    <n v="24"/>
    <x v="1"/>
    <x v="5"/>
  </r>
  <r>
    <x v="659"/>
    <x v="14"/>
    <x v="1"/>
    <n v="0.21740999999999999"/>
    <x v="6"/>
    <n v="24"/>
    <x v="1"/>
    <x v="5"/>
  </r>
  <r>
    <x v="659"/>
    <x v="2"/>
    <x v="1"/>
    <n v="0.22828000000000001"/>
    <x v="6"/>
    <n v="24"/>
    <x v="1"/>
    <x v="5"/>
  </r>
  <r>
    <x v="659"/>
    <x v="3"/>
    <x v="1"/>
    <n v="0.23221"/>
    <x v="6"/>
    <n v="24"/>
    <x v="1"/>
    <x v="5"/>
  </r>
  <r>
    <x v="659"/>
    <x v="5"/>
    <x v="1"/>
    <n v="8.8840000000000002E-2"/>
    <x v="6"/>
    <n v="24"/>
    <x v="1"/>
    <x v="5"/>
  </r>
  <r>
    <x v="659"/>
    <x v="6"/>
    <x v="1"/>
    <n v="0.18720000000000001"/>
    <x v="6"/>
    <n v="24"/>
    <x v="1"/>
    <x v="5"/>
  </r>
  <r>
    <x v="659"/>
    <x v="17"/>
    <x v="1"/>
    <n v="0.27579999999999999"/>
    <x v="6"/>
    <n v="24"/>
    <x v="1"/>
    <x v="5"/>
  </r>
  <r>
    <x v="659"/>
    <x v="15"/>
    <x v="1"/>
    <n v="0.26580999999999999"/>
    <x v="6"/>
    <n v="24"/>
    <x v="1"/>
    <x v="5"/>
  </r>
  <r>
    <x v="659"/>
    <x v="8"/>
    <x v="1"/>
    <n v="0.27211000000000002"/>
    <x v="6"/>
    <n v="24"/>
    <x v="1"/>
    <x v="5"/>
  </r>
  <r>
    <x v="659"/>
    <x v="9"/>
    <x v="1"/>
    <n v="0.28251999999999999"/>
    <x v="6"/>
    <n v="24"/>
    <x v="1"/>
    <x v="5"/>
  </r>
  <r>
    <x v="659"/>
    <x v="10"/>
    <x v="1"/>
    <n v="0.308"/>
    <x v="6"/>
    <n v="24"/>
    <x v="1"/>
    <x v="5"/>
  </r>
  <r>
    <x v="659"/>
    <x v="11"/>
    <x v="1"/>
    <n v="0.30241000000000001"/>
    <x v="6"/>
    <n v="24"/>
    <x v="1"/>
    <x v="5"/>
  </r>
  <r>
    <x v="659"/>
    <x v="12"/>
    <x v="1"/>
    <n v="0.36784"/>
    <x v="6"/>
    <n v="24"/>
    <x v="1"/>
    <x v="5"/>
  </r>
  <r>
    <x v="659"/>
    <x v="18"/>
    <x v="1"/>
    <n v="0.16567000000000001"/>
    <x v="6"/>
    <n v="24"/>
    <x v="1"/>
    <x v="5"/>
  </r>
  <r>
    <x v="659"/>
    <x v="19"/>
    <x v="1"/>
    <n v="0.19708000000000001"/>
    <x v="6"/>
    <n v="24"/>
    <x v="1"/>
    <x v="5"/>
  </r>
  <r>
    <x v="660"/>
    <x v="0"/>
    <x v="3"/>
    <n v="0.54259999999999997"/>
    <x v="6"/>
    <n v="25"/>
    <x v="1"/>
    <x v="5"/>
  </r>
  <r>
    <x v="660"/>
    <x v="16"/>
    <x v="3"/>
    <n v="1.2215"/>
    <x v="6"/>
    <n v="25"/>
    <x v="1"/>
    <x v="5"/>
  </r>
  <r>
    <x v="660"/>
    <x v="14"/>
    <x v="3"/>
    <n v="1.1634"/>
    <x v="6"/>
    <n v="25"/>
    <x v="1"/>
    <x v="5"/>
  </r>
  <r>
    <x v="660"/>
    <x v="2"/>
    <x v="3"/>
    <n v="1.2214"/>
    <x v="6"/>
    <n v="25"/>
    <x v="1"/>
    <x v="5"/>
  </r>
  <r>
    <x v="660"/>
    <x v="3"/>
    <x v="3"/>
    <n v="1.242"/>
    <x v="6"/>
    <n v="25"/>
    <x v="1"/>
    <x v="5"/>
  </r>
  <r>
    <x v="660"/>
    <x v="5"/>
    <x v="3"/>
    <n v="0.77480000000000004"/>
    <x v="6"/>
    <n v="25"/>
    <x v="1"/>
    <x v="5"/>
  </r>
  <r>
    <x v="660"/>
    <x v="6"/>
    <x v="3"/>
    <n v="1.0031000000000001"/>
    <x v="6"/>
    <n v="25"/>
    <x v="1"/>
    <x v="5"/>
  </r>
  <r>
    <x v="660"/>
    <x v="17"/>
    <x v="3"/>
    <n v="1.4716"/>
    <x v="6"/>
    <n v="25"/>
    <x v="1"/>
    <x v="5"/>
  </r>
  <r>
    <x v="660"/>
    <x v="15"/>
    <x v="3"/>
    <n v="1.4181999999999999"/>
    <x v="6"/>
    <n v="25"/>
    <x v="1"/>
    <x v="5"/>
  </r>
  <r>
    <x v="660"/>
    <x v="8"/>
    <x v="3"/>
    <n v="1.4483999999999999"/>
    <x v="6"/>
    <n v="25"/>
    <x v="1"/>
    <x v="5"/>
  </r>
  <r>
    <x v="660"/>
    <x v="9"/>
    <x v="3"/>
    <n v="1.5082"/>
    <x v="6"/>
    <n v="25"/>
    <x v="1"/>
    <x v="5"/>
  </r>
  <r>
    <x v="660"/>
    <x v="10"/>
    <x v="3"/>
    <n v="1.6459999999999999"/>
    <x v="6"/>
    <n v="25"/>
    <x v="1"/>
    <x v="5"/>
  </r>
  <r>
    <x v="660"/>
    <x v="11"/>
    <x v="3"/>
    <n v="1.617"/>
    <x v="6"/>
    <n v="25"/>
    <x v="1"/>
    <x v="5"/>
  </r>
  <r>
    <x v="660"/>
    <x v="12"/>
    <x v="3"/>
    <n v="1.9673"/>
    <x v="6"/>
    <n v="25"/>
    <x v="1"/>
    <x v="5"/>
  </r>
  <r>
    <x v="660"/>
    <x v="18"/>
    <x v="3"/>
    <n v="0.88600000000000001"/>
    <x v="6"/>
    <n v="25"/>
    <x v="1"/>
    <x v="5"/>
  </r>
  <r>
    <x v="660"/>
    <x v="19"/>
    <x v="3"/>
    <n v="1.054"/>
    <x v="6"/>
    <n v="25"/>
    <x v="1"/>
    <x v="5"/>
  </r>
  <r>
    <x v="660"/>
    <x v="0"/>
    <x v="2"/>
    <n v="0.30334"/>
    <x v="6"/>
    <n v="25"/>
    <x v="1"/>
    <x v="5"/>
  </r>
  <r>
    <x v="660"/>
    <x v="16"/>
    <x v="2"/>
    <n v="0.53720000000000001"/>
    <x v="6"/>
    <n v="25"/>
    <x v="1"/>
    <x v="5"/>
  </r>
  <r>
    <x v="660"/>
    <x v="14"/>
    <x v="2"/>
    <n v="0.48997000000000002"/>
    <x v="6"/>
    <n v="25"/>
    <x v="1"/>
    <x v="5"/>
  </r>
  <r>
    <x v="660"/>
    <x v="2"/>
    <x v="2"/>
    <n v="0.53712000000000004"/>
    <x v="6"/>
    <n v="25"/>
    <x v="1"/>
    <x v="5"/>
  </r>
  <r>
    <x v="660"/>
    <x v="3"/>
    <x v="2"/>
    <n v="0.55386999999999997"/>
    <x v="6"/>
    <n v="25"/>
    <x v="1"/>
    <x v="5"/>
  </r>
  <r>
    <x v="660"/>
    <x v="5"/>
    <x v="2"/>
    <n v="0.56167999999999996"/>
    <x v="6"/>
    <n v="25"/>
    <x v="1"/>
    <x v="5"/>
  </r>
  <r>
    <x v="660"/>
    <x v="6"/>
    <x v="2"/>
    <n v="0.46905000000000002"/>
    <x v="6"/>
    <n v="25"/>
    <x v="1"/>
    <x v="5"/>
  </r>
  <r>
    <x v="660"/>
    <x v="17"/>
    <x v="2"/>
    <n v="0.52534999999999998"/>
    <x v="6"/>
    <n v="25"/>
    <x v="1"/>
    <x v="5"/>
  </r>
  <r>
    <x v="660"/>
    <x v="15"/>
    <x v="2"/>
    <n v="0.48193999999999998"/>
    <x v="6"/>
    <n v="25"/>
    <x v="1"/>
    <x v="5"/>
  </r>
  <r>
    <x v="660"/>
    <x v="8"/>
    <x v="2"/>
    <n v="0.50649"/>
    <x v="6"/>
    <n v="25"/>
    <x v="1"/>
    <x v="5"/>
  </r>
  <r>
    <x v="660"/>
    <x v="9"/>
    <x v="2"/>
    <n v="0.55511999999999995"/>
    <x v="6"/>
    <n v="25"/>
    <x v="1"/>
    <x v="5"/>
  </r>
  <r>
    <x v="660"/>
    <x v="10"/>
    <x v="2"/>
    <n v="0.66713999999999996"/>
    <x v="6"/>
    <n v="25"/>
    <x v="1"/>
    <x v="5"/>
  </r>
  <r>
    <x v="660"/>
    <x v="11"/>
    <x v="2"/>
    <n v="0.64356000000000002"/>
    <x v="6"/>
    <n v="25"/>
    <x v="1"/>
    <x v="5"/>
  </r>
  <r>
    <x v="660"/>
    <x v="12"/>
    <x v="2"/>
    <n v="0.92842999999999998"/>
    <x v="6"/>
    <n v="25"/>
    <x v="1"/>
    <x v="5"/>
  </r>
  <r>
    <x v="660"/>
    <x v="18"/>
    <x v="2"/>
    <n v="0.58392999999999995"/>
    <x v="6"/>
    <n v="25"/>
    <x v="1"/>
    <x v="5"/>
  </r>
  <r>
    <x v="660"/>
    <x v="19"/>
    <x v="2"/>
    <n v="0.68091999999999997"/>
    <x v="6"/>
    <n v="25"/>
    <x v="1"/>
    <x v="5"/>
  </r>
  <r>
    <x v="660"/>
    <x v="0"/>
    <x v="0"/>
    <n v="0.13782"/>
    <x v="6"/>
    <n v="25"/>
    <x v="1"/>
    <x v="5"/>
  </r>
  <r>
    <x v="660"/>
    <x v="16"/>
    <x v="0"/>
    <n v="0.45591999999999999"/>
    <x v="6"/>
    <n v="25"/>
    <x v="1"/>
    <x v="5"/>
  </r>
  <r>
    <x v="660"/>
    <x v="14"/>
    <x v="0"/>
    <n v="0.45591999999999999"/>
    <x v="6"/>
    <n v="25"/>
    <x v="1"/>
    <x v="5"/>
  </r>
  <r>
    <x v="660"/>
    <x v="2"/>
    <x v="0"/>
    <n v="0.45591999999999999"/>
    <x v="6"/>
    <n v="25"/>
    <x v="1"/>
    <x v="5"/>
  </r>
  <r>
    <x v="660"/>
    <x v="3"/>
    <x v="0"/>
    <n v="0.45591999999999999"/>
    <x v="6"/>
    <n v="25"/>
    <x v="1"/>
    <x v="5"/>
  </r>
  <r>
    <x v="660"/>
    <x v="5"/>
    <x v="0"/>
    <n v="0.12402000000000001"/>
    <x v="6"/>
    <n v="25"/>
    <x v="1"/>
    <x v="5"/>
  </r>
  <r>
    <x v="660"/>
    <x v="6"/>
    <x v="0"/>
    <n v="0.34650999999999998"/>
    <x v="6"/>
    <n v="25"/>
    <x v="1"/>
    <x v="5"/>
  </r>
  <r>
    <x v="660"/>
    <x v="17"/>
    <x v="0"/>
    <n v="0.67110000000000003"/>
    <x v="6"/>
    <n v="25"/>
    <x v="1"/>
    <x v="5"/>
  </r>
  <r>
    <x v="660"/>
    <x v="15"/>
    <x v="0"/>
    <n v="0.67110000000000003"/>
    <x v="6"/>
    <n v="25"/>
    <x v="1"/>
    <x v="5"/>
  </r>
  <r>
    <x v="660"/>
    <x v="8"/>
    <x v="0"/>
    <n v="0.67110000000000003"/>
    <x v="6"/>
    <n v="25"/>
    <x v="1"/>
    <x v="5"/>
  </r>
  <r>
    <x v="660"/>
    <x v="9"/>
    <x v="0"/>
    <n v="0.67110000000000003"/>
    <x v="6"/>
    <n v="25"/>
    <x v="1"/>
    <x v="5"/>
  </r>
  <r>
    <x v="660"/>
    <x v="10"/>
    <x v="0"/>
    <n v="0.67110000000000003"/>
    <x v="6"/>
    <n v="25"/>
    <x v="1"/>
    <x v="5"/>
  </r>
  <r>
    <x v="660"/>
    <x v="11"/>
    <x v="0"/>
    <n v="0.67110000000000003"/>
    <x v="6"/>
    <n v="25"/>
    <x v="1"/>
    <x v="5"/>
  </r>
  <r>
    <x v="660"/>
    <x v="12"/>
    <x v="0"/>
    <n v="0.67110000000000003"/>
    <x v="6"/>
    <n v="25"/>
    <x v="1"/>
    <x v="5"/>
  </r>
  <r>
    <x v="660"/>
    <x v="18"/>
    <x v="0"/>
    <n v="0.13639999999999999"/>
    <x v="6"/>
    <n v="25"/>
    <x v="1"/>
    <x v="5"/>
  </r>
  <r>
    <x v="660"/>
    <x v="19"/>
    <x v="0"/>
    <n v="0.17599999999999999"/>
    <x v="6"/>
    <n v="25"/>
    <x v="1"/>
    <x v="5"/>
  </r>
  <r>
    <x v="660"/>
    <x v="0"/>
    <x v="1"/>
    <n v="0.10143000000000001"/>
    <x v="6"/>
    <n v="25"/>
    <x v="1"/>
    <x v="5"/>
  </r>
  <r>
    <x v="660"/>
    <x v="16"/>
    <x v="1"/>
    <n v="0.22836999999999999"/>
    <x v="6"/>
    <n v="25"/>
    <x v="1"/>
    <x v="5"/>
  </r>
  <r>
    <x v="660"/>
    <x v="14"/>
    <x v="1"/>
    <n v="0.2175"/>
    <x v="6"/>
    <n v="25"/>
    <x v="1"/>
    <x v="5"/>
  </r>
  <r>
    <x v="660"/>
    <x v="2"/>
    <x v="1"/>
    <n v="0.22835"/>
    <x v="6"/>
    <n v="25"/>
    <x v="1"/>
    <x v="5"/>
  </r>
  <r>
    <x v="660"/>
    <x v="3"/>
    <x v="1"/>
    <n v="0.23221"/>
    <x v="6"/>
    <n v="25"/>
    <x v="1"/>
    <x v="5"/>
  </r>
  <r>
    <x v="660"/>
    <x v="5"/>
    <x v="1"/>
    <n v="8.9090000000000003E-2"/>
    <x v="6"/>
    <n v="25"/>
    <x v="1"/>
    <x v="5"/>
  </r>
  <r>
    <x v="660"/>
    <x v="6"/>
    <x v="1"/>
    <n v="0.18753"/>
    <x v="6"/>
    <n v="25"/>
    <x v="1"/>
    <x v="5"/>
  </r>
  <r>
    <x v="660"/>
    <x v="17"/>
    <x v="1"/>
    <n v="0.27514"/>
    <x v="6"/>
    <n v="25"/>
    <x v="1"/>
    <x v="5"/>
  </r>
  <r>
    <x v="660"/>
    <x v="15"/>
    <x v="1"/>
    <n v="0.26515"/>
    <x v="6"/>
    <n v="25"/>
    <x v="1"/>
    <x v="5"/>
  </r>
  <r>
    <x v="660"/>
    <x v="8"/>
    <x v="1"/>
    <n v="0.27079999999999999"/>
    <x v="6"/>
    <n v="25"/>
    <x v="1"/>
    <x v="5"/>
  </r>
  <r>
    <x v="660"/>
    <x v="9"/>
    <x v="1"/>
    <n v="0.28197"/>
    <x v="6"/>
    <n v="25"/>
    <x v="1"/>
    <x v="5"/>
  </r>
  <r>
    <x v="660"/>
    <x v="10"/>
    <x v="1"/>
    <n v="0.30775000000000002"/>
    <x v="6"/>
    <n v="25"/>
    <x v="1"/>
    <x v="5"/>
  </r>
  <r>
    <x v="660"/>
    <x v="11"/>
    <x v="1"/>
    <n v="0.30232999999999999"/>
    <x v="6"/>
    <n v="25"/>
    <x v="1"/>
    <x v="5"/>
  </r>
  <r>
    <x v="660"/>
    <x v="12"/>
    <x v="1"/>
    <n v="0.36775999999999998"/>
    <x v="6"/>
    <n v="25"/>
    <x v="1"/>
    <x v="5"/>
  </r>
  <r>
    <x v="660"/>
    <x v="18"/>
    <x v="1"/>
    <n v="0.16567000000000001"/>
    <x v="6"/>
    <n v="25"/>
    <x v="1"/>
    <x v="5"/>
  </r>
  <r>
    <x v="660"/>
    <x v="19"/>
    <x v="1"/>
    <n v="0.19708000000000001"/>
    <x v="6"/>
    <n v="25"/>
    <x v="1"/>
    <x v="5"/>
  </r>
  <r>
    <x v="661"/>
    <x v="0"/>
    <x v="3"/>
    <n v="0.54330000000000001"/>
    <x v="6"/>
    <n v="26"/>
    <x v="1"/>
    <x v="5"/>
  </r>
  <r>
    <x v="661"/>
    <x v="16"/>
    <x v="3"/>
    <n v="1.2172000000000001"/>
    <x v="6"/>
    <n v="26"/>
    <x v="1"/>
    <x v="5"/>
  </r>
  <r>
    <x v="661"/>
    <x v="14"/>
    <x v="3"/>
    <n v="1.1609"/>
    <x v="6"/>
    <n v="26"/>
    <x v="1"/>
    <x v="5"/>
  </r>
  <r>
    <x v="661"/>
    <x v="2"/>
    <x v="3"/>
    <n v="1.2152000000000001"/>
    <x v="6"/>
    <n v="26"/>
    <x v="1"/>
    <x v="5"/>
  </r>
  <r>
    <x v="661"/>
    <x v="3"/>
    <x v="3"/>
    <n v="1.242"/>
    <x v="6"/>
    <n v="26"/>
    <x v="1"/>
    <x v="5"/>
  </r>
  <r>
    <x v="661"/>
    <x v="5"/>
    <x v="3"/>
    <n v="0.77059999999999995"/>
    <x v="6"/>
    <n v="26"/>
    <x v="1"/>
    <x v="5"/>
  </r>
  <r>
    <x v="661"/>
    <x v="6"/>
    <x v="3"/>
    <n v="1.0015000000000001"/>
    <x v="6"/>
    <n v="26"/>
    <x v="1"/>
    <x v="5"/>
  </r>
  <r>
    <x v="661"/>
    <x v="17"/>
    <x v="3"/>
    <n v="1.4613"/>
    <x v="6"/>
    <n v="26"/>
    <x v="1"/>
    <x v="5"/>
  </r>
  <r>
    <x v="661"/>
    <x v="15"/>
    <x v="3"/>
    <n v="1.4059999999999999"/>
    <x v="6"/>
    <n v="26"/>
    <x v="1"/>
    <x v="5"/>
  </r>
  <r>
    <x v="661"/>
    <x v="8"/>
    <x v="3"/>
    <n v="1.4391"/>
    <x v="6"/>
    <n v="26"/>
    <x v="1"/>
    <x v="5"/>
  </r>
  <r>
    <x v="661"/>
    <x v="9"/>
    <x v="3"/>
    <n v="1.4987999999999999"/>
    <x v="6"/>
    <n v="26"/>
    <x v="1"/>
    <x v="5"/>
  </r>
  <r>
    <x v="661"/>
    <x v="10"/>
    <x v="3"/>
    <n v="1.633"/>
    <x v="6"/>
    <n v="26"/>
    <x v="1"/>
    <x v="5"/>
  </r>
  <r>
    <x v="661"/>
    <x v="11"/>
    <x v="3"/>
    <n v="1.5858000000000001"/>
    <x v="6"/>
    <n v="26"/>
    <x v="1"/>
    <x v="5"/>
  </r>
  <r>
    <x v="661"/>
    <x v="12"/>
    <x v="3"/>
    <n v="1.9669000000000001"/>
    <x v="6"/>
    <n v="26"/>
    <x v="1"/>
    <x v="5"/>
  </r>
  <r>
    <x v="661"/>
    <x v="18"/>
    <x v="3"/>
    <n v="0.88600000000000001"/>
    <x v="6"/>
    <n v="26"/>
    <x v="1"/>
    <x v="5"/>
  </r>
  <r>
    <x v="661"/>
    <x v="19"/>
    <x v="3"/>
    <n v="1.054"/>
    <x v="6"/>
    <n v="26"/>
    <x v="1"/>
    <x v="5"/>
  </r>
  <r>
    <x v="661"/>
    <x v="13"/>
    <x v="3"/>
    <n v="0.56337000000000004"/>
    <x v="6"/>
    <n v="26"/>
    <x v="1"/>
    <x v="5"/>
  </r>
  <r>
    <x v="661"/>
    <x v="0"/>
    <x v="2"/>
    <n v="0.30391000000000001"/>
    <x v="6"/>
    <n v="26"/>
    <x v="1"/>
    <x v="5"/>
  </r>
  <r>
    <x v="661"/>
    <x v="16"/>
    <x v="2"/>
    <n v="0.53371000000000002"/>
    <x v="6"/>
    <n v="26"/>
    <x v="1"/>
    <x v="5"/>
  </r>
  <r>
    <x v="661"/>
    <x v="14"/>
    <x v="2"/>
    <n v="0.48793999999999998"/>
    <x v="6"/>
    <n v="26"/>
    <x v="1"/>
    <x v="5"/>
  </r>
  <r>
    <x v="661"/>
    <x v="2"/>
    <x v="2"/>
    <n v="0.53208"/>
    <x v="6"/>
    <n v="26"/>
    <x v="1"/>
    <x v="5"/>
  </r>
  <r>
    <x v="661"/>
    <x v="3"/>
    <x v="2"/>
    <n v="0.55386999999999997"/>
    <x v="6"/>
    <n v="26"/>
    <x v="1"/>
    <x v="5"/>
  </r>
  <r>
    <x v="661"/>
    <x v="5"/>
    <x v="2"/>
    <n v="0.55796999999999997"/>
    <x v="6"/>
    <n v="26"/>
    <x v="1"/>
    <x v="5"/>
  </r>
  <r>
    <x v="661"/>
    <x v="6"/>
    <x v="2"/>
    <n v="0.46775"/>
    <x v="6"/>
    <n v="26"/>
    <x v="1"/>
    <x v="5"/>
  </r>
  <r>
    <x v="661"/>
    <x v="17"/>
    <x v="2"/>
    <n v="0.51698"/>
    <x v="6"/>
    <n v="26"/>
    <x v="1"/>
    <x v="5"/>
  </r>
  <r>
    <x v="661"/>
    <x v="15"/>
    <x v="2"/>
    <n v="0.47203000000000001"/>
    <x v="6"/>
    <n v="26"/>
    <x v="1"/>
    <x v="5"/>
  </r>
  <r>
    <x v="661"/>
    <x v="8"/>
    <x v="2"/>
    <n v="0.49892999999999998"/>
    <x v="6"/>
    <n v="26"/>
    <x v="1"/>
    <x v="5"/>
  </r>
  <r>
    <x v="661"/>
    <x v="9"/>
    <x v="2"/>
    <n v="0.54747999999999997"/>
    <x v="6"/>
    <n v="26"/>
    <x v="1"/>
    <x v="5"/>
  </r>
  <r>
    <x v="661"/>
    <x v="10"/>
    <x v="2"/>
    <n v="0.65658000000000005"/>
    <x v="6"/>
    <n v="26"/>
    <x v="1"/>
    <x v="5"/>
  </r>
  <r>
    <x v="661"/>
    <x v="11"/>
    <x v="2"/>
    <n v="0.61819999999999997"/>
    <x v="6"/>
    <n v="26"/>
    <x v="1"/>
    <x v="5"/>
  </r>
  <r>
    <x v="661"/>
    <x v="12"/>
    <x v="2"/>
    <n v="0.92810999999999999"/>
    <x v="6"/>
    <n v="26"/>
    <x v="1"/>
    <x v="5"/>
  </r>
  <r>
    <x v="661"/>
    <x v="18"/>
    <x v="2"/>
    <n v="0.58392999999999995"/>
    <x v="6"/>
    <n v="26"/>
    <x v="1"/>
    <x v="5"/>
  </r>
  <r>
    <x v="661"/>
    <x v="19"/>
    <x v="2"/>
    <n v="0.68091999999999997"/>
    <x v="6"/>
    <n v="26"/>
    <x v="1"/>
    <x v="5"/>
  </r>
  <r>
    <x v="661"/>
    <x v="13"/>
    <x v="2"/>
    <n v="0.46229999999999999"/>
    <x v="6"/>
    <n v="26"/>
    <x v="1"/>
    <x v="5"/>
  </r>
  <r>
    <x v="661"/>
    <x v="0"/>
    <x v="0"/>
    <n v="0.13782"/>
    <x v="6"/>
    <n v="26"/>
    <x v="1"/>
    <x v="5"/>
  </r>
  <r>
    <x v="661"/>
    <x v="16"/>
    <x v="0"/>
    <n v="0.45591999999999999"/>
    <x v="6"/>
    <n v="26"/>
    <x v="1"/>
    <x v="5"/>
  </r>
  <r>
    <x v="661"/>
    <x v="14"/>
    <x v="0"/>
    <n v="0.45591999999999999"/>
    <x v="6"/>
    <n v="26"/>
    <x v="1"/>
    <x v="5"/>
  </r>
  <r>
    <x v="661"/>
    <x v="2"/>
    <x v="0"/>
    <n v="0.45591999999999999"/>
    <x v="6"/>
    <n v="26"/>
    <x v="1"/>
    <x v="5"/>
  </r>
  <r>
    <x v="661"/>
    <x v="3"/>
    <x v="0"/>
    <n v="0.45591999999999999"/>
    <x v="6"/>
    <n v="26"/>
    <x v="1"/>
    <x v="5"/>
  </r>
  <r>
    <x v="661"/>
    <x v="5"/>
    <x v="0"/>
    <n v="0.12402000000000001"/>
    <x v="6"/>
    <n v="26"/>
    <x v="1"/>
    <x v="5"/>
  </r>
  <r>
    <x v="661"/>
    <x v="6"/>
    <x v="0"/>
    <n v="0.34650999999999998"/>
    <x v="6"/>
    <n v="26"/>
    <x v="1"/>
    <x v="5"/>
  </r>
  <r>
    <x v="661"/>
    <x v="17"/>
    <x v="0"/>
    <n v="0.67110000000000003"/>
    <x v="6"/>
    <n v="26"/>
    <x v="1"/>
    <x v="5"/>
  </r>
  <r>
    <x v="661"/>
    <x v="15"/>
    <x v="0"/>
    <n v="0.67110000000000003"/>
    <x v="6"/>
    <n v="26"/>
    <x v="1"/>
    <x v="5"/>
  </r>
  <r>
    <x v="661"/>
    <x v="8"/>
    <x v="0"/>
    <n v="0.67110000000000003"/>
    <x v="6"/>
    <n v="26"/>
    <x v="1"/>
    <x v="5"/>
  </r>
  <r>
    <x v="661"/>
    <x v="9"/>
    <x v="0"/>
    <n v="0.67110000000000003"/>
    <x v="6"/>
    <n v="26"/>
    <x v="1"/>
    <x v="5"/>
  </r>
  <r>
    <x v="661"/>
    <x v="10"/>
    <x v="0"/>
    <n v="0.67110000000000003"/>
    <x v="6"/>
    <n v="26"/>
    <x v="1"/>
    <x v="5"/>
  </r>
  <r>
    <x v="661"/>
    <x v="11"/>
    <x v="0"/>
    <n v="0.67110000000000003"/>
    <x v="6"/>
    <n v="26"/>
    <x v="1"/>
    <x v="5"/>
  </r>
  <r>
    <x v="661"/>
    <x v="12"/>
    <x v="0"/>
    <n v="0.67110000000000003"/>
    <x v="6"/>
    <n v="26"/>
    <x v="1"/>
    <x v="5"/>
  </r>
  <r>
    <x v="661"/>
    <x v="18"/>
    <x v="0"/>
    <n v="0.13639999999999999"/>
    <x v="6"/>
    <n v="26"/>
    <x v="1"/>
    <x v="5"/>
  </r>
  <r>
    <x v="661"/>
    <x v="19"/>
    <x v="0"/>
    <n v="0.17599999999999999"/>
    <x v="6"/>
    <n v="26"/>
    <x v="1"/>
    <x v="5"/>
  </r>
  <r>
    <x v="661"/>
    <x v="13"/>
    <x v="0"/>
    <n v="3.6299999999999999E-2"/>
    <x v="6"/>
    <n v="26"/>
    <x v="1"/>
    <x v="5"/>
  </r>
  <r>
    <x v="661"/>
    <x v="0"/>
    <x v="1"/>
    <n v="0.10156"/>
    <x v="6"/>
    <n v="26"/>
    <x v="1"/>
    <x v="5"/>
  </r>
  <r>
    <x v="661"/>
    <x v="16"/>
    <x v="1"/>
    <n v="0.22756000000000001"/>
    <x v="6"/>
    <n v="26"/>
    <x v="1"/>
    <x v="5"/>
  </r>
  <r>
    <x v="661"/>
    <x v="14"/>
    <x v="1"/>
    <n v="0.21703"/>
    <x v="6"/>
    <n v="26"/>
    <x v="1"/>
    <x v="5"/>
  </r>
  <r>
    <x v="661"/>
    <x v="2"/>
    <x v="1"/>
    <n v="0.22719"/>
    <x v="6"/>
    <n v="26"/>
    <x v="1"/>
    <x v="5"/>
  </r>
  <r>
    <x v="661"/>
    <x v="3"/>
    <x v="1"/>
    <n v="0.23221"/>
    <x v="6"/>
    <n v="26"/>
    <x v="1"/>
    <x v="5"/>
  </r>
  <r>
    <x v="661"/>
    <x v="5"/>
    <x v="1"/>
    <n v="8.8599999999999998E-2"/>
    <x v="6"/>
    <n v="26"/>
    <x v="1"/>
    <x v="5"/>
  </r>
  <r>
    <x v="661"/>
    <x v="6"/>
    <x v="1"/>
    <n v="0.18723000000000001"/>
    <x v="6"/>
    <n v="26"/>
    <x v="1"/>
    <x v="5"/>
  </r>
  <r>
    <x v="661"/>
    <x v="17"/>
    <x v="1"/>
    <n v="0.27321000000000001"/>
    <x v="6"/>
    <n v="26"/>
    <x v="1"/>
    <x v="5"/>
  </r>
  <r>
    <x v="661"/>
    <x v="15"/>
    <x v="1"/>
    <n v="0.26285999999999998"/>
    <x v="6"/>
    <n v="26"/>
    <x v="1"/>
    <x v="5"/>
  </r>
  <r>
    <x v="661"/>
    <x v="8"/>
    <x v="1"/>
    <n v="0.26906000000000002"/>
    <x v="6"/>
    <n v="26"/>
    <x v="1"/>
    <x v="5"/>
  </r>
  <r>
    <x v="661"/>
    <x v="9"/>
    <x v="1"/>
    <n v="0.28021000000000001"/>
    <x v="6"/>
    <n v="26"/>
    <x v="1"/>
    <x v="5"/>
  </r>
  <r>
    <x v="661"/>
    <x v="10"/>
    <x v="1"/>
    <n v="0.30531000000000003"/>
    <x v="6"/>
    <n v="26"/>
    <x v="1"/>
    <x v="5"/>
  </r>
  <r>
    <x v="661"/>
    <x v="11"/>
    <x v="1"/>
    <n v="0.29648999999999998"/>
    <x v="6"/>
    <n v="26"/>
    <x v="1"/>
    <x v="5"/>
  </r>
  <r>
    <x v="661"/>
    <x v="12"/>
    <x v="1"/>
    <n v="0.36768000000000001"/>
    <x v="6"/>
    <n v="26"/>
    <x v="1"/>
    <x v="5"/>
  </r>
  <r>
    <x v="661"/>
    <x v="18"/>
    <x v="1"/>
    <n v="0.16567000000000001"/>
    <x v="6"/>
    <n v="26"/>
    <x v="1"/>
    <x v="5"/>
  </r>
  <r>
    <x v="661"/>
    <x v="19"/>
    <x v="1"/>
    <n v="0.19708000000000001"/>
    <x v="6"/>
    <n v="26"/>
    <x v="1"/>
    <x v="5"/>
  </r>
  <r>
    <x v="661"/>
    <x v="13"/>
    <x v="1"/>
    <n v="6.4759999999999998E-2"/>
    <x v="6"/>
    <n v="26"/>
    <x v="1"/>
    <x v="5"/>
  </r>
  <r>
    <x v="662"/>
    <x v="0"/>
    <x v="3"/>
    <n v="0.54320000000000002"/>
    <x v="6"/>
    <n v="27"/>
    <x v="1"/>
    <x v="5"/>
  </r>
  <r>
    <x v="662"/>
    <x v="16"/>
    <x v="3"/>
    <n v="1.2130000000000001"/>
    <x v="6"/>
    <n v="27"/>
    <x v="1"/>
    <x v="5"/>
  </r>
  <r>
    <x v="662"/>
    <x v="14"/>
    <x v="3"/>
    <n v="1.1580999999999999"/>
    <x v="6"/>
    <n v="27"/>
    <x v="1"/>
    <x v="5"/>
  </r>
  <r>
    <x v="662"/>
    <x v="2"/>
    <x v="3"/>
    <n v="1.2119"/>
    <x v="6"/>
    <n v="27"/>
    <x v="1"/>
    <x v="5"/>
  </r>
  <r>
    <x v="662"/>
    <x v="3"/>
    <x v="3"/>
    <n v="1.2290000000000001"/>
    <x v="6"/>
    <n v="27"/>
    <x v="1"/>
    <x v="5"/>
  </r>
  <r>
    <x v="662"/>
    <x v="5"/>
    <x v="3"/>
    <n v="0.76780000000000004"/>
    <x v="6"/>
    <n v="27"/>
    <x v="1"/>
    <x v="5"/>
  </r>
  <r>
    <x v="662"/>
    <x v="6"/>
    <x v="3"/>
    <n v="0.99739999999999995"/>
    <x v="6"/>
    <n v="27"/>
    <x v="1"/>
    <x v="5"/>
  </r>
  <r>
    <x v="662"/>
    <x v="17"/>
    <x v="3"/>
    <n v="1.4662999999999999"/>
    <x v="6"/>
    <n v="27"/>
    <x v="1"/>
    <x v="5"/>
  </r>
  <r>
    <x v="662"/>
    <x v="15"/>
    <x v="3"/>
    <n v="1.4080999999999999"/>
    <x v="6"/>
    <n v="27"/>
    <x v="1"/>
    <x v="5"/>
  </r>
  <r>
    <x v="662"/>
    <x v="8"/>
    <x v="3"/>
    <n v="1.4377"/>
    <x v="6"/>
    <n v="27"/>
    <x v="1"/>
    <x v="5"/>
  </r>
  <r>
    <x v="662"/>
    <x v="9"/>
    <x v="3"/>
    <n v="1.4977"/>
    <x v="6"/>
    <n v="27"/>
    <x v="1"/>
    <x v="5"/>
  </r>
  <r>
    <x v="662"/>
    <x v="10"/>
    <x v="3"/>
    <n v="1.6298999999999999"/>
    <x v="6"/>
    <n v="27"/>
    <x v="1"/>
    <x v="5"/>
  </r>
  <r>
    <x v="662"/>
    <x v="11"/>
    <x v="3"/>
    <n v="1.5891999999999999"/>
    <x v="6"/>
    <n v="27"/>
    <x v="1"/>
    <x v="5"/>
  </r>
  <r>
    <x v="662"/>
    <x v="12"/>
    <x v="3"/>
    <n v="1.9675"/>
    <x v="6"/>
    <n v="27"/>
    <x v="1"/>
    <x v="5"/>
  </r>
  <r>
    <x v="662"/>
    <x v="18"/>
    <x v="3"/>
    <n v="0.88600000000000001"/>
    <x v="6"/>
    <n v="27"/>
    <x v="1"/>
    <x v="5"/>
  </r>
  <r>
    <x v="662"/>
    <x v="19"/>
    <x v="3"/>
    <n v="1.054"/>
    <x v="6"/>
    <n v="27"/>
    <x v="1"/>
    <x v="5"/>
  </r>
  <r>
    <x v="662"/>
    <x v="13"/>
    <x v="3"/>
    <n v="0.55845999999999996"/>
    <x v="6"/>
    <n v="27"/>
    <x v="1"/>
    <x v="5"/>
  </r>
  <r>
    <x v="662"/>
    <x v="0"/>
    <x v="2"/>
    <n v="0.30382999999999999"/>
    <x v="6"/>
    <n v="27"/>
    <x v="1"/>
    <x v="5"/>
  </r>
  <r>
    <x v="662"/>
    <x v="16"/>
    <x v="2"/>
    <n v="0.53029999999999999"/>
    <x v="6"/>
    <n v="27"/>
    <x v="1"/>
    <x v="5"/>
  </r>
  <r>
    <x v="662"/>
    <x v="14"/>
    <x v="2"/>
    <n v="0.48566999999999999"/>
    <x v="6"/>
    <n v="27"/>
    <x v="1"/>
    <x v="5"/>
  </r>
  <r>
    <x v="662"/>
    <x v="2"/>
    <x v="2"/>
    <n v="0.52939999999999998"/>
    <x v="6"/>
    <n v="27"/>
    <x v="1"/>
    <x v="5"/>
  </r>
  <r>
    <x v="662"/>
    <x v="3"/>
    <x v="2"/>
    <n v="0.54330000000000001"/>
    <x v="6"/>
    <n v="27"/>
    <x v="1"/>
    <x v="5"/>
  </r>
  <r>
    <x v="662"/>
    <x v="5"/>
    <x v="2"/>
    <n v="0.55549999999999999"/>
    <x v="6"/>
    <n v="27"/>
    <x v="1"/>
    <x v="5"/>
  </r>
  <r>
    <x v="662"/>
    <x v="6"/>
    <x v="2"/>
    <n v="0.46442"/>
    <x v="6"/>
    <n v="27"/>
    <x v="1"/>
    <x v="5"/>
  </r>
  <r>
    <x v="662"/>
    <x v="17"/>
    <x v="2"/>
    <n v="0.52105000000000001"/>
    <x v="6"/>
    <n v="27"/>
    <x v="1"/>
    <x v="5"/>
  </r>
  <r>
    <x v="662"/>
    <x v="15"/>
    <x v="2"/>
    <n v="0.47373999999999999"/>
    <x v="6"/>
    <n v="27"/>
    <x v="1"/>
    <x v="5"/>
  </r>
  <r>
    <x v="662"/>
    <x v="8"/>
    <x v="2"/>
    <n v="0.49780000000000002"/>
    <x v="6"/>
    <n v="27"/>
    <x v="1"/>
    <x v="5"/>
  </r>
  <r>
    <x v="662"/>
    <x v="9"/>
    <x v="2"/>
    <n v="0.54659000000000002"/>
    <x v="6"/>
    <n v="27"/>
    <x v="1"/>
    <x v="5"/>
  </r>
  <r>
    <x v="662"/>
    <x v="10"/>
    <x v="2"/>
    <n v="0.65405999999999997"/>
    <x v="6"/>
    <n v="27"/>
    <x v="1"/>
    <x v="5"/>
  </r>
  <r>
    <x v="662"/>
    <x v="11"/>
    <x v="2"/>
    <n v="0.62097000000000002"/>
    <x v="6"/>
    <n v="27"/>
    <x v="1"/>
    <x v="5"/>
  </r>
  <r>
    <x v="662"/>
    <x v="12"/>
    <x v="2"/>
    <n v="0.92859999999999998"/>
    <x v="6"/>
    <n v="27"/>
    <x v="1"/>
    <x v="5"/>
  </r>
  <r>
    <x v="662"/>
    <x v="18"/>
    <x v="2"/>
    <n v="0.58392999999999995"/>
    <x v="6"/>
    <n v="27"/>
    <x v="1"/>
    <x v="5"/>
  </r>
  <r>
    <x v="662"/>
    <x v="19"/>
    <x v="2"/>
    <n v="0.68091999999999997"/>
    <x v="6"/>
    <n v="27"/>
    <x v="1"/>
    <x v="5"/>
  </r>
  <r>
    <x v="662"/>
    <x v="13"/>
    <x v="2"/>
    <n v="0.45795999999999998"/>
    <x v="6"/>
    <n v="27"/>
    <x v="1"/>
    <x v="5"/>
  </r>
  <r>
    <x v="662"/>
    <x v="0"/>
    <x v="0"/>
    <n v="0.13782"/>
    <x v="6"/>
    <n v="27"/>
    <x v="1"/>
    <x v="5"/>
  </r>
  <r>
    <x v="662"/>
    <x v="16"/>
    <x v="0"/>
    <n v="0.45591999999999999"/>
    <x v="6"/>
    <n v="27"/>
    <x v="1"/>
    <x v="5"/>
  </r>
  <r>
    <x v="662"/>
    <x v="14"/>
    <x v="0"/>
    <n v="0.45591999999999999"/>
    <x v="6"/>
    <n v="27"/>
    <x v="1"/>
    <x v="5"/>
  </r>
  <r>
    <x v="662"/>
    <x v="2"/>
    <x v="0"/>
    <n v="0.45591999999999999"/>
    <x v="6"/>
    <n v="27"/>
    <x v="1"/>
    <x v="5"/>
  </r>
  <r>
    <x v="662"/>
    <x v="3"/>
    <x v="0"/>
    <n v="0.45591999999999999"/>
    <x v="6"/>
    <n v="27"/>
    <x v="1"/>
    <x v="5"/>
  </r>
  <r>
    <x v="662"/>
    <x v="5"/>
    <x v="0"/>
    <n v="0.12402000000000001"/>
    <x v="6"/>
    <n v="27"/>
    <x v="1"/>
    <x v="5"/>
  </r>
  <r>
    <x v="662"/>
    <x v="6"/>
    <x v="0"/>
    <n v="0.34650999999999998"/>
    <x v="6"/>
    <n v="27"/>
    <x v="1"/>
    <x v="5"/>
  </r>
  <r>
    <x v="662"/>
    <x v="17"/>
    <x v="0"/>
    <n v="0.67110000000000003"/>
    <x v="6"/>
    <n v="27"/>
    <x v="1"/>
    <x v="5"/>
  </r>
  <r>
    <x v="662"/>
    <x v="15"/>
    <x v="0"/>
    <n v="0.67110000000000003"/>
    <x v="6"/>
    <n v="27"/>
    <x v="1"/>
    <x v="5"/>
  </r>
  <r>
    <x v="662"/>
    <x v="8"/>
    <x v="0"/>
    <n v="0.67110000000000003"/>
    <x v="6"/>
    <n v="27"/>
    <x v="1"/>
    <x v="5"/>
  </r>
  <r>
    <x v="662"/>
    <x v="9"/>
    <x v="0"/>
    <n v="0.67110000000000003"/>
    <x v="6"/>
    <n v="27"/>
    <x v="1"/>
    <x v="5"/>
  </r>
  <r>
    <x v="662"/>
    <x v="10"/>
    <x v="0"/>
    <n v="0.67110000000000003"/>
    <x v="6"/>
    <n v="27"/>
    <x v="1"/>
    <x v="5"/>
  </r>
  <r>
    <x v="662"/>
    <x v="11"/>
    <x v="0"/>
    <n v="0.67110000000000003"/>
    <x v="6"/>
    <n v="27"/>
    <x v="1"/>
    <x v="5"/>
  </r>
  <r>
    <x v="662"/>
    <x v="12"/>
    <x v="0"/>
    <n v="0.67110000000000003"/>
    <x v="6"/>
    <n v="27"/>
    <x v="1"/>
    <x v="5"/>
  </r>
  <r>
    <x v="662"/>
    <x v="18"/>
    <x v="0"/>
    <n v="0.13639999999999999"/>
    <x v="6"/>
    <n v="27"/>
    <x v="1"/>
    <x v="5"/>
  </r>
  <r>
    <x v="662"/>
    <x v="19"/>
    <x v="0"/>
    <n v="0.17599999999999999"/>
    <x v="6"/>
    <n v="27"/>
    <x v="1"/>
    <x v="5"/>
  </r>
  <r>
    <x v="662"/>
    <x v="13"/>
    <x v="0"/>
    <n v="3.6299999999999999E-2"/>
    <x v="6"/>
    <n v="27"/>
    <x v="1"/>
    <x v="5"/>
  </r>
  <r>
    <x v="662"/>
    <x v="0"/>
    <x v="1"/>
    <n v="0.10154000000000001"/>
    <x v="6"/>
    <n v="27"/>
    <x v="1"/>
    <x v="5"/>
  </r>
  <r>
    <x v="662"/>
    <x v="16"/>
    <x v="1"/>
    <n v="0.22677"/>
    <x v="6"/>
    <n v="27"/>
    <x v="1"/>
    <x v="5"/>
  </r>
  <r>
    <x v="662"/>
    <x v="14"/>
    <x v="1"/>
    <n v="0.2165"/>
    <x v="6"/>
    <n v="27"/>
    <x v="1"/>
    <x v="5"/>
  </r>
  <r>
    <x v="662"/>
    <x v="2"/>
    <x v="1"/>
    <n v="0.22656999999999999"/>
    <x v="6"/>
    <n v="27"/>
    <x v="1"/>
    <x v="5"/>
  </r>
  <r>
    <x v="662"/>
    <x v="3"/>
    <x v="1"/>
    <n v="0.22977"/>
    <x v="6"/>
    <n v="27"/>
    <x v="1"/>
    <x v="5"/>
  </r>
  <r>
    <x v="662"/>
    <x v="5"/>
    <x v="1"/>
    <n v="8.8270000000000001E-2"/>
    <x v="6"/>
    <n v="27"/>
    <x v="1"/>
    <x v="5"/>
  </r>
  <r>
    <x v="662"/>
    <x v="6"/>
    <x v="1"/>
    <n v="0.18645999999999999"/>
    <x v="6"/>
    <n v="27"/>
    <x v="1"/>
    <x v="5"/>
  </r>
  <r>
    <x v="662"/>
    <x v="17"/>
    <x v="1"/>
    <n v="0.27413999999999999"/>
    <x v="6"/>
    <n v="27"/>
    <x v="1"/>
    <x v="5"/>
  </r>
  <r>
    <x v="662"/>
    <x v="15"/>
    <x v="1"/>
    <n v="0.26324999999999998"/>
    <x v="6"/>
    <n v="27"/>
    <x v="1"/>
    <x v="5"/>
  </r>
  <r>
    <x v="662"/>
    <x v="8"/>
    <x v="1"/>
    <n v="0.26878999999999997"/>
    <x v="6"/>
    <n v="27"/>
    <x v="1"/>
    <x v="5"/>
  </r>
  <r>
    <x v="662"/>
    <x v="9"/>
    <x v="1"/>
    <n v="0.28000000000000003"/>
    <x v="6"/>
    <n v="27"/>
    <x v="1"/>
    <x v="5"/>
  </r>
  <r>
    <x v="662"/>
    <x v="10"/>
    <x v="1"/>
    <n v="0.30473"/>
    <x v="6"/>
    <n v="27"/>
    <x v="1"/>
    <x v="5"/>
  </r>
  <r>
    <x v="662"/>
    <x v="11"/>
    <x v="1"/>
    <n v="0.29712"/>
    <x v="6"/>
    <n v="27"/>
    <x v="1"/>
    <x v="5"/>
  </r>
  <r>
    <x v="662"/>
    <x v="12"/>
    <x v="1"/>
    <n v="0.36779000000000001"/>
    <x v="6"/>
    <n v="27"/>
    <x v="1"/>
    <x v="5"/>
  </r>
  <r>
    <x v="662"/>
    <x v="18"/>
    <x v="1"/>
    <n v="0.16567000000000001"/>
    <x v="6"/>
    <n v="27"/>
    <x v="1"/>
    <x v="5"/>
  </r>
  <r>
    <x v="662"/>
    <x v="19"/>
    <x v="1"/>
    <n v="0.19708000000000001"/>
    <x v="6"/>
    <n v="27"/>
    <x v="1"/>
    <x v="5"/>
  </r>
  <r>
    <x v="662"/>
    <x v="13"/>
    <x v="1"/>
    <n v="6.4189999999999997E-2"/>
    <x v="6"/>
    <n v="27"/>
    <x v="1"/>
    <x v="5"/>
  </r>
  <r>
    <x v="663"/>
    <x v="0"/>
    <x v="3"/>
    <n v="0.54359999999999997"/>
    <x v="6"/>
    <n v="28"/>
    <x v="2"/>
    <x v="6"/>
  </r>
  <r>
    <x v="663"/>
    <x v="16"/>
    <x v="3"/>
    <n v="1.2049000000000001"/>
    <x v="6"/>
    <n v="28"/>
    <x v="2"/>
    <x v="6"/>
  </r>
  <r>
    <x v="663"/>
    <x v="14"/>
    <x v="3"/>
    <n v="1.1556999999999999"/>
    <x v="6"/>
    <n v="28"/>
    <x v="2"/>
    <x v="6"/>
  </r>
  <r>
    <x v="663"/>
    <x v="2"/>
    <x v="3"/>
    <n v="1.2146999999999999"/>
    <x v="6"/>
    <n v="28"/>
    <x v="2"/>
    <x v="6"/>
  </r>
  <r>
    <x v="663"/>
    <x v="3"/>
    <x v="3"/>
    <n v="1.234"/>
    <x v="6"/>
    <n v="28"/>
    <x v="2"/>
    <x v="6"/>
  </r>
  <r>
    <x v="663"/>
    <x v="5"/>
    <x v="3"/>
    <n v="0.7641"/>
    <x v="6"/>
    <n v="28"/>
    <x v="2"/>
    <x v="6"/>
  </r>
  <r>
    <x v="663"/>
    <x v="6"/>
    <x v="3"/>
    <n v="0.99880000000000002"/>
    <x v="6"/>
    <n v="28"/>
    <x v="2"/>
    <x v="6"/>
  </r>
  <r>
    <x v="663"/>
    <x v="17"/>
    <x v="3"/>
    <n v="1.4625999999999999"/>
    <x v="6"/>
    <n v="28"/>
    <x v="2"/>
    <x v="6"/>
  </r>
  <r>
    <x v="663"/>
    <x v="15"/>
    <x v="3"/>
    <n v="1.4096"/>
    <x v="6"/>
    <n v="28"/>
    <x v="2"/>
    <x v="6"/>
  </r>
  <r>
    <x v="663"/>
    <x v="8"/>
    <x v="3"/>
    <n v="1.4374"/>
    <x v="6"/>
    <n v="28"/>
    <x v="2"/>
    <x v="6"/>
  </r>
  <r>
    <x v="663"/>
    <x v="9"/>
    <x v="3"/>
    <n v="1.5031000000000001"/>
    <x v="6"/>
    <n v="28"/>
    <x v="2"/>
    <x v="6"/>
  </r>
  <r>
    <x v="663"/>
    <x v="10"/>
    <x v="3"/>
    <n v="1.6233"/>
    <x v="6"/>
    <n v="28"/>
    <x v="2"/>
    <x v="6"/>
  </r>
  <r>
    <x v="663"/>
    <x v="11"/>
    <x v="3"/>
    <n v="1.6027"/>
    <x v="6"/>
    <n v="28"/>
    <x v="2"/>
    <x v="6"/>
  </r>
  <r>
    <x v="663"/>
    <x v="12"/>
    <x v="3"/>
    <n v="1.9674"/>
    <x v="6"/>
    <n v="28"/>
    <x v="2"/>
    <x v="6"/>
  </r>
  <r>
    <x v="663"/>
    <x v="18"/>
    <x v="3"/>
    <n v="0.88600000000000001"/>
    <x v="6"/>
    <n v="28"/>
    <x v="2"/>
    <x v="6"/>
  </r>
  <r>
    <x v="663"/>
    <x v="19"/>
    <x v="3"/>
    <n v="1.054"/>
    <x v="6"/>
    <n v="28"/>
    <x v="2"/>
    <x v="6"/>
  </r>
  <r>
    <x v="663"/>
    <x v="13"/>
    <x v="3"/>
    <n v="0.56545999999999996"/>
    <x v="6"/>
    <n v="28"/>
    <x v="2"/>
    <x v="6"/>
  </r>
  <r>
    <x v="663"/>
    <x v="0"/>
    <x v="2"/>
    <n v="0.30415999999999999"/>
    <x v="6"/>
    <n v="28"/>
    <x v="2"/>
    <x v="6"/>
  </r>
  <r>
    <x v="663"/>
    <x v="16"/>
    <x v="2"/>
    <n v="0.52371999999999996"/>
    <x v="6"/>
    <n v="28"/>
    <x v="2"/>
    <x v="6"/>
  </r>
  <r>
    <x v="663"/>
    <x v="14"/>
    <x v="2"/>
    <n v="0.48371999999999998"/>
    <x v="6"/>
    <n v="28"/>
    <x v="2"/>
    <x v="6"/>
  </r>
  <r>
    <x v="663"/>
    <x v="2"/>
    <x v="2"/>
    <n v="0.53168000000000004"/>
    <x v="6"/>
    <n v="28"/>
    <x v="2"/>
    <x v="6"/>
  </r>
  <r>
    <x v="663"/>
    <x v="3"/>
    <x v="2"/>
    <n v="0.54737000000000002"/>
    <x v="6"/>
    <n v="28"/>
    <x v="2"/>
    <x v="6"/>
  </r>
  <r>
    <x v="663"/>
    <x v="5"/>
    <x v="2"/>
    <n v="0.55223"/>
    <x v="6"/>
    <n v="28"/>
    <x v="2"/>
    <x v="6"/>
  </r>
  <r>
    <x v="663"/>
    <x v="6"/>
    <x v="2"/>
    <n v="0.46555999999999997"/>
    <x v="6"/>
    <n v="28"/>
    <x v="2"/>
    <x v="6"/>
  </r>
  <r>
    <x v="663"/>
    <x v="17"/>
    <x v="2"/>
    <n v="0.51805000000000001"/>
    <x v="6"/>
    <n v="28"/>
    <x v="2"/>
    <x v="6"/>
  </r>
  <r>
    <x v="663"/>
    <x v="15"/>
    <x v="2"/>
    <n v="0.47495999999999999"/>
    <x v="6"/>
    <n v="28"/>
    <x v="2"/>
    <x v="6"/>
  </r>
  <r>
    <x v="663"/>
    <x v="8"/>
    <x v="2"/>
    <n v="0.49756"/>
    <x v="6"/>
    <n v="28"/>
    <x v="2"/>
    <x v="6"/>
  </r>
  <r>
    <x v="663"/>
    <x v="9"/>
    <x v="2"/>
    <n v="0.55098999999999998"/>
    <x v="6"/>
    <n v="28"/>
    <x v="2"/>
    <x v="6"/>
  </r>
  <r>
    <x v="663"/>
    <x v="10"/>
    <x v="2"/>
    <n v="0.64870000000000005"/>
    <x v="6"/>
    <n v="28"/>
    <x v="2"/>
    <x v="6"/>
  </r>
  <r>
    <x v="663"/>
    <x v="11"/>
    <x v="2"/>
    <n v="0.63195000000000001"/>
    <x v="6"/>
    <n v="28"/>
    <x v="2"/>
    <x v="6"/>
  </r>
  <r>
    <x v="663"/>
    <x v="12"/>
    <x v="2"/>
    <n v="0.92852000000000001"/>
    <x v="6"/>
    <n v="28"/>
    <x v="2"/>
    <x v="6"/>
  </r>
  <r>
    <x v="663"/>
    <x v="18"/>
    <x v="2"/>
    <n v="0.58392999999999995"/>
    <x v="6"/>
    <n v="28"/>
    <x v="2"/>
    <x v="6"/>
  </r>
  <r>
    <x v="663"/>
    <x v="19"/>
    <x v="2"/>
    <n v="0.68091999999999997"/>
    <x v="6"/>
    <n v="28"/>
    <x v="2"/>
    <x v="6"/>
  </r>
  <r>
    <x v="663"/>
    <x v="13"/>
    <x v="2"/>
    <n v="0.46416000000000002"/>
    <x v="6"/>
    <n v="28"/>
    <x v="2"/>
    <x v="6"/>
  </r>
  <r>
    <x v="663"/>
    <x v="0"/>
    <x v="0"/>
    <n v="0.13782"/>
    <x v="6"/>
    <n v="28"/>
    <x v="2"/>
    <x v="6"/>
  </r>
  <r>
    <x v="663"/>
    <x v="16"/>
    <x v="0"/>
    <n v="0.45591999999999999"/>
    <x v="6"/>
    <n v="28"/>
    <x v="2"/>
    <x v="6"/>
  </r>
  <r>
    <x v="663"/>
    <x v="14"/>
    <x v="0"/>
    <n v="0.45591999999999999"/>
    <x v="6"/>
    <n v="28"/>
    <x v="2"/>
    <x v="6"/>
  </r>
  <r>
    <x v="663"/>
    <x v="2"/>
    <x v="0"/>
    <n v="0.45591999999999999"/>
    <x v="6"/>
    <n v="28"/>
    <x v="2"/>
    <x v="6"/>
  </r>
  <r>
    <x v="663"/>
    <x v="3"/>
    <x v="0"/>
    <n v="0.45591999999999999"/>
    <x v="6"/>
    <n v="28"/>
    <x v="2"/>
    <x v="6"/>
  </r>
  <r>
    <x v="663"/>
    <x v="5"/>
    <x v="0"/>
    <n v="0.12402000000000001"/>
    <x v="6"/>
    <n v="28"/>
    <x v="2"/>
    <x v="6"/>
  </r>
  <r>
    <x v="663"/>
    <x v="6"/>
    <x v="0"/>
    <n v="0.34650999999999998"/>
    <x v="6"/>
    <n v="28"/>
    <x v="2"/>
    <x v="6"/>
  </r>
  <r>
    <x v="663"/>
    <x v="17"/>
    <x v="0"/>
    <n v="0.67110000000000003"/>
    <x v="6"/>
    <n v="28"/>
    <x v="2"/>
    <x v="6"/>
  </r>
  <r>
    <x v="663"/>
    <x v="15"/>
    <x v="0"/>
    <n v="0.67110000000000003"/>
    <x v="6"/>
    <n v="28"/>
    <x v="2"/>
    <x v="6"/>
  </r>
  <r>
    <x v="663"/>
    <x v="8"/>
    <x v="0"/>
    <n v="0.67110000000000003"/>
    <x v="6"/>
    <n v="28"/>
    <x v="2"/>
    <x v="6"/>
  </r>
  <r>
    <x v="663"/>
    <x v="9"/>
    <x v="0"/>
    <n v="0.67110000000000003"/>
    <x v="6"/>
    <n v="28"/>
    <x v="2"/>
    <x v="6"/>
  </r>
  <r>
    <x v="663"/>
    <x v="10"/>
    <x v="0"/>
    <n v="0.67110000000000003"/>
    <x v="6"/>
    <n v="28"/>
    <x v="2"/>
    <x v="6"/>
  </r>
  <r>
    <x v="663"/>
    <x v="11"/>
    <x v="0"/>
    <n v="0.67110000000000003"/>
    <x v="6"/>
    <n v="28"/>
    <x v="2"/>
    <x v="6"/>
  </r>
  <r>
    <x v="663"/>
    <x v="12"/>
    <x v="0"/>
    <n v="0.67110000000000003"/>
    <x v="6"/>
    <n v="28"/>
    <x v="2"/>
    <x v="6"/>
  </r>
  <r>
    <x v="663"/>
    <x v="18"/>
    <x v="0"/>
    <n v="0.13639999999999999"/>
    <x v="6"/>
    <n v="28"/>
    <x v="2"/>
    <x v="6"/>
  </r>
  <r>
    <x v="663"/>
    <x v="19"/>
    <x v="0"/>
    <n v="0.17599999999999999"/>
    <x v="6"/>
    <n v="28"/>
    <x v="2"/>
    <x v="6"/>
  </r>
  <r>
    <x v="663"/>
    <x v="13"/>
    <x v="0"/>
    <n v="3.6299999999999999E-2"/>
    <x v="6"/>
    <n v="28"/>
    <x v="2"/>
    <x v="6"/>
  </r>
  <r>
    <x v="663"/>
    <x v="0"/>
    <x v="1"/>
    <n v="0.10161000000000001"/>
    <x v="6"/>
    <n v="28"/>
    <x v="2"/>
    <x v="6"/>
  </r>
  <r>
    <x v="663"/>
    <x v="16"/>
    <x v="1"/>
    <n v="0.22525000000000001"/>
    <x v="6"/>
    <n v="28"/>
    <x v="2"/>
    <x v="6"/>
  </r>
  <r>
    <x v="663"/>
    <x v="14"/>
    <x v="1"/>
    <n v="0.21604999999999999"/>
    <x v="6"/>
    <n v="28"/>
    <x v="2"/>
    <x v="6"/>
  </r>
  <r>
    <x v="663"/>
    <x v="2"/>
    <x v="1"/>
    <n v="0.22708999999999999"/>
    <x v="6"/>
    <n v="28"/>
    <x v="2"/>
    <x v="6"/>
  </r>
  <r>
    <x v="663"/>
    <x v="3"/>
    <x v="1"/>
    <n v="0.23069999999999999"/>
    <x v="6"/>
    <n v="28"/>
    <x v="2"/>
    <x v="6"/>
  </r>
  <r>
    <x v="663"/>
    <x v="5"/>
    <x v="1"/>
    <n v="8.7840000000000001E-2"/>
    <x v="6"/>
    <n v="28"/>
    <x v="2"/>
    <x v="6"/>
  </r>
  <r>
    <x v="663"/>
    <x v="6"/>
    <x v="1"/>
    <n v="0.18672"/>
    <x v="6"/>
    <n v="28"/>
    <x v="2"/>
    <x v="6"/>
  </r>
  <r>
    <x v="663"/>
    <x v="17"/>
    <x v="1"/>
    <n v="0.27344000000000002"/>
    <x v="6"/>
    <n v="28"/>
    <x v="2"/>
    <x v="6"/>
  </r>
  <r>
    <x v="663"/>
    <x v="15"/>
    <x v="1"/>
    <n v="0.26352999999999999"/>
    <x v="6"/>
    <n v="28"/>
    <x v="2"/>
    <x v="6"/>
  </r>
  <r>
    <x v="663"/>
    <x v="8"/>
    <x v="1"/>
    <n v="0.26873000000000002"/>
    <x v="6"/>
    <n v="28"/>
    <x v="2"/>
    <x v="6"/>
  </r>
  <r>
    <x v="663"/>
    <x v="9"/>
    <x v="1"/>
    <n v="0.28100000000000003"/>
    <x v="6"/>
    <n v="28"/>
    <x v="2"/>
    <x v="6"/>
  </r>
  <r>
    <x v="663"/>
    <x v="10"/>
    <x v="1"/>
    <n v="0.30348999999999998"/>
    <x v="6"/>
    <n v="28"/>
    <x v="2"/>
    <x v="6"/>
  </r>
  <r>
    <x v="663"/>
    <x v="11"/>
    <x v="1"/>
    <n v="0.29964000000000002"/>
    <x v="6"/>
    <n v="28"/>
    <x v="2"/>
    <x v="6"/>
  </r>
  <r>
    <x v="663"/>
    <x v="12"/>
    <x v="1"/>
    <n v="0.36776999999999999"/>
    <x v="6"/>
    <n v="28"/>
    <x v="2"/>
    <x v="6"/>
  </r>
  <r>
    <x v="663"/>
    <x v="18"/>
    <x v="1"/>
    <n v="0.16567000000000001"/>
    <x v="6"/>
    <n v="28"/>
    <x v="2"/>
    <x v="6"/>
  </r>
  <r>
    <x v="663"/>
    <x v="19"/>
    <x v="1"/>
    <n v="0.19708000000000001"/>
    <x v="6"/>
    <n v="28"/>
    <x v="2"/>
    <x v="6"/>
  </r>
  <r>
    <x v="663"/>
    <x v="13"/>
    <x v="1"/>
    <n v="6.4990000000000006E-2"/>
    <x v="6"/>
    <n v="28"/>
    <x v="2"/>
    <x v="6"/>
  </r>
  <r>
    <x v="664"/>
    <x v="0"/>
    <x v="3"/>
    <n v="0.54279999999999995"/>
    <x v="6"/>
    <n v="29"/>
    <x v="2"/>
    <x v="6"/>
  </r>
  <r>
    <x v="664"/>
    <x v="16"/>
    <x v="3"/>
    <n v="1.2123999999999999"/>
    <x v="6"/>
    <n v="29"/>
    <x v="2"/>
    <x v="6"/>
  </r>
  <r>
    <x v="664"/>
    <x v="14"/>
    <x v="3"/>
    <n v="1.151"/>
    <x v="6"/>
    <n v="29"/>
    <x v="2"/>
    <x v="6"/>
  </r>
  <r>
    <x v="664"/>
    <x v="2"/>
    <x v="3"/>
    <n v="1.2134"/>
    <x v="6"/>
    <n v="29"/>
    <x v="2"/>
    <x v="6"/>
  </r>
  <r>
    <x v="664"/>
    <x v="3"/>
    <x v="3"/>
    <n v="1.234"/>
    <x v="6"/>
    <n v="29"/>
    <x v="2"/>
    <x v="6"/>
  </r>
  <r>
    <x v="664"/>
    <x v="5"/>
    <x v="3"/>
    <n v="0.75960000000000005"/>
    <x v="6"/>
    <n v="29"/>
    <x v="2"/>
    <x v="6"/>
  </r>
  <r>
    <x v="664"/>
    <x v="6"/>
    <x v="3"/>
    <n v="0.99670000000000003"/>
    <x v="6"/>
    <n v="29"/>
    <x v="2"/>
    <x v="6"/>
  </r>
  <r>
    <x v="664"/>
    <x v="17"/>
    <x v="3"/>
    <n v="1.4502999999999999"/>
    <x v="6"/>
    <n v="29"/>
    <x v="2"/>
    <x v="6"/>
  </r>
  <r>
    <x v="664"/>
    <x v="15"/>
    <x v="3"/>
    <n v="1.3907"/>
    <x v="6"/>
    <n v="29"/>
    <x v="2"/>
    <x v="6"/>
  </r>
  <r>
    <x v="664"/>
    <x v="8"/>
    <x v="3"/>
    <n v="1.4181999999999999"/>
    <x v="6"/>
    <n v="29"/>
    <x v="2"/>
    <x v="6"/>
  </r>
  <r>
    <x v="664"/>
    <x v="9"/>
    <x v="3"/>
    <n v="1.4917"/>
    <x v="6"/>
    <n v="29"/>
    <x v="2"/>
    <x v="6"/>
  </r>
  <r>
    <x v="664"/>
    <x v="10"/>
    <x v="3"/>
    <n v="1.6104000000000001"/>
    <x v="6"/>
    <n v="29"/>
    <x v="2"/>
    <x v="6"/>
  </r>
  <r>
    <x v="664"/>
    <x v="11"/>
    <x v="3"/>
    <n v="1.605"/>
    <x v="6"/>
    <n v="29"/>
    <x v="2"/>
    <x v="6"/>
  </r>
  <r>
    <x v="664"/>
    <x v="12"/>
    <x v="3"/>
    <n v="1.9666999999999999"/>
    <x v="6"/>
    <n v="29"/>
    <x v="2"/>
    <x v="6"/>
  </r>
  <r>
    <x v="664"/>
    <x v="18"/>
    <x v="3"/>
    <n v="0.88600000000000001"/>
    <x v="6"/>
    <n v="29"/>
    <x v="2"/>
    <x v="6"/>
  </r>
  <r>
    <x v="664"/>
    <x v="19"/>
    <x v="3"/>
    <n v="1.054"/>
    <x v="6"/>
    <n v="29"/>
    <x v="2"/>
    <x v="6"/>
  </r>
  <r>
    <x v="664"/>
    <x v="13"/>
    <x v="3"/>
    <n v="0.5746"/>
    <x v="6"/>
    <n v="29"/>
    <x v="2"/>
    <x v="6"/>
  </r>
  <r>
    <x v="664"/>
    <x v="0"/>
    <x v="2"/>
    <n v="0.30351"/>
    <x v="6"/>
    <n v="29"/>
    <x v="2"/>
    <x v="6"/>
  </r>
  <r>
    <x v="664"/>
    <x v="16"/>
    <x v="2"/>
    <n v="0.52981999999999996"/>
    <x v="6"/>
    <n v="29"/>
    <x v="2"/>
    <x v="6"/>
  </r>
  <r>
    <x v="664"/>
    <x v="14"/>
    <x v="2"/>
    <n v="0.47989999999999999"/>
    <x v="6"/>
    <n v="29"/>
    <x v="2"/>
    <x v="6"/>
  </r>
  <r>
    <x v="664"/>
    <x v="2"/>
    <x v="2"/>
    <n v="0.53063000000000005"/>
    <x v="6"/>
    <n v="29"/>
    <x v="2"/>
    <x v="6"/>
  </r>
  <r>
    <x v="664"/>
    <x v="3"/>
    <x v="2"/>
    <n v="0.54737999999999998"/>
    <x v="6"/>
    <n v="29"/>
    <x v="2"/>
    <x v="6"/>
  </r>
  <r>
    <x v="664"/>
    <x v="5"/>
    <x v="2"/>
    <n v="0.54825000000000002"/>
    <x v="6"/>
    <n v="29"/>
    <x v="2"/>
    <x v="6"/>
  </r>
  <r>
    <x v="664"/>
    <x v="6"/>
    <x v="2"/>
    <n v="0.46385999999999999"/>
    <x v="6"/>
    <n v="29"/>
    <x v="2"/>
    <x v="6"/>
  </r>
  <r>
    <x v="664"/>
    <x v="17"/>
    <x v="2"/>
    <n v="0.50805"/>
    <x v="6"/>
    <n v="29"/>
    <x v="2"/>
    <x v="6"/>
  </r>
  <r>
    <x v="664"/>
    <x v="15"/>
    <x v="2"/>
    <n v="0.45960000000000001"/>
    <x v="6"/>
    <n v="29"/>
    <x v="2"/>
    <x v="6"/>
  </r>
  <r>
    <x v="664"/>
    <x v="8"/>
    <x v="2"/>
    <n v="0.48194999999999999"/>
    <x v="6"/>
    <n v="29"/>
    <x v="2"/>
    <x v="6"/>
  </r>
  <r>
    <x v="664"/>
    <x v="9"/>
    <x v="2"/>
    <n v="0.54173000000000004"/>
    <x v="6"/>
    <n v="29"/>
    <x v="2"/>
    <x v="6"/>
  </r>
  <r>
    <x v="664"/>
    <x v="10"/>
    <x v="2"/>
    <n v="0.63822000000000001"/>
    <x v="6"/>
    <n v="29"/>
    <x v="2"/>
    <x v="6"/>
  </r>
  <r>
    <x v="664"/>
    <x v="11"/>
    <x v="2"/>
    <n v="0.63383"/>
    <x v="6"/>
    <n v="29"/>
    <x v="2"/>
    <x v="6"/>
  </r>
  <r>
    <x v="664"/>
    <x v="12"/>
    <x v="2"/>
    <n v="0.92796000000000001"/>
    <x v="6"/>
    <n v="29"/>
    <x v="2"/>
    <x v="6"/>
  </r>
  <r>
    <x v="664"/>
    <x v="18"/>
    <x v="2"/>
    <n v="0.58392999999999995"/>
    <x v="6"/>
    <n v="29"/>
    <x v="2"/>
    <x v="6"/>
  </r>
  <r>
    <x v="664"/>
    <x v="19"/>
    <x v="2"/>
    <n v="0.68091999999999997"/>
    <x v="6"/>
    <n v="29"/>
    <x v="2"/>
    <x v="6"/>
  </r>
  <r>
    <x v="664"/>
    <x v="13"/>
    <x v="2"/>
    <n v="0.47223999999999999"/>
    <x v="6"/>
    <n v="29"/>
    <x v="2"/>
    <x v="6"/>
  </r>
  <r>
    <x v="664"/>
    <x v="0"/>
    <x v="0"/>
    <n v="0.13782"/>
    <x v="6"/>
    <n v="29"/>
    <x v="2"/>
    <x v="6"/>
  </r>
  <r>
    <x v="664"/>
    <x v="16"/>
    <x v="0"/>
    <n v="0.45591999999999999"/>
    <x v="6"/>
    <n v="29"/>
    <x v="2"/>
    <x v="6"/>
  </r>
  <r>
    <x v="664"/>
    <x v="14"/>
    <x v="0"/>
    <n v="0.45591999999999999"/>
    <x v="6"/>
    <n v="29"/>
    <x v="2"/>
    <x v="6"/>
  </r>
  <r>
    <x v="664"/>
    <x v="2"/>
    <x v="0"/>
    <n v="0.45591999999999999"/>
    <x v="6"/>
    <n v="29"/>
    <x v="2"/>
    <x v="6"/>
  </r>
  <r>
    <x v="664"/>
    <x v="3"/>
    <x v="0"/>
    <n v="0.45591999999999999"/>
    <x v="6"/>
    <n v="29"/>
    <x v="2"/>
    <x v="6"/>
  </r>
  <r>
    <x v="664"/>
    <x v="5"/>
    <x v="0"/>
    <n v="0.12402000000000001"/>
    <x v="6"/>
    <n v="29"/>
    <x v="2"/>
    <x v="6"/>
  </r>
  <r>
    <x v="664"/>
    <x v="6"/>
    <x v="0"/>
    <n v="0.34650999999999998"/>
    <x v="6"/>
    <n v="29"/>
    <x v="2"/>
    <x v="6"/>
  </r>
  <r>
    <x v="664"/>
    <x v="17"/>
    <x v="0"/>
    <n v="0.67110000000000003"/>
    <x v="6"/>
    <n v="29"/>
    <x v="2"/>
    <x v="6"/>
  </r>
  <r>
    <x v="664"/>
    <x v="15"/>
    <x v="0"/>
    <n v="0.67110000000000003"/>
    <x v="6"/>
    <n v="29"/>
    <x v="2"/>
    <x v="6"/>
  </r>
  <r>
    <x v="664"/>
    <x v="8"/>
    <x v="0"/>
    <n v="0.67110000000000003"/>
    <x v="6"/>
    <n v="29"/>
    <x v="2"/>
    <x v="6"/>
  </r>
  <r>
    <x v="664"/>
    <x v="9"/>
    <x v="0"/>
    <n v="0.67110000000000003"/>
    <x v="6"/>
    <n v="29"/>
    <x v="2"/>
    <x v="6"/>
  </r>
  <r>
    <x v="664"/>
    <x v="10"/>
    <x v="0"/>
    <n v="0.67110000000000003"/>
    <x v="6"/>
    <n v="29"/>
    <x v="2"/>
    <x v="6"/>
  </r>
  <r>
    <x v="664"/>
    <x v="11"/>
    <x v="0"/>
    <n v="0.67110000000000003"/>
    <x v="6"/>
    <n v="29"/>
    <x v="2"/>
    <x v="6"/>
  </r>
  <r>
    <x v="664"/>
    <x v="12"/>
    <x v="0"/>
    <n v="0.67110000000000003"/>
    <x v="6"/>
    <n v="29"/>
    <x v="2"/>
    <x v="6"/>
  </r>
  <r>
    <x v="664"/>
    <x v="18"/>
    <x v="0"/>
    <n v="0.13639999999999999"/>
    <x v="6"/>
    <n v="29"/>
    <x v="2"/>
    <x v="6"/>
  </r>
  <r>
    <x v="664"/>
    <x v="19"/>
    <x v="0"/>
    <n v="0.17599999999999999"/>
    <x v="6"/>
    <n v="29"/>
    <x v="2"/>
    <x v="6"/>
  </r>
  <r>
    <x v="664"/>
    <x v="13"/>
    <x v="0"/>
    <n v="3.6299999999999999E-2"/>
    <x v="6"/>
    <n v="29"/>
    <x v="2"/>
    <x v="6"/>
  </r>
  <r>
    <x v="664"/>
    <x v="0"/>
    <x v="1"/>
    <n v="0.10145999999999999"/>
    <x v="6"/>
    <n v="29"/>
    <x v="2"/>
    <x v="6"/>
  </r>
  <r>
    <x v="664"/>
    <x v="16"/>
    <x v="1"/>
    <n v="0.22664999999999999"/>
    <x v="6"/>
    <n v="29"/>
    <x v="2"/>
    <x v="6"/>
  </r>
  <r>
    <x v="664"/>
    <x v="14"/>
    <x v="1"/>
    <n v="0.21517"/>
    <x v="6"/>
    <n v="29"/>
    <x v="2"/>
    <x v="6"/>
  </r>
  <r>
    <x v="664"/>
    <x v="2"/>
    <x v="1"/>
    <n v="0.22684000000000001"/>
    <x v="6"/>
    <n v="29"/>
    <x v="2"/>
    <x v="6"/>
  </r>
  <r>
    <x v="664"/>
    <x v="3"/>
    <x v="1"/>
    <n v="0.23069999999999999"/>
    <x v="6"/>
    <n v="29"/>
    <x v="2"/>
    <x v="6"/>
  </r>
  <r>
    <x v="664"/>
    <x v="5"/>
    <x v="1"/>
    <n v="8.7319999999999995E-2"/>
    <x v="6"/>
    <n v="29"/>
    <x v="2"/>
    <x v="6"/>
  </r>
  <r>
    <x v="664"/>
    <x v="6"/>
    <x v="1"/>
    <n v="0.18632000000000001"/>
    <x v="6"/>
    <n v="29"/>
    <x v="2"/>
    <x v="6"/>
  </r>
  <r>
    <x v="664"/>
    <x v="17"/>
    <x v="1"/>
    <n v="0.27113999999999999"/>
    <x v="6"/>
    <n v="29"/>
    <x v="2"/>
    <x v="6"/>
  </r>
  <r>
    <x v="664"/>
    <x v="15"/>
    <x v="1"/>
    <n v="0.25999"/>
    <x v="6"/>
    <n v="29"/>
    <x v="2"/>
    <x v="6"/>
  </r>
  <r>
    <x v="664"/>
    <x v="8"/>
    <x v="1"/>
    <n v="0.26513999999999999"/>
    <x v="6"/>
    <n v="29"/>
    <x v="2"/>
    <x v="6"/>
  </r>
  <r>
    <x v="664"/>
    <x v="9"/>
    <x v="1"/>
    <n v="0.27886"/>
    <x v="6"/>
    <n v="29"/>
    <x v="2"/>
    <x v="6"/>
  </r>
  <r>
    <x v="664"/>
    <x v="10"/>
    <x v="1"/>
    <n v="0.30107"/>
    <x v="6"/>
    <n v="29"/>
    <x v="2"/>
    <x v="6"/>
  </r>
  <r>
    <x v="664"/>
    <x v="11"/>
    <x v="1"/>
    <n v="0.30007"/>
    <x v="6"/>
    <n v="29"/>
    <x v="2"/>
    <x v="6"/>
  </r>
  <r>
    <x v="664"/>
    <x v="12"/>
    <x v="1"/>
    <n v="0.36763000000000001"/>
    <x v="6"/>
    <n v="29"/>
    <x v="2"/>
    <x v="6"/>
  </r>
  <r>
    <x v="664"/>
    <x v="18"/>
    <x v="1"/>
    <n v="0.16567000000000001"/>
    <x v="6"/>
    <n v="29"/>
    <x v="2"/>
    <x v="6"/>
  </r>
  <r>
    <x v="664"/>
    <x v="19"/>
    <x v="1"/>
    <n v="0.19708000000000001"/>
    <x v="6"/>
    <n v="29"/>
    <x v="2"/>
    <x v="6"/>
  </r>
  <r>
    <x v="664"/>
    <x v="13"/>
    <x v="1"/>
    <n v="7.4700000000000003E-2"/>
    <x v="6"/>
    <n v="29"/>
    <x v="2"/>
    <x v="6"/>
  </r>
  <r>
    <x v="665"/>
    <x v="0"/>
    <x v="3"/>
    <n v="0.54410000000000003"/>
    <x v="6"/>
    <n v="30"/>
    <x v="2"/>
    <x v="6"/>
  </r>
  <r>
    <x v="665"/>
    <x v="16"/>
    <x v="3"/>
    <n v="1.1998"/>
    <x v="6"/>
    <n v="30"/>
    <x v="2"/>
    <x v="6"/>
  </r>
  <r>
    <x v="665"/>
    <x v="14"/>
    <x v="3"/>
    <n v="1.1392"/>
    <x v="6"/>
    <n v="30"/>
    <x v="2"/>
    <x v="6"/>
  </r>
  <r>
    <x v="665"/>
    <x v="2"/>
    <x v="3"/>
    <n v="1.2031000000000001"/>
    <x v="6"/>
    <n v="30"/>
    <x v="2"/>
    <x v="6"/>
  </r>
  <r>
    <x v="665"/>
    <x v="3"/>
    <x v="3"/>
    <n v="1.224"/>
    <x v="6"/>
    <n v="30"/>
    <x v="2"/>
    <x v="6"/>
  </r>
  <r>
    <x v="665"/>
    <x v="5"/>
    <x v="3"/>
    <n v="0.74890000000000001"/>
    <x v="6"/>
    <n v="30"/>
    <x v="2"/>
    <x v="6"/>
  </r>
  <r>
    <x v="665"/>
    <x v="6"/>
    <x v="3"/>
    <n v="0.98460000000000003"/>
    <x v="6"/>
    <n v="30"/>
    <x v="2"/>
    <x v="6"/>
  </r>
  <r>
    <x v="665"/>
    <x v="17"/>
    <x v="3"/>
    <n v="1.4430000000000001"/>
    <x v="6"/>
    <n v="30"/>
    <x v="2"/>
    <x v="6"/>
  </r>
  <r>
    <x v="665"/>
    <x v="15"/>
    <x v="3"/>
    <n v="1.3743000000000001"/>
    <x v="6"/>
    <n v="30"/>
    <x v="2"/>
    <x v="6"/>
  </r>
  <r>
    <x v="665"/>
    <x v="8"/>
    <x v="3"/>
    <n v="1.4066000000000001"/>
    <x v="6"/>
    <n v="30"/>
    <x v="2"/>
    <x v="6"/>
  </r>
  <r>
    <x v="665"/>
    <x v="9"/>
    <x v="3"/>
    <n v="1.4709000000000001"/>
    <x v="6"/>
    <n v="30"/>
    <x v="2"/>
    <x v="6"/>
  </r>
  <r>
    <x v="665"/>
    <x v="10"/>
    <x v="3"/>
    <n v="1.6032999999999999"/>
    <x v="6"/>
    <n v="30"/>
    <x v="2"/>
    <x v="6"/>
  </r>
  <r>
    <x v="665"/>
    <x v="11"/>
    <x v="3"/>
    <n v="1.5806"/>
    <x v="6"/>
    <n v="30"/>
    <x v="2"/>
    <x v="6"/>
  </r>
  <r>
    <x v="665"/>
    <x v="12"/>
    <x v="3"/>
    <n v="1.9658"/>
    <x v="6"/>
    <n v="30"/>
    <x v="2"/>
    <x v="6"/>
  </r>
  <r>
    <x v="665"/>
    <x v="18"/>
    <x v="3"/>
    <n v="0.88600000000000001"/>
    <x v="6"/>
    <n v="30"/>
    <x v="2"/>
    <x v="6"/>
  </r>
  <r>
    <x v="665"/>
    <x v="19"/>
    <x v="3"/>
    <n v="1.054"/>
    <x v="6"/>
    <n v="30"/>
    <x v="2"/>
    <x v="6"/>
  </r>
  <r>
    <x v="665"/>
    <x v="13"/>
    <x v="3"/>
    <n v="0.57464000000000004"/>
    <x v="6"/>
    <n v="30"/>
    <x v="2"/>
    <x v="6"/>
  </r>
  <r>
    <x v="665"/>
    <x v="0"/>
    <x v="2"/>
    <n v="0.30457000000000001"/>
    <x v="6"/>
    <n v="30"/>
    <x v="2"/>
    <x v="6"/>
  </r>
  <r>
    <x v="665"/>
    <x v="16"/>
    <x v="2"/>
    <n v="0.51958000000000004"/>
    <x v="6"/>
    <n v="30"/>
    <x v="2"/>
    <x v="6"/>
  </r>
  <r>
    <x v="665"/>
    <x v="14"/>
    <x v="2"/>
    <n v="0.47031000000000001"/>
    <x v="6"/>
    <n v="30"/>
    <x v="2"/>
    <x v="6"/>
  </r>
  <r>
    <x v="665"/>
    <x v="2"/>
    <x v="2"/>
    <n v="0.52225999999999995"/>
    <x v="6"/>
    <n v="30"/>
    <x v="2"/>
    <x v="6"/>
  </r>
  <r>
    <x v="665"/>
    <x v="3"/>
    <x v="2"/>
    <n v="0.53924000000000005"/>
    <x v="6"/>
    <n v="30"/>
    <x v="2"/>
    <x v="6"/>
  </r>
  <r>
    <x v="665"/>
    <x v="5"/>
    <x v="2"/>
    <n v="0.53878999999999999"/>
    <x v="6"/>
    <n v="30"/>
    <x v="2"/>
    <x v="6"/>
  </r>
  <r>
    <x v="665"/>
    <x v="6"/>
    <x v="2"/>
    <n v="0.45402999999999999"/>
    <x v="6"/>
    <n v="30"/>
    <x v="2"/>
    <x v="6"/>
  </r>
  <r>
    <x v="665"/>
    <x v="17"/>
    <x v="2"/>
    <n v="0.50212000000000001"/>
    <x v="6"/>
    <n v="30"/>
    <x v="2"/>
    <x v="6"/>
  </r>
  <r>
    <x v="665"/>
    <x v="15"/>
    <x v="2"/>
    <n v="0.44627"/>
    <x v="6"/>
    <n v="30"/>
    <x v="2"/>
    <x v="6"/>
  </r>
  <r>
    <x v="665"/>
    <x v="8"/>
    <x v="2"/>
    <n v="0.47252"/>
    <x v="6"/>
    <n v="30"/>
    <x v="2"/>
    <x v="6"/>
  </r>
  <r>
    <x v="665"/>
    <x v="9"/>
    <x v="2"/>
    <n v="0.52481999999999995"/>
    <x v="6"/>
    <n v="30"/>
    <x v="2"/>
    <x v="6"/>
  </r>
  <r>
    <x v="665"/>
    <x v="10"/>
    <x v="2"/>
    <n v="0.63244999999999996"/>
    <x v="6"/>
    <n v="30"/>
    <x v="2"/>
    <x v="6"/>
  </r>
  <r>
    <x v="665"/>
    <x v="11"/>
    <x v="2"/>
    <n v="0.61399000000000004"/>
    <x v="6"/>
    <n v="30"/>
    <x v="2"/>
    <x v="6"/>
  </r>
  <r>
    <x v="665"/>
    <x v="12"/>
    <x v="2"/>
    <n v="0.92723"/>
    <x v="6"/>
    <n v="30"/>
    <x v="2"/>
    <x v="6"/>
  </r>
  <r>
    <x v="665"/>
    <x v="18"/>
    <x v="2"/>
    <n v="0.58392999999999995"/>
    <x v="6"/>
    <n v="30"/>
    <x v="2"/>
    <x v="6"/>
  </r>
  <r>
    <x v="665"/>
    <x v="19"/>
    <x v="2"/>
    <n v="0.68091999999999997"/>
    <x v="6"/>
    <n v="30"/>
    <x v="2"/>
    <x v="6"/>
  </r>
  <r>
    <x v="665"/>
    <x v="13"/>
    <x v="2"/>
    <n v="0.47222999999999998"/>
    <x v="6"/>
    <n v="30"/>
    <x v="2"/>
    <x v="6"/>
  </r>
  <r>
    <x v="665"/>
    <x v="0"/>
    <x v="0"/>
    <n v="0.13782"/>
    <x v="6"/>
    <n v="30"/>
    <x v="2"/>
    <x v="6"/>
  </r>
  <r>
    <x v="665"/>
    <x v="16"/>
    <x v="0"/>
    <n v="0.45591999999999999"/>
    <x v="6"/>
    <n v="30"/>
    <x v="2"/>
    <x v="6"/>
  </r>
  <r>
    <x v="665"/>
    <x v="14"/>
    <x v="0"/>
    <n v="0.45591999999999999"/>
    <x v="6"/>
    <n v="30"/>
    <x v="2"/>
    <x v="6"/>
  </r>
  <r>
    <x v="665"/>
    <x v="2"/>
    <x v="0"/>
    <n v="0.45591999999999999"/>
    <x v="6"/>
    <n v="30"/>
    <x v="2"/>
    <x v="6"/>
  </r>
  <r>
    <x v="665"/>
    <x v="3"/>
    <x v="0"/>
    <n v="0.45591999999999999"/>
    <x v="6"/>
    <n v="30"/>
    <x v="2"/>
    <x v="6"/>
  </r>
  <r>
    <x v="665"/>
    <x v="5"/>
    <x v="0"/>
    <n v="0.12402000000000001"/>
    <x v="6"/>
    <n v="30"/>
    <x v="2"/>
    <x v="6"/>
  </r>
  <r>
    <x v="665"/>
    <x v="6"/>
    <x v="0"/>
    <n v="0.34650999999999998"/>
    <x v="6"/>
    <n v="30"/>
    <x v="2"/>
    <x v="6"/>
  </r>
  <r>
    <x v="665"/>
    <x v="17"/>
    <x v="0"/>
    <n v="0.67110000000000003"/>
    <x v="6"/>
    <n v="30"/>
    <x v="2"/>
    <x v="6"/>
  </r>
  <r>
    <x v="665"/>
    <x v="15"/>
    <x v="0"/>
    <n v="0.67110000000000003"/>
    <x v="6"/>
    <n v="30"/>
    <x v="2"/>
    <x v="6"/>
  </r>
  <r>
    <x v="665"/>
    <x v="8"/>
    <x v="0"/>
    <n v="0.67110000000000003"/>
    <x v="6"/>
    <n v="30"/>
    <x v="2"/>
    <x v="6"/>
  </r>
  <r>
    <x v="665"/>
    <x v="9"/>
    <x v="0"/>
    <n v="0.67110000000000003"/>
    <x v="6"/>
    <n v="30"/>
    <x v="2"/>
    <x v="6"/>
  </r>
  <r>
    <x v="665"/>
    <x v="10"/>
    <x v="0"/>
    <n v="0.67110000000000003"/>
    <x v="6"/>
    <n v="30"/>
    <x v="2"/>
    <x v="6"/>
  </r>
  <r>
    <x v="665"/>
    <x v="11"/>
    <x v="0"/>
    <n v="0.67110000000000003"/>
    <x v="6"/>
    <n v="30"/>
    <x v="2"/>
    <x v="6"/>
  </r>
  <r>
    <x v="665"/>
    <x v="12"/>
    <x v="0"/>
    <n v="0.67110000000000003"/>
    <x v="6"/>
    <n v="30"/>
    <x v="2"/>
    <x v="6"/>
  </r>
  <r>
    <x v="665"/>
    <x v="18"/>
    <x v="0"/>
    <n v="0.13639999999999999"/>
    <x v="6"/>
    <n v="30"/>
    <x v="2"/>
    <x v="6"/>
  </r>
  <r>
    <x v="665"/>
    <x v="19"/>
    <x v="0"/>
    <n v="0.17599999999999999"/>
    <x v="6"/>
    <n v="30"/>
    <x v="2"/>
    <x v="6"/>
  </r>
  <r>
    <x v="665"/>
    <x v="13"/>
    <x v="0"/>
    <n v="3.6299999999999999E-2"/>
    <x v="6"/>
    <n v="30"/>
    <x v="2"/>
    <x v="6"/>
  </r>
  <r>
    <x v="665"/>
    <x v="0"/>
    <x v="1"/>
    <n v="0.1017"/>
    <x v="6"/>
    <n v="30"/>
    <x v="2"/>
    <x v="6"/>
  </r>
  <r>
    <x v="665"/>
    <x v="16"/>
    <x v="1"/>
    <n v="0.22428999999999999"/>
    <x v="6"/>
    <n v="30"/>
    <x v="2"/>
    <x v="6"/>
  </r>
  <r>
    <x v="665"/>
    <x v="14"/>
    <x v="1"/>
    <n v="0.21296000000000001"/>
    <x v="6"/>
    <n v="30"/>
    <x v="2"/>
    <x v="6"/>
  </r>
  <r>
    <x v="665"/>
    <x v="2"/>
    <x v="1"/>
    <n v="0.22491"/>
    <x v="6"/>
    <n v="30"/>
    <x v="2"/>
    <x v="6"/>
  </r>
  <r>
    <x v="665"/>
    <x v="3"/>
    <x v="1"/>
    <n v="0.22883000000000001"/>
    <x v="6"/>
    <n v="30"/>
    <x v="2"/>
    <x v="6"/>
  </r>
  <r>
    <x v="665"/>
    <x v="5"/>
    <x v="1"/>
    <n v="8.6080000000000004E-2"/>
    <x v="6"/>
    <n v="30"/>
    <x v="2"/>
    <x v="6"/>
  </r>
  <r>
    <x v="665"/>
    <x v="6"/>
    <x v="1"/>
    <n v="0.18404999999999999"/>
    <x v="6"/>
    <n v="30"/>
    <x v="2"/>
    <x v="6"/>
  </r>
  <r>
    <x v="665"/>
    <x v="17"/>
    <x v="1"/>
    <n v="0.26977000000000001"/>
    <x v="6"/>
    <n v="30"/>
    <x v="2"/>
    <x v="6"/>
  </r>
  <r>
    <x v="665"/>
    <x v="15"/>
    <x v="1"/>
    <n v="0.25691999999999998"/>
    <x v="6"/>
    <n v="30"/>
    <x v="2"/>
    <x v="6"/>
  </r>
  <r>
    <x v="665"/>
    <x v="8"/>
    <x v="1"/>
    <n v="0.26296999999999998"/>
    <x v="6"/>
    <n v="30"/>
    <x v="2"/>
    <x v="6"/>
  </r>
  <r>
    <x v="665"/>
    <x v="9"/>
    <x v="1"/>
    <n v="0.27496999999999999"/>
    <x v="6"/>
    <n v="30"/>
    <x v="2"/>
    <x v="6"/>
  </r>
  <r>
    <x v="665"/>
    <x v="10"/>
    <x v="1"/>
    <n v="0.29974000000000001"/>
    <x v="6"/>
    <n v="30"/>
    <x v="2"/>
    <x v="6"/>
  </r>
  <r>
    <x v="665"/>
    <x v="11"/>
    <x v="1"/>
    <n v="0.29549999999999998"/>
    <x v="6"/>
    <n v="30"/>
    <x v="2"/>
    <x v="6"/>
  </r>
  <r>
    <x v="665"/>
    <x v="12"/>
    <x v="1"/>
    <n v="0.36746000000000001"/>
    <x v="6"/>
    <n v="30"/>
    <x v="2"/>
    <x v="6"/>
  </r>
  <r>
    <x v="665"/>
    <x v="18"/>
    <x v="1"/>
    <n v="0.16567000000000001"/>
    <x v="6"/>
    <n v="30"/>
    <x v="2"/>
    <x v="6"/>
  </r>
  <r>
    <x v="665"/>
    <x v="19"/>
    <x v="1"/>
    <n v="0.19708000000000001"/>
    <x v="6"/>
    <n v="30"/>
    <x v="2"/>
    <x v="6"/>
  </r>
  <r>
    <x v="665"/>
    <x v="13"/>
    <x v="1"/>
    <n v="6.6100000000000006E-2"/>
    <x v="6"/>
    <n v="30"/>
    <x v="2"/>
    <x v="6"/>
  </r>
  <r>
    <x v="666"/>
    <x v="0"/>
    <x v="3"/>
    <n v="0.54279999999999995"/>
    <x v="6"/>
    <n v="31"/>
    <x v="2"/>
    <x v="6"/>
  </r>
  <r>
    <x v="666"/>
    <x v="16"/>
    <x v="3"/>
    <n v="1.1828000000000001"/>
    <x v="6"/>
    <n v="31"/>
    <x v="2"/>
    <x v="6"/>
  </r>
  <r>
    <x v="666"/>
    <x v="14"/>
    <x v="3"/>
    <n v="1.1316999999999999"/>
    <x v="6"/>
    <n v="31"/>
    <x v="2"/>
    <x v="6"/>
  </r>
  <r>
    <x v="666"/>
    <x v="2"/>
    <x v="3"/>
    <n v="1.1951000000000001"/>
    <x v="6"/>
    <n v="31"/>
    <x v="2"/>
    <x v="6"/>
  </r>
  <r>
    <x v="666"/>
    <x v="3"/>
    <x v="3"/>
    <n v="1.2090000000000001"/>
    <x v="6"/>
    <n v="31"/>
    <x v="2"/>
    <x v="6"/>
  </r>
  <r>
    <x v="666"/>
    <x v="5"/>
    <x v="3"/>
    <n v="0.7419"/>
    <x v="6"/>
    <n v="31"/>
    <x v="2"/>
    <x v="6"/>
  </r>
  <r>
    <x v="666"/>
    <x v="6"/>
    <x v="3"/>
    <n v="0.97870000000000001"/>
    <x v="6"/>
    <n v="31"/>
    <x v="2"/>
    <x v="6"/>
  </r>
  <r>
    <x v="666"/>
    <x v="17"/>
    <x v="3"/>
    <n v="1.4247000000000001"/>
    <x v="6"/>
    <n v="31"/>
    <x v="2"/>
    <x v="6"/>
  </r>
  <r>
    <x v="666"/>
    <x v="15"/>
    <x v="3"/>
    <n v="1.3678999999999999"/>
    <x v="6"/>
    <n v="31"/>
    <x v="2"/>
    <x v="6"/>
  </r>
  <r>
    <x v="666"/>
    <x v="8"/>
    <x v="3"/>
    <n v="1.4058999999999999"/>
    <x v="6"/>
    <n v="31"/>
    <x v="2"/>
    <x v="6"/>
  </r>
  <r>
    <x v="666"/>
    <x v="9"/>
    <x v="3"/>
    <n v="1.4630000000000001"/>
    <x v="6"/>
    <n v="31"/>
    <x v="2"/>
    <x v="6"/>
  </r>
  <r>
    <x v="666"/>
    <x v="10"/>
    <x v="3"/>
    <n v="1.5862000000000001"/>
    <x v="6"/>
    <n v="31"/>
    <x v="2"/>
    <x v="6"/>
  </r>
  <r>
    <x v="666"/>
    <x v="11"/>
    <x v="3"/>
    <n v="1.5591999999999999"/>
    <x v="6"/>
    <n v="31"/>
    <x v="2"/>
    <x v="6"/>
  </r>
  <r>
    <x v="666"/>
    <x v="12"/>
    <x v="3"/>
    <n v="1.9655"/>
    <x v="6"/>
    <n v="31"/>
    <x v="2"/>
    <x v="6"/>
  </r>
  <r>
    <x v="666"/>
    <x v="18"/>
    <x v="3"/>
    <n v="0.88600000000000001"/>
    <x v="6"/>
    <n v="31"/>
    <x v="2"/>
    <x v="6"/>
  </r>
  <r>
    <x v="666"/>
    <x v="19"/>
    <x v="3"/>
    <n v="1.054"/>
    <x v="6"/>
    <n v="31"/>
    <x v="2"/>
    <x v="6"/>
  </r>
  <r>
    <x v="666"/>
    <x v="13"/>
    <x v="3"/>
    <n v="0.5696"/>
    <x v="6"/>
    <n v="31"/>
    <x v="2"/>
    <x v="6"/>
  </r>
  <r>
    <x v="666"/>
    <x v="0"/>
    <x v="2"/>
    <n v="0.30352000000000001"/>
    <x v="6"/>
    <n v="31"/>
    <x v="2"/>
    <x v="6"/>
  </r>
  <r>
    <x v="666"/>
    <x v="16"/>
    <x v="2"/>
    <n v="0.50575999999999999"/>
    <x v="6"/>
    <n v="31"/>
    <x v="2"/>
    <x v="6"/>
  </r>
  <r>
    <x v="666"/>
    <x v="14"/>
    <x v="2"/>
    <n v="0.46422000000000002"/>
    <x v="6"/>
    <n v="31"/>
    <x v="2"/>
    <x v="6"/>
  </r>
  <r>
    <x v="666"/>
    <x v="2"/>
    <x v="2"/>
    <n v="0.51576"/>
    <x v="6"/>
    <n v="31"/>
    <x v="2"/>
    <x v="6"/>
  </r>
  <r>
    <x v="666"/>
    <x v="3"/>
    <x v="2"/>
    <n v="0.52705000000000002"/>
    <x v="6"/>
    <n v="31"/>
    <x v="2"/>
    <x v="6"/>
  </r>
  <r>
    <x v="666"/>
    <x v="5"/>
    <x v="2"/>
    <n v="0.53259999999999996"/>
    <x v="6"/>
    <n v="31"/>
    <x v="2"/>
    <x v="6"/>
  </r>
  <r>
    <x v="666"/>
    <x v="6"/>
    <x v="2"/>
    <n v="0.44923999999999997"/>
    <x v="6"/>
    <n v="31"/>
    <x v="2"/>
    <x v="6"/>
  </r>
  <r>
    <x v="666"/>
    <x v="17"/>
    <x v="2"/>
    <n v="0.48725000000000002"/>
    <x v="6"/>
    <n v="31"/>
    <x v="2"/>
    <x v="6"/>
  </r>
  <r>
    <x v="666"/>
    <x v="15"/>
    <x v="2"/>
    <n v="0.44107000000000002"/>
    <x v="6"/>
    <n v="31"/>
    <x v="2"/>
    <x v="6"/>
  </r>
  <r>
    <x v="666"/>
    <x v="8"/>
    <x v="2"/>
    <n v="0.47195999999999999"/>
    <x v="6"/>
    <n v="31"/>
    <x v="2"/>
    <x v="6"/>
  </r>
  <r>
    <x v="666"/>
    <x v="9"/>
    <x v="2"/>
    <n v="0.51839999999999997"/>
    <x v="6"/>
    <n v="31"/>
    <x v="2"/>
    <x v="6"/>
  </r>
  <r>
    <x v="666"/>
    <x v="10"/>
    <x v="2"/>
    <n v="0.61855000000000004"/>
    <x v="6"/>
    <n v="31"/>
    <x v="2"/>
    <x v="6"/>
  </r>
  <r>
    <x v="666"/>
    <x v="11"/>
    <x v="2"/>
    <n v="0.59660000000000002"/>
    <x v="6"/>
    <n v="31"/>
    <x v="2"/>
    <x v="6"/>
  </r>
  <r>
    <x v="666"/>
    <x v="12"/>
    <x v="2"/>
    <n v="0.92698999999999998"/>
    <x v="6"/>
    <n v="31"/>
    <x v="2"/>
    <x v="6"/>
  </r>
  <r>
    <x v="666"/>
    <x v="18"/>
    <x v="2"/>
    <n v="0.58392999999999995"/>
    <x v="6"/>
    <n v="31"/>
    <x v="2"/>
    <x v="6"/>
  </r>
  <r>
    <x v="666"/>
    <x v="19"/>
    <x v="2"/>
    <n v="0.68091999999999997"/>
    <x v="6"/>
    <n v="31"/>
    <x v="2"/>
    <x v="6"/>
  </r>
  <r>
    <x v="666"/>
    <x v="13"/>
    <x v="2"/>
    <n v="0.46777000000000002"/>
    <x v="6"/>
    <n v="31"/>
    <x v="2"/>
    <x v="6"/>
  </r>
  <r>
    <x v="666"/>
    <x v="0"/>
    <x v="0"/>
    <n v="0.13782"/>
    <x v="6"/>
    <n v="31"/>
    <x v="2"/>
    <x v="6"/>
  </r>
  <r>
    <x v="666"/>
    <x v="16"/>
    <x v="0"/>
    <n v="0.45591999999999999"/>
    <x v="6"/>
    <n v="31"/>
    <x v="2"/>
    <x v="6"/>
  </r>
  <r>
    <x v="666"/>
    <x v="14"/>
    <x v="0"/>
    <n v="0.45591999999999999"/>
    <x v="6"/>
    <n v="31"/>
    <x v="2"/>
    <x v="6"/>
  </r>
  <r>
    <x v="666"/>
    <x v="2"/>
    <x v="0"/>
    <n v="0.45591999999999999"/>
    <x v="6"/>
    <n v="31"/>
    <x v="2"/>
    <x v="6"/>
  </r>
  <r>
    <x v="666"/>
    <x v="3"/>
    <x v="0"/>
    <n v="0.45591999999999999"/>
    <x v="6"/>
    <n v="31"/>
    <x v="2"/>
    <x v="6"/>
  </r>
  <r>
    <x v="666"/>
    <x v="5"/>
    <x v="0"/>
    <n v="0.12402000000000001"/>
    <x v="6"/>
    <n v="31"/>
    <x v="2"/>
    <x v="6"/>
  </r>
  <r>
    <x v="666"/>
    <x v="6"/>
    <x v="0"/>
    <n v="0.34650999999999998"/>
    <x v="6"/>
    <n v="31"/>
    <x v="2"/>
    <x v="6"/>
  </r>
  <r>
    <x v="666"/>
    <x v="17"/>
    <x v="0"/>
    <n v="0.67110000000000003"/>
    <x v="6"/>
    <n v="31"/>
    <x v="2"/>
    <x v="6"/>
  </r>
  <r>
    <x v="666"/>
    <x v="15"/>
    <x v="0"/>
    <n v="0.67110000000000003"/>
    <x v="6"/>
    <n v="31"/>
    <x v="2"/>
    <x v="6"/>
  </r>
  <r>
    <x v="666"/>
    <x v="8"/>
    <x v="0"/>
    <n v="0.67110000000000003"/>
    <x v="6"/>
    <n v="31"/>
    <x v="2"/>
    <x v="6"/>
  </r>
  <r>
    <x v="666"/>
    <x v="9"/>
    <x v="0"/>
    <n v="0.67110000000000003"/>
    <x v="6"/>
    <n v="31"/>
    <x v="2"/>
    <x v="6"/>
  </r>
  <r>
    <x v="666"/>
    <x v="10"/>
    <x v="0"/>
    <n v="0.67110000000000003"/>
    <x v="6"/>
    <n v="31"/>
    <x v="2"/>
    <x v="6"/>
  </r>
  <r>
    <x v="666"/>
    <x v="11"/>
    <x v="0"/>
    <n v="0.67110000000000003"/>
    <x v="6"/>
    <n v="31"/>
    <x v="2"/>
    <x v="6"/>
  </r>
  <r>
    <x v="666"/>
    <x v="12"/>
    <x v="0"/>
    <n v="0.67110000000000003"/>
    <x v="6"/>
    <n v="31"/>
    <x v="2"/>
    <x v="6"/>
  </r>
  <r>
    <x v="666"/>
    <x v="18"/>
    <x v="0"/>
    <n v="0.13639999999999999"/>
    <x v="6"/>
    <n v="31"/>
    <x v="2"/>
    <x v="6"/>
  </r>
  <r>
    <x v="666"/>
    <x v="19"/>
    <x v="0"/>
    <n v="0.17599999999999999"/>
    <x v="6"/>
    <n v="31"/>
    <x v="2"/>
    <x v="6"/>
  </r>
  <r>
    <x v="666"/>
    <x v="13"/>
    <x v="0"/>
    <n v="3.6299999999999999E-2"/>
    <x v="6"/>
    <n v="31"/>
    <x v="2"/>
    <x v="6"/>
  </r>
  <r>
    <x v="666"/>
    <x v="0"/>
    <x v="1"/>
    <n v="0.10145"/>
    <x v="6"/>
    <n v="31"/>
    <x v="2"/>
    <x v="6"/>
  </r>
  <r>
    <x v="666"/>
    <x v="16"/>
    <x v="1"/>
    <n v="0.22111"/>
    <x v="6"/>
    <n v="31"/>
    <x v="2"/>
    <x v="6"/>
  </r>
  <r>
    <x v="666"/>
    <x v="14"/>
    <x v="1"/>
    <n v="0.21154999999999999"/>
    <x v="6"/>
    <n v="31"/>
    <x v="2"/>
    <x v="6"/>
  </r>
  <r>
    <x v="666"/>
    <x v="2"/>
    <x v="1"/>
    <n v="0.22341"/>
    <x v="6"/>
    <n v="31"/>
    <x v="2"/>
    <x v="6"/>
  </r>
  <r>
    <x v="666"/>
    <x v="3"/>
    <x v="1"/>
    <n v="0.22602"/>
    <x v="6"/>
    <n v="31"/>
    <x v="2"/>
    <x v="6"/>
  </r>
  <r>
    <x v="666"/>
    <x v="5"/>
    <x v="1"/>
    <n v="8.5269999999999999E-2"/>
    <x v="6"/>
    <n v="31"/>
    <x v="2"/>
    <x v="6"/>
  </r>
  <r>
    <x v="666"/>
    <x v="6"/>
    <x v="1"/>
    <n v="0.18293999999999999"/>
    <x v="6"/>
    <n v="31"/>
    <x v="2"/>
    <x v="6"/>
  </r>
  <r>
    <x v="666"/>
    <x v="17"/>
    <x v="1"/>
    <n v="0.26634000000000002"/>
    <x v="6"/>
    <n v="31"/>
    <x v="2"/>
    <x v="6"/>
  </r>
  <r>
    <x v="666"/>
    <x v="15"/>
    <x v="1"/>
    <n v="0.25572"/>
    <x v="6"/>
    <n v="31"/>
    <x v="2"/>
    <x v="6"/>
  </r>
  <r>
    <x v="666"/>
    <x v="8"/>
    <x v="1"/>
    <n v="0.26283000000000001"/>
    <x v="6"/>
    <n v="31"/>
    <x v="2"/>
    <x v="6"/>
  </r>
  <r>
    <x v="666"/>
    <x v="9"/>
    <x v="1"/>
    <n v="0.27349000000000001"/>
    <x v="6"/>
    <n v="31"/>
    <x v="2"/>
    <x v="6"/>
  </r>
  <r>
    <x v="666"/>
    <x v="10"/>
    <x v="1"/>
    <n v="0.29654000000000003"/>
    <x v="6"/>
    <n v="31"/>
    <x v="2"/>
    <x v="6"/>
  </r>
  <r>
    <x v="666"/>
    <x v="11"/>
    <x v="1"/>
    <n v="0.29149000000000003"/>
    <x v="6"/>
    <n v="31"/>
    <x v="2"/>
    <x v="6"/>
  </r>
  <r>
    <x v="666"/>
    <x v="12"/>
    <x v="1"/>
    <n v="0.3674"/>
    <x v="6"/>
    <n v="31"/>
    <x v="2"/>
    <x v="6"/>
  </r>
  <r>
    <x v="666"/>
    <x v="18"/>
    <x v="1"/>
    <n v="0.16567000000000001"/>
    <x v="6"/>
    <n v="31"/>
    <x v="2"/>
    <x v="6"/>
  </r>
  <r>
    <x v="666"/>
    <x v="19"/>
    <x v="1"/>
    <n v="0.19708000000000001"/>
    <x v="6"/>
    <n v="31"/>
    <x v="2"/>
    <x v="6"/>
  </r>
  <r>
    <x v="666"/>
    <x v="13"/>
    <x v="1"/>
    <n v="6.5519999999999995E-2"/>
    <x v="6"/>
    <n v="31"/>
    <x v="2"/>
    <x v="6"/>
  </r>
  <r>
    <x v="667"/>
    <x v="0"/>
    <x v="3"/>
    <n v="0.54200000000000004"/>
    <x v="6"/>
    <n v="32"/>
    <x v="2"/>
    <x v="7"/>
  </r>
  <r>
    <x v="667"/>
    <x v="16"/>
    <x v="3"/>
    <n v="1.1837"/>
    <x v="6"/>
    <n v="32"/>
    <x v="2"/>
    <x v="7"/>
  </r>
  <r>
    <x v="667"/>
    <x v="14"/>
    <x v="3"/>
    <n v="1.1249"/>
    <x v="6"/>
    <n v="32"/>
    <x v="2"/>
    <x v="7"/>
  </r>
  <r>
    <x v="667"/>
    <x v="2"/>
    <x v="3"/>
    <n v="1.1884999999999999"/>
    <x v="6"/>
    <n v="32"/>
    <x v="2"/>
    <x v="7"/>
  </r>
  <r>
    <x v="667"/>
    <x v="3"/>
    <x v="3"/>
    <n v="1.2090000000000001"/>
    <x v="6"/>
    <n v="32"/>
    <x v="2"/>
    <x v="7"/>
  </r>
  <r>
    <x v="667"/>
    <x v="5"/>
    <x v="3"/>
    <n v="0.73509999999999998"/>
    <x v="6"/>
    <n v="32"/>
    <x v="2"/>
    <x v="7"/>
  </r>
  <r>
    <x v="667"/>
    <x v="6"/>
    <x v="3"/>
    <n v="0.97529999999999994"/>
    <x v="6"/>
    <n v="32"/>
    <x v="2"/>
    <x v="7"/>
  </r>
  <r>
    <x v="667"/>
    <x v="17"/>
    <x v="3"/>
    <n v="1.4249000000000001"/>
    <x v="6"/>
    <n v="32"/>
    <x v="2"/>
    <x v="7"/>
  </r>
  <r>
    <x v="667"/>
    <x v="15"/>
    <x v="3"/>
    <n v="1.3626"/>
    <x v="6"/>
    <n v="32"/>
    <x v="2"/>
    <x v="7"/>
  </r>
  <r>
    <x v="667"/>
    <x v="8"/>
    <x v="3"/>
    <n v="1.3986000000000001"/>
    <x v="6"/>
    <n v="32"/>
    <x v="2"/>
    <x v="7"/>
  </r>
  <r>
    <x v="667"/>
    <x v="9"/>
    <x v="3"/>
    <n v="1.4597"/>
    <x v="6"/>
    <n v="32"/>
    <x v="2"/>
    <x v="7"/>
  </r>
  <r>
    <x v="667"/>
    <x v="10"/>
    <x v="3"/>
    <n v="1.5867"/>
    <x v="6"/>
    <n v="32"/>
    <x v="2"/>
    <x v="7"/>
  </r>
  <r>
    <x v="667"/>
    <x v="11"/>
    <x v="3"/>
    <n v="1.5465"/>
    <x v="6"/>
    <n v="32"/>
    <x v="2"/>
    <x v="7"/>
  </r>
  <r>
    <x v="667"/>
    <x v="12"/>
    <x v="3"/>
    <n v="1.9649000000000001"/>
    <x v="6"/>
    <n v="32"/>
    <x v="2"/>
    <x v="7"/>
  </r>
  <r>
    <x v="667"/>
    <x v="18"/>
    <x v="3"/>
    <n v="0.88600000000000001"/>
    <x v="6"/>
    <n v="32"/>
    <x v="2"/>
    <x v="7"/>
  </r>
  <r>
    <x v="667"/>
    <x v="19"/>
    <x v="3"/>
    <n v="1.054"/>
    <x v="6"/>
    <n v="32"/>
    <x v="2"/>
    <x v="7"/>
  </r>
  <r>
    <x v="667"/>
    <x v="13"/>
    <x v="3"/>
    <n v="0.56964000000000004"/>
    <x v="6"/>
    <n v="32"/>
    <x v="2"/>
    <x v="7"/>
  </r>
  <r>
    <x v="667"/>
    <x v="0"/>
    <x v="2"/>
    <n v="0.30286999999999997"/>
    <x v="6"/>
    <n v="32"/>
    <x v="2"/>
    <x v="7"/>
  </r>
  <r>
    <x v="667"/>
    <x v="16"/>
    <x v="2"/>
    <n v="0.50649999999999995"/>
    <x v="6"/>
    <n v="32"/>
    <x v="2"/>
    <x v="7"/>
  </r>
  <r>
    <x v="667"/>
    <x v="14"/>
    <x v="2"/>
    <n v="0.4587"/>
    <x v="6"/>
    <n v="32"/>
    <x v="2"/>
    <x v="7"/>
  </r>
  <r>
    <x v="667"/>
    <x v="2"/>
    <x v="2"/>
    <n v="0.51039999999999996"/>
    <x v="6"/>
    <n v="32"/>
    <x v="2"/>
    <x v="7"/>
  </r>
  <r>
    <x v="667"/>
    <x v="3"/>
    <x v="2"/>
    <n v="0.52705999999999997"/>
    <x v="6"/>
    <n v="32"/>
    <x v="2"/>
    <x v="7"/>
  </r>
  <r>
    <x v="667"/>
    <x v="5"/>
    <x v="2"/>
    <n v="0.52659"/>
    <x v="6"/>
    <n v="32"/>
    <x v="2"/>
    <x v="7"/>
  </r>
  <r>
    <x v="667"/>
    <x v="6"/>
    <x v="2"/>
    <n v="0.44647999999999999"/>
    <x v="6"/>
    <n v="32"/>
    <x v="2"/>
    <x v="7"/>
  </r>
  <r>
    <x v="667"/>
    <x v="17"/>
    <x v="2"/>
    <n v="0.48742000000000002"/>
    <x v="6"/>
    <n v="32"/>
    <x v="2"/>
    <x v="7"/>
  </r>
  <r>
    <x v="667"/>
    <x v="15"/>
    <x v="2"/>
    <n v="0.43676999999999999"/>
    <x v="6"/>
    <n v="32"/>
    <x v="2"/>
    <x v="7"/>
  </r>
  <r>
    <x v="667"/>
    <x v="8"/>
    <x v="2"/>
    <n v="0.46603"/>
    <x v="6"/>
    <n v="32"/>
    <x v="2"/>
    <x v="7"/>
  </r>
  <r>
    <x v="667"/>
    <x v="9"/>
    <x v="2"/>
    <n v="0.51571999999999996"/>
    <x v="6"/>
    <n v="32"/>
    <x v="2"/>
    <x v="7"/>
  </r>
  <r>
    <x v="667"/>
    <x v="10"/>
    <x v="2"/>
    <n v="0.61895999999999995"/>
    <x v="6"/>
    <n v="32"/>
    <x v="2"/>
    <x v="7"/>
  </r>
  <r>
    <x v="667"/>
    <x v="11"/>
    <x v="2"/>
    <n v="0.58628000000000002"/>
    <x v="6"/>
    <n v="32"/>
    <x v="2"/>
    <x v="7"/>
  </r>
  <r>
    <x v="667"/>
    <x v="12"/>
    <x v="2"/>
    <n v="0.92650999999999994"/>
    <x v="6"/>
    <n v="32"/>
    <x v="2"/>
    <x v="7"/>
  </r>
  <r>
    <x v="667"/>
    <x v="18"/>
    <x v="2"/>
    <n v="0.58392999999999995"/>
    <x v="6"/>
    <n v="32"/>
    <x v="2"/>
    <x v="7"/>
  </r>
  <r>
    <x v="667"/>
    <x v="19"/>
    <x v="2"/>
    <n v="0.68091999999999997"/>
    <x v="6"/>
    <n v="32"/>
    <x v="2"/>
    <x v="7"/>
  </r>
  <r>
    <x v="667"/>
    <x v="13"/>
    <x v="2"/>
    <n v="0.46781"/>
    <x v="6"/>
    <n v="32"/>
    <x v="2"/>
    <x v="7"/>
  </r>
  <r>
    <x v="667"/>
    <x v="0"/>
    <x v="0"/>
    <n v="0.13782"/>
    <x v="6"/>
    <n v="32"/>
    <x v="2"/>
    <x v="7"/>
  </r>
  <r>
    <x v="667"/>
    <x v="16"/>
    <x v="0"/>
    <n v="0.45591999999999999"/>
    <x v="6"/>
    <n v="32"/>
    <x v="2"/>
    <x v="7"/>
  </r>
  <r>
    <x v="667"/>
    <x v="14"/>
    <x v="0"/>
    <n v="0.45591999999999999"/>
    <x v="6"/>
    <n v="32"/>
    <x v="2"/>
    <x v="7"/>
  </r>
  <r>
    <x v="667"/>
    <x v="2"/>
    <x v="0"/>
    <n v="0.45591999999999999"/>
    <x v="6"/>
    <n v="32"/>
    <x v="2"/>
    <x v="7"/>
  </r>
  <r>
    <x v="667"/>
    <x v="3"/>
    <x v="0"/>
    <n v="0.45591999999999999"/>
    <x v="6"/>
    <n v="32"/>
    <x v="2"/>
    <x v="7"/>
  </r>
  <r>
    <x v="667"/>
    <x v="5"/>
    <x v="0"/>
    <n v="0.12402000000000001"/>
    <x v="6"/>
    <n v="32"/>
    <x v="2"/>
    <x v="7"/>
  </r>
  <r>
    <x v="667"/>
    <x v="6"/>
    <x v="0"/>
    <n v="0.34650999999999998"/>
    <x v="6"/>
    <n v="32"/>
    <x v="2"/>
    <x v="7"/>
  </r>
  <r>
    <x v="667"/>
    <x v="17"/>
    <x v="0"/>
    <n v="0.67110000000000003"/>
    <x v="6"/>
    <n v="32"/>
    <x v="2"/>
    <x v="7"/>
  </r>
  <r>
    <x v="667"/>
    <x v="15"/>
    <x v="0"/>
    <n v="0.67110000000000003"/>
    <x v="6"/>
    <n v="32"/>
    <x v="2"/>
    <x v="7"/>
  </r>
  <r>
    <x v="667"/>
    <x v="8"/>
    <x v="0"/>
    <n v="0.67110000000000003"/>
    <x v="6"/>
    <n v="32"/>
    <x v="2"/>
    <x v="7"/>
  </r>
  <r>
    <x v="667"/>
    <x v="9"/>
    <x v="0"/>
    <n v="0.67110000000000003"/>
    <x v="6"/>
    <n v="32"/>
    <x v="2"/>
    <x v="7"/>
  </r>
  <r>
    <x v="667"/>
    <x v="10"/>
    <x v="0"/>
    <n v="0.67110000000000003"/>
    <x v="6"/>
    <n v="32"/>
    <x v="2"/>
    <x v="7"/>
  </r>
  <r>
    <x v="667"/>
    <x v="11"/>
    <x v="0"/>
    <n v="0.67110000000000003"/>
    <x v="6"/>
    <n v="32"/>
    <x v="2"/>
    <x v="7"/>
  </r>
  <r>
    <x v="667"/>
    <x v="12"/>
    <x v="0"/>
    <n v="0.67110000000000003"/>
    <x v="6"/>
    <n v="32"/>
    <x v="2"/>
    <x v="7"/>
  </r>
  <r>
    <x v="667"/>
    <x v="18"/>
    <x v="0"/>
    <n v="0.13639999999999999"/>
    <x v="6"/>
    <n v="32"/>
    <x v="2"/>
    <x v="7"/>
  </r>
  <r>
    <x v="667"/>
    <x v="19"/>
    <x v="0"/>
    <n v="0.17599999999999999"/>
    <x v="6"/>
    <n v="32"/>
    <x v="2"/>
    <x v="7"/>
  </r>
  <r>
    <x v="667"/>
    <x v="13"/>
    <x v="0"/>
    <n v="3.6299999999999999E-2"/>
    <x v="6"/>
    <n v="32"/>
    <x v="2"/>
    <x v="7"/>
  </r>
  <r>
    <x v="667"/>
    <x v="0"/>
    <x v="1"/>
    <n v="0.1013"/>
    <x v="6"/>
    <n v="32"/>
    <x v="2"/>
    <x v="7"/>
  </r>
  <r>
    <x v="667"/>
    <x v="16"/>
    <x v="1"/>
    <n v="0.22126999999999999"/>
    <x v="6"/>
    <n v="32"/>
    <x v="2"/>
    <x v="7"/>
  </r>
  <r>
    <x v="667"/>
    <x v="14"/>
    <x v="1"/>
    <n v="0.21027000000000001"/>
    <x v="6"/>
    <n v="32"/>
    <x v="2"/>
    <x v="7"/>
  </r>
  <r>
    <x v="667"/>
    <x v="2"/>
    <x v="1"/>
    <n v="0.22217000000000001"/>
    <x v="6"/>
    <n v="32"/>
    <x v="2"/>
    <x v="7"/>
  </r>
  <r>
    <x v="667"/>
    <x v="3"/>
    <x v="1"/>
    <n v="0.22602"/>
    <x v="6"/>
    <n v="32"/>
    <x v="2"/>
    <x v="7"/>
  </r>
  <r>
    <x v="667"/>
    <x v="5"/>
    <x v="1"/>
    <n v="8.448E-2"/>
    <x v="6"/>
    <n v="32"/>
    <x v="2"/>
    <x v="7"/>
  </r>
  <r>
    <x v="667"/>
    <x v="6"/>
    <x v="1"/>
    <n v="0.18229999999999999"/>
    <x v="6"/>
    <n v="32"/>
    <x v="2"/>
    <x v="7"/>
  </r>
  <r>
    <x v="667"/>
    <x v="17"/>
    <x v="1"/>
    <n v="0.26637"/>
    <x v="6"/>
    <n v="32"/>
    <x v="2"/>
    <x v="7"/>
  </r>
  <r>
    <x v="667"/>
    <x v="15"/>
    <x v="1"/>
    <n v="0.25472"/>
    <x v="6"/>
    <n v="32"/>
    <x v="2"/>
    <x v="7"/>
  </r>
  <r>
    <x v="667"/>
    <x v="8"/>
    <x v="1"/>
    <n v="0.26146000000000003"/>
    <x v="6"/>
    <n v="32"/>
    <x v="2"/>
    <x v="7"/>
  </r>
  <r>
    <x v="667"/>
    <x v="9"/>
    <x v="1"/>
    <n v="0.27287"/>
    <x v="6"/>
    <n v="32"/>
    <x v="2"/>
    <x v="7"/>
  </r>
  <r>
    <x v="667"/>
    <x v="10"/>
    <x v="1"/>
    <n v="0.29663"/>
    <x v="6"/>
    <n v="32"/>
    <x v="2"/>
    <x v="7"/>
  </r>
  <r>
    <x v="667"/>
    <x v="11"/>
    <x v="1"/>
    <n v="0.28910999999999998"/>
    <x v="6"/>
    <n v="32"/>
    <x v="2"/>
    <x v="7"/>
  </r>
  <r>
    <x v="667"/>
    <x v="12"/>
    <x v="1"/>
    <n v="0.36728"/>
    <x v="6"/>
    <n v="32"/>
    <x v="2"/>
    <x v="7"/>
  </r>
  <r>
    <x v="667"/>
    <x v="18"/>
    <x v="1"/>
    <n v="0.16567000000000001"/>
    <x v="6"/>
    <n v="32"/>
    <x v="2"/>
    <x v="7"/>
  </r>
  <r>
    <x v="667"/>
    <x v="19"/>
    <x v="1"/>
    <n v="0.19708000000000001"/>
    <x v="6"/>
    <n v="32"/>
    <x v="2"/>
    <x v="7"/>
  </r>
  <r>
    <x v="667"/>
    <x v="13"/>
    <x v="1"/>
    <n v="6.5519999999999995E-2"/>
    <x v="6"/>
    <n v="32"/>
    <x v="2"/>
    <x v="7"/>
  </r>
  <r>
    <x v="668"/>
    <x v="0"/>
    <x v="3"/>
    <n v="0.53469999999999995"/>
    <x v="6"/>
    <n v="33"/>
    <x v="2"/>
    <x v="7"/>
  </r>
  <r>
    <x v="668"/>
    <x v="16"/>
    <x v="3"/>
    <n v="1.167"/>
    <x v="6"/>
    <n v="33"/>
    <x v="2"/>
    <x v="7"/>
  </r>
  <r>
    <x v="668"/>
    <x v="14"/>
    <x v="3"/>
    <n v="1.107"/>
    <x v="6"/>
    <n v="33"/>
    <x v="2"/>
    <x v="7"/>
  </r>
  <r>
    <x v="668"/>
    <x v="2"/>
    <x v="3"/>
    <n v="1.169"/>
    <x v="6"/>
    <n v="33"/>
    <x v="2"/>
    <x v="7"/>
  </r>
  <r>
    <x v="668"/>
    <x v="3"/>
    <x v="3"/>
    <n v="1.194"/>
    <x v="6"/>
    <n v="33"/>
    <x v="2"/>
    <x v="7"/>
  </r>
  <r>
    <x v="668"/>
    <x v="5"/>
    <x v="3"/>
    <n v="0.72060000000000002"/>
    <x v="6"/>
    <n v="33"/>
    <x v="2"/>
    <x v="7"/>
  </r>
  <r>
    <x v="668"/>
    <x v="6"/>
    <x v="3"/>
    <n v="0.95879999999999999"/>
    <x v="6"/>
    <n v="33"/>
    <x v="2"/>
    <x v="7"/>
  </r>
  <r>
    <x v="668"/>
    <x v="17"/>
    <x v="3"/>
    <n v="1.421"/>
    <x v="6"/>
    <n v="33"/>
    <x v="2"/>
    <x v="7"/>
  </r>
  <r>
    <x v="668"/>
    <x v="15"/>
    <x v="3"/>
    <n v="1.3527"/>
    <x v="6"/>
    <n v="33"/>
    <x v="2"/>
    <x v="7"/>
  </r>
  <r>
    <x v="668"/>
    <x v="8"/>
    <x v="3"/>
    <n v="1.3886000000000001"/>
    <x v="6"/>
    <n v="33"/>
    <x v="2"/>
    <x v="7"/>
  </r>
  <r>
    <x v="668"/>
    <x v="9"/>
    <x v="3"/>
    <n v="1.4511000000000001"/>
    <x v="6"/>
    <n v="33"/>
    <x v="2"/>
    <x v="7"/>
  </r>
  <r>
    <x v="668"/>
    <x v="10"/>
    <x v="3"/>
    <n v="1.5839000000000001"/>
    <x v="6"/>
    <n v="33"/>
    <x v="2"/>
    <x v="7"/>
  </r>
  <r>
    <x v="668"/>
    <x v="11"/>
    <x v="3"/>
    <n v="1.5409999999999999"/>
    <x v="6"/>
    <n v="33"/>
    <x v="2"/>
    <x v="7"/>
  </r>
  <r>
    <x v="668"/>
    <x v="12"/>
    <x v="3"/>
    <n v="1.9577"/>
    <x v="6"/>
    <n v="33"/>
    <x v="2"/>
    <x v="7"/>
  </r>
  <r>
    <x v="668"/>
    <x v="18"/>
    <x v="3"/>
    <n v="0.88600000000000001"/>
    <x v="6"/>
    <n v="33"/>
    <x v="2"/>
    <x v="7"/>
  </r>
  <r>
    <x v="668"/>
    <x v="19"/>
    <x v="3"/>
    <n v="1.054"/>
    <x v="6"/>
    <n v="33"/>
    <x v="2"/>
    <x v="7"/>
  </r>
  <r>
    <x v="668"/>
    <x v="13"/>
    <x v="3"/>
    <n v="0.55879999999999996"/>
    <x v="6"/>
    <n v="33"/>
    <x v="2"/>
    <x v="7"/>
  </r>
  <r>
    <x v="668"/>
    <x v="0"/>
    <x v="2"/>
    <n v="0.29693999999999998"/>
    <x v="6"/>
    <n v="33"/>
    <x v="2"/>
    <x v="7"/>
  </r>
  <r>
    <x v="668"/>
    <x v="16"/>
    <x v="2"/>
    <n v="0.49292999999999998"/>
    <x v="6"/>
    <n v="33"/>
    <x v="2"/>
    <x v="7"/>
  </r>
  <r>
    <x v="668"/>
    <x v="14"/>
    <x v="2"/>
    <n v="0.44414999999999999"/>
    <x v="6"/>
    <n v="33"/>
    <x v="2"/>
    <x v="7"/>
  </r>
  <r>
    <x v="668"/>
    <x v="2"/>
    <x v="2"/>
    <n v="0.49454999999999999"/>
    <x v="6"/>
    <n v="33"/>
    <x v="2"/>
    <x v="7"/>
  </r>
  <r>
    <x v="668"/>
    <x v="3"/>
    <x v="2"/>
    <n v="0.51485999999999998"/>
    <x v="6"/>
    <n v="33"/>
    <x v="2"/>
    <x v="7"/>
  </r>
  <r>
    <x v="668"/>
    <x v="5"/>
    <x v="2"/>
    <n v="0.51375999999999999"/>
    <x v="6"/>
    <n v="33"/>
    <x v="2"/>
    <x v="7"/>
  </r>
  <r>
    <x v="668"/>
    <x v="6"/>
    <x v="2"/>
    <n v="0.43307000000000001"/>
    <x v="6"/>
    <n v="33"/>
    <x v="2"/>
    <x v="7"/>
  </r>
  <r>
    <x v="668"/>
    <x v="17"/>
    <x v="2"/>
    <n v="0.48425000000000001"/>
    <x v="6"/>
    <n v="33"/>
    <x v="2"/>
    <x v="7"/>
  </r>
  <r>
    <x v="668"/>
    <x v="15"/>
    <x v="2"/>
    <n v="0.42873"/>
    <x v="6"/>
    <n v="33"/>
    <x v="2"/>
    <x v="7"/>
  </r>
  <r>
    <x v="668"/>
    <x v="8"/>
    <x v="2"/>
    <n v="0.45789999999999997"/>
    <x v="6"/>
    <n v="33"/>
    <x v="2"/>
    <x v="7"/>
  </r>
  <r>
    <x v="668"/>
    <x v="9"/>
    <x v="2"/>
    <n v="0.50873000000000002"/>
    <x v="6"/>
    <n v="33"/>
    <x v="2"/>
    <x v="7"/>
  </r>
  <r>
    <x v="668"/>
    <x v="10"/>
    <x v="2"/>
    <n v="0.61668999999999996"/>
    <x v="6"/>
    <n v="33"/>
    <x v="2"/>
    <x v="7"/>
  </r>
  <r>
    <x v="668"/>
    <x v="11"/>
    <x v="2"/>
    <n v="0.58181000000000005"/>
    <x v="6"/>
    <n v="33"/>
    <x v="2"/>
    <x v="7"/>
  </r>
  <r>
    <x v="668"/>
    <x v="12"/>
    <x v="2"/>
    <n v="0.92066000000000003"/>
    <x v="6"/>
    <n v="33"/>
    <x v="2"/>
    <x v="7"/>
  </r>
  <r>
    <x v="668"/>
    <x v="18"/>
    <x v="2"/>
    <n v="0.58392999999999995"/>
    <x v="6"/>
    <n v="33"/>
    <x v="2"/>
    <x v="7"/>
  </r>
  <r>
    <x v="668"/>
    <x v="19"/>
    <x v="2"/>
    <n v="0.68091999999999997"/>
    <x v="6"/>
    <n v="33"/>
    <x v="2"/>
    <x v="7"/>
  </r>
  <r>
    <x v="668"/>
    <x v="13"/>
    <x v="2"/>
    <n v="0.45822000000000002"/>
    <x v="6"/>
    <n v="33"/>
    <x v="2"/>
    <x v="7"/>
  </r>
  <r>
    <x v="668"/>
    <x v="0"/>
    <x v="0"/>
    <n v="0.13782"/>
    <x v="6"/>
    <n v="33"/>
    <x v="2"/>
    <x v="7"/>
  </r>
  <r>
    <x v="668"/>
    <x v="16"/>
    <x v="0"/>
    <n v="0.45591999999999999"/>
    <x v="6"/>
    <n v="33"/>
    <x v="2"/>
    <x v="7"/>
  </r>
  <r>
    <x v="668"/>
    <x v="14"/>
    <x v="0"/>
    <n v="0.45591999999999999"/>
    <x v="6"/>
    <n v="33"/>
    <x v="2"/>
    <x v="7"/>
  </r>
  <r>
    <x v="668"/>
    <x v="2"/>
    <x v="0"/>
    <n v="0.45591999999999999"/>
    <x v="6"/>
    <n v="33"/>
    <x v="2"/>
    <x v="7"/>
  </r>
  <r>
    <x v="668"/>
    <x v="3"/>
    <x v="0"/>
    <n v="0.45591999999999999"/>
    <x v="6"/>
    <n v="33"/>
    <x v="2"/>
    <x v="7"/>
  </r>
  <r>
    <x v="668"/>
    <x v="5"/>
    <x v="0"/>
    <n v="0.12402000000000001"/>
    <x v="6"/>
    <n v="33"/>
    <x v="2"/>
    <x v="7"/>
  </r>
  <r>
    <x v="668"/>
    <x v="6"/>
    <x v="0"/>
    <n v="0.34650999999999998"/>
    <x v="6"/>
    <n v="33"/>
    <x v="2"/>
    <x v="7"/>
  </r>
  <r>
    <x v="668"/>
    <x v="17"/>
    <x v="0"/>
    <n v="0.67110000000000003"/>
    <x v="6"/>
    <n v="33"/>
    <x v="2"/>
    <x v="7"/>
  </r>
  <r>
    <x v="668"/>
    <x v="15"/>
    <x v="0"/>
    <n v="0.67110000000000003"/>
    <x v="6"/>
    <n v="33"/>
    <x v="2"/>
    <x v="7"/>
  </r>
  <r>
    <x v="668"/>
    <x v="8"/>
    <x v="0"/>
    <n v="0.67110000000000003"/>
    <x v="6"/>
    <n v="33"/>
    <x v="2"/>
    <x v="7"/>
  </r>
  <r>
    <x v="668"/>
    <x v="9"/>
    <x v="0"/>
    <n v="0.67110000000000003"/>
    <x v="6"/>
    <n v="33"/>
    <x v="2"/>
    <x v="7"/>
  </r>
  <r>
    <x v="668"/>
    <x v="10"/>
    <x v="0"/>
    <n v="0.67110000000000003"/>
    <x v="6"/>
    <n v="33"/>
    <x v="2"/>
    <x v="7"/>
  </r>
  <r>
    <x v="668"/>
    <x v="11"/>
    <x v="0"/>
    <n v="0.67110000000000003"/>
    <x v="6"/>
    <n v="33"/>
    <x v="2"/>
    <x v="7"/>
  </r>
  <r>
    <x v="668"/>
    <x v="12"/>
    <x v="0"/>
    <n v="0.67110000000000003"/>
    <x v="6"/>
    <n v="33"/>
    <x v="2"/>
    <x v="7"/>
  </r>
  <r>
    <x v="668"/>
    <x v="18"/>
    <x v="0"/>
    <n v="0.13639999999999999"/>
    <x v="6"/>
    <n v="33"/>
    <x v="2"/>
    <x v="7"/>
  </r>
  <r>
    <x v="668"/>
    <x v="19"/>
    <x v="0"/>
    <n v="0.17599999999999999"/>
    <x v="6"/>
    <n v="33"/>
    <x v="2"/>
    <x v="7"/>
  </r>
  <r>
    <x v="668"/>
    <x v="13"/>
    <x v="0"/>
    <n v="3.6299999999999999E-2"/>
    <x v="6"/>
    <n v="33"/>
    <x v="2"/>
    <x v="7"/>
  </r>
  <r>
    <x v="668"/>
    <x v="0"/>
    <x v="1"/>
    <n v="9.9930000000000005E-2"/>
    <x v="6"/>
    <n v="33"/>
    <x v="2"/>
    <x v="7"/>
  </r>
  <r>
    <x v="668"/>
    <x v="16"/>
    <x v="1"/>
    <n v="0.21814"/>
    <x v="6"/>
    <n v="33"/>
    <x v="2"/>
    <x v="7"/>
  </r>
  <r>
    <x v="668"/>
    <x v="14"/>
    <x v="1"/>
    <n v="0.20691999999999999"/>
    <x v="6"/>
    <n v="33"/>
    <x v="2"/>
    <x v="7"/>
  </r>
  <r>
    <x v="668"/>
    <x v="2"/>
    <x v="1"/>
    <n v="0.21851999999999999"/>
    <x v="6"/>
    <n v="33"/>
    <x v="2"/>
    <x v="7"/>
  </r>
  <r>
    <x v="668"/>
    <x v="3"/>
    <x v="1"/>
    <n v="0.22320999999999999"/>
    <x v="6"/>
    <n v="33"/>
    <x v="2"/>
    <x v="7"/>
  </r>
  <r>
    <x v="668"/>
    <x v="5"/>
    <x v="1"/>
    <n v="8.2809999999999995E-2"/>
    <x v="6"/>
    <n v="33"/>
    <x v="2"/>
    <x v="7"/>
  </r>
  <r>
    <x v="668"/>
    <x v="6"/>
    <x v="1"/>
    <n v="0.17921000000000001"/>
    <x v="6"/>
    <n v="33"/>
    <x v="2"/>
    <x v="7"/>
  </r>
  <r>
    <x v="668"/>
    <x v="17"/>
    <x v="1"/>
    <n v="0.26563999999999999"/>
    <x v="6"/>
    <n v="33"/>
    <x v="2"/>
    <x v="7"/>
  </r>
  <r>
    <x v="668"/>
    <x v="15"/>
    <x v="1"/>
    <n v="0.25285999999999997"/>
    <x v="6"/>
    <n v="33"/>
    <x v="2"/>
    <x v="7"/>
  </r>
  <r>
    <x v="668"/>
    <x v="8"/>
    <x v="1"/>
    <n v="0.25958999999999999"/>
    <x v="6"/>
    <n v="33"/>
    <x v="2"/>
    <x v="7"/>
  </r>
  <r>
    <x v="668"/>
    <x v="9"/>
    <x v="1"/>
    <n v="0.27126"/>
    <x v="6"/>
    <n v="33"/>
    <x v="2"/>
    <x v="7"/>
  </r>
  <r>
    <x v="668"/>
    <x v="10"/>
    <x v="1"/>
    <n v="0.29609999999999997"/>
    <x v="6"/>
    <n v="33"/>
    <x v="2"/>
    <x v="7"/>
  </r>
  <r>
    <x v="668"/>
    <x v="11"/>
    <x v="1"/>
    <n v="0.28808"/>
    <x v="6"/>
    <n v="33"/>
    <x v="2"/>
    <x v="7"/>
  </r>
  <r>
    <x v="668"/>
    <x v="12"/>
    <x v="1"/>
    <n v="0.36592999999999998"/>
    <x v="6"/>
    <n v="33"/>
    <x v="2"/>
    <x v="7"/>
  </r>
  <r>
    <x v="668"/>
    <x v="18"/>
    <x v="1"/>
    <n v="0.16567000000000001"/>
    <x v="6"/>
    <n v="33"/>
    <x v="2"/>
    <x v="7"/>
  </r>
  <r>
    <x v="668"/>
    <x v="19"/>
    <x v="1"/>
    <n v="0.19708000000000001"/>
    <x v="6"/>
    <n v="33"/>
    <x v="2"/>
    <x v="7"/>
  </r>
  <r>
    <x v="668"/>
    <x v="13"/>
    <x v="1"/>
    <n v="6.4269999999999994E-2"/>
    <x v="6"/>
    <n v="33"/>
    <x v="2"/>
    <x v="7"/>
  </r>
  <r>
    <x v="669"/>
    <x v="0"/>
    <x v="3"/>
    <n v="0.53320000000000001"/>
    <x v="6"/>
    <n v="34"/>
    <x v="2"/>
    <x v="7"/>
  </r>
  <r>
    <x v="669"/>
    <x v="16"/>
    <x v="3"/>
    <n v="1.1772"/>
    <x v="6"/>
    <n v="34"/>
    <x v="2"/>
    <x v="7"/>
  </r>
  <r>
    <x v="669"/>
    <x v="14"/>
    <x v="3"/>
    <n v="1.1115999999999999"/>
    <x v="6"/>
    <n v="34"/>
    <x v="2"/>
    <x v="7"/>
  </r>
  <r>
    <x v="669"/>
    <x v="2"/>
    <x v="3"/>
    <n v="1.1819999999999999"/>
    <x v="6"/>
    <n v="34"/>
    <x v="2"/>
    <x v="7"/>
  </r>
  <r>
    <x v="669"/>
    <x v="3"/>
    <x v="3"/>
    <n v="1.194"/>
    <x v="6"/>
    <n v="34"/>
    <x v="2"/>
    <x v="7"/>
  </r>
  <r>
    <x v="669"/>
    <x v="5"/>
    <x v="3"/>
    <n v="0.71940000000000004"/>
    <x v="6"/>
    <n v="34"/>
    <x v="2"/>
    <x v="7"/>
  </r>
  <r>
    <x v="669"/>
    <x v="6"/>
    <x v="3"/>
    <n v="0.95209999999999995"/>
    <x v="6"/>
    <n v="34"/>
    <x v="2"/>
    <x v="7"/>
  </r>
  <r>
    <x v="669"/>
    <x v="17"/>
    <x v="3"/>
    <n v="1.4206000000000001"/>
    <x v="6"/>
    <n v="34"/>
    <x v="2"/>
    <x v="7"/>
  </r>
  <r>
    <x v="669"/>
    <x v="15"/>
    <x v="3"/>
    <n v="1.3549"/>
    <x v="6"/>
    <n v="34"/>
    <x v="2"/>
    <x v="7"/>
  </r>
  <r>
    <x v="669"/>
    <x v="8"/>
    <x v="3"/>
    <n v="1.3949"/>
    <x v="6"/>
    <n v="34"/>
    <x v="2"/>
    <x v="7"/>
  </r>
  <r>
    <x v="669"/>
    <x v="9"/>
    <x v="3"/>
    <n v="1.4483999999999999"/>
    <x v="6"/>
    <n v="34"/>
    <x v="2"/>
    <x v="7"/>
  </r>
  <r>
    <x v="669"/>
    <x v="10"/>
    <x v="3"/>
    <n v="1.5878000000000001"/>
    <x v="6"/>
    <n v="34"/>
    <x v="2"/>
    <x v="7"/>
  </r>
  <r>
    <x v="669"/>
    <x v="11"/>
    <x v="3"/>
    <n v="1.5257000000000001"/>
    <x v="6"/>
    <n v="34"/>
    <x v="2"/>
    <x v="7"/>
  </r>
  <r>
    <x v="669"/>
    <x v="12"/>
    <x v="3"/>
    <n v="1.9581"/>
    <x v="6"/>
    <n v="34"/>
    <x v="2"/>
    <x v="7"/>
  </r>
  <r>
    <x v="669"/>
    <x v="18"/>
    <x v="3"/>
    <n v="0.88600000000000001"/>
    <x v="6"/>
    <n v="34"/>
    <x v="2"/>
    <x v="7"/>
  </r>
  <r>
    <x v="669"/>
    <x v="19"/>
    <x v="3"/>
    <n v="1.054"/>
    <x v="6"/>
    <n v="34"/>
    <x v="2"/>
    <x v="7"/>
  </r>
  <r>
    <x v="669"/>
    <x v="13"/>
    <x v="3"/>
    <n v="0.53100000000000003"/>
    <x v="6"/>
    <n v="34"/>
    <x v="2"/>
    <x v="7"/>
  </r>
  <r>
    <x v="669"/>
    <x v="0"/>
    <x v="2"/>
    <n v="0.29572999999999999"/>
    <x v="6"/>
    <n v="34"/>
    <x v="2"/>
    <x v="7"/>
  </r>
  <r>
    <x v="669"/>
    <x v="16"/>
    <x v="2"/>
    <n v="0.50122999999999995"/>
    <x v="6"/>
    <n v="34"/>
    <x v="2"/>
    <x v="7"/>
  </r>
  <r>
    <x v="669"/>
    <x v="14"/>
    <x v="2"/>
    <n v="0.44790000000000002"/>
    <x v="6"/>
    <n v="34"/>
    <x v="2"/>
    <x v="7"/>
  </r>
  <r>
    <x v="669"/>
    <x v="2"/>
    <x v="2"/>
    <n v="0.50512999999999997"/>
    <x v="6"/>
    <n v="34"/>
    <x v="2"/>
    <x v="7"/>
  </r>
  <r>
    <x v="669"/>
    <x v="3"/>
    <x v="2"/>
    <n v="0.51487000000000005"/>
    <x v="6"/>
    <n v="34"/>
    <x v="2"/>
    <x v="7"/>
  </r>
  <r>
    <x v="669"/>
    <x v="5"/>
    <x v="2"/>
    <n v="0.51270000000000004"/>
    <x v="6"/>
    <n v="34"/>
    <x v="2"/>
    <x v="7"/>
  </r>
  <r>
    <x v="669"/>
    <x v="6"/>
    <x v="2"/>
    <n v="0.42763000000000001"/>
    <x v="6"/>
    <n v="34"/>
    <x v="2"/>
    <x v="7"/>
  </r>
  <r>
    <x v="669"/>
    <x v="17"/>
    <x v="2"/>
    <n v="0.48393000000000003"/>
    <x v="6"/>
    <n v="34"/>
    <x v="2"/>
    <x v="7"/>
  </r>
  <r>
    <x v="669"/>
    <x v="15"/>
    <x v="2"/>
    <n v="0.43052000000000001"/>
    <x v="6"/>
    <n v="34"/>
    <x v="2"/>
    <x v="7"/>
  </r>
  <r>
    <x v="669"/>
    <x v="8"/>
    <x v="2"/>
    <n v="0.46303"/>
    <x v="6"/>
    <n v="34"/>
    <x v="2"/>
    <x v="7"/>
  </r>
  <r>
    <x v="669"/>
    <x v="9"/>
    <x v="2"/>
    <n v="0.50653999999999999"/>
    <x v="6"/>
    <n v="34"/>
    <x v="2"/>
    <x v="7"/>
  </r>
  <r>
    <x v="669"/>
    <x v="10"/>
    <x v="2"/>
    <n v="0.61987000000000003"/>
    <x v="6"/>
    <n v="34"/>
    <x v="2"/>
    <x v="7"/>
  </r>
  <r>
    <x v="669"/>
    <x v="11"/>
    <x v="2"/>
    <n v="0.56938"/>
    <x v="6"/>
    <n v="34"/>
    <x v="2"/>
    <x v="7"/>
  </r>
  <r>
    <x v="669"/>
    <x v="12"/>
    <x v="2"/>
    <n v="0.92098999999999998"/>
    <x v="6"/>
    <n v="34"/>
    <x v="2"/>
    <x v="7"/>
  </r>
  <r>
    <x v="669"/>
    <x v="18"/>
    <x v="2"/>
    <n v="0.58392999999999995"/>
    <x v="6"/>
    <n v="34"/>
    <x v="2"/>
    <x v="7"/>
  </r>
  <r>
    <x v="669"/>
    <x v="19"/>
    <x v="2"/>
    <n v="0.68091999999999997"/>
    <x v="6"/>
    <n v="34"/>
    <x v="2"/>
    <x v="7"/>
  </r>
  <r>
    <x v="669"/>
    <x v="13"/>
    <x v="2"/>
    <n v="0.43362000000000001"/>
    <x v="6"/>
    <n v="34"/>
    <x v="2"/>
    <x v="7"/>
  </r>
  <r>
    <x v="669"/>
    <x v="0"/>
    <x v="0"/>
    <n v="0.13782"/>
    <x v="6"/>
    <n v="34"/>
    <x v="2"/>
    <x v="7"/>
  </r>
  <r>
    <x v="669"/>
    <x v="16"/>
    <x v="0"/>
    <n v="0.45591999999999999"/>
    <x v="6"/>
    <n v="34"/>
    <x v="2"/>
    <x v="7"/>
  </r>
  <r>
    <x v="669"/>
    <x v="14"/>
    <x v="0"/>
    <n v="0.45591999999999999"/>
    <x v="6"/>
    <n v="34"/>
    <x v="2"/>
    <x v="7"/>
  </r>
  <r>
    <x v="669"/>
    <x v="2"/>
    <x v="0"/>
    <n v="0.45591999999999999"/>
    <x v="6"/>
    <n v="34"/>
    <x v="2"/>
    <x v="7"/>
  </r>
  <r>
    <x v="669"/>
    <x v="3"/>
    <x v="0"/>
    <n v="0.45591999999999999"/>
    <x v="6"/>
    <n v="34"/>
    <x v="2"/>
    <x v="7"/>
  </r>
  <r>
    <x v="669"/>
    <x v="5"/>
    <x v="0"/>
    <n v="0.12402000000000001"/>
    <x v="6"/>
    <n v="34"/>
    <x v="2"/>
    <x v="7"/>
  </r>
  <r>
    <x v="669"/>
    <x v="6"/>
    <x v="0"/>
    <n v="0.34650999999999998"/>
    <x v="6"/>
    <n v="34"/>
    <x v="2"/>
    <x v="7"/>
  </r>
  <r>
    <x v="669"/>
    <x v="17"/>
    <x v="0"/>
    <n v="0.67110000000000003"/>
    <x v="6"/>
    <n v="34"/>
    <x v="2"/>
    <x v="7"/>
  </r>
  <r>
    <x v="669"/>
    <x v="15"/>
    <x v="0"/>
    <n v="0.67110000000000003"/>
    <x v="6"/>
    <n v="34"/>
    <x v="2"/>
    <x v="7"/>
  </r>
  <r>
    <x v="669"/>
    <x v="8"/>
    <x v="0"/>
    <n v="0.67110000000000003"/>
    <x v="6"/>
    <n v="34"/>
    <x v="2"/>
    <x v="7"/>
  </r>
  <r>
    <x v="669"/>
    <x v="9"/>
    <x v="0"/>
    <n v="0.67110000000000003"/>
    <x v="6"/>
    <n v="34"/>
    <x v="2"/>
    <x v="7"/>
  </r>
  <r>
    <x v="669"/>
    <x v="10"/>
    <x v="0"/>
    <n v="0.67110000000000003"/>
    <x v="6"/>
    <n v="34"/>
    <x v="2"/>
    <x v="7"/>
  </r>
  <r>
    <x v="669"/>
    <x v="11"/>
    <x v="0"/>
    <n v="0.67110000000000003"/>
    <x v="6"/>
    <n v="34"/>
    <x v="2"/>
    <x v="7"/>
  </r>
  <r>
    <x v="669"/>
    <x v="12"/>
    <x v="0"/>
    <n v="0.67110000000000003"/>
    <x v="6"/>
    <n v="34"/>
    <x v="2"/>
    <x v="7"/>
  </r>
  <r>
    <x v="669"/>
    <x v="18"/>
    <x v="0"/>
    <n v="0.13639999999999999"/>
    <x v="6"/>
    <n v="34"/>
    <x v="2"/>
    <x v="7"/>
  </r>
  <r>
    <x v="669"/>
    <x v="19"/>
    <x v="0"/>
    <n v="0.17599999999999999"/>
    <x v="6"/>
    <n v="34"/>
    <x v="2"/>
    <x v="7"/>
  </r>
  <r>
    <x v="669"/>
    <x v="13"/>
    <x v="0"/>
    <n v="3.6299999999999999E-2"/>
    <x v="6"/>
    <n v="34"/>
    <x v="2"/>
    <x v="7"/>
  </r>
  <r>
    <x v="669"/>
    <x v="0"/>
    <x v="1"/>
    <n v="9.9640000000000006E-2"/>
    <x v="6"/>
    <n v="34"/>
    <x v="2"/>
    <x v="7"/>
  </r>
  <r>
    <x v="669"/>
    <x v="16"/>
    <x v="1"/>
    <n v="0.22004000000000001"/>
    <x v="6"/>
    <n v="34"/>
    <x v="2"/>
    <x v="7"/>
  </r>
  <r>
    <x v="669"/>
    <x v="14"/>
    <x v="1"/>
    <n v="0.20777000000000001"/>
    <x v="6"/>
    <n v="34"/>
    <x v="2"/>
    <x v="7"/>
  </r>
  <r>
    <x v="669"/>
    <x v="2"/>
    <x v="1"/>
    <n v="0.22095000000000001"/>
    <x v="6"/>
    <n v="34"/>
    <x v="2"/>
    <x v="7"/>
  </r>
  <r>
    <x v="669"/>
    <x v="3"/>
    <x v="1"/>
    <n v="0.22320999999999999"/>
    <x v="6"/>
    <n v="34"/>
    <x v="2"/>
    <x v="7"/>
  </r>
  <r>
    <x v="669"/>
    <x v="5"/>
    <x v="1"/>
    <n v="8.2669999999999993E-2"/>
    <x v="6"/>
    <n v="34"/>
    <x v="2"/>
    <x v="7"/>
  </r>
  <r>
    <x v="669"/>
    <x v="6"/>
    <x v="1"/>
    <n v="0.17795"/>
    <x v="6"/>
    <n v="34"/>
    <x v="2"/>
    <x v="7"/>
  </r>
  <r>
    <x v="669"/>
    <x v="17"/>
    <x v="1"/>
    <n v="0.26556000000000002"/>
    <x v="6"/>
    <n v="34"/>
    <x v="2"/>
    <x v="7"/>
  </r>
  <r>
    <x v="669"/>
    <x v="15"/>
    <x v="1"/>
    <n v="0.25327"/>
    <x v="6"/>
    <n v="34"/>
    <x v="2"/>
    <x v="7"/>
  </r>
  <r>
    <x v="669"/>
    <x v="8"/>
    <x v="1"/>
    <n v="0.26075999999999999"/>
    <x v="6"/>
    <n v="34"/>
    <x v="2"/>
    <x v="7"/>
  </r>
  <r>
    <x v="669"/>
    <x v="9"/>
    <x v="1"/>
    <n v="0.27074999999999999"/>
    <x v="6"/>
    <n v="34"/>
    <x v="2"/>
    <x v="7"/>
  </r>
  <r>
    <x v="669"/>
    <x v="10"/>
    <x v="1"/>
    <n v="0.29681999999999997"/>
    <x v="6"/>
    <n v="34"/>
    <x v="2"/>
    <x v="7"/>
  </r>
  <r>
    <x v="669"/>
    <x v="11"/>
    <x v="1"/>
    <n v="0.28521000000000002"/>
    <x v="6"/>
    <n v="34"/>
    <x v="2"/>
    <x v="7"/>
  </r>
  <r>
    <x v="669"/>
    <x v="12"/>
    <x v="1"/>
    <n v="0.36599999999999999"/>
    <x v="6"/>
    <n v="34"/>
    <x v="2"/>
    <x v="7"/>
  </r>
  <r>
    <x v="669"/>
    <x v="18"/>
    <x v="1"/>
    <n v="0.16567000000000001"/>
    <x v="6"/>
    <n v="34"/>
    <x v="2"/>
    <x v="7"/>
  </r>
  <r>
    <x v="669"/>
    <x v="19"/>
    <x v="1"/>
    <n v="0.19708000000000001"/>
    <x v="6"/>
    <n v="34"/>
    <x v="2"/>
    <x v="7"/>
  </r>
  <r>
    <x v="669"/>
    <x v="13"/>
    <x v="1"/>
    <n v="6.1069999999999999E-2"/>
    <x v="6"/>
    <n v="34"/>
    <x v="2"/>
    <x v="7"/>
  </r>
  <r>
    <x v="670"/>
    <x v="0"/>
    <x v="3"/>
    <n v="0.5323"/>
    <x v="6"/>
    <n v="35"/>
    <x v="2"/>
    <x v="7"/>
  </r>
  <r>
    <x v="670"/>
    <x v="16"/>
    <x v="3"/>
    <n v="1.2007000000000001"/>
    <x v="6"/>
    <n v="35"/>
    <x v="2"/>
    <x v="7"/>
  </r>
  <r>
    <x v="670"/>
    <x v="14"/>
    <x v="3"/>
    <n v="1.1373"/>
    <x v="6"/>
    <n v="35"/>
    <x v="2"/>
    <x v="7"/>
  </r>
  <r>
    <x v="670"/>
    <x v="2"/>
    <x v="3"/>
    <n v="1.2094"/>
    <x v="6"/>
    <n v="35"/>
    <x v="2"/>
    <x v="7"/>
  </r>
  <r>
    <x v="670"/>
    <x v="3"/>
    <x v="3"/>
    <n v="1.194"/>
    <x v="6"/>
    <n v="35"/>
    <x v="2"/>
    <x v="7"/>
  </r>
  <r>
    <x v="670"/>
    <x v="5"/>
    <x v="3"/>
    <n v="0.74250000000000005"/>
    <x v="6"/>
    <n v="35"/>
    <x v="2"/>
    <x v="7"/>
  </r>
  <r>
    <x v="670"/>
    <x v="6"/>
    <x v="3"/>
    <n v="0.97450000000000003"/>
    <x v="6"/>
    <n v="35"/>
    <x v="2"/>
    <x v="7"/>
  </r>
  <r>
    <x v="670"/>
    <x v="17"/>
    <x v="3"/>
    <n v="1.4413"/>
    <x v="6"/>
    <n v="35"/>
    <x v="2"/>
    <x v="7"/>
  </r>
  <r>
    <x v="670"/>
    <x v="15"/>
    <x v="3"/>
    <n v="1.3714"/>
    <x v="6"/>
    <n v="35"/>
    <x v="2"/>
    <x v="7"/>
  </r>
  <r>
    <x v="670"/>
    <x v="8"/>
    <x v="3"/>
    <n v="1.4127000000000001"/>
    <x v="6"/>
    <n v="35"/>
    <x v="2"/>
    <x v="7"/>
  </r>
  <r>
    <x v="670"/>
    <x v="9"/>
    <x v="3"/>
    <n v="1.4636"/>
    <x v="6"/>
    <n v="35"/>
    <x v="2"/>
    <x v="7"/>
  </r>
  <r>
    <x v="670"/>
    <x v="10"/>
    <x v="3"/>
    <n v="1.6063000000000001"/>
    <x v="6"/>
    <n v="35"/>
    <x v="2"/>
    <x v="7"/>
  </r>
  <r>
    <x v="670"/>
    <x v="11"/>
    <x v="3"/>
    <n v="1.5162"/>
    <x v="6"/>
    <n v="35"/>
    <x v="2"/>
    <x v="7"/>
  </r>
  <r>
    <x v="670"/>
    <x v="12"/>
    <x v="3"/>
    <n v="1.9589000000000001"/>
    <x v="6"/>
    <n v="35"/>
    <x v="2"/>
    <x v="7"/>
  </r>
  <r>
    <x v="670"/>
    <x v="18"/>
    <x v="3"/>
    <n v="0.88600000000000001"/>
    <x v="6"/>
    <n v="35"/>
    <x v="2"/>
    <x v="7"/>
  </r>
  <r>
    <x v="670"/>
    <x v="19"/>
    <x v="3"/>
    <n v="1.054"/>
    <x v="6"/>
    <n v="35"/>
    <x v="2"/>
    <x v="7"/>
  </r>
  <r>
    <x v="670"/>
    <x v="13"/>
    <x v="3"/>
    <n v="0.55883000000000005"/>
    <x v="6"/>
    <n v="35"/>
    <x v="2"/>
    <x v="7"/>
  </r>
  <r>
    <x v="670"/>
    <x v="0"/>
    <x v="2"/>
    <n v="0.29499999999999998"/>
    <x v="6"/>
    <n v="35"/>
    <x v="2"/>
    <x v="7"/>
  </r>
  <r>
    <x v="670"/>
    <x v="16"/>
    <x v="2"/>
    <n v="0.52034000000000002"/>
    <x v="6"/>
    <n v="35"/>
    <x v="2"/>
    <x v="7"/>
  </r>
  <r>
    <x v="670"/>
    <x v="14"/>
    <x v="2"/>
    <n v="0.46879999999999999"/>
    <x v="6"/>
    <n v="35"/>
    <x v="2"/>
    <x v="7"/>
  </r>
  <r>
    <x v="670"/>
    <x v="2"/>
    <x v="2"/>
    <n v="0.52739999999999998"/>
    <x v="6"/>
    <n v="35"/>
    <x v="2"/>
    <x v="7"/>
  </r>
  <r>
    <x v="670"/>
    <x v="3"/>
    <x v="2"/>
    <n v="0.51487000000000005"/>
    <x v="6"/>
    <n v="35"/>
    <x v="2"/>
    <x v="7"/>
  </r>
  <r>
    <x v="670"/>
    <x v="5"/>
    <x v="2"/>
    <n v="0.53315000000000001"/>
    <x v="6"/>
    <n v="35"/>
    <x v="2"/>
    <x v="7"/>
  </r>
  <r>
    <x v="670"/>
    <x v="6"/>
    <x v="2"/>
    <n v="0.44585000000000002"/>
    <x v="6"/>
    <n v="35"/>
    <x v="2"/>
    <x v="7"/>
  </r>
  <r>
    <x v="670"/>
    <x v="17"/>
    <x v="2"/>
    <n v="0.50077000000000005"/>
    <x v="6"/>
    <n v="35"/>
    <x v="2"/>
    <x v="7"/>
  </r>
  <r>
    <x v="670"/>
    <x v="15"/>
    <x v="2"/>
    <n v="0.44394"/>
    <x v="6"/>
    <n v="35"/>
    <x v="2"/>
    <x v="7"/>
  </r>
  <r>
    <x v="670"/>
    <x v="8"/>
    <x v="2"/>
    <n v="0.47750999999999999"/>
    <x v="6"/>
    <n v="35"/>
    <x v="2"/>
    <x v="7"/>
  </r>
  <r>
    <x v="670"/>
    <x v="9"/>
    <x v="2"/>
    <n v="0.51890000000000003"/>
    <x v="6"/>
    <n v="35"/>
    <x v="2"/>
    <x v="7"/>
  </r>
  <r>
    <x v="670"/>
    <x v="10"/>
    <x v="2"/>
    <n v="0.63492000000000004"/>
    <x v="6"/>
    <n v="35"/>
    <x v="2"/>
    <x v="7"/>
  </r>
  <r>
    <x v="670"/>
    <x v="11"/>
    <x v="2"/>
    <n v="0.56166000000000005"/>
    <x v="6"/>
    <n v="35"/>
    <x v="2"/>
    <x v="7"/>
  </r>
  <r>
    <x v="670"/>
    <x v="12"/>
    <x v="2"/>
    <n v="0.92164999999999997"/>
    <x v="6"/>
    <n v="35"/>
    <x v="2"/>
    <x v="7"/>
  </r>
  <r>
    <x v="670"/>
    <x v="18"/>
    <x v="2"/>
    <n v="0.58392999999999995"/>
    <x v="6"/>
    <n v="35"/>
    <x v="2"/>
    <x v="7"/>
  </r>
  <r>
    <x v="670"/>
    <x v="19"/>
    <x v="2"/>
    <n v="0.68091999999999997"/>
    <x v="6"/>
    <n v="35"/>
    <x v="2"/>
    <x v="7"/>
  </r>
  <r>
    <x v="670"/>
    <x v="13"/>
    <x v="2"/>
    <n v="0.45824999999999999"/>
    <x v="6"/>
    <n v="35"/>
    <x v="2"/>
    <x v="7"/>
  </r>
  <r>
    <x v="670"/>
    <x v="0"/>
    <x v="0"/>
    <n v="0.13782"/>
    <x v="6"/>
    <n v="35"/>
    <x v="2"/>
    <x v="7"/>
  </r>
  <r>
    <x v="670"/>
    <x v="16"/>
    <x v="0"/>
    <n v="0.45591999999999999"/>
    <x v="6"/>
    <n v="35"/>
    <x v="2"/>
    <x v="7"/>
  </r>
  <r>
    <x v="670"/>
    <x v="14"/>
    <x v="0"/>
    <n v="0.45591999999999999"/>
    <x v="6"/>
    <n v="35"/>
    <x v="2"/>
    <x v="7"/>
  </r>
  <r>
    <x v="670"/>
    <x v="2"/>
    <x v="0"/>
    <n v="0.45591999999999999"/>
    <x v="6"/>
    <n v="35"/>
    <x v="2"/>
    <x v="7"/>
  </r>
  <r>
    <x v="670"/>
    <x v="3"/>
    <x v="0"/>
    <n v="0.45591999999999999"/>
    <x v="6"/>
    <n v="35"/>
    <x v="2"/>
    <x v="7"/>
  </r>
  <r>
    <x v="670"/>
    <x v="5"/>
    <x v="0"/>
    <n v="0.12402000000000001"/>
    <x v="6"/>
    <n v="35"/>
    <x v="2"/>
    <x v="7"/>
  </r>
  <r>
    <x v="670"/>
    <x v="6"/>
    <x v="0"/>
    <n v="0.34650999999999998"/>
    <x v="6"/>
    <n v="35"/>
    <x v="2"/>
    <x v="7"/>
  </r>
  <r>
    <x v="670"/>
    <x v="17"/>
    <x v="0"/>
    <n v="0.67110000000000003"/>
    <x v="6"/>
    <n v="35"/>
    <x v="2"/>
    <x v="7"/>
  </r>
  <r>
    <x v="670"/>
    <x v="15"/>
    <x v="0"/>
    <n v="0.67110000000000003"/>
    <x v="6"/>
    <n v="35"/>
    <x v="2"/>
    <x v="7"/>
  </r>
  <r>
    <x v="670"/>
    <x v="8"/>
    <x v="0"/>
    <n v="0.67110000000000003"/>
    <x v="6"/>
    <n v="35"/>
    <x v="2"/>
    <x v="7"/>
  </r>
  <r>
    <x v="670"/>
    <x v="9"/>
    <x v="0"/>
    <n v="0.67110000000000003"/>
    <x v="6"/>
    <n v="35"/>
    <x v="2"/>
    <x v="7"/>
  </r>
  <r>
    <x v="670"/>
    <x v="10"/>
    <x v="0"/>
    <n v="0.67110000000000003"/>
    <x v="6"/>
    <n v="35"/>
    <x v="2"/>
    <x v="7"/>
  </r>
  <r>
    <x v="670"/>
    <x v="11"/>
    <x v="0"/>
    <n v="0.67110000000000003"/>
    <x v="6"/>
    <n v="35"/>
    <x v="2"/>
    <x v="7"/>
  </r>
  <r>
    <x v="670"/>
    <x v="12"/>
    <x v="0"/>
    <n v="0.67110000000000003"/>
    <x v="6"/>
    <n v="35"/>
    <x v="2"/>
    <x v="7"/>
  </r>
  <r>
    <x v="670"/>
    <x v="18"/>
    <x v="0"/>
    <n v="0.13639999999999999"/>
    <x v="6"/>
    <n v="35"/>
    <x v="2"/>
    <x v="7"/>
  </r>
  <r>
    <x v="670"/>
    <x v="19"/>
    <x v="0"/>
    <n v="0.17599999999999999"/>
    <x v="6"/>
    <n v="35"/>
    <x v="2"/>
    <x v="7"/>
  </r>
  <r>
    <x v="670"/>
    <x v="13"/>
    <x v="0"/>
    <n v="3.6299999999999999E-2"/>
    <x v="6"/>
    <n v="35"/>
    <x v="2"/>
    <x v="7"/>
  </r>
  <r>
    <x v="670"/>
    <x v="0"/>
    <x v="1"/>
    <n v="9.9470000000000003E-2"/>
    <x v="6"/>
    <n v="35"/>
    <x v="2"/>
    <x v="7"/>
  </r>
  <r>
    <x v="670"/>
    <x v="16"/>
    <x v="1"/>
    <n v="0.22442999999999999"/>
    <x v="6"/>
    <n v="35"/>
    <x v="2"/>
    <x v="7"/>
  </r>
  <r>
    <x v="670"/>
    <x v="14"/>
    <x v="1"/>
    <n v="0.21257000000000001"/>
    <x v="6"/>
    <n v="35"/>
    <x v="2"/>
    <x v="7"/>
  </r>
  <r>
    <x v="670"/>
    <x v="2"/>
    <x v="1"/>
    <n v="0.22606999999999999"/>
    <x v="6"/>
    <n v="35"/>
    <x v="2"/>
    <x v="7"/>
  </r>
  <r>
    <x v="670"/>
    <x v="3"/>
    <x v="1"/>
    <n v="0.22320999999999999"/>
    <x v="6"/>
    <n v="35"/>
    <x v="2"/>
    <x v="7"/>
  </r>
  <r>
    <x v="670"/>
    <x v="5"/>
    <x v="1"/>
    <n v="8.5319999999999993E-2"/>
    <x v="6"/>
    <n v="35"/>
    <x v="2"/>
    <x v="7"/>
  </r>
  <r>
    <x v="670"/>
    <x v="6"/>
    <x v="1"/>
    <n v="0.18212999999999999"/>
    <x v="6"/>
    <n v="35"/>
    <x v="2"/>
    <x v="7"/>
  </r>
  <r>
    <x v="670"/>
    <x v="17"/>
    <x v="1"/>
    <n v="0.26941999999999999"/>
    <x v="6"/>
    <n v="35"/>
    <x v="2"/>
    <x v="7"/>
  </r>
  <r>
    <x v="670"/>
    <x v="15"/>
    <x v="1"/>
    <n v="0.25635000000000002"/>
    <x v="6"/>
    <n v="35"/>
    <x v="2"/>
    <x v="7"/>
  </r>
  <r>
    <x v="670"/>
    <x v="8"/>
    <x v="1"/>
    <n v="0.26407999999999998"/>
    <x v="6"/>
    <n v="35"/>
    <x v="2"/>
    <x v="7"/>
  </r>
  <r>
    <x v="670"/>
    <x v="9"/>
    <x v="1"/>
    <n v="0.27359"/>
    <x v="6"/>
    <n v="35"/>
    <x v="2"/>
    <x v="7"/>
  </r>
  <r>
    <x v="670"/>
    <x v="10"/>
    <x v="1"/>
    <n v="0.30026999999999998"/>
    <x v="6"/>
    <n v="35"/>
    <x v="2"/>
    <x v="7"/>
  </r>
  <r>
    <x v="670"/>
    <x v="11"/>
    <x v="1"/>
    <n v="0.28343000000000002"/>
    <x v="6"/>
    <n v="35"/>
    <x v="2"/>
    <x v="7"/>
  </r>
  <r>
    <x v="670"/>
    <x v="12"/>
    <x v="1"/>
    <n v="0.36614000000000002"/>
    <x v="6"/>
    <n v="35"/>
    <x v="2"/>
    <x v="7"/>
  </r>
  <r>
    <x v="670"/>
    <x v="18"/>
    <x v="1"/>
    <n v="0.16567000000000001"/>
    <x v="6"/>
    <n v="35"/>
    <x v="2"/>
    <x v="7"/>
  </r>
  <r>
    <x v="670"/>
    <x v="19"/>
    <x v="1"/>
    <n v="0.19708000000000001"/>
    <x v="6"/>
    <n v="35"/>
    <x v="2"/>
    <x v="7"/>
  </r>
  <r>
    <x v="670"/>
    <x v="13"/>
    <x v="1"/>
    <n v="6.4269999999999994E-2"/>
    <x v="6"/>
    <n v="35"/>
    <x v="2"/>
    <x v="7"/>
  </r>
  <r>
    <x v="671"/>
    <x v="0"/>
    <x v="3"/>
    <n v="0.53280000000000005"/>
    <x v="6"/>
    <n v="36"/>
    <x v="2"/>
    <x v="7"/>
  </r>
  <r>
    <x v="671"/>
    <x v="16"/>
    <x v="3"/>
    <n v="1.2092000000000001"/>
    <x v="6"/>
    <n v="36"/>
    <x v="2"/>
    <x v="7"/>
  </r>
  <r>
    <x v="671"/>
    <x v="14"/>
    <x v="3"/>
    <n v="1.1468"/>
    <x v="6"/>
    <n v="36"/>
    <x v="2"/>
    <x v="7"/>
  </r>
  <r>
    <x v="671"/>
    <x v="2"/>
    <x v="3"/>
    <n v="1.2117"/>
    <x v="6"/>
    <n v="36"/>
    <x v="2"/>
    <x v="7"/>
  </r>
  <r>
    <x v="671"/>
    <x v="3"/>
    <x v="3"/>
    <n v="1.194"/>
    <x v="6"/>
    <n v="36"/>
    <x v="2"/>
    <x v="7"/>
  </r>
  <r>
    <x v="671"/>
    <x v="5"/>
    <x v="3"/>
    <n v="0.75409999999999999"/>
    <x v="6"/>
    <n v="36"/>
    <x v="2"/>
    <x v="7"/>
  </r>
  <r>
    <x v="671"/>
    <x v="6"/>
    <x v="3"/>
    <n v="0.99060000000000004"/>
    <x v="6"/>
    <n v="36"/>
    <x v="2"/>
    <x v="7"/>
  </r>
  <r>
    <x v="671"/>
    <x v="17"/>
    <x v="3"/>
    <n v="1.4513"/>
    <x v="6"/>
    <n v="36"/>
    <x v="2"/>
    <x v="7"/>
  </r>
  <r>
    <x v="671"/>
    <x v="15"/>
    <x v="3"/>
    <n v="1.3815999999999999"/>
    <x v="6"/>
    <n v="36"/>
    <x v="2"/>
    <x v="7"/>
  </r>
  <r>
    <x v="671"/>
    <x v="8"/>
    <x v="3"/>
    <n v="1.4173"/>
    <x v="6"/>
    <n v="36"/>
    <x v="2"/>
    <x v="7"/>
  </r>
  <r>
    <x v="671"/>
    <x v="9"/>
    <x v="3"/>
    <n v="1.4774"/>
    <x v="6"/>
    <n v="36"/>
    <x v="2"/>
    <x v="7"/>
  </r>
  <r>
    <x v="671"/>
    <x v="10"/>
    <x v="3"/>
    <n v="1.62"/>
    <x v="6"/>
    <n v="36"/>
    <x v="2"/>
    <x v="7"/>
  </r>
  <r>
    <x v="671"/>
    <x v="11"/>
    <x v="3"/>
    <n v="1.5566"/>
    <x v="6"/>
    <n v="36"/>
    <x v="2"/>
    <x v="7"/>
  </r>
  <r>
    <x v="671"/>
    <x v="12"/>
    <x v="3"/>
    <n v="1.9601999999999999"/>
    <x v="6"/>
    <n v="36"/>
    <x v="2"/>
    <x v="7"/>
  </r>
  <r>
    <x v="671"/>
    <x v="18"/>
    <x v="3"/>
    <n v="0.88600000000000001"/>
    <x v="6"/>
    <n v="36"/>
    <x v="2"/>
    <x v="7"/>
  </r>
  <r>
    <x v="671"/>
    <x v="19"/>
    <x v="3"/>
    <n v="1.054"/>
    <x v="6"/>
    <n v="36"/>
    <x v="2"/>
    <x v="7"/>
  </r>
  <r>
    <x v="671"/>
    <x v="13"/>
    <x v="3"/>
    <n v="0.57928000000000002"/>
    <x v="6"/>
    <n v="36"/>
    <x v="2"/>
    <x v="7"/>
  </r>
  <r>
    <x v="671"/>
    <x v="0"/>
    <x v="2"/>
    <n v="0.29541000000000001"/>
    <x v="6"/>
    <n v="36"/>
    <x v="2"/>
    <x v="7"/>
  </r>
  <r>
    <x v="671"/>
    <x v="16"/>
    <x v="2"/>
    <n v="0.52725999999999995"/>
    <x v="6"/>
    <n v="36"/>
    <x v="2"/>
    <x v="7"/>
  </r>
  <r>
    <x v="671"/>
    <x v="14"/>
    <x v="2"/>
    <n v="0.47653000000000001"/>
    <x v="6"/>
    <n v="36"/>
    <x v="2"/>
    <x v="7"/>
  </r>
  <r>
    <x v="671"/>
    <x v="2"/>
    <x v="2"/>
    <n v="0.52927999999999997"/>
    <x v="6"/>
    <n v="36"/>
    <x v="2"/>
    <x v="7"/>
  </r>
  <r>
    <x v="671"/>
    <x v="3"/>
    <x v="2"/>
    <n v="0.51487000000000005"/>
    <x v="6"/>
    <n v="36"/>
    <x v="2"/>
    <x v="7"/>
  </r>
  <r>
    <x v="671"/>
    <x v="5"/>
    <x v="2"/>
    <n v="0.54342000000000001"/>
    <x v="6"/>
    <n v="36"/>
    <x v="2"/>
    <x v="7"/>
  </r>
  <r>
    <x v="671"/>
    <x v="6"/>
    <x v="2"/>
    <n v="0.45895000000000002"/>
    <x v="6"/>
    <n v="36"/>
    <x v="2"/>
    <x v="7"/>
  </r>
  <r>
    <x v="671"/>
    <x v="17"/>
    <x v="2"/>
    <n v="0.50890999999999997"/>
    <x v="6"/>
    <n v="36"/>
    <x v="2"/>
    <x v="7"/>
  </r>
  <r>
    <x v="671"/>
    <x v="15"/>
    <x v="2"/>
    <n v="0.45223999999999998"/>
    <x v="6"/>
    <n v="36"/>
    <x v="2"/>
    <x v="7"/>
  </r>
  <r>
    <x v="671"/>
    <x v="8"/>
    <x v="2"/>
    <n v="0.48126000000000002"/>
    <x v="6"/>
    <n v="36"/>
    <x v="2"/>
    <x v="7"/>
  </r>
  <r>
    <x v="671"/>
    <x v="9"/>
    <x v="2"/>
    <n v="0.53012999999999999"/>
    <x v="6"/>
    <n v="36"/>
    <x v="2"/>
    <x v="7"/>
  </r>
  <r>
    <x v="671"/>
    <x v="10"/>
    <x v="2"/>
    <n v="0.64605999999999997"/>
    <x v="6"/>
    <n v="36"/>
    <x v="2"/>
    <x v="7"/>
  </r>
  <r>
    <x v="671"/>
    <x v="11"/>
    <x v="2"/>
    <n v="0.59450999999999998"/>
    <x v="6"/>
    <n v="36"/>
    <x v="2"/>
    <x v="7"/>
  </r>
  <r>
    <x v="671"/>
    <x v="12"/>
    <x v="2"/>
    <n v="0.92271000000000003"/>
    <x v="6"/>
    <n v="36"/>
    <x v="2"/>
    <x v="7"/>
  </r>
  <r>
    <x v="671"/>
    <x v="18"/>
    <x v="2"/>
    <n v="0.58392999999999995"/>
    <x v="6"/>
    <n v="36"/>
    <x v="2"/>
    <x v="7"/>
  </r>
  <r>
    <x v="671"/>
    <x v="19"/>
    <x v="2"/>
    <n v="0.68091999999999997"/>
    <x v="6"/>
    <n v="36"/>
    <x v="2"/>
    <x v="7"/>
  </r>
  <r>
    <x v="671"/>
    <x v="13"/>
    <x v="2"/>
    <n v="0.47635"/>
    <x v="6"/>
    <n v="36"/>
    <x v="2"/>
    <x v="7"/>
  </r>
  <r>
    <x v="671"/>
    <x v="0"/>
    <x v="0"/>
    <n v="0.13782"/>
    <x v="6"/>
    <n v="36"/>
    <x v="2"/>
    <x v="7"/>
  </r>
  <r>
    <x v="671"/>
    <x v="16"/>
    <x v="0"/>
    <n v="0.45591999999999999"/>
    <x v="6"/>
    <n v="36"/>
    <x v="2"/>
    <x v="7"/>
  </r>
  <r>
    <x v="671"/>
    <x v="14"/>
    <x v="0"/>
    <n v="0.45591999999999999"/>
    <x v="6"/>
    <n v="36"/>
    <x v="2"/>
    <x v="7"/>
  </r>
  <r>
    <x v="671"/>
    <x v="2"/>
    <x v="0"/>
    <n v="0.45591999999999999"/>
    <x v="6"/>
    <n v="36"/>
    <x v="2"/>
    <x v="7"/>
  </r>
  <r>
    <x v="671"/>
    <x v="3"/>
    <x v="0"/>
    <n v="0.45591999999999999"/>
    <x v="6"/>
    <n v="36"/>
    <x v="2"/>
    <x v="7"/>
  </r>
  <r>
    <x v="671"/>
    <x v="5"/>
    <x v="0"/>
    <n v="0.12402000000000001"/>
    <x v="6"/>
    <n v="36"/>
    <x v="2"/>
    <x v="7"/>
  </r>
  <r>
    <x v="671"/>
    <x v="6"/>
    <x v="0"/>
    <n v="0.34650999999999998"/>
    <x v="6"/>
    <n v="36"/>
    <x v="2"/>
    <x v="7"/>
  </r>
  <r>
    <x v="671"/>
    <x v="17"/>
    <x v="0"/>
    <n v="0.67110000000000003"/>
    <x v="6"/>
    <n v="36"/>
    <x v="2"/>
    <x v="7"/>
  </r>
  <r>
    <x v="671"/>
    <x v="15"/>
    <x v="0"/>
    <n v="0.67110000000000003"/>
    <x v="6"/>
    <n v="36"/>
    <x v="2"/>
    <x v="7"/>
  </r>
  <r>
    <x v="671"/>
    <x v="8"/>
    <x v="0"/>
    <n v="0.67110000000000003"/>
    <x v="6"/>
    <n v="36"/>
    <x v="2"/>
    <x v="7"/>
  </r>
  <r>
    <x v="671"/>
    <x v="9"/>
    <x v="0"/>
    <n v="0.67110000000000003"/>
    <x v="6"/>
    <n v="36"/>
    <x v="2"/>
    <x v="7"/>
  </r>
  <r>
    <x v="671"/>
    <x v="10"/>
    <x v="0"/>
    <n v="0.67110000000000003"/>
    <x v="6"/>
    <n v="36"/>
    <x v="2"/>
    <x v="7"/>
  </r>
  <r>
    <x v="671"/>
    <x v="11"/>
    <x v="0"/>
    <n v="0.67110000000000003"/>
    <x v="6"/>
    <n v="36"/>
    <x v="2"/>
    <x v="7"/>
  </r>
  <r>
    <x v="671"/>
    <x v="12"/>
    <x v="0"/>
    <n v="0.67110000000000003"/>
    <x v="6"/>
    <n v="36"/>
    <x v="2"/>
    <x v="7"/>
  </r>
  <r>
    <x v="671"/>
    <x v="18"/>
    <x v="0"/>
    <n v="0.13639999999999999"/>
    <x v="6"/>
    <n v="36"/>
    <x v="2"/>
    <x v="7"/>
  </r>
  <r>
    <x v="671"/>
    <x v="19"/>
    <x v="0"/>
    <n v="0.17599999999999999"/>
    <x v="6"/>
    <n v="36"/>
    <x v="2"/>
    <x v="7"/>
  </r>
  <r>
    <x v="671"/>
    <x v="13"/>
    <x v="0"/>
    <n v="3.6299999999999999E-2"/>
    <x v="6"/>
    <n v="36"/>
    <x v="2"/>
    <x v="7"/>
  </r>
  <r>
    <x v="671"/>
    <x v="0"/>
    <x v="1"/>
    <n v="9.9559999999999996E-2"/>
    <x v="6"/>
    <n v="36"/>
    <x v="2"/>
    <x v="7"/>
  </r>
  <r>
    <x v="671"/>
    <x v="16"/>
    <x v="1"/>
    <n v="0.22600999999999999"/>
    <x v="6"/>
    <n v="36"/>
    <x v="2"/>
    <x v="7"/>
  </r>
  <r>
    <x v="671"/>
    <x v="14"/>
    <x v="1"/>
    <n v="0.21434"/>
    <x v="6"/>
    <n v="36"/>
    <x v="2"/>
    <x v="7"/>
  </r>
  <r>
    <x v="671"/>
    <x v="2"/>
    <x v="1"/>
    <n v="0.22649"/>
    <x v="6"/>
    <n v="36"/>
    <x v="2"/>
    <x v="7"/>
  </r>
  <r>
    <x v="671"/>
    <x v="3"/>
    <x v="1"/>
    <n v="0.22320999999999999"/>
    <x v="6"/>
    <n v="36"/>
    <x v="2"/>
    <x v="7"/>
  </r>
  <r>
    <x v="671"/>
    <x v="5"/>
    <x v="1"/>
    <n v="8.6650000000000005E-2"/>
    <x v="6"/>
    <n v="36"/>
    <x v="2"/>
    <x v="7"/>
  </r>
  <r>
    <x v="671"/>
    <x v="6"/>
    <x v="1"/>
    <n v="0.18512999999999999"/>
    <x v="6"/>
    <n v="36"/>
    <x v="2"/>
    <x v="7"/>
  </r>
  <r>
    <x v="671"/>
    <x v="17"/>
    <x v="1"/>
    <n v="0.27128000000000002"/>
    <x v="6"/>
    <n v="36"/>
    <x v="2"/>
    <x v="7"/>
  </r>
  <r>
    <x v="671"/>
    <x v="15"/>
    <x v="1"/>
    <n v="0.25824999999999998"/>
    <x v="6"/>
    <n v="36"/>
    <x v="2"/>
    <x v="7"/>
  </r>
  <r>
    <x v="671"/>
    <x v="8"/>
    <x v="1"/>
    <n v="0.26493"/>
    <x v="6"/>
    <n v="36"/>
    <x v="2"/>
    <x v="7"/>
  </r>
  <r>
    <x v="671"/>
    <x v="9"/>
    <x v="1"/>
    <n v="0.27616000000000002"/>
    <x v="6"/>
    <n v="36"/>
    <x v="2"/>
    <x v="7"/>
  </r>
  <r>
    <x v="671"/>
    <x v="10"/>
    <x v="1"/>
    <n v="0.30282999999999999"/>
    <x v="6"/>
    <n v="36"/>
    <x v="2"/>
    <x v="7"/>
  </r>
  <r>
    <x v="671"/>
    <x v="11"/>
    <x v="1"/>
    <n v="0.29098000000000002"/>
    <x v="6"/>
    <n v="36"/>
    <x v="2"/>
    <x v="7"/>
  </r>
  <r>
    <x v="671"/>
    <x v="12"/>
    <x v="1"/>
    <n v="0.36637999999999998"/>
    <x v="6"/>
    <n v="36"/>
    <x v="2"/>
    <x v="7"/>
  </r>
  <r>
    <x v="671"/>
    <x v="18"/>
    <x v="1"/>
    <n v="0.16567000000000001"/>
    <x v="6"/>
    <n v="36"/>
    <x v="2"/>
    <x v="7"/>
  </r>
  <r>
    <x v="671"/>
    <x v="19"/>
    <x v="1"/>
    <n v="0.19708000000000001"/>
    <x v="6"/>
    <n v="36"/>
    <x v="2"/>
    <x v="7"/>
  </r>
  <r>
    <x v="671"/>
    <x v="13"/>
    <x v="1"/>
    <n v="6.6619999999999999E-2"/>
    <x v="6"/>
    <n v="36"/>
    <x v="2"/>
    <x v="7"/>
  </r>
  <r>
    <x v="672"/>
    <x v="0"/>
    <x v="3"/>
    <n v="0.53310000000000002"/>
    <x v="6"/>
    <n v="37"/>
    <x v="2"/>
    <x v="8"/>
  </r>
  <r>
    <x v="672"/>
    <x v="16"/>
    <x v="3"/>
    <n v="1.2038"/>
    <x v="6"/>
    <n v="37"/>
    <x v="2"/>
    <x v="8"/>
  </r>
  <r>
    <x v="672"/>
    <x v="14"/>
    <x v="3"/>
    <n v="1.1465000000000001"/>
    <x v="6"/>
    <n v="37"/>
    <x v="2"/>
    <x v="8"/>
  </r>
  <r>
    <x v="672"/>
    <x v="2"/>
    <x v="3"/>
    <n v="1.2075"/>
    <x v="6"/>
    <n v="37"/>
    <x v="2"/>
    <x v="8"/>
  </r>
  <r>
    <x v="672"/>
    <x v="3"/>
    <x v="3"/>
    <n v="1.194"/>
    <x v="6"/>
    <n v="37"/>
    <x v="2"/>
    <x v="8"/>
  </r>
  <r>
    <x v="672"/>
    <x v="5"/>
    <x v="3"/>
    <n v="0.75239999999999996"/>
    <x v="6"/>
    <n v="37"/>
    <x v="2"/>
    <x v="8"/>
  </r>
  <r>
    <x v="672"/>
    <x v="6"/>
    <x v="3"/>
    <n v="0.99690000000000001"/>
    <x v="6"/>
    <n v="37"/>
    <x v="2"/>
    <x v="8"/>
  </r>
  <r>
    <x v="672"/>
    <x v="17"/>
    <x v="3"/>
    <n v="1.4443999999999999"/>
    <x v="6"/>
    <n v="37"/>
    <x v="2"/>
    <x v="8"/>
  </r>
  <r>
    <x v="672"/>
    <x v="15"/>
    <x v="3"/>
    <n v="1.3791"/>
    <x v="6"/>
    <n v="37"/>
    <x v="2"/>
    <x v="8"/>
  </r>
  <r>
    <x v="672"/>
    <x v="8"/>
    <x v="3"/>
    <n v="1.4106000000000001"/>
    <x v="6"/>
    <n v="37"/>
    <x v="2"/>
    <x v="8"/>
  </r>
  <r>
    <x v="672"/>
    <x v="9"/>
    <x v="3"/>
    <n v="1.4797"/>
    <x v="6"/>
    <n v="37"/>
    <x v="2"/>
    <x v="8"/>
  </r>
  <r>
    <x v="672"/>
    <x v="10"/>
    <x v="3"/>
    <n v="1.6123000000000001"/>
    <x v="6"/>
    <n v="37"/>
    <x v="2"/>
    <x v="8"/>
  </r>
  <r>
    <x v="672"/>
    <x v="11"/>
    <x v="3"/>
    <n v="1.5585"/>
    <x v="6"/>
    <n v="37"/>
    <x v="2"/>
    <x v="8"/>
  </r>
  <r>
    <x v="672"/>
    <x v="12"/>
    <x v="3"/>
    <n v="1.9605999999999999"/>
    <x v="6"/>
    <n v="37"/>
    <x v="2"/>
    <x v="8"/>
  </r>
  <r>
    <x v="672"/>
    <x v="18"/>
    <x v="3"/>
    <n v="0.88600000000000001"/>
    <x v="6"/>
    <n v="37"/>
    <x v="2"/>
    <x v="8"/>
  </r>
  <r>
    <x v="672"/>
    <x v="19"/>
    <x v="3"/>
    <n v="1.054"/>
    <x v="6"/>
    <n v="37"/>
    <x v="2"/>
    <x v="8"/>
  </r>
  <r>
    <x v="672"/>
    <x v="13"/>
    <x v="3"/>
    <n v="0.58592"/>
    <x v="6"/>
    <n v="37"/>
    <x v="2"/>
    <x v="8"/>
  </r>
  <r>
    <x v="672"/>
    <x v="0"/>
    <x v="2"/>
    <n v="0.29565999999999998"/>
    <x v="6"/>
    <n v="37"/>
    <x v="2"/>
    <x v="8"/>
  </r>
  <r>
    <x v="672"/>
    <x v="16"/>
    <x v="2"/>
    <n v="0.52286999999999995"/>
    <x v="6"/>
    <n v="37"/>
    <x v="2"/>
    <x v="8"/>
  </r>
  <r>
    <x v="672"/>
    <x v="14"/>
    <x v="2"/>
    <n v="0.47628999999999999"/>
    <x v="6"/>
    <n v="37"/>
    <x v="2"/>
    <x v="8"/>
  </r>
  <r>
    <x v="672"/>
    <x v="2"/>
    <x v="2"/>
    <n v="0.52586999999999995"/>
    <x v="6"/>
    <n v="37"/>
    <x v="2"/>
    <x v="8"/>
  </r>
  <r>
    <x v="672"/>
    <x v="3"/>
    <x v="2"/>
    <n v="0.51487000000000005"/>
    <x v="6"/>
    <n v="37"/>
    <x v="2"/>
    <x v="8"/>
  </r>
  <r>
    <x v="672"/>
    <x v="5"/>
    <x v="2"/>
    <n v="0.54191999999999996"/>
    <x v="6"/>
    <n v="37"/>
    <x v="2"/>
    <x v="8"/>
  </r>
  <r>
    <x v="672"/>
    <x v="6"/>
    <x v="2"/>
    <n v="0.46407999999999999"/>
    <x v="6"/>
    <n v="37"/>
    <x v="2"/>
    <x v="8"/>
  </r>
  <r>
    <x v="672"/>
    <x v="17"/>
    <x v="2"/>
    <n v="0.50329999999999997"/>
    <x v="6"/>
    <n v="37"/>
    <x v="2"/>
    <x v="8"/>
  </r>
  <r>
    <x v="672"/>
    <x v="15"/>
    <x v="2"/>
    <n v="0.45021"/>
    <x v="6"/>
    <n v="37"/>
    <x v="2"/>
    <x v="8"/>
  </r>
  <r>
    <x v="672"/>
    <x v="8"/>
    <x v="2"/>
    <n v="0.47582000000000002"/>
    <x v="6"/>
    <n v="37"/>
    <x v="2"/>
    <x v="8"/>
  </r>
  <r>
    <x v="672"/>
    <x v="9"/>
    <x v="2"/>
    <n v="0.53200999999999998"/>
    <x v="6"/>
    <n v="37"/>
    <x v="2"/>
    <x v="8"/>
  </r>
  <r>
    <x v="672"/>
    <x v="10"/>
    <x v="2"/>
    <n v="0.63980000000000004"/>
    <x v="6"/>
    <n v="37"/>
    <x v="2"/>
    <x v="8"/>
  </r>
  <r>
    <x v="672"/>
    <x v="11"/>
    <x v="2"/>
    <n v="0.59606000000000003"/>
    <x v="6"/>
    <n v="37"/>
    <x v="2"/>
    <x v="8"/>
  </r>
  <r>
    <x v="672"/>
    <x v="12"/>
    <x v="2"/>
    <n v="0.92303999999999997"/>
    <x v="6"/>
    <n v="37"/>
    <x v="2"/>
    <x v="8"/>
  </r>
  <r>
    <x v="672"/>
    <x v="18"/>
    <x v="2"/>
    <n v="0.58392999999999995"/>
    <x v="6"/>
    <n v="37"/>
    <x v="2"/>
    <x v="8"/>
  </r>
  <r>
    <x v="672"/>
    <x v="19"/>
    <x v="2"/>
    <n v="0.68091999999999997"/>
    <x v="6"/>
    <n v="37"/>
    <x v="2"/>
    <x v="8"/>
  </r>
  <r>
    <x v="672"/>
    <x v="13"/>
    <x v="2"/>
    <n v="0.48222999999999999"/>
    <x v="6"/>
    <n v="37"/>
    <x v="2"/>
    <x v="8"/>
  </r>
  <r>
    <x v="672"/>
    <x v="0"/>
    <x v="0"/>
    <n v="0.13782"/>
    <x v="6"/>
    <n v="37"/>
    <x v="2"/>
    <x v="8"/>
  </r>
  <r>
    <x v="672"/>
    <x v="16"/>
    <x v="0"/>
    <n v="0.45591999999999999"/>
    <x v="6"/>
    <n v="37"/>
    <x v="2"/>
    <x v="8"/>
  </r>
  <r>
    <x v="672"/>
    <x v="14"/>
    <x v="0"/>
    <n v="0.45591999999999999"/>
    <x v="6"/>
    <n v="37"/>
    <x v="2"/>
    <x v="8"/>
  </r>
  <r>
    <x v="672"/>
    <x v="2"/>
    <x v="0"/>
    <n v="0.45591999999999999"/>
    <x v="6"/>
    <n v="37"/>
    <x v="2"/>
    <x v="8"/>
  </r>
  <r>
    <x v="672"/>
    <x v="3"/>
    <x v="0"/>
    <n v="0.45591999999999999"/>
    <x v="6"/>
    <n v="37"/>
    <x v="2"/>
    <x v="8"/>
  </r>
  <r>
    <x v="672"/>
    <x v="5"/>
    <x v="0"/>
    <n v="0.12402000000000001"/>
    <x v="6"/>
    <n v="37"/>
    <x v="2"/>
    <x v="8"/>
  </r>
  <r>
    <x v="672"/>
    <x v="6"/>
    <x v="0"/>
    <n v="0.34650999999999998"/>
    <x v="6"/>
    <n v="37"/>
    <x v="2"/>
    <x v="8"/>
  </r>
  <r>
    <x v="672"/>
    <x v="17"/>
    <x v="0"/>
    <n v="0.67110000000000003"/>
    <x v="6"/>
    <n v="37"/>
    <x v="2"/>
    <x v="8"/>
  </r>
  <r>
    <x v="672"/>
    <x v="15"/>
    <x v="0"/>
    <n v="0.67110000000000003"/>
    <x v="6"/>
    <n v="37"/>
    <x v="2"/>
    <x v="8"/>
  </r>
  <r>
    <x v="672"/>
    <x v="8"/>
    <x v="0"/>
    <n v="0.67110000000000003"/>
    <x v="6"/>
    <n v="37"/>
    <x v="2"/>
    <x v="8"/>
  </r>
  <r>
    <x v="672"/>
    <x v="9"/>
    <x v="0"/>
    <n v="0.67110000000000003"/>
    <x v="6"/>
    <n v="37"/>
    <x v="2"/>
    <x v="8"/>
  </r>
  <r>
    <x v="672"/>
    <x v="10"/>
    <x v="0"/>
    <n v="0.67110000000000003"/>
    <x v="6"/>
    <n v="37"/>
    <x v="2"/>
    <x v="8"/>
  </r>
  <r>
    <x v="672"/>
    <x v="11"/>
    <x v="0"/>
    <n v="0.67110000000000003"/>
    <x v="6"/>
    <n v="37"/>
    <x v="2"/>
    <x v="8"/>
  </r>
  <r>
    <x v="672"/>
    <x v="12"/>
    <x v="0"/>
    <n v="0.67110000000000003"/>
    <x v="6"/>
    <n v="37"/>
    <x v="2"/>
    <x v="8"/>
  </r>
  <r>
    <x v="672"/>
    <x v="18"/>
    <x v="0"/>
    <n v="0.13639999999999999"/>
    <x v="6"/>
    <n v="37"/>
    <x v="2"/>
    <x v="8"/>
  </r>
  <r>
    <x v="672"/>
    <x v="19"/>
    <x v="0"/>
    <n v="0.17599999999999999"/>
    <x v="6"/>
    <n v="37"/>
    <x v="2"/>
    <x v="8"/>
  </r>
  <r>
    <x v="672"/>
    <x v="13"/>
    <x v="0"/>
    <n v="3.6299999999999999E-2"/>
    <x v="6"/>
    <n v="37"/>
    <x v="2"/>
    <x v="8"/>
  </r>
  <r>
    <x v="672"/>
    <x v="0"/>
    <x v="1"/>
    <n v="9.9610000000000004E-2"/>
    <x v="6"/>
    <n v="37"/>
    <x v="2"/>
    <x v="8"/>
  </r>
  <r>
    <x v="672"/>
    <x v="16"/>
    <x v="1"/>
    <n v="0.22500000000000001"/>
    <x v="6"/>
    <n v="37"/>
    <x v="2"/>
    <x v="8"/>
  </r>
  <r>
    <x v="672"/>
    <x v="14"/>
    <x v="1"/>
    <n v="0.21428"/>
    <x v="6"/>
    <n v="37"/>
    <x v="2"/>
    <x v="8"/>
  </r>
  <r>
    <x v="672"/>
    <x v="2"/>
    <x v="1"/>
    <n v="0.22570000000000001"/>
    <x v="6"/>
    <n v="37"/>
    <x v="2"/>
    <x v="8"/>
  </r>
  <r>
    <x v="672"/>
    <x v="3"/>
    <x v="1"/>
    <n v="0.22320999999999999"/>
    <x v="6"/>
    <n v="37"/>
    <x v="2"/>
    <x v="8"/>
  </r>
  <r>
    <x v="672"/>
    <x v="5"/>
    <x v="1"/>
    <n v="8.6449999999999999E-2"/>
    <x v="6"/>
    <n v="37"/>
    <x v="2"/>
    <x v="8"/>
  </r>
  <r>
    <x v="672"/>
    <x v="6"/>
    <x v="1"/>
    <n v="0.18629999999999999"/>
    <x v="6"/>
    <n v="37"/>
    <x v="2"/>
    <x v="8"/>
  </r>
  <r>
    <x v="672"/>
    <x v="17"/>
    <x v="1"/>
    <n v="0.26999000000000001"/>
    <x v="6"/>
    <n v="37"/>
    <x v="2"/>
    <x v="8"/>
  </r>
  <r>
    <x v="672"/>
    <x v="15"/>
    <x v="1"/>
    <n v="0.25778000000000001"/>
    <x v="6"/>
    <n v="37"/>
    <x v="2"/>
    <x v="8"/>
  </r>
  <r>
    <x v="672"/>
    <x v="8"/>
    <x v="1"/>
    <n v="0.26367000000000002"/>
    <x v="6"/>
    <n v="37"/>
    <x v="2"/>
    <x v="8"/>
  </r>
  <r>
    <x v="672"/>
    <x v="9"/>
    <x v="1"/>
    <n v="0.27657999999999999"/>
    <x v="6"/>
    <n v="37"/>
    <x v="2"/>
    <x v="8"/>
  </r>
  <r>
    <x v="672"/>
    <x v="10"/>
    <x v="1"/>
    <n v="0.30138999999999999"/>
    <x v="6"/>
    <n v="37"/>
    <x v="2"/>
    <x v="8"/>
  </r>
  <r>
    <x v="672"/>
    <x v="11"/>
    <x v="1"/>
    <n v="0.29132999999999998"/>
    <x v="6"/>
    <n v="37"/>
    <x v="2"/>
    <x v="8"/>
  </r>
  <r>
    <x v="672"/>
    <x v="12"/>
    <x v="1"/>
    <n v="0.36645"/>
    <x v="6"/>
    <n v="37"/>
    <x v="2"/>
    <x v="8"/>
  </r>
  <r>
    <x v="672"/>
    <x v="18"/>
    <x v="1"/>
    <n v="0.16567000000000001"/>
    <x v="6"/>
    <n v="37"/>
    <x v="2"/>
    <x v="8"/>
  </r>
  <r>
    <x v="672"/>
    <x v="19"/>
    <x v="1"/>
    <n v="0.19708000000000001"/>
    <x v="6"/>
    <n v="37"/>
    <x v="2"/>
    <x v="8"/>
  </r>
  <r>
    <x v="672"/>
    <x v="13"/>
    <x v="1"/>
    <n v="6.7379999999999995E-2"/>
    <x v="6"/>
    <n v="37"/>
    <x v="2"/>
    <x v="8"/>
  </r>
  <r>
    <x v="673"/>
    <x v="0"/>
    <x v="3"/>
    <n v="0.53320000000000001"/>
    <x v="6"/>
    <n v="38"/>
    <x v="2"/>
    <x v="8"/>
  </r>
  <r>
    <x v="673"/>
    <x v="16"/>
    <x v="3"/>
    <n v="1.1999"/>
    <x v="6"/>
    <n v="38"/>
    <x v="2"/>
    <x v="8"/>
  </r>
  <r>
    <x v="673"/>
    <x v="14"/>
    <x v="3"/>
    <n v="1.1355999999999999"/>
    <x v="6"/>
    <n v="38"/>
    <x v="2"/>
    <x v="8"/>
  </r>
  <r>
    <x v="673"/>
    <x v="2"/>
    <x v="3"/>
    <n v="1.1972"/>
    <x v="6"/>
    <n v="38"/>
    <x v="2"/>
    <x v="8"/>
  </r>
  <r>
    <x v="673"/>
    <x v="3"/>
    <x v="3"/>
    <n v="1.2190000000000001"/>
    <x v="6"/>
    <n v="38"/>
    <x v="2"/>
    <x v="8"/>
  </r>
  <r>
    <x v="673"/>
    <x v="5"/>
    <x v="3"/>
    <n v="0.74839999999999995"/>
    <x v="6"/>
    <n v="38"/>
    <x v="2"/>
    <x v="8"/>
  </r>
  <r>
    <x v="673"/>
    <x v="6"/>
    <x v="3"/>
    <n v="0.98980000000000001"/>
    <x v="6"/>
    <n v="38"/>
    <x v="2"/>
    <x v="8"/>
  </r>
  <r>
    <x v="673"/>
    <x v="17"/>
    <x v="3"/>
    <n v="1.4390000000000001"/>
    <x v="6"/>
    <n v="38"/>
    <x v="2"/>
    <x v="8"/>
  </r>
  <r>
    <x v="673"/>
    <x v="15"/>
    <x v="3"/>
    <n v="1.3694999999999999"/>
    <x v="6"/>
    <n v="38"/>
    <x v="2"/>
    <x v="8"/>
  </r>
  <r>
    <x v="673"/>
    <x v="8"/>
    <x v="3"/>
    <n v="1.4074"/>
    <x v="6"/>
    <n v="38"/>
    <x v="2"/>
    <x v="8"/>
  </r>
  <r>
    <x v="673"/>
    <x v="9"/>
    <x v="3"/>
    <n v="1.4717"/>
    <x v="6"/>
    <n v="38"/>
    <x v="2"/>
    <x v="8"/>
  </r>
  <r>
    <x v="673"/>
    <x v="10"/>
    <x v="3"/>
    <n v="1.6049"/>
    <x v="6"/>
    <n v="38"/>
    <x v="2"/>
    <x v="8"/>
  </r>
  <r>
    <x v="673"/>
    <x v="11"/>
    <x v="3"/>
    <n v="1.5580000000000001"/>
    <x v="6"/>
    <n v="38"/>
    <x v="2"/>
    <x v="8"/>
  </r>
  <r>
    <x v="673"/>
    <x v="12"/>
    <x v="3"/>
    <n v="1.9601"/>
    <x v="6"/>
    <n v="38"/>
    <x v="2"/>
    <x v="8"/>
  </r>
  <r>
    <x v="673"/>
    <x v="18"/>
    <x v="3"/>
    <n v="0.88600000000000001"/>
    <x v="6"/>
    <n v="38"/>
    <x v="2"/>
    <x v="8"/>
  </r>
  <r>
    <x v="673"/>
    <x v="19"/>
    <x v="3"/>
    <n v="1.054"/>
    <x v="6"/>
    <n v="38"/>
    <x v="2"/>
    <x v="8"/>
  </r>
  <r>
    <x v="673"/>
    <x v="13"/>
    <x v="3"/>
    <n v="0.58264000000000005"/>
    <x v="6"/>
    <n v="38"/>
    <x v="2"/>
    <x v="8"/>
  </r>
  <r>
    <x v="673"/>
    <x v="0"/>
    <x v="2"/>
    <n v="0.29575000000000001"/>
    <x v="6"/>
    <n v="38"/>
    <x v="2"/>
    <x v="8"/>
  </r>
  <r>
    <x v="673"/>
    <x v="16"/>
    <x v="2"/>
    <n v="0.51970000000000005"/>
    <x v="6"/>
    <n v="38"/>
    <x v="2"/>
    <x v="8"/>
  </r>
  <r>
    <x v="673"/>
    <x v="14"/>
    <x v="2"/>
    <n v="0.46743000000000001"/>
    <x v="6"/>
    <n v="38"/>
    <x v="2"/>
    <x v="8"/>
  </r>
  <r>
    <x v="673"/>
    <x v="2"/>
    <x v="2"/>
    <n v="0.51749999999999996"/>
    <x v="6"/>
    <n v="38"/>
    <x v="2"/>
    <x v="8"/>
  </r>
  <r>
    <x v="673"/>
    <x v="3"/>
    <x v="2"/>
    <n v="0.53519000000000005"/>
    <x v="6"/>
    <n v="38"/>
    <x v="2"/>
    <x v="8"/>
  </r>
  <r>
    <x v="673"/>
    <x v="5"/>
    <x v="2"/>
    <n v="0.53837999999999997"/>
    <x v="6"/>
    <n v="38"/>
    <x v="2"/>
    <x v="8"/>
  </r>
  <r>
    <x v="673"/>
    <x v="6"/>
    <x v="2"/>
    <n v="0.45831"/>
    <x v="6"/>
    <n v="38"/>
    <x v="2"/>
    <x v="8"/>
  </r>
  <r>
    <x v="673"/>
    <x v="17"/>
    <x v="2"/>
    <n v="0.49891000000000002"/>
    <x v="6"/>
    <n v="38"/>
    <x v="2"/>
    <x v="8"/>
  </r>
  <r>
    <x v="673"/>
    <x v="15"/>
    <x v="2"/>
    <n v="0.44241000000000003"/>
    <x v="6"/>
    <n v="38"/>
    <x v="2"/>
    <x v="8"/>
  </r>
  <r>
    <x v="673"/>
    <x v="8"/>
    <x v="2"/>
    <n v="0.47321999999999997"/>
    <x v="6"/>
    <n v="38"/>
    <x v="2"/>
    <x v="8"/>
  </r>
  <r>
    <x v="673"/>
    <x v="9"/>
    <x v="2"/>
    <n v="0.52551000000000003"/>
    <x v="6"/>
    <n v="38"/>
    <x v="2"/>
    <x v="8"/>
  </r>
  <r>
    <x v="673"/>
    <x v="10"/>
    <x v="2"/>
    <n v="0.63378999999999996"/>
    <x v="6"/>
    <n v="38"/>
    <x v="2"/>
    <x v="8"/>
  </r>
  <r>
    <x v="673"/>
    <x v="11"/>
    <x v="2"/>
    <n v="0.59565999999999997"/>
    <x v="6"/>
    <n v="38"/>
    <x v="2"/>
    <x v="8"/>
  </r>
  <r>
    <x v="673"/>
    <x v="12"/>
    <x v="2"/>
    <n v="0.92264000000000002"/>
    <x v="6"/>
    <n v="38"/>
    <x v="2"/>
    <x v="8"/>
  </r>
  <r>
    <x v="673"/>
    <x v="18"/>
    <x v="2"/>
    <n v="0.58392999999999995"/>
    <x v="6"/>
    <n v="38"/>
    <x v="2"/>
    <x v="8"/>
  </r>
  <r>
    <x v="673"/>
    <x v="19"/>
    <x v="2"/>
    <n v="0.68091999999999997"/>
    <x v="6"/>
    <n v="38"/>
    <x v="2"/>
    <x v="8"/>
  </r>
  <r>
    <x v="673"/>
    <x v="13"/>
    <x v="2"/>
    <n v="0.47931000000000001"/>
    <x v="6"/>
    <n v="38"/>
    <x v="2"/>
    <x v="8"/>
  </r>
  <r>
    <x v="673"/>
    <x v="0"/>
    <x v="0"/>
    <n v="0.13782"/>
    <x v="6"/>
    <n v="38"/>
    <x v="2"/>
    <x v="8"/>
  </r>
  <r>
    <x v="673"/>
    <x v="16"/>
    <x v="0"/>
    <n v="0.45591999999999999"/>
    <x v="6"/>
    <n v="38"/>
    <x v="2"/>
    <x v="8"/>
  </r>
  <r>
    <x v="673"/>
    <x v="14"/>
    <x v="0"/>
    <n v="0.45591999999999999"/>
    <x v="6"/>
    <n v="38"/>
    <x v="2"/>
    <x v="8"/>
  </r>
  <r>
    <x v="673"/>
    <x v="2"/>
    <x v="0"/>
    <n v="0.45591999999999999"/>
    <x v="6"/>
    <n v="38"/>
    <x v="2"/>
    <x v="8"/>
  </r>
  <r>
    <x v="673"/>
    <x v="3"/>
    <x v="0"/>
    <n v="0.45591999999999999"/>
    <x v="6"/>
    <n v="38"/>
    <x v="2"/>
    <x v="8"/>
  </r>
  <r>
    <x v="673"/>
    <x v="5"/>
    <x v="0"/>
    <n v="0.12402000000000001"/>
    <x v="6"/>
    <n v="38"/>
    <x v="2"/>
    <x v="8"/>
  </r>
  <r>
    <x v="673"/>
    <x v="6"/>
    <x v="0"/>
    <n v="0.34650999999999998"/>
    <x v="6"/>
    <n v="38"/>
    <x v="2"/>
    <x v="8"/>
  </r>
  <r>
    <x v="673"/>
    <x v="17"/>
    <x v="0"/>
    <n v="0.67110000000000003"/>
    <x v="6"/>
    <n v="38"/>
    <x v="2"/>
    <x v="8"/>
  </r>
  <r>
    <x v="673"/>
    <x v="15"/>
    <x v="0"/>
    <n v="0.67110000000000003"/>
    <x v="6"/>
    <n v="38"/>
    <x v="2"/>
    <x v="8"/>
  </r>
  <r>
    <x v="673"/>
    <x v="8"/>
    <x v="0"/>
    <n v="0.67110000000000003"/>
    <x v="6"/>
    <n v="38"/>
    <x v="2"/>
    <x v="8"/>
  </r>
  <r>
    <x v="673"/>
    <x v="9"/>
    <x v="0"/>
    <n v="0.67110000000000003"/>
    <x v="6"/>
    <n v="38"/>
    <x v="2"/>
    <x v="8"/>
  </r>
  <r>
    <x v="673"/>
    <x v="10"/>
    <x v="0"/>
    <n v="0.67110000000000003"/>
    <x v="6"/>
    <n v="38"/>
    <x v="2"/>
    <x v="8"/>
  </r>
  <r>
    <x v="673"/>
    <x v="11"/>
    <x v="0"/>
    <n v="0.67110000000000003"/>
    <x v="6"/>
    <n v="38"/>
    <x v="2"/>
    <x v="8"/>
  </r>
  <r>
    <x v="673"/>
    <x v="12"/>
    <x v="0"/>
    <n v="0.67110000000000003"/>
    <x v="6"/>
    <n v="38"/>
    <x v="2"/>
    <x v="8"/>
  </r>
  <r>
    <x v="673"/>
    <x v="18"/>
    <x v="0"/>
    <n v="0.13639999999999999"/>
    <x v="6"/>
    <n v="38"/>
    <x v="2"/>
    <x v="8"/>
  </r>
  <r>
    <x v="673"/>
    <x v="19"/>
    <x v="0"/>
    <n v="0.17599999999999999"/>
    <x v="6"/>
    <n v="38"/>
    <x v="2"/>
    <x v="8"/>
  </r>
  <r>
    <x v="673"/>
    <x v="13"/>
    <x v="0"/>
    <n v="3.6299999999999999E-2"/>
    <x v="6"/>
    <n v="38"/>
    <x v="2"/>
    <x v="8"/>
  </r>
  <r>
    <x v="673"/>
    <x v="0"/>
    <x v="1"/>
    <n v="9.962E-2"/>
    <x v="6"/>
    <n v="38"/>
    <x v="2"/>
    <x v="8"/>
  </r>
  <r>
    <x v="673"/>
    <x v="16"/>
    <x v="1"/>
    <n v="0.22427"/>
    <x v="6"/>
    <n v="38"/>
    <x v="2"/>
    <x v="8"/>
  </r>
  <r>
    <x v="673"/>
    <x v="14"/>
    <x v="1"/>
    <n v="0.21224000000000001"/>
    <x v="6"/>
    <n v="38"/>
    <x v="2"/>
    <x v="8"/>
  </r>
  <r>
    <x v="673"/>
    <x v="2"/>
    <x v="1"/>
    <n v="0.22377"/>
    <x v="6"/>
    <n v="38"/>
    <x v="2"/>
    <x v="8"/>
  </r>
  <r>
    <x v="673"/>
    <x v="3"/>
    <x v="1"/>
    <n v="0.22788"/>
    <x v="6"/>
    <n v="38"/>
    <x v="2"/>
    <x v="8"/>
  </r>
  <r>
    <x v="673"/>
    <x v="5"/>
    <x v="1"/>
    <n v="8.5989999999999997E-2"/>
    <x v="6"/>
    <n v="38"/>
    <x v="2"/>
    <x v="8"/>
  </r>
  <r>
    <x v="673"/>
    <x v="6"/>
    <x v="1"/>
    <n v="0.18497"/>
    <x v="6"/>
    <n v="38"/>
    <x v="2"/>
    <x v="8"/>
  </r>
  <r>
    <x v="673"/>
    <x v="17"/>
    <x v="1"/>
    <n v="0.26898"/>
    <x v="6"/>
    <n v="38"/>
    <x v="2"/>
    <x v="8"/>
  </r>
  <r>
    <x v="673"/>
    <x v="15"/>
    <x v="1"/>
    <n v="0.25597999999999999"/>
    <x v="6"/>
    <n v="38"/>
    <x v="2"/>
    <x v="8"/>
  </r>
  <r>
    <x v="673"/>
    <x v="8"/>
    <x v="1"/>
    <n v="0.26307000000000003"/>
    <x v="6"/>
    <n v="38"/>
    <x v="2"/>
    <x v="8"/>
  </r>
  <r>
    <x v="673"/>
    <x v="9"/>
    <x v="1"/>
    <n v="0.27507999999999999"/>
    <x v="6"/>
    <n v="38"/>
    <x v="2"/>
    <x v="8"/>
  </r>
  <r>
    <x v="673"/>
    <x v="10"/>
    <x v="1"/>
    <n v="0.3"/>
    <x v="6"/>
    <n v="38"/>
    <x v="2"/>
    <x v="8"/>
  </r>
  <r>
    <x v="673"/>
    <x v="11"/>
    <x v="1"/>
    <n v="0.29122999999999999"/>
    <x v="6"/>
    <n v="38"/>
    <x v="2"/>
    <x v="8"/>
  </r>
  <r>
    <x v="673"/>
    <x v="12"/>
    <x v="1"/>
    <n v="0.36635000000000001"/>
    <x v="6"/>
    <n v="38"/>
    <x v="2"/>
    <x v="8"/>
  </r>
  <r>
    <x v="673"/>
    <x v="18"/>
    <x v="1"/>
    <n v="0.16567000000000001"/>
    <x v="6"/>
    <n v="38"/>
    <x v="2"/>
    <x v="8"/>
  </r>
  <r>
    <x v="673"/>
    <x v="19"/>
    <x v="1"/>
    <n v="0.19708000000000001"/>
    <x v="6"/>
    <n v="38"/>
    <x v="2"/>
    <x v="8"/>
  </r>
  <r>
    <x v="673"/>
    <x v="13"/>
    <x v="1"/>
    <n v="7.5700000000000003E-2"/>
    <x v="6"/>
    <n v="38"/>
    <x v="2"/>
    <x v="8"/>
  </r>
  <r>
    <x v="674"/>
    <x v="0"/>
    <x v="3"/>
    <n v="0.53339999999999999"/>
    <x v="6"/>
    <n v="39"/>
    <x v="2"/>
    <x v="8"/>
  </r>
  <r>
    <x v="674"/>
    <x v="16"/>
    <x v="3"/>
    <n v="1.1886000000000001"/>
    <x v="6"/>
    <n v="39"/>
    <x v="2"/>
    <x v="8"/>
  </r>
  <r>
    <x v="674"/>
    <x v="14"/>
    <x v="3"/>
    <n v="1.1358999999999999"/>
    <x v="6"/>
    <n v="39"/>
    <x v="2"/>
    <x v="8"/>
  </r>
  <r>
    <x v="674"/>
    <x v="2"/>
    <x v="3"/>
    <n v="1.194"/>
    <x v="6"/>
    <n v="39"/>
    <x v="2"/>
    <x v="8"/>
  </r>
  <r>
    <x v="674"/>
    <x v="3"/>
    <x v="3"/>
    <n v="1.2190000000000001"/>
    <x v="6"/>
    <n v="39"/>
    <x v="2"/>
    <x v="8"/>
  </r>
  <r>
    <x v="674"/>
    <x v="5"/>
    <x v="3"/>
    <n v="0.74509999999999998"/>
    <x v="6"/>
    <n v="39"/>
    <x v="2"/>
    <x v="8"/>
  </r>
  <r>
    <x v="674"/>
    <x v="6"/>
    <x v="3"/>
    <n v="0.98660000000000003"/>
    <x v="6"/>
    <n v="39"/>
    <x v="2"/>
    <x v="8"/>
  </r>
  <r>
    <x v="674"/>
    <x v="17"/>
    <x v="3"/>
    <n v="1.4357"/>
    <x v="6"/>
    <n v="39"/>
    <x v="2"/>
    <x v="8"/>
  </r>
  <r>
    <x v="674"/>
    <x v="15"/>
    <x v="3"/>
    <n v="1.3746"/>
    <x v="6"/>
    <n v="39"/>
    <x v="2"/>
    <x v="8"/>
  </r>
  <r>
    <x v="674"/>
    <x v="8"/>
    <x v="3"/>
    <n v="1.4057999999999999"/>
    <x v="6"/>
    <n v="39"/>
    <x v="2"/>
    <x v="8"/>
  </r>
  <r>
    <x v="674"/>
    <x v="9"/>
    <x v="3"/>
    <n v="1.4779"/>
    <x v="6"/>
    <n v="39"/>
    <x v="2"/>
    <x v="8"/>
  </r>
  <r>
    <x v="674"/>
    <x v="10"/>
    <x v="3"/>
    <n v="1.6122000000000001"/>
    <x v="6"/>
    <n v="39"/>
    <x v="2"/>
    <x v="8"/>
  </r>
  <r>
    <x v="674"/>
    <x v="11"/>
    <x v="3"/>
    <n v="1.5570999999999999"/>
    <x v="6"/>
    <n v="39"/>
    <x v="2"/>
    <x v="8"/>
  </r>
  <r>
    <x v="674"/>
    <x v="12"/>
    <x v="3"/>
    <n v="1.9607000000000001"/>
    <x v="6"/>
    <n v="39"/>
    <x v="2"/>
    <x v="8"/>
  </r>
  <r>
    <x v="674"/>
    <x v="18"/>
    <x v="3"/>
    <n v="0.88600000000000001"/>
    <x v="6"/>
    <n v="39"/>
    <x v="2"/>
    <x v="8"/>
  </r>
  <r>
    <x v="674"/>
    <x v="19"/>
    <x v="3"/>
    <n v="1.054"/>
    <x v="6"/>
    <n v="39"/>
    <x v="2"/>
    <x v="8"/>
  </r>
  <r>
    <x v="674"/>
    <x v="13"/>
    <x v="3"/>
    <n v="0.57999999999999996"/>
    <x v="6"/>
    <n v="39"/>
    <x v="2"/>
    <x v="8"/>
  </r>
  <r>
    <x v="674"/>
    <x v="0"/>
    <x v="2"/>
    <n v="0.29592000000000002"/>
    <x v="6"/>
    <n v="39"/>
    <x v="2"/>
    <x v="8"/>
  </r>
  <r>
    <x v="674"/>
    <x v="16"/>
    <x v="2"/>
    <n v="0.51051999999999997"/>
    <x v="6"/>
    <n v="39"/>
    <x v="2"/>
    <x v="8"/>
  </r>
  <r>
    <x v="674"/>
    <x v="14"/>
    <x v="2"/>
    <n v="0.46767999999999998"/>
    <x v="6"/>
    <n v="39"/>
    <x v="2"/>
    <x v="8"/>
  </r>
  <r>
    <x v="674"/>
    <x v="2"/>
    <x v="2"/>
    <n v="0.51490000000000002"/>
    <x v="6"/>
    <n v="39"/>
    <x v="2"/>
    <x v="8"/>
  </r>
  <r>
    <x v="674"/>
    <x v="3"/>
    <x v="2"/>
    <n v="0.53520000000000001"/>
    <x v="6"/>
    <n v="39"/>
    <x v="2"/>
    <x v="8"/>
  </r>
  <r>
    <x v="674"/>
    <x v="5"/>
    <x v="2"/>
    <n v="0.53546000000000005"/>
    <x v="6"/>
    <n v="39"/>
    <x v="2"/>
    <x v="8"/>
  </r>
  <r>
    <x v="674"/>
    <x v="6"/>
    <x v="2"/>
    <n v="0.45571"/>
    <x v="6"/>
    <n v="39"/>
    <x v="2"/>
    <x v="8"/>
  </r>
  <r>
    <x v="674"/>
    <x v="17"/>
    <x v="2"/>
    <n v="0.49623"/>
    <x v="6"/>
    <n v="39"/>
    <x v="2"/>
    <x v="8"/>
  </r>
  <r>
    <x v="674"/>
    <x v="15"/>
    <x v="2"/>
    <n v="0.44656000000000001"/>
    <x v="6"/>
    <n v="39"/>
    <x v="2"/>
    <x v="8"/>
  </r>
  <r>
    <x v="674"/>
    <x v="8"/>
    <x v="2"/>
    <n v="0.47192000000000001"/>
    <x v="6"/>
    <n v="39"/>
    <x v="2"/>
    <x v="8"/>
  </r>
  <r>
    <x v="674"/>
    <x v="9"/>
    <x v="2"/>
    <n v="0.53056000000000003"/>
    <x v="6"/>
    <n v="39"/>
    <x v="2"/>
    <x v="8"/>
  </r>
  <r>
    <x v="674"/>
    <x v="10"/>
    <x v="2"/>
    <n v="0.63973000000000002"/>
    <x v="6"/>
    <n v="39"/>
    <x v="2"/>
    <x v="8"/>
  </r>
  <r>
    <x v="674"/>
    <x v="11"/>
    <x v="2"/>
    <n v="0.59492999999999996"/>
    <x v="6"/>
    <n v="39"/>
    <x v="2"/>
    <x v="8"/>
  </r>
  <r>
    <x v="674"/>
    <x v="12"/>
    <x v="2"/>
    <n v="0.92313000000000001"/>
    <x v="6"/>
    <n v="39"/>
    <x v="2"/>
    <x v="8"/>
  </r>
  <r>
    <x v="674"/>
    <x v="18"/>
    <x v="2"/>
    <n v="0.58392999999999995"/>
    <x v="6"/>
    <n v="39"/>
    <x v="2"/>
    <x v="8"/>
  </r>
  <r>
    <x v="674"/>
    <x v="19"/>
    <x v="2"/>
    <n v="0.68091999999999997"/>
    <x v="6"/>
    <n v="39"/>
    <x v="2"/>
    <x v="8"/>
  </r>
  <r>
    <x v="674"/>
    <x v="13"/>
    <x v="2"/>
    <n v="0.47697000000000001"/>
    <x v="6"/>
    <n v="39"/>
    <x v="2"/>
    <x v="8"/>
  </r>
  <r>
    <x v="674"/>
    <x v="0"/>
    <x v="0"/>
    <n v="0.13782"/>
    <x v="6"/>
    <n v="39"/>
    <x v="2"/>
    <x v="8"/>
  </r>
  <r>
    <x v="674"/>
    <x v="16"/>
    <x v="0"/>
    <n v="0.45591999999999999"/>
    <x v="6"/>
    <n v="39"/>
    <x v="2"/>
    <x v="8"/>
  </r>
  <r>
    <x v="674"/>
    <x v="14"/>
    <x v="0"/>
    <n v="0.45591999999999999"/>
    <x v="6"/>
    <n v="39"/>
    <x v="2"/>
    <x v="8"/>
  </r>
  <r>
    <x v="674"/>
    <x v="2"/>
    <x v="0"/>
    <n v="0.45591999999999999"/>
    <x v="6"/>
    <n v="39"/>
    <x v="2"/>
    <x v="8"/>
  </r>
  <r>
    <x v="674"/>
    <x v="3"/>
    <x v="0"/>
    <n v="0.45591999999999999"/>
    <x v="6"/>
    <n v="39"/>
    <x v="2"/>
    <x v="8"/>
  </r>
  <r>
    <x v="674"/>
    <x v="5"/>
    <x v="0"/>
    <n v="0.12402000000000001"/>
    <x v="6"/>
    <n v="39"/>
    <x v="2"/>
    <x v="8"/>
  </r>
  <r>
    <x v="674"/>
    <x v="6"/>
    <x v="0"/>
    <n v="0.34650999999999998"/>
    <x v="6"/>
    <n v="39"/>
    <x v="2"/>
    <x v="8"/>
  </r>
  <r>
    <x v="674"/>
    <x v="17"/>
    <x v="0"/>
    <n v="0.67110000000000003"/>
    <x v="6"/>
    <n v="39"/>
    <x v="2"/>
    <x v="8"/>
  </r>
  <r>
    <x v="674"/>
    <x v="15"/>
    <x v="0"/>
    <n v="0.67110000000000003"/>
    <x v="6"/>
    <n v="39"/>
    <x v="2"/>
    <x v="8"/>
  </r>
  <r>
    <x v="674"/>
    <x v="8"/>
    <x v="0"/>
    <n v="0.67110000000000003"/>
    <x v="6"/>
    <n v="39"/>
    <x v="2"/>
    <x v="8"/>
  </r>
  <r>
    <x v="674"/>
    <x v="9"/>
    <x v="0"/>
    <n v="0.67110000000000003"/>
    <x v="6"/>
    <n v="39"/>
    <x v="2"/>
    <x v="8"/>
  </r>
  <r>
    <x v="674"/>
    <x v="10"/>
    <x v="0"/>
    <n v="0.67110000000000003"/>
    <x v="6"/>
    <n v="39"/>
    <x v="2"/>
    <x v="8"/>
  </r>
  <r>
    <x v="674"/>
    <x v="11"/>
    <x v="0"/>
    <n v="0.67110000000000003"/>
    <x v="6"/>
    <n v="39"/>
    <x v="2"/>
    <x v="8"/>
  </r>
  <r>
    <x v="674"/>
    <x v="12"/>
    <x v="0"/>
    <n v="0.67110000000000003"/>
    <x v="6"/>
    <n v="39"/>
    <x v="2"/>
    <x v="8"/>
  </r>
  <r>
    <x v="674"/>
    <x v="18"/>
    <x v="0"/>
    <n v="0.13639999999999999"/>
    <x v="6"/>
    <n v="39"/>
    <x v="2"/>
    <x v="8"/>
  </r>
  <r>
    <x v="674"/>
    <x v="19"/>
    <x v="0"/>
    <n v="0.17599999999999999"/>
    <x v="6"/>
    <n v="39"/>
    <x v="2"/>
    <x v="8"/>
  </r>
  <r>
    <x v="674"/>
    <x v="13"/>
    <x v="0"/>
    <n v="3.6299999999999999E-2"/>
    <x v="6"/>
    <n v="39"/>
    <x v="2"/>
    <x v="8"/>
  </r>
  <r>
    <x v="674"/>
    <x v="0"/>
    <x v="1"/>
    <n v="9.9650000000000002E-2"/>
    <x v="6"/>
    <n v="39"/>
    <x v="2"/>
    <x v="8"/>
  </r>
  <r>
    <x v="674"/>
    <x v="16"/>
    <x v="1"/>
    <n v="0.22214999999999999"/>
    <x v="6"/>
    <n v="39"/>
    <x v="2"/>
    <x v="8"/>
  </r>
  <r>
    <x v="674"/>
    <x v="14"/>
    <x v="1"/>
    <n v="0.21229000000000001"/>
    <x v="6"/>
    <n v="39"/>
    <x v="2"/>
    <x v="8"/>
  </r>
  <r>
    <x v="674"/>
    <x v="2"/>
    <x v="1"/>
    <n v="0.22317000000000001"/>
    <x v="6"/>
    <n v="39"/>
    <x v="2"/>
    <x v="8"/>
  </r>
  <r>
    <x v="674"/>
    <x v="3"/>
    <x v="1"/>
    <n v="0.22788"/>
    <x v="6"/>
    <n v="39"/>
    <x v="2"/>
    <x v="8"/>
  </r>
  <r>
    <x v="674"/>
    <x v="5"/>
    <x v="1"/>
    <n v="8.5610000000000006E-2"/>
    <x v="6"/>
    <n v="39"/>
    <x v="2"/>
    <x v="8"/>
  </r>
  <r>
    <x v="674"/>
    <x v="6"/>
    <x v="1"/>
    <n v="0.18437000000000001"/>
    <x v="6"/>
    <n v="39"/>
    <x v="2"/>
    <x v="8"/>
  </r>
  <r>
    <x v="674"/>
    <x v="17"/>
    <x v="1"/>
    <n v="0.26835999999999999"/>
    <x v="6"/>
    <n v="39"/>
    <x v="2"/>
    <x v="8"/>
  </r>
  <r>
    <x v="674"/>
    <x v="15"/>
    <x v="1"/>
    <n v="0.25692999999999999"/>
    <x v="6"/>
    <n v="39"/>
    <x v="2"/>
    <x v="8"/>
  </r>
  <r>
    <x v="674"/>
    <x v="8"/>
    <x v="1"/>
    <n v="0.26277"/>
    <x v="6"/>
    <n v="39"/>
    <x v="2"/>
    <x v="8"/>
  </r>
  <r>
    <x v="674"/>
    <x v="9"/>
    <x v="1"/>
    <n v="0.27622999999999998"/>
    <x v="6"/>
    <n v="39"/>
    <x v="2"/>
    <x v="8"/>
  </r>
  <r>
    <x v="674"/>
    <x v="10"/>
    <x v="1"/>
    <n v="0.30136000000000002"/>
    <x v="6"/>
    <n v="39"/>
    <x v="2"/>
    <x v="8"/>
  </r>
  <r>
    <x v="674"/>
    <x v="11"/>
    <x v="1"/>
    <n v="0.29105999999999999"/>
    <x v="6"/>
    <n v="39"/>
    <x v="2"/>
    <x v="8"/>
  </r>
  <r>
    <x v="674"/>
    <x v="12"/>
    <x v="1"/>
    <n v="0.36646000000000001"/>
    <x v="6"/>
    <n v="39"/>
    <x v="2"/>
    <x v="8"/>
  </r>
  <r>
    <x v="674"/>
    <x v="18"/>
    <x v="1"/>
    <n v="0.16567000000000001"/>
    <x v="6"/>
    <n v="39"/>
    <x v="2"/>
    <x v="8"/>
  </r>
  <r>
    <x v="674"/>
    <x v="19"/>
    <x v="1"/>
    <n v="0.19708000000000001"/>
    <x v="6"/>
    <n v="39"/>
    <x v="2"/>
    <x v="8"/>
  </r>
  <r>
    <x v="674"/>
    <x v="13"/>
    <x v="1"/>
    <n v="6.6720000000000002E-2"/>
    <x v="6"/>
    <n v="39"/>
    <x v="2"/>
    <x v="8"/>
  </r>
  <r>
    <x v="675"/>
    <x v="0"/>
    <x v="3"/>
    <n v="0.53269999999999995"/>
    <x v="6"/>
    <n v="40"/>
    <x v="2"/>
    <x v="8"/>
  </r>
  <r>
    <x v="675"/>
    <x v="16"/>
    <x v="3"/>
    <n v="1.1846000000000001"/>
    <x v="6"/>
    <n v="40"/>
    <x v="2"/>
    <x v="8"/>
  </r>
  <r>
    <x v="675"/>
    <x v="14"/>
    <x v="3"/>
    <n v="1.1351"/>
    <x v="6"/>
    <n v="40"/>
    <x v="2"/>
    <x v="8"/>
  </r>
  <r>
    <x v="675"/>
    <x v="2"/>
    <x v="3"/>
    <n v="1.1926000000000001"/>
    <x v="6"/>
    <n v="40"/>
    <x v="2"/>
    <x v="8"/>
  </r>
  <r>
    <x v="675"/>
    <x v="3"/>
    <x v="3"/>
    <n v="1.2190000000000001"/>
    <x v="6"/>
    <n v="40"/>
    <x v="2"/>
    <x v="8"/>
  </r>
  <r>
    <x v="675"/>
    <x v="5"/>
    <x v="3"/>
    <n v="0.746"/>
    <x v="6"/>
    <n v="40"/>
    <x v="2"/>
    <x v="8"/>
  </r>
  <r>
    <x v="675"/>
    <x v="6"/>
    <x v="3"/>
    <n v="0.98599999999999999"/>
    <x v="6"/>
    <n v="40"/>
    <x v="2"/>
    <x v="8"/>
  </r>
  <r>
    <x v="675"/>
    <x v="17"/>
    <x v="3"/>
    <n v="1.4331"/>
    <x v="6"/>
    <n v="40"/>
    <x v="2"/>
    <x v="8"/>
  </r>
  <r>
    <x v="675"/>
    <x v="15"/>
    <x v="3"/>
    <n v="1.3732"/>
    <x v="6"/>
    <n v="40"/>
    <x v="2"/>
    <x v="8"/>
  </r>
  <r>
    <x v="675"/>
    <x v="8"/>
    <x v="3"/>
    <n v="1.403"/>
    <x v="6"/>
    <n v="40"/>
    <x v="2"/>
    <x v="8"/>
  </r>
  <r>
    <x v="675"/>
    <x v="9"/>
    <x v="3"/>
    <n v="1.4755"/>
    <x v="6"/>
    <n v="40"/>
    <x v="2"/>
    <x v="8"/>
  </r>
  <r>
    <x v="675"/>
    <x v="10"/>
    <x v="3"/>
    <n v="1.607"/>
    <x v="6"/>
    <n v="40"/>
    <x v="2"/>
    <x v="8"/>
  </r>
  <r>
    <x v="675"/>
    <x v="11"/>
    <x v="3"/>
    <n v="1.5570999999999999"/>
    <x v="6"/>
    <n v="40"/>
    <x v="2"/>
    <x v="8"/>
  </r>
  <r>
    <x v="675"/>
    <x v="12"/>
    <x v="3"/>
    <n v="1.9602999999999999"/>
    <x v="6"/>
    <n v="40"/>
    <x v="2"/>
    <x v="8"/>
  </r>
  <r>
    <x v="675"/>
    <x v="18"/>
    <x v="3"/>
    <n v="0.88600000000000001"/>
    <x v="6"/>
    <n v="40"/>
    <x v="2"/>
    <x v="8"/>
  </r>
  <r>
    <x v="675"/>
    <x v="19"/>
    <x v="3"/>
    <n v="1.054"/>
    <x v="6"/>
    <n v="40"/>
    <x v="2"/>
    <x v="8"/>
  </r>
  <r>
    <x v="675"/>
    <x v="13"/>
    <x v="3"/>
    <n v="0.57564000000000004"/>
    <x v="6"/>
    <n v="40"/>
    <x v="2"/>
    <x v="8"/>
  </r>
  <r>
    <x v="675"/>
    <x v="0"/>
    <x v="2"/>
    <n v="0.29536000000000001"/>
    <x v="6"/>
    <n v="40"/>
    <x v="2"/>
    <x v="8"/>
  </r>
  <r>
    <x v="675"/>
    <x v="16"/>
    <x v="2"/>
    <n v="0.50727"/>
    <x v="6"/>
    <n v="40"/>
    <x v="2"/>
    <x v="8"/>
  </r>
  <r>
    <x v="675"/>
    <x v="14"/>
    <x v="2"/>
    <n v="0.46703"/>
    <x v="6"/>
    <n v="40"/>
    <x v="2"/>
    <x v="8"/>
  </r>
  <r>
    <x v="675"/>
    <x v="2"/>
    <x v="2"/>
    <n v="0.51376999999999995"/>
    <x v="6"/>
    <n v="40"/>
    <x v="2"/>
    <x v="8"/>
  </r>
  <r>
    <x v="675"/>
    <x v="3"/>
    <x v="2"/>
    <n v="0.53520000000000001"/>
    <x v="6"/>
    <n v="40"/>
    <x v="2"/>
    <x v="8"/>
  </r>
  <r>
    <x v="675"/>
    <x v="5"/>
    <x v="2"/>
    <n v="0.53625999999999996"/>
    <x v="6"/>
    <n v="40"/>
    <x v="2"/>
    <x v="8"/>
  </r>
  <r>
    <x v="675"/>
    <x v="6"/>
    <x v="2"/>
    <n v="0.45523000000000002"/>
    <x v="6"/>
    <n v="40"/>
    <x v="2"/>
    <x v="8"/>
  </r>
  <r>
    <x v="675"/>
    <x v="17"/>
    <x v="2"/>
    <n v="0.49412"/>
    <x v="6"/>
    <n v="40"/>
    <x v="2"/>
    <x v="8"/>
  </r>
  <r>
    <x v="675"/>
    <x v="15"/>
    <x v="2"/>
    <n v="0.44542999999999999"/>
    <x v="6"/>
    <n v="40"/>
    <x v="2"/>
    <x v="8"/>
  </r>
  <r>
    <x v="675"/>
    <x v="8"/>
    <x v="2"/>
    <n v="0.46965000000000001"/>
    <x v="6"/>
    <n v="40"/>
    <x v="2"/>
    <x v="8"/>
  </r>
  <r>
    <x v="675"/>
    <x v="9"/>
    <x v="2"/>
    <n v="0.52861000000000002"/>
    <x v="6"/>
    <n v="40"/>
    <x v="2"/>
    <x v="8"/>
  </r>
  <r>
    <x v="675"/>
    <x v="10"/>
    <x v="2"/>
    <n v="0.63551000000000002"/>
    <x v="6"/>
    <n v="40"/>
    <x v="2"/>
    <x v="8"/>
  </r>
  <r>
    <x v="675"/>
    <x v="11"/>
    <x v="2"/>
    <n v="0.59494000000000002"/>
    <x v="6"/>
    <n v="40"/>
    <x v="2"/>
    <x v="8"/>
  </r>
  <r>
    <x v="675"/>
    <x v="12"/>
    <x v="2"/>
    <n v="0.92281000000000002"/>
    <x v="6"/>
    <n v="40"/>
    <x v="2"/>
    <x v="8"/>
  </r>
  <r>
    <x v="675"/>
    <x v="18"/>
    <x v="2"/>
    <n v="0.58392999999999995"/>
    <x v="6"/>
    <n v="40"/>
    <x v="2"/>
    <x v="8"/>
  </r>
  <r>
    <x v="675"/>
    <x v="19"/>
    <x v="2"/>
    <n v="0.68091999999999997"/>
    <x v="6"/>
    <n v="40"/>
    <x v="2"/>
    <x v="8"/>
  </r>
  <r>
    <x v="675"/>
    <x v="13"/>
    <x v="2"/>
    <n v="0.47311999999999999"/>
    <x v="6"/>
    <n v="40"/>
    <x v="2"/>
    <x v="8"/>
  </r>
  <r>
    <x v="675"/>
    <x v="0"/>
    <x v="0"/>
    <n v="0.13782"/>
    <x v="6"/>
    <n v="40"/>
    <x v="2"/>
    <x v="8"/>
  </r>
  <r>
    <x v="675"/>
    <x v="16"/>
    <x v="0"/>
    <n v="0.45591999999999999"/>
    <x v="6"/>
    <n v="40"/>
    <x v="2"/>
    <x v="8"/>
  </r>
  <r>
    <x v="675"/>
    <x v="14"/>
    <x v="0"/>
    <n v="0.45591999999999999"/>
    <x v="6"/>
    <n v="40"/>
    <x v="2"/>
    <x v="8"/>
  </r>
  <r>
    <x v="675"/>
    <x v="2"/>
    <x v="0"/>
    <n v="0.45591999999999999"/>
    <x v="6"/>
    <n v="40"/>
    <x v="2"/>
    <x v="8"/>
  </r>
  <r>
    <x v="675"/>
    <x v="3"/>
    <x v="0"/>
    <n v="0.45591999999999999"/>
    <x v="6"/>
    <n v="40"/>
    <x v="2"/>
    <x v="8"/>
  </r>
  <r>
    <x v="675"/>
    <x v="5"/>
    <x v="0"/>
    <n v="0.12402000000000001"/>
    <x v="6"/>
    <n v="40"/>
    <x v="2"/>
    <x v="8"/>
  </r>
  <r>
    <x v="675"/>
    <x v="6"/>
    <x v="0"/>
    <n v="0.34650999999999998"/>
    <x v="6"/>
    <n v="40"/>
    <x v="2"/>
    <x v="8"/>
  </r>
  <r>
    <x v="675"/>
    <x v="17"/>
    <x v="0"/>
    <n v="0.67110000000000003"/>
    <x v="6"/>
    <n v="40"/>
    <x v="2"/>
    <x v="8"/>
  </r>
  <r>
    <x v="675"/>
    <x v="15"/>
    <x v="0"/>
    <n v="0.67110000000000003"/>
    <x v="6"/>
    <n v="40"/>
    <x v="2"/>
    <x v="8"/>
  </r>
  <r>
    <x v="675"/>
    <x v="8"/>
    <x v="0"/>
    <n v="0.67110000000000003"/>
    <x v="6"/>
    <n v="40"/>
    <x v="2"/>
    <x v="8"/>
  </r>
  <r>
    <x v="675"/>
    <x v="9"/>
    <x v="0"/>
    <n v="0.67110000000000003"/>
    <x v="6"/>
    <n v="40"/>
    <x v="2"/>
    <x v="8"/>
  </r>
  <r>
    <x v="675"/>
    <x v="10"/>
    <x v="0"/>
    <n v="0.67110000000000003"/>
    <x v="6"/>
    <n v="40"/>
    <x v="2"/>
    <x v="8"/>
  </r>
  <r>
    <x v="675"/>
    <x v="11"/>
    <x v="0"/>
    <n v="0.67110000000000003"/>
    <x v="6"/>
    <n v="40"/>
    <x v="2"/>
    <x v="8"/>
  </r>
  <r>
    <x v="675"/>
    <x v="12"/>
    <x v="0"/>
    <n v="0.67110000000000003"/>
    <x v="6"/>
    <n v="40"/>
    <x v="2"/>
    <x v="8"/>
  </r>
  <r>
    <x v="675"/>
    <x v="18"/>
    <x v="0"/>
    <n v="0.13639999999999999"/>
    <x v="6"/>
    <n v="40"/>
    <x v="2"/>
    <x v="8"/>
  </r>
  <r>
    <x v="675"/>
    <x v="19"/>
    <x v="0"/>
    <n v="0.17599999999999999"/>
    <x v="6"/>
    <n v="40"/>
    <x v="2"/>
    <x v="8"/>
  </r>
  <r>
    <x v="675"/>
    <x v="13"/>
    <x v="0"/>
    <n v="3.6299999999999999E-2"/>
    <x v="6"/>
    <n v="40"/>
    <x v="2"/>
    <x v="8"/>
  </r>
  <r>
    <x v="675"/>
    <x v="0"/>
    <x v="1"/>
    <n v="9.9510000000000001E-2"/>
    <x v="6"/>
    <n v="40"/>
    <x v="2"/>
    <x v="8"/>
  </r>
  <r>
    <x v="675"/>
    <x v="16"/>
    <x v="1"/>
    <n v="0.22140000000000001"/>
    <x v="6"/>
    <n v="40"/>
    <x v="2"/>
    <x v="8"/>
  </r>
  <r>
    <x v="675"/>
    <x v="14"/>
    <x v="1"/>
    <n v="0.21214"/>
    <x v="6"/>
    <n v="40"/>
    <x v="2"/>
    <x v="8"/>
  </r>
  <r>
    <x v="675"/>
    <x v="2"/>
    <x v="1"/>
    <n v="0.22289999999999999"/>
    <x v="6"/>
    <n v="40"/>
    <x v="2"/>
    <x v="8"/>
  </r>
  <r>
    <x v="675"/>
    <x v="3"/>
    <x v="1"/>
    <n v="0.22788"/>
    <x v="6"/>
    <n v="40"/>
    <x v="2"/>
    <x v="8"/>
  </r>
  <r>
    <x v="675"/>
    <x v="5"/>
    <x v="1"/>
    <n v="8.5709999999999995E-2"/>
    <x v="6"/>
    <n v="40"/>
    <x v="2"/>
    <x v="8"/>
  </r>
  <r>
    <x v="675"/>
    <x v="6"/>
    <x v="1"/>
    <n v="0.18425"/>
    <x v="6"/>
    <n v="40"/>
    <x v="2"/>
    <x v="8"/>
  </r>
  <r>
    <x v="675"/>
    <x v="17"/>
    <x v="1"/>
    <n v="0.26787"/>
    <x v="6"/>
    <n v="40"/>
    <x v="2"/>
    <x v="8"/>
  </r>
  <r>
    <x v="675"/>
    <x v="15"/>
    <x v="1"/>
    <n v="0.25666"/>
    <x v="6"/>
    <n v="40"/>
    <x v="2"/>
    <x v="8"/>
  </r>
  <r>
    <x v="675"/>
    <x v="8"/>
    <x v="1"/>
    <n v="0.26223999999999997"/>
    <x v="6"/>
    <n v="40"/>
    <x v="2"/>
    <x v="8"/>
  </r>
  <r>
    <x v="675"/>
    <x v="9"/>
    <x v="1"/>
    <n v="0.27578000000000003"/>
    <x v="6"/>
    <n v="40"/>
    <x v="2"/>
    <x v="8"/>
  </r>
  <r>
    <x v="675"/>
    <x v="10"/>
    <x v="1"/>
    <n v="0.30037999999999998"/>
    <x v="6"/>
    <n v="40"/>
    <x v="2"/>
    <x v="8"/>
  </r>
  <r>
    <x v="675"/>
    <x v="11"/>
    <x v="1"/>
    <n v="0.29105999999999999"/>
    <x v="6"/>
    <n v="40"/>
    <x v="2"/>
    <x v="8"/>
  </r>
  <r>
    <x v="675"/>
    <x v="12"/>
    <x v="1"/>
    <n v="0.36637999999999998"/>
    <x v="6"/>
    <n v="40"/>
    <x v="2"/>
    <x v="8"/>
  </r>
  <r>
    <x v="675"/>
    <x v="18"/>
    <x v="1"/>
    <n v="0.16567000000000001"/>
    <x v="6"/>
    <n v="40"/>
    <x v="2"/>
    <x v="8"/>
  </r>
  <r>
    <x v="675"/>
    <x v="19"/>
    <x v="1"/>
    <n v="0.19708000000000001"/>
    <x v="6"/>
    <n v="40"/>
    <x v="2"/>
    <x v="8"/>
  </r>
  <r>
    <x v="675"/>
    <x v="13"/>
    <x v="1"/>
    <n v="6.6210000000000005E-2"/>
    <x v="6"/>
    <n v="40"/>
    <x v="2"/>
    <x v="8"/>
  </r>
  <r>
    <x v="676"/>
    <x v="0"/>
    <x v="3"/>
    <n v="0.53290000000000004"/>
    <x v="6"/>
    <n v="41"/>
    <x v="3"/>
    <x v="9"/>
  </r>
  <r>
    <x v="676"/>
    <x v="16"/>
    <x v="3"/>
    <n v="1.2064999999999999"/>
    <x v="6"/>
    <n v="41"/>
    <x v="3"/>
    <x v="9"/>
  </r>
  <r>
    <x v="676"/>
    <x v="14"/>
    <x v="3"/>
    <n v="1.1405000000000001"/>
    <x v="6"/>
    <n v="41"/>
    <x v="3"/>
    <x v="9"/>
  </r>
  <r>
    <x v="676"/>
    <x v="2"/>
    <x v="3"/>
    <n v="1.2008000000000001"/>
    <x v="6"/>
    <n v="41"/>
    <x v="3"/>
    <x v="9"/>
  </r>
  <r>
    <x v="676"/>
    <x v="3"/>
    <x v="3"/>
    <n v="1.224"/>
    <x v="6"/>
    <n v="41"/>
    <x v="3"/>
    <x v="9"/>
  </r>
  <r>
    <x v="676"/>
    <x v="5"/>
    <x v="3"/>
    <n v="0.75180000000000002"/>
    <x v="6"/>
    <n v="41"/>
    <x v="3"/>
    <x v="9"/>
  </r>
  <r>
    <x v="676"/>
    <x v="6"/>
    <x v="3"/>
    <n v="0.98829999999999996"/>
    <x v="6"/>
    <n v="41"/>
    <x v="3"/>
    <x v="9"/>
  </r>
  <r>
    <x v="676"/>
    <x v="17"/>
    <x v="3"/>
    <n v="1.4420999999999999"/>
    <x v="6"/>
    <n v="41"/>
    <x v="3"/>
    <x v="9"/>
  </r>
  <r>
    <x v="676"/>
    <x v="15"/>
    <x v="3"/>
    <n v="1.3742000000000001"/>
    <x v="6"/>
    <n v="41"/>
    <x v="3"/>
    <x v="9"/>
  </r>
  <r>
    <x v="676"/>
    <x v="8"/>
    <x v="3"/>
    <n v="1.409"/>
    <x v="6"/>
    <n v="41"/>
    <x v="3"/>
    <x v="9"/>
  </r>
  <r>
    <x v="676"/>
    <x v="9"/>
    <x v="3"/>
    <n v="1.4746999999999999"/>
    <x v="6"/>
    <n v="41"/>
    <x v="3"/>
    <x v="9"/>
  </r>
  <r>
    <x v="676"/>
    <x v="10"/>
    <x v="3"/>
    <n v="1.6093"/>
    <x v="6"/>
    <n v="41"/>
    <x v="3"/>
    <x v="9"/>
  </r>
  <r>
    <x v="676"/>
    <x v="11"/>
    <x v="3"/>
    <n v="1.5609999999999999"/>
    <x v="6"/>
    <n v="41"/>
    <x v="3"/>
    <x v="9"/>
  </r>
  <r>
    <x v="676"/>
    <x v="12"/>
    <x v="3"/>
    <n v="1.9605999999999999"/>
    <x v="6"/>
    <n v="41"/>
    <x v="3"/>
    <x v="9"/>
  </r>
  <r>
    <x v="676"/>
    <x v="18"/>
    <x v="3"/>
    <n v="0.88600000000000001"/>
    <x v="6"/>
    <n v="41"/>
    <x v="3"/>
    <x v="9"/>
  </r>
  <r>
    <x v="676"/>
    <x v="19"/>
    <x v="3"/>
    <n v="1.054"/>
    <x v="6"/>
    <n v="41"/>
    <x v="3"/>
    <x v="9"/>
  </r>
  <r>
    <x v="676"/>
    <x v="13"/>
    <x v="3"/>
    <n v="0.58164000000000005"/>
    <x v="6"/>
    <n v="41"/>
    <x v="3"/>
    <x v="9"/>
  </r>
  <r>
    <x v="676"/>
    <x v="0"/>
    <x v="2"/>
    <n v="0.29553000000000001"/>
    <x v="6"/>
    <n v="41"/>
    <x v="3"/>
    <x v="9"/>
  </r>
  <r>
    <x v="676"/>
    <x v="16"/>
    <x v="2"/>
    <n v="0.52507999999999999"/>
    <x v="6"/>
    <n v="41"/>
    <x v="3"/>
    <x v="9"/>
  </r>
  <r>
    <x v="676"/>
    <x v="14"/>
    <x v="2"/>
    <n v="0.47143000000000002"/>
    <x v="6"/>
    <n v="41"/>
    <x v="3"/>
    <x v="9"/>
  </r>
  <r>
    <x v="676"/>
    <x v="2"/>
    <x v="2"/>
    <n v="0.52044000000000001"/>
    <x v="6"/>
    <n v="41"/>
    <x v="3"/>
    <x v="9"/>
  </r>
  <r>
    <x v="676"/>
    <x v="3"/>
    <x v="2"/>
    <n v="0.53925999999999996"/>
    <x v="6"/>
    <n v="41"/>
    <x v="3"/>
    <x v="9"/>
  </r>
  <r>
    <x v="676"/>
    <x v="5"/>
    <x v="2"/>
    <n v="0.54139999999999999"/>
    <x v="6"/>
    <n v="41"/>
    <x v="3"/>
    <x v="9"/>
  </r>
  <r>
    <x v="676"/>
    <x v="6"/>
    <x v="2"/>
    <n v="0.45711000000000002"/>
    <x v="6"/>
    <n v="41"/>
    <x v="3"/>
    <x v="9"/>
  </r>
  <r>
    <x v="676"/>
    <x v="17"/>
    <x v="2"/>
    <n v="0.50144"/>
    <x v="6"/>
    <n v="41"/>
    <x v="3"/>
    <x v="9"/>
  </r>
  <r>
    <x v="676"/>
    <x v="15"/>
    <x v="2"/>
    <n v="0.44624999999999998"/>
    <x v="6"/>
    <n v="41"/>
    <x v="3"/>
    <x v="9"/>
  </r>
  <r>
    <x v="676"/>
    <x v="8"/>
    <x v="2"/>
    <n v="0.47453000000000001"/>
    <x v="6"/>
    <n v="41"/>
    <x v="3"/>
    <x v="9"/>
  </r>
  <r>
    <x v="676"/>
    <x v="9"/>
    <x v="2"/>
    <n v="0.52795999999999998"/>
    <x v="6"/>
    <n v="41"/>
    <x v="3"/>
    <x v="9"/>
  </r>
  <r>
    <x v="676"/>
    <x v="10"/>
    <x v="2"/>
    <n v="0.63739000000000001"/>
    <x v="6"/>
    <n v="41"/>
    <x v="3"/>
    <x v="9"/>
  </r>
  <r>
    <x v="676"/>
    <x v="11"/>
    <x v="2"/>
    <n v="0.59811000000000003"/>
    <x v="6"/>
    <n v="41"/>
    <x v="3"/>
    <x v="9"/>
  </r>
  <r>
    <x v="676"/>
    <x v="12"/>
    <x v="2"/>
    <n v="0.92305999999999999"/>
    <x v="6"/>
    <n v="41"/>
    <x v="3"/>
    <x v="9"/>
  </r>
  <r>
    <x v="676"/>
    <x v="18"/>
    <x v="2"/>
    <n v="0.58392999999999995"/>
    <x v="6"/>
    <n v="41"/>
    <x v="3"/>
    <x v="9"/>
  </r>
  <r>
    <x v="676"/>
    <x v="19"/>
    <x v="2"/>
    <n v="0.68091999999999997"/>
    <x v="6"/>
    <n v="41"/>
    <x v="3"/>
    <x v="9"/>
  </r>
  <r>
    <x v="676"/>
    <x v="13"/>
    <x v="2"/>
    <n v="0.47843000000000002"/>
    <x v="6"/>
    <n v="41"/>
    <x v="3"/>
    <x v="9"/>
  </r>
  <r>
    <x v="676"/>
    <x v="0"/>
    <x v="0"/>
    <n v="0.13782"/>
    <x v="6"/>
    <n v="41"/>
    <x v="3"/>
    <x v="9"/>
  </r>
  <r>
    <x v="676"/>
    <x v="16"/>
    <x v="0"/>
    <n v="0.45591999999999999"/>
    <x v="6"/>
    <n v="41"/>
    <x v="3"/>
    <x v="9"/>
  </r>
  <r>
    <x v="676"/>
    <x v="14"/>
    <x v="0"/>
    <n v="0.45591999999999999"/>
    <x v="6"/>
    <n v="41"/>
    <x v="3"/>
    <x v="9"/>
  </r>
  <r>
    <x v="676"/>
    <x v="2"/>
    <x v="0"/>
    <n v="0.45591999999999999"/>
    <x v="6"/>
    <n v="41"/>
    <x v="3"/>
    <x v="9"/>
  </r>
  <r>
    <x v="676"/>
    <x v="3"/>
    <x v="0"/>
    <n v="0.45591999999999999"/>
    <x v="6"/>
    <n v="41"/>
    <x v="3"/>
    <x v="9"/>
  </r>
  <r>
    <x v="676"/>
    <x v="5"/>
    <x v="0"/>
    <n v="0.12402000000000001"/>
    <x v="6"/>
    <n v="41"/>
    <x v="3"/>
    <x v="9"/>
  </r>
  <r>
    <x v="676"/>
    <x v="6"/>
    <x v="0"/>
    <n v="0.34650999999999998"/>
    <x v="6"/>
    <n v="41"/>
    <x v="3"/>
    <x v="9"/>
  </r>
  <r>
    <x v="676"/>
    <x v="17"/>
    <x v="0"/>
    <n v="0.67110000000000003"/>
    <x v="6"/>
    <n v="41"/>
    <x v="3"/>
    <x v="9"/>
  </r>
  <r>
    <x v="676"/>
    <x v="15"/>
    <x v="0"/>
    <n v="0.67110000000000003"/>
    <x v="6"/>
    <n v="41"/>
    <x v="3"/>
    <x v="9"/>
  </r>
  <r>
    <x v="676"/>
    <x v="8"/>
    <x v="0"/>
    <n v="0.67110000000000003"/>
    <x v="6"/>
    <n v="41"/>
    <x v="3"/>
    <x v="9"/>
  </r>
  <r>
    <x v="676"/>
    <x v="9"/>
    <x v="0"/>
    <n v="0.67110000000000003"/>
    <x v="6"/>
    <n v="41"/>
    <x v="3"/>
    <x v="9"/>
  </r>
  <r>
    <x v="676"/>
    <x v="10"/>
    <x v="0"/>
    <n v="0.67110000000000003"/>
    <x v="6"/>
    <n v="41"/>
    <x v="3"/>
    <x v="9"/>
  </r>
  <r>
    <x v="676"/>
    <x v="11"/>
    <x v="0"/>
    <n v="0.67110000000000003"/>
    <x v="6"/>
    <n v="41"/>
    <x v="3"/>
    <x v="9"/>
  </r>
  <r>
    <x v="676"/>
    <x v="12"/>
    <x v="0"/>
    <n v="0.67110000000000003"/>
    <x v="6"/>
    <n v="41"/>
    <x v="3"/>
    <x v="9"/>
  </r>
  <r>
    <x v="676"/>
    <x v="18"/>
    <x v="0"/>
    <n v="0.13639999999999999"/>
    <x v="6"/>
    <n v="41"/>
    <x v="3"/>
    <x v="9"/>
  </r>
  <r>
    <x v="676"/>
    <x v="19"/>
    <x v="0"/>
    <n v="0.17599999999999999"/>
    <x v="6"/>
    <n v="41"/>
    <x v="3"/>
    <x v="9"/>
  </r>
  <r>
    <x v="676"/>
    <x v="13"/>
    <x v="0"/>
    <n v="3.6299999999999999E-2"/>
    <x v="6"/>
    <n v="41"/>
    <x v="3"/>
    <x v="9"/>
  </r>
  <r>
    <x v="676"/>
    <x v="0"/>
    <x v="1"/>
    <n v="9.9540000000000003E-2"/>
    <x v="6"/>
    <n v="41"/>
    <x v="3"/>
    <x v="9"/>
  </r>
  <r>
    <x v="676"/>
    <x v="16"/>
    <x v="1"/>
    <n v="0.22549"/>
    <x v="6"/>
    <n v="41"/>
    <x v="3"/>
    <x v="9"/>
  </r>
  <r>
    <x v="676"/>
    <x v="14"/>
    <x v="1"/>
    <n v="0.21314"/>
    <x v="6"/>
    <n v="41"/>
    <x v="3"/>
    <x v="9"/>
  </r>
  <r>
    <x v="676"/>
    <x v="2"/>
    <x v="1"/>
    <n v="0.22442999999999999"/>
    <x v="6"/>
    <n v="41"/>
    <x v="3"/>
    <x v="9"/>
  </r>
  <r>
    <x v="676"/>
    <x v="3"/>
    <x v="1"/>
    <n v="0.22881000000000001"/>
    <x v="6"/>
    <n v="41"/>
    <x v="3"/>
    <x v="9"/>
  </r>
  <r>
    <x v="676"/>
    <x v="5"/>
    <x v="1"/>
    <n v="8.6370000000000002E-2"/>
    <x v="6"/>
    <n v="41"/>
    <x v="3"/>
    <x v="9"/>
  </r>
  <r>
    <x v="676"/>
    <x v="6"/>
    <x v="1"/>
    <n v="0.18467"/>
    <x v="6"/>
    <n v="41"/>
    <x v="3"/>
    <x v="9"/>
  </r>
  <r>
    <x v="676"/>
    <x v="17"/>
    <x v="1"/>
    <n v="0.26955000000000001"/>
    <x v="6"/>
    <n v="41"/>
    <x v="3"/>
    <x v="9"/>
  </r>
  <r>
    <x v="676"/>
    <x v="15"/>
    <x v="1"/>
    <n v="0.25684000000000001"/>
    <x v="6"/>
    <n v="41"/>
    <x v="3"/>
    <x v="9"/>
  </r>
  <r>
    <x v="676"/>
    <x v="8"/>
    <x v="1"/>
    <n v="0.26335999999999998"/>
    <x v="6"/>
    <n v="41"/>
    <x v="3"/>
    <x v="9"/>
  </r>
  <r>
    <x v="676"/>
    <x v="9"/>
    <x v="1"/>
    <n v="0.27562999999999999"/>
    <x v="6"/>
    <n v="41"/>
    <x v="3"/>
    <x v="9"/>
  </r>
  <r>
    <x v="676"/>
    <x v="10"/>
    <x v="1"/>
    <n v="0.30080000000000001"/>
    <x v="6"/>
    <n v="41"/>
    <x v="3"/>
    <x v="9"/>
  </r>
  <r>
    <x v="676"/>
    <x v="11"/>
    <x v="1"/>
    <n v="0.29177999999999998"/>
    <x v="6"/>
    <n v="41"/>
    <x v="3"/>
    <x v="9"/>
  </r>
  <r>
    <x v="676"/>
    <x v="12"/>
    <x v="1"/>
    <n v="0.36642999999999998"/>
    <x v="6"/>
    <n v="41"/>
    <x v="3"/>
    <x v="9"/>
  </r>
  <r>
    <x v="676"/>
    <x v="18"/>
    <x v="1"/>
    <n v="0.16567000000000001"/>
    <x v="6"/>
    <n v="41"/>
    <x v="3"/>
    <x v="9"/>
  </r>
  <r>
    <x v="676"/>
    <x v="19"/>
    <x v="1"/>
    <n v="0.19708000000000001"/>
    <x v="6"/>
    <n v="41"/>
    <x v="3"/>
    <x v="9"/>
  </r>
  <r>
    <x v="676"/>
    <x v="13"/>
    <x v="1"/>
    <n v="6.6900000000000001E-2"/>
    <x v="6"/>
    <n v="41"/>
    <x v="3"/>
    <x v="9"/>
  </r>
  <r>
    <x v="677"/>
    <x v="0"/>
    <x v="3"/>
    <n v="0.53669999999999995"/>
    <x v="6"/>
    <n v="42"/>
    <x v="3"/>
    <x v="9"/>
  </r>
  <r>
    <x v="677"/>
    <x v="16"/>
    <x v="3"/>
    <n v="1.2287999999999999"/>
    <x v="6"/>
    <n v="42"/>
    <x v="3"/>
    <x v="9"/>
  </r>
  <r>
    <x v="677"/>
    <x v="14"/>
    <x v="3"/>
    <n v="1.1662999999999999"/>
    <x v="6"/>
    <n v="42"/>
    <x v="3"/>
    <x v="9"/>
  </r>
  <r>
    <x v="677"/>
    <x v="2"/>
    <x v="3"/>
    <n v="1.2347999999999999"/>
    <x v="6"/>
    <n v="42"/>
    <x v="3"/>
    <x v="9"/>
  </r>
  <r>
    <x v="677"/>
    <x v="3"/>
    <x v="3"/>
    <n v="1.234"/>
    <x v="6"/>
    <n v="42"/>
    <x v="3"/>
    <x v="9"/>
  </r>
  <r>
    <x v="677"/>
    <x v="5"/>
    <x v="3"/>
    <n v="0.77190000000000003"/>
    <x v="6"/>
    <n v="42"/>
    <x v="3"/>
    <x v="9"/>
  </r>
  <r>
    <x v="677"/>
    <x v="6"/>
    <x v="3"/>
    <n v="1.0063"/>
    <x v="6"/>
    <n v="42"/>
    <x v="3"/>
    <x v="9"/>
  </r>
  <r>
    <x v="677"/>
    <x v="17"/>
    <x v="3"/>
    <n v="1.4628000000000001"/>
    <x v="6"/>
    <n v="42"/>
    <x v="3"/>
    <x v="9"/>
  </r>
  <r>
    <x v="677"/>
    <x v="15"/>
    <x v="3"/>
    <n v="1.3969"/>
    <x v="6"/>
    <n v="42"/>
    <x v="3"/>
    <x v="9"/>
  </r>
  <r>
    <x v="677"/>
    <x v="8"/>
    <x v="3"/>
    <n v="1.4387000000000001"/>
    <x v="6"/>
    <n v="42"/>
    <x v="3"/>
    <x v="9"/>
  </r>
  <r>
    <x v="677"/>
    <x v="9"/>
    <x v="3"/>
    <n v="1.4914000000000001"/>
    <x v="6"/>
    <n v="42"/>
    <x v="3"/>
    <x v="9"/>
  </r>
  <r>
    <x v="677"/>
    <x v="10"/>
    <x v="3"/>
    <n v="1.6368"/>
    <x v="6"/>
    <n v="42"/>
    <x v="3"/>
    <x v="9"/>
  </r>
  <r>
    <x v="677"/>
    <x v="11"/>
    <x v="3"/>
    <n v="1.5724"/>
    <x v="6"/>
    <n v="42"/>
    <x v="3"/>
    <x v="9"/>
  </r>
  <r>
    <x v="677"/>
    <x v="12"/>
    <x v="3"/>
    <n v="1.9610000000000001"/>
    <x v="6"/>
    <n v="42"/>
    <x v="3"/>
    <x v="9"/>
  </r>
  <r>
    <x v="677"/>
    <x v="18"/>
    <x v="3"/>
    <n v="0.88600000000000001"/>
    <x v="6"/>
    <n v="42"/>
    <x v="3"/>
    <x v="9"/>
  </r>
  <r>
    <x v="677"/>
    <x v="19"/>
    <x v="3"/>
    <n v="1.054"/>
    <x v="6"/>
    <n v="42"/>
    <x v="3"/>
    <x v="9"/>
  </r>
  <r>
    <x v="677"/>
    <x v="13"/>
    <x v="3"/>
    <n v="0.58164000000000005"/>
    <x v="6"/>
    <n v="42"/>
    <x v="3"/>
    <x v="9"/>
  </r>
  <r>
    <x v="677"/>
    <x v="0"/>
    <x v="2"/>
    <n v="0.29863000000000001"/>
    <x v="6"/>
    <n v="42"/>
    <x v="3"/>
    <x v="9"/>
  </r>
  <r>
    <x v="677"/>
    <x v="16"/>
    <x v="2"/>
    <n v="0.54322000000000004"/>
    <x v="6"/>
    <n v="42"/>
    <x v="3"/>
    <x v="9"/>
  </r>
  <r>
    <x v="677"/>
    <x v="14"/>
    <x v="2"/>
    <n v="0.49241000000000001"/>
    <x v="6"/>
    <n v="42"/>
    <x v="3"/>
    <x v="9"/>
  </r>
  <r>
    <x v="677"/>
    <x v="2"/>
    <x v="2"/>
    <n v="0.54808999999999997"/>
    <x v="6"/>
    <n v="42"/>
    <x v="3"/>
    <x v="9"/>
  </r>
  <r>
    <x v="677"/>
    <x v="3"/>
    <x v="2"/>
    <n v="0.5474"/>
    <x v="6"/>
    <n v="42"/>
    <x v="3"/>
    <x v="9"/>
  </r>
  <r>
    <x v="677"/>
    <x v="5"/>
    <x v="2"/>
    <n v="0.55920000000000003"/>
    <x v="6"/>
    <n v="42"/>
    <x v="3"/>
    <x v="9"/>
  </r>
  <r>
    <x v="677"/>
    <x v="6"/>
    <x v="2"/>
    <n v="0.47175"/>
    <x v="6"/>
    <n v="42"/>
    <x v="3"/>
    <x v="9"/>
  </r>
  <r>
    <x v="677"/>
    <x v="17"/>
    <x v="2"/>
    <n v="0.51827999999999996"/>
    <x v="6"/>
    <n v="42"/>
    <x v="3"/>
    <x v="9"/>
  </r>
  <r>
    <x v="677"/>
    <x v="15"/>
    <x v="2"/>
    <n v="0.46471000000000001"/>
    <x v="6"/>
    <n v="42"/>
    <x v="3"/>
    <x v="9"/>
  </r>
  <r>
    <x v="677"/>
    <x v="8"/>
    <x v="2"/>
    <n v="0.49868000000000001"/>
    <x v="6"/>
    <n v="42"/>
    <x v="3"/>
    <x v="9"/>
  </r>
  <r>
    <x v="677"/>
    <x v="9"/>
    <x v="2"/>
    <n v="0.54154000000000002"/>
    <x v="6"/>
    <n v="42"/>
    <x v="3"/>
    <x v="9"/>
  </r>
  <r>
    <x v="677"/>
    <x v="10"/>
    <x v="2"/>
    <n v="0.65974999999999995"/>
    <x v="6"/>
    <n v="42"/>
    <x v="3"/>
    <x v="9"/>
  </r>
  <r>
    <x v="677"/>
    <x v="11"/>
    <x v="2"/>
    <n v="0.60738000000000003"/>
    <x v="6"/>
    <n v="42"/>
    <x v="3"/>
    <x v="9"/>
  </r>
  <r>
    <x v="677"/>
    <x v="12"/>
    <x v="2"/>
    <n v="0.92339000000000004"/>
    <x v="6"/>
    <n v="42"/>
    <x v="3"/>
    <x v="9"/>
  </r>
  <r>
    <x v="677"/>
    <x v="18"/>
    <x v="2"/>
    <n v="0.58392999999999995"/>
    <x v="6"/>
    <n v="42"/>
    <x v="3"/>
    <x v="9"/>
  </r>
  <r>
    <x v="677"/>
    <x v="19"/>
    <x v="2"/>
    <n v="0.68091999999999997"/>
    <x v="6"/>
    <n v="42"/>
    <x v="3"/>
    <x v="9"/>
  </r>
  <r>
    <x v="677"/>
    <x v="13"/>
    <x v="2"/>
    <n v="0.47843999999999998"/>
    <x v="6"/>
    <n v="42"/>
    <x v="3"/>
    <x v="9"/>
  </r>
  <r>
    <x v="677"/>
    <x v="0"/>
    <x v="0"/>
    <n v="0.13782"/>
    <x v="6"/>
    <n v="42"/>
    <x v="3"/>
    <x v="9"/>
  </r>
  <r>
    <x v="677"/>
    <x v="16"/>
    <x v="0"/>
    <n v="0.45591999999999999"/>
    <x v="6"/>
    <n v="42"/>
    <x v="3"/>
    <x v="9"/>
  </r>
  <r>
    <x v="677"/>
    <x v="14"/>
    <x v="0"/>
    <n v="0.45591999999999999"/>
    <x v="6"/>
    <n v="42"/>
    <x v="3"/>
    <x v="9"/>
  </r>
  <r>
    <x v="677"/>
    <x v="2"/>
    <x v="0"/>
    <n v="0.45591999999999999"/>
    <x v="6"/>
    <n v="42"/>
    <x v="3"/>
    <x v="9"/>
  </r>
  <r>
    <x v="677"/>
    <x v="3"/>
    <x v="0"/>
    <n v="0.45591999999999999"/>
    <x v="6"/>
    <n v="42"/>
    <x v="3"/>
    <x v="9"/>
  </r>
  <r>
    <x v="677"/>
    <x v="5"/>
    <x v="0"/>
    <n v="0.12402000000000001"/>
    <x v="6"/>
    <n v="42"/>
    <x v="3"/>
    <x v="9"/>
  </r>
  <r>
    <x v="677"/>
    <x v="6"/>
    <x v="0"/>
    <n v="0.34650999999999998"/>
    <x v="6"/>
    <n v="42"/>
    <x v="3"/>
    <x v="9"/>
  </r>
  <r>
    <x v="677"/>
    <x v="17"/>
    <x v="0"/>
    <n v="0.67110000000000003"/>
    <x v="6"/>
    <n v="42"/>
    <x v="3"/>
    <x v="9"/>
  </r>
  <r>
    <x v="677"/>
    <x v="15"/>
    <x v="0"/>
    <n v="0.67110000000000003"/>
    <x v="6"/>
    <n v="42"/>
    <x v="3"/>
    <x v="9"/>
  </r>
  <r>
    <x v="677"/>
    <x v="8"/>
    <x v="0"/>
    <n v="0.67110000000000003"/>
    <x v="6"/>
    <n v="42"/>
    <x v="3"/>
    <x v="9"/>
  </r>
  <r>
    <x v="677"/>
    <x v="9"/>
    <x v="0"/>
    <n v="0.67110000000000003"/>
    <x v="6"/>
    <n v="42"/>
    <x v="3"/>
    <x v="9"/>
  </r>
  <r>
    <x v="677"/>
    <x v="10"/>
    <x v="0"/>
    <n v="0.67110000000000003"/>
    <x v="6"/>
    <n v="42"/>
    <x v="3"/>
    <x v="9"/>
  </r>
  <r>
    <x v="677"/>
    <x v="11"/>
    <x v="0"/>
    <n v="0.67110000000000003"/>
    <x v="6"/>
    <n v="42"/>
    <x v="3"/>
    <x v="9"/>
  </r>
  <r>
    <x v="677"/>
    <x v="12"/>
    <x v="0"/>
    <n v="0.67110000000000003"/>
    <x v="6"/>
    <n v="42"/>
    <x v="3"/>
    <x v="9"/>
  </r>
  <r>
    <x v="677"/>
    <x v="18"/>
    <x v="0"/>
    <n v="0.13639999999999999"/>
    <x v="6"/>
    <n v="42"/>
    <x v="3"/>
    <x v="9"/>
  </r>
  <r>
    <x v="677"/>
    <x v="19"/>
    <x v="0"/>
    <n v="0.17599999999999999"/>
    <x v="6"/>
    <n v="42"/>
    <x v="3"/>
    <x v="9"/>
  </r>
  <r>
    <x v="677"/>
    <x v="13"/>
    <x v="0"/>
    <n v="3.6299999999999999E-2"/>
    <x v="6"/>
    <n v="42"/>
    <x v="3"/>
    <x v="9"/>
  </r>
  <r>
    <x v="677"/>
    <x v="0"/>
    <x v="1"/>
    <n v="0.10024"/>
    <x v="6"/>
    <n v="42"/>
    <x v="3"/>
    <x v="9"/>
  </r>
  <r>
    <x v="677"/>
    <x v="16"/>
    <x v="1"/>
    <n v="0.22964999999999999"/>
    <x v="6"/>
    <n v="42"/>
    <x v="3"/>
    <x v="9"/>
  </r>
  <r>
    <x v="677"/>
    <x v="14"/>
    <x v="1"/>
    <n v="0.21795999999999999"/>
    <x v="6"/>
    <n v="42"/>
    <x v="3"/>
    <x v="9"/>
  </r>
  <r>
    <x v="677"/>
    <x v="2"/>
    <x v="1"/>
    <n v="0.23078000000000001"/>
    <x v="6"/>
    <n v="42"/>
    <x v="3"/>
    <x v="9"/>
  </r>
  <r>
    <x v="677"/>
    <x v="3"/>
    <x v="1"/>
    <n v="0.23066999999999999"/>
    <x v="6"/>
    <n v="42"/>
    <x v="3"/>
    <x v="9"/>
  </r>
  <r>
    <x v="677"/>
    <x v="5"/>
    <x v="1"/>
    <n v="8.8669999999999999E-2"/>
    <x v="6"/>
    <n v="42"/>
    <x v="3"/>
    <x v="9"/>
  </r>
  <r>
    <x v="677"/>
    <x v="6"/>
    <x v="1"/>
    <n v="0.18803"/>
    <x v="6"/>
    <n v="42"/>
    <x v="3"/>
    <x v="9"/>
  </r>
  <r>
    <x v="677"/>
    <x v="17"/>
    <x v="1"/>
    <n v="0.27340999999999999"/>
    <x v="6"/>
    <n v="42"/>
    <x v="3"/>
    <x v="9"/>
  </r>
  <r>
    <x v="677"/>
    <x v="15"/>
    <x v="1"/>
    <n v="0.26107999999999998"/>
    <x v="6"/>
    <n v="42"/>
    <x v="3"/>
    <x v="9"/>
  </r>
  <r>
    <x v="677"/>
    <x v="8"/>
    <x v="1"/>
    <n v="0.26890999999999998"/>
    <x v="6"/>
    <n v="42"/>
    <x v="3"/>
    <x v="9"/>
  </r>
  <r>
    <x v="677"/>
    <x v="9"/>
    <x v="1"/>
    <n v="0.27875"/>
    <x v="6"/>
    <n v="42"/>
    <x v="3"/>
    <x v="9"/>
  </r>
  <r>
    <x v="677"/>
    <x v="10"/>
    <x v="1"/>
    <n v="0.30593999999999999"/>
    <x v="6"/>
    <n v="42"/>
    <x v="3"/>
    <x v="9"/>
  </r>
  <r>
    <x v="677"/>
    <x v="11"/>
    <x v="1"/>
    <n v="0.29391"/>
    <x v="6"/>
    <n v="42"/>
    <x v="3"/>
    <x v="9"/>
  </r>
  <r>
    <x v="677"/>
    <x v="12"/>
    <x v="1"/>
    <n v="0.36649999999999999"/>
    <x v="6"/>
    <n v="42"/>
    <x v="3"/>
    <x v="9"/>
  </r>
  <r>
    <x v="677"/>
    <x v="18"/>
    <x v="1"/>
    <n v="0.16567000000000001"/>
    <x v="6"/>
    <n v="42"/>
    <x v="3"/>
    <x v="9"/>
  </r>
  <r>
    <x v="677"/>
    <x v="19"/>
    <x v="1"/>
    <n v="0.19708000000000001"/>
    <x v="6"/>
    <n v="42"/>
    <x v="3"/>
    <x v="9"/>
  </r>
  <r>
    <x v="677"/>
    <x v="13"/>
    <x v="1"/>
    <n v="6.6900000000000001E-2"/>
    <x v="6"/>
    <n v="42"/>
    <x v="3"/>
    <x v="9"/>
  </r>
  <r>
    <x v="678"/>
    <x v="0"/>
    <x v="3"/>
    <n v="0.53939999999999999"/>
    <x v="6"/>
    <n v="43"/>
    <x v="3"/>
    <x v="9"/>
  </r>
  <r>
    <x v="678"/>
    <x v="16"/>
    <x v="3"/>
    <n v="1.2508999999999999"/>
    <x v="6"/>
    <n v="43"/>
    <x v="3"/>
    <x v="9"/>
  </r>
  <r>
    <x v="678"/>
    <x v="14"/>
    <x v="3"/>
    <n v="1.1815"/>
    <x v="6"/>
    <n v="43"/>
    <x v="3"/>
    <x v="9"/>
  </r>
  <r>
    <x v="678"/>
    <x v="2"/>
    <x v="3"/>
    <n v="1.2453000000000001"/>
    <x v="6"/>
    <n v="43"/>
    <x v="3"/>
    <x v="9"/>
  </r>
  <r>
    <x v="678"/>
    <x v="3"/>
    <x v="3"/>
    <n v="1.2789999999999999"/>
    <x v="6"/>
    <n v="43"/>
    <x v="3"/>
    <x v="9"/>
  </r>
  <r>
    <x v="678"/>
    <x v="5"/>
    <x v="3"/>
    <n v="0.78949999999999998"/>
    <x v="6"/>
    <n v="43"/>
    <x v="3"/>
    <x v="9"/>
  </r>
  <r>
    <x v="678"/>
    <x v="6"/>
    <x v="3"/>
    <n v="1.0215000000000001"/>
    <x v="6"/>
    <n v="43"/>
    <x v="3"/>
    <x v="9"/>
  </r>
  <r>
    <x v="678"/>
    <x v="17"/>
    <x v="3"/>
    <n v="1.4745999999999999"/>
    <x v="6"/>
    <n v="43"/>
    <x v="3"/>
    <x v="9"/>
  </r>
  <r>
    <x v="678"/>
    <x v="15"/>
    <x v="3"/>
    <n v="1.4037999999999999"/>
    <x v="6"/>
    <n v="43"/>
    <x v="3"/>
    <x v="9"/>
  </r>
  <r>
    <x v="678"/>
    <x v="8"/>
    <x v="3"/>
    <n v="1.4420999999999999"/>
    <x v="6"/>
    <n v="43"/>
    <x v="3"/>
    <x v="9"/>
  </r>
  <r>
    <x v="678"/>
    <x v="9"/>
    <x v="3"/>
    <n v="1.5037"/>
    <x v="6"/>
    <n v="43"/>
    <x v="3"/>
    <x v="9"/>
  </r>
  <r>
    <x v="678"/>
    <x v="10"/>
    <x v="3"/>
    <n v="1.6428"/>
    <x v="6"/>
    <n v="43"/>
    <x v="3"/>
    <x v="9"/>
  </r>
  <r>
    <x v="678"/>
    <x v="11"/>
    <x v="3"/>
    <n v="1.5731999999999999"/>
    <x v="6"/>
    <n v="43"/>
    <x v="3"/>
    <x v="9"/>
  </r>
  <r>
    <x v="678"/>
    <x v="12"/>
    <x v="3"/>
    <n v="1.9618"/>
    <x v="6"/>
    <n v="43"/>
    <x v="3"/>
    <x v="9"/>
  </r>
  <r>
    <x v="678"/>
    <x v="18"/>
    <x v="3"/>
    <n v="0.88600000000000001"/>
    <x v="6"/>
    <n v="43"/>
    <x v="3"/>
    <x v="9"/>
  </r>
  <r>
    <x v="678"/>
    <x v="19"/>
    <x v="3"/>
    <n v="1.054"/>
    <x v="6"/>
    <n v="43"/>
    <x v="3"/>
    <x v="9"/>
  </r>
  <r>
    <x v="678"/>
    <x v="13"/>
    <x v="3"/>
    <n v="0.60692000000000002"/>
    <x v="6"/>
    <n v="43"/>
    <x v="3"/>
    <x v="9"/>
  </r>
  <r>
    <x v="678"/>
    <x v="0"/>
    <x v="2"/>
    <n v="0.30082999999999999"/>
    <x v="6"/>
    <n v="43"/>
    <x v="3"/>
    <x v="9"/>
  </r>
  <r>
    <x v="678"/>
    <x v="16"/>
    <x v="2"/>
    <n v="0.56118999999999997"/>
    <x v="6"/>
    <n v="43"/>
    <x v="3"/>
    <x v="9"/>
  </r>
  <r>
    <x v="678"/>
    <x v="14"/>
    <x v="2"/>
    <n v="0.50477000000000005"/>
    <x v="6"/>
    <n v="43"/>
    <x v="3"/>
    <x v="9"/>
  </r>
  <r>
    <x v="678"/>
    <x v="2"/>
    <x v="2"/>
    <n v="0.55662999999999996"/>
    <x v="6"/>
    <n v="43"/>
    <x v="3"/>
    <x v="9"/>
  </r>
  <r>
    <x v="678"/>
    <x v="3"/>
    <x v="2"/>
    <n v="0.58399000000000001"/>
    <x v="6"/>
    <n v="43"/>
    <x v="3"/>
    <x v="9"/>
  </r>
  <r>
    <x v="678"/>
    <x v="5"/>
    <x v="2"/>
    <n v="0.57477999999999996"/>
    <x v="6"/>
    <n v="43"/>
    <x v="3"/>
    <x v="9"/>
  </r>
  <r>
    <x v="678"/>
    <x v="6"/>
    <x v="2"/>
    <n v="0.48410999999999998"/>
    <x v="6"/>
    <n v="43"/>
    <x v="3"/>
    <x v="9"/>
  </r>
  <r>
    <x v="678"/>
    <x v="17"/>
    <x v="2"/>
    <n v="0.52788000000000002"/>
    <x v="6"/>
    <n v="43"/>
    <x v="3"/>
    <x v="9"/>
  </r>
  <r>
    <x v="678"/>
    <x v="15"/>
    <x v="2"/>
    <n v="0.47033000000000003"/>
    <x v="6"/>
    <n v="43"/>
    <x v="3"/>
    <x v="9"/>
  </r>
  <r>
    <x v="678"/>
    <x v="8"/>
    <x v="2"/>
    <n v="0.50144999999999995"/>
    <x v="6"/>
    <n v="43"/>
    <x v="3"/>
    <x v="9"/>
  </r>
  <r>
    <x v="678"/>
    <x v="9"/>
    <x v="2"/>
    <n v="0.55154999999999998"/>
    <x v="6"/>
    <n v="43"/>
    <x v="3"/>
    <x v="9"/>
  </r>
  <r>
    <x v="678"/>
    <x v="10"/>
    <x v="2"/>
    <n v="0.66463000000000005"/>
    <x v="6"/>
    <n v="43"/>
    <x v="3"/>
    <x v="9"/>
  </r>
  <r>
    <x v="678"/>
    <x v="11"/>
    <x v="2"/>
    <n v="0.60804000000000002"/>
    <x v="6"/>
    <n v="43"/>
    <x v="3"/>
    <x v="9"/>
  </r>
  <r>
    <x v="678"/>
    <x v="12"/>
    <x v="2"/>
    <n v="0.92405000000000004"/>
    <x v="6"/>
    <n v="43"/>
    <x v="3"/>
    <x v="9"/>
  </r>
  <r>
    <x v="678"/>
    <x v="18"/>
    <x v="2"/>
    <n v="0.58392999999999995"/>
    <x v="6"/>
    <n v="43"/>
    <x v="3"/>
    <x v="9"/>
  </r>
  <r>
    <x v="678"/>
    <x v="19"/>
    <x v="2"/>
    <n v="0.68091999999999997"/>
    <x v="6"/>
    <n v="43"/>
    <x v="3"/>
    <x v="9"/>
  </r>
  <r>
    <x v="678"/>
    <x v="13"/>
    <x v="2"/>
    <n v="0.50080999999999998"/>
    <x v="6"/>
    <n v="43"/>
    <x v="3"/>
    <x v="9"/>
  </r>
  <r>
    <x v="678"/>
    <x v="0"/>
    <x v="0"/>
    <n v="0.13782"/>
    <x v="6"/>
    <n v="43"/>
    <x v="3"/>
    <x v="9"/>
  </r>
  <r>
    <x v="678"/>
    <x v="16"/>
    <x v="0"/>
    <n v="0.45591999999999999"/>
    <x v="6"/>
    <n v="43"/>
    <x v="3"/>
    <x v="9"/>
  </r>
  <r>
    <x v="678"/>
    <x v="14"/>
    <x v="0"/>
    <n v="0.45591999999999999"/>
    <x v="6"/>
    <n v="43"/>
    <x v="3"/>
    <x v="9"/>
  </r>
  <r>
    <x v="678"/>
    <x v="2"/>
    <x v="0"/>
    <n v="0.45591999999999999"/>
    <x v="6"/>
    <n v="43"/>
    <x v="3"/>
    <x v="9"/>
  </r>
  <r>
    <x v="678"/>
    <x v="3"/>
    <x v="0"/>
    <n v="0.45591999999999999"/>
    <x v="6"/>
    <n v="43"/>
    <x v="3"/>
    <x v="9"/>
  </r>
  <r>
    <x v="678"/>
    <x v="5"/>
    <x v="0"/>
    <n v="0.12402000000000001"/>
    <x v="6"/>
    <n v="43"/>
    <x v="3"/>
    <x v="9"/>
  </r>
  <r>
    <x v="678"/>
    <x v="6"/>
    <x v="0"/>
    <n v="0.34650999999999998"/>
    <x v="6"/>
    <n v="43"/>
    <x v="3"/>
    <x v="9"/>
  </r>
  <r>
    <x v="678"/>
    <x v="17"/>
    <x v="0"/>
    <n v="0.67110000000000003"/>
    <x v="6"/>
    <n v="43"/>
    <x v="3"/>
    <x v="9"/>
  </r>
  <r>
    <x v="678"/>
    <x v="15"/>
    <x v="0"/>
    <n v="0.67110000000000003"/>
    <x v="6"/>
    <n v="43"/>
    <x v="3"/>
    <x v="9"/>
  </r>
  <r>
    <x v="678"/>
    <x v="8"/>
    <x v="0"/>
    <n v="0.67110000000000003"/>
    <x v="6"/>
    <n v="43"/>
    <x v="3"/>
    <x v="9"/>
  </r>
  <r>
    <x v="678"/>
    <x v="9"/>
    <x v="0"/>
    <n v="0.67110000000000003"/>
    <x v="6"/>
    <n v="43"/>
    <x v="3"/>
    <x v="9"/>
  </r>
  <r>
    <x v="678"/>
    <x v="10"/>
    <x v="0"/>
    <n v="0.67110000000000003"/>
    <x v="6"/>
    <n v="43"/>
    <x v="3"/>
    <x v="9"/>
  </r>
  <r>
    <x v="678"/>
    <x v="11"/>
    <x v="0"/>
    <n v="0.67110000000000003"/>
    <x v="6"/>
    <n v="43"/>
    <x v="3"/>
    <x v="9"/>
  </r>
  <r>
    <x v="678"/>
    <x v="12"/>
    <x v="0"/>
    <n v="0.67110000000000003"/>
    <x v="6"/>
    <n v="43"/>
    <x v="3"/>
    <x v="9"/>
  </r>
  <r>
    <x v="678"/>
    <x v="18"/>
    <x v="0"/>
    <n v="0.13639999999999999"/>
    <x v="6"/>
    <n v="43"/>
    <x v="3"/>
    <x v="9"/>
  </r>
  <r>
    <x v="678"/>
    <x v="19"/>
    <x v="0"/>
    <n v="0.17599999999999999"/>
    <x v="6"/>
    <n v="43"/>
    <x v="3"/>
    <x v="9"/>
  </r>
  <r>
    <x v="678"/>
    <x v="13"/>
    <x v="0"/>
    <n v="3.6299999999999999E-2"/>
    <x v="6"/>
    <n v="43"/>
    <x v="3"/>
    <x v="9"/>
  </r>
  <r>
    <x v="678"/>
    <x v="0"/>
    <x v="1"/>
    <n v="0.10074"/>
    <x v="6"/>
    <n v="43"/>
    <x v="3"/>
    <x v="9"/>
  </r>
  <r>
    <x v="678"/>
    <x v="16"/>
    <x v="1"/>
    <n v="0.23377999999999999"/>
    <x v="6"/>
    <n v="43"/>
    <x v="3"/>
    <x v="9"/>
  </r>
  <r>
    <x v="678"/>
    <x v="14"/>
    <x v="1"/>
    <n v="0.2208"/>
    <x v="6"/>
    <n v="43"/>
    <x v="3"/>
    <x v="9"/>
  </r>
  <r>
    <x v="678"/>
    <x v="2"/>
    <x v="1"/>
    <n v="0.23274"/>
    <x v="6"/>
    <n v="43"/>
    <x v="3"/>
    <x v="9"/>
  </r>
  <r>
    <x v="678"/>
    <x v="3"/>
    <x v="1"/>
    <n v="0.23907999999999999"/>
    <x v="6"/>
    <n v="43"/>
    <x v="3"/>
    <x v="9"/>
  </r>
  <r>
    <x v="678"/>
    <x v="5"/>
    <x v="1"/>
    <n v="9.0690000000000007E-2"/>
    <x v="6"/>
    <n v="43"/>
    <x v="3"/>
    <x v="9"/>
  </r>
  <r>
    <x v="678"/>
    <x v="6"/>
    <x v="1"/>
    <n v="0.19087000000000001"/>
    <x v="6"/>
    <n v="43"/>
    <x v="3"/>
    <x v="9"/>
  </r>
  <r>
    <x v="678"/>
    <x v="17"/>
    <x v="1"/>
    <n v="0.27561000000000002"/>
    <x v="6"/>
    <n v="43"/>
    <x v="3"/>
    <x v="9"/>
  </r>
  <r>
    <x v="678"/>
    <x v="15"/>
    <x v="1"/>
    <n v="0.26235999999999998"/>
    <x v="6"/>
    <n v="43"/>
    <x v="3"/>
    <x v="9"/>
  </r>
  <r>
    <x v="678"/>
    <x v="8"/>
    <x v="1"/>
    <n v="0.26954"/>
    <x v="6"/>
    <n v="43"/>
    <x v="3"/>
    <x v="9"/>
  </r>
  <r>
    <x v="678"/>
    <x v="9"/>
    <x v="1"/>
    <n v="0.28104000000000001"/>
    <x v="6"/>
    <n v="43"/>
    <x v="3"/>
    <x v="9"/>
  </r>
  <r>
    <x v="678"/>
    <x v="10"/>
    <x v="1"/>
    <n v="0.30706"/>
    <x v="6"/>
    <n v="43"/>
    <x v="3"/>
    <x v="9"/>
  </r>
  <r>
    <x v="678"/>
    <x v="11"/>
    <x v="1"/>
    <n v="0.29404999999999998"/>
    <x v="6"/>
    <n v="43"/>
    <x v="3"/>
    <x v="9"/>
  </r>
  <r>
    <x v="678"/>
    <x v="12"/>
    <x v="1"/>
    <n v="0.36664000000000002"/>
    <x v="6"/>
    <n v="43"/>
    <x v="3"/>
    <x v="9"/>
  </r>
  <r>
    <x v="678"/>
    <x v="18"/>
    <x v="1"/>
    <n v="0.16567000000000001"/>
    <x v="6"/>
    <n v="43"/>
    <x v="3"/>
    <x v="9"/>
  </r>
  <r>
    <x v="678"/>
    <x v="19"/>
    <x v="1"/>
    <n v="0.19708000000000001"/>
    <x v="6"/>
    <n v="43"/>
    <x v="3"/>
    <x v="9"/>
  </r>
  <r>
    <x v="678"/>
    <x v="13"/>
    <x v="1"/>
    <n v="6.9800000000000001E-2"/>
    <x v="6"/>
    <n v="43"/>
    <x v="3"/>
    <x v="9"/>
  </r>
  <r>
    <x v="679"/>
    <x v="0"/>
    <x v="3"/>
    <n v="0.54059999999999997"/>
    <x v="6"/>
    <n v="44"/>
    <x v="3"/>
    <x v="9"/>
  </r>
  <r>
    <x v="679"/>
    <x v="16"/>
    <x v="3"/>
    <n v="1.2541"/>
    <x v="6"/>
    <n v="44"/>
    <x v="3"/>
    <x v="9"/>
  </r>
  <r>
    <x v="679"/>
    <x v="14"/>
    <x v="3"/>
    <n v="1.1873"/>
    <x v="6"/>
    <n v="44"/>
    <x v="3"/>
    <x v="9"/>
  </r>
  <r>
    <x v="679"/>
    <x v="2"/>
    <x v="3"/>
    <n v="1.2495000000000001"/>
    <x v="6"/>
    <n v="44"/>
    <x v="3"/>
    <x v="9"/>
  </r>
  <r>
    <x v="679"/>
    <x v="3"/>
    <x v="3"/>
    <n v="1.2789999999999999"/>
    <x v="6"/>
    <n v="44"/>
    <x v="3"/>
    <x v="9"/>
  </r>
  <r>
    <x v="679"/>
    <x v="5"/>
    <x v="3"/>
    <n v="0.79479999999999995"/>
    <x v="6"/>
    <n v="44"/>
    <x v="3"/>
    <x v="9"/>
  </r>
  <r>
    <x v="679"/>
    <x v="6"/>
    <x v="3"/>
    <n v="1.0325"/>
    <x v="6"/>
    <n v="44"/>
    <x v="3"/>
    <x v="9"/>
  </r>
  <r>
    <x v="679"/>
    <x v="17"/>
    <x v="3"/>
    <n v="1.4761"/>
    <x v="6"/>
    <n v="44"/>
    <x v="3"/>
    <x v="9"/>
  </r>
  <r>
    <x v="679"/>
    <x v="15"/>
    <x v="3"/>
    <n v="1.4083000000000001"/>
    <x v="6"/>
    <n v="44"/>
    <x v="3"/>
    <x v="9"/>
  </r>
  <r>
    <x v="679"/>
    <x v="8"/>
    <x v="3"/>
    <n v="1.4421999999999999"/>
    <x v="6"/>
    <n v="44"/>
    <x v="3"/>
    <x v="9"/>
  </r>
  <r>
    <x v="679"/>
    <x v="9"/>
    <x v="3"/>
    <n v="1.5105999999999999"/>
    <x v="6"/>
    <n v="44"/>
    <x v="3"/>
    <x v="9"/>
  </r>
  <r>
    <x v="679"/>
    <x v="10"/>
    <x v="3"/>
    <n v="1.6433"/>
    <x v="6"/>
    <n v="44"/>
    <x v="3"/>
    <x v="9"/>
  </r>
  <r>
    <x v="679"/>
    <x v="11"/>
    <x v="3"/>
    <n v="1.5921000000000001"/>
    <x v="6"/>
    <n v="44"/>
    <x v="3"/>
    <x v="9"/>
  </r>
  <r>
    <x v="679"/>
    <x v="12"/>
    <x v="3"/>
    <n v="1.9624999999999999"/>
    <x v="6"/>
    <n v="44"/>
    <x v="3"/>
    <x v="9"/>
  </r>
  <r>
    <x v="679"/>
    <x v="18"/>
    <x v="3"/>
    <n v="0.873"/>
    <x v="6"/>
    <n v="44"/>
    <x v="3"/>
    <x v="9"/>
  </r>
  <r>
    <x v="679"/>
    <x v="19"/>
    <x v="3"/>
    <n v="1.0389999999999999"/>
    <x v="6"/>
    <n v="44"/>
    <x v="3"/>
    <x v="9"/>
  </r>
  <r>
    <x v="679"/>
    <x v="13"/>
    <x v="3"/>
    <n v="0.61792000000000002"/>
    <x v="6"/>
    <n v="44"/>
    <x v="3"/>
    <x v="9"/>
  </r>
  <r>
    <x v="679"/>
    <x v="0"/>
    <x v="2"/>
    <n v="0.30181000000000002"/>
    <x v="6"/>
    <n v="44"/>
    <x v="3"/>
    <x v="9"/>
  </r>
  <r>
    <x v="679"/>
    <x v="16"/>
    <x v="2"/>
    <n v="0.56379999999999997"/>
    <x v="6"/>
    <n v="44"/>
    <x v="3"/>
    <x v="9"/>
  </r>
  <r>
    <x v="679"/>
    <x v="14"/>
    <x v="2"/>
    <n v="0.50949"/>
    <x v="6"/>
    <n v="44"/>
    <x v="3"/>
    <x v="9"/>
  </r>
  <r>
    <x v="679"/>
    <x v="2"/>
    <x v="2"/>
    <n v="0.56005000000000005"/>
    <x v="6"/>
    <n v="44"/>
    <x v="3"/>
    <x v="9"/>
  </r>
  <r>
    <x v="679"/>
    <x v="3"/>
    <x v="2"/>
    <n v="0.58399999999999996"/>
    <x v="6"/>
    <n v="44"/>
    <x v="3"/>
    <x v="9"/>
  </r>
  <r>
    <x v="679"/>
    <x v="5"/>
    <x v="2"/>
    <n v="0.57948"/>
    <x v="6"/>
    <n v="44"/>
    <x v="3"/>
    <x v="9"/>
  </r>
  <r>
    <x v="679"/>
    <x v="6"/>
    <x v="2"/>
    <n v="0.49306"/>
    <x v="6"/>
    <n v="44"/>
    <x v="3"/>
    <x v="9"/>
  </r>
  <r>
    <x v="679"/>
    <x v="17"/>
    <x v="2"/>
    <n v="0.52910000000000001"/>
    <x v="6"/>
    <n v="44"/>
    <x v="3"/>
    <x v="9"/>
  </r>
  <r>
    <x v="679"/>
    <x v="15"/>
    <x v="2"/>
    <n v="0.47399000000000002"/>
    <x v="6"/>
    <n v="44"/>
    <x v="3"/>
    <x v="9"/>
  </r>
  <r>
    <x v="679"/>
    <x v="8"/>
    <x v="2"/>
    <n v="0.50153999999999999"/>
    <x v="6"/>
    <n v="44"/>
    <x v="3"/>
    <x v="9"/>
  </r>
  <r>
    <x v="679"/>
    <x v="9"/>
    <x v="2"/>
    <n v="0.55717000000000005"/>
    <x v="6"/>
    <n v="44"/>
    <x v="3"/>
    <x v="9"/>
  </r>
  <r>
    <x v="679"/>
    <x v="10"/>
    <x v="2"/>
    <n v="0.66503999999999996"/>
    <x v="6"/>
    <n v="44"/>
    <x v="3"/>
    <x v="9"/>
  </r>
  <r>
    <x v="679"/>
    <x v="11"/>
    <x v="2"/>
    <n v="0.62341000000000002"/>
    <x v="6"/>
    <n v="44"/>
    <x v="3"/>
    <x v="9"/>
  </r>
  <r>
    <x v="679"/>
    <x v="12"/>
    <x v="2"/>
    <n v="0.92462"/>
    <x v="6"/>
    <n v="44"/>
    <x v="3"/>
    <x v="9"/>
  </r>
  <r>
    <x v="679"/>
    <x v="18"/>
    <x v="2"/>
    <n v="0.57335999999999998"/>
    <x v="6"/>
    <n v="44"/>
    <x v="3"/>
    <x v="9"/>
  </r>
  <r>
    <x v="679"/>
    <x v="19"/>
    <x v="2"/>
    <n v="0.66871999999999998"/>
    <x v="6"/>
    <n v="44"/>
    <x v="3"/>
    <x v="9"/>
  </r>
  <r>
    <x v="679"/>
    <x v="13"/>
    <x v="2"/>
    <n v="0.51054999999999995"/>
    <x v="6"/>
    <n v="44"/>
    <x v="3"/>
    <x v="9"/>
  </r>
  <r>
    <x v="679"/>
    <x v="0"/>
    <x v="0"/>
    <n v="0.13782"/>
    <x v="6"/>
    <n v="44"/>
    <x v="3"/>
    <x v="9"/>
  </r>
  <r>
    <x v="679"/>
    <x v="16"/>
    <x v="0"/>
    <n v="0.45591999999999999"/>
    <x v="6"/>
    <n v="44"/>
    <x v="3"/>
    <x v="9"/>
  </r>
  <r>
    <x v="679"/>
    <x v="14"/>
    <x v="0"/>
    <n v="0.45591999999999999"/>
    <x v="6"/>
    <n v="44"/>
    <x v="3"/>
    <x v="9"/>
  </r>
  <r>
    <x v="679"/>
    <x v="2"/>
    <x v="0"/>
    <n v="0.45591999999999999"/>
    <x v="6"/>
    <n v="44"/>
    <x v="3"/>
    <x v="9"/>
  </r>
  <r>
    <x v="679"/>
    <x v="3"/>
    <x v="0"/>
    <n v="0.45591999999999999"/>
    <x v="6"/>
    <n v="44"/>
    <x v="3"/>
    <x v="9"/>
  </r>
  <r>
    <x v="679"/>
    <x v="5"/>
    <x v="0"/>
    <n v="0.12402000000000001"/>
    <x v="6"/>
    <n v="44"/>
    <x v="3"/>
    <x v="9"/>
  </r>
  <r>
    <x v="679"/>
    <x v="6"/>
    <x v="0"/>
    <n v="0.34650999999999998"/>
    <x v="6"/>
    <n v="44"/>
    <x v="3"/>
    <x v="9"/>
  </r>
  <r>
    <x v="679"/>
    <x v="17"/>
    <x v="0"/>
    <n v="0.67110000000000003"/>
    <x v="6"/>
    <n v="44"/>
    <x v="3"/>
    <x v="9"/>
  </r>
  <r>
    <x v="679"/>
    <x v="15"/>
    <x v="0"/>
    <n v="0.67110000000000003"/>
    <x v="6"/>
    <n v="44"/>
    <x v="3"/>
    <x v="9"/>
  </r>
  <r>
    <x v="679"/>
    <x v="8"/>
    <x v="0"/>
    <n v="0.67110000000000003"/>
    <x v="6"/>
    <n v="44"/>
    <x v="3"/>
    <x v="9"/>
  </r>
  <r>
    <x v="679"/>
    <x v="9"/>
    <x v="0"/>
    <n v="0.67110000000000003"/>
    <x v="6"/>
    <n v="44"/>
    <x v="3"/>
    <x v="9"/>
  </r>
  <r>
    <x v="679"/>
    <x v="10"/>
    <x v="0"/>
    <n v="0.67110000000000003"/>
    <x v="6"/>
    <n v="44"/>
    <x v="3"/>
    <x v="9"/>
  </r>
  <r>
    <x v="679"/>
    <x v="11"/>
    <x v="0"/>
    <n v="0.67110000000000003"/>
    <x v="6"/>
    <n v="44"/>
    <x v="3"/>
    <x v="9"/>
  </r>
  <r>
    <x v="679"/>
    <x v="12"/>
    <x v="0"/>
    <n v="0.67110000000000003"/>
    <x v="6"/>
    <n v="44"/>
    <x v="3"/>
    <x v="9"/>
  </r>
  <r>
    <x v="679"/>
    <x v="18"/>
    <x v="0"/>
    <n v="0.13639999999999999"/>
    <x v="6"/>
    <n v="44"/>
    <x v="3"/>
    <x v="9"/>
  </r>
  <r>
    <x v="679"/>
    <x v="19"/>
    <x v="0"/>
    <n v="0.17599999999999999"/>
    <x v="6"/>
    <n v="44"/>
    <x v="3"/>
    <x v="9"/>
  </r>
  <r>
    <x v="679"/>
    <x v="13"/>
    <x v="0"/>
    <n v="3.6299999999999999E-2"/>
    <x v="6"/>
    <n v="44"/>
    <x v="3"/>
    <x v="9"/>
  </r>
  <r>
    <x v="679"/>
    <x v="0"/>
    <x v="1"/>
    <n v="0.10095999999999999"/>
    <x v="6"/>
    <n v="44"/>
    <x v="3"/>
    <x v="9"/>
  </r>
  <r>
    <x v="679"/>
    <x v="16"/>
    <x v="1"/>
    <n v="0.23436999999999999"/>
    <x v="6"/>
    <n v="44"/>
    <x v="3"/>
    <x v="9"/>
  </r>
  <r>
    <x v="679"/>
    <x v="14"/>
    <x v="1"/>
    <n v="0.22187999999999999"/>
    <x v="6"/>
    <n v="44"/>
    <x v="3"/>
    <x v="9"/>
  </r>
  <r>
    <x v="679"/>
    <x v="2"/>
    <x v="1"/>
    <n v="0.23352000000000001"/>
    <x v="6"/>
    <n v="44"/>
    <x v="3"/>
    <x v="9"/>
  </r>
  <r>
    <x v="679"/>
    <x v="3"/>
    <x v="1"/>
    <n v="0.23907999999999999"/>
    <x v="6"/>
    <n v="44"/>
    <x v="3"/>
    <x v="9"/>
  </r>
  <r>
    <x v="679"/>
    <x v="5"/>
    <x v="1"/>
    <n v="9.1289999999999996E-2"/>
    <x v="6"/>
    <n v="44"/>
    <x v="3"/>
    <x v="9"/>
  </r>
  <r>
    <x v="679"/>
    <x v="6"/>
    <x v="1"/>
    <n v="0.19292000000000001"/>
    <x v="6"/>
    <n v="44"/>
    <x v="3"/>
    <x v="9"/>
  </r>
  <r>
    <x v="679"/>
    <x v="17"/>
    <x v="1"/>
    <n v="0.27589000000000002"/>
    <x v="6"/>
    <n v="44"/>
    <x v="3"/>
    <x v="9"/>
  </r>
  <r>
    <x v="679"/>
    <x v="15"/>
    <x v="1"/>
    <n v="0.26319999999999999"/>
    <x v="6"/>
    <n v="44"/>
    <x v="3"/>
    <x v="9"/>
  </r>
  <r>
    <x v="679"/>
    <x v="8"/>
    <x v="1"/>
    <n v="0.26955000000000001"/>
    <x v="6"/>
    <n v="44"/>
    <x v="3"/>
    <x v="9"/>
  </r>
  <r>
    <x v="679"/>
    <x v="9"/>
    <x v="1"/>
    <n v="0.28232000000000002"/>
    <x v="6"/>
    <n v="44"/>
    <x v="3"/>
    <x v="9"/>
  </r>
  <r>
    <x v="679"/>
    <x v="10"/>
    <x v="1"/>
    <n v="0.30714999999999998"/>
    <x v="6"/>
    <n v="44"/>
    <x v="3"/>
    <x v="9"/>
  </r>
  <r>
    <x v="679"/>
    <x v="11"/>
    <x v="1"/>
    <n v="0.29758000000000001"/>
    <x v="6"/>
    <n v="44"/>
    <x v="3"/>
    <x v="9"/>
  </r>
  <r>
    <x v="679"/>
    <x v="12"/>
    <x v="1"/>
    <n v="0.36676999999999998"/>
    <x v="6"/>
    <n v="44"/>
    <x v="3"/>
    <x v="9"/>
  </r>
  <r>
    <x v="679"/>
    <x v="18"/>
    <x v="1"/>
    <n v="0.16322999999999999"/>
    <x v="6"/>
    <n v="44"/>
    <x v="3"/>
    <x v="9"/>
  </r>
  <r>
    <x v="679"/>
    <x v="19"/>
    <x v="1"/>
    <n v="0.19427"/>
    <x v="6"/>
    <n v="44"/>
    <x v="3"/>
    <x v="9"/>
  </r>
  <r>
    <x v="679"/>
    <x v="13"/>
    <x v="1"/>
    <n v="7.1059999999999998E-2"/>
    <x v="6"/>
    <n v="44"/>
    <x v="3"/>
    <x v="9"/>
  </r>
  <r>
    <x v="680"/>
    <x v="0"/>
    <x v="3"/>
    <n v="0.54590000000000005"/>
    <x v="6"/>
    <n v="45"/>
    <x v="3"/>
    <x v="9"/>
  </r>
  <r>
    <x v="680"/>
    <x v="16"/>
    <x v="3"/>
    <n v="1.2565"/>
    <x v="6"/>
    <n v="45"/>
    <x v="3"/>
    <x v="9"/>
  </r>
  <r>
    <x v="680"/>
    <x v="14"/>
    <x v="3"/>
    <n v="1.1886000000000001"/>
    <x v="6"/>
    <n v="45"/>
    <x v="3"/>
    <x v="9"/>
  </r>
  <r>
    <x v="680"/>
    <x v="2"/>
    <x v="3"/>
    <n v="1.2514000000000001"/>
    <x v="6"/>
    <n v="45"/>
    <x v="3"/>
    <x v="9"/>
  </r>
  <r>
    <x v="680"/>
    <x v="3"/>
    <x v="3"/>
    <n v="1.284"/>
    <x v="6"/>
    <n v="45"/>
    <x v="3"/>
    <x v="9"/>
  </r>
  <r>
    <x v="680"/>
    <x v="5"/>
    <x v="3"/>
    <n v="0.79679999999999995"/>
    <x v="6"/>
    <n v="45"/>
    <x v="3"/>
    <x v="9"/>
  </r>
  <r>
    <x v="680"/>
    <x v="6"/>
    <x v="3"/>
    <n v="1.0341"/>
    <x v="6"/>
    <n v="45"/>
    <x v="3"/>
    <x v="9"/>
  </r>
  <r>
    <x v="680"/>
    <x v="17"/>
    <x v="3"/>
    <n v="1.4825999999999999"/>
    <x v="6"/>
    <n v="45"/>
    <x v="3"/>
    <x v="9"/>
  </r>
  <r>
    <x v="680"/>
    <x v="15"/>
    <x v="3"/>
    <n v="1.4077"/>
    <x v="6"/>
    <n v="45"/>
    <x v="3"/>
    <x v="9"/>
  </r>
  <r>
    <x v="680"/>
    <x v="8"/>
    <x v="3"/>
    <n v="1.4423999999999999"/>
    <x v="6"/>
    <n v="45"/>
    <x v="3"/>
    <x v="9"/>
  </r>
  <r>
    <x v="680"/>
    <x v="9"/>
    <x v="3"/>
    <n v="1.5093000000000001"/>
    <x v="6"/>
    <n v="45"/>
    <x v="3"/>
    <x v="9"/>
  </r>
  <r>
    <x v="680"/>
    <x v="10"/>
    <x v="3"/>
    <n v="1.6428"/>
    <x v="6"/>
    <n v="45"/>
    <x v="3"/>
    <x v="9"/>
  </r>
  <r>
    <x v="680"/>
    <x v="11"/>
    <x v="3"/>
    <n v="1.5921000000000001"/>
    <x v="6"/>
    <n v="45"/>
    <x v="3"/>
    <x v="9"/>
  </r>
  <r>
    <x v="680"/>
    <x v="12"/>
    <x v="3"/>
    <n v="1.9623999999999999"/>
    <x v="6"/>
    <n v="45"/>
    <x v="3"/>
    <x v="9"/>
  </r>
  <r>
    <x v="680"/>
    <x v="18"/>
    <x v="3"/>
    <n v="0.873"/>
    <x v="6"/>
    <n v="45"/>
    <x v="3"/>
    <x v="9"/>
  </r>
  <r>
    <x v="680"/>
    <x v="19"/>
    <x v="3"/>
    <n v="1.0389999999999999"/>
    <x v="6"/>
    <n v="45"/>
    <x v="3"/>
    <x v="9"/>
  </r>
  <r>
    <x v="680"/>
    <x v="13"/>
    <x v="3"/>
    <n v="0.61863999999999997"/>
    <x v="6"/>
    <n v="45"/>
    <x v="3"/>
    <x v="9"/>
  </r>
  <r>
    <x v="680"/>
    <x v="0"/>
    <x v="2"/>
    <n v="0.30613000000000001"/>
    <x v="6"/>
    <n v="45"/>
    <x v="3"/>
    <x v="9"/>
  </r>
  <r>
    <x v="680"/>
    <x v="16"/>
    <x v="2"/>
    <n v="0.56576000000000004"/>
    <x v="6"/>
    <n v="45"/>
    <x v="3"/>
    <x v="9"/>
  </r>
  <r>
    <x v="680"/>
    <x v="14"/>
    <x v="2"/>
    <n v="0.51054999999999995"/>
    <x v="6"/>
    <n v="45"/>
    <x v="3"/>
    <x v="9"/>
  </r>
  <r>
    <x v="680"/>
    <x v="2"/>
    <x v="2"/>
    <n v="0.56159999999999999"/>
    <x v="6"/>
    <n v="45"/>
    <x v="3"/>
    <x v="9"/>
  </r>
  <r>
    <x v="680"/>
    <x v="3"/>
    <x v="2"/>
    <n v="0.58806000000000003"/>
    <x v="6"/>
    <n v="45"/>
    <x v="3"/>
    <x v="9"/>
  </r>
  <r>
    <x v="680"/>
    <x v="5"/>
    <x v="2"/>
    <n v="0.58126"/>
    <x v="6"/>
    <n v="45"/>
    <x v="3"/>
    <x v="9"/>
  </r>
  <r>
    <x v="680"/>
    <x v="6"/>
    <x v="2"/>
    <n v="0.49436999999999998"/>
    <x v="6"/>
    <n v="45"/>
    <x v="3"/>
    <x v="9"/>
  </r>
  <r>
    <x v="680"/>
    <x v="17"/>
    <x v="2"/>
    <n v="0.53439000000000003"/>
    <x v="6"/>
    <n v="45"/>
    <x v="3"/>
    <x v="9"/>
  </r>
  <r>
    <x v="680"/>
    <x v="15"/>
    <x v="2"/>
    <n v="0.47350999999999999"/>
    <x v="6"/>
    <n v="45"/>
    <x v="3"/>
    <x v="9"/>
  </r>
  <r>
    <x v="680"/>
    <x v="8"/>
    <x v="2"/>
    <n v="0.50170999999999999"/>
    <x v="6"/>
    <n v="45"/>
    <x v="3"/>
    <x v="9"/>
  </r>
  <r>
    <x v="680"/>
    <x v="9"/>
    <x v="2"/>
    <n v="0.55611999999999995"/>
    <x v="6"/>
    <n v="45"/>
    <x v="3"/>
    <x v="9"/>
  </r>
  <r>
    <x v="680"/>
    <x v="10"/>
    <x v="2"/>
    <n v="0.66464000000000001"/>
    <x v="6"/>
    <n v="45"/>
    <x v="3"/>
    <x v="9"/>
  </r>
  <r>
    <x v="680"/>
    <x v="11"/>
    <x v="2"/>
    <n v="0.62341999999999997"/>
    <x v="6"/>
    <n v="45"/>
    <x v="3"/>
    <x v="9"/>
  </r>
  <r>
    <x v="680"/>
    <x v="12"/>
    <x v="2"/>
    <n v="0.92454000000000003"/>
    <x v="6"/>
    <n v="45"/>
    <x v="3"/>
    <x v="9"/>
  </r>
  <r>
    <x v="680"/>
    <x v="18"/>
    <x v="2"/>
    <n v="0.57337000000000005"/>
    <x v="6"/>
    <n v="45"/>
    <x v="3"/>
    <x v="9"/>
  </r>
  <r>
    <x v="680"/>
    <x v="19"/>
    <x v="2"/>
    <n v="0.66873000000000005"/>
    <x v="6"/>
    <n v="45"/>
    <x v="3"/>
    <x v="9"/>
  </r>
  <r>
    <x v="680"/>
    <x v="13"/>
    <x v="2"/>
    <n v="0.51119000000000003"/>
    <x v="6"/>
    <n v="45"/>
    <x v="3"/>
    <x v="9"/>
  </r>
  <r>
    <x v="680"/>
    <x v="0"/>
    <x v="0"/>
    <n v="0.13782"/>
    <x v="6"/>
    <n v="45"/>
    <x v="3"/>
    <x v="9"/>
  </r>
  <r>
    <x v="680"/>
    <x v="16"/>
    <x v="0"/>
    <n v="0.45591999999999999"/>
    <x v="6"/>
    <n v="45"/>
    <x v="3"/>
    <x v="9"/>
  </r>
  <r>
    <x v="680"/>
    <x v="14"/>
    <x v="0"/>
    <n v="0.45591999999999999"/>
    <x v="6"/>
    <n v="45"/>
    <x v="3"/>
    <x v="9"/>
  </r>
  <r>
    <x v="680"/>
    <x v="2"/>
    <x v="0"/>
    <n v="0.45591999999999999"/>
    <x v="6"/>
    <n v="45"/>
    <x v="3"/>
    <x v="9"/>
  </r>
  <r>
    <x v="680"/>
    <x v="3"/>
    <x v="0"/>
    <n v="0.45591999999999999"/>
    <x v="6"/>
    <n v="45"/>
    <x v="3"/>
    <x v="9"/>
  </r>
  <r>
    <x v="680"/>
    <x v="5"/>
    <x v="0"/>
    <n v="0.12402000000000001"/>
    <x v="6"/>
    <n v="45"/>
    <x v="3"/>
    <x v="9"/>
  </r>
  <r>
    <x v="680"/>
    <x v="6"/>
    <x v="0"/>
    <n v="0.34650999999999998"/>
    <x v="6"/>
    <n v="45"/>
    <x v="3"/>
    <x v="9"/>
  </r>
  <r>
    <x v="680"/>
    <x v="17"/>
    <x v="0"/>
    <n v="0.67110000000000003"/>
    <x v="6"/>
    <n v="45"/>
    <x v="3"/>
    <x v="9"/>
  </r>
  <r>
    <x v="680"/>
    <x v="15"/>
    <x v="0"/>
    <n v="0.67110000000000003"/>
    <x v="6"/>
    <n v="45"/>
    <x v="3"/>
    <x v="9"/>
  </r>
  <r>
    <x v="680"/>
    <x v="8"/>
    <x v="0"/>
    <n v="0.67110000000000003"/>
    <x v="6"/>
    <n v="45"/>
    <x v="3"/>
    <x v="9"/>
  </r>
  <r>
    <x v="680"/>
    <x v="9"/>
    <x v="0"/>
    <n v="0.67110000000000003"/>
    <x v="6"/>
    <n v="45"/>
    <x v="3"/>
    <x v="9"/>
  </r>
  <r>
    <x v="680"/>
    <x v="10"/>
    <x v="0"/>
    <n v="0.67110000000000003"/>
    <x v="6"/>
    <n v="45"/>
    <x v="3"/>
    <x v="9"/>
  </r>
  <r>
    <x v="680"/>
    <x v="11"/>
    <x v="0"/>
    <n v="0.67110000000000003"/>
    <x v="6"/>
    <n v="45"/>
    <x v="3"/>
    <x v="9"/>
  </r>
  <r>
    <x v="680"/>
    <x v="12"/>
    <x v="0"/>
    <n v="0.67110000000000003"/>
    <x v="6"/>
    <n v="45"/>
    <x v="3"/>
    <x v="9"/>
  </r>
  <r>
    <x v="680"/>
    <x v="18"/>
    <x v="0"/>
    <n v="0.13639999999999999"/>
    <x v="6"/>
    <n v="45"/>
    <x v="3"/>
    <x v="9"/>
  </r>
  <r>
    <x v="680"/>
    <x v="19"/>
    <x v="0"/>
    <n v="0.17599999999999999"/>
    <x v="6"/>
    <n v="45"/>
    <x v="3"/>
    <x v="9"/>
  </r>
  <r>
    <x v="680"/>
    <x v="13"/>
    <x v="0"/>
    <n v="3.6299999999999999E-2"/>
    <x v="6"/>
    <n v="45"/>
    <x v="3"/>
    <x v="9"/>
  </r>
  <r>
    <x v="680"/>
    <x v="0"/>
    <x v="1"/>
    <n v="0.10194"/>
    <x v="6"/>
    <n v="45"/>
    <x v="3"/>
    <x v="9"/>
  </r>
  <r>
    <x v="680"/>
    <x v="16"/>
    <x v="1"/>
    <n v="0.23480999999999999"/>
    <x v="6"/>
    <n v="45"/>
    <x v="3"/>
    <x v="9"/>
  </r>
  <r>
    <x v="680"/>
    <x v="14"/>
    <x v="1"/>
    <n v="0.22212000000000001"/>
    <x v="6"/>
    <n v="45"/>
    <x v="3"/>
    <x v="9"/>
  </r>
  <r>
    <x v="680"/>
    <x v="2"/>
    <x v="1"/>
    <n v="0.23386999999999999"/>
    <x v="6"/>
    <n v="45"/>
    <x v="3"/>
    <x v="9"/>
  </r>
  <r>
    <x v="680"/>
    <x v="3"/>
    <x v="1"/>
    <n v="0.24001"/>
    <x v="6"/>
    <n v="45"/>
    <x v="3"/>
    <x v="9"/>
  </r>
  <r>
    <x v="680"/>
    <x v="5"/>
    <x v="1"/>
    <n v="9.1509999999999994E-2"/>
    <x v="6"/>
    <n v="45"/>
    <x v="3"/>
    <x v="9"/>
  </r>
  <r>
    <x v="680"/>
    <x v="6"/>
    <x v="1"/>
    <n v="0.19320999999999999"/>
    <x v="6"/>
    <n v="45"/>
    <x v="3"/>
    <x v="9"/>
  </r>
  <r>
    <x v="680"/>
    <x v="17"/>
    <x v="1"/>
    <n v="0.27710000000000001"/>
    <x v="6"/>
    <n v="45"/>
    <x v="3"/>
    <x v="9"/>
  </r>
  <r>
    <x v="680"/>
    <x v="15"/>
    <x v="1"/>
    <n v="0.26307999999999998"/>
    <x v="6"/>
    <n v="45"/>
    <x v="3"/>
    <x v="9"/>
  </r>
  <r>
    <x v="680"/>
    <x v="8"/>
    <x v="1"/>
    <n v="0.26957999999999999"/>
    <x v="6"/>
    <n v="45"/>
    <x v="3"/>
    <x v="9"/>
  </r>
  <r>
    <x v="680"/>
    <x v="9"/>
    <x v="1"/>
    <n v="0.28206999999999999"/>
    <x v="6"/>
    <n v="45"/>
    <x v="3"/>
    <x v="9"/>
  </r>
  <r>
    <x v="680"/>
    <x v="10"/>
    <x v="1"/>
    <n v="0.30704999999999999"/>
    <x v="6"/>
    <n v="45"/>
    <x v="3"/>
    <x v="9"/>
  </r>
  <r>
    <x v="680"/>
    <x v="11"/>
    <x v="1"/>
    <n v="0.29758000000000001"/>
    <x v="6"/>
    <n v="45"/>
    <x v="3"/>
    <x v="9"/>
  </r>
  <r>
    <x v="680"/>
    <x v="12"/>
    <x v="1"/>
    <n v="0.36675000000000002"/>
    <x v="6"/>
    <n v="45"/>
    <x v="3"/>
    <x v="9"/>
  </r>
  <r>
    <x v="680"/>
    <x v="18"/>
    <x v="1"/>
    <n v="0.16322999999999999"/>
    <x v="6"/>
    <n v="45"/>
    <x v="3"/>
    <x v="9"/>
  </r>
  <r>
    <x v="680"/>
    <x v="19"/>
    <x v="1"/>
    <n v="0.19427"/>
    <x v="6"/>
    <n v="45"/>
    <x v="3"/>
    <x v="9"/>
  </r>
  <r>
    <x v="680"/>
    <x v="13"/>
    <x v="1"/>
    <n v="7.1139999999999995E-2"/>
    <x v="6"/>
    <n v="45"/>
    <x v="3"/>
    <x v="9"/>
  </r>
  <r>
    <x v="681"/>
    <x v="0"/>
    <x v="3"/>
    <n v="0.55369999999999997"/>
    <x v="6"/>
    <n v="46"/>
    <x v="3"/>
    <x v="10"/>
  </r>
  <r>
    <x v="681"/>
    <x v="16"/>
    <x v="3"/>
    <n v="1.2393000000000001"/>
    <x v="6"/>
    <n v="46"/>
    <x v="3"/>
    <x v="10"/>
  </r>
  <r>
    <x v="681"/>
    <x v="14"/>
    <x v="3"/>
    <n v="1.1760999999999999"/>
    <x v="6"/>
    <n v="46"/>
    <x v="3"/>
    <x v="10"/>
  </r>
  <r>
    <x v="681"/>
    <x v="2"/>
    <x v="3"/>
    <n v="1.2326999999999999"/>
    <x v="6"/>
    <n v="46"/>
    <x v="3"/>
    <x v="10"/>
  </r>
  <r>
    <x v="681"/>
    <x v="3"/>
    <x v="3"/>
    <n v="1.2689999999999999"/>
    <x v="6"/>
    <n v="46"/>
    <x v="3"/>
    <x v="10"/>
  </r>
  <r>
    <x v="681"/>
    <x v="5"/>
    <x v="3"/>
    <n v="0.78190000000000004"/>
    <x v="6"/>
    <n v="46"/>
    <x v="3"/>
    <x v="10"/>
  </r>
  <r>
    <x v="681"/>
    <x v="6"/>
    <x v="3"/>
    <n v="1.0223"/>
    <x v="6"/>
    <n v="46"/>
    <x v="3"/>
    <x v="10"/>
  </r>
  <r>
    <x v="681"/>
    <x v="17"/>
    <x v="3"/>
    <n v="1.4639"/>
    <x v="6"/>
    <n v="46"/>
    <x v="3"/>
    <x v="10"/>
  </r>
  <r>
    <x v="681"/>
    <x v="15"/>
    <x v="3"/>
    <n v="1.397"/>
    <x v="6"/>
    <n v="46"/>
    <x v="3"/>
    <x v="10"/>
  </r>
  <r>
    <x v="681"/>
    <x v="8"/>
    <x v="3"/>
    <n v="1.4314"/>
    <x v="6"/>
    <n v="46"/>
    <x v="3"/>
    <x v="10"/>
  </r>
  <r>
    <x v="681"/>
    <x v="9"/>
    <x v="3"/>
    <n v="1.5058"/>
    <x v="6"/>
    <n v="46"/>
    <x v="3"/>
    <x v="10"/>
  </r>
  <r>
    <x v="681"/>
    <x v="10"/>
    <x v="3"/>
    <n v="1.6251"/>
    <x v="6"/>
    <n v="46"/>
    <x v="3"/>
    <x v="10"/>
  </r>
  <r>
    <x v="681"/>
    <x v="11"/>
    <x v="3"/>
    <n v="1.5840000000000001"/>
    <x v="6"/>
    <n v="46"/>
    <x v="3"/>
    <x v="10"/>
  </r>
  <r>
    <x v="681"/>
    <x v="12"/>
    <x v="3"/>
    <n v="1.9621"/>
    <x v="6"/>
    <n v="46"/>
    <x v="3"/>
    <x v="10"/>
  </r>
  <r>
    <x v="681"/>
    <x v="18"/>
    <x v="3"/>
    <n v="0.873"/>
    <x v="6"/>
    <n v="46"/>
    <x v="3"/>
    <x v="10"/>
  </r>
  <r>
    <x v="681"/>
    <x v="19"/>
    <x v="3"/>
    <n v="1.0389999999999999"/>
    <x v="6"/>
    <n v="46"/>
    <x v="3"/>
    <x v="10"/>
  </r>
  <r>
    <x v="681"/>
    <x v="13"/>
    <x v="3"/>
    <n v="0.61582999999999999"/>
    <x v="6"/>
    <n v="46"/>
    <x v="3"/>
    <x v="10"/>
  </r>
  <r>
    <x v="681"/>
    <x v="0"/>
    <x v="2"/>
    <n v="0.31247999999999998"/>
    <x v="6"/>
    <n v="46"/>
    <x v="3"/>
    <x v="10"/>
  </r>
  <r>
    <x v="681"/>
    <x v="16"/>
    <x v="2"/>
    <n v="0.55178000000000005"/>
    <x v="6"/>
    <n v="46"/>
    <x v="3"/>
    <x v="10"/>
  </r>
  <r>
    <x v="681"/>
    <x v="14"/>
    <x v="2"/>
    <n v="0.50039"/>
    <x v="6"/>
    <n v="46"/>
    <x v="3"/>
    <x v="10"/>
  </r>
  <r>
    <x v="681"/>
    <x v="2"/>
    <x v="2"/>
    <n v="0.5464"/>
    <x v="6"/>
    <n v="46"/>
    <x v="3"/>
    <x v="10"/>
  </r>
  <r>
    <x v="681"/>
    <x v="3"/>
    <x v="2"/>
    <n v="0.57586999999999999"/>
    <x v="6"/>
    <n v="46"/>
    <x v="3"/>
    <x v="10"/>
  </r>
  <r>
    <x v="681"/>
    <x v="5"/>
    <x v="2"/>
    <n v="0.56808000000000003"/>
    <x v="6"/>
    <n v="46"/>
    <x v="3"/>
    <x v="10"/>
  </r>
  <r>
    <x v="681"/>
    <x v="6"/>
    <x v="2"/>
    <n v="0.48477999999999999"/>
    <x v="6"/>
    <n v="46"/>
    <x v="3"/>
    <x v="10"/>
  </r>
  <r>
    <x v="681"/>
    <x v="17"/>
    <x v="2"/>
    <n v="0.51919000000000004"/>
    <x v="6"/>
    <n v="46"/>
    <x v="3"/>
    <x v="10"/>
  </r>
  <r>
    <x v="681"/>
    <x v="15"/>
    <x v="2"/>
    <n v="0.46481"/>
    <x v="6"/>
    <n v="46"/>
    <x v="3"/>
    <x v="10"/>
  </r>
  <r>
    <x v="681"/>
    <x v="8"/>
    <x v="2"/>
    <n v="0.49276999999999999"/>
    <x v="6"/>
    <n v="46"/>
    <x v="3"/>
    <x v="10"/>
  </r>
  <r>
    <x v="681"/>
    <x v="9"/>
    <x v="2"/>
    <n v="0.55327999999999999"/>
    <x v="6"/>
    <n v="46"/>
    <x v="3"/>
    <x v="10"/>
  </r>
  <r>
    <x v="681"/>
    <x v="10"/>
    <x v="2"/>
    <n v="0.65024999999999999"/>
    <x v="6"/>
    <n v="46"/>
    <x v="3"/>
    <x v="10"/>
  </r>
  <r>
    <x v="681"/>
    <x v="11"/>
    <x v="2"/>
    <n v="0.61682999999999999"/>
    <x v="6"/>
    <n v="46"/>
    <x v="3"/>
    <x v="10"/>
  </r>
  <r>
    <x v="681"/>
    <x v="12"/>
    <x v="2"/>
    <n v="0.92430000000000001"/>
    <x v="6"/>
    <n v="46"/>
    <x v="3"/>
    <x v="10"/>
  </r>
  <r>
    <x v="681"/>
    <x v="18"/>
    <x v="2"/>
    <n v="0.57337000000000005"/>
    <x v="6"/>
    <n v="46"/>
    <x v="3"/>
    <x v="10"/>
  </r>
  <r>
    <x v="681"/>
    <x v="19"/>
    <x v="2"/>
    <n v="0.66873000000000005"/>
    <x v="6"/>
    <n v="46"/>
    <x v="3"/>
    <x v="10"/>
  </r>
  <r>
    <x v="681"/>
    <x v="13"/>
    <x v="2"/>
    <n v="0.50871"/>
    <x v="6"/>
    <n v="46"/>
    <x v="3"/>
    <x v="10"/>
  </r>
  <r>
    <x v="681"/>
    <x v="0"/>
    <x v="0"/>
    <n v="0.13782"/>
    <x v="6"/>
    <n v="46"/>
    <x v="3"/>
    <x v="10"/>
  </r>
  <r>
    <x v="681"/>
    <x v="16"/>
    <x v="0"/>
    <n v="0.45591999999999999"/>
    <x v="6"/>
    <n v="46"/>
    <x v="3"/>
    <x v="10"/>
  </r>
  <r>
    <x v="681"/>
    <x v="14"/>
    <x v="0"/>
    <n v="0.45591999999999999"/>
    <x v="6"/>
    <n v="46"/>
    <x v="3"/>
    <x v="10"/>
  </r>
  <r>
    <x v="681"/>
    <x v="2"/>
    <x v="0"/>
    <n v="0.45591999999999999"/>
    <x v="6"/>
    <n v="46"/>
    <x v="3"/>
    <x v="10"/>
  </r>
  <r>
    <x v="681"/>
    <x v="3"/>
    <x v="0"/>
    <n v="0.45591999999999999"/>
    <x v="6"/>
    <n v="46"/>
    <x v="3"/>
    <x v="10"/>
  </r>
  <r>
    <x v="681"/>
    <x v="5"/>
    <x v="0"/>
    <n v="0.12402000000000001"/>
    <x v="6"/>
    <n v="46"/>
    <x v="3"/>
    <x v="10"/>
  </r>
  <r>
    <x v="681"/>
    <x v="6"/>
    <x v="0"/>
    <n v="0.34650999999999998"/>
    <x v="6"/>
    <n v="46"/>
    <x v="3"/>
    <x v="10"/>
  </r>
  <r>
    <x v="681"/>
    <x v="17"/>
    <x v="0"/>
    <n v="0.67110000000000003"/>
    <x v="6"/>
    <n v="46"/>
    <x v="3"/>
    <x v="10"/>
  </r>
  <r>
    <x v="681"/>
    <x v="15"/>
    <x v="0"/>
    <n v="0.67110000000000003"/>
    <x v="6"/>
    <n v="46"/>
    <x v="3"/>
    <x v="10"/>
  </r>
  <r>
    <x v="681"/>
    <x v="8"/>
    <x v="0"/>
    <n v="0.67110000000000003"/>
    <x v="6"/>
    <n v="46"/>
    <x v="3"/>
    <x v="10"/>
  </r>
  <r>
    <x v="681"/>
    <x v="9"/>
    <x v="0"/>
    <n v="0.67110000000000003"/>
    <x v="6"/>
    <n v="46"/>
    <x v="3"/>
    <x v="10"/>
  </r>
  <r>
    <x v="681"/>
    <x v="10"/>
    <x v="0"/>
    <n v="0.67110000000000003"/>
    <x v="6"/>
    <n v="46"/>
    <x v="3"/>
    <x v="10"/>
  </r>
  <r>
    <x v="681"/>
    <x v="11"/>
    <x v="0"/>
    <n v="0.67110000000000003"/>
    <x v="6"/>
    <n v="46"/>
    <x v="3"/>
    <x v="10"/>
  </r>
  <r>
    <x v="681"/>
    <x v="12"/>
    <x v="0"/>
    <n v="0.67110000000000003"/>
    <x v="6"/>
    <n v="46"/>
    <x v="3"/>
    <x v="10"/>
  </r>
  <r>
    <x v="681"/>
    <x v="18"/>
    <x v="0"/>
    <n v="0.13639999999999999"/>
    <x v="6"/>
    <n v="46"/>
    <x v="3"/>
    <x v="10"/>
  </r>
  <r>
    <x v="681"/>
    <x v="19"/>
    <x v="0"/>
    <n v="0.17599999999999999"/>
    <x v="6"/>
    <n v="46"/>
    <x v="3"/>
    <x v="10"/>
  </r>
  <r>
    <x v="681"/>
    <x v="13"/>
    <x v="0"/>
    <n v="3.6299999999999999E-2"/>
    <x v="6"/>
    <n v="46"/>
    <x v="3"/>
    <x v="10"/>
  </r>
  <r>
    <x v="681"/>
    <x v="0"/>
    <x v="1"/>
    <n v="0.10339"/>
    <x v="6"/>
    <n v="46"/>
    <x v="3"/>
    <x v="10"/>
  </r>
  <r>
    <x v="681"/>
    <x v="16"/>
    <x v="1"/>
    <n v="0.23158999999999999"/>
    <x v="6"/>
    <n v="46"/>
    <x v="3"/>
    <x v="10"/>
  </r>
  <r>
    <x v="681"/>
    <x v="14"/>
    <x v="1"/>
    <n v="0.21978"/>
    <x v="6"/>
    <n v="46"/>
    <x v="3"/>
    <x v="10"/>
  </r>
  <r>
    <x v="681"/>
    <x v="2"/>
    <x v="1"/>
    <n v="0.23036999999999999"/>
    <x v="6"/>
    <n v="46"/>
    <x v="3"/>
    <x v="10"/>
  </r>
  <r>
    <x v="681"/>
    <x v="3"/>
    <x v="1"/>
    <n v="0.23719999999999999"/>
    <x v="6"/>
    <n v="46"/>
    <x v="3"/>
    <x v="10"/>
  </r>
  <r>
    <x v="681"/>
    <x v="5"/>
    <x v="1"/>
    <n v="8.9789999999999995E-2"/>
    <x v="6"/>
    <n v="46"/>
    <x v="3"/>
    <x v="10"/>
  </r>
  <r>
    <x v="681"/>
    <x v="6"/>
    <x v="1"/>
    <n v="0.191"/>
    <x v="6"/>
    <n v="46"/>
    <x v="3"/>
    <x v="10"/>
  </r>
  <r>
    <x v="681"/>
    <x v="17"/>
    <x v="1"/>
    <n v="0.27360000000000001"/>
    <x v="6"/>
    <n v="46"/>
    <x v="3"/>
    <x v="10"/>
  </r>
  <r>
    <x v="681"/>
    <x v="15"/>
    <x v="1"/>
    <n v="0.26107999999999998"/>
    <x v="6"/>
    <n v="46"/>
    <x v="3"/>
    <x v="10"/>
  </r>
  <r>
    <x v="681"/>
    <x v="8"/>
    <x v="1"/>
    <n v="0.26751999999999998"/>
    <x v="6"/>
    <n v="46"/>
    <x v="3"/>
    <x v="10"/>
  </r>
  <r>
    <x v="681"/>
    <x v="9"/>
    <x v="1"/>
    <n v="0.28140999999999999"/>
    <x v="6"/>
    <n v="46"/>
    <x v="3"/>
    <x v="10"/>
  </r>
  <r>
    <x v="681"/>
    <x v="10"/>
    <x v="1"/>
    <n v="0.30374000000000001"/>
    <x v="6"/>
    <n v="46"/>
    <x v="3"/>
    <x v="10"/>
  </r>
  <r>
    <x v="681"/>
    <x v="11"/>
    <x v="1"/>
    <n v="0.29605999999999999"/>
    <x v="6"/>
    <n v="46"/>
    <x v="3"/>
    <x v="10"/>
  </r>
  <r>
    <x v="681"/>
    <x v="12"/>
    <x v="1"/>
    <n v="0.36669000000000002"/>
    <x v="6"/>
    <n v="46"/>
    <x v="3"/>
    <x v="10"/>
  </r>
  <r>
    <x v="681"/>
    <x v="18"/>
    <x v="1"/>
    <n v="0.16322999999999999"/>
    <x v="6"/>
    <n v="46"/>
    <x v="3"/>
    <x v="10"/>
  </r>
  <r>
    <x v="681"/>
    <x v="19"/>
    <x v="1"/>
    <n v="0.19427"/>
    <x v="6"/>
    <n v="46"/>
    <x v="3"/>
    <x v="10"/>
  </r>
  <r>
    <x v="681"/>
    <x v="13"/>
    <x v="1"/>
    <n v="7.0809999999999998E-2"/>
    <x v="6"/>
    <n v="46"/>
    <x v="3"/>
    <x v="10"/>
  </r>
  <r>
    <x v="682"/>
    <x v="0"/>
    <x v="3"/>
    <n v="0.55649999999999999"/>
    <x v="6"/>
    <n v="47"/>
    <x v="3"/>
    <x v="10"/>
  </r>
  <r>
    <x v="682"/>
    <x v="16"/>
    <x v="3"/>
    <n v="1.21"/>
    <x v="6"/>
    <n v="47"/>
    <x v="3"/>
    <x v="10"/>
  </r>
  <r>
    <x v="682"/>
    <x v="14"/>
    <x v="3"/>
    <n v="1.1591"/>
    <x v="6"/>
    <n v="47"/>
    <x v="3"/>
    <x v="10"/>
  </r>
  <r>
    <x v="682"/>
    <x v="2"/>
    <x v="3"/>
    <n v="1.2206999999999999"/>
    <x v="6"/>
    <n v="47"/>
    <x v="3"/>
    <x v="10"/>
  </r>
  <r>
    <x v="682"/>
    <x v="3"/>
    <x v="3"/>
    <n v="1.2689999999999999"/>
    <x v="6"/>
    <n v="47"/>
    <x v="3"/>
    <x v="10"/>
  </r>
  <r>
    <x v="682"/>
    <x v="5"/>
    <x v="3"/>
    <n v="0.76629999999999998"/>
    <x v="6"/>
    <n v="47"/>
    <x v="3"/>
    <x v="10"/>
  </r>
  <r>
    <x v="682"/>
    <x v="6"/>
    <x v="3"/>
    <n v="1.0013000000000001"/>
    <x v="6"/>
    <n v="47"/>
    <x v="3"/>
    <x v="10"/>
  </r>
  <r>
    <x v="682"/>
    <x v="17"/>
    <x v="3"/>
    <n v="1.4435"/>
    <x v="6"/>
    <n v="47"/>
    <x v="3"/>
    <x v="10"/>
  </r>
  <r>
    <x v="682"/>
    <x v="15"/>
    <x v="3"/>
    <n v="1.3789"/>
    <x v="6"/>
    <n v="47"/>
    <x v="3"/>
    <x v="10"/>
  </r>
  <r>
    <x v="682"/>
    <x v="8"/>
    <x v="3"/>
    <n v="1.4106000000000001"/>
    <x v="6"/>
    <n v="47"/>
    <x v="3"/>
    <x v="10"/>
  </r>
  <r>
    <x v="682"/>
    <x v="9"/>
    <x v="3"/>
    <n v="1.4857"/>
    <x v="6"/>
    <n v="47"/>
    <x v="3"/>
    <x v="10"/>
  </r>
  <r>
    <x v="682"/>
    <x v="10"/>
    <x v="3"/>
    <n v="1.6041000000000001"/>
    <x v="6"/>
    <n v="47"/>
    <x v="3"/>
    <x v="10"/>
  </r>
  <r>
    <x v="682"/>
    <x v="11"/>
    <x v="3"/>
    <n v="1.5608"/>
    <x v="6"/>
    <n v="47"/>
    <x v="3"/>
    <x v="10"/>
  </r>
  <r>
    <x v="682"/>
    <x v="12"/>
    <x v="3"/>
    <n v="1.9610000000000001"/>
    <x v="6"/>
    <n v="47"/>
    <x v="3"/>
    <x v="10"/>
  </r>
  <r>
    <x v="682"/>
    <x v="18"/>
    <x v="3"/>
    <n v="0.873"/>
    <x v="6"/>
    <n v="47"/>
    <x v="3"/>
    <x v="10"/>
  </r>
  <r>
    <x v="682"/>
    <x v="19"/>
    <x v="3"/>
    <n v="1.0389999999999999"/>
    <x v="6"/>
    <n v="47"/>
    <x v="3"/>
    <x v="10"/>
  </r>
  <r>
    <x v="682"/>
    <x v="13"/>
    <x v="3"/>
    <n v="0.58091999999999999"/>
    <x v="6"/>
    <n v="47"/>
    <x v="3"/>
    <x v="10"/>
  </r>
  <r>
    <x v="682"/>
    <x v="0"/>
    <x v="2"/>
    <n v="0.31475999999999998"/>
    <x v="6"/>
    <n v="47"/>
    <x v="3"/>
    <x v="10"/>
  </r>
  <r>
    <x v="682"/>
    <x v="16"/>
    <x v="2"/>
    <n v="0.52795999999999998"/>
    <x v="6"/>
    <n v="47"/>
    <x v="3"/>
    <x v="10"/>
  </r>
  <r>
    <x v="682"/>
    <x v="14"/>
    <x v="2"/>
    <n v="0.48657"/>
    <x v="6"/>
    <n v="47"/>
    <x v="3"/>
    <x v="10"/>
  </r>
  <r>
    <x v="682"/>
    <x v="2"/>
    <x v="2"/>
    <n v="0.53664999999999996"/>
    <x v="6"/>
    <n v="47"/>
    <x v="3"/>
    <x v="10"/>
  </r>
  <r>
    <x v="682"/>
    <x v="3"/>
    <x v="2"/>
    <n v="0.57587999999999995"/>
    <x v="6"/>
    <n v="47"/>
    <x v="3"/>
    <x v="10"/>
  </r>
  <r>
    <x v="682"/>
    <x v="5"/>
    <x v="2"/>
    <n v="0.55427999999999999"/>
    <x v="6"/>
    <n v="47"/>
    <x v="3"/>
    <x v="10"/>
  </r>
  <r>
    <x v="682"/>
    <x v="6"/>
    <x v="2"/>
    <n v="0.46771000000000001"/>
    <x v="6"/>
    <n v="47"/>
    <x v="3"/>
    <x v="10"/>
  </r>
  <r>
    <x v="682"/>
    <x v="17"/>
    <x v="2"/>
    <n v="0.50261"/>
    <x v="6"/>
    <n v="47"/>
    <x v="3"/>
    <x v="10"/>
  </r>
  <r>
    <x v="682"/>
    <x v="15"/>
    <x v="2"/>
    <n v="0.4501"/>
    <x v="6"/>
    <n v="47"/>
    <x v="3"/>
    <x v="10"/>
  </r>
  <r>
    <x v="682"/>
    <x v="8"/>
    <x v="2"/>
    <n v="0.47586000000000001"/>
    <x v="6"/>
    <n v="47"/>
    <x v="3"/>
    <x v="10"/>
  </r>
  <r>
    <x v="682"/>
    <x v="9"/>
    <x v="2"/>
    <n v="0.53693999999999997"/>
    <x v="6"/>
    <n v="47"/>
    <x v="3"/>
    <x v="10"/>
  </r>
  <r>
    <x v="682"/>
    <x v="10"/>
    <x v="2"/>
    <n v="0.63317999999999997"/>
    <x v="6"/>
    <n v="47"/>
    <x v="3"/>
    <x v="10"/>
  </r>
  <r>
    <x v="682"/>
    <x v="11"/>
    <x v="2"/>
    <n v="0.59797"/>
    <x v="6"/>
    <n v="47"/>
    <x v="3"/>
    <x v="10"/>
  </r>
  <r>
    <x v="682"/>
    <x v="12"/>
    <x v="2"/>
    <n v="0.92340999999999995"/>
    <x v="6"/>
    <n v="47"/>
    <x v="3"/>
    <x v="10"/>
  </r>
  <r>
    <x v="682"/>
    <x v="18"/>
    <x v="2"/>
    <n v="0.57337000000000005"/>
    <x v="6"/>
    <n v="47"/>
    <x v="3"/>
    <x v="10"/>
  </r>
  <r>
    <x v="682"/>
    <x v="19"/>
    <x v="2"/>
    <n v="0.66873000000000005"/>
    <x v="6"/>
    <n v="47"/>
    <x v="3"/>
    <x v="10"/>
  </r>
  <r>
    <x v="682"/>
    <x v="13"/>
    <x v="2"/>
    <n v="0.47782000000000002"/>
    <x v="6"/>
    <n v="47"/>
    <x v="3"/>
    <x v="10"/>
  </r>
  <r>
    <x v="682"/>
    <x v="0"/>
    <x v="0"/>
    <n v="0.13782"/>
    <x v="6"/>
    <n v="47"/>
    <x v="3"/>
    <x v="10"/>
  </r>
  <r>
    <x v="682"/>
    <x v="16"/>
    <x v="0"/>
    <n v="0.45591999999999999"/>
    <x v="6"/>
    <n v="47"/>
    <x v="3"/>
    <x v="10"/>
  </r>
  <r>
    <x v="682"/>
    <x v="14"/>
    <x v="0"/>
    <n v="0.45591999999999999"/>
    <x v="6"/>
    <n v="47"/>
    <x v="3"/>
    <x v="10"/>
  </r>
  <r>
    <x v="682"/>
    <x v="2"/>
    <x v="0"/>
    <n v="0.45591999999999999"/>
    <x v="6"/>
    <n v="47"/>
    <x v="3"/>
    <x v="10"/>
  </r>
  <r>
    <x v="682"/>
    <x v="3"/>
    <x v="0"/>
    <n v="0.45591999999999999"/>
    <x v="6"/>
    <n v="47"/>
    <x v="3"/>
    <x v="10"/>
  </r>
  <r>
    <x v="682"/>
    <x v="5"/>
    <x v="0"/>
    <n v="0.12402000000000001"/>
    <x v="6"/>
    <n v="47"/>
    <x v="3"/>
    <x v="10"/>
  </r>
  <r>
    <x v="682"/>
    <x v="6"/>
    <x v="0"/>
    <n v="0.34650999999999998"/>
    <x v="6"/>
    <n v="47"/>
    <x v="3"/>
    <x v="10"/>
  </r>
  <r>
    <x v="682"/>
    <x v="17"/>
    <x v="0"/>
    <n v="0.67110000000000003"/>
    <x v="6"/>
    <n v="47"/>
    <x v="3"/>
    <x v="10"/>
  </r>
  <r>
    <x v="682"/>
    <x v="15"/>
    <x v="0"/>
    <n v="0.67110000000000003"/>
    <x v="6"/>
    <n v="47"/>
    <x v="3"/>
    <x v="10"/>
  </r>
  <r>
    <x v="682"/>
    <x v="8"/>
    <x v="0"/>
    <n v="0.67110000000000003"/>
    <x v="6"/>
    <n v="47"/>
    <x v="3"/>
    <x v="10"/>
  </r>
  <r>
    <x v="682"/>
    <x v="9"/>
    <x v="0"/>
    <n v="0.67110000000000003"/>
    <x v="6"/>
    <n v="47"/>
    <x v="3"/>
    <x v="10"/>
  </r>
  <r>
    <x v="682"/>
    <x v="10"/>
    <x v="0"/>
    <n v="0.67110000000000003"/>
    <x v="6"/>
    <n v="47"/>
    <x v="3"/>
    <x v="10"/>
  </r>
  <r>
    <x v="682"/>
    <x v="11"/>
    <x v="0"/>
    <n v="0.67110000000000003"/>
    <x v="6"/>
    <n v="47"/>
    <x v="3"/>
    <x v="10"/>
  </r>
  <r>
    <x v="682"/>
    <x v="12"/>
    <x v="0"/>
    <n v="0.67110000000000003"/>
    <x v="6"/>
    <n v="47"/>
    <x v="3"/>
    <x v="10"/>
  </r>
  <r>
    <x v="682"/>
    <x v="18"/>
    <x v="0"/>
    <n v="0.13639999999999999"/>
    <x v="6"/>
    <n v="47"/>
    <x v="3"/>
    <x v="10"/>
  </r>
  <r>
    <x v="682"/>
    <x v="19"/>
    <x v="0"/>
    <n v="0.17599999999999999"/>
    <x v="6"/>
    <n v="47"/>
    <x v="3"/>
    <x v="10"/>
  </r>
  <r>
    <x v="682"/>
    <x v="13"/>
    <x v="0"/>
    <n v="3.6299999999999999E-2"/>
    <x v="6"/>
    <n v="47"/>
    <x v="3"/>
    <x v="10"/>
  </r>
  <r>
    <x v="682"/>
    <x v="0"/>
    <x v="1"/>
    <n v="0.10391"/>
    <x v="6"/>
    <n v="47"/>
    <x v="3"/>
    <x v="10"/>
  </r>
  <r>
    <x v="682"/>
    <x v="16"/>
    <x v="1"/>
    <n v="0.22611000000000001"/>
    <x v="6"/>
    <n v="47"/>
    <x v="3"/>
    <x v="10"/>
  </r>
  <r>
    <x v="682"/>
    <x v="14"/>
    <x v="1"/>
    <n v="0.21659999999999999"/>
    <x v="6"/>
    <n v="47"/>
    <x v="3"/>
    <x v="10"/>
  </r>
  <r>
    <x v="682"/>
    <x v="2"/>
    <x v="1"/>
    <n v="0.22811999999999999"/>
    <x v="6"/>
    <n v="47"/>
    <x v="3"/>
    <x v="10"/>
  </r>
  <r>
    <x v="682"/>
    <x v="3"/>
    <x v="1"/>
    <n v="0.23719999999999999"/>
    <x v="6"/>
    <n v="47"/>
    <x v="3"/>
    <x v="10"/>
  </r>
  <r>
    <x v="682"/>
    <x v="5"/>
    <x v="1"/>
    <n v="8.7989999999999999E-2"/>
    <x v="6"/>
    <n v="47"/>
    <x v="3"/>
    <x v="10"/>
  </r>
  <r>
    <x v="682"/>
    <x v="6"/>
    <x v="1"/>
    <n v="0.18706999999999999"/>
    <x v="6"/>
    <n v="47"/>
    <x v="3"/>
    <x v="10"/>
  </r>
  <r>
    <x v="682"/>
    <x v="17"/>
    <x v="1"/>
    <n v="0.26978000000000002"/>
    <x v="6"/>
    <n v="47"/>
    <x v="3"/>
    <x v="10"/>
  </r>
  <r>
    <x v="682"/>
    <x v="15"/>
    <x v="1"/>
    <n v="0.25768999999999997"/>
    <x v="6"/>
    <n v="47"/>
    <x v="3"/>
    <x v="10"/>
  </r>
  <r>
    <x v="682"/>
    <x v="8"/>
    <x v="1"/>
    <n v="0.26362999999999998"/>
    <x v="6"/>
    <n v="47"/>
    <x v="3"/>
    <x v="10"/>
  </r>
  <r>
    <x v="682"/>
    <x v="9"/>
    <x v="1"/>
    <n v="0.27765000000000001"/>
    <x v="6"/>
    <n v="47"/>
    <x v="3"/>
    <x v="10"/>
  </r>
  <r>
    <x v="682"/>
    <x v="10"/>
    <x v="1"/>
    <n v="0.29981000000000002"/>
    <x v="6"/>
    <n v="47"/>
    <x v="3"/>
    <x v="10"/>
  </r>
  <r>
    <x v="682"/>
    <x v="11"/>
    <x v="1"/>
    <n v="0.29171999999999998"/>
    <x v="6"/>
    <n v="47"/>
    <x v="3"/>
    <x v="10"/>
  </r>
  <r>
    <x v="682"/>
    <x v="12"/>
    <x v="1"/>
    <n v="0.36647999999999997"/>
    <x v="6"/>
    <n v="47"/>
    <x v="3"/>
    <x v="10"/>
  </r>
  <r>
    <x v="682"/>
    <x v="18"/>
    <x v="1"/>
    <n v="0.16322999999999999"/>
    <x v="6"/>
    <n v="47"/>
    <x v="3"/>
    <x v="10"/>
  </r>
  <r>
    <x v="682"/>
    <x v="19"/>
    <x v="1"/>
    <n v="0.19427"/>
    <x v="6"/>
    <n v="47"/>
    <x v="3"/>
    <x v="10"/>
  </r>
  <r>
    <x v="682"/>
    <x v="13"/>
    <x v="1"/>
    <n v="6.6790000000000002E-2"/>
    <x v="6"/>
    <n v="47"/>
    <x v="3"/>
    <x v="10"/>
  </r>
  <r>
    <x v="683"/>
    <x v="0"/>
    <x v="3"/>
    <n v="0.55589999999999995"/>
    <x v="6"/>
    <n v="48"/>
    <x v="3"/>
    <x v="10"/>
  </r>
  <r>
    <x v="683"/>
    <x v="16"/>
    <x v="3"/>
    <n v="1.2092000000000001"/>
    <x v="6"/>
    <n v="48"/>
    <x v="3"/>
    <x v="10"/>
  </r>
  <r>
    <x v="683"/>
    <x v="14"/>
    <x v="3"/>
    <n v="1.1424000000000001"/>
    <x v="6"/>
    <n v="48"/>
    <x v="3"/>
    <x v="10"/>
  </r>
  <r>
    <x v="683"/>
    <x v="2"/>
    <x v="3"/>
    <n v="1.2108000000000001"/>
    <x v="6"/>
    <n v="48"/>
    <x v="3"/>
    <x v="10"/>
  </r>
  <r>
    <x v="683"/>
    <x v="3"/>
    <x v="3"/>
    <n v="1.254"/>
    <x v="6"/>
    <n v="48"/>
    <x v="3"/>
    <x v="10"/>
  </r>
  <r>
    <x v="683"/>
    <x v="5"/>
    <x v="3"/>
    <n v="0.76590000000000003"/>
    <x v="6"/>
    <n v="48"/>
    <x v="3"/>
    <x v="10"/>
  </r>
  <r>
    <x v="683"/>
    <x v="6"/>
    <x v="3"/>
    <n v="0.99839999999999995"/>
    <x v="6"/>
    <n v="48"/>
    <x v="3"/>
    <x v="10"/>
  </r>
  <r>
    <x v="683"/>
    <x v="17"/>
    <x v="3"/>
    <n v="1.431"/>
    <x v="6"/>
    <n v="48"/>
    <x v="3"/>
    <x v="10"/>
  </r>
  <r>
    <x v="683"/>
    <x v="15"/>
    <x v="3"/>
    <n v="1.3708"/>
    <x v="6"/>
    <n v="48"/>
    <x v="3"/>
    <x v="10"/>
  </r>
  <r>
    <x v="683"/>
    <x v="8"/>
    <x v="3"/>
    <n v="1.413"/>
    <x v="6"/>
    <n v="48"/>
    <x v="3"/>
    <x v="10"/>
  </r>
  <r>
    <x v="683"/>
    <x v="9"/>
    <x v="3"/>
    <n v="1.4730000000000001"/>
    <x v="6"/>
    <n v="48"/>
    <x v="3"/>
    <x v="10"/>
  </r>
  <r>
    <x v="683"/>
    <x v="10"/>
    <x v="3"/>
    <n v="1.5999000000000001"/>
    <x v="6"/>
    <n v="48"/>
    <x v="3"/>
    <x v="10"/>
  </r>
  <r>
    <x v="683"/>
    <x v="11"/>
    <x v="3"/>
    <n v="1.5488"/>
    <x v="6"/>
    <n v="48"/>
    <x v="3"/>
    <x v="10"/>
  </r>
  <r>
    <x v="683"/>
    <x v="12"/>
    <x v="3"/>
    <n v="1.9599"/>
    <x v="6"/>
    <n v="48"/>
    <x v="3"/>
    <x v="10"/>
  </r>
  <r>
    <x v="683"/>
    <x v="18"/>
    <x v="3"/>
    <n v="0.873"/>
    <x v="6"/>
    <n v="48"/>
    <x v="3"/>
    <x v="10"/>
  </r>
  <r>
    <x v="683"/>
    <x v="19"/>
    <x v="3"/>
    <n v="1.0389999999999999"/>
    <x v="6"/>
    <n v="48"/>
    <x v="3"/>
    <x v="10"/>
  </r>
  <r>
    <x v="683"/>
    <x v="13"/>
    <x v="3"/>
    <n v="0.57591999999999999"/>
    <x v="6"/>
    <n v="48"/>
    <x v="3"/>
    <x v="10"/>
  </r>
  <r>
    <x v="683"/>
    <x v="0"/>
    <x v="2"/>
    <n v="0.31428"/>
    <x v="6"/>
    <n v="48"/>
    <x v="3"/>
    <x v="10"/>
  </r>
  <r>
    <x v="683"/>
    <x v="16"/>
    <x v="2"/>
    <n v="0.53730999999999995"/>
    <x v="6"/>
    <n v="48"/>
    <x v="3"/>
    <x v="10"/>
  </r>
  <r>
    <x v="683"/>
    <x v="14"/>
    <x v="2"/>
    <n v="0.48299999999999998"/>
    <x v="6"/>
    <n v="48"/>
    <x v="3"/>
    <x v="10"/>
  </r>
  <r>
    <x v="683"/>
    <x v="2"/>
    <x v="2"/>
    <n v="0.53861000000000003"/>
    <x v="6"/>
    <n v="48"/>
    <x v="3"/>
    <x v="10"/>
  </r>
  <r>
    <x v="683"/>
    <x v="3"/>
    <x v="2"/>
    <n v="0.57367999999999997"/>
    <x v="6"/>
    <n v="48"/>
    <x v="3"/>
    <x v="10"/>
  </r>
  <r>
    <x v="683"/>
    <x v="5"/>
    <x v="2"/>
    <n v="0.55393000000000003"/>
    <x v="6"/>
    <n v="48"/>
    <x v="3"/>
    <x v="10"/>
  </r>
  <r>
    <x v="683"/>
    <x v="6"/>
    <x v="2"/>
    <n v="0.46536"/>
    <x v="6"/>
    <n v="48"/>
    <x v="3"/>
    <x v="10"/>
  </r>
  <r>
    <x v="683"/>
    <x v="17"/>
    <x v="2"/>
    <n v="0.49245"/>
    <x v="6"/>
    <n v="48"/>
    <x v="3"/>
    <x v="10"/>
  </r>
  <r>
    <x v="683"/>
    <x v="15"/>
    <x v="2"/>
    <n v="0.44352000000000003"/>
    <x v="6"/>
    <n v="48"/>
    <x v="3"/>
    <x v="10"/>
  </r>
  <r>
    <x v="683"/>
    <x v="8"/>
    <x v="2"/>
    <n v="0.47782000000000002"/>
    <x v="6"/>
    <n v="48"/>
    <x v="3"/>
    <x v="10"/>
  </r>
  <r>
    <x v="683"/>
    <x v="9"/>
    <x v="2"/>
    <n v="0.52661999999999998"/>
    <x v="6"/>
    <n v="48"/>
    <x v="3"/>
    <x v="10"/>
  </r>
  <r>
    <x v="683"/>
    <x v="10"/>
    <x v="2"/>
    <n v="0.62977000000000005"/>
    <x v="6"/>
    <n v="48"/>
    <x v="3"/>
    <x v="10"/>
  </r>
  <r>
    <x v="683"/>
    <x v="11"/>
    <x v="2"/>
    <n v="0.58821999999999997"/>
    <x v="6"/>
    <n v="48"/>
    <x v="3"/>
    <x v="10"/>
  </r>
  <r>
    <x v="683"/>
    <x v="12"/>
    <x v="2"/>
    <n v="0.92252000000000001"/>
    <x v="6"/>
    <n v="48"/>
    <x v="3"/>
    <x v="10"/>
  </r>
  <r>
    <x v="683"/>
    <x v="18"/>
    <x v="2"/>
    <n v="0.57337000000000005"/>
    <x v="6"/>
    <n v="48"/>
    <x v="3"/>
    <x v="10"/>
  </r>
  <r>
    <x v="683"/>
    <x v="19"/>
    <x v="2"/>
    <n v="0.66873000000000005"/>
    <x v="6"/>
    <n v="48"/>
    <x v="3"/>
    <x v="10"/>
  </r>
  <r>
    <x v="683"/>
    <x v="13"/>
    <x v="2"/>
    <n v="0.47339999999999999"/>
    <x v="6"/>
    <n v="48"/>
    <x v="3"/>
    <x v="10"/>
  </r>
  <r>
    <x v="683"/>
    <x v="0"/>
    <x v="0"/>
    <n v="0.13782"/>
    <x v="6"/>
    <n v="48"/>
    <x v="3"/>
    <x v="10"/>
  </r>
  <r>
    <x v="683"/>
    <x v="16"/>
    <x v="0"/>
    <n v="0.44591999999999998"/>
    <x v="6"/>
    <n v="48"/>
    <x v="3"/>
    <x v="10"/>
  </r>
  <r>
    <x v="683"/>
    <x v="14"/>
    <x v="0"/>
    <n v="0.44591999999999998"/>
    <x v="6"/>
    <n v="48"/>
    <x v="3"/>
    <x v="10"/>
  </r>
  <r>
    <x v="683"/>
    <x v="2"/>
    <x v="0"/>
    <n v="0.44591999999999998"/>
    <x v="6"/>
    <n v="48"/>
    <x v="3"/>
    <x v="10"/>
  </r>
  <r>
    <x v="683"/>
    <x v="3"/>
    <x v="0"/>
    <n v="0.44591999999999998"/>
    <x v="6"/>
    <n v="48"/>
    <x v="3"/>
    <x v="10"/>
  </r>
  <r>
    <x v="683"/>
    <x v="5"/>
    <x v="0"/>
    <n v="0.12402000000000001"/>
    <x v="6"/>
    <n v="48"/>
    <x v="3"/>
    <x v="10"/>
  </r>
  <r>
    <x v="683"/>
    <x v="6"/>
    <x v="0"/>
    <n v="0.34650999999999998"/>
    <x v="6"/>
    <n v="48"/>
    <x v="3"/>
    <x v="10"/>
  </r>
  <r>
    <x v="683"/>
    <x v="17"/>
    <x v="0"/>
    <n v="0.67110000000000003"/>
    <x v="6"/>
    <n v="48"/>
    <x v="3"/>
    <x v="10"/>
  </r>
  <r>
    <x v="683"/>
    <x v="15"/>
    <x v="0"/>
    <n v="0.67110000000000003"/>
    <x v="6"/>
    <n v="48"/>
    <x v="3"/>
    <x v="10"/>
  </r>
  <r>
    <x v="683"/>
    <x v="8"/>
    <x v="0"/>
    <n v="0.67110000000000003"/>
    <x v="6"/>
    <n v="48"/>
    <x v="3"/>
    <x v="10"/>
  </r>
  <r>
    <x v="683"/>
    <x v="9"/>
    <x v="0"/>
    <n v="0.67110000000000003"/>
    <x v="6"/>
    <n v="48"/>
    <x v="3"/>
    <x v="10"/>
  </r>
  <r>
    <x v="683"/>
    <x v="10"/>
    <x v="0"/>
    <n v="0.67110000000000003"/>
    <x v="6"/>
    <n v="48"/>
    <x v="3"/>
    <x v="10"/>
  </r>
  <r>
    <x v="683"/>
    <x v="11"/>
    <x v="0"/>
    <n v="0.67110000000000003"/>
    <x v="6"/>
    <n v="48"/>
    <x v="3"/>
    <x v="10"/>
  </r>
  <r>
    <x v="683"/>
    <x v="12"/>
    <x v="0"/>
    <n v="0.67110000000000003"/>
    <x v="6"/>
    <n v="48"/>
    <x v="3"/>
    <x v="10"/>
  </r>
  <r>
    <x v="683"/>
    <x v="18"/>
    <x v="0"/>
    <n v="0.13639999999999999"/>
    <x v="6"/>
    <n v="48"/>
    <x v="3"/>
    <x v="10"/>
  </r>
  <r>
    <x v="683"/>
    <x v="19"/>
    <x v="0"/>
    <n v="0.17599999999999999"/>
    <x v="6"/>
    <n v="48"/>
    <x v="3"/>
    <x v="10"/>
  </r>
  <r>
    <x v="683"/>
    <x v="13"/>
    <x v="0"/>
    <n v="3.6299999999999999E-2"/>
    <x v="6"/>
    <n v="48"/>
    <x v="3"/>
    <x v="10"/>
  </r>
  <r>
    <x v="683"/>
    <x v="0"/>
    <x v="1"/>
    <n v="0.10378999999999999"/>
    <x v="6"/>
    <n v="48"/>
    <x v="3"/>
    <x v="10"/>
  </r>
  <r>
    <x v="683"/>
    <x v="16"/>
    <x v="1"/>
    <n v="0.22595999999999999"/>
    <x v="6"/>
    <n v="48"/>
    <x v="3"/>
    <x v="10"/>
  </r>
  <r>
    <x v="683"/>
    <x v="14"/>
    <x v="1"/>
    <n v="0.21346999999999999"/>
    <x v="6"/>
    <n v="48"/>
    <x v="3"/>
    <x v="10"/>
  </r>
  <r>
    <x v="683"/>
    <x v="2"/>
    <x v="1"/>
    <n v="0.22625999999999999"/>
    <x v="6"/>
    <n v="48"/>
    <x v="3"/>
    <x v="10"/>
  </r>
  <r>
    <x v="683"/>
    <x v="3"/>
    <x v="1"/>
    <n v="0.23438999999999999"/>
    <x v="6"/>
    <n v="48"/>
    <x v="3"/>
    <x v="10"/>
  </r>
  <r>
    <x v="683"/>
    <x v="5"/>
    <x v="1"/>
    <n v="8.7940000000000004E-2"/>
    <x v="6"/>
    <n v="48"/>
    <x v="3"/>
    <x v="10"/>
  </r>
  <r>
    <x v="683"/>
    <x v="6"/>
    <x v="1"/>
    <n v="0.18651999999999999"/>
    <x v="6"/>
    <n v="48"/>
    <x v="3"/>
    <x v="10"/>
  </r>
  <r>
    <x v="683"/>
    <x v="17"/>
    <x v="1"/>
    <n v="0.26744000000000001"/>
    <x v="6"/>
    <n v="48"/>
    <x v="3"/>
    <x v="10"/>
  </r>
  <r>
    <x v="683"/>
    <x v="15"/>
    <x v="1"/>
    <n v="0.25617000000000001"/>
    <x v="6"/>
    <n v="48"/>
    <x v="3"/>
    <x v="10"/>
  </r>
  <r>
    <x v="683"/>
    <x v="8"/>
    <x v="1"/>
    <n v="0.26407000000000003"/>
    <x v="6"/>
    <n v="48"/>
    <x v="3"/>
    <x v="10"/>
  </r>
  <r>
    <x v="683"/>
    <x v="9"/>
    <x v="1"/>
    <n v="0.27527000000000001"/>
    <x v="6"/>
    <n v="48"/>
    <x v="3"/>
    <x v="10"/>
  </r>
  <r>
    <x v="683"/>
    <x v="10"/>
    <x v="1"/>
    <n v="0.29902000000000001"/>
    <x v="6"/>
    <n v="48"/>
    <x v="3"/>
    <x v="10"/>
  </r>
  <r>
    <x v="683"/>
    <x v="11"/>
    <x v="1"/>
    <n v="0.28947000000000001"/>
    <x v="6"/>
    <n v="48"/>
    <x v="3"/>
    <x v="10"/>
  </r>
  <r>
    <x v="683"/>
    <x v="12"/>
    <x v="1"/>
    <n v="0.36626999999999998"/>
    <x v="6"/>
    <n v="48"/>
    <x v="3"/>
    <x v="10"/>
  </r>
  <r>
    <x v="683"/>
    <x v="18"/>
    <x v="1"/>
    <n v="0.16322999999999999"/>
    <x v="6"/>
    <n v="48"/>
    <x v="3"/>
    <x v="10"/>
  </r>
  <r>
    <x v="683"/>
    <x v="19"/>
    <x v="1"/>
    <n v="0.19427"/>
    <x v="6"/>
    <n v="48"/>
    <x v="3"/>
    <x v="10"/>
  </r>
  <r>
    <x v="683"/>
    <x v="13"/>
    <x v="1"/>
    <n v="6.6210000000000005E-2"/>
    <x v="6"/>
    <n v="48"/>
    <x v="3"/>
    <x v="10"/>
  </r>
  <r>
    <x v="684"/>
    <x v="0"/>
    <x v="3"/>
    <n v="0.56510000000000005"/>
    <x v="6"/>
    <n v="49"/>
    <x v="3"/>
    <x v="10"/>
  </r>
  <r>
    <x v="684"/>
    <x v="16"/>
    <x v="3"/>
    <n v="1.2291000000000001"/>
    <x v="6"/>
    <n v="49"/>
    <x v="3"/>
    <x v="10"/>
  </r>
  <r>
    <x v="684"/>
    <x v="14"/>
    <x v="3"/>
    <n v="1.1658999999999999"/>
    <x v="6"/>
    <n v="49"/>
    <x v="3"/>
    <x v="10"/>
  </r>
  <r>
    <x v="684"/>
    <x v="2"/>
    <x v="3"/>
    <n v="1.2353000000000001"/>
    <x v="6"/>
    <n v="49"/>
    <x v="3"/>
    <x v="10"/>
  </r>
  <r>
    <x v="684"/>
    <x v="3"/>
    <x v="3"/>
    <n v="1.254"/>
    <x v="6"/>
    <n v="49"/>
    <x v="3"/>
    <x v="10"/>
  </r>
  <r>
    <x v="684"/>
    <x v="5"/>
    <x v="3"/>
    <n v="0.78420000000000001"/>
    <x v="6"/>
    <n v="49"/>
    <x v="3"/>
    <x v="10"/>
  </r>
  <r>
    <x v="684"/>
    <x v="6"/>
    <x v="3"/>
    <n v="1.0112000000000001"/>
    <x v="6"/>
    <n v="49"/>
    <x v="3"/>
    <x v="10"/>
  </r>
  <r>
    <x v="684"/>
    <x v="17"/>
    <x v="3"/>
    <n v="1.4556"/>
    <x v="6"/>
    <n v="49"/>
    <x v="3"/>
    <x v="10"/>
  </r>
  <r>
    <x v="684"/>
    <x v="15"/>
    <x v="3"/>
    <n v="1.3939999999999999"/>
    <x v="6"/>
    <n v="49"/>
    <x v="3"/>
    <x v="10"/>
  </r>
  <r>
    <x v="684"/>
    <x v="8"/>
    <x v="3"/>
    <n v="1.4305000000000001"/>
    <x v="6"/>
    <n v="49"/>
    <x v="3"/>
    <x v="10"/>
  </r>
  <r>
    <x v="684"/>
    <x v="9"/>
    <x v="3"/>
    <n v="1.4863999999999999"/>
    <x v="6"/>
    <n v="49"/>
    <x v="3"/>
    <x v="10"/>
  </r>
  <r>
    <x v="684"/>
    <x v="10"/>
    <x v="3"/>
    <n v="1.6273"/>
    <x v="6"/>
    <n v="49"/>
    <x v="3"/>
    <x v="10"/>
  </r>
  <r>
    <x v="684"/>
    <x v="11"/>
    <x v="3"/>
    <n v="1.5541"/>
    <x v="6"/>
    <n v="49"/>
    <x v="3"/>
    <x v="10"/>
  </r>
  <r>
    <x v="684"/>
    <x v="12"/>
    <x v="3"/>
    <n v="1.9604999999999999"/>
    <x v="6"/>
    <n v="49"/>
    <x v="3"/>
    <x v="10"/>
  </r>
  <r>
    <x v="684"/>
    <x v="18"/>
    <x v="3"/>
    <n v="0.873"/>
    <x v="6"/>
    <n v="49"/>
    <x v="3"/>
    <x v="10"/>
  </r>
  <r>
    <x v="684"/>
    <x v="19"/>
    <x v="3"/>
    <n v="1.0389999999999999"/>
    <x v="6"/>
    <n v="49"/>
    <x v="3"/>
    <x v="10"/>
  </r>
  <r>
    <x v="684"/>
    <x v="13"/>
    <x v="3"/>
    <n v="0.58474000000000004"/>
    <x v="6"/>
    <n v="49"/>
    <x v="3"/>
    <x v="10"/>
  </r>
  <r>
    <x v="684"/>
    <x v="0"/>
    <x v="2"/>
    <n v="0.32177"/>
    <x v="6"/>
    <n v="49"/>
    <x v="3"/>
    <x v="10"/>
  </r>
  <r>
    <x v="684"/>
    <x v="16"/>
    <x v="2"/>
    <n v="0.55349999999999999"/>
    <x v="6"/>
    <n v="49"/>
    <x v="3"/>
    <x v="10"/>
  </r>
  <r>
    <x v="684"/>
    <x v="14"/>
    <x v="2"/>
    <n v="0.50210999999999995"/>
    <x v="6"/>
    <n v="49"/>
    <x v="3"/>
    <x v="10"/>
  </r>
  <r>
    <x v="684"/>
    <x v="2"/>
    <x v="2"/>
    <n v="0.55854000000000004"/>
    <x v="6"/>
    <n v="49"/>
    <x v="3"/>
    <x v="10"/>
  </r>
  <r>
    <x v="684"/>
    <x v="3"/>
    <x v="2"/>
    <n v="0.57367999999999997"/>
    <x v="6"/>
    <n v="49"/>
    <x v="3"/>
    <x v="10"/>
  </r>
  <r>
    <x v="684"/>
    <x v="5"/>
    <x v="2"/>
    <n v="0.57013000000000003"/>
    <x v="6"/>
    <n v="49"/>
    <x v="3"/>
    <x v="10"/>
  </r>
  <r>
    <x v="684"/>
    <x v="6"/>
    <x v="2"/>
    <n v="0.47577000000000003"/>
    <x v="6"/>
    <n v="49"/>
    <x v="3"/>
    <x v="10"/>
  </r>
  <r>
    <x v="684"/>
    <x v="17"/>
    <x v="2"/>
    <n v="0.51246000000000003"/>
    <x v="6"/>
    <n v="49"/>
    <x v="3"/>
    <x v="10"/>
  </r>
  <r>
    <x v="684"/>
    <x v="15"/>
    <x v="2"/>
    <n v="0.46239000000000002"/>
    <x v="6"/>
    <n v="49"/>
    <x v="3"/>
    <x v="10"/>
  </r>
  <r>
    <x v="684"/>
    <x v="8"/>
    <x v="2"/>
    <n v="0.49204999999999999"/>
    <x v="6"/>
    <n v="49"/>
    <x v="3"/>
    <x v="10"/>
  </r>
  <r>
    <x v="684"/>
    <x v="9"/>
    <x v="2"/>
    <n v="0.53752"/>
    <x v="6"/>
    <n v="49"/>
    <x v="3"/>
    <x v="10"/>
  </r>
  <r>
    <x v="684"/>
    <x v="10"/>
    <x v="2"/>
    <n v="0.65205000000000002"/>
    <x v="6"/>
    <n v="49"/>
    <x v="3"/>
    <x v="10"/>
  </r>
  <r>
    <x v="684"/>
    <x v="11"/>
    <x v="2"/>
    <n v="0.59253"/>
    <x v="6"/>
    <n v="49"/>
    <x v="3"/>
    <x v="10"/>
  </r>
  <r>
    <x v="684"/>
    <x v="12"/>
    <x v="2"/>
    <n v="0.92301"/>
    <x v="6"/>
    <n v="49"/>
    <x v="3"/>
    <x v="10"/>
  </r>
  <r>
    <x v="684"/>
    <x v="18"/>
    <x v="2"/>
    <n v="0.57337000000000005"/>
    <x v="6"/>
    <n v="49"/>
    <x v="3"/>
    <x v="10"/>
  </r>
  <r>
    <x v="684"/>
    <x v="19"/>
    <x v="2"/>
    <n v="0.66873000000000005"/>
    <x v="6"/>
    <n v="49"/>
    <x v="3"/>
    <x v="10"/>
  </r>
  <r>
    <x v="684"/>
    <x v="13"/>
    <x v="2"/>
    <n v="0.48121000000000003"/>
    <x v="6"/>
    <n v="49"/>
    <x v="3"/>
    <x v="10"/>
  </r>
  <r>
    <x v="684"/>
    <x v="0"/>
    <x v="0"/>
    <n v="0.13782"/>
    <x v="6"/>
    <n v="49"/>
    <x v="3"/>
    <x v="10"/>
  </r>
  <r>
    <x v="684"/>
    <x v="16"/>
    <x v="0"/>
    <n v="0.44591999999999998"/>
    <x v="6"/>
    <n v="49"/>
    <x v="3"/>
    <x v="10"/>
  </r>
  <r>
    <x v="684"/>
    <x v="14"/>
    <x v="0"/>
    <n v="0.44591999999999998"/>
    <x v="6"/>
    <n v="49"/>
    <x v="3"/>
    <x v="10"/>
  </r>
  <r>
    <x v="684"/>
    <x v="2"/>
    <x v="0"/>
    <n v="0.44591999999999998"/>
    <x v="6"/>
    <n v="49"/>
    <x v="3"/>
    <x v="10"/>
  </r>
  <r>
    <x v="684"/>
    <x v="3"/>
    <x v="0"/>
    <n v="0.44591999999999998"/>
    <x v="6"/>
    <n v="49"/>
    <x v="3"/>
    <x v="10"/>
  </r>
  <r>
    <x v="684"/>
    <x v="5"/>
    <x v="0"/>
    <n v="0.12402000000000001"/>
    <x v="6"/>
    <n v="49"/>
    <x v="3"/>
    <x v="10"/>
  </r>
  <r>
    <x v="684"/>
    <x v="6"/>
    <x v="0"/>
    <n v="0.34650999999999998"/>
    <x v="6"/>
    <n v="49"/>
    <x v="3"/>
    <x v="10"/>
  </r>
  <r>
    <x v="684"/>
    <x v="17"/>
    <x v="0"/>
    <n v="0.67110000000000003"/>
    <x v="6"/>
    <n v="49"/>
    <x v="3"/>
    <x v="10"/>
  </r>
  <r>
    <x v="684"/>
    <x v="15"/>
    <x v="0"/>
    <n v="0.67110000000000003"/>
    <x v="6"/>
    <n v="49"/>
    <x v="3"/>
    <x v="10"/>
  </r>
  <r>
    <x v="684"/>
    <x v="8"/>
    <x v="0"/>
    <n v="0.67110000000000003"/>
    <x v="6"/>
    <n v="49"/>
    <x v="3"/>
    <x v="10"/>
  </r>
  <r>
    <x v="684"/>
    <x v="9"/>
    <x v="0"/>
    <n v="0.67110000000000003"/>
    <x v="6"/>
    <n v="49"/>
    <x v="3"/>
    <x v="10"/>
  </r>
  <r>
    <x v="684"/>
    <x v="10"/>
    <x v="0"/>
    <n v="0.67110000000000003"/>
    <x v="6"/>
    <n v="49"/>
    <x v="3"/>
    <x v="10"/>
  </r>
  <r>
    <x v="684"/>
    <x v="11"/>
    <x v="0"/>
    <n v="0.67110000000000003"/>
    <x v="6"/>
    <n v="49"/>
    <x v="3"/>
    <x v="10"/>
  </r>
  <r>
    <x v="684"/>
    <x v="12"/>
    <x v="0"/>
    <n v="0.67110000000000003"/>
    <x v="6"/>
    <n v="49"/>
    <x v="3"/>
    <x v="10"/>
  </r>
  <r>
    <x v="684"/>
    <x v="18"/>
    <x v="0"/>
    <n v="0.13639999999999999"/>
    <x v="6"/>
    <n v="49"/>
    <x v="3"/>
    <x v="10"/>
  </r>
  <r>
    <x v="684"/>
    <x v="19"/>
    <x v="0"/>
    <n v="0.17599999999999999"/>
    <x v="6"/>
    <n v="49"/>
    <x v="3"/>
    <x v="10"/>
  </r>
  <r>
    <x v="684"/>
    <x v="13"/>
    <x v="0"/>
    <n v="3.6299999999999999E-2"/>
    <x v="6"/>
    <n v="49"/>
    <x v="3"/>
    <x v="10"/>
  </r>
  <r>
    <x v="684"/>
    <x v="0"/>
    <x v="1"/>
    <n v="0.1055"/>
    <x v="6"/>
    <n v="49"/>
    <x v="3"/>
    <x v="10"/>
  </r>
  <r>
    <x v="684"/>
    <x v="16"/>
    <x v="1"/>
    <n v="0.22967000000000001"/>
    <x v="6"/>
    <n v="49"/>
    <x v="3"/>
    <x v="10"/>
  </r>
  <r>
    <x v="684"/>
    <x v="14"/>
    <x v="1"/>
    <n v="0.21786"/>
    <x v="6"/>
    <n v="49"/>
    <x v="3"/>
    <x v="10"/>
  </r>
  <r>
    <x v="684"/>
    <x v="2"/>
    <x v="1"/>
    <n v="0.23083000000000001"/>
    <x v="6"/>
    <n v="49"/>
    <x v="3"/>
    <x v="10"/>
  </r>
  <r>
    <x v="684"/>
    <x v="3"/>
    <x v="1"/>
    <n v="0.23438999999999999"/>
    <x v="6"/>
    <n v="49"/>
    <x v="3"/>
    <x v="10"/>
  </r>
  <r>
    <x v="684"/>
    <x v="5"/>
    <x v="1"/>
    <n v="9.0039999999999995E-2"/>
    <x v="6"/>
    <n v="49"/>
    <x v="3"/>
    <x v="10"/>
  </r>
  <r>
    <x v="684"/>
    <x v="6"/>
    <x v="1"/>
    <n v="0.18890999999999999"/>
    <x v="6"/>
    <n v="49"/>
    <x v="3"/>
    <x v="10"/>
  </r>
  <r>
    <x v="684"/>
    <x v="17"/>
    <x v="1"/>
    <n v="0.27202999999999999"/>
    <x v="6"/>
    <n v="49"/>
    <x v="3"/>
    <x v="10"/>
  </r>
  <r>
    <x v="684"/>
    <x v="15"/>
    <x v="1"/>
    <n v="0.26050000000000001"/>
    <x v="6"/>
    <n v="49"/>
    <x v="3"/>
    <x v="10"/>
  </r>
  <r>
    <x v="684"/>
    <x v="8"/>
    <x v="1"/>
    <n v="0.26734000000000002"/>
    <x v="6"/>
    <n v="49"/>
    <x v="3"/>
    <x v="10"/>
  </r>
  <r>
    <x v="684"/>
    <x v="9"/>
    <x v="1"/>
    <n v="0.27777000000000002"/>
    <x v="6"/>
    <n v="49"/>
    <x v="3"/>
    <x v="10"/>
  </r>
  <r>
    <x v="684"/>
    <x v="10"/>
    <x v="1"/>
    <n v="0.30414000000000002"/>
    <x v="6"/>
    <n v="49"/>
    <x v="3"/>
    <x v="10"/>
  </r>
  <r>
    <x v="684"/>
    <x v="11"/>
    <x v="1"/>
    <n v="0.29046"/>
    <x v="6"/>
    <n v="49"/>
    <x v="3"/>
    <x v="10"/>
  </r>
  <r>
    <x v="684"/>
    <x v="12"/>
    <x v="1"/>
    <n v="0.36637999999999998"/>
    <x v="6"/>
    <n v="49"/>
    <x v="3"/>
    <x v="10"/>
  </r>
  <r>
    <x v="684"/>
    <x v="18"/>
    <x v="1"/>
    <n v="0.16322999999999999"/>
    <x v="6"/>
    <n v="49"/>
    <x v="3"/>
    <x v="10"/>
  </r>
  <r>
    <x v="684"/>
    <x v="19"/>
    <x v="1"/>
    <n v="0.19427"/>
    <x v="6"/>
    <n v="49"/>
    <x v="3"/>
    <x v="10"/>
  </r>
  <r>
    <x v="684"/>
    <x v="13"/>
    <x v="1"/>
    <n v="6.7220000000000002E-2"/>
    <x v="6"/>
    <n v="49"/>
    <x v="3"/>
    <x v="10"/>
  </r>
  <r>
    <x v="685"/>
    <x v="0"/>
    <x v="3"/>
    <n v="0.56820000000000004"/>
    <x v="6"/>
    <n v="50"/>
    <x v="3"/>
    <x v="11"/>
  </r>
  <r>
    <x v="685"/>
    <x v="16"/>
    <x v="3"/>
    <n v="1.2438"/>
    <x v="6"/>
    <n v="50"/>
    <x v="3"/>
    <x v="11"/>
  </r>
  <r>
    <x v="685"/>
    <x v="14"/>
    <x v="3"/>
    <n v="1.1758999999999999"/>
    <x v="6"/>
    <n v="50"/>
    <x v="3"/>
    <x v="11"/>
  </r>
  <r>
    <x v="685"/>
    <x v="2"/>
    <x v="3"/>
    <n v="1.2436"/>
    <x v="6"/>
    <n v="50"/>
    <x v="3"/>
    <x v="11"/>
  </r>
  <r>
    <x v="685"/>
    <x v="3"/>
    <x v="3"/>
    <n v="1.294"/>
    <x v="6"/>
    <n v="50"/>
    <x v="3"/>
    <x v="11"/>
  </r>
  <r>
    <x v="685"/>
    <x v="5"/>
    <x v="3"/>
    <n v="0.79820000000000002"/>
    <x v="6"/>
    <n v="50"/>
    <x v="3"/>
    <x v="11"/>
  </r>
  <r>
    <x v="685"/>
    <x v="6"/>
    <x v="3"/>
    <n v="1.0267999999999999"/>
    <x v="6"/>
    <n v="50"/>
    <x v="3"/>
    <x v="11"/>
  </r>
  <r>
    <x v="685"/>
    <x v="17"/>
    <x v="3"/>
    <n v="1.4722999999999999"/>
    <x v="6"/>
    <n v="50"/>
    <x v="3"/>
    <x v="11"/>
  </r>
  <r>
    <x v="685"/>
    <x v="15"/>
    <x v="3"/>
    <n v="1.4055"/>
    <x v="6"/>
    <n v="50"/>
    <x v="3"/>
    <x v="11"/>
  </r>
  <r>
    <x v="685"/>
    <x v="8"/>
    <x v="3"/>
    <n v="1.4439"/>
    <x v="6"/>
    <n v="50"/>
    <x v="3"/>
    <x v="11"/>
  </r>
  <r>
    <x v="685"/>
    <x v="9"/>
    <x v="3"/>
    <n v="1.502"/>
    <x v="6"/>
    <n v="50"/>
    <x v="3"/>
    <x v="11"/>
  </r>
  <r>
    <x v="685"/>
    <x v="10"/>
    <x v="3"/>
    <n v="1.6409"/>
    <x v="6"/>
    <n v="50"/>
    <x v="3"/>
    <x v="11"/>
  </r>
  <r>
    <x v="685"/>
    <x v="11"/>
    <x v="3"/>
    <n v="1.5782"/>
    <x v="6"/>
    <n v="50"/>
    <x v="3"/>
    <x v="11"/>
  </r>
  <r>
    <x v="685"/>
    <x v="12"/>
    <x v="3"/>
    <n v="1.9618"/>
    <x v="6"/>
    <n v="50"/>
    <x v="3"/>
    <x v="11"/>
  </r>
  <r>
    <x v="685"/>
    <x v="18"/>
    <x v="3"/>
    <n v="0.873"/>
    <x v="6"/>
    <n v="50"/>
    <x v="3"/>
    <x v="11"/>
  </r>
  <r>
    <x v="685"/>
    <x v="19"/>
    <x v="3"/>
    <n v="1.0389999999999999"/>
    <x v="6"/>
    <n v="50"/>
    <x v="3"/>
    <x v="11"/>
  </r>
  <r>
    <x v="685"/>
    <x v="13"/>
    <x v="3"/>
    <n v="0.60936999999999997"/>
    <x v="6"/>
    <n v="50"/>
    <x v="3"/>
    <x v="11"/>
  </r>
  <r>
    <x v="685"/>
    <x v="0"/>
    <x v="2"/>
    <n v="0.32429999999999998"/>
    <x v="6"/>
    <n v="50"/>
    <x v="3"/>
    <x v="11"/>
  </r>
  <r>
    <x v="685"/>
    <x v="16"/>
    <x v="2"/>
    <n v="0.56545999999999996"/>
    <x v="6"/>
    <n v="50"/>
    <x v="3"/>
    <x v="11"/>
  </r>
  <r>
    <x v="685"/>
    <x v="14"/>
    <x v="2"/>
    <n v="0.51024999999999998"/>
    <x v="6"/>
    <n v="50"/>
    <x v="3"/>
    <x v="11"/>
  </r>
  <r>
    <x v="685"/>
    <x v="2"/>
    <x v="2"/>
    <n v="0.56528999999999996"/>
    <x v="6"/>
    <n v="50"/>
    <x v="3"/>
    <x v="11"/>
  </r>
  <r>
    <x v="685"/>
    <x v="3"/>
    <x v="2"/>
    <n v="0.60621000000000003"/>
    <x v="6"/>
    <n v="50"/>
    <x v="3"/>
    <x v="11"/>
  </r>
  <r>
    <x v="685"/>
    <x v="5"/>
    <x v="2"/>
    <n v="0.58252999999999999"/>
    <x v="6"/>
    <n v="50"/>
    <x v="3"/>
    <x v="11"/>
  </r>
  <r>
    <x v="685"/>
    <x v="6"/>
    <x v="2"/>
    <n v="0.48846000000000001"/>
    <x v="6"/>
    <n v="50"/>
    <x v="3"/>
    <x v="11"/>
  </r>
  <r>
    <x v="685"/>
    <x v="17"/>
    <x v="2"/>
    <n v="0.52603999999999995"/>
    <x v="6"/>
    <n v="50"/>
    <x v="3"/>
    <x v="11"/>
  </r>
  <r>
    <x v="685"/>
    <x v="15"/>
    <x v="2"/>
    <n v="0.47175"/>
    <x v="6"/>
    <n v="50"/>
    <x v="3"/>
    <x v="11"/>
  </r>
  <r>
    <x v="685"/>
    <x v="8"/>
    <x v="2"/>
    <n v="0.50295000000000001"/>
    <x v="6"/>
    <n v="50"/>
    <x v="3"/>
    <x v="11"/>
  </r>
  <r>
    <x v="685"/>
    <x v="9"/>
    <x v="2"/>
    <n v="0.55020999999999998"/>
    <x v="6"/>
    <n v="50"/>
    <x v="3"/>
    <x v="11"/>
  </r>
  <r>
    <x v="685"/>
    <x v="10"/>
    <x v="2"/>
    <n v="0.66310999999999998"/>
    <x v="6"/>
    <n v="50"/>
    <x v="3"/>
    <x v="11"/>
  </r>
  <r>
    <x v="685"/>
    <x v="11"/>
    <x v="2"/>
    <n v="0.61212999999999995"/>
    <x v="6"/>
    <n v="50"/>
    <x v="3"/>
    <x v="11"/>
  </r>
  <r>
    <x v="685"/>
    <x v="12"/>
    <x v="2"/>
    <n v="0.92406999999999995"/>
    <x v="6"/>
    <n v="50"/>
    <x v="3"/>
    <x v="11"/>
  </r>
  <r>
    <x v="685"/>
    <x v="18"/>
    <x v="2"/>
    <n v="0.57337000000000005"/>
    <x v="6"/>
    <n v="50"/>
    <x v="3"/>
    <x v="11"/>
  </r>
  <r>
    <x v="685"/>
    <x v="19"/>
    <x v="2"/>
    <n v="0.66873000000000005"/>
    <x v="6"/>
    <n v="50"/>
    <x v="3"/>
    <x v="11"/>
  </r>
  <r>
    <x v="685"/>
    <x v="13"/>
    <x v="2"/>
    <n v="0.50300999999999996"/>
    <x v="6"/>
    <n v="50"/>
    <x v="3"/>
    <x v="11"/>
  </r>
  <r>
    <x v="685"/>
    <x v="0"/>
    <x v="0"/>
    <n v="0.13782"/>
    <x v="6"/>
    <n v="50"/>
    <x v="3"/>
    <x v="11"/>
  </r>
  <r>
    <x v="685"/>
    <x v="16"/>
    <x v="0"/>
    <n v="0.44591999999999998"/>
    <x v="6"/>
    <n v="50"/>
    <x v="3"/>
    <x v="11"/>
  </r>
  <r>
    <x v="685"/>
    <x v="14"/>
    <x v="0"/>
    <n v="0.44591999999999998"/>
    <x v="6"/>
    <n v="50"/>
    <x v="3"/>
    <x v="11"/>
  </r>
  <r>
    <x v="685"/>
    <x v="2"/>
    <x v="0"/>
    <n v="0.44591999999999998"/>
    <x v="6"/>
    <n v="50"/>
    <x v="3"/>
    <x v="11"/>
  </r>
  <r>
    <x v="685"/>
    <x v="3"/>
    <x v="0"/>
    <n v="0.44591999999999998"/>
    <x v="6"/>
    <n v="50"/>
    <x v="3"/>
    <x v="11"/>
  </r>
  <r>
    <x v="685"/>
    <x v="5"/>
    <x v="0"/>
    <n v="0.12402000000000001"/>
    <x v="6"/>
    <n v="50"/>
    <x v="3"/>
    <x v="11"/>
  </r>
  <r>
    <x v="685"/>
    <x v="6"/>
    <x v="0"/>
    <n v="0.34650999999999998"/>
    <x v="6"/>
    <n v="50"/>
    <x v="3"/>
    <x v="11"/>
  </r>
  <r>
    <x v="685"/>
    <x v="17"/>
    <x v="0"/>
    <n v="0.67110000000000003"/>
    <x v="6"/>
    <n v="50"/>
    <x v="3"/>
    <x v="11"/>
  </r>
  <r>
    <x v="685"/>
    <x v="15"/>
    <x v="0"/>
    <n v="0.67110000000000003"/>
    <x v="6"/>
    <n v="50"/>
    <x v="3"/>
    <x v="11"/>
  </r>
  <r>
    <x v="685"/>
    <x v="8"/>
    <x v="0"/>
    <n v="0.67110000000000003"/>
    <x v="6"/>
    <n v="50"/>
    <x v="3"/>
    <x v="11"/>
  </r>
  <r>
    <x v="685"/>
    <x v="9"/>
    <x v="0"/>
    <n v="0.67110000000000003"/>
    <x v="6"/>
    <n v="50"/>
    <x v="3"/>
    <x v="11"/>
  </r>
  <r>
    <x v="685"/>
    <x v="10"/>
    <x v="0"/>
    <n v="0.67110000000000003"/>
    <x v="6"/>
    <n v="50"/>
    <x v="3"/>
    <x v="11"/>
  </r>
  <r>
    <x v="685"/>
    <x v="11"/>
    <x v="0"/>
    <n v="0.67110000000000003"/>
    <x v="6"/>
    <n v="50"/>
    <x v="3"/>
    <x v="11"/>
  </r>
  <r>
    <x v="685"/>
    <x v="12"/>
    <x v="0"/>
    <n v="0.67110000000000003"/>
    <x v="6"/>
    <n v="50"/>
    <x v="3"/>
    <x v="11"/>
  </r>
  <r>
    <x v="685"/>
    <x v="18"/>
    <x v="0"/>
    <n v="0.13639999999999999"/>
    <x v="6"/>
    <n v="50"/>
    <x v="3"/>
    <x v="11"/>
  </r>
  <r>
    <x v="685"/>
    <x v="19"/>
    <x v="0"/>
    <n v="0.17599999999999999"/>
    <x v="6"/>
    <n v="50"/>
    <x v="3"/>
    <x v="11"/>
  </r>
  <r>
    <x v="685"/>
    <x v="13"/>
    <x v="0"/>
    <n v="3.6299999999999999E-2"/>
    <x v="6"/>
    <n v="50"/>
    <x v="3"/>
    <x v="11"/>
  </r>
  <r>
    <x v="685"/>
    <x v="0"/>
    <x v="1"/>
    <n v="0.10607"/>
    <x v="6"/>
    <n v="50"/>
    <x v="3"/>
    <x v="11"/>
  </r>
  <r>
    <x v="685"/>
    <x v="16"/>
    <x v="1"/>
    <n v="0.23241000000000001"/>
    <x v="6"/>
    <n v="50"/>
    <x v="3"/>
    <x v="11"/>
  </r>
  <r>
    <x v="685"/>
    <x v="14"/>
    <x v="1"/>
    <n v="0.21972"/>
    <x v="6"/>
    <n v="50"/>
    <x v="3"/>
    <x v="11"/>
  </r>
  <r>
    <x v="685"/>
    <x v="2"/>
    <x v="1"/>
    <n v="0.23238"/>
    <x v="6"/>
    <n v="50"/>
    <x v="3"/>
    <x v="11"/>
  </r>
  <r>
    <x v="685"/>
    <x v="3"/>
    <x v="1"/>
    <n v="0.24185999999999999"/>
    <x v="6"/>
    <n v="50"/>
    <x v="3"/>
    <x v="11"/>
  </r>
  <r>
    <x v="685"/>
    <x v="5"/>
    <x v="1"/>
    <n v="9.1639999999999999E-2"/>
    <x v="6"/>
    <n v="50"/>
    <x v="3"/>
    <x v="11"/>
  </r>
  <r>
    <x v="685"/>
    <x v="6"/>
    <x v="1"/>
    <n v="0.19181999999999999"/>
    <x v="6"/>
    <n v="50"/>
    <x v="3"/>
    <x v="11"/>
  </r>
  <r>
    <x v="685"/>
    <x v="17"/>
    <x v="1"/>
    <n v="0.27515000000000001"/>
    <x v="6"/>
    <n v="50"/>
    <x v="3"/>
    <x v="11"/>
  </r>
  <r>
    <x v="685"/>
    <x v="15"/>
    <x v="1"/>
    <n v="0.26263999999999998"/>
    <x v="6"/>
    <n v="50"/>
    <x v="3"/>
    <x v="11"/>
  </r>
  <r>
    <x v="685"/>
    <x v="8"/>
    <x v="1"/>
    <n v="0.26984000000000002"/>
    <x v="6"/>
    <n v="50"/>
    <x v="3"/>
    <x v="11"/>
  </r>
  <r>
    <x v="685"/>
    <x v="9"/>
    <x v="1"/>
    <n v="0.28067999999999999"/>
    <x v="6"/>
    <n v="50"/>
    <x v="3"/>
    <x v="11"/>
  </r>
  <r>
    <x v="685"/>
    <x v="10"/>
    <x v="1"/>
    <n v="0.30668000000000001"/>
    <x v="6"/>
    <n v="50"/>
    <x v="3"/>
    <x v="11"/>
  </r>
  <r>
    <x v="685"/>
    <x v="11"/>
    <x v="1"/>
    <n v="0.29496"/>
    <x v="6"/>
    <n v="50"/>
    <x v="3"/>
    <x v="11"/>
  </r>
  <r>
    <x v="685"/>
    <x v="12"/>
    <x v="1"/>
    <n v="0.36662"/>
    <x v="6"/>
    <n v="50"/>
    <x v="3"/>
    <x v="11"/>
  </r>
  <r>
    <x v="685"/>
    <x v="18"/>
    <x v="1"/>
    <n v="0.16322999999999999"/>
    <x v="6"/>
    <n v="50"/>
    <x v="3"/>
    <x v="11"/>
  </r>
  <r>
    <x v="685"/>
    <x v="19"/>
    <x v="1"/>
    <n v="0.19427"/>
    <x v="6"/>
    <n v="50"/>
    <x v="3"/>
    <x v="11"/>
  </r>
  <r>
    <x v="685"/>
    <x v="13"/>
    <x v="1"/>
    <n v="7.0050000000000001E-2"/>
    <x v="6"/>
    <n v="50"/>
    <x v="3"/>
    <x v="11"/>
  </r>
  <r>
    <x v="686"/>
    <x v="0"/>
    <x v="3"/>
    <n v="0.56950000000000001"/>
    <x v="6"/>
    <n v="51"/>
    <x v="3"/>
    <x v="11"/>
  </r>
  <r>
    <x v="686"/>
    <x v="16"/>
    <x v="3"/>
    <n v="1.2547999999999999"/>
    <x v="6"/>
    <n v="51"/>
    <x v="3"/>
    <x v="11"/>
  </r>
  <r>
    <x v="686"/>
    <x v="14"/>
    <x v="3"/>
    <n v="1.1884999999999999"/>
    <x v="6"/>
    <n v="51"/>
    <x v="3"/>
    <x v="11"/>
  </r>
  <r>
    <x v="686"/>
    <x v="2"/>
    <x v="3"/>
    <n v="1.2571000000000001"/>
    <x v="6"/>
    <n v="51"/>
    <x v="3"/>
    <x v="11"/>
  </r>
  <r>
    <x v="686"/>
    <x v="3"/>
    <x v="3"/>
    <n v="1.294"/>
    <x v="6"/>
    <n v="51"/>
    <x v="3"/>
    <x v="11"/>
  </r>
  <r>
    <x v="686"/>
    <x v="5"/>
    <x v="3"/>
    <n v="0.80920000000000003"/>
    <x v="6"/>
    <n v="51"/>
    <x v="3"/>
    <x v="11"/>
  </r>
  <r>
    <x v="686"/>
    <x v="6"/>
    <x v="3"/>
    <n v="1.0387"/>
    <x v="6"/>
    <n v="51"/>
    <x v="3"/>
    <x v="11"/>
  </r>
  <r>
    <x v="686"/>
    <x v="17"/>
    <x v="3"/>
    <n v="1.4865999999999999"/>
    <x v="6"/>
    <n v="51"/>
    <x v="3"/>
    <x v="11"/>
  </r>
  <r>
    <x v="686"/>
    <x v="15"/>
    <x v="3"/>
    <n v="1.4200999999999999"/>
    <x v="6"/>
    <n v="51"/>
    <x v="3"/>
    <x v="11"/>
  </r>
  <r>
    <x v="686"/>
    <x v="8"/>
    <x v="3"/>
    <n v="1.4616"/>
    <x v="6"/>
    <n v="51"/>
    <x v="3"/>
    <x v="11"/>
  </r>
  <r>
    <x v="686"/>
    <x v="9"/>
    <x v="3"/>
    <n v="1.5147999999999999"/>
    <x v="6"/>
    <n v="51"/>
    <x v="3"/>
    <x v="11"/>
  </r>
  <r>
    <x v="686"/>
    <x v="10"/>
    <x v="3"/>
    <n v="1.6556"/>
    <x v="6"/>
    <n v="51"/>
    <x v="3"/>
    <x v="11"/>
  </r>
  <r>
    <x v="686"/>
    <x v="11"/>
    <x v="3"/>
    <n v="1.5925"/>
    <x v="6"/>
    <n v="51"/>
    <x v="3"/>
    <x v="11"/>
  </r>
  <r>
    <x v="686"/>
    <x v="12"/>
    <x v="3"/>
    <n v="1.9629000000000001"/>
    <x v="6"/>
    <n v="51"/>
    <x v="3"/>
    <x v="11"/>
  </r>
  <r>
    <x v="686"/>
    <x v="18"/>
    <x v="3"/>
    <n v="0.873"/>
    <x v="6"/>
    <n v="51"/>
    <x v="3"/>
    <x v="11"/>
  </r>
  <r>
    <x v="686"/>
    <x v="19"/>
    <x v="3"/>
    <n v="1.0389999999999999"/>
    <x v="6"/>
    <n v="51"/>
    <x v="3"/>
    <x v="11"/>
  </r>
  <r>
    <x v="686"/>
    <x v="13"/>
    <x v="3"/>
    <n v="0.62136999999999998"/>
    <x v="6"/>
    <n v="51"/>
    <x v="3"/>
    <x v="11"/>
  </r>
  <r>
    <x v="686"/>
    <x v="0"/>
    <x v="2"/>
    <n v="0.32535999999999998"/>
    <x v="6"/>
    <n v="51"/>
    <x v="3"/>
    <x v="11"/>
  </r>
  <r>
    <x v="686"/>
    <x v="16"/>
    <x v="2"/>
    <n v="0.57440999999999998"/>
    <x v="6"/>
    <n v="51"/>
    <x v="3"/>
    <x v="11"/>
  </r>
  <r>
    <x v="686"/>
    <x v="14"/>
    <x v="2"/>
    <n v="0.52049999999999996"/>
    <x v="6"/>
    <n v="51"/>
    <x v="3"/>
    <x v="11"/>
  </r>
  <r>
    <x v="686"/>
    <x v="2"/>
    <x v="2"/>
    <n v="0.57626999999999995"/>
    <x v="6"/>
    <n v="51"/>
    <x v="3"/>
    <x v="11"/>
  </r>
  <r>
    <x v="686"/>
    <x v="3"/>
    <x v="2"/>
    <n v="0.60621999999999998"/>
    <x v="6"/>
    <n v="51"/>
    <x v="3"/>
    <x v="11"/>
  </r>
  <r>
    <x v="686"/>
    <x v="5"/>
    <x v="2"/>
    <n v="0.59226999999999996"/>
    <x v="6"/>
    <n v="51"/>
    <x v="3"/>
    <x v="11"/>
  </r>
  <r>
    <x v="686"/>
    <x v="6"/>
    <x v="2"/>
    <n v="0.49814000000000003"/>
    <x v="6"/>
    <n v="51"/>
    <x v="3"/>
    <x v="11"/>
  </r>
  <r>
    <x v="686"/>
    <x v="17"/>
    <x v="2"/>
    <n v="0.53766999999999998"/>
    <x v="6"/>
    <n v="51"/>
    <x v="3"/>
    <x v="11"/>
  </r>
  <r>
    <x v="686"/>
    <x v="15"/>
    <x v="2"/>
    <n v="0.48363"/>
    <x v="6"/>
    <n v="51"/>
    <x v="3"/>
    <x v="11"/>
  </r>
  <r>
    <x v="686"/>
    <x v="8"/>
    <x v="2"/>
    <n v="0.51734999999999998"/>
    <x v="6"/>
    <n v="51"/>
    <x v="3"/>
    <x v="11"/>
  </r>
  <r>
    <x v="686"/>
    <x v="9"/>
    <x v="2"/>
    <n v="0.56062000000000001"/>
    <x v="6"/>
    <n v="51"/>
    <x v="3"/>
    <x v="11"/>
  </r>
  <r>
    <x v="686"/>
    <x v="10"/>
    <x v="2"/>
    <n v="0.67506999999999995"/>
    <x v="6"/>
    <n v="51"/>
    <x v="3"/>
    <x v="11"/>
  </r>
  <r>
    <x v="686"/>
    <x v="11"/>
    <x v="2"/>
    <n v="0.62375999999999998"/>
    <x v="6"/>
    <n v="51"/>
    <x v="3"/>
    <x v="11"/>
  </r>
  <r>
    <x v="686"/>
    <x v="12"/>
    <x v="2"/>
    <n v="0.92496999999999996"/>
    <x v="6"/>
    <n v="51"/>
    <x v="3"/>
    <x v="11"/>
  </r>
  <r>
    <x v="686"/>
    <x v="18"/>
    <x v="2"/>
    <n v="0.57337000000000005"/>
    <x v="6"/>
    <n v="51"/>
    <x v="3"/>
    <x v="11"/>
  </r>
  <r>
    <x v="686"/>
    <x v="19"/>
    <x v="2"/>
    <n v="0.66873000000000005"/>
    <x v="6"/>
    <n v="51"/>
    <x v="3"/>
    <x v="11"/>
  </r>
  <r>
    <x v="686"/>
    <x v="13"/>
    <x v="2"/>
    <n v="0.51363999999999999"/>
    <x v="6"/>
    <n v="51"/>
    <x v="3"/>
    <x v="11"/>
  </r>
  <r>
    <x v="686"/>
    <x v="0"/>
    <x v="0"/>
    <n v="0.13782"/>
    <x v="6"/>
    <n v="51"/>
    <x v="3"/>
    <x v="11"/>
  </r>
  <r>
    <x v="686"/>
    <x v="16"/>
    <x v="0"/>
    <n v="0.44591999999999998"/>
    <x v="6"/>
    <n v="51"/>
    <x v="3"/>
    <x v="11"/>
  </r>
  <r>
    <x v="686"/>
    <x v="14"/>
    <x v="0"/>
    <n v="0.44591999999999998"/>
    <x v="6"/>
    <n v="51"/>
    <x v="3"/>
    <x v="11"/>
  </r>
  <r>
    <x v="686"/>
    <x v="2"/>
    <x v="0"/>
    <n v="0.44591999999999998"/>
    <x v="6"/>
    <n v="51"/>
    <x v="3"/>
    <x v="11"/>
  </r>
  <r>
    <x v="686"/>
    <x v="3"/>
    <x v="0"/>
    <n v="0.44591999999999998"/>
    <x v="6"/>
    <n v="51"/>
    <x v="3"/>
    <x v="11"/>
  </r>
  <r>
    <x v="686"/>
    <x v="5"/>
    <x v="0"/>
    <n v="0.12402000000000001"/>
    <x v="6"/>
    <n v="51"/>
    <x v="3"/>
    <x v="11"/>
  </r>
  <r>
    <x v="686"/>
    <x v="6"/>
    <x v="0"/>
    <n v="0.34650999999999998"/>
    <x v="6"/>
    <n v="51"/>
    <x v="3"/>
    <x v="11"/>
  </r>
  <r>
    <x v="686"/>
    <x v="17"/>
    <x v="0"/>
    <n v="0.67110000000000003"/>
    <x v="6"/>
    <n v="51"/>
    <x v="3"/>
    <x v="11"/>
  </r>
  <r>
    <x v="686"/>
    <x v="15"/>
    <x v="0"/>
    <n v="0.67110000000000003"/>
    <x v="6"/>
    <n v="51"/>
    <x v="3"/>
    <x v="11"/>
  </r>
  <r>
    <x v="686"/>
    <x v="8"/>
    <x v="0"/>
    <n v="0.67110000000000003"/>
    <x v="6"/>
    <n v="51"/>
    <x v="3"/>
    <x v="11"/>
  </r>
  <r>
    <x v="686"/>
    <x v="9"/>
    <x v="0"/>
    <n v="0.67110000000000003"/>
    <x v="6"/>
    <n v="51"/>
    <x v="3"/>
    <x v="11"/>
  </r>
  <r>
    <x v="686"/>
    <x v="10"/>
    <x v="0"/>
    <n v="0.67110000000000003"/>
    <x v="6"/>
    <n v="51"/>
    <x v="3"/>
    <x v="11"/>
  </r>
  <r>
    <x v="686"/>
    <x v="11"/>
    <x v="0"/>
    <n v="0.67110000000000003"/>
    <x v="6"/>
    <n v="51"/>
    <x v="3"/>
    <x v="11"/>
  </r>
  <r>
    <x v="686"/>
    <x v="12"/>
    <x v="0"/>
    <n v="0.67110000000000003"/>
    <x v="6"/>
    <n v="51"/>
    <x v="3"/>
    <x v="11"/>
  </r>
  <r>
    <x v="686"/>
    <x v="18"/>
    <x v="0"/>
    <n v="0.13639999999999999"/>
    <x v="6"/>
    <n v="51"/>
    <x v="3"/>
    <x v="11"/>
  </r>
  <r>
    <x v="686"/>
    <x v="19"/>
    <x v="0"/>
    <n v="0.17599999999999999"/>
    <x v="6"/>
    <n v="51"/>
    <x v="3"/>
    <x v="11"/>
  </r>
  <r>
    <x v="686"/>
    <x v="13"/>
    <x v="0"/>
    <n v="3.6299999999999999E-2"/>
    <x v="6"/>
    <n v="51"/>
    <x v="3"/>
    <x v="11"/>
  </r>
  <r>
    <x v="686"/>
    <x v="0"/>
    <x v="1"/>
    <n v="0.10631"/>
    <x v="6"/>
    <n v="51"/>
    <x v="3"/>
    <x v="11"/>
  </r>
  <r>
    <x v="686"/>
    <x v="16"/>
    <x v="1"/>
    <n v="0.23446"/>
    <x v="6"/>
    <n v="51"/>
    <x v="3"/>
    <x v="11"/>
  </r>
  <r>
    <x v="686"/>
    <x v="14"/>
    <x v="1"/>
    <n v="0.22206999999999999"/>
    <x v="6"/>
    <n v="51"/>
    <x v="3"/>
    <x v="11"/>
  </r>
  <r>
    <x v="686"/>
    <x v="2"/>
    <x v="1"/>
    <n v="0.2349"/>
    <x v="6"/>
    <n v="51"/>
    <x v="3"/>
    <x v="11"/>
  </r>
  <r>
    <x v="686"/>
    <x v="3"/>
    <x v="1"/>
    <n v="0.24185999999999999"/>
    <x v="6"/>
    <n v="51"/>
    <x v="3"/>
    <x v="11"/>
  </r>
  <r>
    <x v="686"/>
    <x v="5"/>
    <x v="1"/>
    <n v="9.2899999999999996E-2"/>
    <x v="6"/>
    <n v="51"/>
    <x v="3"/>
    <x v="11"/>
  </r>
  <r>
    <x v="686"/>
    <x v="6"/>
    <x v="1"/>
    <n v="0.19403999999999999"/>
    <x v="6"/>
    <n v="51"/>
    <x v="3"/>
    <x v="11"/>
  </r>
  <r>
    <x v="686"/>
    <x v="17"/>
    <x v="1"/>
    <n v="0.27782000000000001"/>
    <x v="6"/>
    <n v="51"/>
    <x v="3"/>
    <x v="11"/>
  </r>
  <r>
    <x v="686"/>
    <x v="15"/>
    <x v="1"/>
    <n v="0.26535999999999998"/>
    <x v="6"/>
    <n v="51"/>
    <x v="3"/>
    <x v="11"/>
  </r>
  <r>
    <x v="686"/>
    <x v="8"/>
    <x v="1"/>
    <n v="0.27313999999999999"/>
    <x v="6"/>
    <n v="51"/>
    <x v="3"/>
    <x v="11"/>
  </r>
  <r>
    <x v="686"/>
    <x v="9"/>
    <x v="1"/>
    <n v="0.28306999999999999"/>
    <x v="6"/>
    <n v="51"/>
    <x v="3"/>
    <x v="11"/>
  </r>
  <r>
    <x v="686"/>
    <x v="10"/>
    <x v="1"/>
    <n v="0.30941999999999997"/>
    <x v="6"/>
    <n v="51"/>
    <x v="3"/>
    <x v="11"/>
  </r>
  <r>
    <x v="686"/>
    <x v="11"/>
    <x v="1"/>
    <n v="0.29763000000000001"/>
    <x v="6"/>
    <n v="51"/>
    <x v="3"/>
    <x v="11"/>
  </r>
  <r>
    <x v="686"/>
    <x v="12"/>
    <x v="1"/>
    <n v="0.36681999999999998"/>
    <x v="6"/>
    <n v="51"/>
    <x v="3"/>
    <x v="11"/>
  </r>
  <r>
    <x v="686"/>
    <x v="18"/>
    <x v="1"/>
    <n v="0.16322999999999999"/>
    <x v="6"/>
    <n v="51"/>
    <x v="3"/>
    <x v="11"/>
  </r>
  <r>
    <x v="686"/>
    <x v="19"/>
    <x v="1"/>
    <n v="0.19427"/>
    <x v="6"/>
    <n v="51"/>
    <x v="3"/>
    <x v="11"/>
  </r>
  <r>
    <x v="686"/>
    <x v="13"/>
    <x v="1"/>
    <n v="7.1419999999999997E-2"/>
    <x v="6"/>
    <n v="51"/>
    <x v="3"/>
    <x v="11"/>
  </r>
  <r>
    <x v="687"/>
    <x v="0"/>
    <x v="3"/>
    <n v="0.57010000000000005"/>
    <x v="6"/>
    <n v="52"/>
    <x v="3"/>
    <x v="11"/>
  </r>
  <r>
    <x v="687"/>
    <x v="16"/>
    <x v="3"/>
    <n v="1.2742"/>
    <x v="6"/>
    <n v="52"/>
    <x v="3"/>
    <x v="11"/>
  </r>
  <r>
    <x v="687"/>
    <x v="14"/>
    <x v="3"/>
    <n v="1.2020999999999999"/>
    <x v="6"/>
    <n v="52"/>
    <x v="3"/>
    <x v="11"/>
  </r>
  <r>
    <x v="687"/>
    <x v="2"/>
    <x v="3"/>
    <n v="1.2715000000000001"/>
    <x v="6"/>
    <n v="52"/>
    <x v="3"/>
    <x v="11"/>
  </r>
  <r>
    <x v="687"/>
    <x v="3"/>
    <x v="3"/>
    <n v="1.294"/>
    <x v="6"/>
    <n v="52"/>
    <x v="3"/>
    <x v="11"/>
  </r>
  <r>
    <x v="687"/>
    <x v="5"/>
    <x v="3"/>
    <n v="0.82310000000000005"/>
    <x v="6"/>
    <n v="52"/>
    <x v="3"/>
    <x v="11"/>
  </r>
  <r>
    <x v="687"/>
    <x v="6"/>
    <x v="3"/>
    <n v="1.0545"/>
    <x v="6"/>
    <n v="52"/>
    <x v="3"/>
    <x v="11"/>
  </r>
  <r>
    <x v="687"/>
    <x v="17"/>
    <x v="3"/>
    <n v="1.5025999999999999"/>
    <x v="6"/>
    <n v="52"/>
    <x v="3"/>
    <x v="11"/>
  </r>
  <r>
    <x v="687"/>
    <x v="15"/>
    <x v="3"/>
    <n v="1.4330000000000001"/>
    <x v="6"/>
    <n v="52"/>
    <x v="3"/>
    <x v="11"/>
  </r>
  <r>
    <x v="687"/>
    <x v="8"/>
    <x v="3"/>
    <n v="1.4724999999999999"/>
    <x v="6"/>
    <n v="52"/>
    <x v="3"/>
    <x v="11"/>
  </r>
  <r>
    <x v="687"/>
    <x v="9"/>
    <x v="3"/>
    <n v="1.5286999999999999"/>
    <x v="6"/>
    <n v="52"/>
    <x v="3"/>
    <x v="11"/>
  </r>
  <r>
    <x v="687"/>
    <x v="10"/>
    <x v="3"/>
    <n v="1.6744000000000001"/>
    <x v="6"/>
    <n v="52"/>
    <x v="3"/>
    <x v="11"/>
  </r>
  <r>
    <x v="687"/>
    <x v="11"/>
    <x v="3"/>
    <n v="1.6054999999999999"/>
    <x v="6"/>
    <n v="52"/>
    <x v="3"/>
    <x v="11"/>
  </r>
  <r>
    <x v="687"/>
    <x v="12"/>
    <x v="3"/>
    <n v="1.9638"/>
    <x v="6"/>
    <n v="52"/>
    <x v="3"/>
    <x v="11"/>
  </r>
  <r>
    <x v="687"/>
    <x v="18"/>
    <x v="3"/>
    <n v="0.873"/>
    <x v="6"/>
    <n v="52"/>
    <x v="3"/>
    <x v="11"/>
  </r>
  <r>
    <x v="687"/>
    <x v="19"/>
    <x v="3"/>
    <n v="1.0389999999999999"/>
    <x v="6"/>
    <n v="52"/>
    <x v="3"/>
    <x v="11"/>
  </r>
  <r>
    <x v="687"/>
    <x v="13"/>
    <x v="3"/>
    <n v="0.63800999999999997"/>
    <x v="6"/>
    <n v="52"/>
    <x v="3"/>
    <x v="11"/>
  </r>
  <r>
    <x v="687"/>
    <x v="0"/>
    <x v="2"/>
    <n v="0.32584999999999997"/>
    <x v="6"/>
    <n v="52"/>
    <x v="3"/>
    <x v="11"/>
  </r>
  <r>
    <x v="687"/>
    <x v="16"/>
    <x v="2"/>
    <n v="0.59018999999999999"/>
    <x v="6"/>
    <n v="52"/>
    <x v="3"/>
    <x v="11"/>
  </r>
  <r>
    <x v="687"/>
    <x v="14"/>
    <x v="2"/>
    <n v="0.53156000000000003"/>
    <x v="6"/>
    <n v="52"/>
    <x v="3"/>
    <x v="11"/>
  </r>
  <r>
    <x v="687"/>
    <x v="2"/>
    <x v="2"/>
    <n v="0.58797999999999995"/>
    <x v="6"/>
    <n v="52"/>
    <x v="3"/>
    <x v="11"/>
  </r>
  <r>
    <x v="687"/>
    <x v="3"/>
    <x v="2"/>
    <n v="0.60621999999999998"/>
    <x v="6"/>
    <n v="52"/>
    <x v="3"/>
    <x v="11"/>
  </r>
  <r>
    <x v="687"/>
    <x v="5"/>
    <x v="2"/>
    <n v="0.60458000000000001"/>
    <x v="6"/>
    <n v="52"/>
    <x v="3"/>
    <x v="11"/>
  </r>
  <r>
    <x v="687"/>
    <x v="6"/>
    <x v="2"/>
    <n v="0.51099000000000006"/>
    <x v="6"/>
    <n v="52"/>
    <x v="3"/>
    <x v="11"/>
  </r>
  <r>
    <x v="687"/>
    <x v="17"/>
    <x v="2"/>
    <n v="0.55067999999999995"/>
    <x v="6"/>
    <n v="52"/>
    <x v="3"/>
    <x v="11"/>
  </r>
  <r>
    <x v="687"/>
    <x v="15"/>
    <x v="2"/>
    <n v="0.49412"/>
    <x v="6"/>
    <n v="52"/>
    <x v="3"/>
    <x v="11"/>
  </r>
  <r>
    <x v="687"/>
    <x v="8"/>
    <x v="2"/>
    <n v="0.52622000000000002"/>
    <x v="6"/>
    <n v="52"/>
    <x v="3"/>
    <x v="11"/>
  </r>
  <r>
    <x v="687"/>
    <x v="9"/>
    <x v="2"/>
    <n v="0.57193000000000005"/>
    <x v="6"/>
    <n v="52"/>
    <x v="3"/>
    <x v="11"/>
  </r>
  <r>
    <x v="687"/>
    <x v="10"/>
    <x v="2"/>
    <n v="0.69035999999999997"/>
    <x v="6"/>
    <n v="52"/>
    <x v="3"/>
    <x v="11"/>
  </r>
  <r>
    <x v="687"/>
    <x v="11"/>
    <x v="2"/>
    <n v="0.63434000000000001"/>
    <x v="6"/>
    <n v="52"/>
    <x v="3"/>
    <x v="11"/>
  </r>
  <r>
    <x v="687"/>
    <x v="12"/>
    <x v="2"/>
    <n v="0.92571000000000003"/>
    <x v="6"/>
    <n v="52"/>
    <x v="3"/>
    <x v="11"/>
  </r>
  <r>
    <x v="687"/>
    <x v="18"/>
    <x v="2"/>
    <n v="0.57337000000000005"/>
    <x v="6"/>
    <n v="52"/>
    <x v="3"/>
    <x v="11"/>
  </r>
  <r>
    <x v="687"/>
    <x v="19"/>
    <x v="2"/>
    <n v="0.66873000000000005"/>
    <x v="6"/>
    <n v="52"/>
    <x v="3"/>
    <x v="11"/>
  </r>
  <r>
    <x v="687"/>
    <x v="13"/>
    <x v="2"/>
    <n v="0.52837000000000001"/>
    <x v="6"/>
    <n v="52"/>
    <x v="3"/>
    <x v="11"/>
  </r>
  <r>
    <x v="687"/>
    <x v="0"/>
    <x v="0"/>
    <n v="0.13782"/>
    <x v="6"/>
    <n v="52"/>
    <x v="3"/>
    <x v="11"/>
  </r>
  <r>
    <x v="687"/>
    <x v="16"/>
    <x v="0"/>
    <n v="0.44591999999999998"/>
    <x v="6"/>
    <n v="52"/>
    <x v="3"/>
    <x v="11"/>
  </r>
  <r>
    <x v="687"/>
    <x v="14"/>
    <x v="0"/>
    <n v="0.44591999999999998"/>
    <x v="6"/>
    <n v="52"/>
    <x v="3"/>
    <x v="11"/>
  </r>
  <r>
    <x v="687"/>
    <x v="2"/>
    <x v="0"/>
    <n v="0.44591999999999998"/>
    <x v="6"/>
    <n v="52"/>
    <x v="3"/>
    <x v="11"/>
  </r>
  <r>
    <x v="687"/>
    <x v="3"/>
    <x v="0"/>
    <n v="0.44591999999999998"/>
    <x v="6"/>
    <n v="52"/>
    <x v="3"/>
    <x v="11"/>
  </r>
  <r>
    <x v="687"/>
    <x v="5"/>
    <x v="0"/>
    <n v="0.12402000000000001"/>
    <x v="6"/>
    <n v="52"/>
    <x v="3"/>
    <x v="11"/>
  </r>
  <r>
    <x v="687"/>
    <x v="6"/>
    <x v="0"/>
    <n v="0.34650999999999998"/>
    <x v="6"/>
    <n v="52"/>
    <x v="3"/>
    <x v="11"/>
  </r>
  <r>
    <x v="687"/>
    <x v="17"/>
    <x v="0"/>
    <n v="0.67110000000000003"/>
    <x v="6"/>
    <n v="52"/>
    <x v="3"/>
    <x v="11"/>
  </r>
  <r>
    <x v="687"/>
    <x v="15"/>
    <x v="0"/>
    <n v="0.67110000000000003"/>
    <x v="6"/>
    <n v="52"/>
    <x v="3"/>
    <x v="11"/>
  </r>
  <r>
    <x v="687"/>
    <x v="8"/>
    <x v="0"/>
    <n v="0.67110000000000003"/>
    <x v="6"/>
    <n v="52"/>
    <x v="3"/>
    <x v="11"/>
  </r>
  <r>
    <x v="687"/>
    <x v="9"/>
    <x v="0"/>
    <n v="0.67110000000000003"/>
    <x v="6"/>
    <n v="52"/>
    <x v="3"/>
    <x v="11"/>
  </r>
  <r>
    <x v="687"/>
    <x v="10"/>
    <x v="0"/>
    <n v="0.67110000000000003"/>
    <x v="6"/>
    <n v="52"/>
    <x v="3"/>
    <x v="11"/>
  </r>
  <r>
    <x v="687"/>
    <x v="11"/>
    <x v="0"/>
    <n v="0.67110000000000003"/>
    <x v="6"/>
    <n v="52"/>
    <x v="3"/>
    <x v="11"/>
  </r>
  <r>
    <x v="687"/>
    <x v="12"/>
    <x v="0"/>
    <n v="0.67110000000000003"/>
    <x v="6"/>
    <n v="52"/>
    <x v="3"/>
    <x v="11"/>
  </r>
  <r>
    <x v="687"/>
    <x v="18"/>
    <x v="0"/>
    <n v="0.13639999999999999"/>
    <x v="6"/>
    <n v="52"/>
    <x v="3"/>
    <x v="11"/>
  </r>
  <r>
    <x v="687"/>
    <x v="19"/>
    <x v="0"/>
    <n v="0.17599999999999999"/>
    <x v="6"/>
    <n v="52"/>
    <x v="3"/>
    <x v="11"/>
  </r>
  <r>
    <x v="687"/>
    <x v="13"/>
    <x v="0"/>
    <n v="3.6299999999999999E-2"/>
    <x v="6"/>
    <n v="52"/>
    <x v="3"/>
    <x v="11"/>
  </r>
  <r>
    <x v="687"/>
    <x v="0"/>
    <x v="1"/>
    <n v="0.10642"/>
    <x v="6"/>
    <n v="52"/>
    <x v="3"/>
    <x v="11"/>
  </r>
  <r>
    <x v="687"/>
    <x v="16"/>
    <x v="1"/>
    <n v="0.23808000000000001"/>
    <x v="6"/>
    <n v="52"/>
    <x v="3"/>
    <x v="11"/>
  </r>
  <r>
    <x v="687"/>
    <x v="14"/>
    <x v="1"/>
    <n v="0.22461"/>
    <x v="6"/>
    <n v="52"/>
    <x v="3"/>
    <x v="11"/>
  </r>
  <r>
    <x v="687"/>
    <x v="2"/>
    <x v="1"/>
    <n v="0.23759"/>
    <x v="6"/>
    <n v="52"/>
    <x v="3"/>
    <x v="11"/>
  </r>
  <r>
    <x v="687"/>
    <x v="3"/>
    <x v="1"/>
    <n v="0.24185999999999999"/>
    <x v="6"/>
    <n v="52"/>
    <x v="3"/>
    <x v="11"/>
  </r>
  <r>
    <x v="687"/>
    <x v="5"/>
    <x v="1"/>
    <n v="9.4490000000000005E-2"/>
    <x v="6"/>
    <n v="52"/>
    <x v="3"/>
    <x v="11"/>
  </r>
  <r>
    <x v="687"/>
    <x v="6"/>
    <x v="1"/>
    <n v="0.19699"/>
    <x v="6"/>
    <n v="52"/>
    <x v="3"/>
    <x v="11"/>
  </r>
  <r>
    <x v="687"/>
    <x v="17"/>
    <x v="1"/>
    <n v="0.28081"/>
    <x v="6"/>
    <n v="52"/>
    <x v="3"/>
    <x v="11"/>
  </r>
  <r>
    <x v="687"/>
    <x v="15"/>
    <x v="1"/>
    <n v="0.26777000000000001"/>
    <x v="6"/>
    <n v="52"/>
    <x v="3"/>
    <x v="11"/>
  </r>
  <r>
    <x v="687"/>
    <x v="8"/>
    <x v="1"/>
    <n v="0.27517000000000003"/>
    <x v="6"/>
    <n v="52"/>
    <x v="3"/>
    <x v="11"/>
  </r>
  <r>
    <x v="687"/>
    <x v="9"/>
    <x v="1"/>
    <n v="0.28566000000000003"/>
    <x v="6"/>
    <n v="52"/>
    <x v="3"/>
    <x v="11"/>
  </r>
  <r>
    <x v="687"/>
    <x v="10"/>
    <x v="1"/>
    <n v="0.31292999999999999"/>
    <x v="6"/>
    <n v="52"/>
    <x v="3"/>
    <x v="11"/>
  </r>
  <r>
    <x v="687"/>
    <x v="11"/>
    <x v="1"/>
    <n v="0.30004999999999998"/>
    <x v="6"/>
    <n v="52"/>
    <x v="3"/>
    <x v="11"/>
  </r>
  <r>
    <x v="687"/>
    <x v="12"/>
    <x v="1"/>
    <n v="0.36697999999999997"/>
    <x v="6"/>
    <n v="52"/>
    <x v="3"/>
    <x v="11"/>
  </r>
  <r>
    <x v="687"/>
    <x v="18"/>
    <x v="1"/>
    <n v="0.16322999999999999"/>
    <x v="6"/>
    <n v="52"/>
    <x v="3"/>
    <x v="11"/>
  </r>
  <r>
    <x v="687"/>
    <x v="19"/>
    <x v="1"/>
    <n v="0.19427"/>
    <x v="6"/>
    <n v="52"/>
    <x v="3"/>
    <x v="11"/>
  </r>
  <r>
    <x v="687"/>
    <x v="13"/>
    <x v="1"/>
    <n v="7.3330000000000006E-2"/>
    <x v="6"/>
    <n v="52"/>
    <x v="3"/>
    <x v="11"/>
  </r>
  <r>
    <x v="688"/>
    <x v="0"/>
    <x v="3"/>
    <n v="0.57099999999999995"/>
    <x v="6"/>
    <n v="53"/>
    <x v="3"/>
    <x v="11"/>
  </r>
  <r>
    <x v="688"/>
    <x v="16"/>
    <x v="3"/>
    <n v="1.2847"/>
    <x v="6"/>
    <n v="53"/>
    <x v="3"/>
    <x v="11"/>
  </r>
  <r>
    <x v="688"/>
    <x v="14"/>
    <x v="3"/>
    <n v="1.2131000000000001"/>
    <x v="6"/>
    <n v="53"/>
    <x v="3"/>
    <x v="11"/>
  </r>
  <r>
    <x v="688"/>
    <x v="2"/>
    <x v="3"/>
    <n v="1.2750999999999999"/>
    <x v="6"/>
    <n v="53"/>
    <x v="3"/>
    <x v="11"/>
  </r>
  <r>
    <x v="688"/>
    <x v="3"/>
    <x v="3"/>
    <n v="1.294"/>
    <x v="6"/>
    <n v="53"/>
    <x v="3"/>
    <x v="11"/>
  </r>
  <r>
    <x v="688"/>
    <x v="5"/>
    <x v="3"/>
    <n v="0.83460000000000001"/>
    <x v="6"/>
    <n v="53"/>
    <x v="3"/>
    <x v="11"/>
  </r>
  <r>
    <x v="688"/>
    <x v="6"/>
    <x v="3"/>
    <n v="1.0680000000000001"/>
    <x v="6"/>
    <n v="53"/>
    <x v="3"/>
    <x v="11"/>
  </r>
  <r>
    <x v="688"/>
    <x v="17"/>
    <x v="3"/>
    <n v="1.5123"/>
    <x v="6"/>
    <n v="53"/>
    <x v="3"/>
    <x v="11"/>
  </r>
  <r>
    <x v="688"/>
    <x v="15"/>
    <x v="3"/>
    <n v="1.4443999999999999"/>
    <x v="6"/>
    <n v="53"/>
    <x v="3"/>
    <x v="11"/>
  </r>
  <r>
    <x v="688"/>
    <x v="8"/>
    <x v="3"/>
    <n v="1.4867999999999999"/>
    <x v="6"/>
    <n v="53"/>
    <x v="3"/>
    <x v="11"/>
  </r>
  <r>
    <x v="688"/>
    <x v="9"/>
    <x v="3"/>
    <n v="1.5411999999999999"/>
    <x v="6"/>
    <n v="53"/>
    <x v="3"/>
    <x v="11"/>
  </r>
  <r>
    <x v="688"/>
    <x v="10"/>
    <x v="3"/>
    <n v="1.6813"/>
    <x v="6"/>
    <n v="53"/>
    <x v="3"/>
    <x v="11"/>
  </r>
  <r>
    <x v="688"/>
    <x v="11"/>
    <x v="3"/>
    <n v="1.6031"/>
    <x v="6"/>
    <n v="53"/>
    <x v="3"/>
    <x v="11"/>
  </r>
  <r>
    <x v="688"/>
    <x v="12"/>
    <x v="3"/>
    <n v="1.9650000000000001"/>
    <x v="6"/>
    <n v="53"/>
    <x v="3"/>
    <x v="11"/>
  </r>
  <r>
    <x v="688"/>
    <x v="18"/>
    <x v="3"/>
    <n v="0.873"/>
    <x v="6"/>
    <n v="53"/>
    <x v="3"/>
    <x v="11"/>
  </r>
  <r>
    <x v="688"/>
    <x v="19"/>
    <x v="3"/>
    <n v="1.0389999999999999"/>
    <x v="6"/>
    <n v="53"/>
    <x v="3"/>
    <x v="11"/>
  </r>
  <r>
    <x v="688"/>
    <x v="13"/>
    <x v="3"/>
    <n v="0.65283000000000002"/>
    <x v="6"/>
    <n v="53"/>
    <x v="3"/>
    <x v="11"/>
  </r>
  <r>
    <x v="688"/>
    <x v="0"/>
    <x v="2"/>
    <n v="0.32658999999999999"/>
    <x v="6"/>
    <n v="53"/>
    <x v="3"/>
    <x v="11"/>
  </r>
  <r>
    <x v="688"/>
    <x v="16"/>
    <x v="2"/>
    <n v="0.59872999999999998"/>
    <x v="6"/>
    <n v="53"/>
    <x v="3"/>
    <x v="11"/>
  </r>
  <r>
    <x v="688"/>
    <x v="14"/>
    <x v="2"/>
    <n v="0.54051000000000005"/>
    <x v="6"/>
    <n v="53"/>
    <x v="3"/>
    <x v="11"/>
  </r>
  <r>
    <x v="688"/>
    <x v="2"/>
    <x v="2"/>
    <n v="0.59091000000000005"/>
    <x v="6"/>
    <n v="53"/>
    <x v="3"/>
    <x v="11"/>
  </r>
  <r>
    <x v="688"/>
    <x v="3"/>
    <x v="2"/>
    <n v="0.60621999999999998"/>
    <x v="6"/>
    <n v="53"/>
    <x v="3"/>
    <x v="11"/>
  </r>
  <r>
    <x v="688"/>
    <x v="5"/>
    <x v="2"/>
    <n v="0.61475999999999997"/>
    <x v="6"/>
    <n v="53"/>
    <x v="3"/>
    <x v="11"/>
  </r>
  <r>
    <x v="688"/>
    <x v="6"/>
    <x v="2"/>
    <n v="0.52197000000000005"/>
    <x v="6"/>
    <n v="53"/>
    <x v="3"/>
    <x v="11"/>
  </r>
  <r>
    <x v="688"/>
    <x v="17"/>
    <x v="2"/>
    <n v="0.55857000000000001"/>
    <x v="6"/>
    <n v="53"/>
    <x v="3"/>
    <x v="11"/>
  </r>
  <r>
    <x v="688"/>
    <x v="15"/>
    <x v="2"/>
    <n v="0.50339"/>
    <x v="6"/>
    <n v="53"/>
    <x v="3"/>
    <x v="11"/>
  </r>
  <r>
    <x v="688"/>
    <x v="8"/>
    <x v="2"/>
    <n v="0.53785000000000005"/>
    <x v="6"/>
    <n v="53"/>
    <x v="3"/>
    <x v="11"/>
  </r>
  <r>
    <x v="688"/>
    <x v="9"/>
    <x v="2"/>
    <n v="0.58209999999999995"/>
    <x v="6"/>
    <n v="53"/>
    <x v="3"/>
    <x v="11"/>
  </r>
  <r>
    <x v="688"/>
    <x v="10"/>
    <x v="2"/>
    <n v="0.69598000000000004"/>
    <x v="6"/>
    <n v="53"/>
    <x v="3"/>
    <x v="11"/>
  </r>
  <r>
    <x v="688"/>
    <x v="11"/>
    <x v="2"/>
    <n v="0.63239000000000001"/>
    <x v="6"/>
    <n v="53"/>
    <x v="3"/>
    <x v="11"/>
  </r>
  <r>
    <x v="688"/>
    <x v="12"/>
    <x v="2"/>
    <n v="0.92669000000000001"/>
    <x v="6"/>
    <n v="53"/>
    <x v="3"/>
    <x v="11"/>
  </r>
  <r>
    <x v="688"/>
    <x v="18"/>
    <x v="2"/>
    <n v="0.57337000000000005"/>
    <x v="6"/>
    <n v="53"/>
    <x v="3"/>
    <x v="11"/>
  </r>
  <r>
    <x v="688"/>
    <x v="19"/>
    <x v="2"/>
    <n v="0.66873000000000005"/>
    <x v="6"/>
    <n v="53"/>
    <x v="3"/>
    <x v="11"/>
  </r>
  <r>
    <x v="688"/>
    <x v="13"/>
    <x v="2"/>
    <n v="0.54149000000000003"/>
    <x v="6"/>
    <n v="53"/>
    <x v="3"/>
    <x v="11"/>
  </r>
  <r>
    <x v="688"/>
    <x v="0"/>
    <x v="0"/>
    <n v="0.13782"/>
    <x v="6"/>
    <n v="53"/>
    <x v="3"/>
    <x v="11"/>
  </r>
  <r>
    <x v="688"/>
    <x v="16"/>
    <x v="0"/>
    <n v="0.44591999999999998"/>
    <x v="6"/>
    <n v="53"/>
    <x v="3"/>
    <x v="11"/>
  </r>
  <r>
    <x v="688"/>
    <x v="14"/>
    <x v="0"/>
    <n v="0.44591999999999998"/>
    <x v="6"/>
    <n v="53"/>
    <x v="3"/>
    <x v="11"/>
  </r>
  <r>
    <x v="688"/>
    <x v="2"/>
    <x v="0"/>
    <n v="0.44591999999999998"/>
    <x v="6"/>
    <n v="53"/>
    <x v="3"/>
    <x v="11"/>
  </r>
  <r>
    <x v="688"/>
    <x v="3"/>
    <x v="0"/>
    <n v="0.44591999999999998"/>
    <x v="6"/>
    <n v="53"/>
    <x v="3"/>
    <x v="11"/>
  </r>
  <r>
    <x v="688"/>
    <x v="5"/>
    <x v="0"/>
    <n v="0.12402000000000001"/>
    <x v="6"/>
    <n v="53"/>
    <x v="3"/>
    <x v="11"/>
  </r>
  <r>
    <x v="688"/>
    <x v="6"/>
    <x v="0"/>
    <n v="0.34650999999999998"/>
    <x v="6"/>
    <n v="53"/>
    <x v="3"/>
    <x v="11"/>
  </r>
  <r>
    <x v="688"/>
    <x v="17"/>
    <x v="0"/>
    <n v="0.67110000000000003"/>
    <x v="6"/>
    <n v="53"/>
    <x v="3"/>
    <x v="11"/>
  </r>
  <r>
    <x v="688"/>
    <x v="15"/>
    <x v="0"/>
    <n v="0.67110000000000003"/>
    <x v="6"/>
    <n v="53"/>
    <x v="3"/>
    <x v="11"/>
  </r>
  <r>
    <x v="688"/>
    <x v="8"/>
    <x v="0"/>
    <n v="0.67110000000000003"/>
    <x v="6"/>
    <n v="53"/>
    <x v="3"/>
    <x v="11"/>
  </r>
  <r>
    <x v="688"/>
    <x v="9"/>
    <x v="0"/>
    <n v="0.67110000000000003"/>
    <x v="6"/>
    <n v="53"/>
    <x v="3"/>
    <x v="11"/>
  </r>
  <r>
    <x v="688"/>
    <x v="10"/>
    <x v="0"/>
    <n v="0.67110000000000003"/>
    <x v="6"/>
    <n v="53"/>
    <x v="3"/>
    <x v="11"/>
  </r>
  <r>
    <x v="688"/>
    <x v="11"/>
    <x v="0"/>
    <n v="0.67110000000000003"/>
    <x v="6"/>
    <n v="53"/>
    <x v="3"/>
    <x v="11"/>
  </r>
  <r>
    <x v="688"/>
    <x v="12"/>
    <x v="0"/>
    <n v="0.67110000000000003"/>
    <x v="6"/>
    <n v="53"/>
    <x v="3"/>
    <x v="11"/>
  </r>
  <r>
    <x v="688"/>
    <x v="18"/>
    <x v="0"/>
    <n v="0.13639999999999999"/>
    <x v="6"/>
    <n v="53"/>
    <x v="3"/>
    <x v="11"/>
  </r>
  <r>
    <x v="688"/>
    <x v="19"/>
    <x v="0"/>
    <n v="0.17599999999999999"/>
    <x v="6"/>
    <n v="53"/>
    <x v="3"/>
    <x v="11"/>
  </r>
  <r>
    <x v="688"/>
    <x v="13"/>
    <x v="0"/>
    <n v="3.6299999999999999E-2"/>
    <x v="6"/>
    <n v="53"/>
    <x v="3"/>
    <x v="11"/>
  </r>
  <r>
    <x v="688"/>
    <x v="0"/>
    <x v="1"/>
    <n v="0.10657999999999999"/>
    <x v="6"/>
    <n v="53"/>
    <x v="3"/>
    <x v="11"/>
  </r>
  <r>
    <x v="688"/>
    <x v="16"/>
    <x v="1"/>
    <n v="0.24004"/>
    <x v="6"/>
    <n v="53"/>
    <x v="3"/>
    <x v="11"/>
  </r>
  <r>
    <x v="688"/>
    <x v="14"/>
    <x v="1"/>
    <n v="0.22666"/>
    <x v="6"/>
    <n v="53"/>
    <x v="3"/>
    <x v="11"/>
  </r>
  <r>
    <x v="688"/>
    <x v="2"/>
    <x v="1"/>
    <n v="0.23826"/>
    <x v="6"/>
    <n v="53"/>
    <x v="3"/>
    <x v="11"/>
  </r>
  <r>
    <x v="688"/>
    <x v="3"/>
    <x v="1"/>
    <n v="0.24185999999999999"/>
    <x v="6"/>
    <n v="53"/>
    <x v="3"/>
    <x v="11"/>
  </r>
  <r>
    <x v="688"/>
    <x v="5"/>
    <x v="1"/>
    <n v="9.5810000000000006E-2"/>
    <x v="6"/>
    <n v="53"/>
    <x v="3"/>
    <x v="11"/>
  </r>
  <r>
    <x v="688"/>
    <x v="6"/>
    <x v="1"/>
    <n v="0.19950999999999999"/>
    <x v="6"/>
    <n v="53"/>
    <x v="3"/>
    <x v="11"/>
  </r>
  <r>
    <x v="688"/>
    <x v="17"/>
    <x v="1"/>
    <n v="0.28261999999999998"/>
    <x v="6"/>
    <n v="53"/>
    <x v="3"/>
    <x v="11"/>
  </r>
  <r>
    <x v="688"/>
    <x v="15"/>
    <x v="1"/>
    <n v="0.26989999999999997"/>
    <x v="6"/>
    <n v="53"/>
    <x v="3"/>
    <x v="11"/>
  </r>
  <r>
    <x v="688"/>
    <x v="8"/>
    <x v="1"/>
    <n v="0.27783999999999998"/>
    <x v="6"/>
    <n v="53"/>
    <x v="3"/>
    <x v="11"/>
  </r>
  <r>
    <x v="688"/>
    <x v="9"/>
    <x v="1"/>
    <n v="0.28799000000000002"/>
    <x v="6"/>
    <n v="53"/>
    <x v="3"/>
    <x v="11"/>
  </r>
  <r>
    <x v="688"/>
    <x v="10"/>
    <x v="1"/>
    <n v="0.31420999999999999"/>
    <x v="6"/>
    <n v="53"/>
    <x v="3"/>
    <x v="11"/>
  </r>
  <r>
    <x v="688"/>
    <x v="11"/>
    <x v="1"/>
    <n v="0.29959999999999998"/>
    <x v="6"/>
    <n v="53"/>
    <x v="3"/>
    <x v="11"/>
  </r>
  <r>
    <x v="688"/>
    <x v="12"/>
    <x v="1"/>
    <n v="0.36720000000000003"/>
    <x v="6"/>
    <n v="53"/>
    <x v="3"/>
    <x v="11"/>
  </r>
  <r>
    <x v="688"/>
    <x v="18"/>
    <x v="1"/>
    <n v="0.16322999999999999"/>
    <x v="6"/>
    <n v="53"/>
    <x v="3"/>
    <x v="11"/>
  </r>
  <r>
    <x v="688"/>
    <x v="19"/>
    <x v="1"/>
    <n v="0.19427"/>
    <x v="6"/>
    <n v="53"/>
    <x v="3"/>
    <x v="11"/>
  </r>
  <r>
    <x v="688"/>
    <x v="13"/>
    <x v="1"/>
    <n v="7.5029999999999999E-2"/>
    <x v="6"/>
    <n v="53"/>
    <x v="3"/>
    <x v="11"/>
  </r>
  <r>
    <x v="689"/>
    <x v="0"/>
    <x v="3"/>
    <n v="0.623"/>
    <x v="7"/>
    <n v="6"/>
    <x v="0"/>
    <x v="1"/>
  </r>
  <r>
    <x v="689"/>
    <x v="16"/>
    <x v="3"/>
    <n v="1.2997000000000001"/>
    <x v="7"/>
    <n v="6"/>
    <x v="0"/>
    <x v="1"/>
  </r>
  <r>
    <x v="689"/>
    <x v="14"/>
    <x v="3"/>
    <n v="1.2656000000000001"/>
    <x v="7"/>
    <n v="6"/>
    <x v="0"/>
    <x v="1"/>
  </r>
  <r>
    <x v="689"/>
    <x v="2"/>
    <x v="3"/>
    <n v="1.3045"/>
    <x v="7"/>
    <n v="6"/>
    <x v="0"/>
    <x v="1"/>
  </r>
  <r>
    <x v="689"/>
    <x v="5"/>
    <x v="3"/>
    <n v="0.83630000000000004"/>
    <x v="7"/>
    <n v="6"/>
    <x v="0"/>
    <x v="1"/>
  </r>
  <r>
    <x v="689"/>
    <x v="6"/>
    <x v="3"/>
    <n v="1.0765"/>
    <x v="7"/>
    <n v="6"/>
    <x v="0"/>
    <x v="1"/>
  </r>
  <r>
    <x v="689"/>
    <x v="17"/>
    <x v="3"/>
    <n v="1.5216000000000001"/>
    <x v="7"/>
    <n v="6"/>
    <x v="0"/>
    <x v="1"/>
  </r>
  <r>
    <x v="689"/>
    <x v="15"/>
    <x v="3"/>
    <n v="1.4933000000000001"/>
    <x v="7"/>
    <n v="6"/>
    <x v="0"/>
    <x v="1"/>
  </r>
  <r>
    <x v="689"/>
    <x v="8"/>
    <x v="3"/>
    <n v="1.5106999999999999"/>
    <x v="7"/>
    <n v="6"/>
    <x v="0"/>
    <x v="1"/>
  </r>
  <r>
    <x v="689"/>
    <x v="9"/>
    <x v="3"/>
    <n v="1.5546"/>
    <x v="7"/>
    <n v="6"/>
    <x v="0"/>
    <x v="1"/>
  </r>
  <r>
    <x v="689"/>
    <x v="10"/>
    <x v="3"/>
    <n v="1.6720999999999999"/>
    <x v="7"/>
    <n v="6"/>
    <x v="0"/>
    <x v="1"/>
  </r>
  <r>
    <x v="689"/>
    <x v="11"/>
    <x v="3"/>
    <n v="1.6145"/>
    <x v="7"/>
    <n v="6"/>
    <x v="0"/>
    <x v="1"/>
  </r>
  <r>
    <x v="689"/>
    <x v="12"/>
    <x v="3"/>
    <n v="1.9630000000000001"/>
    <x v="7"/>
    <n v="6"/>
    <x v="0"/>
    <x v="1"/>
  </r>
  <r>
    <x v="689"/>
    <x v="18"/>
    <x v="3"/>
    <n v="0.91300000000000003"/>
    <x v="7"/>
    <n v="6"/>
    <x v="0"/>
    <x v="1"/>
  </r>
  <r>
    <x v="689"/>
    <x v="19"/>
    <x v="3"/>
    <n v="1.085"/>
    <x v="7"/>
    <n v="6"/>
    <x v="0"/>
    <x v="1"/>
  </r>
  <r>
    <x v="689"/>
    <x v="13"/>
    <x v="3"/>
    <n v="0.66846000000000005"/>
    <x v="7"/>
    <n v="6"/>
    <x v="0"/>
    <x v="1"/>
  </r>
  <r>
    <x v="689"/>
    <x v="0"/>
    <x v="2"/>
    <n v="0.36599999999999999"/>
    <x v="7"/>
    <n v="6"/>
    <x v="0"/>
    <x v="1"/>
  </r>
  <r>
    <x v="689"/>
    <x v="16"/>
    <x v="2"/>
    <n v="0.59050999999999998"/>
    <x v="7"/>
    <n v="6"/>
    <x v="0"/>
    <x v="1"/>
  </r>
  <r>
    <x v="689"/>
    <x v="14"/>
    <x v="2"/>
    <n v="0.56279000000000001"/>
    <x v="7"/>
    <n v="6"/>
    <x v="0"/>
    <x v="1"/>
  </r>
  <r>
    <x v="689"/>
    <x v="2"/>
    <x v="2"/>
    <n v="0.59440999999999999"/>
    <x v="7"/>
    <n v="6"/>
    <x v="0"/>
    <x v="1"/>
  </r>
  <r>
    <x v="689"/>
    <x v="5"/>
    <x v="2"/>
    <n v="0.61585999999999996"/>
    <x v="7"/>
    <n v="6"/>
    <x v="0"/>
    <x v="1"/>
  </r>
  <r>
    <x v="689"/>
    <x v="6"/>
    <x v="2"/>
    <n v="0.52846000000000004"/>
    <x v="7"/>
    <n v="6"/>
    <x v="0"/>
    <x v="1"/>
  </r>
  <r>
    <x v="689"/>
    <x v="17"/>
    <x v="2"/>
    <n v="0.58575999999999995"/>
    <x v="7"/>
    <n v="6"/>
    <x v="0"/>
    <x v="1"/>
  </r>
  <r>
    <x v="689"/>
    <x v="15"/>
    <x v="2"/>
    <n v="0.56276999999999999"/>
    <x v="7"/>
    <n v="6"/>
    <x v="0"/>
    <x v="1"/>
  </r>
  <r>
    <x v="689"/>
    <x v="8"/>
    <x v="2"/>
    <n v="0.57689999999999997"/>
    <x v="7"/>
    <n v="6"/>
    <x v="0"/>
    <x v="1"/>
  </r>
  <r>
    <x v="689"/>
    <x v="9"/>
    <x v="2"/>
    <n v="0.61262000000000005"/>
    <x v="7"/>
    <n v="6"/>
    <x v="0"/>
    <x v="1"/>
  </r>
  <r>
    <x v="689"/>
    <x v="10"/>
    <x v="2"/>
    <n v="0.70811000000000002"/>
    <x v="7"/>
    <n v="6"/>
    <x v="0"/>
    <x v="1"/>
  </r>
  <r>
    <x v="689"/>
    <x v="11"/>
    <x v="2"/>
    <n v="0.66127999999999998"/>
    <x v="7"/>
    <n v="6"/>
    <x v="0"/>
    <x v="1"/>
  </r>
  <r>
    <x v="689"/>
    <x v="12"/>
    <x v="2"/>
    <n v="0.94469000000000003"/>
    <x v="7"/>
    <n v="6"/>
    <x v="0"/>
    <x v="1"/>
  </r>
  <r>
    <x v="689"/>
    <x v="18"/>
    <x v="2"/>
    <n v="0.60419999999999996"/>
    <x v="7"/>
    <n v="6"/>
    <x v="0"/>
    <x v="1"/>
  </r>
  <r>
    <x v="689"/>
    <x v="19"/>
    <x v="2"/>
    <n v="0.70420000000000005"/>
    <x v="7"/>
    <n v="6"/>
    <x v="0"/>
    <x v="1"/>
  </r>
  <r>
    <x v="689"/>
    <x v="13"/>
    <x v="2"/>
    <n v="0.55479000000000001"/>
    <x v="7"/>
    <n v="6"/>
    <x v="0"/>
    <x v="1"/>
  </r>
  <r>
    <x v="689"/>
    <x v="0"/>
    <x v="0"/>
    <n v="0.14000000000000001"/>
    <x v="7"/>
    <n v="6"/>
    <x v="0"/>
    <x v="1"/>
  </r>
  <r>
    <x v="689"/>
    <x v="16"/>
    <x v="0"/>
    <n v="0.46636"/>
    <x v="7"/>
    <n v="6"/>
    <x v="0"/>
    <x v="1"/>
  </r>
  <r>
    <x v="689"/>
    <x v="14"/>
    <x v="0"/>
    <n v="0.46636"/>
    <x v="7"/>
    <n v="6"/>
    <x v="0"/>
    <x v="1"/>
  </r>
  <r>
    <x v="689"/>
    <x v="2"/>
    <x v="0"/>
    <n v="0.46636"/>
    <x v="7"/>
    <n v="6"/>
    <x v="0"/>
    <x v="1"/>
  </r>
  <r>
    <x v="689"/>
    <x v="5"/>
    <x v="0"/>
    <n v="0.12446"/>
    <x v="7"/>
    <n v="6"/>
    <x v="0"/>
    <x v="1"/>
  </r>
  <r>
    <x v="689"/>
    <x v="6"/>
    <x v="0"/>
    <n v="0.34694999999999998"/>
    <x v="7"/>
    <n v="6"/>
    <x v="0"/>
    <x v="1"/>
  </r>
  <r>
    <x v="689"/>
    <x v="17"/>
    <x v="0"/>
    <n v="0.65151000000000003"/>
    <x v="7"/>
    <n v="6"/>
    <x v="0"/>
    <x v="1"/>
  </r>
  <r>
    <x v="689"/>
    <x v="15"/>
    <x v="0"/>
    <n v="0.65151000000000003"/>
    <x v="7"/>
    <n v="6"/>
    <x v="0"/>
    <x v="1"/>
  </r>
  <r>
    <x v="689"/>
    <x v="8"/>
    <x v="0"/>
    <n v="0.65151000000000003"/>
    <x v="7"/>
    <n v="6"/>
    <x v="0"/>
    <x v="1"/>
  </r>
  <r>
    <x v="689"/>
    <x v="9"/>
    <x v="0"/>
    <n v="0.65151000000000003"/>
    <x v="7"/>
    <n v="6"/>
    <x v="0"/>
    <x v="1"/>
  </r>
  <r>
    <x v="689"/>
    <x v="10"/>
    <x v="0"/>
    <n v="0.65151000000000003"/>
    <x v="7"/>
    <n v="6"/>
    <x v="0"/>
    <x v="1"/>
  </r>
  <r>
    <x v="689"/>
    <x v="11"/>
    <x v="0"/>
    <n v="0.65151000000000003"/>
    <x v="7"/>
    <n v="6"/>
    <x v="0"/>
    <x v="1"/>
  </r>
  <r>
    <x v="689"/>
    <x v="12"/>
    <x v="0"/>
    <n v="0.65151000000000003"/>
    <x v="7"/>
    <n v="6"/>
    <x v="0"/>
    <x v="1"/>
  </r>
  <r>
    <x v="689"/>
    <x v="18"/>
    <x v="0"/>
    <n v="0.13780000000000001"/>
    <x v="7"/>
    <n v="6"/>
    <x v="0"/>
    <x v="1"/>
  </r>
  <r>
    <x v="689"/>
    <x v="19"/>
    <x v="0"/>
    <n v="0.17780000000000001"/>
    <x v="7"/>
    <n v="6"/>
    <x v="0"/>
    <x v="1"/>
  </r>
  <r>
    <x v="689"/>
    <x v="13"/>
    <x v="0"/>
    <n v="3.6859999999999997E-2"/>
    <x v="7"/>
    <n v="6"/>
    <x v="0"/>
    <x v="1"/>
  </r>
  <r>
    <x v="689"/>
    <x v="0"/>
    <x v="1"/>
    <n v="0.11600000000000001"/>
    <x v="7"/>
    <n v="6"/>
    <x v="0"/>
    <x v="1"/>
  </r>
  <r>
    <x v="689"/>
    <x v="16"/>
    <x v="1"/>
    <n v="0.24282000000000001"/>
    <x v="7"/>
    <n v="6"/>
    <x v="0"/>
    <x v="1"/>
  </r>
  <r>
    <x v="689"/>
    <x v="14"/>
    <x v="1"/>
    <n v="0.23644000000000001"/>
    <x v="7"/>
    <n v="6"/>
    <x v="0"/>
    <x v="1"/>
  </r>
  <r>
    <x v="689"/>
    <x v="2"/>
    <x v="1"/>
    <n v="0.24371999999999999"/>
    <x v="7"/>
    <n v="6"/>
    <x v="0"/>
    <x v="1"/>
  </r>
  <r>
    <x v="689"/>
    <x v="5"/>
    <x v="1"/>
    <n v="9.597E-2"/>
    <x v="7"/>
    <n v="6"/>
    <x v="0"/>
    <x v="1"/>
  </r>
  <r>
    <x v="689"/>
    <x v="6"/>
    <x v="1"/>
    <n v="0.20108000000000001"/>
    <x v="7"/>
    <n v="6"/>
    <x v="0"/>
    <x v="1"/>
  </r>
  <r>
    <x v="689"/>
    <x v="17"/>
    <x v="1"/>
    <n v="0.28432000000000002"/>
    <x v="7"/>
    <n v="6"/>
    <x v="0"/>
    <x v="1"/>
  </r>
  <r>
    <x v="689"/>
    <x v="15"/>
    <x v="1"/>
    <n v="0.27900999999999998"/>
    <x v="7"/>
    <n v="6"/>
    <x v="0"/>
    <x v="1"/>
  </r>
  <r>
    <x v="689"/>
    <x v="8"/>
    <x v="1"/>
    <n v="0.28227999999999998"/>
    <x v="7"/>
    <n v="6"/>
    <x v="0"/>
    <x v="1"/>
  </r>
  <r>
    <x v="689"/>
    <x v="9"/>
    <x v="1"/>
    <n v="0.29046"/>
    <x v="7"/>
    <n v="6"/>
    <x v="0"/>
    <x v="1"/>
  </r>
  <r>
    <x v="689"/>
    <x v="10"/>
    <x v="1"/>
    <n v="0.31247000000000003"/>
    <x v="7"/>
    <n v="6"/>
    <x v="0"/>
    <x v="1"/>
  </r>
  <r>
    <x v="689"/>
    <x v="11"/>
    <x v="1"/>
    <n v="0.30170000000000002"/>
    <x v="7"/>
    <n v="6"/>
    <x v="0"/>
    <x v="1"/>
  </r>
  <r>
    <x v="689"/>
    <x v="12"/>
    <x v="1"/>
    <n v="0.36679"/>
    <x v="7"/>
    <n v="6"/>
    <x v="0"/>
    <x v="1"/>
  </r>
  <r>
    <x v="689"/>
    <x v="18"/>
    <x v="1"/>
    <n v="0.17069999999999999"/>
    <x v="7"/>
    <n v="6"/>
    <x v="0"/>
    <x v="1"/>
  </r>
  <r>
    <x v="689"/>
    <x v="19"/>
    <x v="1"/>
    <n v="0.20286000000000001"/>
    <x v="7"/>
    <n v="6"/>
    <x v="0"/>
    <x v="1"/>
  </r>
  <r>
    <x v="689"/>
    <x v="13"/>
    <x v="1"/>
    <n v="7.6799999999999993E-2"/>
    <x v="7"/>
    <n v="6"/>
    <x v="0"/>
    <x v="1"/>
  </r>
  <r>
    <x v="690"/>
    <x v="0"/>
    <x v="3"/>
    <n v="0.626"/>
    <x v="7"/>
    <n v="7"/>
    <x v="0"/>
    <x v="1"/>
  </r>
  <r>
    <x v="690"/>
    <x v="16"/>
    <x v="3"/>
    <n v="1.3039000000000001"/>
    <x v="7"/>
    <n v="7"/>
    <x v="0"/>
    <x v="1"/>
  </r>
  <r>
    <x v="690"/>
    <x v="14"/>
    <x v="3"/>
    <n v="1.2735000000000001"/>
    <x v="7"/>
    <n v="7"/>
    <x v="0"/>
    <x v="1"/>
  </r>
  <r>
    <x v="690"/>
    <x v="2"/>
    <x v="3"/>
    <n v="1.3081"/>
    <x v="7"/>
    <n v="7"/>
    <x v="0"/>
    <x v="1"/>
  </r>
  <r>
    <x v="690"/>
    <x v="5"/>
    <x v="3"/>
    <n v="0.83860000000000001"/>
    <x v="7"/>
    <n v="7"/>
    <x v="0"/>
    <x v="1"/>
  </r>
  <r>
    <x v="690"/>
    <x v="6"/>
    <x v="3"/>
    <n v="1.0789"/>
    <x v="7"/>
    <n v="7"/>
    <x v="0"/>
    <x v="1"/>
  </r>
  <r>
    <x v="690"/>
    <x v="17"/>
    <x v="3"/>
    <n v="1.5237000000000001"/>
    <x v="7"/>
    <n v="7"/>
    <x v="0"/>
    <x v="1"/>
  </r>
  <r>
    <x v="690"/>
    <x v="15"/>
    <x v="3"/>
    <n v="1.4944999999999999"/>
    <x v="7"/>
    <n v="7"/>
    <x v="0"/>
    <x v="1"/>
  </r>
  <r>
    <x v="690"/>
    <x v="8"/>
    <x v="3"/>
    <n v="1.5108999999999999"/>
    <x v="7"/>
    <n v="7"/>
    <x v="0"/>
    <x v="1"/>
  </r>
  <r>
    <x v="690"/>
    <x v="9"/>
    <x v="3"/>
    <n v="1.5559000000000001"/>
    <x v="7"/>
    <n v="7"/>
    <x v="0"/>
    <x v="1"/>
  </r>
  <r>
    <x v="690"/>
    <x v="10"/>
    <x v="3"/>
    <n v="1.6704000000000001"/>
    <x v="7"/>
    <n v="7"/>
    <x v="0"/>
    <x v="1"/>
  </r>
  <r>
    <x v="690"/>
    <x v="11"/>
    <x v="3"/>
    <n v="1.6224000000000001"/>
    <x v="7"/>
    <n v="7"/>
    <x v="0"/>
    <x v="1"/>
  </r>
  <r>
    <x v="690"/>
    <x v="12"/>
    <x v="3"/>
    <n v="1.9636"/>
    <x v="7"/>
    <n v="7"/>
    <x v="0"/>
    <x v="1"/>
  </r>
  <r>
    <x v="690"/>
    <x v="18"/>
    <x v="3"/>
    <n v="0.91300000000000003"/>
    <x v="7"/>
    <n v="7"/>
    <x v="0"/>
    <x v="1"/>
  </r>
  <r>
    <x v="690"/>
    <x v="19"/>
    <x v="3"/>
    <n v="1.085"/>
    <x v="7"/>
    <n v="7"/>
    <x v="0"/>
    <x v="1"/>
  </r>
  <r>
    <x v="690"/>
    <x v="13"/>
    <x v="3"/>
    <n v="0.66283999999999998"/>
    <x v="7"/>
    <n v="7"/>
    <x v="0"/>
    <x v="1"/>
  </r>
  <r>
    <x v="690"/>
    <x v="0"/>
    <x v="2"/>
    <n v="0.36899999999999999"/>
    <x v="7"/>
    <n v="7"/>
    <x v="0"/>
    <x v="1"/>
  </r>
  <r>
    <x v="690"/>
    <x v="16"/>
    <x v="2"/>
    <n v="0.59392999999999996"/>
    <x v="7"/>
    <n v="7"/>
    <x v="0"/>
    <x v="1"/>
  </r>
  <r>
    <x v="690"/>
    <x v="14"/>
    <x v="2"/>
    <n v="0.56921999999999995"/>
    <x v="7"/>
    <n v="7"/>
    <x v="0"/>
    <x v="1"/>
  </r>
  <r>
    <x v="690"/>
    <x v="2"/>
    <x v="2"/>
    <n v="0.59733999999999998"/>
    <x v="7"/>
    <n v="7"/>
    <x v="0"/>
    <x v="1"/>
  </r>
  <r>
    <x v="690"/>
    <x v="5"/>
    <x v="2"/>
    <n v="0.6179"/>
    <x v="7"/>
    <n v="7"/>
    <x v="0"/>
    <x v="1"/>
  </r>
  <r>
    <x v="690"/>
    <x v="6"/>
    <x v="2"/>
    <n v="0.53042"/>
    <x v="7"/>
    <n v="7"/>
    <x v="0"/>
    <x v="1"/>
  </r>
  <r>
    <x v="690"/>
    <x v="17"/>
    <x v="2"/>
    <n v="0.58747000000000005"/>
    <x v="7"/>
    <n v="7"/>
    <x v="0"/>
    <x v="1"/>
  </r>
  <r>
    <x v="690"/>
    <x v="15"/>
    <x v="2"/>
    <n v="0.56374999999999997"/>
    <x v="7"/>
    <n v="7"/>
    <x v="0"/>
    <x v="1"/>
  </r>
  <r>
    <x v="690"/>
    <x v="8"/>
    <x v="2"/>
    <n v="0.57706999999999997"/>
    <x v="7"/>
    <n v="7"/>
    <x v="0"/>
    <x v="1"/>
  </r>
  <r>
    <x v="690"/>
    <x v="9"/>
    <x v="2"/>
    <n v="0.61368"/>
    <x v="7"/>
    <n v="7"/>
    <x v="0"/>
    <x v="1"/>
  </r>
  <r>
    <x v="690"/>
    <x v="10"/>
    <x v="2"/>
    <n v="0.70672999999999997"/>
    <x v="7"/>
    <n v="7"/>
    <x v="0"/>
    <x v="1"/>
  </r>
  <r>
    <x v="690"/>
    <x v="11"/>
    <x v="2"/>
    <n v="0.66771000000000003"/>
    <x v="7"/>
    <n v="7"/>
    <x v="0"/>
    <x v="1"/>
  </r>
  <r>
    <x v="690"/>
    <x v="12"/>
    <x v="2"/>
    <n v="0.94518000000000002"/>
    <x v="7"/>
    <n v="7"/>
    <x v="0"/>
    <x v="1"/>
  </r>
  <r>
    <x v="690"/>
    <x v="18"/>
    <x v="2"/>
    <n v="0.60419999999999996"/>
    <x v="7"/>
    <n v="7"/>
    <x v="0"/>
    <x v="1"/>
  </r>
  <r>
    <x v="690"/>
    <x v="19"/>
    <x v="2"/>
    <n v="0.70420000000000005"/>
    <x v="7"/>
    <n v="7"/>
    <x v="0"/>
    <x v="1"/>
  </r>
  <r>
    <x v="690"/>
    <x v="13"/>
    <x v="2"/>
    <n v="0.54981999999999998"/>
    <x v="7"/>
    <n v="7"/>
    <x v="0"/>
    <x v="1"/>
  </r>
  <r>
    <x v="690"/>
    <x v="0"/>
    <x v="0"/>
    <n v="0.14000000000000001"/>
    <x v="7"/>
    <n v="7"/>
    <x v="0"/>
    <x v="1"/>
  </r>
  <r>
    <x v="690"/>
    <x v="16"/>
    <x v="0"/>
    <n v="0.46636"/>
    <x v="7"/>
    <n v="7"/>
    <x v="0"/>
    <x v="1"/>
  </r>
  <r>
    <x v="690"/>
    <x v="14"/>
    <x v="0"/>
    <n v="0.46636"/>
    <x v="7"/>
    <n v="7"/>
    <x v="0"/>
    <x v="1"/>
  </r>
  <r>
    <x v="690"/>
    <x v="2"/>
    <x v="0"/>
    <n v="0.46636"/>
    <x v="7"/>
    <n v="7"/>
    <x v="0"/>
    <x v="1"/>
  </r>
  <r>
    <x v="690"/>
    <x v="5"/>
    <x v="0"/>
    <n v="0.12446"/>
    <x v="7"/>
    <n v="7"/>
    <x v="0"/>
    <x v="1"/>
  </r>
  <r>
    <x v="690"/>
    <x v="6"/>
    <x v="0"/>
    <n v="0.34694999999999998"/>
    <x v="7"/>
    <n v="7"/>
    <x v="0"/>
    <x v="1"/>
  </r>
  <r>
    <x v="690"/>
    <x v="17"/>
    <x v="0"/>
    <n v="0.65151000000000003"/>
    <x v="7"/>
    <n v="7"/>
    <x v="0"/>
    <x v="1"/>
  </r>
  <r>
    <x v="690"/>
    <x v="15"/>
    <x v="0"/>
    <n v="0.65151000000000003"/>
    <x v="7"/>
    <n v="7"/>
    <x v="0"/>
    <x v="1"/>
  </r>
  <r>
    <x v="690"/>
    <x v="8"/>
    <x v="0"/>
    <n v="0.65151000000000003"/>
    <x v="7"/>
    <n v="7"/>
    <x v="0"/>
    <x v="1"/>
  </r>
  <r>
    <x v="690"/>
    <x v="9"/>
    <x v="0"/>
    <n v="0.65151000000000003"/>
    <x v="7"/>
    <n v="7"/>
    <x v="0"/>
    <x v="1"/>
  </r>
  <r>
    <x v="690"/>
    <x v="10"/>
    <x v="0"/>
    <n v="0.65151000000000003"/>
    <x v="7"/>
    <n v="7"/>
    <x v="0"/>
    <x v="1"/>
  </r>
  <r>
    <x v="690"/>
    <x v="11"/>
    <x v="0"/>
    <n v="0.65151000000000003"/>
    <x v="7"/>
    <n v="7"/>
    <x v="0"/>
    <x v="1"/>
  </r>
  <r>
    <x v="690"/>
    <x v="12"/>
    <x v="0"/>
    <n v="0.65151000000000003"/>
    <x v="7"/>
    <n v="7"/>
    <x v="0"/>
    <x v="1"/>
  </r>
  <r>
    <x v="690"/>
    <x v="18"/>
    <x v="0"/>
    <n v="0.13780000000000001"/>
    <x v="7"/>
    <n v="7"/>
    <x v="0"/>
    <x v="1"/>
  </r>
  <r>
    <x v="690"/>
    <x v="19"/>
    <x v="0"/>
    <n v="0.17780000000000001"/>
    <x v="7"/>
    <n v="7"/>
    <x v="0"/>
    <x v="1"/>
  </r>
  <r>
    <x v="690"/>
    <x v="13"/>
    <x v="0"/>
    <n v="3.6859999999999997E-2"/>
    <x v="7"/>
    <n v="7"/>
    <x v="0"/>
    <x v="1"/>
  </r>
  <r>
    <x v="690"/>
    <x v="0"/>
    <x v="1"/>
    <n v="0.11700000000000001"/>
    <x v="7"/>
    <n v="7"/>
    <x v="0"/>
    <x v="1"/>
  </r>
  <r>
    <x v="690"/>
    <x v="16"/>
    <x v="1"/>
    <n v="0.24360000000000001"/>
    <x v="7"/>
    <n v="7"/>
    <x v="0"/>
    <x v="1"/>
  </r>
  <r>
    <x v="690"/>
    <x v="14"/>
    <x v="1"/>
    <n v="0.23791000000000001"/>
    <x v="7"/>
    <n v="7"/>
    <x v="0"/>
    <x v="1"/>
  </r>
  <r>
    <x v="690"/>
    <x v="2"/>
    <x v="1"/>
    <n v="0.24439"/>
    <x v="7"/>
    <n v="7"/>
    <x v="0"/>
    <x v="1"/>
  </r>
  <r>
    <x v="690"/>
    <x v="5"/>
    <x v="1"/>
    <n v="9.6229999999999996E-2"/>
    <x v="7"/>
    <n v="7"/>
    <x v="0"/>
    <x v="1"/>
  </r>
  <r>
    <x v="690"/>
    <x v="6"/>
    <x v="1"/>
    <n v="0.20152"/>
    <x v="7"/>
    <n v="7"/>
    <x v="0"/>
    <x v="1"/>
  </r>
  <r>
    <x v="690"/>
    <x v="17"/>
    <x v="1"/>
    <n v="0.28471000000000002"/>
    <x v="7"/>
    <n v="7"/>
    <x v="0"/>
    <x v="1"/>
  </r>
  <r>
    <x v="690"/>
    <x v="15"/>
    <x v="1"/>
    <n v="0.27922999999999998"/>
    <x v="7"/>
    <n v="7"/>
    <x v="0"/>
    <x v="1"/>
  </r>
  <r>
    <x v="690"/>
    <x v="8"/>
    <x v="1"/>
    <n v="0.28231000000000001"/>
    <x v="7"/>
    <n v="7"/>
    <x v="0"/>
    <x v="1"/>
  </r>
  <r>
    <x v="690"/>
    <x v="9"/>
    <x v="1"/>
    <n v="0.29070000000000001"/>
    <x v="7"/>
    <n v="7"/>
    <x v="0"/>
    <x v="1"/>
  </r>
  <r>
    <x v="690"/>
    <x v="10"/>
    <x v="1"/>
    <n v="0.31214999999999998"/>
    <x v="7"/>
    <n v="7"/>
    <x v="0"/>
    <x v="1"/>
  </r>
  <r>
    <x v="690"/>
    <x v="11"/>
    <x v="1"/>
    <n v="0.30317"/>
    <x v="7"/>
    <n v="7"/>
    <x v="0"/>
    <x v="1"/>
  </r>
  <r>
    <x v="690"/>
    <x v="12"/>
    <x v="1"/>
    <n v="0.3669"/>
    <x v="7"/>
    <n v="7"/>
    <x v="0"/>
    <x v="1"/>
  </r>
  <r>
    <x v="690"/>
    <x v="18"/>
    <x v="1"/>
    <n v="0.17069999999999999"/>
    <x v="7"/>
    <n v="7"/>
    <x v="0"/>
    <x v="1"/>
  </r>
  <r>
    <x v="690"/>
    <x v="19"/>
    <x v="1"/>
    <n v="0.20286000000000001"/>
    <x v="7"/>
    <n v="7"/>
    <x v="0"/>
    <x v="1"/>
  </r>
  <r>
    <x v="690"/>
    <x v="13"/>
    <x v="1"/>
    <n v="7.6149999999999995E-2"/>
    <x v="7"/>
    <n v="7"/>
    <x v="0"/>
    <x v="1"/>
  </r>
  <r>
    <x v="691"/>
    <x v="0"/>
    <x v="3"/>
    <n v="0.627"/>
    <x v="7"/>
    <n v="8"/>
    <x v="0"/>
    <x v="1"/>
  </r>
  <r>
    <x v="691"/>
    <x v="16"/>
    <x v="3"/>
    <n v="1.3062"/>
    <x v="7"/>
    <n v="8"/>
    <x v="0"/>
    <x v="1"/>
  </r>
  <r>
    <x v="691"/>
    <x v="14"/>
    <x v="3"/>
    <n v="1.2736000000000001"/>
    <x v="7"/>
    <n v="8"/>
    <x v="0"/>
    <x v="1"/>
  </r>
  <r>
    <x v="691"/>
    <x v="2"/>
    <x v="3"/>
    <n v="1.3083"/>
    <x v="7"/>
    <n v="8"/>
    <x v="0"/>
    <x v="1"/>
  </r>
  <r>
    <x v="691"/>
    <x v="5"/>
    <x v="3"/>
    <n v="0.83950000000000002"/>
    <x v="7"/>
    <n v="8"/>
    <x v="0"/>
    <x v="1"/>
  </r>
  <r>
    <x v="691"/>
    <x v="6"/>
    <x v="3"/>
    <n v="1.0781000000000001"/>
    <x v="7"/>
    <n v="8"/>
    <x v="0"/>
    <x v="1"/>
  </r>
  <r>
    <x v="691"/>
    <x v="17"/>
    <x v="3"/>
    <n v="1.5267999999999999"/>
    <x v="7"/>
    <n v="8"/>
    <x v="0"/>
    <x v="1"/>
  </r>
  <r>
    <x v="691"/>
    <x v="15"/>
    <x v="3"/>
    <n v="1.4976"/>
    <x v="7"/>
    <n v="8"/>
    <x v="0"/>
    <x v="1"/>
  </r>
  <r>
    <x v="691"/>
    <x v="8"/>
    <x v="3"/>
    <n v="1.5159"/>
    <x v="7"/>
    <n v="8"/>
    <x v="0"/>
    <x v="1"/>
  </r>
  <r>
    <x v="691"/>
    <x v="9"/>
    <x v="3"/>
    <n v="1.5561"/>
    <x v="7"/>
    <n v="8"/>
    <x v="0"/>
    <x v="1"/>
  </r>
  <r>
    <x v="691"/>
    <x v="10"/>
    <x v="3"/>
    <n v="1.6737"/>
    <x v="7"/>
    <n v="8"/>
    <x v="0"/>
    <x v="1"/>
  </r>
  <r>
    <x v="691"/>
    <x v="11"/>
    <x v="3"/>
    <n v="1.6205000000000001"/>
    <x v="7"/>
    <n v="8"/>
    <x v="0"/>
    <x v="1"/>
  </r>
  <r>
    <x v="691"/>
    <x v="12"/>
    <x v="3"/>
    <n v="1.9635"/>
    <x v="7"/>
    <n v="8"/>
    <x v="0"/>
    <x v="1"/>
  </r>
  <r>
    <x v="691"/>
    <x v="18"/>
    <x v="3"/>
    <n v="0.91300000000000003"/>
    <x v="7"/>
    <n v="8"/>
    <x v="0"/>
    <x v="1"/>
  </r>
  <r>
    <x v="691"/>
    <x v="19"/>
    <x v="3"/>
    <n v="1.085"/>
    <x v="7"/>
    <n v="8"/>
    <x v="0"/>
    <x v="1"/>
  </r>
  <r>
    <x v="691"/>
    <x v="13"/>
    <x v="3"/>
    <n v="0.66264000000000001"/>
    <x v="7"/>
    <n v="8"/>
    <x v="0"/>
    <x v="1"/>
  </r>
  <r>
    <x v="691"/>
    <x v="0"/>
    <x v="2"/>
    <n v="0.37"/>
    <x v="7"/>
    <n v="8"/>
    <x v="0"/>
    <x v="1"/>
  </r>
  <r>
    <x v="691"/>
    <x v="16"/>
    <x v="2"/>
    <n v="0.59580999999999995"/>
    <x v="7"/>
    <n v="8"/>
    <x v="0"/>
    <x v="1"/>
  </r>
  <r>
    <x v="691"/>
    <x v="14"/>
    <x v="2"/>
    <n v="0.56930999999999998"/>
    <x v="7"/>
    <n v="8"/>
    <x v="0"/>
    <x v="1"/>
  </r>
  <r>
    <x v="691"/>
    <x v="2"/>
    <x v="2"/>
    <n v="0.59750999999999999"/>
    <x v="7"/>
    <n v="8"/>
    <x v="0"/>
    <x v="1"/>
  </r>
  <r>
    <x v="691"/>
    <x v="5"/>
    <x v="2"/>
    <n v="0.61870000000000003"/>
    <x v="7"/>
    <n v="8"/>
    <x v="0"/>
    <x v="1"/>
  </r>
  <r>
    <x v="691"/>
    <x v="6"/>
    <x v="2"/>
    <n v="0.52976999999999996"/>
    <x v="7"/>
    <n v="8"/>
    <x v="0"/>
    <x v="1"/>
  </r>
  <r>
    <x v="691"/>
    <x v="17"/>
    <x v="2"/>
    <n v="0.59"/>
    <x v="7"/>
    <n v="8"/>
    <x v="0"/>
    <x v="1"/>
  </r>
  <r>
    <x v="691"/>
    <x v="15"/>
    <x v="2"/>
    <n v="0.56628000000000001"/>
    <x v="7"/>
    <n v="8"/>
    <x v="0"/>
    <x v="1"/>
  </r>
  <r>
    <x v="691"/>
    <x v="8"/>
    <x v="2"/>
    <n v="0.58113999999999999"/>
    <x v="7"/>
    <n v="8"/>
    <x v="0"/>
    <x v="1"/>
  </r>
  <r>
    <x v="691"/>
    <x v="9"/>
    <x v="2"/>
    <n v="0.61385000000000001"/>
    <x v="7"/>
    <n v="8"/>
    <x v="0"/>
    <x v="1"/>
  </r>
  <r>
    <x v="691"/>
    <x v="10"/>
    <x v="2"/>
    <n v="0.70942000000000005"/>
    <x v="7"/>
    <n v="8"/>
    <x v="0"/>
    <x v="1"/>
  </r>
  <r>
    <x v="691"/>
    <x v="11"/>
    <x v="2"/>
    <n v="0.66617000000000004"/>
    <x v="7"/>
    <n v="8"/>
    <x v="0"/>
    <x v="1"/>
  </r>
  <r>
    <x v="691"/>
    <x v="12"/>
    <x v="2"/>
    <n v="0.94510000000000005"/>
    <x v="7"/>
    <n v="8"/>
    <x v="0"/>
    <x v="1"/>
  </r>
  <r>
    <x v="691"/>
    <x v="18"/>
    <x v="2"/>
    <n v="0.60419999999999996"/>
    <x v="7"/>
    <n v="8"/>
    <x v="0"/>
    <x v="1"/>
  </r>
  <r>
    <x v="691"/>
    <x v="19"/>
    <x v="2"/>
    <n v="0.70420000000000005"/>
    <x v="7"/>
    <n v="8"/>
    <x v="0"/>
    <x v="1"/>
  </r>
  <r>
    <x v="691"/>
    <x v="13"/>
    <x v="2"/>
    <n v="0.54964999999999997"/>
    <x v="7"/>
    <n v="8"/>
    <x v="0"/>
    <x v="1"/>
  </r>
  <r>
    <x v="691"/>
    <x v="0"/>
    <x v="0"/>
    <n v="0.14000000000000001"/>
    <x v="7"/>
    <n v="8"/>
    <x v="0"/>
    <x v="1"/>
  </r>
  <r>
    <x v="691"/>
    <x v="16"/>
    <x v="0"/>
    <n v="0.46636"/>
    <x v="7"/>
    <n v="8"/>
    <x v="0"/>
    <x v="1"/>
  </r>
  <r>
    <x v="691"/>
    <x v="14"/>
    <x v="0"/>
    <n v="0.46636"/>
    <x v="7"/>
    <n v="8"/>
    <x v="0"/>
    <x v="1"/>
  </r>
  <r>
    <x v="691"/>
    <x v="2"/>
    <x v="0"/>
    <n v="0.46636"/>
    <x v="7"/>
    <n v="8"/>
    <x v="0"/>
    <x v="1"/>
  </r>
  <r>
    <x v="691"/>
    <x v="5"/>
    <x v="0"/>
    <n v="0.12446"/>
    <x v="7"/>
    <n v="8"/>
    <x v="0"/>
    <x v="1"/>
  </r>
  <r>
    <x v="691"/>
    <x v="6"/>
    <x v="0"/>
    <n v="0.34694999999999998"/>
    <x v="7"/>
    <n v="8"/>
    <x v="0"/>
    <x v="1"/>
  </r>
  <r>
    <x v="691"/>
    <x v="17"/>
    <x v="0"/>
    <n v="0.65151000000000003"/>
    <x v="7"/>
    <n v="8"/>
    <x v="0"/>
    <x v="1"/>
  </r>
  <r>
    <x v="691"/>
    <x v="15"/>
    <x v="0"/>
    <n v="0.65151000000000003"/>
    <x v="7"/>
    <n v="8"/>
    <x v="0"/>
    <x v="1"/>
  </r>
  <r>
    <x v="691"/>
    <x v="8"/>
    <x v="0"/>
    <n v="0.65151000000000003"/>
    <x v="7"/>
    <n v="8"/>
    <x v="0"/>
    <x v="1"/>
  </r>
  <r>
    <x v="691"/>
    <x v="9"/>
    <x v="0"/>
    <n v="0.65151000000000003"/>
    <x v="7"/>
    <n v="8"/>
    <x v="0"/>
    <x v="1"/>
  </r>
  <r>
    <x v="691"/>
    <x v="10"/>
    <x v="0"/>
    <n v="0.65151000000000003"/>
    <x v="7"/>
    <n v="8"/>
    <x v="0"/>
    <x v="1"/>
  </r>
  <r>
    <x v="691"/>
    <x v="11"/>
    <x v="0"/>
    <n v="0.65151000000000003"/>
    <x v="7"/>
    <n v="8"/>
    <x v="0"/>
    <x v="1"/>
  </r>
  <r>
    <x v="691"/>
    <x v="12"/>
    <x v="0"/>
    <n v="0.65151000000000003"/>
    <x v="7"/>
    <n v="8"/>
    <x v="0"/>
    <x v="1"/>
  </r>
  <r>
    <x v="691"/>
    <x v="18"/>
    <x v="0"/>
    <n v="0.13780000000000001"/>
    <x v="7"/>
    <n v="8"/>
    <x v="0"/>
    <x v="1"/>
  </r>
  <r>
    <x v="691"/>
    <x v="19"/>
    <x v="0"/>
    <n v="0.17780000000000001"/>
    <x v="7"/>
    <n v="8"/>
    <x v="0"/>
    <x v="1"/>
  </r>
  <r>
    <x v="691"/>
    <x v="13"/>
    <x v="0"/>
    <n v="3.6859999999999997E-2"/>
    <x v="7"/>
    <n v="8"/>
    <x v="0"/>
    <x v="1"/>
  </r>
  <r>
    <x v="691"/>
    <x v="0"/>
    <x v="1"/>
    <n v="0.11700000000000001"/>
    <x v="7"/>
    <n v="8"/>
    <x v="0"/>
    <x v="1"/>
  </r>
  <r>
    <x v="691"/>
    <x v="16"/>
    <x v="1"/>
    <n v="0.24401999999999999"/>
    <x v="7"/>
    <n v="8"/>
    <x v="0"/>
    <x v="1"/>
  </r>
  <r>
    <x v="691"/>
    <x v="14"/>
    <x v="1"/>
    <n v="0.23791999999999999"/>
    <x v="7"/>
    <n v="8"/>
    <x v="0"/>
    <x v="1"/>
  </r>
  <r>
    <x v="691"/>
    <x v="2"/>
    <x v="1"/>
    <n v="0.24442"/>
    <x v="7"/>
    <n v="8"/>
    <x v="0"/>
    <x v="1"/>
  </r>
  <r>
    <x v="691"/>
    <x v="5"/>
    <x v="1"/>
    <n v="9.6329999999999999E-2"/>
    <x v="7"/>
    <n v="8"/>
    <x v="0"/>
    <x v="1"/>
  </r>
  <r>
    <x v="691"/>
    <x v="6"/>
    <x v="1"/>
    <n v="0.20136999999999999"/>
    <x v="7"/>
    <n v="8"/>
    <x v="0"/>
    <x v="1"/>
  </r>
  <r>
    <x v="691"/>
    <x v="17"/>
    <x v="1"/>
    <n v="0.28527999999999998"/>
    <x v="7"/>
    <n v="8"/>
    <x v="0"/>
    <x v="1"/>
  </r>
  <r>
    <x v="691"/>
    <x v="15"/>
    <x v="1"/>
    <n v="0.27979999999999999"/>
    <x v="7"/>
    <n v="8"/>
    <x v="0"/>
    <x v="1"/>
  </r>
  <r>
    <x v="691"/>
    <x v="8"/>
    <x v="1"/>
    <n v="0.28323999999999999"/>
    <x v="7"/>
    <n v="8"/>
    <x v="0"/>
    <x v="1"/>
  </r>
  <r>
    <x v="691"/>
    <x v="9"/>
    <x v="1"/>
    <n v="0.29072999999999999"/>
    <x v="7"/>
    <n v="8"/>
    <x v="0"/>
    <x v="1"/>
  </r>
  <r>
    <x v="691"/>
    <x v="10"/>
    <x v="1"/>
    <n v="0.31275999999999998"/>
    <x v="7"/>
    <n v="8"/>
    <x v="0"/>
    <x v="1"/>
  </r>
  <r>
    <x v="691"/>
    <x v="11"/>
    <x v="1"/>
    <n v="0.30281000000000002"/>
    <x v="7"/>
    <n v="8"/>
    <x v="0"/>
    <x v="1"/>
  </r>
  <r>
    <x v="691"/>
    <x v="12"/>
    <x v="1"/>
    <n v="0.36687999999999998"/>
    <x v="7"/>
    <n v="8"/>
    <x v="0"/>
    <x v="1"/>
  </r>
  <r>
    <x v="691"/>
    <x v="18"/>
    <x v="1"/>
    <n v="0.17069999999999999"/>
    <x v="7"/>
    <n v="8"/>
    <x v="0"/>
    <x v="1"/>
  </r>
  <r>
    <x v="691"/>
    <x v="19"/>
    <x v="1"/>
    <n v="0.20286000000000001"/>
    <x v="7"/>
    <n v="8"/>
    <x v="0"/>
    <x v="1"/>
  </r>
  <r>
    <x v="691"/>
    <x v="13"/>
    <x v="1"/>
    <n v="7.6119999999999993E-2"/>
    <x v="7"/>
    <n v="8"/>
    <x v="0"/>
    <x v="1"/>
  </r>
  <r>
    <x v="692"/>
    <x v="0"/>
    <x v="3"/>
    <n v="0.63329999999999997"/>
    <x v="7"/>
    <n v="9"/>
    <x v="0"/>
    <x v="1"/>
  </r>
  <r>
    <x v="692"/>
    <x v="16"/>
    <x v="3"/>
    <n v="1.3079000000000001"/>
    <x v="7"/>
    <n v="9"/>
    <x v="0"/>
    <x v="1"/>
  </r>
  <r>
    <x v="692"/>
    <x v="14"/>
    <x v="3"/>
    <n v="1.2743"/>
    <x v="7"/>
    <n v="9"/>
    <x v="0"/>
    <x v="1"/>
  </r>
  <r>
    <x v="692"/>
    <x v="2"/>
    <x v="3"/>
    <n v="1.3123"/>
    <x v="7"/>
    <n v="9"/>
    <x v="0"/>
    <x v="1"/>
  </r>
  <r>
    <x v="692"/>
    <x v="5"/>
    <x v="3"/>
    <n v="0.84019999999999995"/>
    <x v="7"/>
    <n v="9"/>
    <x v="0"/>
    <x v="1"/>
  </r>
  <r>
    <x v="692"/>
    <x v="6"/>
    <x v="3"/>
    <n v="1.0808"/>
    <x v="7"/>
    <n v="9"/>
    <x v="0"/>
    <x v="1"/>
  </r>
  <r>
    <x v="692"/>
    <x v="17"/>
    <x v="3"/>
    <n v="1.5269999999999999"/>
    <x v="7"/>
    <n v="9"/>
    <x v="0"/>
    <x v="1"/>
  </r>
  <r>
    <x v="692"/>
    <x v="15"/>
    <x v="3"/>
    <n v="1.4983"/>
    <x v="7"/>
    <n v="9"/>
    <x v="0"/>
    <x v="1"/>
  </r>
  <r>
    <x v="692"/>
    <x v="8"/>
    <x v="3"/>
    <n v="1.5122"/>
    <x v="7"/>
    <n v="9"/>
    <x v="0"/>
    <x v="1"/>
  </r>
  <r>
    <x v="692"/>
    <x v="9"/>
    <x v="3"/>
    <n v="1.5570999999999999"/>
    <x v="7"/>
    <n v="9"/>
    <x v="0"/>
    <x v="1"/>
  </r>
  <r>
    <x v="692"/>
    <x v="10"/>
    <x v="3"/>
    <n v="1.6744000000000001"/>
    <x v="7"/>
    <n v="9"/>
    <x v="0"/>
    <x v="1"/>
  </r>
  <r>
    <x v="692"/>
    <x v="11"/>
    <x v="3"/>
    <n v="1.6229"/>
    <x v="7"/>
    <n v="9"/>
    <x v="0"/>
    <x v="1"/>
  </r>
  <r>
    <x v="692"/>
    <x v="12"/>
    <x v="3"/>
    <n v="1.9629000000000001"/>
    <x v="7"/>
    <n v="9"/>
    <x v="0"/>
    <x v="1"/>
  </r>
  <r>
    <x v="692"/>
    <x v="18"/>
    <x v="3"/>
    <n v="0.91300000000000003"/>
    <x v="7"/>
    <n v="9"/>
    <x v="0"/>
    <x v="1"/>
  </r>
  <r>
    <x v="692"/>
    <x v="19"/>
    <x v="3"/>
    <n v="1.085"/>
    <x v="7"/>
    <n v="9"/>
    <x v="0"/>
    <x v="1"/>
  </r>
  <r>
    <x v="692"/>
    <x v="13"/>
    <x v="3"/>
    <n v="0.65600999999999998"/>
    <x v="7"/>
    <n v="9"/>
    <x v="0"/>
    <x v="1"/>
  </r>
  <r>
    <x v="692"/>
    <x v="0"/>
    <x v="2"/>
    <n v="0.375"/>
    <x v="7"/>
    <n v="9"/>
    <x v="0"/>
    <x v="1"/>
  </r>
  <r>
    <x v="692"/>
    <x v="16"/>
    <x v="2"/>
    <n v="0.59719999999999995"/>
    <x v="7"/>
    <n v="9"/>
    <x v="0"/>
    <x v="1"/>
  </r>
  <r>
    <x v="692"/>
    <x v="14"/>
    <x v="2"/>
    <n v="0.56988000000000005"/>
    <x v="7"/>
    <n v="9"/>
    <x v="0"/>
    <x v="1"/>
  </r>
  <r>
    <x v="692"/>
    <x v="2"/>
    <x v="2"/>
    <n v="0.60077000000000003"/>
    <x v="7"/>
    <n v="9"/>
    <x v="0"/>
    <x v="1"/>
  </r>
  <r>
    <x v="692"/>
    <x v="5"/>
    <x v="2"/>
    <n v="0.61931999999999998"/>
    <x v="7"/>
    <n v="9"/>
    <x v="0"/>
    <x v="1"/>
  </r>
  <r>
    <x v="692"/>
    <x v="6"/>
    <x v="2"/>
    <n v="0.53197000000000005"/>
    <x v="7"/>
    <n v="9"/>
    <x v="0"/>
    <x v="1"/>
  </r>
  <r>
    <x v="692"/>
    <x v="17"/>
    <x v="2"/>
    <n v="0.59016999999999997"/>
    <x v="7"/>
    <n v="9"/>
    <x v="0"/>
    <x v="1"/>
  </r>
  <r>
    <x v="692"/>
    <x v="15"/>
    <x v="2"/>
    <n v="0.56684999999999997"/>
    <x v="7"/>
    <n v="9"/>
    <x v="0"/>
    <x v="1"/>
  </r>
  <r>
    <x v="692"/>
    <x v="8"/>
    <x v="2"/>
    <n v="0.57813999999999999"/>
    <x v="7"/>
    <n v="9"/>
    <x v="0"/>
    <x v="1"/>
  </r>
  <r>
    <x v="692"/>
    <x v="9"/>
    <x v="2"/>
    <n v="0.61467000000000005"/>
    <x v="7"/>
    <n v="9"/>
    <x v="0"/>
    <x v="1"/>
  </r>
  <r>
    <x v="692"/>
    <x v="10"/>
    <x v="2"/>
    <n v="0.70999000000000001"/>
    <x v="7"/>
    <n v="9"/>
    <x v="0"/>
    <x v="1"/>
  </r>
  <r>
    <x v="692"/>
    <x v="11"/>
    <x v="2"/>
    <n v="0.66813"/>
    <x v="7"/>
    <n v="9"/>
    <x v="0"/>
    <x v="1"/>
  </r>
  <r>
    <x v="692"/>
    <x v="12"/>
    <x v="2"/>
    <n v="0.94462000000000002"/>
    <x v="7"/>
    <n v="9"/>
    <x v="0"/>
    <x v="1"/>
  </r>
  <r>
    <x v="692"/>
    <x v="18"/>
    <x v="2"/>
    <n v="0.60419999999999996"/>
    <x v="7"/>
    <n v="9"/>
    <x v="0"/>
    <x v="1"/>
  </r>
  <r>
    <x v="692"/>
    <x v="19"/>
    <x v="2"/>
    <n v="0.70420000000000005"/>
    <x v="7"/>
    <n v="9"/>
    <x v="0"/>
    <x v="1"/>
  </r>
  <r>
    <x v="692"/>
    <x v="13"/>
    <x v="2"/>
    <n v="0.54379"/>
    <x v="7"/>
    <n v="9"/>
    <x v="0"/>
    <x v="1"/>
  </r>
  <r>
    <x v="692"/>
    <x v="0"/>
    <x v="0"/>
    <n v="0.14000000000000001"/>
    <x v="7"/>
    <n v="9"/>
    <x v="0"/>
    <x v="1"/>
  </r>
  <r>
    <x v="692"/>
    <x v="16"/>
    <x v="0"/>
    <n v="0.46636"/>
    <x v="7"/>
    <n v="9"/>
    <x v="0"/>
    <x v="1"/>
  </r>
  <r>
    <x v="692"/>
    <x v="14"/>
    <x v="0"/>
    <n v="0.46636"/>
    <x v="7"/>
    <n v="9"/>
    <x v="0"/>
    <x v="1"/>
  </r>
  <r>
    <x v="692"/>
    <x v="2"/>
    <x v="0"/>
    <n v="0.46636"/>
    <x v="7"/>
    <n v="9"/>
    <x v="0"/>
    <x v="1"/>
  </r>
  <r>
    <x v="692"/>
    <x v="5"/>
    <x v="0"/>
    <n v="0.12446"/>
    <x v="7"/>
    <n v="9"/>
    <x v="0"/>
    <x v="1"/>
  </r>
  <r>
    <x v="692"/>
    <x v="6"/>
    <x v="0"/>
    <n v="0.34694999999999998"/>
    <x v="7"/>
    <n v="9"/>
    <x v="0"/>
    <x v="1"/>
  </r>
  <r>
    <x v="692"/>
    <x v="17"/>
    <x v="0"/>
    <n v="0.65151000000000003"/>
    <x v="7"/>
    <n v="9"/>
    <x v="0"/>
    <x v="1"/>
  </r>
  <r>
    <x v="692"/>
    <x v="15"/>
    <x v="0"/>
    <n v="0.65151000000000003"/>
    <x v="7"/>
    <n v="9"/>
    <x v="0"/>
    <x v="1"/>
  </r>
  <r>
    <x v="692"/>
    <x v="8"/>
    <x v="0"/>
    <n v="0.65151000000000003"/>
    <x v="7"/>
    <n v="9"/>
    <x v="0"/>
    <x v="1"/>
  </r>
  <r>
    <x v="692"/>
    <x v="9"/>
    <x v="0"/>
    <n v="0.65151000000000003"/>
    <x v="7"/>
    <n v="9"/>
    <x v="0"/>
    <x v="1"/>
  </r>
  <r>
    <x v="692"/>
    <x v="10"/>
    <x v="0"/>
    <n v="0.65151000000000003"/>
    <x v="7"/>
    <n v="9"/>
    <x v="0"/>
    <x v="1"/>
  </r>
  <r>
    <x v="692"/>
    <x v="11"/>
    <x v="0"/>
    <n v="0.65151000000000003"/>
    <x v="7"/>
    <n v="9"/>
    <x v="0"/>
    <x v="1"/>
  </r>
  <r>
    <x v="692"/>
    <x v="12"/>
    <x v="0"/>
    <n v="0.65151000000000003"/>
    <x v="7"/>
    <n v="9"/>
    <x v="0"/>
    <x v="1"/>
  </r>
  <r>
    <x v="692"/>
    <x v="18"/>
    <x v="0"/>
    <n v="0.13780000000000001"/>
    <x v="7"/>
    <n v="9"/>
    <x v="0"/>
    <x v="1"/>
  </r>
  <r>
    <x v="692"/>
    <x v="19"/>
    <x v="0"/>
    <n v="0.17780000000000001"/>
    <x v="7"/>
    <n v="9"/>
    <x v="0"/>
    <x v="1"/>
  </r>
  <r>
    <x v="692"/>
    <x v="13"/>
    <x v="0"/>
    <n v="3.6859999999999997E-2"/>
    <x v="7"/>
    <n v="9"/>
    <x v="0"/>
    <x v="1"/>
  </r>
  <r>
    <x v="692"/>
    <x v="0"/>
    <x v="1"/>
    <n v="0.11799999999999999"/>
    <x v="7"/>
    <n v="9"/>
    <x v="0"/>
    <x v="1"/>
  </r>
  <r>
    <x v="692"/>
    <x v="16"/>
    <x v="1"/>
    <n v="0.24432999999999999"/>
    <x v="7"/>
    <n v="9"/>
    <x v="0"/>
    <x v="1"/>
  </r>
  <r>
    <x v="692"/>
    <x v="14"/>
    <x v="1"/>
    <n v="0.23805000000000001"/>
    <x v="7"/>
    <n v="9"/>
    <x v="0"/>
    <x v="1"/>
  </r>
  <r>
    <x v="692"/>
    <x v="2"/>
    <x v="1"/>
    <n v="0.24515999999999999"/>
    <x v="7"/>
    <n v="9"/>
    <x v="0"/>
    <x v="1"/>
  </r>
  <r>
    <x v="692"/>
    <x v="5"/>
    <x v="1"/>
    <n v="9.6409999999999996E-2"/>
    <x v="7"/>
    <n v="9"/>
    <x v="0"/>
    <x v="1"/>
  </r>
  <r>
    <x v="692"/>
    <x v="6"/>
    <x v="1"/>
    <n v="0.20186999999999999"/>
    <x v="7"/>
    <n v="9"/>
    <x v="0"/>
    <x v="1"/>
  </r>
  <r>
    <x v="692"/>
    <x v="17"/>
    <x v="1"/>
    <n v="0.28531000000000001"/>
    <x v="7"/>
    <n v="9"/>
    <x v="0"/>
    <x v="1"/>
  </r>
  <r>
    <x v="692"/>
    <x v="15"/>
    <x v="1"/>
    <n v="0.27993000000000001"/>
    <x v="7"/>
    <n v="9"/>
    <x v="0"/>
    <x v="1"/>
  </r>
  <r>
    <x v="692"/>
    <x v="8"/>
    <x v="1"/>
    <n v="0.28254000000000001"/>
    <x v="7"/>
    <n v="9"/>
    <x v="0"/>
    <x v="1"/>
  </r>
  <r>
    <x v="692"/>
    <x v="9"/>
    <x v="1"/>
    <n v="0.29091"/>
    <x v="7"/>
    <n v="9"/>
    <x v="0"/>
    <x v="1"/>
  </r>
  <r>
    <x v="692"/>
    <x v="10"/>
    <x v="1"/>
    <n v="0.31289"/>
    <x v="7"/>
    <n v="9"/>
    <x v="0"/>
    <x v="1"/>
  </r>
  <r>
    <x v="692"/>
    <x v="11"/>
    <x v="1"/>
    <n v="0.30325000000000002"/>
    <x v="7"/>
    <n v="9"/>
    <x v="0"/>
    <x v="1"/>
  </r>
  <r>
    <x v="692"/>
    <x v="12"/>
    <x v="1"/>
    <n v="0.36675999999999997"/>
    <x v="7"/>
    <n v="9"/>
    <x v="0"/>
    <x v="1"/>
  </r>
  <r>
    <x v="692"/>
    <x v="18"/>
    <x v="1"/>
    <n v="0.17069999999999999"/>
    <x v="7"/>
    <n v="9"/>
    <x v="0"/>
    <x v="1"/>
  </r>
  <r>
    <x v="692"/>
    <x v="19"/>
    <x v="1"/>
    <n v="0.20286000000000001"/>
    <x v="7"/>
    <n v="9"/>
    <x v="0"/>
    <x v="1"/>
  </r>
  <r>
    <x v="692"/>
    <x v="13"/>
    <x v="1"/>
    <n v="7.535E-2"/>
    <x v="7"/>
    <n v="9"/>
    <x v="0"/>
    <x v="1"/>
  </r>
  <r>
    <x v="693"/>
    <x v="0"/>
    <x v="3"/>
    <n v="0.63900000000000001"/>
    <x v="7"/>
    <n v="10"/>
    <x v="0"/>
    <x v="2"/>
  </r>
  <r>
    <x v="693"/>
    <x v="16"/>
    <x v="3"/>
    <n v="1.3083"/>
    <x v="7"/>
    <n v="10"/>
    <x v="0"/>
    <x v="2"/>
  </r>
  <r>
    <x v="693"/>
    <x v="14"/>
    <x v="3"/>
    <n v="1.2769999999999999"/>
    <x v="7"/>
    <n v="10"/>
    <x v="0"/>
    <x v="2"/>
  </r>
  <r>
    <x v="693"/>
    <x v="2"/>
    <x v="3"/>
    <n v="1.3110999999999999"/>
    <x v="7"/>
    <n v="10"/>
    <x v="0"/>
    <x v="2"/>
  </r>
  <r>
    <x v="693"/>
    <x v="5"/>
    <x v="3"/>
    <n v="0.84079999999999999"/>
    <x v="7"/>
    <n v="10"/>
    <x v="0"/>
    <x v="2"/>
  </r>
  <r>
    <x v="693"/>
    <x v="6"/>
    <x v="3"/>
    <n v="1.0851999999999999"/>
    <x v="7"/>
    <n v="10"/>
    <x v="0"/>
    <x v="2"/>
  </r>
  <r>
    <x v="693"/>
    <x v="17"/>
    <x v="3"/>
    <n v="1.5207999999999999"/>
    <x v="7"/>
    <n v="10"/>
    <x v="0"/>
    <x v="2"/>
  </r>
  <r>
    <x v="693"/>
    <x v="15"/>
    <x v="3"/>
    <n v="1.4923"/>
    <x v="7"/>
    <n v="10"/>
    <x v="0"/>
    <x v="2"/>
  </r>
  <r>
    <x v="693"/>
    <x v="8"/>
    <x v="3"/>
    <n v="1.4979"/>
    <x v="7"/>
    <n v="10"/>
    <x v="0"/>
    <x v="2"/>
  </r>
  <r>
    <x v="693"/>
    <x v="9"/>
    <x v="3"/>
    <n v="1.5556000000000001"/>
    <x v="7"/>
    <n v="10"/>
    <x v="0"/>
    <x v="2"/>
  </r>
  <r>
    <x v="693"/>
    <x v="10"/>
    <x v="3"/>
    <n v="1.6641999999999999"/>
    <x v="7"/>
    <n v="10"/>
    <x v="0"/>
    <x v="2"/>
  </r>
  <r>
    <x v="693"/>
    <x v="11"/>
    <x v="3"/>
    <n v="1.6162000000000001"/>
    <x v="7"/>
    <n v="10"/>
    <x v="0"/>
    <x v="2"/>
  </r>
  <r>
    <x v="693"/>
    <x v="12"/>
    <x v="3"/>
    <n v="1.9621"/>
    <x v="7"/>
    <n v="10"/>
    <x v="0"/>
    <x v="2"/>
  </r>
  <r>
    <x v="693"/>
    <x v="18"/>
    <x v="3"/>
    <n v="0.91300000000000003"/>
    <x v="7"/>
    <n v="10"/>
    <x v="0"/>
    <x v="2"/>
  </r>
  <r>
    <x v="693"/>
    <x v="19"/>
    <x v="3"/>
    <n v="1.085"/>
    <x v="7"/>
    <n v="10"/>
    <x v="0"/>
    <x v="2"/>
  </r>
  <r>
    <x v="693"/>
    <x v="13"/>
    <x v="3"/>
    <n v="0.65246999999999999"/>
    <x v="7"/>
    <n v="10"/>
    <x v="0"/>
    <x v="2"/>
  </r>
  <r>
    <x v="693"/>
    <x v="0"/>
    <x v="2"/>
    <n v="0.38"/>
    <x v="7"/>
    <n v="10"/>
    <x v="0"/>
    <x v="2"/>
  </r>
  <r>
    <x v="693"/>
    <x v="16"/>
    <x v="2"/>
    <n v="0.59753000000000001"/>
    <x v="7"/>
    <n v="10"/>
    <x v="0"/>
    <x v="2"/>
  </r>
  <r>
    <x v="693"/>
    <x v="14"/>
    <x v="2"/>
    <n v="0.57208000000000003"/>
    <x v="7"/>
    <n v="10"/>
    <x v="0"/>
    <x v="2"/>
  </r>
  <r>
    <x v="693"/>
    <x v="2"/>
    <x v="2"/>
    <n v="0.5998"/>
    <x v="7"/>
    <n v="10"/>
    <x v="0"/>
    <x v="2"/>
  </r>
  <r>
    <x v="693"/>
    <x v="5"/>
    <x v="2"/>
    <n v="0.61985999999999997"/>
    <x v="7"/>
    <n v="10"/>
    <x v="0"/>
    <x v="2"/>
  </r>
  <r>
    <x v="693"/>
    <x v="6"/>
    <x v="2"/>
    <n v="0.53554999999999997"/>
    <x v="7"/>
    <n v="10"/>
    <x v="0"/>
    <x v="2"/>
  </r>
  <r>
    <x v="693"/>
    <x v="17"/>
    <x v="2"/>
    <n v="0.58513000000000004"/>
    <x v="7"/>
    <n v="10"/>
    <x v="0"/>
    <x v="2"/>
  </r>
  <r>
    <x v="693"/>
    <x v="15"/>
    <x v="2"/>
    <n v="0.56198000000000004"/>
    <x v="7"/>
    <n v="10"/>
    <x v="0"/>
    <x v="2"/>
  </r>
  <r>
    <x v="693"/>
    <x v="8"/>
    <x v="2"/>
    <n v="0.56652000000000002"/>
    <x v="7"/>
    <n v="10"/>
    <x v="0"/>
    <x v="2"/>
  </r>
  <r>
    <x v="693"/>
    <x v="9"/>
    <x v="2"/>
    <n v="0.61346000000000001"/>
    <x v="7"/>
    <n v="10"/>
    <x v="0"/>
    <x v="2"/>
  </r>
  <r>
    <x v="693"/>
    <x v="10"/>
    <x v="2"/>
    <n v="0.70169999999999999"/>
    <x v="7"/>
    <n v="10"/>
    <x v="0"/>
    <x v="2"/>
  </r>
  <r>
    <x v="693"/>
    <x v="11"/>
    <x v="2"/>
    <n v="0.66269"/>
    <x v="7"/>
    <n v="10"/>
    <x v="0"/>
    <x v="2"/>
  </r>
  <r>
    <x v="693"/>
    <x v="12"/>
    <x v="2"/>
    <n v="0.94396999999999998"/>
    <x v="7"/>
    <n v="10"/>
    <x v="0"/>
    <x v="2"/>
  </r>
  <r>
    <x v="693"/>
    <x v="18"/>
    <x v="2"/>
    <n v="0.60419999999999996"/>
    <x v="7"/>
    <n v="10"/>
    <x v="0"/>
    <x v="2"/>
  </r>
  <r>
    <x v="693"/>
    <x v="19"/>
    <x v="2"/>
    <n v="0.70420000000000005"/>
    <x v="7"/>
    <n v="10"/>
    <x v="0"/>
    <x v="2"/>
  </r>
  <r>
    <x v="693"/>
    <x v="13"/>
    <x v="2"/>
    <n v="0.54066000000000003"/>
    <x v="7"/>
    <n v="10"/>
    <x v="0"/>
    <x v="2"/>
  </r>
  <r>
    <x v="693"/>
    <x v="0"/>
    <x v="0"/>
    <n v="0.14000000000000001"/>
    <x v="7"/>
    <n v="10"/>
    <x v="0"/>
    <x v="2"/>
  </r>
  <r>
    <x v="693"/>
    <x v="16"/>
    <x v="0"/>
    <n v="0.46636"/>
    <x v="7"/>
    <n v="10"/>
    <x v="0"/>
    <x v="2"/>
  </r>
  <r>
    <x v="693"/>
    <x v="14"/>
    <x v="0"/>
    <n v="0.46636"/>
    <x v="7"/>
    <n v="10"/>
    <x v="0"/>
    <x v="2"/>
  </r>
  <r>
    <x v="693"/>
    <x v="2"/>
    <x v="0"/>
    <n v="0.46636"/>
    <x v="7"/>
    <n v="10"/>
    <x v="0"/>
    <x v="2"/>
  </r>
  <r>
    <x v="693"/>
    <x v="5"/>
    <x v="0"/>
    <n v="0.12446"/>
    <x v="7"/>
    <n v="10"/>
    <x v="0"/>
    <x v="2"/>
  </r>
  <r>
    <x v="693"/>
    <x v="6"/>
    <x v="0"/>
    <n v="0.34694999999999998"/>
    <x v="7"/>
    <n v="10"/>
    <x v="0"/>
    <x v="2"/>
  </r>
  <r>
    <x v="693"/>
    <x v="17"/>
    <x v="0"/>
    <n v="0.65151000000000003"/>
    <x v="7"/>
    <n v="10"/>
    <x v="0"/>
    <x v="2"/>
  </r>
  <r>
    <x v="693"/>
    <x v="15"/>
    <x v="0"/>
    <n v="0.65151000000000003"/>
    <x v="7"/>
    <n v="10"/>
    <x v="0"/>
    <x v="2"/>
  </r>
  <r>
    <x v="693"/>
    <x v="8"/>
    <x v="0"/>
    <n v="0.65151000000000003"/>
    <x v="7"/>
    <n v="10"/>
    <x v="0"/>
    <x v="2"/>
  </r>
  <r>
    <x v="693"/>
    <x v="9"/>
    <x v="0"/>
    <n v="0.65151000000000003"/>
    <x v="7"/>
    <n v="10"/>
    <x v="0"/>
    <x v="2"/>
  </r>
  <r>
    <x v="693"/>
    <x v="10"/>
    <x v="0"/>
    <n v="0.65151000000000003"/>
    <x v="7"/>
    <n v="10"/>
    <x v="0"/>
    <x v="2"/>
  </r>
  <r>
    <x v="693"/>
    <x v="11"/>
    <x v="0"/>
    <n v="0.65151000000000003"/>
    <x v="7"/>
    <n v="10"/>
    <x v="0"/>
    <x v="2"/>
  </r>
  <r>
    <x v="693"/>
    <x v="12"/>
    <x v="0"/>
    <n v="0.65151000000000003"/>
    <x v="7"/>
    <n v="10"/>
    <x v="0"/>
    <x v="2"/>
  </r>
  <r>
    <x v="693"/>
    <x v="18"/>
    <x v="0"/>
    <n v="0.13780000000000001"/>
    <x v="7"/>
    <n v="10"/>
    <x v="0"/>
    <x v="2"/>
  </r>
  <r>
    <x v="693"/>
    <x v="19"/>
    <x v="0"/>
    <n v="0.17780000000000001"/>
    <x v="7"/>
    <n v="10"/>
    <x v="0"/>
    <x v="2"/>
  </r>
  <r>
    <x v="693"/>
    <x v="13"/>
    <x v="0"/>
    <n v="3.6859999999999997E-2"/>
    <x v="7"/>
    <n v="10"/>
    <x v="0"/>
    <x v="2"/>
  </r>
  <r>
    <x v="693"/>
    <x v="0"/>
    <x v="1"/>
    <n v="0.12"/>
    <x v="7"/>
    <n v="10"/>
    <x v="0"/>
    <x v="2"/>
  </r>
  <r>
    <x v="693"/>
    <x v="16"/>
    <x v="1"/>
    <n v="0.24440000000000001"/>
    <x v="7"/>
    <n v="10"/>
    <x v="0"/>
    <x v="2"/>
  </r>
  <r>
    <x v="693"/>
    <x v="14"/>
    <x v="1"/>
    <n v="0.23855000000000001"/>
    <x v="7"/>
    <n v="10"/>
    <x v="0"/>
    <x v="2"/>
  </r>
  <r>
    <x v="693"/>
    <x v="2"/>
    <x v="1"/>
    <n v="0.24493000000000001"/>
    <x v="7"/>
    <n v="10"/>
    <x v="0"/>
    <x v="2"/>
  </r>
  <r>
    <x v="693"/>
    <x v="5"/>
    <x v="1"/>
    <n v="9.647E-2"/>
    <x v="7"/>
    <n v="10"/>
    <x v="0"/>
    <x v="2"/>
  </r>
  <r>
    <x v="693"/>
    <x v="6"/>
    <x v="1"/>
    <n v="0.20269000000000001"/>
    <x v="7"/>
    <n v="10"/>
    <x v="0"/>
    <x v="2"/>
  </r>
  <r>
    <x v="693"/>
    <x v="17"/>
    <x v="1"/>
    <n v="0.28415000000000001"/>
    <x v="7"/>
    <n v="10"/>
    <x v="0"/>
    <x v="2"/>
  </r>
  <r>
    <x v="693"/>
    <x v="15"/>
    <x v="1"/>
    <n v="0.27879999999999999"/>
    <x v="7"/>
    <n v="10"/>
    <x v="0"/>
    <x v="2"/>
  </r>
  <r>
    <x v="693"/>
    <x v="8"/>
    <x v="1"/>
    <n v="0.27986"/>
    <x v="7"/>
    <n v="10"/>
    <x v="0"/>
    <x v="2"/>
  </r>
  <r>
    <x v="693"/>
    <x v="9"/>
    <x v="1"/>
    <n v="0.29061999999999999"/>
    <x v="7"/>
    <n v="10"/>
    <x v="0"/>
    <x v="2"/>
  </r>
  <r>
    <x v="693"/>
    <x v="10"/>
    <x v="1"/>
    <n v="0.31097999999999998"/>
    <x v="7"/>
    <n v="10"/>
    <x v="0"/>
    <x v="2"/>
  </r>
  <r>
    <x v="693"/>
    <x v="11"/>
    <x v="1"/>
    <n v="0.30198999999999998"/>
    <x v="7"/>
    <n v="10"/>
    <x v="0"/>
    <x v="2"/>
  </r>
  <r>
    <x v="693"/>
    <x v="12"/>
    <x v="1"/>
    <n v="0.36660999999999999"/>
    <x v="7"/>
    <n v="10"/>
    <x v="0"/>
    <x v="2"/>
  </r>
  <r>
    <x v="693"/>
    <x v="18"/>
    <x v="1"/>
    <n v="0.17069999999999999"/>
    <x v="7"/>
    <n v="10"/>
    <x v="0"/>
    <x v="2"/>
  </r>
  <r>
    <x v="693"/>
    <x v="19"/>
    <x v="1"/>
    <n v="0.20286000000000001"/>
    <x v="7"/>
    <n v="10"/>
    <x v="0"/>
    <x v="2"/>
  </r>
  <r>
    <x v="693"/>
    <x v="13"/>
    <x v="1"/>
    <n v="7.4940000000000007E-2"/>
    <x v="7"/>
    <n v="10"/>
    <x v="0"/>
    <x v="2"/>
  </r>
  <r>
    <x v="694"/>
    <x v="0"/>
    <x v="3"/>
    <n v="0.64200000000000002"/>
    <x v="7"/>
    <n v="11"/>
    <x v="0"/>
    <x v="2"/>
  </r>
  <r>
    <x v="694"/>
    <x v="16"/>
    <x v="3"/>
    <n v="1.3019000000000001"/>
    <x v="7"/>
    <n v="11"/>
    <x v="0"/>
    <x v="2"/>
  </r>
  <r>
    <x v="694"/>
    <x v="14"/>
    <x v="3"/>
    <n v="1.2686999999999999"/>
    <x v="7"/>
    <n v="11"/>
    <x v="0"/>
    <x v="2"/>
  </r>
  <r>
    <x v="694"/>
    <x v="2"/>
    <x v="3"/>
    <n v="1.2999000000000001"/>
    <x v="7"/>
    <n v="11"/>
    <x v="0"/>
    <x v="2"/>
  </r>
  <r>
    <x v="694"/>
    <x v="5"/>
    <x v="3"/>
    <n v="0.83540000000000003"/>
    <x v="7"/>
    <n v="11"/>
    <x v="0"/>
    <x v="2"/>
  </r>
  <r>
    <x v="694"/>
    <x v="6"/>
    <x v="3"/>
    <n v="1.0824"/>
    <x v="7"/>
    <n v="11"/>
    <x v="0"/>
    <x v="2"/>
  </r>
  <r>
    <x v="694"/>
    <x v="17"/>
    <x v="3"/>
    <n v="1.512"/>
    <x v="7"/>
    <n v="11"/>
    <x v="0"/>
    <x v="2"/>
  </r>
  <r>
    <x v="694"/>
    <x v="15"/>
    <x v="3"/>
    <n v="1.4823"/>
    <x v="7"/>
    <n v="11"/>
    <x v="0"/>
    <x v="2"/>
  </r>
  <r>
    <x v="694"/>
    <x v="8"/>
    <x v="3"/>
    <n v="1.4826999999999999"/>
    <x v="7"/>
    <n v="11"/>
    <x v="0"/>
    <x v="2"/>
  </r>
  <r>
    <x v="694"/>
    <x v="9"/>
    <x v="3"/>
    <n v="1.5484"/>
    <x v="7"/>
    <n v="11"/>
    <x v="0"/>
    <x v="2"/>
  </r>
  <r>
    <x v="694"/>
    <x v="10"/>
    <x v="3"/>
    <n v="1.6538999999999999"/>
    <x v="7"/>
    <n v="11"/>
    <x v="0"/>
    <x v="2"/>
  </r>
  <r>
    <x v="694"/>
    <x v="11"/>
    <x v="3"/>
    <n v="1.6094999999999999"/>
    <x v="7"/>
    <n v="11"/>
    <x v="0"/>
    <x v="2"/>
  </r>
  <r>
    <x v="694"/>
    <x v="12"/>
    <x v="3"/>
    <n v="1.9619"/>
    <x v="7"/>
    <n v="11"/>
    <x v="0"/>
    <x v="2"/>
  </r>
  <r>
    <x v="694"/>
    <x v="18"/>
    <x v="3"/>
    <n v="0.91300000000000003"/>
    <x v="7"/>
    <n v="11"/>
    <x v="0"/>
    <x v="2"/>
  </r>
  <r>
    <x v="694"/>
    <x v="19"/>
    <x v="3"/>
    <n v="1.0854999999999999"/>
    <x v="7"/>
    <n v="11"/>
    <x v="0"/>
    <x v="2"/>
  </r>
  <r>
    <x v="694"/>
    <x v="13"/>
    <x v="3"/>
    <n v="0.65249999999999997"/>
    <x v="7"/>
    <n v="11"/>
    <x v="0"/>
    <x v="2"/>
  </r>
  <r>
    <x v="694"/>
    <x v="0"/>
    <x v="2"/>
    <n v="0.38200000000000001"/>
    <x v="7"/>
    <n v="11"/>
    <x v="0"/>
    <x v="2"/>
  </r>
  <r>
    <x v="694"/>
    <x v="16"/>
    <x v="2"/>
    <n v="0.59233000000000002"/>
    <x v="7"/>
    <n v="11"/>
    <x v="0"/>
    <x v="2"/>
  </r>
  <r>
    <x v="694"/>
    <x v="14"/>
    <x v="2"/>
    <n v="0.56533999999999995"/>
    <x v="7"/>
    <n v="11"/>
    <x v="0"/>
    <x v="2"/>
  </r>
  <r>
    <x v="694"/>
    <x v="2"/>
    <x v="2"/>
    <n v="0.5907"/>
    <x v="7"/>
    <n v="11"/>
    <x v="0"/>
    <x v="2"/>
  </r>
  <r>
    <x v="694"/>
    <x v="5"/>
    <x v="2"/>
    <n v="0.61507999999999996"/>
    <x v="7"/>
    <n v="11"/>
    <x v="0"/>
    <x v="2"/>
  </r>
  <r>
    <x v="694"/>
    <x v="6"/>
    <x v="2"/>
    <n v="0.53327999999999998"/>
    <x v="7"/>
    <n v="11"/>
    <x v="0"/>
    <x v="2"/>
  </r>
  <r>
    <x v="694"/>
    <x v="17"/>
    <x v="2"/>
    <n v="0.57798000000000005"/>
    <x v="7"/>
    <n v="11"/>
    <x v="0"/>
    <x v="2"/>
  </r>
  <r>
    <x v="694"/>
    <x v="15"/>
    <x v="2"/>
    <n v="0.55384999999999995"/>
    <x v="7"/>
    <n v="11"/>
    <x v="0"/>
    <x v="2"/>
  </r>
  <r>
    <x v="694"/>
    <x v="8"/>
    <x v="2"/>
    <n v="0.55415999999999999"/>
    <x v="7"/>
    <n v="11"/>
    <x v="0"/>
    <x v="2"/>
  </r>
  <r>
    <x v="694"/>
    <x v="9"/>
    <x v="2"/>
    <n v="0.60760999999999998"/>
    <x v="7"/>
    <n v="11"/>
    <x v="0"/>
    <x v="2"/>
  </r>
  <r>
    <x v="694"/>
    <x v="10"/>
    <x v="2"/>
    <n v="0.69333"/>
    <x v="7"/>
    <n v="11"/>
    <x v="0"/>
    <x v="2"/>
  </r>
  <r>
    <x v="694"/>
    <x v="11"/>
    <x v="2"/>
    <n v="0.65725"/>
    <x v="7"/>
    <n v="11"/>
    <x v="0"/>
    <x v="2"/>
  </r>
  <r>
    <x v="694"/>
    <x v="12"/>
    <x v="2"/>
    <n v="0.94381000000000004"/>
    <x v="7"/>
    <n v="11"/>
    <x v="0"/>
    <x v="2"/>
  </r>
  <r>
    <x v="694"/>
    <x v="18"/>
    <x v="2"/>
    <n v="0.60419999999999996"/>
    <x v="7"/>
    <n v="11"/>
    <x v="0"/>
    <x v="2"/>
  </r>
  <r>
    <x v="694"/>
    <x v="19"/>
    <x v="2"/>
    <n v="0.70420000000000005"/>
    <x v="7"/>
    <n v="11"/>
    <x v="0"/>
    <x v="2"/>
  </r>
  <r>
    <x v="694"/>
    <x v="13"/>
    <x v="2"/>
    <n v="0.54069"/>
    <x v="7"/>
    <n v="11"/>
    <x v="0"/>
    <x v="2"/>
  </r>
  <r>
    <x v="694"/>
    <x v="0"/>
    <x v="0"/>
    <n v="0.14000000000000001"/>
    <x v="7"/>
    <n v="11"/>
    <x v="0"/>
    <x v="2"/>
  </r>
  <r>
    <x v="694"/>
    <x v="16"/>
    <x v="0"/>
    <n v="0.46636"/>
    <x v="7"/>
    <n v="11"/>
    <x v="0"/>
    <x v="2"/>
  </r>
  <r>
    <x v="694"/>
    <x v="14"/>
    <x v="0"/>
    <n v="0.46636"/>
    <x v="7"/>
    <n v="11"/>
    <x v="0"/>
    <x v="2"/>
  </r>
  <r>
    <x v="694"/>
    <x v="2"/>
    <x v="0"/>
    <n v="0.46636"/>
    <x v="7"/>
    <n v="11"/>
    <x v="0"/>
    <x v="2"/>
  </r>
  <r>
    <x v="694"/>
    <x v="5"/>
    <x v="0"/>
    <n v="0.12446"/>
    <x v="7"/>
    <n v="11"/>
    <x v="0"/>
    <x v="2"/>
  </r>
  <r>
    <x v="694"/>
    <x v="6"/>
    <x v="0"/>
    <n v="0.34694999999999998"/>
    <x v="7"/>
    <n v="11"/>
    <x v="0"/>
    <x v="2"/>
  </r>
  <r>
    <x v="694"/>
    <x v="17"/>
    <x v="0"/>
    <n v="0.65151000000000003"/>
    <x v="7"/>
    <n v="11"/>
    <x v="0"/>
    <x v="2"/>
  </r>
  <r>
    <x v="694"/>
    <x v="15"/>
    <x v="0"/>
    <n v="0.65151000000000003"/>
    <x v="7"/>
    <n v="11"/>
    <x v="0"/>
    <x v="2"/>
  </r>
  <r>
    <x v="694"/>
    <x v="8"/>
    <x v="0"/>
    <n v="0.65151000000000003"/>
    <x v="7"/>
    <n v="11"/>
    <x v="0"/>
    <x v="2"/>
  </r>
  <r>
    <x v="694"/>
    <x v="9"/>
    <x v="0"/>
    <n v="0.65151000000000003"/>
    <x v="7"/>
    <n v="11"/>
    <x v="0"/>
    <x v="2"/>
  </r>
  <r>
    <x v="694"/>
    <x v="10"/>
    <x v="0"/>
    <n v="0.65151000000000003"/>
    <x v="7"/>
    <n v="11"/>
    <x v="0"/>
    <x v="2"/>
  </r>
  <r>
    <x v="694"/>
    <x v="11"/>
    <x v="0"/>
    <n v="0.65151000000000003"/>
    <x v="7"/>
    <n v="11"/>
    <x v="0"/>
    <x v="2"/>
  </r>
  <r>
    <x v="694"/>
    <x v="12"/>
    <x v="0"/>
    <n v="0.65151000000000003"/>
    <x v="7"/>
    <n v="11"/>
    <x v="0"/>
    <x v="2"/>
  </r>
  <r>
    <x v="694"/>
    <x v="18"/>
    <x v="0"/>
    <n v="0.13780000000000001"/>
    <x v="7"/>
    <n v="11"/>
    <x v="0"/>
    <x v="2"/>
  </r>
  <r>
    <x v="694"/>
    <x v="19"/>
    <x v="0"/>
    <n v="0.17780000000000001"/>
    <x v="7"/>
    <n v="11"/>
    <x v="0"/>
    <x v="2"/>
  </r>
  <r>
    <x v="694"/>
    <x v="13"/>
    <x v="0"/>
    <n v="3.6859999999999997E-2"/>
    <x v="7"/>
    <n v="11"/>
    <x v="0"/>
    <x v="2"/>
  </r>
  <r>
    <x v="694"/>
    <x v="0"/>
    <x v="1"/>
    <n v="0.12"/>
    <x v="7"/>
    <n v="11"/>
    <x v="0"/>
    <x v="2"/>
  </r>
  <r>
    <x v="694"/>
    <x v="16"/>
    <x v="1"/>
    <n v="0.2432"/>
    <x v="7"/>
    <n v="11"/>
    <x v="0"/>
    <x v="2"/>
  </r>
  <r>
    <x v="694"/>
    <x v="14"/>
    <x v="1"/>
    <n v="0.23699000000000001"/>
    <x v="7"/>
    <n v="11"/>
    <x v="0"/>
    <x v="2"/>
  </r>
  <r>
    <x v="694"/>
    <x v="2"/>
    <x v="1"/>
    <n v="0.24282999999999999"/>
    <x v="7"/>
    <n v="11"/>
    <x v="0"/>
    <x v="2"/>
  </r>
  <r>
    <x v="694"/>
    <x v="5"/>
    <x v="1"/>
    <n v="9.5850000000000005E-2"/>
    <x v="7"/>
    <n v="11"/>
    <x v="0"/>
    <x v="2"/>
  </r>
  <r>
    <x v="694"/>
    <x v="6"/>
    <x v="1"/>
    <n v="0.20216000000000001"/>
    <x v="7"/>
    <n v="11"/>
    <x v="0"/>
    <x v="2"/>
  </r>
  <r>
    <x v="694"/>
    <x v="17"/>
    <x v="1"/>
    <n v="0.28249999999999997"/>
    <x v="7"/>
    <n v="11"/>
    <x v="0"/>
    <x v="2"/>
  </r>
  <r>
    <x v="694"/>
    <x v="15"/>
    <x v="1"/>
    <n v="0.27693000000000001"/>
    <x v="7"/>
    <n v="11"/>
    <x v="0"/>
    <x v="2"/>
  </r>
  <r>
    <x v="694"/>
    <x v="8"/>
    <x v="1"/>
    <n v="0.27701999999999999"/>
    <x v="7"/>
    <n v="11"/>
    <x v="0"/>
    <x v="2"/>
  </r>
  <r>
    <x v="694"/>
    <x v="9"/>
    <x v="1"/>
    <n v="0.28927000000000003"/>
    <x v="7"/>
    <n v="11"/>
    <x v="0"/>
    <x v="2"/>
  </r>
  <r>
    <x v="694"/>
    <x v="10"/>
    <x v="1"/>
    <n v="0.30904999999999999"/>
    <x v="7"/>
    <n v="11"/>
    <x v="0"/>
    <x v="2"/>
  </r>
  <r>
    <x v="694"/>
    <x v="11"/>
    <x v="1"/>
    <n v="0.30073"/>
    <x v="7"/>
    <n v="11"/>
    <x v="0"/>
    <x v="2"/>
  </r>
  <r>
    <x v="694"/>
    <x v="12"/>
    <x v="1"/>
    <n v="0.36657000000000001"/>
    <x v="7"/>
    <n v="11"/>
    <x v="0"/>
    <x v="2"/>
  </r>
  <r>
    <x v="694"/>
    <x v="18"/>
    <x v="1"/>
    <n v="0.17069999999999999"/>
    <x v="7"/>
    <n v="11"/>
    <x v="0"/>
    <x v="2"/>
  </r>
  <r>
    <x v="694"/>
    <x v="19"/>
    <x v="1"/>
    <n v="0.20294999999999999"/>
    <x v="7"/>
    <n v="11"/>
    <x v="0"/>
    <x v="2"/>
  </r>
  <r>
    <x v="694"/>
    <x v="13"/>
    <x v="1"/>
    <n v="7.4940000000000007E-2"/>
    <x v="7"/>
    <n v="11"/>
    <x v="0"/>
    <x v="2"/>
  </r>
  <r>
    <x v="695"/>
    <x v="0"/>
    <x v="3"/>
    <n v="0.64139999999999997"/>
    <x v="7"/>
    <n v="12"/>
    <x v="0"/>
    <x v="2"/>
  </r>
  <r>
    <x v="695"/>
    <x v="16"/>
    <x v="3"/>
    <n v="1.2871999999999999"/>
    <x v="7"/>
    <n v="12"/>
    <x v="0"/>
    <x v="2"/>
  </r>
  <r>
    <x v="695"/>
    <x v="14"/>
    <x v="3"/>
    <n v="1.2463"/>
    <x v="7"/>
    <n v="12"/>
    <x v="0"/>
    <x v="2"/>
  </r>
  <r>
    <x v="695"/>
    <x v="2"/>
    <x v="3"/>
    <n v="1.2750999999999999"/>
    <x v="7"/>
    <n v="12"/>
    <x v="0"/>
    <x v="2"/>
  </r>
  <r>
    <x v="695"/>
    <x v="5"/>
    <x v="3"/>
    <n v="0.81899999999999995"/>
    <x v="7"/>
    <n v="12"/>
    <x v="0"/>
    <x v="2"/>
  </r>
  <r>
    <x v="695"/>
    <x v="6"/>
    <x v="3"/>
    <n v="1.0665"/>
    <x v="7"/>
    <n v="12"/>
    <x v="0"/>
    <x v="2"/>
  </r>
  <r>
    <x v="695"/>
    <x v="17"/>
    <x v="3"/>
    <n v="1.4970000000000001"/>
    <x v="7"/>
    <n v="12"/>
    <x v="0"/>
    <x v="2"/>
  </r>
  <r>
    <x v="695"/>
    <x v="15"/>
    <x v="3"/>
    <n v="1.4598"/>
    <x v="7"/>
    <n v="12"/>
    <x v="0"/>
    <x v="2"/>
  </r>
  <r>
    <x v="695"/>
    <x v="8"/>
    <x v="3"/>
    <n v="1.4594"/>
    <x v="7"/>
    <n v="12"/>
    <x v="0"/>
    <x v="2"/>
  </r>
  <r>
    <x v="695"/>
    <x v="9"/>
    <x v="3"/>
    <n v="1.5327999999999999"/>
    <x v="7"/>
    <n v="12"/>
    <x v="0"/>
    <x v="2"/>
  </r>
  <r>
    <x v="695"/>
    <x v="10"/>
    <x v="3"/>
    <n v="1.6336999999999999"/>
    <x v="7"/>
    <n v="12"/>
    <x v="0"/>
    <x v="2"/>
  </r>
  <r>
    <x v="695"/>
    <x v="11"/>
    <x v="3"/>
    <n v="1.5819000000000001"/>
    <x v="7"/>
    <n v="12"/>
    <x v="0"/>
    <x v="2"/>
  </r>
  <r>
    <x v="695"/>
    <x v="12"/>
    <x v="3"/>
    <n v="1.9616"/>
    <x v="7"/>
    <n v="12"/>
    <x v="0"/>
    <x v="2"/>
  </r>
  <r>
    <x v="695"/>
    <x v="18"/>
    <x v="3"/>
    <n v="0.91300000000000003"/>
    <x v="7"/>
    <n v="12"/>
    <x v="0"/>
    <x v="2"/>
  </r>
  <r>
    <x v="695"/>
    <x v="19"/>
    <x v="3"/>
    <n v="1.0854999999999999"/>
    <x v="7"/>
    <n v="12"/>
    <x v="0"/>
    <x v="2"/>
  </r>
  <r>
    <x v="695"/>
    <x v="13"/>
    <x v="3"/>
    <n v="0.64439000000000002"/>
    <x v="7"/>
    <n v="12"/>
    <x v="0"/>
    <x v="2"/>
  </r>
  <r>
    <x v="695"/>
    <x v="0"/>
    <x v="2"/>
    <n v="0.38151000000000002"/>
    <x v="7"/>
    <n v="12"/>
    <x v="0"/>
    <x v="2"/>
  </r>
  <r>
    <x v="695"/>
    <x v="16"/>
    <x v="2"/>
    <n v="0.58038000000000001"/>
    <x v="7"/>
    <n v="12"/>
    <x v="0"/>
    <x v="2"/>
  </r>
  <r>
    <x v="695"/>
    <x v="14"/>
    <x v="2"/>
    <n v="0.54713000000000001"/>
    <x v="7"/>
    <n v="12"/>
    <x v="0"/>
    <x v="2"/>
  </r>
  <r>
    <x v="695"/>
    <x v="2"/>
    <x v="2"/>
    <n v="0.57054000000000005"/>
    <x v="7"/>
    <n v="12"/>
    <x v="0"/>
    <x v="2"/>
  </r>
  <r>
    <x v="695"/>
    <x v="5"/>
    <x v="2"/>
    <n v="0.60057000000000005"/>
    <x v="7"/>
    <n v="12"/>
    <x v="0"/>
    <x v="2"/>
  </r>
  <r>
    <x v="695"/>
    <x v="6"/>
    <x v="2"/>
    <n v="0.52034999999999998"/>
    <x v="7"/>
    <n v="12"/>
    <x v="0"/>
    <x v="2"/>
  </r>
  <r>
    <x v="695"/>
    <x v="17"/>
    <x v="2"/>
    <n v="0.56579000000000002"/>
    <x v="7"/>
    <n v="12"/>
    <x v="0"/>
    <x v="2"/>
  </r>
  <r>
    <x v="695"/>
    <x v="15"/>
    <x v="2"/>
    <n v="0.53556000000000004"/>
    <x v="7"/>
    <n v="12"/>
    <x v="0"/>
    <x v="2"/>
  </r>
  <r>
    <x v="695"/>
    <x v="8"/>
    <x v="2"/>
    <n v="0.53522000000000003"/>
    <x v="7"/>
    <n v="12"/>
    <x v="0"/>
    <x v="2"/>
  </r>
  <r>
    <x v="695"/>
    <x v="9"/>
    <x v="2"/>
    <n v="0.59492999999999996"/>
    <x v="7"/>
    <n v="12"/>
    <x v="0"/>
    <x v="2"/>
  </r>
  <r>
    <x v="695"/>
    <x v="10"/>
    <x v="2"/>
    <n v="0.67691000000000001"/>
    <x v="7"/>
    <n v="12"/>
    <x v="0"/>
    <x v="2"/>
  </r>
  <r>
    <x v="695"/>
    <x v="11"/>
    <x v="2"/>
    <n v="0.63480999999999999"/>
    <x v="7"/>
    <n v="12"/>
    <x v="0"/>
    <x v="2"/>
  </r>
  <r>
    <x v="695"/>
    <x v="12"/>
    <x v="2"/>
    <n v="0.94357000000000002"/>
    <x v="7"/>
    <n v="12"/>
    <x v="0"/>
    <x v="2"/>
  </r>
  <r>
    <x v="695"/>
    <x v="18"/>
    <x v="2"/>
    <n v="0.60450000000000004"/>
    <x v="7"/>
    <n v="12"/>
    <x v="0"/>
    <x v="2"/>
  </r>
  <r>
    <x v="695"/>
    <x v="19"/>
    <x v="2"/>
    <n v="0.70474999999999999"/>
    <x v="7"/>
    <n v="12"/>
    <x v="0"/>
    <x v="2"/>
  </r>
  <r>
    <x v="695"/>
    <x v="13"/>
    <x v="2"/>
    <n v="0.53351999999999999"/>
    <x v="7"/>
    <n v="12"/>
    <x v="0"/>
    <x v="2"/>
  </r>
  <r>
    <x v="695"/>
    <x v="0"/>
    <x v="0"/>
    <n v="0.14000000000000001"/>
    <x v="7"/>
    <n v="12"/>
    <x v="0"/>
    <x v="2"/>
  </r>
  <r>
    <x v="695"/>
    <x v="16"/>
    <x v="0"/>
    <n v="0.46636"/>
    <x v="7"/>
    <n v="12"/>
    <x v="0"/>
    <x v="2"/>
  </r>
  <r>
    <x v="695"/>
    <x v="14"/>
    <x v="0"/>
    <n v="0.46636"/>
    <x v="7"/>
    <n v="12"/>
    <x v="0"/>
    <x v="2"/>
  </r>
  <r>
    <x v="695"/>
    <x v="2"/>
    <x v="0"/>
    <n v="0.46636"/>
    <x v="7"/>
    <n v="12"/>
    <x v="0"/>
    <x v="2"/>
  </r>
  <r>
    <x v="695"/>
    <x v="5"/>
    <x v="0"/>
    <n v="0.12446"/>
    <x v="7"/>
    <n v="12"/>
    <x v="0"/>
    <x v="2"/>
  </r>
  <r>
    <x v="695"/>
    <x v="6"/>
    <x v="0"/>
    <n v="0.34694999999999998"/>
    <x v="7"/>
    <n v="12"/>
    <x v="0"/>
    <x v="2"/>
  </r>
  <r>
    <x v="695"/>
    <x v="17"/>
    <x v="0"/>
    <n v="0.65151000000000003"/>
    <x v="7"/>
    <n v="12"/>
    <x v="0"/>
    <x v="2"/>
  </r>
  <r>
    <x v="695"/>
    <x v="15"/>
    <x v="0"/>
    <n v="0.65151000000000003"/>
    <x v="7"/>
    <n v="12"/>
    <x v="0"/>
    <x v="2"/>
  </r>
  <r>
    <x v="695"/>
    <x v="8"/>
    <x v="0"/>
    <n v="0.65151000000000003"/>
    <x v="7"/>
    <n v="12"/>
    <x v="0"/>
    <x v="2"/>
  </r>
  <r>
    <x v="695"/>
    <x v="9"/>
    <x v="0"/>
    <n v="0.65151000000000003"/>
    <x v="7"/>
    <n v="12"/>
    <x v="0"/>
    <x v="2"/>
  </r>
  <r>
    <x v="695"/>
    <x v="10"/>
    <x v="0"/>
    <n v="0.65151000000000003"/>
    <x v="7"/>
    <n v="12"/>
    <x v="0"/>
    <x v="2"/>
  </r>
  <r>
    <x v="695"/>
    <x v="11"/>
    <x v="0"/>
    <n v="0.65151000000000003"/>
    <x v="7"/>
    <n v="12"/>
    <x v="0"/>
    <x v="2"/>
  </r>
  <r>
    <x v="695"/>
    <x v="12"/>
    <x v="0"/>
    <n v="0.65151000000000003"/>
    <x v="7"/>
    <n v="12"/>
    <x v="0"/>
    <x v="2"/>
  </r>
  <r>
    <x v="695"/>
    <x v="18"/>
    <x v="0"/>
    <n v="0.13780000000000001"/>
    <x v="7"/>
    <n v="12"/>
    <x v="0"/>
    <x v="2"/>
  </r>
  <r>
    <x v="695"/>
    <x v="19"/>
    <x v="0"/>
    <n v="0.17780000000000001"/>
    <x v="7"/>
    <n v="12"/>
    <x v="0"/>
    <x v="2"/>
  </r>
  <r>
    <x v="695"/>
    <x v="13"/>
    <x v="0"/>
    <n v="3.6859999999999997E-2"/>
    <x v="7"/>
    <n v="12"/>
    <x v="0"/>
    <x v="2"/>
  </r>
  <r>
    <x v="695"/>
    <x v="0"/>
    <x v="1"/>
    <n v="0.11988"/>
    <x v="7"/>
    <n v="12"/>
    <x v="0"/>
    <x v="2"/>
  </r>
  <r>
    <x v="695"/>
    <x v="16"/>
    <x v="1"/>
    <n v="0.24045"/>
    <x v="7"/>
    <n v="12"/>
    <x v="0"/>
    <x v="2"/>
  </r>
  <r>
    <x v="695"/>
    <x v="14"/>
    <x v="1"/>
    <n v="0.23280000000000001"/>
    <x v="7"/>
    <n v="12"/>
    <x v="0"/>
    <x v="2"/>
  </r>
  <r>
    <x v="695"/>
    <x v="2"/>
    <x v="1"/>
    <n v="0.23819000000000001"/>
    <x v="7"/>
    <n v="12"/>
    <x v="0"/>
    <x v="2"/>
  </r>
  <r>
    <x v="695"/>
    <x v="5"/>
    <x v="1"/>
    <n v="9.3960000000000002E-2"/>
    <x v="7"/>
    <n v="12"/>
    <x v="0"/>
    <x v="2"/>
  </r>
  <r>
    <x v="695"/>
    <x v="6"/>
    <x v="1"/>
    <n v="0.19919000000000001"/>
    <x v="7"/>
    <n v="12"/>
    <x v="0"/>
    <x v="2"/>
  </r>
  <r>
    <x v="695"/>
    <x v="17"/>
    <x v="1"/>
    <n v="0.27968999999999999"/>
    <x v="7"/>
    <n v="12"/>
    <x v="0"/>
    <x v="2"/>
  </r>
  <r>
    <x v="695"/>
    <x v="15"/>
    <x v="1"/>
    <n v="0.27272000000000002"/>
    <x v="7"/>
    <n v="12"/>
    <x v="0"/>
    <x v="2"/>
  </r>
  <r>
    <x v="695"/>
    <x v="8"/>
    <x v="1"/>
    <n v="0.27266000000000001"/>
    <x v="7"/>
    <n v="12"/>
    <x v="0"/>
    <x v="2"/>
  </r>
  <r>
    <x v="695"/>
    <x v="9"/>
    <x v="1"/>
    <n v="0.28634999999999999"/>
    <x v="7"/>
    <n v="12"/>
    <x v="0"/>
    <x v="2"/>
  </r>
  <r>
    <x v="695"/>
    <x v="10"/>
    <x v="1"/>
    <n v="0.30526999999999999"/>
    <x v="7"/>
    <n v="12"/>
    <x v="0"/>
    <x v="2"/>
  </r>
  <r>
    <x v="695"/>
    <x v="11"/>
    <x v="1"/>
    <n v="0.29557"/>
    <x v="7"/>
    <n v="12"/>
    <x v="0"/>
    <x v="2"/>
  </r>
  <r>
    <x v="695"/>
    <x v="12"/>
    <x v="1"/>
    <n v="0.36651"/>
    <x v="7"/>
    <n v="12"/>
    <x v="0"/>
    <x v="2"/>
  </r>
  <r>
    <x v="695"/>
    <x v="18"/>
    <x v="1"/>
    <n v="0.17069999999999999"/>
    <x v="7"/>
    <n v="12"/>
    <x v="0"/>
    <x v="2"/>
  </r>
  <r>
    <x v="695"/>
    <x v="19"/>
    <x v="1"/>
    <n v="0.20294999999999999"/>
    <x v="7"/>
    <n v="12"/>
    <x v="0"/>
    <x v="2"/>
  </r>
  <r>
    <x v="695"/>
    <x v="13"/>
    <x v="1"/>
    <n v="7.3999999999999996E-2"/>
    <x v="7"/>
    <n v="12"/>
    <x v="0"/>
    <x v="2"/>
  </r>
  <r>
    <x v="696"/>
    <x v="0"/>
    <x v="3"/>
    <n v="0.64"/>
    <x v="7"/>
    <n v="13"/>
    <x v="0"/>
    <x v="2"/>
  </r>
  <r>
    <x v="696"/>
    <x v="16"/>
    <x v="3"/>
    <n v="1.2697000000000001"/>
    <x v="7"/>
    <n v="13"/>
    <x v="0"/>
    <x v="2"/>
  </r>
  <r>
    <x v="696"/>
    <x v="14"/>
    <x v="3"/>
    <n v="1.2325999999999999"/>
    <x v="7"/>
    <n v="13"/>
    <x v="0"/>
    <x v="2"/>
  </r>
  <r>
    <x v="696"/>
    <x v="2"/>
    <x v="3"/>
    <n v="1.2663"/>
    <x v="7"/>
    <n v="13"/>
    <x v="0"/>
    <x v="2"/>
  </r>
  <r>
    <x v="696"/>
    <x v="5"/>
    <x v="3"/>
    <n v="0.80169999999999997"/>
    <x v="7"/>
    <n v="13"/>
    <x v="0"/>
    <x v="2"/>
  </r>
  <r>
    <x v="696"/>
    <x v="6"/>
    <x v="3"/>
    <n v="1.054"/>
    <x v="7"/>
    <n v="13"/>
    <x v="0"/>
    <x v="2"/>
  </r>
  <r>
    <x v="696"/>
    <x v="17"/>
    <x v="3"/>
    <n v="1.4910000000000001"/>
    <x v="7"/>
    <n v="13"/>
    <x v="0"/>
    <x v="2"/>
  </r>
  <r>
    <x v="696"/>
    <x v="15"/>
    <x v="3"/>
    <n v="1.4481999999999999"/>
    <x v="7"/>
    <n v="13"/>
    <x v="0"/>
    <x v="2"/>
  </r>
  <r>
    <x v="696"/>
    <x v="8"/>
    <x v="3"/>
    <n v="1.4635"/>
    <x v="7"/>
    <n v="13"/>
    <x v="0"/>
    <x v="2"/>
  </r>
  <r>
    <x v="696"/>
    <x v="9"/>
    <x v="3"/>
    <n v="1.52"/>
    <x v="7"/>
    <n v="13"/>
    <x v="0"/>
    <x v="2"/>
  </r>
  <r>
    <x v="696"/>
    <x v="10"/>
    <x v="3"/>
    <n v="1.6245000000000001"/>
    <x v="7"/>
    <n v="13"/>
    <x v="0"/>
    <x v="2"/>
  </r>
  <r>
    <x v="696"/>
    <x v="11"/>
    <x v="3"/>
    <n v="1.5648"/>
    <x v="7"/>
    <n v="13"/>
    <x v="0"/>
    <x v="2"/>
  </r>
  <r>
    <x v="696"/>
    <x v="12"/>
    <x v="3"/>
    <n v="1.9613"/>
    <x v="7"/>
    <n v="13"/>
    <x v="0"/>
    <x v="2"/>
  </r>
  <r>
    <x v="696"/>
    <x v="18"/>
    <x v="3"/>
    <n v="0.91300000000000003"/>
    <x v="7"/>
    <n v="13"/>
    <x v="0"/>
    <x v="2"/>
  </r>
  <r>
    <x v="696"/>
    <x v="19"/>
    <x v="3"/>
    <n v="1.0854999999999999"/>
    <x v="7"/>
    <n v="13"/>
    <x v="0"/>
    <x v="2"/>
  </r>
  <r>
    <x v="696"/>
    <x v="0"/>
    <x v="2"/>
    <n v="0.38038"/>
    <x v="7"/>
    <n v="13"/>
    <x v="0"/>
    <x v="2"/>
  </r>
  <r>
    <x v="696"/>
    <x v="16"/>
    <x v="2"/>
    <n v="0.56615000000000004"/>
    <x v="7"/>
    <n v="13"/>
    <x v="0"/>
    <x v="2"/>
  </r>
  <r>
    <x v="696"/>
    <x v="14"/>
    <x v="2"/>
    <n v="0.53598999999999997"/>
    <x v="7"/>
    <n v="13"/>
    <x v="0"/>
    <x v="2"/>
  </r>
  <r>
    <x v="696"/>
    <x v="2"/>
    <x v="2"/>
    <n v="0.56338999999999995"/>
    <x v="7"/>
    <n v="13"/>
    <x v="0"/>
    <x v="2"/>
  </r>
  <r>
    <x v="696"/>
    <x v="5"/>
    <x v="2"/>
    <n v="0.58526"/>
    <x v="7"/>
    <n v="13"/>
    <x v="0"/>
    <x v="2"/>
  </r>
  <r>
    <x v="696"/>
    <x v="6"/>
    <x v="2"/>
    <n v="0.51019000000000003"/>
    <x v="7"/>
    <n v="13"/>
    <x v="0"/>
    <x v="2"/>
  </r>
  <r>
    <x v="696"/>
    <x v="17"/>
    <x v="2"/>
    <n v="0.56091999999999997"/>
    <x v="7"/>
    <n v="13"/>
    <x v="0"/>
    <x v="2"/>
  </r>
  <r>
    <x v="696"/>
    <x v="15"/>
    <x v="2"/>
    <n v="0.52612999999999999"/>
    <x v="7"/>
    <n v="13"/>
    <x v="0"/>
    <x v="2"/>
  </r>
  <r>
    <x v="696"/>
    <x v="8"/>
    <x v="2"/>
    <n v="0.53856000000000004"/>
    <x v="7"/>
    <n v="13"/>
    <x v="0"/>
    <x v="2"/>
  </r>
  <r>
    <x v="696"/>
    <x v="9"/>
    <x v="2"/>
    <n v="0.58452999999999999"/>
    <x v="7"/>
    <n v="13"/>
    <x v="0"/>
    <x v="2"/>
  </r>
  <r>
    <x v="696"/>
    <x v="10"/>
    <x v="2"/>
    <n v="0.66942999999999997"/>
    <x v="7"/>
    <n v="13"/>
    <x v="0"/>
    <x v="2"/>
  </r>
  <r>
    <x v="696"/>
    <x v="11"/>
    <x v="2"/>
    <n v="0.62090999999999996"/>
    <x v="7"/>
    <n v="13"/>
    <x v="0"/>
    <x v="2"/>
  </r>
  <r>
    <x v="696"/>
    <x v="12"/>
    <x v="2"/>
    <n v="0.94333"/>
    <x v="7"/>
    <n v="13"/>
    <x v="0"/>
    <x v="2"/>
  </r>
  <r>
    <x v="696"/>
    <x v="18"/>
    <x v="2"/>
    <n v="0.60450000000000004"/>
    <x v="7"/>
    <n v="13"/>
    <x v="0"/>
    <x v="2"/>
  </r>
  <r>
    <x v="696"/>
    <x v="19"/>
    <x v="2"/>
    <n v="0.70474999999999999"/>
    <x v="7"/>
    <n v="13"/>
    <x v="0"/>
    <x v="2"/>
  </r>
  <r>
    <x v="696"/>
    <x v="0"/>
    <x v="0"/>
    <n v="0.14000000000000001"/>
    <x v="7"/>
    <n v="13"/>
    <x v="0"/>
    <x v="2"/>
  </r>
  <r>
    <x v="696"/>
    <x v="16"/>
    <x v="0"/>
    <n v="0.46636"/>
    <x v="7"/>
    <n v="13"/>
    <x v="0"/>
    <x v="2"/>
  </r>
  <r>
    <x v="696"/>
    <x v="14"/>
    <x v="0"/>
    <n v="0.46636"/>
    <x v="7"/>
    <n v="13"/>
    <x v="0"/>
    <x v="2"/>
  </r>
  <r>
    <x v="696"/>
    <x v="2"/>
    <x v="0"/>
    <n v="0.46636"/>
    <x v="7"/>
    <n v="13"/>
    <x v="0"/>
    <x v="2"/>
  </r>
  <r>
    <x v="696"/>
    <x v="5"/>
    <x v="0"/>
    <n v="0.12446"/>
    <x v="7"/>
    <n v="13"/>
    <x v="0"/>
    <x v="2"/>
  </r>
  <r>
    <x v="696"/>
    <x v="6"/>
    <x v="0"/>
    <n v="0.34694999999999998"/>
    <x v="7"/>
    <n v="13"/>
    <x v="0"/>
    <x v="2"/>
  </r>
  <r>
    <x v="696"/>
    <x v="17"/>
    <x v="0"/>
    <n v="0.65151000000000003"/>
    <x v="7"/>
    <n v="13"/>
    <x v="0"/>
    <x v="2"/>
  </r>
  <r>
    <x v="696"/>
    <x v="15"/>
    <x v="0"/>
    <n v="0.65151000000000003"/>
    <x v="7"/>
    <n v="13"/>
    <x v="0"/>
    <x v="2"/>
  </r>
  <r>
    <x v="696"/>
    <x v="8"/>
    <x v="0"/>
    <n v="0.65151000000000003"/>
    <x v="7"/>
    <n v="13"/>
    <x v="0"/>
    <x v="2"/>
  </r>
  <r>
    <x v="696"/>
    <x v="9"/>
    <x v="0"/>
    <n v="0.65151000000000003"/>
    <x v="7"/>
    <n v="13"/>
    <x v="0"/>
    <x v="2"/>
  </r>
  <r>
    <x v="696"/>
    <x v="10"/>
    <x v="0"/>
    <n v="0.65151000000000003"/>
    <x v="7"/>
    <n v="13"/>
    <x v="0"/>
    <x v="2"/>
  </r>
  <r>
    <x v="696"/>
    <x v="11"/>
    <x v="0"/>
    <n v="0.65151000000000003"/>
    <x v="7"/>
    <n v="13"/>
    <x v="0"/>
    <x v="2"/>
  </r>
  <r>
    <x v="696"/>
    <x v="12"/>
    <x v="0"/>
    <n v="0.65151000000000003"/>
    <x v="7"/>
    <n v="13"/>
    <x v="0"/>
    <x v="2"/>
  </r>
  <r>
    <x v="696"/>
    <x v="18"/>
    <x v="0"/>
    <n v="0.13780000000000001"/>
    <x v="7"/>
    <n v="13"/>
    <x v="0"/>
    <x v="2"/>
  </r>
  <r>
    <x v="696"/>
    <x v="19"/>
    <x v="0"/>
    <n v="0.17780000000000001"/>
    <x v="7"/>
    <n v="13"/>
    <x v="0"/>
    <x v="2"/>
  </r>
  <r>
    <x v="696"/>
    <x v="0"/>
    <x v="1"/>
    <n v="0.11960999999999999"/>
    <x v="7"/>
    <n v="13"/>
    <x v="0"/>
    <x v="2"/>
  </r>
  <r>
    <x v="696"/>
    <x v="16"/>
    <x v="1"/>
    <n v="0.23718"/>
    <x v="7"/>
    <n v="13"/>
    <x v="0"/>
    <x v="2"/>
  </r>
  <r>
    <x v="696"/>
    <x v="14"/>
    <x v="1"/>
    <n v="0.23024"/>
    <x v="7"/>
    <n v="13"/>
    <x v="0"/>
    <x v="2"/>
  </r>
  <r>
    <x v="696"/>
    <x v="2"/>
    <x v="1"/>
    <n v="0.23654"/>
    <x v="7"/>
    <n v="13"/>
    <x v="0"/>
    <x v="2"/>
  </r>
  <r>
    <x v="696"/>
    <x v="5"/>
    <x v="1"/>
    <n v="9.1969999999999996E-2"/>
    <x v="7"/>
    <n v="13"/>
    <x v="0"/>
    <x v="2"/>
  </r>
  <r>
    <x v="696"/>
    <x v="6"/>
    <x v="1"/>
    <n v="0.19685"/>
    <x v="7"/>
    <n v="13"/>
    <x v="0"/>
    <x v="2"/>
  </r>
  <r>
    <x v="696"/>
    <x v="17"/>
    <x v="1"/>
    <n v="0.27855999999999997"/>
    <x v="7"/>
    <n v="13"/>
    <x v="0"/>
    <x v="2"/>
  </r>
  <r>
    <x v="696"/>
    <x v="15"/>
    <x v="1"/>
    <n v="0.27055000000000001"/>
    <x v="7"/>
    <n v="13"/>
    <x v="0"/>
    <x v="2"/>
  </r>
  <r>
    <x v="696"/>
    <x v="8"/>
    <x v="1"/>
    <n v="0.27342"/>
    <x v="7"/>
    <n v="13"/>
    <x v="0"/>
    <x v="2"/>
  </r>
  <r>
    <x v="696"/>
    <x v="9"/>
    <x v="1"/>
    <n v="0.28394999999999998"/>
    <x v="7"/>
    <n v="13"/>
    <x v="0"/>
    <x v="2"/>
  </r>
  <r>
    <x v="696"/>
    <x v="10"/>
    <x v="1"/>
    <n v="0.30354999999999999"/>
    <x v="7"/>
    <n v="13"/>
    <x v="0"/>
    <x v="2"/>
  </r>
  <r>
    <x v="696"/>
    <x v="11"/>
    <x v="1"/>
    <n v="0.29237000000000002"/>
    <x v="7"/>
    <n v="13"/>
    <x v="0"/>
    <x v="2"/>
  </r>
  <r>
    <x v="696"/>
    <x v="12"/>
    <x v="1"/>
    <n v="0.36645"/>
    <x v="7"/>
    <n v="13"/>
    <x v="0"/>
    <x v="2"/>
  </r>
  <r>
    <x v="696"/>
    <x v="18"/>
    <x v="1"/>
    <n v="0.17069999999999999"/>
    <x v="7"/>
    <n v="13"/>
    <x v="0"/>
    <x v="2"/>
  </r>
  <r>
    <x v="696"/>
    <x v="19"/>
    <x v="1"/>
    <n v="0.20294999999999999"/>
    <x v="7"/>
    <n v="13"/>
    <x v="0"/>
    <x v="2"/>
  </r>
  <r>
    <x v="697"/>
    <x v="0"/>
    <x v="3"/>
    <n v="0.63770000000000004"/>
    <x v="7"/>
    <n v="14"/>
    <x v="1"/>
    <x v="3"/>
  </r>
  <r>
    <x v="697"/>
    <x v="16"/>
    <x v="3"/>
    <n v="1.2665999999999999"/>
    <x v="7"/>
    <n v="14"/>
    <x v="1"/>
    <x v="3"/>
  </r>
  <r>
    <x v="697"/>
    <x v="14"/>
    <x v="3"/>
    <n v="1.2335"/>
    <x v="7"/>
    <n v="14"/>
    <x v="1"/>
    <x v="3"/>
  </r>
  <r>
    <x v="697"/>
    <x v="2"/>
    <x v="3"/>
    <n v="1.2699"/>
    <x v="7"/>
    <n v="14"/>
    <x v="1"/>
    <x v="3"/>
  </r>
  <r>
    <x v="697"/>
    <x v="5"/>
    <x v="3"/>
    <n v="0.80130000000000001"/>
    <x v="7"/>
    <n v="14"/>
    <x v="1"/>
    <x v="3"/>
  </r>
  <r>
    <x v="697"/>
    <x v="6"/>
    <x v="3"/>
    <n v="1.0489999999999999"/>
    <x v="7"/>
    <n v="14"/>
    <x v="1"/>
    <x v="3"/>
  </r>
  <r>
    <x v="697"/>
    <x v="17"/>
    <x v="3"/>
    <n v="1.4981"/>
    <x v="7"/>
    <n v="14"/>
    <x v="1"/>
    <x v="3"/>
  </r>
  <r>
    <x v="697"/>
    <x v="15"/>
    <x v="3"/>
    <n v="1.4614"/>
    <x v="7"/>
    <n v="14"/>
    <x v="1"/>
    <x v="3"/>
  </r>
  <r>
    <x v="697"/>
    <x v="8"/>
    <x v="3"/>
    <n v="1.478"/>
    <x v="7"/>
    <n v="14"/>
    <x v="1"/>
    <x v="3"/>
  </r>
  <r>
    <x v="697"/>
    <x v="9"/>
    <x v="3"/>
    <n v="1.5242"/>
    <x v="7"/>
    <n v="14"/>
    <x v="1"/>
    <x v="3"/>
  </r>
  <r>
    <x v="697"/>
    <x v="10"/>
    <x v="3"/>
    <n v="1.6442000000000001"/>
    <x v="7"/>
    <n v="14"/>
    <x v="1"/>
    <x v="3"/>
  </r>
  <r>
    <x v="697"/>
    <x v="11"/>
    <x v="3"/>
    <n v="1.5693999999999999"/>
    <x v="7"/>
    <n v="14"/>
    <x v="1"/>
    <x v="3"/>
  </r>
  <r>
    <x v="697"/>
    <x v="12"/>
    <x v="3"/>
    <n v="1.9612000000000001"/>
    <x v="7"/>
    <n v="14"/>
    <x v="1"/>
    <x v="3"/>
  </r>
  <r>
    <x v="697"/>
    <x v="18"/>
    <x v="3"/>
    <n v="0.91300000000000003"/>
    <x v="7"/>
    <n v="14"/>
    <x v="1"/>
    <x v="3"/>
  </r>
  <r>
    <x v="697"/>
    <x v="19"/>
    <x v="3"/>
    <n v="1.0854999999999999"/>
    <x v="7"/>
    <n v="14"/>
    <x v="1"/>
    <x v="3"/>
  </r>
  <r>
    <x v="697"/>
    <x v="13"/>
    <x v="3"/>
    <n v="0.61563999999999997"/>
    <x v="7"/>
    <n v="14"/>
    <x v="1"/>
    <x v="3"/>
  </r>
  <r>
    <x v="697"/>
    <x v="0"/>
    <x v="2"/>
    <n v="0.37851000000000001"/>
    <x v="7"/>
    <n v="14"/>
    <x v="1"/>
    <x v="3"/>
  </r>
  <r>
    <x v="697"/>
    <x v="16"/>
    <x v="2"/>
    <n v="0.56362999999999996"/>
    <x v="7"/>
    <n v="14"/>
    <x v="1"/>
    <x v="3"/>
  </r>
  <r>
    <x v="697"/>
    <x v="14"/>
    <x v="2"/>
    <n v="0.53673000000000004"/>
    <x v="7"/>
    <n v="14"/>
    <x v="1"/>
    <x v="3"/>
  </r>
  <r>
    <x v="697"/>
    <x v="2"/>
    <x v="2"/>
    <n v="0.56632000000000005"/>
    <x v="7"/>
    <n v="14"/>
    <x v="1"/>
    <x v="3"/>
  </r>
  <r>
    <x v="697"/>
    <x v="5"/>
    <x v="2"/>
    <n v="0.58491000000000004"/>
    <x v="7"/>
    <n v="14"/>
    <x v="1"/>
    <x v="3"/>
  </r>
  <r>
    <x v="697"/>
    <x v="6"/>
    <x v="2"/>
    <n v="0.50612999999999997"/>
    <x v="7"/>
    <n v="14"/>
    <x v="1"/>
    <x v="3"/>
  </r>
  <r>
    <x v="697"/>
    <x v="17"/>
    <x v="2"/>
    <n v="0.56669999999999998"/>
    <x v="7"/>
    <n v="14"/>
    <x v="1"/>
    <x v="3"/>
  </r>
  <r>
    <x v="697"/>
    <x v="15"/>
    <x v="2"/>
    <n v="0.53686999999999996"/>
    <x v="7"/>
    <n v="14"/>
    <x v="1"/>
    <x v="3"/>
  </r>
  <r>
    <x v="697"/>
    <x v="8"/>
    <x v="2"/>
    <n v="0.55035999999999996"/>
    <x v="7"/>
    <n v="14"/>
    <x v="1"/>
    <x v="3"/>
  </r>
  <r>
    <x v="697"/>
    <x v="9"/>
    <x v="2"/>
    <n v="0.58794999999999997"/>
    <x v="7"/>
    <n v="14"/>
    <x v="1"/>
    <x v="3"/>
  </r>
  <r>
    <x v="697"/>
    <x v="10"/>
    <x v="2"/>
    <n v="0.68545"/>
    <x v="7"/>
    <n v="14"/>
    <x v="1"/>
    <x v="3"/>
  </r>
  <r>
    <x v="697"/>
    <x v="11"/>
    <x v="2"/>
    <n v="0.62465999999999999"/>
    <x v="7"/>
    <n v="14"/>
    <x v="1"/>
    <x v="3"/>
  </r>
  <r>
    <x v="697"/>
    <x v="12"/>
    <x v="2"/>
    <n v="0.94325000000000003"/>
    <x v="7"/>
    <n v="14"/>
    <x v="1"/>
    <x v="3"/>
  </r>
  <r>
    <x v="697"/>
    <x v="18"/>
    <x v="2"/>
    <n v="0.60450000000000004"/>
    <x v="7"/>
    <n v="14"/>
    <x v="1"/>
    <x v="3"/>
  </r>
  <r>
    <x v="697"/>
    <x v="19"/>
    <x v="2"/>
    <n v="0.70474999999999999"/>
    <x v="7"/>
    <n v="14"/>
    <x v="1"/>
    <x v="3"/>
  </r>
  <r>
    <x v="697"/>
    <x v="13"/>
    <x v="2"/>
    <n v="0.50807999999999998"/>
    <x v="7"/>
    <n v="14"/>
    <x v="1"/>
    <x v="3"/>
  </r>
  <r>
    <x v="697"/>
    <x v="0"/>
    <x v="0"/>
    <n v="0.14000000000000001"/>
    <x v="7"/>
    <n v="14"/>
    <x v="1"/>
    <x v="3"/>
  </r>
  <r>
    <x v="697"/>
    <x v="16"/>
    <x v="0"/>
    <n v="0.46636"/>
    <x v="7"/>
    <n v="14"/>
    <x v="1"/>
    <x v="3"/>
  </r>
  <r>
    <x v="697"/>
    <x v="14"/>
    <x v="0"/>
    <n v="0.46636"/>
    <x v="7"/>
    <n v="14"/>
    <x v="1"/>
    <x v="3"/>
  </r>
  <r>
    <x v="697"/>
    <x v="2"/>
    <x v="0"/>
    <n v="0.46636"/>
    <x v="7"/>
    <n v="14"/>
    <x v="1"/>
    <x v="3"/>
  </r>
  <r>
    <x v="697"/>
    <x v="5"/>
    <x v="0"/>
    <n v="0.12446"/>
    <x v="7"/>
    <n v="14"/>
    <x v="1"/>
    <x v="3"/>
  </r>
  <r>
    <x v="697"/>
    <x v="6"/>
    <x v="0"/>
    <n v="0.34694999999999998"/>
    <x v="7"/>
    <n v="14"/>
    <x v="1"/>
    <x v="3"/>
  </r>
  <r>
    <x v="697"/>
    <x v="17"/>
    <x v="0"/>
    <n v="0.65151000000000003"/>
    <x v="7"/>
    <n v="14"/>
    <x v="1"/>
    <x v="3"/>
  </r>
  <r>
    <x v="697"/>
    <x v="15"/>
    <x v="0"/>
    <n v="0.65151000000000003"/>
    <x v="7"/>
    <n v="14"/>
    <x v="1"/>
    <x v="3"/>
  </r>
  <r>
    <x v="697"/>
    <x v="8"/>
    <x v="0"/>
    <n v="0.65151000000000003"/>
    <x v="7"/>
    <n v="14"/>
    <x v="1"/>
    <x v="3"/>
  </r>
  <r>
    <x v="697"/>
    <x v="9"/>
    <x v="0"/>
    <n v="0.65151000000000003"/>
    <x v="7"/>
    <n v="14"/>
    <x v="1"/>
    <x v="3"/>
  </r>
  <r>
    <x v="697"/>
    <x v="10"/>
    <x v="0"/>
    <n v="0.65151000000000003"/>
    <x v="7"/>
    <n v="14"/>
    <x v="1"/>
    <x v="3"/>
  </r>
  <r>
    <x v="697"/>
    <x v="11"/>
    <x v="0"/>
    <n v="0.65151000000000003"/>
    <x v="7"/>
    <n v="14"/>
    <x v="1"/>
    <x v="3"/>
  </r>
  <r>
    <x v="697"/>
    <x v="12"/>
    <x v="0"/>
    <n v="0.65151000000000003"/>
    <x v="7"/>
    <n v="14"/>
    <x v="1"/>
    <x v="3"/>
  </r>
  <r>
    <x v="697"/>
    <x v="18"/>
    <x v="0"/>
    <n v="0.13780000000000001"/>
    <x v="7"/>
    <n v="14"/>
    <x v="1"/>
    <x v="3"/>
  </r>
  <r>
    <x v="697"/>
    <x v="19"/>
    <x v="0"/>
    <n v="0.17780000000000001"/>
    <x v="7"/>
    <n v="14"/>
    <x v="1"/>
    <x v="3"/>
  </r>
  <r>
    <x v="697"/>
    <x v="13"/>
    <x v="0"/>
    <n v="3.6859999999999997E-2"/>
    <x v="7"/>
    <n v="14"/>
    <x v="1"/>
    <x v="3"/>
  </r>
  <r>
    <x v="697"/>
    <x v="0"/>
    <x v="1"/>
    <n v="0.11917999999999999"/>
    <x v="7"/>
    <n v="14"/>
    <x v="1"/>
    <x v="3"/>
  </r>
  <r>
    <x v="697"/>
    <x v="16"/>
    <x v="1"/>
    <n v="0.2366"/>
    <x v="7"/>
    <n v="14"/>
    <x v="1"/>
    <x v="3"/>
  </r>
  <r>
    <x v="697"/>
    <x v="14"/>
    <x v="1"/>
    <n v="0.23039999999999999"/>
    <x v="7"/>
    <n v="14"/>
    <x v="1"/>
    <x v="3"/>
  </r>
  <r>
    <x v="697"/>
    <x v="2"/>
    <x v="1"/>
    <n v="0.23721"/>
    <x v="7"/>
    <n v="14"/>
    <x v="1"/>
    <x v="3"/>
  </r>
  <r>
    <x v="697"/>
    <x v="5"/>
    <x v="1"/>
    <n v="9.1920000000000002E-2"/>
    <x v="7"/>
    <n v="14"/>
    <x v="1"/>
    <x v="3"/>
  </r>
  <r>
    <x v="697"/>
    <x v="6"/>
    <x v="1"/>
    <n v="0.19591"/>
    <x v="7"/>
    <n v="14"/>
    <x v="1"/>
    <x v="3"/>
  </r>
  <r>
    <x v="697"/>
    <x v="17"/>
    <x v="1"/>
    <n v="0.27988000000000002"/>
    <x v="7"/>
    <n v="14"/>
    <x v="1"/>
    <x v="3"/>
  </r>
  <r>
    <x v="697"/>
    <x v="15"/>
    <x v="1"/>
    <n v="0.27300999999999997"/>
    <x v="7"/>
    <n v="14"/>
    <x v="1"/>
    <x v="3"/>
  </r>
  <r>
    <x v="697"/>
    <x v="8"/>
    <x v="1"/>
    <n v="0.27611999999999998"/>
    <x v="7"/>
    <n v="14"/>
    <x v="1"/>
    <x v="3"/>
  </r>
  <r>
    <x v="697"/>
    <x v="9"/>
    <x v="1"/>
    <n v="0.28472999999999998"/>
    <x v="7"/>
    <n v="14"/>
    <x v="1"/>
    <x v="3"/>
  </r>
  <r>
    <x v="697"/>
    <x v="10"/>
    <x v="1"/>
    <n v="0.30723"/>
    <x v="7"/>
    <n v="14"/>
    <x v="1"/>
    <x v="3"/>
  </r>
  <r>
    <x v="697"/>
    <x v="11"/>
    <x v="1"/>
    <n v="0.29321999999999998"/>
    <x v="7"/>
    <n v="14"/>
    <x v="1"/>
    <x v="3"/>
  </r>
  <r>
    <x v="697"/>
    <x v="12"/>
    <x v="1"/>
    <n v="0.36642999999999998"/>
    <x v="7"/>
    <n v="14"/>
    <x v="1"/>
    <x v="3"/>
  </r>
  <r>
    <x v="697"/>
    <x v="18"/>
    <x v="1"/>
    <n v="0.17069999999999999"/>
    <x v="7"/>
    <n v="14"/>
    <x v="1"/>
    <x v="3"/>
  </r>
  <r>
    <x v="697"/>
    <x v="19"/>
    <x v="1"/>
    <n v="0.20294999999999999"/>
    <x v="7"/>
    <n v="14"/>
    <x v="1"/>
    <x v="3"/>
  </r>
  <r>
    <x v="697"/>
    <x v="13"/>
    <x v="1"/>
    <n v="7.0690000000000003E-2"/>
    <x v="7"/>
    <n v="14"/>
    <x v="1"/>
    <x v="3"/>
  </r>
  <r>
    <x v="698"/>
    <x v="0"/>
    <x v="3"/>
    <n v="0.61519999999999997"/>
    <x v="7"/>
    <n v="15"/>
    <x v="1"/>
    <x v="3"/>
  </r>
  <r>
    <x v="698"/>
    <x v="16"/>
    <x v="3"/>
    <n v="1.2756000000000001"/>
    <x v="7"/>
    <n v="15"/>
    <x v="1"/>
    <x v="3"/>
  </r>
  <r>
    <x v="698"/>
    <x v="14"/>
    <x v="3"/>
    <n v="1.2434000000000001"/>
    <x v="7"/>
    <n v="15"/>
    <x v="1"/>
    <x v="3"/>
  </r>
  <r>
    <x v="698"/>
    <x v="2"/>
    <x v="3"/>
    <n v="1.2814000000000001"/>
    <x v="7"/>
    <n v="15"/>
    <x v="1"/>
    <x v="3"/>
  </r>
  <r>
    <x v="698"/>
    <x v="5"/>
    <x v="3"/>
    <n v="0.80779999999999996"/>
    <x v="7"/>
    <n v="15"/>
    <x v="1"/>
    <x v="3"/>
  </r>
  <r>
    <x v="698"/>
    <x v="6"/>
    <x v="3"/>
    <n v="1.0567"/>
    <x v="7"/>
    <n v="15"/>
    <x v="1"/>
    <x v="3"/>
  </r>
  <r>
    <x v="698"/>
    <x v="17"/>
    <x v="3"/>
    <n v="1.5116000000000001"/>
    <x v="7"/>
    <n v="15"/>
    <x v="1"/>
    <x v="3"/>
  </r>
  <r>
    <x v="698"/>
    <x v="15"/>
    <x v="3"/>
    <n v="1.4789000000000001"/>
    <x v="7"/>
    <n v="15"/>
    <x v="1"/>
    <x v="3"/>
  </r>
  <r>
    <x v="698"/>
    <x v="8"/>
    <x v="3"/>
    <n v="1.5041"/>
    <x v="7"/>
    <n v="15"/>
    <x v="1"/>
    <x v="3"/>
  </r>
  <r>
    <x v="698"/>
    <x v="9"/>
    <x v="3"/>
    <n v="1.5430999999999999"/>
    <x v="7"/>
    <n v="15"/>
    <x v="1"/>
    <x v="3"/>
  </r>
  <r>
    <x v="698"/>
    <x v="10"/>
    <x v="3"/>
    <n v="1.6584000000000001"/>
    <x v="7"/>
    <n v="15"/>
    <x v="1"/>
    <x v="3"/>
  </r>
  <r>
    <x v="698"/>
    <x v="11"/>
    <x v="3"/>
    <n v="1.5799000000000001"/>
    <x v="7"/>
    <n v="15"/>
    <x v="1"/>
    <x v="3"/>
  </r>
  <r>
    <x v="698"/>
    <x v="12"/>
    <x v="3"/>
    <n v="1.9662999999999999"/>
    <x v="7"/>
    <n v="15"/>
    <x v="1"/>
    <x v="3"/>
  </r>
  <r>
    <x v="698"/>
    <x v="18"/>
    <x v="3"/>
    <n v="0.91300000000000003"/>
    <x v="7"/>
    <n v="15"/>
    <x v="1"/>
    <x v="3"/>
  </r>
  <r>
    <x v="698"/>
    <x v="19"/>
    <x v="3"/>
    <n v="1.0854999999999999"/>
    <x v="7"/>
    <n v="15"/>
    <x v="1"/>
    <x v="3"/>
  </r>
  <r>
    <x v="698"/>
    <x v="13"/>
    <x v="3"/>
    <n v="0.62297999999999998"/>
    <x v="7"/>
    <n v="15"/>
    <x v="1"/>
    <x v="3"/>
  </r>
  <r>
    <x v="698"/>
    <x v="0"/>
    <x v="2"/>
    <n v="0.36021999999999998"/>
    <x v="7"/>
    <n v="15"/>
    <x v="1"/>
    <x v="3"/>
  </r>
  <r>
    <x v="698"/>
    <x v="16"/>
    <x v="2"/>
    <n v="0.57094999999999996"/>
    <x v="7"/>
    <n v="15"/>
    <x v="1"/>
    <x v="3"/>
  </r>
  <r>
    <x v="698"/>
    <x v="14"/>
    <x v="2"/>
    <n v="0.54479"/>
    <x v="7"/>
    <n v="15"/>
    <x v="1"/>
    <x v="3"/>
  </r>
  <r>
    <x v="698"/>
    <x v="2"/>
    <x v="2"/>
    <n v="0.57567999999999997"/>
    <x v="7"/>
    <n v="15"/>
    <x v="1"/>
    <x v="3"/>
  </r>
  <r>
    <x v="698"/>
    <x v="5"/>
    <x v="2"/>
    <n v="0.59067000000000003"/>
    <x v="7"/>
    <n v="15"/>
    <x v="1"/>
    <x v="3"/>
  </r>
  <r>
    <x v="698"/>
    <x v="6"/>
    <x v="2"/>
    <n v="0.51239999999999997"/>
    <x v="7"/>
    <n v="15"/>
    <x v="1"/>
    <x v="3"/>
  </r>
  <r>
    <x v="698"/>
    <x v="17"/>
    <x v="2"/>
    <n v="0.57767999999999997"/>
    <x v="7"/>
    <n v="15"/>
    <x v="1"/>
    <x v="3"/>
  </r>
  <r>
    <x v="698"/>
    <x v="15"/>
    <x v="2"/>
    <n v="0.55110999999999999"/>
    <x v="7"/>
    <n v="15"/>
    <x v="1"/>
    <x v="3"/>
  </r>
  <r>
    <x v="698"/>
    <x v="8"/>
    <x v="2"/>
    <n v="0.57159000000000004"/>
    <x v="7"/>
    <n v="15"/>
    <x v="1"/>
    <x v="3"/>
  </r>
  <r>
    <x v="698"/>
    <x v="9"/>
    <x v="2"/>
    <n v="0.60331999999999997"/>
    <x v="7"/>
    <n v="15"/>
    <x v="1"/>
    <x v="3"/>
  </r>
  <r>
    <x v="698"/>
    <x v="10"/>
    <x v="2"/>
    <n v="0.69699999999999995"/>
    <x v="7"/>
    <n v="15"/>
    <x v="1"/>
    <x v="3"/>
  </r>
  <r>
    <x v="698"/>
    <x v="11"/>
    <x v="2"/>
    <n v="0.63319999999999999"/>
    <x v="7"/>
    <n v="15"/>
    <x v="1"/>
    <x v="3"/>
  </r>
  <r>
    <x v="698"/>
    <x v="12"/>
    <x v="2"/>
    <n v="0.94740000000000002"/>
    <x v="7"/>
    <n v="15"/>
    <x v="1"/>
    <x v="3"/>
  </r>
  <r>
    <x v="698"/>
    <x v="18"/>
    <x v="2"/>
    <n v="0.60450000000000004"/>
    <x v="7"/>
    <n v="15"/>
    <x v="1"/>
    <x v="3"/>
  </r>
  <r>
    <x v="698"/>
    <x v="19"/>
    <x v="2"/>
    <n v="0.70474999999999999"/>
    <x v="7"/>
    <n v="15"/>
    <x v="1"/>
    <x v="3"/>
  </r>
  <r>
    <x v="698"/>
    <x v="13"/>
    <x v="2"/>
    <n v="0.51458000000000004"/>
    <x v="7"/>
    <n v="15"/>
    <x v="1"/>
    <x v="3"/>
  </r>
  <r>
    <x v="698"/>
    <x v="0"/>
    <x v="0"/>
    <n v="0.14000000000000001"/>
    <x v="7"/>
    <n v="15"/>
    <x v="1"/>
    <x v="3"/>
  </r>
  <r>
    <x v="698"/>
    <x v="16"/>
    <x v="0"/>
    <n v="0.46636"/>
    <x v="7"/>
    <n v="15"/>
    <x v="1"/>
    <x v="3"/>
  </r>
  <r>
    <x v="698"/>
    <x v="14"/>
    <x v="0"/>
    <n v="0.46636"/>
    <x v="7"/>
    <n v="15"/>
    <x v="1"/>
    <x v="3"/>
  </r>
  <r>
    <x v="698"/>
    <x v="2"/>
    <x v="0"/>
    <n v="0.46636"/>
    <x v="7"/>
    <n v="15"/>
    <x v="1"/>
    <x v="3"/>
  </r>
  <r>
    <x v="698"/>
    <x v="5"/>
    <x v="0"/>
    <n v="0.12446"/>
    <x v="7"/>
    <n v="15"/>
    <x v="1"/>
    <x v="3"/>
  </r>
  <r>
    <x v="698"/>
    <x v="6"/>
    <x v="0"/>
    <n v="0.34694999999999998"/>
    <x v="7"/>
    <n v="15"/>
    <x v="1"/>
    <x v="3"/>
  </r>
  <r>
    <x v="698"/>
    <x v="17"/>
    <x v="0"/>
    <n v="0.65151000000000003"/>
    <x v="7"/>
    <n v="15"/>
    <x v="1"/>
    <x v="3"/>
  </r>
  <r>
    <x v="698"/>
    <x v="15"/>
    <x v="0"/>
    <n v="0.65151000000000003"/>
    <x v="7"/>
    <n v="15"/>
    <x v="1"/>
    <x v="3"/>
  </r>
  <r>
    <x v="698"/>
    <x v="8"/>
    <x v="0"/>
    <n v="0.65151000000000003"/>
    <x v="7"/>
    <n v="15"/>
    <x v="1"/>
    <x v="3"/>
  </r>
  <r>
    <x v="698"/>
    <x v="9"/>
    <x v="0"/>
    <n v="0.65151000000000003"/>
    <x v="7"/>
    <n v="15"/>
    <x v="1"/>
    <x v="3"/>
  </r>
  <r>
    <x v="698"/>
    <x v="10"/>
    <x v="0"/>
    <n v="0.65151000000000003"/>
    <x v="7"/>
    <n v="15"/>
    <x v="1"/>
    <x v="3"/>
  </r>
  <r>
    <x v="698"/>
    <x v="11"/>
    <x v="0"/>
    <n v="0.65151000000000003"/>
    <x v="7"/>
    <n v="15"/>
    <x v="1"/>
    <x v="3"/>
  </r>
  <r>
    <x v="698"/>
    <x v="12"/>
    <x v="0"/>
    <n v="0.65151000000000003"/>
    <x v="7"/>
    <n v="15"/>
    <x v="1"/>
    <x v="3"/>
  </r>
  <r>
    <x v="698"/>
    <x v="18"/>
    <x v="0"/>
    <n v="0.13780000000000001"/>
    <x v="7"/>
    <n v="15"/>
    <x v="1"/>
    <x v="3"/>
  </r>
  <r>
    <x v="698"/>
    <x v="19"/>
    <x v="0"/>
    <n v="0.17780000000000001"/>
    <x v="7"/>
    <n v="15"/>
    <x v="1"/>
    <x v="3"/>
  </r>
  <r>
    <x v="698"/>
    <x v="13"/>
    <x v="0"/>
    <n v="3.6859999999999997E-2"/>
    <x v="7"/>
    <n v="15"/>
    <x v="1"/>
    <x v="3"/>
  </r>
  <r>
    <x v="698"/>
    <x v="0"/>
    <x v="1"/>
    <n v="0.11497"/>
    <x v="7"/>
    <n v="15"/>
    <x v="1"/>
    <x v="3"/>
  </r>
  <r>
    <x v="698"/>
    <x v="16"/>
    <x v="1"/>
    <n v="0.23827999999999999"/>
    <x v="7"/>
    <n v="15"/>
    <x v="1"/>
    <x v="3"/>
  </r>
  <r>
    <x v="698"/>
    <x v="14"/>
    <x v="1"/>
    <n v="0.23224"/>
    <x v="7"/>
    <n v="15"/>
    <x v="1"/>
    <x v="3"/>
  </r>
  <r>
    <x v="698"/>
    <x v="2"/>
    <x v="1"/>
    <n v="0.23935000000000001"/>
    <x v="7"/>
    <n v="15"/>
    <x v="1"/>
    <x v="3"/>
  </r>
  <r>
    <x v="698"/>
    <x v="5"/>
    <x v="1"/>
    <n v="9.2660000000000006E-2"/>
    <x v="7"/>
    <n v="15"/>
    <x v="1"/>
    <x v="3"/>
  </r>
  <r>
    <x v="698"/>
    <x v="6"/>
    <x v="1"/>
    <n v="0.19733999999999999"/>
    <x v="7"/>
    <n v="15"/>
    <x v="1"/>
    <x v="3"/>
  </r>
  <r>
    <x v="698"/>
    <x v="17"/>
    <x v="1"/>
    <n v="0.28239999999999998"/>
    <x v="7"/>
    <n v="15"/>
    <x v="1"/>
    <x v="3"/>
  </r>
  <r>
    <x v="698"/>
    <x v="15"/>
    <x v="1"/>
    <n v="0.27627000000000002"/>
    <x v="7"/>
    <n v="15"/>
    <x v="1"/>
    <x v="3"/>
  </r>
  <r>
    <x v="698"/>
    <x v="8"/>
    <x v="1"/>
    <n v="0.28099000000000002"/>
    <x v="7"/>
    <n v="15"/>
    <x v="1"/>
    <x v="3"/>
  </r>
  <r>
    <x v="698"/>
    <x v="9"/>
    <x v="1"/>
    <n v="0.28826000000000002"/>
    <x v="7"/>
    <n v="15"/>
    <x v="1"/>
    <x v="3"/>
  </r>
  <r>
    <x v="698"/>
    <x v="10"/>
    <x v="1"/>
    <n v="0.30987999999999999"/>
    <x v="7"/>
    <n v="15"/>
    <x v="1"/>
    <x v="3"/>
  </r>
  <r>
    <x v="698"/>
    <x v="11"/>
    <x v="1"/>
    <n v="0.29518"/>
    <x v="7"/>
    <n v="15"/>
    <x v="1"/>
    <x v="3"/>
  </r>
  <r>
    <x v="698"/>
    <x v="12"/>
    <x v="1"/>
    <n v="0.36737999999999998"/>
    <x v="7"/>
    <n v="15"/>
    <x v="1"/>
    <x v="3"/>
  </r>
  <r>
    <x v="698"/>
    <x v="18"/>
    <x v="1"/>
    <n v="0.17069999999999999"/>
    <x v="7"/>
    <n v="15"/>
    <x v="1"/>
    <x v="3"/>
  </r>
  <r>
    <x v="698"/>
    <x v="19"/>
    <x v="1"/>
    <n v="0.20294999999999999"/>
    <x v="7"/>
    <n v="15"/>
    <x v="1"/>
    <x v="3"/>
  </r>
  <r>
    <x v="698"/>
    <x v="13"/>
    <x v="1"/>
    <n v="7.1529999999999996E-2"/>
    <x v="7"/>
    <n v="15"/>
    <x v="1"/>
    <x v="3"/>
  </r>
  <r>
    <x v="699"/>
    <x v="0"/>
    <x v="3"/>
    <n v="0.60629999999999995"/>
    <x v="7"/>
    <n v="16"/>
    <x v="1"/>
    <x v="3"/>
  </r>
  <r>
    <x v="699"/>
    <x v="16"/>
    <x v="3"/>
    <n v="1.294"/>
    <x v="7"/>
    <n v="16"/>
    <x v="1"/>
    <x v="3"/>
  </r>
  <r>
    <x v="699"/>
    <x v="14"/>
    <x v="3"/>
    <n v="1.2593000000000001"/>
    <x v="7"/>
    <n v="16"/>
    <x v="1"/>
    <x v="3"/>
  </r>
  <r>
    <x v="699"/>
    <x v="2"/>
    <x v="3"/>
    <n v="1.2985"/>
    <x v="7"/>
    <n v="16"/>
    <x v="1"/>
    <x v="3"/>
  </r>
  <r>
    <x v="699"/>
    <x v="5"/>
    <x v="3"/>
    <n v="0.82310000000000005"/>
    <x v="7"/>
    <n v="16"/>
    <x v="1"/>
    <x v="3"/>
  </r>
  <r>
    <x v="699"/>
    <x v="6"/>
    <x v="3"/>
    <n v="1.0718000000000001"/>
    <x v="7"/>
    <n v="16"/>
    <x v="1"/>
    <x v="3"/>
  </r>
  <r>
    <x v="699"/>
    <x v="17"/>
    <x v="3"/>
    <n v="1.5277000000000001"/>
    <x v="7"/>
    <n v="16"/>
    <x v="1"/>
    <x v="3"/>
  </r>
  <r>
    <x v="699"/>
    <x v="15"/>
    <x v="3"/>
    <n v="1.4912000000000001"/>
    <x v="7"/>
    <n v="16"/>
    <x v="1"/>
    <x v="3"/>
  </r>
  <r>
    <x v="699"/>
    <x v="8"/>
    <x v="3"/>
    <n v="1.5133000000000001"/>
    <x v="7"/>
    <n v="16"/>
    <x v="1"/>
    <x v="3"/>
  </r>
  <r>
    <x v="699"/>
    <x v="9"/>
    <x v="3"/>
    <n v="1.5579000000000001"/>
    <x v="7"/>
    <n v="16"/>
    <x v="1"/>
    <x v="3"/>
  </r>
  <r>
    <x v="699"/>
    <x v="10"/>
    <x v="3"/>
    <n v="1.6684000000000001"/>
    <x v="7"/>
    <n v="16"/>
    <x v="1"/>
    <x v="3"/>
  </r>
  <r>
    <x v="699"/>
    <x v="11"/>
    <x v="3"/>
    <n v="1.5886"/>
    <x v="7"/>
    <n v="16"/>
    <x v="1"/>
    <x v="3"/>
  </r>
  <r>
    <x v="699"/>
    <x v="12"/>
    <x v="3"/>
    <n v="1.871"/>
    <x v="7"/>
    <n v="16"/>
    <x v="1"/>
    <x v="3"/>
  </r>
  <r>
    <x v="699"/>
    <x v="18"/>
    <x v="3"/>
    <n v="0.91300000000000003"/>
    <x v="7"/>
    <n v="16"/>
    <x v="1"/>
    <x v="3"/>
  </r>
  <r>
    <x v="699"/>
    <x v="19"/>
    <x v="3"/>
    <n v="1.0854999999999999"/>
    <x v="7"/>
    <n v="16"/>
    <x v="1"/>
    <x v="3"/>
  </r>
  <r>
    <x v="699"/>
    <x v="13"/>
    <x v="3"/>
    <n v="0.64598"/>
    <x v="7"/>
    <n v="16"/>
    <x v="1"/>
    <x v="3"/>
  </r>
  <r>
    <x v="699"/>
    <x v="0"/>
    <x v="2"/>
    <n v="0.35299000000000003"/>
    <x v="7"/>
    <n v="16"/>
    <x v="1"/>
    <x v="3"/>
  </r>
  <r>
    <x v="699"/>
    <x v="16"/>
    <x v="2"/>
    <n v="0.58592"/>
    <x v="7"/>
    <n v="16"/>
    <x v="1"/>
    <x v="3"/>
  </r>
  <r>
    <x v="699"/>
    <x v="14"/>
    <x v="2"/>
    <n v="0.55772999999999995"/>
    <x v="7"/>
    <n v="16"/>
    <x v="1"/>
    <x v="3"/>
  </r>
  <r>
    <x v="699"/>
    <x v="2"/>
    <x v="2"/>
    <n v="0.58958999999999995"/>
    <x v="7"/>
    <n v="16"/>
    <x v="1"/>
    <x v="3"/>
  </r>
  <r>
    <x v="699"/>
    <x v="5"/>
    <x v="2"/>
    <n v="0.60421999999999998"/>
    <x v="7"/>
    <n v="16"/>
    <x v="1"/>
    <x v="3"/>
  </r>
  <r>
    <x v="699"/>
    <x v="6"/>
    <x v="2"/>
    <n v="0.52468999999999999"/>
    <x v="7"/>
    <n v="16"/>
    <x v="1"/>
    <x v="3"/>
  </r>
  <r>
    <x v="699"/>
    <x v="17"/>
    <x v="2"/>
    <n v="0.59077999999999997"/>
    <x v="7"/>
    <n v="16"/>
    <x v="1"/>
    <x v="3"/>
  </r>
  <r>
    <x v="699"/>
    <x v="15"/>
    <x v="2"/>
    <n v="0.56111999999999995"/>
    <x v="7"/>
    <n v="16"/>
    <x v="1"/>
    <x v="3"/>
  </r>
  <r>
    <x v="699"/>
    <x v="8"/>
    <x v="2"/>
    <n v="0.57908000000000004"/>
    <x v="7"/>
    <n v="16"/>
    <x v="1"/>
    <x v="3"/>
  </r>
  <r>
    <x v="699"/>
    <x v="9"/>
    <x v="2"/>
    <n v="0.61536000000000002"/>
    <x v="7"/>
    <n v="16"/>
    <x v="1"/>
    <x v="3"/>
  </r>
  <r>
    <x v="699"/>
    <x v="10"/>
    <x v="2"/>
    <n v="0.70513999999999999"/>
    <x v="7"/>
    <n v="16"/>
    <x v="1"/>
    <x v="3"/>
  </r>
  <r>
    <x v="699"/>
    <x v="11"/>
    <x v="2"/>
    <n v="0.64027999999999996"/>
    <x v="7"/>
    <n v="16"/>
    <x v="1"/>
    <x v="3"/>
  </r>
  <r>
    <x v="699"/>
    <x v="12"/>
    <x v="2"/>
    <n v="0.86990999999999996"/>
    <x v="7"/>
    <n v="16"/>
    <x v="1"/>
    <x v="3"/>
  </r>
  <r>
    <x v="699"/>
    <x v="18"/>
    <x v="2"/>
    <n v="0.60450000000000004"/>
    <x v="7"/>
    <n v="16"/>
    <x v="1"/>
    <x v="3"/>
  </r>
  <r>
    <x v="699"/>
    <x v="19"/>
    <x v="2"/>
    <n v="0.70474999999999999"/>
    <x v="7"/>
    <n v="16"/>
    <x v="1"/>
    <x v="3"/>
  </r>
  <r>
    <x v="699"/>
    <x v="13"/>
    <x v="2"/>
    <n v="0.53493999999999997"/>
    <x v="7"/>
    <n v="16"/>
    <x v="1"/>
    <x v="3"/>
  </r>
  <r>
    <x v="699"/>
    <x v="0"/>
    <x v="0"/>
    <n v="0.14000000000000001"/>
    <x v="7"/>
    <n v="16"/>
    <x v="1"/>
    <x v="3"/>
  </r>
  <r>
    <x v="699"/>
    <x v="16"/>
    <x v="0"/>
    <n v="0.46636"/>
    <x v="7"/>
    <n v="16"/>
    <x v="1"/>
    <x v="3"/>
  </r>
  <r>
    <x v="699"/>
    <x v="14"/>
    <x v="0"/>
    <n v="0.46636"/>
    <x v="7"/>
    <n v="16"/>
    <x v="1"/>
    <x v="3"/>
  </r>
  <r>
    <x v="699"/>
    <x v="2"/>
    <x v="0"/>
    <n v="0.46636"/>
    <x v="7"/>
    <n v="16"/>
    <x v="1"/>
    <x v="3"/>
  </r>
  <r>
    <x v="699"/>
    <x v="5"/>
    <x v="0"/>
    <n v="0.12446"/>
    <x v="7"/>
    <n v="16"/>
    <x v="1"/>
    <x v="3"/>
  </r>
  <r>
    <x v="699"/>
    <x v="6"/>
    <x v="0"/>
    <n v="0.34694999999999998"/>
    <x v="7"/>
    <n v="16"/>
    <x v="1"/>
    <x v="3"/>
  </r>
  <r>
    <x v="699"/>
    <x v="17"/>
    <x v="0"/>
    <n v="0.65151000000000003"/>
    <x v="7"/>
    <n v="16"/>
    <x v="1"/>
    <x v="3"/>
  </r>
  <r>
    <x v="699"/>
    <x v="15"/>
    <x v="0"/>
    <n v="0.65151000000000003"/>
    <x v="7"/>
    <n v="16"/>
    <x v="1"/>
    <x v="3"/>
  </r>
  <r>
    <x v="699"/>
    <x v="8"/>
    <x v="0"/>
    <n v="0.65151000000000003"/>
    <x v="7"/>
    <n v="16"/>
    <x v="1"/>
    <x v="3"/>
  </r>
  <r>
    <x v="699"/>
    <x v="9"/>
    <x v="0"/>
    <n v="0.65151000000000003"/>
    <x v="7"/>
    <n v="16"/>
    <x v="1"/>
    <x v="3"/>
  </r>
  <r>
    <x v="699"/>
    <x v="10"/>
    <x v="0"/>
    <n v="0.65151000000000003"/>
    <x v="7"/>
    <n v="16"/>
    <x v="1"/>
    <x v="3"/>
  </r>
  <r>
    <x v="699"/>
    <x v="11"/>
    <x v="0"/>
    <n v="0.65151000000000003"/>
    <x v="7"/>
    <n v="16"/>
    <x v="1"/>
    <x v="3"/>
  </r>
  <r>
    <x v="699"/>
    <x v="12"/>
    <x v="0"/>
    <n v="0.65151000000000003"/>
    <x v="7"/>
    <n v="16"/>
    <x v="1"/>
    <x v="3"/>
  </r>
  <r>
    <x v="699"/>
    <x v="18"/>
    <x v="0"/>
    <n v="0.13780000000000001"/>
    <x v="7"/>
    <n v="16"/>
    <x v="1"/>
    <x v="3"/>
  </r>
  <r>
    <x v="699"/>
    <x v="19"/>
    <x v="0"/>
    <n v="0.17780000000000001"/>
    <x v="7"/>
    <n v="16"/>
    <x v="1"/>
    <x v="3"/>
  </r>
  <r>
    <x v="699"/>
    <x v="13"/>
    <x v="0"/>
    <n v="3.6859999999999997E-2"/>
    <x v="7"/>
    <n v="16"/>
    <x v="1"/>
    <x v="3"/>
  </r>
  <r>
    <x v="699"/>
    <x v="0"/>
    <x v="1"/>
    <n v="0.1133"/>
    <x v="7"/>
    <n v="16"/>
    <x v="1"/>
    <x v="3"/>
  </r>
  <r>
    <x v="699"/>
    <x v="16"/>
    <x v="1"/>
    <n v="0.24171000000000001"/>
    <x v="7"/>
    <n v="16"/>
    <x v="1"/>
    <x v="3"/>
  </r>
  <r>
    <x v="699"/>
    <x v="14"/>
    <x v="1"/>
    <n v="0.23519999999999999"/>
    <x v="7"/>
    <n v="16"/>
    <x v="1"/>
    <x v="3"/>
  </r>
  <r>
    <x v="699"/>
    <x v="2"/>
    <x v="1"/>
    <n v="0.24254000000000001"/>
    <x v="7"/>
    <n v="16"/>
    <x v="1"/>
    <x v="3"/>
  </r>
  <r>
    <x v="699"/>
    <x v="5"/>
    <x v="1"/>
    <n v="9.4409999999999994E-2"/>
    <x v="7"/>
    <n v="16"/>
    <x v="1"/>
    <x v="3"/>
  </r>
  <r>
    <x v="699"/>
    <x v="6"/>
    <x v="1"/>
    <n v="0.20016"/>
    <x v="7"/>
    <n v="16"/>
    <x v="1"/>
    <x v="3"/>
  </r>
  <r>
    <x v="699"/>
    <x v="17"/>
    <x v="1"/>
    <n v="0.28539999999999999"/>
    <x v="7"/>
    <n v="16"/>
    <x v="1"/>
    <x v="3"/>
  </r>
  <r>
    <x v="699"/>
    <x v="15"/>
    <x v="1"/>
    <n v="0.27855999999999997"/>
    <x v="7"/>
    <n v="16"/>
    <x v="1"/>
    <x v="3"/>
  </r>
  <r>
    <x v="699"/>
    <x v="8"/>
    <x v="1"/>
    <n v="0.28270000000000001"/>
    <x v="7"/>
    <n v="16"/>
    <x v="1"/>
    <x v="3"/>
  </r>
  <r>
    <x v="699"/>
    <x v="9"/>
    <x v="1"/>
    <n v="0.29102"/>
    <x v="7"/>
    <n v="16"/>
    <x v="1"/>
    <x v="3"/>
  </r>
  <r>
    <x v="699"/>
    <x v="10"/>
    <x v="1"/>
    <n v="0.31174000000000002"/>
    <x v="7"/>
    <n v="16"/>
    <x v="1"/>
    <x v="3"/>
  </r>
  <r>
    <x v="699"/>
    <x v="11"/>
    <x v="1"/>
    <n v="0.29680000000000001"/>
    <x v="7"/>
    <n v="16"/>
    <x v="1"/>
    <x v="3"/>
  </r>
  <r>
    <x v="699"/>
    <x v="12"/>
    <x v="1"/>
    <n v="0.34956999999999999"/>
    <x v="7"/>
    <n v="16"/>
    <x v="1"/>
    <x v="3"/>
  </r>
  <r>
    <x v="699"/>
    <x v="18"/>
    <x v="1"/>
    <n v="0.17069999999999999"/>
    <x v="7"/>
    <n v="16"/>
    <x v="1"/>
    <x v="3"/>
  </r>
  <r>
    <x v="699"/>
    <x v="19"/>
    <x v="1"/>
    <n v="0.20294999999999999"/>
    <x v="7"/>
    <n v="16"/>
    <x v="1"/>
    <x v="3"/>
  </r>
  <r>
    <x v="699"/>
    <x v="13"/>
    <x v="1"/>
    <n v="7.417E-2"/>
    <x v="7"/>
    <n v="16"/>
    <x v="1"/>
    <x v="3"/>
  </r>
  <r>
    <x v="700"/>
    <x v="0"/>
    <x v="3"/>
    <n v="0.60429999999999995"/>
    <x v="7"/>
    <n v="17"/>
    <x v="1"/>
    <x v="3"/>
  </r>
  <r>
    <x v="700"/>
    <x v="16"/>
    <x v="3"/>
    <n v="1.2971999999999999"/>
    <x v="7"/>
    <n v="17"/>
    <x v="1"/>
    <x v="3"/>
  </r>
  <r>
    <x v="700"/>
    <x v="14"/>
    <x v="3"/>
    <n v="1.2572000000000001"/>
    <x v="7"/>
    <n v="17"/>
    <x v="1"/>
    <x v="3"/>
  </r>
  <r>
    <x v="700"/>
    <x v="2"/>
    <x v="3"/>
    <n v="1.2881"/>
    <x v="7"/>
    <n v="17"/>
    <x v="1"/>
    <x v="3"/>
  </r>
  <r>
    <x v="700"/>
    <x v="5"/>
    <x v="3"/>
    <n v="0.8236"/>
    <x v="7"/>
    <n v="17"/>
    <x v="1"/>
    <x v="3"/>
  </r>
  <r>
    <x v="700"/>
    <x v="6"/>
    <x v="3"/>
    <n v="1.0760000000000001"/>
    <x v="7"/>
    <n v="17"/>
    <x v="1"/>
    <x v="3"/>
  </r>
  <r>
    <x v="700"/>
    <x v="17"/>
    <x v="3"/>
    <n v="1.5256000000000001"/>
    <x v="7"/>
    <n v="17"/>
    <x v="1"/>
    <x v="3"/>
  </r>
  <r>
    <x v="700"/>
    <x v="15"/>
    <x v="3"/>
    <n v="1.4892000000000001"/>
    <x v="7"/>
    <n v="17"/>
    <x v="1"/>
    <x v="3"/>
  </r>
  <r>
    <x v="700"/>
    <x v="8"/>
    <x v="3"/>
    <n v="1.5007999999999999"/>
    <x v="7"/>
    <n v="17"/>
    <x v="1"/>
    <x v="3"/>
  </r>
  <r>
    <x v="700"/>
    <x v="9"/>
    <x v="3"/>
    <n v="1.5639000000000001"/>
    <x v="7"/>
    <n v="17"/>
    <x v="1"/>
    <x v="3"/>
  </r>
  <r>
    <x v="700"/>
    <x v="10"/>
    <x v="3"/>
    <n v="1.663"/>
    <x v="7"/>
    <n v="17"/>
    <x v="1"/>
    <x v="3"/>
  </r>
  <r>
    <x v="700"/>
    <x v="11"/>
    <x v="3"/>
    <n v="1.6163000000000001"/>
    <x v="7"/>
    <n v="17"/>
    <x v="1"/>
    <x v="3"/>
  </r>
  <r>
    <x v="700"/>
    <x v="12"/>
    <x v="3"/>
    <n v="1.9673"/>
    <x v="7"/>
    <n v="17"/>
    <x v="1"/>
    <x v="3"/>
  </r>
  <r>
    <x v="700"/>
    <x v="18"/>
    <x v="3"/>
    <n v="0.92300000000000004"/>
    <x v="7"/>
    <n v="17"/>
    <x v="1"/>
    <x v="3"/>
  </r>
  <r>
    <x v="700"/>
    <x v="19"/>
    <x v="3"/>
    <n v="1.0974999999999999"/>
    <x v="7"/>
    <n v="17"/>
    <x v="1"/>
    <x v="3"/>
  </r>
  <r>
    <x v="700"/>
    <x v="13"/>
    <x v="3"/>
    <n v="0.65900000000000003"/>
    <x v="7"/>
    <n v="17"/>
    <x v="1"/>
    <x v="3"/>
  </r>
  <r>
    <x v="700"/>
    <x v="0"/>
    <x v="2"/>
    <n v="0.35137000000000002"/>
    <x v="7"/>
    <n v="17"/>
    <x v="1"/>
    <x v="3"/>
  </r>
  <r>
    <x v="700"/>
    <x v="16"/>
    <x v="2"/>
    <n v="0.58853"/>
    <x v="7"/>
    <n v="17"/>
    <x v="1"/>
    <x v="3"/>
  </r>
  <r>
    <x v="700"/>
    <x v="14"/>
    <x v="2"/>
    <n v="0.55603000000000002"/>
    <x v="7"/>
    <n v="17"/>
    <x v="1"/>
    <x v="3"/>
  </r>
  <r>
    <x v="700"/>
    <x v="2"/>
    <x v="2"/>
    <n v="0.58113999999999999"/>
    <x v="7"/>
    <n v="17"/>
    <x v="1"/>
    <x v="3"/>
  </r>
  <r>
    <x v="700"/>
    <x v="5"/>
    <x v="2"/>
    <n v="0.60467000000000004"/>
    <x v="7"/>
    <n v="17"/>
    <x v="1"/>
    <x v="3"/>
  </r>
  <r>
    <x v="700"/>
    <x v="6"/>
    <x v="2"/>
    <n v="0.52810000000000001"/>
    <x v="7"/>
    <n v="17"/>
    <x v="1"/>
    <x v="3"/>
  </r>
  <r>
    <x v="700"/>
    <x v="17"/>
    <x v="2"/>
    <n v="0.58908000000000005"/>
    <x v="7"/>
    <n v="17"/>
    <x v="1"/>
    <x v="3"/>
  </r>
  <r>
    <x v="700"/>
    <x v="15"/>
    <x v="2"/>
    <n v="0.5595"/>
    <x v="7"/>
    <n v="17"/>
    <x v="1"/>
    <x v="3"/>
  </r>
  <r>
    <x v="700"/>
    <x v="8"/>
    <x v="2"/>
    <n v="0.56891999999999998"/>
    <x v="7"/>
    <n v="17"/>
    <x v="1"/>
    <x v="3"/>
  </r>
  <r>
    <x v="700"/>
    <x v="9"/>
    <x v="2"/>
    <n v="0.62024000000000001"/>
    <x v="7"/>
    <n v="17"/>
    <x v="1"/>
    <x v="3"/>
  </r>
  <r>
    <x v="700"/>
    <x v="10"/>
    <x v="2"/>
    <n v="0.70074999999999998"/>
    <x v="7"/>
    <n v="17"/>
    <x v="1"/>
    <x v="3"/>
  </r>
  <r>
    <x v="700"/>
    <x v="11"/>
    <x v="2"/>
    <n v="0.66281000000000001"/>
    <x v="7"/>
    <n v="17"/>
    <x v="1"/>
    <x v="3"/>
  </r>
  <r>
    <x v="700"/>
    <x v="12"/>
    <x v="2"/>
    <n v="0.94821999999999995"/>
    <x v="7"/>
    <n v="17"/>
    <x v="1"/>
    <x v="3"/>
  </r>
  <r>
    <x v="700"/>
    <x v="18"/>
    <x v="2"/>
    <n v="0.61263000000000001"/>
    <x v="7"/>
    <n v="17"/>
    <x v="1"/>
    <x v="3"/>
  </r>
  <r>
    <x v="700"/>
    <x v="19"/>
    <x v="2"/>
    <n v="0.71450000000000002"/>
    <x v="7"/>
    <n v="17"/>
    <x v="1"/>
    <x v="3"/>
  </r>
  <r>
    <x v="700"/>
    <x v="13"/>
    <x v="2"/>
    <n v="0.54647000000000001"/>
    <x v="7"/>
    <n v="17"/>
    <x v="1"/>
    <x v="3"/>
  </r>
  <r>
    <x v="700"/>
    <x v="0"/>
    <x v="0"/>
    <n v="0.14000000000000001"/>
    <x v="7"/>
    <n v="17"/>
    <x v="1"/>
    <x v="3"/>
  </r>
  <r>
    <x v="700"/>
    <x v="16"/>
    <x v="0"/>
    <n v="0.46636"/>
    <x v="7"/>
    <n v="17"/>
    <x v="1"/>
    <x v="3"/>
  </r>
  <r>
    <x v="700"/>
    <x v="14"/>
    <x v="0"/>
    <n v="0.46636"/>
    <x v="7"/>
    <n v="17"/>
    <x v="1"/>
    <x v="3"/>
  </r>
  <r>
    <x v="700"/>
    <x v="2"/>
    <x v="0"/>
    <n v="0.46636"/>
    <x v="7"/>
    <n v="17"/>
    <x v="1"/>
    <x v="3"/>
  </r>
  <r>
    <x v="700"/>
    <x v="5"/>
    <x v="0"/>
    <n v="0.12446"/>
    <x v="7"/>
    <n v="17"/>
    <x v="1"/>
    <x v="3"/>
  </r>
  <r>
    <x v="700"/>
    <x v="6"/>
    <x v="0"/>
    <n v="0.34694999999999998"/>
    <x v="7"/>
    <n v="17"/>
    <x v="1"/>
    <x v="3"/>
  </r>
  <r>
    <x v="700"/>
    <x v="17"/>
    <x v="0"/>
    <n v="0.65151000000000003"/>
    <x v="7"/>
    <n v="17"/>
    <x v="1"/>
    <x v="3"/>
  </r>
  <r>
    <x v="700"/>
    <x v="15"/>
    <x v="0"/>
    <n v="0.65151000000000003"/>
    <x v="7"/>
    <n v="17"/>
    <x v="1"/>
    <x v="3"/>
  </r>
  <r>
    <x v="700"/>
    <x v="8"/>
    <x v="0"/>
    <n v="0.65151000000000003"/>
    <x v="7"/>
    <n v="17"/>
    <x v="1"/>
    <x v="3"/>
  </r>
  <r>
    <x v="700"/>
    <x v="9"/>
    <x v="0"/>
    <n v="0.65151000000000003"/>
    <x v="7"/>
    <n v="17"/>
    <x v="1"/>
    <x v="3"/>
  </r>
  <r>
    <x v="700"/>
    <x v="10"/>
    <x v="0"/>
    <n v="0.65151000000000003"/>
    <x v="7"/>
    <n v="17"/>
    <x v="1"/>
    <x v="3"/>
  </r>
  <r>
    <x v="700"/>
    <x v="11"/>
    <x v="0"/>
    <n v="0.65151000000000003"/>
    <x v="7"/>
    <n v="17"/>
    <x v="1"/>
    <x v="3"/>
  </r>
  <r>
    <x v="700"/>
    <x v="12"/>
    <x v="0"/>
    <n v="0.65151000000000003"/>
    <x v="7"/>
    <n v="17"/>
    <x v="1"/>
    <x v="3"/>
  </r>
  <r>
    <x v="700"/>
    <x v="18"/>
    <x v="0"/>
    <n v="0.13780000000000001"/>
    <x v="7"/>
    <n v="17"/>
    <x v="1"/>
    <x v="3"/>
  </r>
  <r>
    <x v="700"/>
    <x v="19"/>
    <x v="0"/>
    <n v="0.17780000000000001"/>
    <x v="7"/>
    <n v="17"/>
    <x v="1"/>
    <x v="3"/>
  </r>
  <r>
    <x v="700"/>
    <x v="13"/>
    <x v="0"/>
    <n v="3.6859999999999997E-2"/>
    <x v="7"/>
    <n v="17"/>
    <x v="1"/>
    <x v="3"/>
  </r>
  <r>
    <x v="700"/>
    <x v="0"/>
    <x v="1"/>
    <n v="0.11292000000000001"/>
    <x v="7"/>
    <n v="17"/>
    <x v="1"/>
    <x v="3"/>
  </r>
  <r>
    <x v="700"/>
    <x v="16"/>
    <x v="1"/>
    <n v="0.24229999999999999"/>
    <x v="7"/>
    <n v="17"/>
    <x v="1"/>
    <x v="3"/>
  </r>
  <r>
    <x v="700"/>
    <x v="14"/>
    <x v="1"/>
    <n v="0.23480000000000001"/>
    <x v="7"/>
    <n v="17"/>
    <x v="1"/>
    <x v="3"/>
  </r>
  <r>
    <x v="700"/>
    <x v="2"/>
    <x v="1"/>
    <n v="0.24059"/>
    <x v="7"/>
    <n v="17"/>
    <x v="1"/>
    <x v="3"/>
  </r>
  <r>
    <x v="700"/>
    <x v="5"/>
    <x v="1"/>
    <n v="9.4460000000000002E-2"/>
    <x v="7"/>
    <n v="17"/>
    <x v="1"/>
    <x v="3"/>
  </r>
  <r>
    <x v="700"/>
    <x v="6"/>
    <x v="1"/>
    <n v="0.20094000000000001"/>
    <x v="7"/>
    <n v="17"/>
    <x v="1"/>
    <x v="3"/>
  </r>
  <r>
    <x v="700"/>
    <x v="17"/>
    <x v="1"/>
    <n v="0.28499999999999998"/>
    <x v="7"/>
    <n v="17"/>
    <x v="1"/>
    <x v="3"/>
  </r>
  <r>
    <x v="700"/>
    <x v="15"/>
    <x v="1"/>
    <n v="0.27817999999999998"/>
    <x v="7"/>
    <n v="17"/>
    <x v="1"/>
    <x v="3"/>
  </r>
  <r>
    <x v="700"/>
    <x v="8"/>
    <x v="1"/>
    <n v="0.28036"/>
    <x v="7"/>
    <n v="17"/>
    <x v="1"/>
    <x v="3"/>
  </r>
  <r>
    <x v="700"/>
    <x v="9"/>
    <x v="1"/>
    <n v="0.29214000000000001"/>
    <x v="7"/>
    <n v="17"/>
    <x v="1"/>
    <x v="3"/>
  </r>
  <r>
    <x v="700"/>
    <x v="10"/>
    <x v="1"/>
    <n v="0.31073000000000001"/>
    <x v="7"/>
    <n v="17"/>
    <x v="1"/>
    <x v="3"/>
  </r>
  <r>
    <x v="700"/>
    <x v="11"/>
    <x v="1"/>
    <n v="0.30197000000000002"/>
    <x v="7"/>
    <n v="17"/>
    <x v="1"/>
    <x v="3"/>
  </r>
  <r>
    <x v="700"/>
    <x v="12"/>
    <x v="1"/>
    <n v="0.36756"/>
    <x v="7"/>
    <n v="17"/>
    <x v="1"/>
    <x v="3"/>
  </r>
  <r>
    <x v="700"/>
    <x v="18"/>
    <x v="1"/>
    <n v="0.17255999999999999"/>
    <x v="7"/>
    <n v="17"/>
    <x v="1"/>
    <x v="3"/>
  </r>
  <r>
    <x v="700"/>
    <x v="19"/>
    <x v="1"/>
    <n v="0.20519000000000001"/>
    <x v="7"/>
    <n v="17"/>
    <x v="1"/>
    <x v="3"/>
  </r>
  <r>
    <x v="700"/>
    <x v="13"/>
    <x v="1"/>
    <n v="7.5660000000000005E-2"/>
    <x v="7"/>
    <n v="17"/>
    <x v="1"/>
    <x v="3"/>
  </r>
  <r>
    <x v="701"/>
    <x v="0"/>
    <x v="3"/>
    <n v="0.6008"/>
    <x v="7"/>
    <n v="1"/>
    <x v="0"/>
    <x v="0"/>
  </r>
  <r>
    <x v="701"/>
    <x v="16"/>
    <x v="3"/>
    <n v="1.3242"/>
    <x v="7"/>
    <n v="1"/>
    <x v="0"/>
    <x v="0"/>
  </r>
  <r>
    <x v="701"/>
    <x v="14"/>
    <x v="3"/>
    <n v="1.2546999999999999"/>
    <x v="7"/>
    <n v="1"/>
    <x v="0"/>
    <x v="0"/>
  </r>
  <r>
    <x v="701"/>
    <x v="2"/>
    <x v="3"/>
    <n v="1.3192999999999999"/>
    <x v="7"/>
    <n v="1"/>
    <x v="0"/>
    <x v="0"/>
  </r>
  <r>
    <x v="701"/>
    <x v="5"/>
    <x v="3"/>
    <n v="0.84640000000000004"/>
    <x v="7"/>
    <n v="1"/>
    <x v="0"/>
    <x v="0"/>
  </r>
  <r>
    <x v="701"/>
    <x v="6"/>
    <x v="3"/>
    <n v="1.0823"/>
    <x v="7"/>
    <n v="1"/>
    <x v="0"/>
    <x v="0"/>
  </r>
  <r>
    <x v="701"/>
    <x v="17"/>
    <x v="3"/>
    <n v="1.5185999999999999"/>
    <x v="7"/>
    <n v="1"/>
    <x v="0"/>
    <x v="0"/>
  </r>
  <r>
    <x v="701"/>
    <x v="15"/>
    <x v="3"/>
    <n v="1.4630000000000001"/>
    <x v="7"/>
    <n v="1"/>
    <x v="0"/>
    <x v="0"/>
  </r>
  <r>
    <x v="701"/>
    <x v="8"/>
    <x v="3"/>
    <n v="1.4932000000000001"/>
    <x v="7"/>
    <n v="1"/>
    <x v="0"/>
    <x v="0"/>
  </r>
  <r>
    <x v="701"/>
    <x v="9"/>
    <x v="3"/>
    <n v="1.55"/>
    <x v="7"/>
    <n v="1"/>
    <x v="0"/>
    <x v="0"/>
  </r>
  <r>
    <x v="701"/>
    <x v="10"/>
    <x v="3"/>
    <n v="1.6909000000000001"/>
    <x v="7"/>
    <n v="1"/>
    <x v="0"/>
    <x v="0"/>
  </r>
  <r>
    <x v="701"/>
    <x v="11"/>
    <x v="3"/>
    <n v="1.6068"/>
    <x v="7"/>
    <n v="1"/>
    <x v="0"/>
    <x v="0"/>
  </r>
  <r>
    <x v="701"/>
    <x v="12"/>
    <x v="3"/>
    <n v="1.9651000000000001"/>
    <x v="7"/>
    <n v="1"/>
    <x v="0"/>
    <x v="0"/>
  </r>
  <r>
    <x v="701"/>
    <x v="18"/>
    <x v="3"/>
    <n v="0.873"/>
    <x v="7"/>
    <n v="1"/>
    <x v="0"/>
    <x v="0"/>
  </r>
  <r>
    <x v="701"/>
    <x v="19"/>
    <x v="3"/>
    <n v="1.0389999999999999"/>
    <x v="7"/>
    <n v="1"/>
    <x v="0"/>
    <x v="0"/>
  </r>
  <r>
    <x v="701"/>
    <x v="13"/>
    <x v="3"/>
    <n v="0.67149999999999999"/>
    <x v="7"/>
    <n v="1"/>
    <x v="0"/>
    <x v="0"/>
  </r>
  <r>
    <x v="701"/>
    <x v="0"/>
    <x v="2"/>
    <n v="0.34845530000000002"/>
    <x v="7"/>
    <n v="1"/>
    <x v="0"/>
    <x v="0"/>
  </r>
  <r>
    <x v="701"/>
    <x v="16"/>
    <x v="2"/>
    <n v="0.61022540000000003"/>
    <x v="7"/>
    <n v="1"/>
    <x v="0"/>
    <x v="0"/>
  </r>
  <r>
    <x v="701"/>
    <x v="14"/>
    <x v="2"/>
    <n v="0.55372129999999997"/>
    <x v="7"/>
    <n v="1"/>
    <x v="0"/>
    <x v="0"/>
  </r>
  <r>
    <x v="701"/>
    <x v="2"/>
    <x v="2"/>
    <n v="0.60624169999999999"/>
    <x v="7"/>
    <n v="1"/>
    <x v="0"/>
    <x v="0"/>
  </r>
  <r>
    <x v="701"/>
    <x v="5"/>
    <x v="2"/>
    <n v="0.62456659999999997"/>
    <x v="7"/>
    <n v="1"/>
    <x v="0"/>
    <x v="0"/>
  </r>
  <r>
    <x v="701"/>
    <x v="6"/>
    <x v="2"/>
    <n v="0.53296860000000001"/>
    <x v="7"/>
    <n v="1"/>
    <x v="0"/>
    <x v="0"/>
  </r>
  <r>
    <x v="701"/>
    <x v="17"/>
    <x v="2"/>
    <n v="0.58312419999999998"/>
    <x v="7"/>
    <n v="1"/>
    <x v="0"/>
    <x v="0"/>
  </r>
  <r>
    <x v="701"/>
    <x v="15"/>
    <x v="2"/>
    <n v="0.53792099999999998"/>
    <x v="7"/>
    <n v="1"/>
    <x v="0"/>
    <x v="0"/>
  </r>
  <r>
    <x v="701"/>
    <x v="8"/>
    <x v="2"/>
    <n v="0.56247369999999997"/>
    <x v="7"/>
    <n v="1"/>
    <x v="0"/>
    <x v="0"/>
  </r>
  <r>
    <x v="701"/>
    <x v="9"/>
    <x v="2"/>
    <n v="0.60865259999999999"/>
    <x v="7"/>
    <n v="1"/>
    <x v="0"/>
    <x v="0"/>
  </r>
  <r>
    <x v="701"/>
    <x v="10"/>
    <x v="2"/>
    <n v="0.7232054"/>
    <x v="7"/>
    <n v="1"/>
    <x v="0"/>
    <x v="0"/>
  </r>
  <r>
    <x v="701"/>
    <x v="11"/>
    <x v="2"/>
    <n v="0.65483139999999995"/>
    <x v="7"/>
    <n v="1"/>
    <x v="0"/>
    <x v="0"/>
  </r>
  <r>
    <x v="701"/>
    <x v="12"/>
    <x v="2"/>
    <n v="0.94613230000000004"/>
    <x v="7"/>
    <n v="1"/>
    <x v="0"/>
    <x v="0"/>
  </r>
  <r>
    <x v="701"/>
    <x v="18"/>
    <x v="2"/>
    <n v="0.57195620000000003"/>
    <x v="7"/>
    <n v="1"/>
    <x v="0"/>
    <x v="0"/>
  </r>
  <r>
    <x v="701"/>
    <x v="19"/>
    <x v="2"/>
    <n v="0.66694719999999996"/>
    <x v="7"/>
    <n v="1"/>
    <x v="0"/>
    <x v="0"/>
  </r>
  <r>
    <x v="701"/>
    <x v="13"/>
    <x v="2"/>
    <n v="0.55794779999999999"/>
    <x v="7"/>
    <n v="1"/>
    <x v="0"/>
    <x v="0"/>
  </r>
  <r>
    <x v="701"/>
    <x v="0"/>
    <x v="0"/>
    <n v="0.14000000000000001"/>
    <x v="7"/>
    <n v="1"/>
    <x v="0"/>
    <x v="0"/>
  </r>
  <r>
    <x v="701"/>
    <x v="16"/>
    <x v="0"/>
    <n v="0.46636"/>
    <x v="7"/>
    <n v="1"/>
    <x v="0"/>
    <x v="0"/>
  </r>
  <r>
    <x v="701"/>
    <x v="14"/>
    <x v="0"/>
    <n v="0.46636"/>
    <x v="7"/>
    <n v="1"/>
    <x v="0"/>
    <x v="0"/>
  </r>
  <r>
    <x v="701"/>
    <x v="2"/>
    <x v="0"/>
    <n v="0.46636"/>
    <x v="7"/>
    <n v="1"/>
    <x v="0"/>
    <x v="0"/>
  </r>
  <r>
    <x v="701"/>
    <x v="5"/>
    <x v="0"/>
    <n v="0.12446"/>
    <x v="7"/>
    <n v="1"/>
    <x v="0"/>
    <x v="0"/>
  </r>
  <r>
    <x v="701"/>
    <x v="6"/>
    <x v="0"/>
    <n v="0.34694999999999998"/>
    <x v="7"/>
    <n v="1"/>
    <x v="0"/>
    <x v="0"/>
  </r>
  <r>
    <x v="701"/>
    <x v="17"/>
    <x v="0"/>
    <n v="0.65151000000000003"/>
    <x v="7"/>
    <n v="1"/>
    <x v="0"/>
    <x v="0"/>
  </r>
  <r>
    <x v="701"/>
    <x v="15"/>
    <x v="0"/>
    <n v="0.65151000000000003"/>
    <x v="7"/>
    <n v="1"/>
    <x v="0"/>
    <x v="0"/>
  </r>
  <r>
    <x v="701"/>
    <x v="8"/>
    <x v="0"/>
    <n v="0.65151000000000003"/>
    <x v="7"/>
    <n v="1"/>
    <x v="0"/>
    <x v="0"/>
  </r>
  <r>
    <x v="701"/>
    <x v="9"/>
    <x v="0"/>
    <n v="0.65151000000000003"/>
    <x v="7"/>
    <n v="1"/>
    <x v="0"/>
    <x v="0"/>
  </r>
  <r>
    <x v="701"/>
    <x v="10"/>
    <x v="0"/>
    <n v="0.65151000000000003"/>
    <x v="7"/>
    <n v="1"/>
    <x v="0"/>
    <x v="0"/>
  </r>
  <r>
    <x v="701"/>
    <x v="11"/>
    <x v="0"/>
    <n v="0.65151000000000003"/>
    <x v="7"/>
    <n v="1"/>
    <x v="0"/>
    <x v="0"/>
  </r>
  <r>
    <x v="701"/>
    <x v="12"/>
    <x v="0"/>
    <n v="0.65151000000000003"/>
    <x v="7"/>
    <n v="1"/>
    <x v="0"/>
    <x v="0"/>
  </r>
  <r>
    <x v="701"/>
    <x v="18"/>
    <x v="0"/>
    <n v="0.13780000000000001"/>
    <x v="7"/>
    <n v="1"/>
    <x v="0"/>
    <x v="0"/>
  </r>
  <r>
    <x v="701"/>
    <x v="19"/>
    <x v="0"/>
    <n v="0.17780000000000001"/>
    <x v="7"/>
    <n v="1"/>
    <x v="0"/>
    <x v="0"/>
  </r>
  <r>
    <x v="701"/>
    <x v="13"/>
    <x v="0"/>
    <n v="3.6299999999999999E-2"/>
    <x v="7"/>
    <n v="1"/>
    <x v="0"/>
    <x v="0"/>
  </r>
  <r>
    <x v="701"/>
    <x v="0"/>
    <x v="1"/>
    <n v="0.11234470000000001"/>
    <x v="7"/>
    <n v="1"/>
    <x v="0"/>
    <x v="0"/>
  </r>
  <r>
    <x v="701"/>
    <x v="16"/>
    <x v="1"/>
    <n v="0.24761459999999999"/>
    <x v="7"/>
    <n v="1"/>
    <x v="0"/>
    <x v="0"/>
  </r>
  <r>
    <x v="701"/>
    <x v="14"/>
    <x v="1"/>
    <n v="0.23461870000000001"/>
    <x v="7"/>
    <n v="1"/>
    <x v="0"/>
    <x v="0"/>
  </r>
  <r>
    <x v="701"/>
    <x v="2"/>
    <x v="1"/>
    <n v="0.24669840000000001"/>
    <x v="7"/>
    <n v="1"/>
    <x v="0"/>
    <x v="0"/>
  </r>
  <r>
    <x v="701"/>
    <x v="5"/>
    <x v="1"/>
    <n v="9.7373459999999995E-2"/>
    <x v="7"/>
    <n v="1"/>
    <x v="0"/>
    <x v="0"/>
  </r>
  <r>
    <x v="701"/>
    <x v="6"/>
    <x v="1"/>
    <n v="0.20238129999999999"/>
    <x v="7"/>
    <n v="1"/>
    <x v="0"/>
    <x v="0"/>
  </r>
  <r>
    <x v="701"/>
    <x v="17"/>
    <x v="1"/>
    <n v="0.28396589999999999"/>
    <x v="7"/>
    <n v="1"/>
    <x v="0"/>
    <x v="0"/>
  </r>
  <r>
    <x v="701"/>
    <x v="15"/>
    <x v="1"/>
    <n v="0.27356910000000001"/>
    <x v="7"/>
    <n v="1"/>
    <x v="0"/>
    <x v="0"/>
  </r>
  <r>
    <x v="701"/>
    <x v="8"/>
    <x v="1"/>
    <n v="0.27921629999999997"/>
    <x v="7"/>
    <n v="1"/>
    <x v="0"/>
    <x v="0"/>
  </r>
  <r>
    <x v="701"/>
    <x v="9"/>
    <x v="1"/>
    <n v="0.28983740000000002"/>
    <x v="7"/>
    <n v="1"/>
    <x v="0"/>
    <x v="0"/>
  </r>
  <r>
    <x v="701"/>
    <x v="10"/>
    <x v="1"/>
    <n v="0.31618459999999998"/>
    <x v="7"/>
    <n v="1"/>
    <x v="0"/>
    <x v="0"/>
  </r>
  <r>
    <x v="701"/>
    <x v="11"/>
    <x v="1"/>
    <n v="0.30045850000000002"/>
    <x v="7"/>
    <n v="1"/>
    <x v="0"/>
    <x v="0"/>
  </r>
  <r>
    <x v="701"/>
    <x v="12"/>
    <x v="1"/>
    <n v="0.3674577"/>
    <x v="7"/>
    <n v="1"/>
    <x v="0"/>
    <x v="0"/>
  </r>
  <r>
    <x v="701"/>
    <x v="18"/>
    <x v="1"/>
    <n v="0.1632439"/>
    <x v="7"/>
    <n v="1"/>
    <x v="0"/>
    <x v="0"/>
  </r>
  <r>
    <x v="701"/>
    <x v="19"/>
    <x v="1"/>
    <n v="0.1942528"/>
    <x v="7"/>
    <n v="1"/>
    <x v="0"/>
    <x v="0"/>
  </r>
  <r>
    <x v="701"/>
    <x v="13"/>
    <x v="1"/>
    <n v="7.7252219999999996E-2"/>
    <x v="7"/>
    <n v="1"/>
    <x v="0"/>
    <x v="0"/>
  </r>
  <r>
    <x v="702"/>
    <x v="0"/>
    <x v="3"/>
    <n v="0.60980000000000001"/>
    <x v="7"/>
    <n v="2"/>
    <x v="0"/>
    <x v="0"/>
  </r>
  <r>
    <x v="702"/>
    <x v="16"/>
    <x v="3"/>
    <n v="1.3246"/>
    <x v="7"/>
    <n v="2"/>
    <x v="0"/>
    <x v="0"/>
  </r>
  <r>
    <x v="702"/>
    <x v="14"/>
    <x v="3"/>
    <n v="1.2776000000000001"/>
    <x v="7"/>
    <n v="2"/>
    <x v="0"/>
    <x v="0"/>
  </r>
  <r>
    <x v="702"/>
    <x v="2"/>
    <x v="3"/>
    <n v="1.3266"/>
    <x v="7"/>
    <n v="2"/>
    <x v="0"/>
    <x v="0"/>
  </r>
  <r>
    <x v="702"/>
    <x v="5"/>
    <x v="3"/>
    <n v="0.8518"/>
    <x v="7"/>
    <n v="2"/>
    <x v="0"/>
    <x v="0"/>
  </r>
  <r>
    <x v="702"/>
    <x v="6"/>
    <x v="3"/>
    <n v="1.0863"/>
    <x v="7"/>
    <n v="2"/>
    <x v="0"/>
    <x v="0"/>
  </r>
  <r>
    <x v="702"/>
    <x v="17"/>
    <x v="3"/>
    <n v="1.524"/>
    <x v="7"/>
    <n v="2"/>
    <x v="0"/>
    <x v="0"/>
  </r>
  <r>
    <x v="702"/>
    <x v="15"/>
    <x v="3"/>
    <n v="1.4677"/>
    <x v="7"/>
    <n v="2"/>
    <x v="0"/>
    <x v="0"/>
  </r>
  <r>
    <x v="702"/>
    <x v="8"/>
    <x v="3"/>
    <n v="1.4944999999999999"/>
    <x v="7"/>
    <n v="2"/>
    <x v="0"/>
    <x v="0"/>
  </r>
  <r>
    <x v="702"/>
    <x v="9"/>
    <x v="3"/>
    <n v="1.5563"/>
    <x v="7"/>
    <n v="2"/>
    <x v="0"/>
    <x v="0"/>
  </r>
  <r>
    <x v="702"/>
    <x v="10"/>
    <x v="3"/>
    <n v="1.7019"/>
    <x v="7"/>
    <n v="2"/>
    <x v="0"/>
    <x v="0"/>
  </r>
  <r>
    <x v="702"/>
    <x v="11"/>
    <x v="3"/>
    <n v="1.6284000000000001"/>
    <x v="7"/>
    <n v="2"/>
    <x v="0"/>
    <x v="0"/>
  </r>
  <r>
    <x v="702"/>
    <x v="12"/>
    <x v="3"/>
    <n v="1.9659"/>
    <x v="7"/>
    <n v="2"/>
    <x v="0"/>
    <x v="0"/>
  </r>
  <r>
    <x v="702"/>
    <x v="18"/>
    <x v="3"/>
    <n v="0.873"/>
    <x v="7"/>
    <n v="2"/>
    <x v="0"/>
    <x v="0"/>
  </r>
  <r>
    <x v="702"/>
    <x v="19"/>
    <x v="3"/>
    <n v="1.0389999999999999"/>
    <x v="7"/>
    <n v="2"/>
    <x v="0"/>
    <x v="0"/>
  </r>
  <r>
    <x v="702"/>
    <x v="13"/>
    <x v="3"/>
    <n v="0.67149999999999999"/>
    <x v="7"/>
    <n v="2"/>
    <x v="0"/>
    <x v="0"/>
  </r>
  <r>
    <x v="702"/>
    <x v="0"/>
    <x v="2"/>
    <n v="0.35577229999999999"/>
    <x v="7"/>
    <n v="2"/>
    <x v="0"/>
    <x v="0"/>
  </r>
  <r>
    <x v="702"/>
    <x v="16"/>
    <x v="2"/>
    <n v="0.6105505"/>
    <x v="7"/>
    <n v="2"/>
    <x v="0"/>
    <x v="0"/>
  </r>
  <r>
    <x v="702"/>
    <x v="14"/>
    <x v="2"/>
    <n v="0.5723393"/>
    <x v="7"/>
    <n v="2"/>
    <x v="0"/>
    <x v="0"/>
  </r>
  <r>
    <x v="702"/>
    <x v="2"/>
    <x v="2"/>
    <n v="0.61217650000000001"/>
    <x v="7"/>
    <n v="2"/>
    <x v="0"/>
    <x v="0"/>
  </r>
  <r>
    <x v="702"/>
    <x v="5"/>
    <x v="2"/>
    <n v="0.62934540000000005"/>
    <x v="7"/>
    <n v="2"/>
    <x v="0"/>
    <x v="0"/>
  </r>
  <r>
    <x v="702"/>
    <x v="6"/>
    <x v="2"/>
    <n v="0.53622069999999999"/>
    <x v="7"/>
    <n v="2"/>
    <x v="0"/>
    <x v="0"/>
  </r>
  <r>
    <x v="702"/>
    <x v="17"/>
    <x v="2"/>
    <n v="0.58751439999999999"/>
    <x v="7"/>
    <n v="2"/>
    <x v="0"/>
    <x v="0"/>
  </r>
  <r>
    <x v="702"/>
    <x v="15"/>
    <x v="2"/>
    <n v="0.5417421"/>
    <x v="7"/>
    <n v="2"/>
    <x v="0"/>
    <x v="0"/>
  </r>
  <r>
    <x v="702"/>
    <x v="8"/>
    <x v="2"/>
    <n v="0.56353070000000005"/>
    <x v="7"/>
    <n v="2"/>
    <x v="0"/>
    <x v="0"/>
  </r>
  <r>
    <x v="702"/>
    <x v="9"/>
    <x v="2"/>
    <n v="0.6137745"/>
    <x v="7"/>
    <n v="2"/>
    <x v="0"/>
    <x v="0"/>
  </r>
  <r>
    <x v="702"/>
    <x v="10"/>
    <x v="2"/>
    <n v="0.73214849999999998"/>
    <x v="7"/>
    <n v="2"/>
    <x v="0"/>
    <x v="0"/>
  </r>
  <r>
    <x v="702"/>
    <x v="11"/>
    <x v="2"/>
    <n v="0.6723924"/>
    <x v="7"/>
    <n v="2"/>
    <x v="0"/>
    <x v="0"/>
  </r>
  <r>
    <x v="702"/>
    <x v="12"/>
    <x v="2"/>
    <n v="0.94678260000000003"/>
    <x v="7"/>
    <n v="2"/>
    <x v="0"/>
    <x v="0"/>
  </r>
  <r>
    <x v="702"/>
    <x v="18"/>
    <x v="2"/>
    <n v="0.57195620000000003"/>
    <x v="7"/>
    <n v="2"/>
    <x v="0"/>
    <x v="0"/>
  </r>
  <r>
    <x v="702"/>
    <x v="19"/>
    <x v="2"/>
    <n v="0.66694719999999996"/>
    <x v="7"/>
    <n v="2"/>
    <x v="0"/>
    <x v="0"/>
  </r>
  <r>
    <x v="702"/>
    <x v="13"/>
    <x v="2"/>
    <n v="0.55794779999999999"/>
    <x v="7"/>
    <n v="2"/>
    <x v="0"/>
    <x v="0"/>
  </r>
  <r>
    <x v="702"/>
    <x v="0"/>
    <x v="0"/>
    <n v="0.14000000000000001"/>
    <x v="7"/>
    <n v="2"/>
    <x v="0"/>
    <x v="0"/>
  </r>
  <r>
    <x v="702"/>
    <x v="16"/>
    <x v="0"/>
    <n v="0.46636"/>
    <x v="7"/>
    <n v="2"/>
    <x v="0"/>
    <x v="0"/>
  </r>
  <r>
    <x v="702"/>
    <x v="14"/>
    <x v="0"/>
    <n v="0.46636"/>
    <x v="7"/>
    <n v="2"/>
    <x v="0"/>
    <x v="0"/>
  </r>
  <r>
    <x v="702"/>
    <x v="2"/>
    <x v="0"/>
    <n v="0.46636"/>
    <x v="7"/>
    <n v="2"/>
    <x v="0"/>
    <x v="0"/>
  </r>
  <r>
    <x v="702"/>
    <x v="5"/>
    <x v="0"/>
    <n v="0.12446"/>
    <x v="7"/>
    <n v="2"/>
    <x v="0"/>
    <x v="0"/>
  </r>
  <r>
    <x v="702"/>
    <x v="6"/>
    <x v="0"/>
    <n v="0.34694999999999998"/>
    <x v="7"/>
    <n v="2"/>
    <x v="0"/>
    <x v="0"/>
  </r>
  <r>
    <x v="702"/>
    <x v="17"/>
    <x v="0"/>
    <n v="0.65151000000000003"/>
    <x v="7"/>
    <n v="2"/>
    <x v="0"/>
    <x v="0"/>
  </r>
  <r>
    <x v="702"/>
    <x v="15"/>
    <x v="0"/>
    <n v="0.65151000000000003"/>
    <x v="7"/>
    <n v="2"/>
    <x v="0"/>
    <x v="0"/>
  </r>
  <r>
    <x v="702"/>
    <x v="8"/>
    <x v="0"/>
    <n v="0.65151000000000003"/>
    <x v="7"/>
    <n v="2"/>
    <x v="0"/>
    <x v="0"/>
  </r>
  <r>
    <x v="702"/>
    <x v="9"/>
    <x v="0"/>
    <n v="0.65151000000000003"/>
    <x v="7"/>
    <n v="2"/>
    <x v="0"/>
    <x v="0"/>
  </r>
  <r>
    <x v="702"/>
    <x v="10"/>
    <x v="0"/>
    <n v="0.65151000000000003"/>
    <x v="7"/>
    <n v="2"/>
    <x v="0"/>
    <x v="0"/>
  </r>
  <r>
    <x v="702"/>
    <x v="11"/>
    <x v="0"/>
    <n v="0.65151000000000003"/>
    <x v="7"/>
    <n v="2"/>
    <x v="0"/>
    <x v="0"/>
  </r>
  <r>
    <x v="702"/>
    <x v="12"/>
    <x v="0"/>
    <n v="0.65151000000000003"/>
    <x v="7"/>
    <n v="2"/>
    <x v="0"/>
    <x v="0"/>
  </r>
  <r>
    <x v="702"/>
    <x v="18"/>
    <x v="0"/>
    <n v="0.13780000000000001"/>
    <x v="7"/>
    <n v="2"/>
    <x v="0"/>
    <x v="0"/>
  </r>
  <r>
    <x v="702"/>
    <x v="19"/>
    <x v="0"/>
    <n v="0.17780000000000001"/>
    <x v="7"/>
    <n v="2"/>
    <x v="0"/>
    <x v="0"/>
  </r>
  <r>
    <x v="702"/>
    <x v="13"/>
    <x v="0"/>
    <n v="3.6299999999999999E-2"/>
    <x v="7"/>
    <n v="2"/>
    <x v="0"/>
    <x v="0"/>
  </r>
  <r>
    <x v="702"/>
    <x v="0"/>
    <x v="1"/>
    <n v="0.11402760000000001"/>
    <x v="7"/>
    <n v="2"/>
    <x v="0"/>
    <x v="0"/>
  </r>
  <r>
    <x v="702"/>
    <x v="16"/>
    <x v="1"/>
    <n v="0.2476894"/>
    <x v="7"/>
    <n v="2"/>
    <x v="0"/>
    <x v="0"/>
  </r>
  <r>
    <x v="702"/>
    <x v="14"/>
    <x v="1"/>
    <n v="0.2389008"/>
    <x v="7"/>
    <n v="2"/>
    <x v="0"/>
    <x v="0"/>
  </r>
  <r>
    <x v="702"/>
    <x v="2"/>
    <x v="1"/>
    <n v="0.24806339999999999"/>
    <x v="7"/>
    <n v="2"/>
    <x v="0"/>
    <x v="0"/>
  </r>
  <r>
    <x v="702"/>
    <x v="5"/>
    <x v="1"/>
    <n v="9.7994689999999995E-2"/>
    <x v="7"/>
    <n v="2"/>
    <x v="0"/>
    <x v="0"/>
  </r>
  <r>
    <x v="702"/>
    <x v="6"/>
    <x v="1"/>
    <n v="0.20312930000000001"/>
    <x v="7"/>
    <n v="2"/>
    <x v="0"/>
    <x v="0"/>
  </r>
  <r>
    <x v="702"/>
    <x v="17"/>
    <x v="1"/>
    <n v="0.2849756"/>
    <x v="7"/>
    <n v="2"/>
    <x v="0"/>
    <x v="0"/>
  </r>
  <r>
    <x v="702"/>
    <x v="15"/>
    <x v="1"/>
    <n v="0.27444800000000003"/>
    <x v="7"/>
    <n v="2"/>
    <x v="0"/>
    <x v="0"/>
  </r>
  <r>
    <x v="702"/>
    <x v="8"/>
    <x v="1"/>
    <n v="0.27945940000000002"/>
    <x v="7"/>
    <n v="2"/>
    <x v="0"/>
    <x v="0"/>
  </r>
  <r>
    <x v="702"/>
    <x v="9"/>
    <x v="1"/>
    <n v="0.29101539999999998"/>
    <x v="7"/>
    <n v="2"/>
    <x v="0"/>
    <x v="0"/>
  </r>
  <r>
    <x v="702"/>
    <x v="10"/>
    <x v="1"/>
    <n v="0.31824150000000001"/>
    <x v="7"/>
    <n v="2"/>
    <x v="0"/>
    <x v="0"/>
  </r>
  <r>
    <x v="702"/>
    <x v="11"/>
    <x v="1"/>
    <n v="0.30449759999999998"/>
    <x v="7"/>
    <n v="2"/>
    <x v="0"/>
    <x v="0"/>
  </r>
  <r>
    <x v="702"/>
    <x v="12"/>
    <x v="1"/>
    <n v="0.36760730000000003"/>
    <x v="7"/>
    <n v="2"/>
    <x v="0"/>
    <x v="0"/>
  </r>
  <r>
    <x v="702"/>
    <x v="18"/>
    <x v="1"/>
    <n v="0.1632439"/>
    <x v="7"/>
    <n v="2"/>
    <x v="0"/>
    <x v="0"/>
  </r>
  <r>
    <x v="702"/>
    <x v="19"/>
    <x v="1"/>
    <n v="0.1942528"/>
    <x v="7"/>
    <n v="2"/>
    <x v="0"/>
    <x v="0"/>
  </r>
  <r>
    <x v="702"/>
    <x v="13"/>
    <x v="1"/>
    <n v="7.7252219999999996E-2"/>
    <x v="7"/>
    <n v="2"/>
    <x v="0"/>
    <x v="0"/>
  </r>
  <r>
    <x v="703"/>
    <x v="0"/>
    <x v="3"/>
    <n v="0.61950000000000005"/>
    <x v="7"/>
    <n v="3"/>
    <x v="0"/>
    <x v="0"/>
  </r>
  <r>
    <x v="703"/>
    <x v="16"/>
    <x v="3"/>
    <n v="1.3179000000000001"/>
    <x v="7"/>
    <n v="3"/>
    <x v="0"/>
    <x v="0"/>
  </r>
  <r>
    <x v="703"/>
    <x v="14"/>
    <x v="3"/>
    <n v="1.2887999999999999"/>
    <x v="7"/>
    <n v="3"/>
    <x v="0"/>
    <x v="0"/>
  </r>
  <r>
    <x v="703"/>
    <x v="2"/>
    <x v="3"/>
    <n v="1.3157000000000001"/>
    <x v="7"/>
    <n v="3"/>
    <x v="0"/>
    <x v="0"/>
  </r>
  <r>
    <x v="703"/>
    <x v="5"/>
    <x v="3"/>
    <n v="0.85109999999999997"/>
    <x v="7"/>
    <n v="3"/>
    <x v="0"/>
    <x v="0"/>
  </r>
  <r>
    <x v="703"/>
    <x v="6"/>
    <x v="3"/>
    <n v="1.0825"/>
    <x v="7"/>
    <n v="3"/>
    <x v="0"/>
    <x v="0"/>
  </r>
  <r>
    <x v="703"/>
    <x v="17"/>
    <x v="3"/>
    <n v="1.5276000000000001"/>
    <x v="7"/>
    <n v="3"/>
    <x v="0"/>
    <x v="0"/>
  </r>
  <r>
    <x v="703"/>
    <x v="15"/>
    <x v="3"/>
    <n v="1.4833000000000001"/>
    <x v="7"/>
    <n v="3"/>
    <x v="0"/>
    <x v="0"/>
  </r>
  <r>
    <x v="703"/>
    <x v="8"/>
    <x v="3"/>
    <n v="1.4973000000000001"/>
    <x v="7"/>
    <n v="3"/>
    <x v="0"/>
    <x v="0"/>
  </r>
  <r>
    <x v="703"/>
    <x v="9"/>
    <x v="3"/>
    <n v="1.5636000000000001"/>
    <x v="7"/>
    <n v="3"/>
    <x v="0"/>
    <x v="0"/>
  </r>
  <r>
    <x v="703"/>
    <x v="10"/>
    <x v="3"/>
    <n v="1.6889000000000001"/>
    <x v="7"/>
    <n v="3"/>
    <x v="0"/>
    <x v="0"/>
  </r>
  <r>
    <x v="703"/>
    <x v="11"/>
    <x v="3"/>
    <n v="1.6639999999999999"/>
    <x v="7"/>
    <n v="3"/>
    <x v="0"/>
    <x v="0"/>
  </r>
  <r>
    <x v="703"/>
    <x v="12"/>
    <x v="3"/>
    <n v="1.9616"/>
    <x v="7"/>
    <n v="3"/>
    <x v="0"/>
    <x v="0"/>
  </r>
  <r>
    <x v="703"/>
    <x v="18"/>
    <x v="3"/>
    <n v="0.873"/>
    <x v="7"/>
    <n v="3"/>
    <x v="0"/>
    <x v="0"/>
  </r>
  <r>
    <x v="703"/>
    <x v="19"/>
    <x v="3"/>
    <n v="1.0389999999999999"/>
    <x v="7"/>
    <n v="3"/>
    <x v="0"/>
    <x v="0"/>
  </r>
  <r>
    <x v="703"/>
    <x v="13"/>
    <x v="3"/>
    <n v="0.67800000000000005"/>
    <x v="7"/>
    <n v="3"/>
    <x v="0"/>
    <x v="0"/>
  </r>
  <r>
    <x v="703"/>
    <x v="0"/>
    <x v="2"/>
    <n v="0.3636585"/>
    <x v="7"/>
    <n v="3"/>
    <x v="0"/>
    <x v="0"/>
  </r>
  <r>
    <x v="703"/>
    <x v="16"/>
    <x v="2"/>
    <n v="0.60510339999999996"/>
    <x v="7"/>
    <n v="3"/>
    <x v="0"/>
    <x v="0"/>
  </r>
  <r>
    <x v="703"/>
    <x v="14"/>
    <x v="2"/>
    <n v="0.58144490000000004"/>
    <x v="7"/>
    <n v="3"/>
    <x v="0"/>
    <x v="0"/>
  </r>
  <r>
    <x v="703"/>
    <x v="2"/>
    <x v="2"/>
    <n v="0.60331489999999999"/>
    <x v="7"/>
    <n v="3"/>
    <x v="0"/>
    <x v="0"/>
  </r>
  <r>
    <x v="703"/>
    <x v="5"/>
    <x v="2"/>
    <n v="0.62872589999999995"/>
    <x v="7"/>
    <n v="3"/>
    <x v="0"/>
    <x v="0"/>
  </r>
  <r>
    <x v="703"/>
    <x v="6"/>
    <x v="2"/>
    <n v="0.53313129999999997"/>
    <x v="7"/>
    <n v="3"/>
    <x v="0"/>
    <x v="0"/>
  </r>
  <r>
    <x v="703"/>
    <x v="17"/>
    <x v="2"/>
    <n v="0.5904412"/>
    <x v="7"/>
    <n v="3"/>
    <x v="0"/>
    <x v="0"/>
  </r>
  <r>
    <x v="703"/>
    <x v="15"/>
    <x v="2"/>
    <n v="0.55442499999999995"/>
    <x v="7"/>
    <n v="3"/>
    <x v="0"/>
    <x v="0"/>
  </r>
  <r>
    <x v="703"/>
    <x v="8"/>
    <x v="2"/>
    <n v="0.56580710000000001"/>
    <x v="7"/>
    <n v="3"/>
    <x v="0"/>
    <x v="0"/>
  </r>
  <r>
    <x v="703"/>
    <x v="9"/>
    <x v="2"/>
    <n v="0.61970950000000002"/>
    <x v="7"/>
    <n v="3"/>
    <x v="0"/>
    <x v="0"/>
  </r>
  <r>
    <x v="703"/>
    <x v="10"/>
    <x v="2"/>
    <n v="0.72157939999999998"/>
    <x v="7"/>
    <n v="3"/>
    <x v="0"/>
    <x v="0"/>
  </r>
  <r>
    <x v="703"/>
    <x v="11"/>
    <x v="2"/>
    <n v="0.7013355"/>
    <x v="7"/>
    <n v="3"/>
    <x v="0"/>
    <x v="0"/>
  </r>
  <r>
    <x v="703"/>
    <x v="12"/>
    <x v="2"/>
    <n v="0.94328670000000003"/>
    <x v="7"/>
    <n v="3"/>
    <x v="0"/>
    <x v="0"/>
  </r>
  <r>
    <x v="703"/>
    <x v="18"/>
    <x v="2"/>
    <n v="0.57195620000000003"/>
    <x v="7"/>
    <n v="3"/>
    <x v="0"/>
    <x v="0"/>
  </r>
  <r>
    <x v="703"/>
    <x v="19"/>
    <x v="2"/>
    <n v="0.66694719999999996"/>
    <x v="7"/>
    <n v="3"/>
    <x v="0"/>
    <x v="0"/>
  </r>
  <r>
    <x v="703"/>
    <x v="13"/>
    <x v="2"/>
    <n v="0.56313999999999997"/>
    <x v="7"/>
    <n v="3"/>
    <x v="0"/>
    <x v="0"/>
  </r>
  <r>
    <x v="703"/>
    <x v="0"/>
    <x v="0"/>
    <n v="0.14000000000000001"/>
    <x v="7"/>
    <n v="3"/>
    <x v="0"/>
    <x v="0"/>
  </r>
  <r>
    <x v="703"/>
    <x v="16"/>
    <x v="0"/>
    <n v="0.46636"/>
    <x v="7"/>
    <n v="3"/>
    <x v="0"/>
    <x v="0"/>
  </r>
  <r>
    <x v="703"/>
    <x v="14"/>
    <x v="0"/>
    <n v="0.46636"/>
    <x v="7"/>
    <n v="3"/>
    <x v="0"/>
    <x v="0"/>
  </r>
  <r>
    <x v="703"/>
    <x v="2"/>
    <x v="0"/>
    <n v="0.46636"/>
    <x v="7"/>
    <n v="3"/>
    <x v="0"/>
    <x v="0"/>
  </r>
  <r>
    <x v="703"/>
    <x v="5"/>
    <x v="0"/>
    <n v="0.12446"/>
    <x v="7"/>
    <n v="3"/>
    <x v="0"/>
    <x v="0"/>
  </r>
  <r>
    <x v="703"/>
    <x v="6"/>
    <x v="0"/>
    <n v="0.34694999999999998"/>
    <x v="7"/>
    <n v="3"/>
    <x v="0"/>
    <x v="0"/>
  </r>
  <r>
    <x v="703"/>
    <x v="17"/>
    <x v="0"/>
    <n v="0.65151000000000003"/>
    <x v="7"/>
    <n v="3"/>
    <x v="0"/>
    <x v="0"/>
  </r>
  <r>
    <x v="703"/>
    <x v="15"/>
    <x v="0"/>
    <n v="0.65151000000000003"/>
    <x v="7"/>
    <n v="3"/>
    <x v="0"/>
    <x v="0"/>
  </r>
  <r>
    <x v="703"/>
    <x v="8"/>
    <x v="0"/>
    <n v="0.65151000000000003"/>
    <x v="7"/>
    <n v="3"/>
    <x v="0"/>
    <x v="0"/>
  </r>
  <r>
    <x v="703"/>
    <x v="9"/>
    <x v="0"/>
    <n v="0.65151000000000003"/>
    <x v="7"/>
    <n v="3"/>
    <x v="0"/>
    <x v="0"/>
  </r>
  <r>
    <x v="703"/>
    <x v="10"/>
    <x v="0"/>
    <n v="0.65151000000000003"/>
    <x v="7"/>
    <n v="3"/>
    <x v="0"/>
    <x v="0"/>
  </r>
  <r>
    <x v="703"/>
    <x v="11"/>
    <x v="0"/>
    <n v="0.65151000000000003"/>
    <x v="7"/>
    <n v="3"/>
    <x v="0"/>
    <x v="0"/>
  </r>
  <r>
    <x v="703"/>
    <x v="12"/>
    <x v="0"/>
    <n v="0.65151000000000003"/>
    <x v="7"/>
    <n v="3"/>
    <x v="0"/>
    <x v="0"/>
  </r>
  <r>
    <x v="703"/>
    <x v="18"/>
    <x v="0"/>
    <n v="0.13780000000000001"/>
    <x v="7"/>
    <n v="3"/>
    <x v="0"/>
    <x v="0"/>
  </r>
  <r>
    <x v="703"/>
    <x v="19"/>
    <x v="0"/>
    <n v="0.17780000000000001"/>
    <x v="7"/>
    <n v="3"/>
    <x v="0"/>
    <x v="0"/>
  </r>
  <r>
    <x v="703"/>
    <x v="13"/>
    <x v="0"/>
    <n v="3.6859999999999997E-2"/>
    <x v="7"/>
    <n v="3"/>
    <x v="0"/>
    <x v="0"/>
  </r>
  <r>
    <x v="703"/>
    <x v="0"/>
    <x v="1"/>
    <n v="0.1158415"/>
    <x v="7"/>
    <n v="3"/>
    <x v="0"/>
    <x v="0"/>
  </r>
  <r>
    <x v="703"/>
    <x v="16"/>
    <x v="1"/>
    <n v="0.24643660000000001"/>
    <x v="7"/>
    <n v="3"/>
    <x v="0"/>
    <x v="0"/>
  </r>
  <r>
    <x v="703"/>
    <x v="14"/>
    <x v="1"/>
    <n v="0.24099509999999999"/>
    <x v="7"/>
    <n v="3"/>
    <x v="0"/>
    <x v="0"/>
  </r>
  <r>
    <x v="703"/>
    <x v="2"/>
    <x v="1"/>
    <n v="0.2460252"/>
    <x v="7"/>
    <n v="3"/>
    <x v="0"/>
    <x v="0"/>
  </r>
  <r>
    <x v="703"/>
    <x v="5"/>
    <x v="1"/>
    <n v="9.791416E-2"/>
    <x v="7"/>
    <n v="3"/>
    <x v="0"/>
    <x v="0"/>
  </r>
  <r>
    <x v="703"/>
    <x v="6"/>
    <x v="1"/>
    <n v="0.20241870000000001"/>
    <x v="7"/>
    <n v="3"/>
    <x v="0"/>
    <x v="0"/>
  </r>
  <r>
    <x v="703"/>
    <x v="17"/>
    <x v="1"/>
    <n v="0.28564879999999998"/>
    <x v="7"/>
    <n v="3"/>
    <x v="0"/>
    <x v="0"/>
  </r>
  <r>
    <x v="703"/>
    <x v="15"/>
    <x v="1"/>
    <n v="0.27736499999999997"/>
    <x v="7"/>
    <n v="3"/>
    <x v="0"/>
    <x v="0"/>
  </r>
  <r>
    <x v="703"/>
    <x v="8"/>
    <x v="1"/>
    <n v="0.27998289999999998"/>
    <x v="7"/>
    <n v="3"/>
    <x v="0"/>
    <x v="0"/>
  </r>
  <r>
    <x v="703"/>
    <x v="9"/>
    <x v="1"/>
    <n v="0.29238049999999999"/>
    <x v="7"/>
    <n v="3"/>
    <x v="0"/>
    <x v="0"/>
  </r>
  <r>
    <x v="703"/>
    <x v="10"/>
    <x v="1"/>
    <n v="0.3158106"/>
    <x v="7"/>
    <n v="3"/>
    <x v="0"/>
    <x v="0"/>
  </r>
  <r>
    <x v="703"/>
    <x v="11"/>
    <x v="1"/>
    <n v="0.3111545"/>
    <x v="7"/>
    <n v="3"/>
    <x v="0"/>
    <x v="0"/>
  </r>
  <r>
    <x v="703"/>
    <x v="12"/>
    <x v="1"/>
    <n v="0.3668032"/>
    <x v="7"/>
    <n v="3"/>
    <x v="0"/>
    <x v="0"/>
  </r>
  <r>
    <x v="703"/>
    <x v="18"/>
    <x v="1"/>
    <n v="0.1632439"/>
    <x v="7"/>
    <n v="3"/>
    <x v="0"/>
    <x v="0"/>
  </r>
  <r>
    <x v="703"/>
    <x v="19"/>
    <x v="1"/>
    <n v="0.1942528"/>
    <x v="7"/>
    <n v="3"/>
    <x v="0"/>
    <x v="0"/>
  </r>
  <r>
    <x v="703"/>
    <x v="13"/>
    <x v="1"/>
    <n v="7.7999990000000005E-2"/>
    <x v="7"/>
    <n v="3"/>
    <x v="0"/>
    <x v="0"/>
  </r>
  <r>
    <x v="704"/>
    <x v="0"/>
    <x v="3"/>
    <n v="0.61860000000000004"/>
    <x v="7"/>
    <n v="4"/>
    <x v="0"/>
    <x v="0"/>
  </r>
  <r>
    <x v="704"/>
    <x v="16"/>
    <x v="3"/>
    <n v="1.3085"/>
    <x v="7"/>
    <n v="4"/>
    <x v="0"/>
    <x v="0"/>
  </r>
  <r>
    <x v="704"/>
    <x v="14"/>
    <x v="3"/>
    <n v="1.2869999999999999"/>
    <x v="7"/>
    <n v="4"/>
    <x v="0"/>
    <x v="0"/>
  </r>
  <r>
    <x v="704"/>
    <x v="2"/>
    <x v="3"/>
    <n v="1.3320000000000001"/>
    <x v="7"/>
    <n v="4"/>
    <x v="0"/>
    <x v="0"/>
  </r>
  <r>
    <x v="704"/>
    <x v="5"/>
    <x v="3"/>
    <n v="0.83830000000000005"/>
    <x v="7"/>
    <n v="4"/>
    <x v="0"/>
    <x v="0"/>
  </r>
  <r>
    <x v="704"/>
    <x v="6"/>
    <x v="3"/>
    <n v="1.075"/>
    <x v="7"/>
    <n v="4"/>
    <x v="0"/>
    <x v="0"/>
  </r>
  <r>
    <x v="704"/>
    <x v="17"/>
    <x v="3"/>
    <n v="1.5275000000000001"/>
    <x v="7"/>
    <n v="4"/>
    <x v="0"/>
    <x v="0"/>
  </r>
  <r>
    <x v="704"/>
    <x v="15"/>
    <x v="3"/>
    <n v="1.4981"/>
    <x v="7"/>
    <n v="4"/>
    <x v="0"/>
    <x v="0"/>
  </r>
  <r>
    <x v="704"/>
    <x v="8"/>
    <x v="3"/>
    <n v="1.528"/>
    <x v="7"/>
    <n v="4"/>
    <x v="0"/>
    <x v="0"/>
  </r>
  <r>
    <x v="704"/>
    <x v="9"/>
    <x v="3"/>
    <n v="1.5617000000000001"/>
    <x v="7"/>
    <n v="4"/>
    <x v="0"/>
    <x v="0"/>
  </r>
  <r>
    <x v="704"/>
    <x v="10"/>
    <x v="3"/>
    <n v="1.6964999999999999"/>
    <x v="7"/>
    <n v="4"/>
    <x v="0"/>
    <x v="0"/>
  </r>
  <r>
    <x v="704"/>
    <x v="11"/>
    <x v="3"/>
    <n v="1.6637999999999999"/>
    <x v="7"/>
    <n v="4"/>
    <x v="0"/>
    <x v="0"/>
  </r>
  <r>
    <x v="704"/>
    <x v="12"/>
    <x v="3"/>
    <n v="1.9618"/>
    <x v="7"/>
    <n v="4"/>
    <x v="0"/>
    <x v="0"/>
  </r>
  <r>
    <x v="704"/>
    <x v="18"/>
    <x v="3"/>
    <n v="0.873"/>
    <x v="7"/>
    <n v="4"/>
    <x v="0"/>
    <x v="0"/>
  </r>
  <r>
    <x v="704"/>
    <x v="19"/>
    <x v="3"/>
    <n v="1.0387999999999999"/>
    <x v="7"/>
    <n v="4"/>
    <x v="0"/>
    <x v="0"/>
  </r>
  <r>
    <x v="704"/>
    <x v="13"/>
    <x v="3"/>
    <n v="0.67800000000000005"/>
    <x v="7"/>
    <n v="4"/>
    <x v="0"/>
    <x v="0"/>
  </r>
  <r>
    <x v="704"/>
    <x v="0"/>
    <x v="2"/>
    <n v="0.36292679999999999"/>
    <x v="7"/>
    <n v="4"/>
    <x v="0"/>
    <x v="0"/>
  </r>
  <r>
    <x v="704"/>
    <x v="16"/>
    <x v="2"/>
    <n v="0.59746120000000003"/>
    <x v="7"/>
    <n v="4"/>
    <x v="0"/>
    <x v="0"/>
  </r>
  <r>
    <x v="704"/>
    <x v="14"/>
    <x v="2"/>
    <n v="0.57998139999999998"/>
    <x v="7"/>
    <n v="4"/>
    <x v="0"/>
    <x v="0"/>
  </r>
  <r>
    <x v="704"/>
    <x v="2"/>
    <x v="2"/>
    <n v="0.61656690000000003"/>
    <x v="7"/>
    <n v="4"/>
    <x v="0"/>
    <x v="0"/>
  </r>
  <r>
    <x v="704"/>
    <x v="5"/>
    <x v="2"/>
    <n v="0.61739840000000001"/>
    <x v="7"/>
    <n v="4"/>
    <x v="0"/>
    <x v="0"/>
  </r>
  <r>
    <x v="704"/>
    <x v="6"/>
    <x v="2"/>
    <n v="0.5270338"/>
    <x v="7"/>
    <n v="4"/>
    <x v="0"/>
    <x v="0"/>
  </r>
  <r>
    <x v="704"/>
    <x v="17"/>
    <x v="2"/>
    <n v="0.59035990000000005"/>
    <x v="7"/>
    <n v="4"/>
    <x v="0"/>
    <x v="0"/>
  </r>
  <r>
    <x v="704"/>
    <x v="15"/>
    <x v="2"/>
    <n v="0.56645749999999995"/>
    <x v="7"/>
    <n v="4"/>
    <x v="0"/>
    <x v="0"/>
  </r>
  <r>
    <x v="704"/>
    <x v="8"/>
    <x v="2"/>
    <n v="0.59076640000000002"/>
    <x v="7"/>
    <n v="4"/>
    <x v="0"/>
    <x v="0"/>
  </r>
  <r>
    <x v="704"/>
    <x v="9"/>
    <x v="2"/>
    <n v="0.61816479999999996"/>
    <x v="7"/>
    <n v="4"/>
    <x v="0"/>
    <x v="0"/>
  </r>
  <r>
    <x v="704"/>
    <x v="10"/>
    <x v="2"/>
    <n v="0.72775829999999997"/>
    <x v="7"/>
    <n v="4"/>
    <x v="0"/>
    <x v="0"/>
  </r>
  <r>
    <x v="704"/>
    <x v="11"/>
    <x v="2"/>
    <n v="0.70117289999999999"/>
    <x v="7"/>
    <n v="4"/>
    <x v="0"/>
    <x v="0"/>
  </r>
  <r>
    <x v="704"/>
    <x v="12"/>
    <x v="2"/>
    <n v="0.94344930000000005"/>
    <x v="7"/>
    <n v="4"/>
    <x v="0"/>
    <x v="0"/>
  </r>
  <r>
    <x v="704"/>
    <x v="18"/>
    <x v="2"/>
    <n v="0.57195620000000003"/>
    <x v="7"/>
    <n v="4"/>
    <x v="0"/>
    <x v="0"/>
  </r>
  <r>
    <x v="704"/>
    <x v="19"/>
    <x v="2"/>
    <n v="0.66678459999999995"/>
    <x v="7"/>
    <n v="4"/>
    <x v="0"/>
    <x v="0"/>
  </r>
  <r>
    <x v="704"/>
    <x v="13"/>
    <x v="2"/>
    <n v="0.56313999999999997"/>
    <x v="7"/>
    <n v="4"/>
    <x v="0"/>
    <x v="0"/>
  </r>
  <r>
    <x v="704"/>
    <x v="0"/>
    <x v="0"/>
    <n v="0.14000000000000001"/>
    <x v="7"/>
    <n v="4"/>
    <x v="0"/>
    <x v="0"/>
  </r>
  <r>
    <x v="704"/>
    <x v="16"/>
    <x v="0"/>
    <n v="0.46636"/>
    <x v="7"/>
    <n v="4"/>
    <x v="0"/>
    <x v="0"/>
  </r>
  <r>
    <x v="704"/>
    <x v="14"/>
    <x v="0"/>
    <n v="0.46636"/>
    <x v="7"/>
    <n v="4"/>
    <x v="0"/>
    <x v="0"/>
  </r>
  <r>
    <x v="704"/>
    <x v="2"/>
    <x v="0"/>
    <n v="0.46636"/>
    <x v="7"/>
    <n v="4"/>
    <x v="0"/>
    <x v="0"/>
  </r>
  <r>
    <x v="704"/>
    <x v="5"/>
    <x v="0"/>
    <n v="0.12446"/>
    <x v="7"/>
    <n v="4"/>
    <x v="0"/>
    <x v="0"/>
  </r>
  <r>
    <x v="704"/>
    <x v="6"/>
    <x v="0"/>
    <n v="0.34694999999999998"/>
    <x v="7"/>
    <n v="4"/>
    <x v="0"/>
    <x v="0"/>
  </r>
  <r>
    <x v="704"/>
    <x v="17"/>
    <x v="0"/>
    <n v="0.65151000000000003"/>
    <x v="7"/>
    <n v="4"/>
    <x v="0"/>
    <x v="0"/>
  </r>
  <r>
    <x v="704"/>
    <x v="15"/>
    <x v="0"/>
    <n v="0.65151000000000003"/>
    <x v="7"/>
    <n v="4"/>
    <x v="0"/>
    <x v="0"/>
  </r>
  <r>
    <x v="704"/>
    <x v="8"/>
    <x v="0"/>
    <n v="0.65151000000000003"/>
    <x v="7"/>
    <n v="4"/>
    <x v="0"/>
    <x v="0"/>
  </r>
  <r>
    <x v="704"/>
    <x v="9"/>
    <x v="0"/>
    <n v="0.65151000000000003"/>
    <x v="7"/>
    <n v="4"/>
    <x v="0"/>
    <x v="0"/>
  </r>
  <r>
    <x v="704"/>
    <x v="10"/>
    <x v="0"/>
    <n v="0.65151000000000003"/>
    <x v="7"/>
    <n v="4"/>
    <x v="0"/>
    <x v="0"/>
  </r>
  <r>
    <x v="704"/>
    <x v="11"/>
    <x v="0"/>
    <n v="0.65151000000000003"/>
    <x v="7"/>
    <n v="4"/>
    <x v="0"/>
    <x v="0"/>
  </r>
  <r>
    <x v="704"/>
    <x v="12"/>
    <x v="0"/>
    <n v="0.65151000000000003"/>
    <x v="7"/>
    <n v="4"/>
    <x v="0"/>
    <x v="0"/>
  </r>
  <r>
    <x v="704"/>
    <x v="18"/>
    <x v="0"/>
    <n v="0.13780000000000001"/>
    <x v="7"/>
    <n v="4"/>
    <x v="0"/>
    <x v="0"/>
  </r>
  <r>
    <x v="704"/>
    <x v="19"/>
    <x v="0"/>
    <n v="0.17780000000000001"/>
    <x v="7"/>
    <n v="4"/>
    <x v="0"/>
    <x v="0"/>
  </r>
  <r>
    <x v="704"/>
    <x v="13"/>
    <x v="0"/>
    <n v="3.6859999999999997E-2"/>
    <x v="7"/>
    <n v="4"/>
    <x v="0"/>
    <x v="0"/>
  </r>
  <r>
    <x v="704"/>
    <x v="0"/>
    <x v="1"/>
    <n v="0.1156732"/>
    <x v="7"/>
    <n v="4"/>
    <x v="0"/>
    <x v="0"/>
  </r>
  <r>
    <x v="704"/>
    <x v="16"/>
    <x v="1"/>
    <n v="0.2446789"/>
    <x v="7"/>
    <n v="4"/>
    <x v="0"/>
    <x v="0"/>
  </r>
  <r>
    <x v="704"/>
    <x v="14"/>
    <x v="1"/>
    <n v="0.2406585"/>
    <x v="7"/>
    <n v="4"/>
    <x v="0"/>
    <x v="0"/>
  </r>
  <r>
    <x v="704"/>
    <x v="2"/>
    <x v="1"/>
    <n v="0.24907319999999999"/>
    <x v="7"/>
    <n v="4"/>
    <x v="0"/>
    <x v="0"/>
  </r>
  <r>
    <x v="704"/>
    <x v="5"/>
    <x v="1"/>
    <n v="9.6441589999999994E-2"/>
    <x v="7"/>
    <n v="4"/>
    <x v="0"/>
    <x v="0"/>
  </r>
  <r>
    <x v="704"/>
    <x v="6"/>
    <x v="1"/>
    <n v="0.20101630000000001"/>
    <x v="7"/>
    <n v="4"/>
    <x v="0"/>
    <x v="0"/>
  </r>
  <r>
    <x v="704"/>
    <x v="17"/>
    <x v="1"/>
    <n v="0.2856301"/>
    <x v="7"/>
    <n v="4"/>
    <x v="0"/>
    <x v="0"/>
  </r>
  <r>
    <x v="704"/>
    <x v="15"/>
    <x v="1"/>
    <n v="0.28013250000000001"/>
    <x v="7"/>
    <n v="4"/>
    <x v="0"/>
    <x v="0"/>
  </r>
  <r>
    <x v="704"/>
    <x v="8"/>
    <x v="1"/>
    <n v="0.28572360000000002"/>
    <x v="7"/>
    <n v="4"/>
    <x v="0"/>
    <x v="0"/>
  </r>
  <r>
    <x v="704"/>
    <x v="9"/>
    <x v="1"/>
    <n v="0.29202519999999998"/>
    <x v="7"/>
    <n v="4"/>
    <x v="0"/>
    <x v="0"/>
  </r>
  <r>
    <x v="704"/>
    <x v="10"/>
    <x v="1"/>
    <n v="0.31723170000000001"/>
    <x v="7"/>
    <n v="4"/>
    <x v="0"/>
    <x v="0"/>
  </r>
  <r>
    <x v="704"/>
    <x v="11"/>
    <x v="1"/>
    <n v="0.31111709999999998"/>
    <x v="7"/>
    <n v="4"/>
    <x v="0"/>
    <x v="0"/>
  </r>
  <r>
    <x v="704"/>
    <x v="12"/>
    <x v="1"/>
    <n v="0.36684070000000002"/>
    <x v="7"/>
    <n v="4"/>
    <x v="0"/>
    <x v="0"/>
  </r>
  <r>
    <x v="704"/>
    <x v="18"/>
    <x v="1"/>
    <n v="0.1632439"/>
    <x v="7"/>
    <n v="4"/>
    <x v="0"/>
    <x v="0"/>
  </r>
  <r>
    <x v="704"/>
    <x v="19"/>
    <x v="1"/>
    <n v="0.19421540000000001"/>
    <x v="7"/>
    <n v="4"/>
    <x v="0"/>
    <x v="0"/>
  </r>
  <r>
    <x v="704"/>
    <x v="13"/>
    <x v="1"/>
    <n v="7.7999990000000005E-2"/>
    <x v="7"/>
    <n v="4"/>
    <x v="0"/>
    <x v="0"/>
  </r>
  <r>
    <x v="705"/>
    <x v="0"/>
    <x v="3"/>
    <n v="0.60160000000000002"/>
    <x v="7"/>
    <n v="5"/>
    <x v="0"/>
    <x v="0"/>
  </r>
  <r>
    <x v="705"/>
    <x v="16"/>
    <x v="3"/>
    <n v="1.2969999999999999"/>
    <x v="7"/>
    <n v="5"/>
    <x v="0"/>
    <x v="0"/>
  </r>
  <r>
    <x v="705"/>
    <x v="14"/>
    <x v="3"/>
    <n v="1.2629999999999999"/>
    <x v="7"/>
    <n v="5"/>
    <x v="0"/>
    <x v="0"/>
  </r>
  <r>
    <x v="705"/>
    <x v="2"/>
    <x v="3"/>
    <n v="1.2987"/>
    <x v="7"/>
    <n v="5"/>
    <x v="0"/>
    <x v="0"/>
  </r>
  <r>
    <x v="705"/>
    <x v="5"/>
    <x v="3"/>
    <n v="0.83409999999999995"/>
    <x v="7"/>
    <n v="5"/>
    <x v="0"/>
    <x v="0"/>
  </r>
  <r>
    <x v="705"/>
    <x v="6"/>
    <x v="3"/>
    <n v="1.075"/>
    <x v="7"/>
    <n v="5"/>
    <x v="0"/>
    <x v="0"/>
  </r>
  <r>
    <x v="705"/>
    <x v="17"/>
    <x v="3"/>
    <n v="1.5185"/>
    <x v="7"/>
    <n v="5"/>
    <x v="0"/>
    <x v="0"/>
  </r>
  <r>
    <x v="705"/>
    <x v="15"/>
    <x v="3"/>
    <n v="1.4903999999999999"/>
    <x v="7"/>
    <n v="5"/>
    <x v="0"/>
    <x v="0"/>
  </r>
  <r>
    <x v="705"/>
    <x v="8"/>
    <x v="3"/>
    <n v="1.5063"/>
    <x v="7"/>
    <n v="5"/>
    <x v="0"/>
    <x v="0"/>
  </r>
  <r>
    <x v="705"/>
    <x v="9"/>
    <x v="3"/>
    <n v="1.5543"/>
    <x v="7"/>
    <n v="5"/>
    <x v="0"/>
    <x v="0"/>
  </r>
  <r>
    <x v="705"/>
    <x v="10"/>
    <x v="3"/>
    <n v="1.669"/>
    <x v="7"/>
    <n v="5"/>
    <x v="0"/>
    <x v="0"/>
  </r>
  <r>
    <x v="705"/>
    <x v="11"/>
    <x v="3"/>
    <n v="1.619"/>
    <x v="7"/>
    <n v="5"/>
    <x v="0"/>
    <x v="0"/>
  </r>
  <r>
    <x v="705"/>
    <x v="12"/>
    <x v="3"/>
    <n v="1.9623999999999999"/>
    <x v="7"/>
    <n v="5"/>
    <x v="0"/>
    <x v="0"/>
  </r>
  <r>
    <x v="705"/>
    <x v="18"/>
    <x v="3"/>
    <n v="0.91300000000000003"/>
    <x v="7"/>
    <n v="5"/>
    <x v="0"/>
    <x v="0"/>
  </r>
  <r>
    <x v="705"/>
    <x v="19"/>
    <x v="3"/>
    <n v="1.085"/>
    <x v="7"/>
    <n v="5"/>
    <x v="0"/>
    <x v="0"/>
  </r>
  <r>
    <x v="705"/>
    <x v="13"/>
    <x v="3"/>
    <n v="0.67549999999999999"/>
    <x v="7"/>
    <n v="5"/>
    <x v="0"/>
    <x v="0"/>
  </r>
  <r>
    <x v="705"/>
    <x v="0"/>
    <x v="2"/>
    <n v="0.34910570000000002"/>
    <x v="7"/>
    <n v="5"/>
    <x v="0"/>
    <x v="0"/>
  </r>
  <r>
    <x v="705"/>
    <x v="16"/>
    <x v="2"/>
    <n v="0.58811159999999996"/>
    <x v="7"/>
    <n v="5"/>
    <x v="0"/>
    <x v="0"/>
  </r>
  <r>
    <x v="705"/>
    <x v="14"/>
    <x v="2"/>
    <n v="0.56046929999999995"/>
    <x v="7"/>
    <n v="5"/>
    <x v="0"/>
    <x v="0"/>
  </r>
  <r>
    <x v="705"/>
    <x v="2"/>
    <x v="2"/>
    <n v="0.58949359999999995"/>
    <x v="7"/>
    <n v="5"/>
    <x v="0"/>
    <x v="0"/>
  </r>
  <r>
    <x v="705"/>
    <x v="5"/>
    <x v="2"/>
    <n v="0.61368160000000005"/>
    <x v="7"/>
    <n v="5"/>
    <x v="0"/>
    <x v="0"/>
  </r>
  <r>
    <x v="705"/>
    <x v="6"/>
    <x v="2"/>
    <n v="0.5270338"/>
    <x v="7"/>
    <n v="5"/>
    <x v="0"/>
    <x v="0"/>
  </r>
  <r>
    <x v="705"/>
    <x v="17"/>
    <x v="2"/>
    <n v="0.58304290000000003"/>
    <x v="7"/>
    <n v="5"/>
    <x v="0"/>
    <x v="0"/>
  </r>
  <r>
    <x v="705"/>
    <x v="15"/>
    <x v="2"/>
    <n v="0.56019739999999996"/>
    <x v="7"/>
    <n v="5"/>
    <x v="0"/>
    <x v="0"/>
  </r>
  <r>
    <x v="705"/>
    <x v="8"/>
    <x v="2"/>
    <n v="0.57312419999999997"/>
    <x v="7"/>
    <n v="5"/>
    <x v="0"/>
    <x v="0"/>
  </r>
  <r>
    <x v="705"/>
    <x v="9"/>
    <x v="2"/>
    <n v="0.61214849999999998"/>
    <x v="7"/>
    <n v="5"/>
    <x v="0"/>
    <x v="0"/>
  </r>
  <r>
    <x v="705"/>
    <x v="10"/>
    <x v="2"/>
    <n v="0.70540060000000004"/>
    <x v="7"/>
    <n v="5"/>
    <x v="0"/>
    <x v="0"/>
  </r>
  <r>
    <x v="705"/>
    <x v="11"/>
    <x v="2"/>
    <n v="0.66475010000000001"/>
    <x v="7"/>
    <n v="5"/>
    <x v="0"/>
    <x v="0"/>
  </r>
  <r>
    <x v="705"/>
    <x v="12"/>
    <x v="2"/>
    <n v="0.94393709999999997"/>
    <x v="7"/>
    <n v="5"/>
    <x v="0"/>
    <x v="0"/>
  </r>
  <r>
    <x v="705"/>
    <x v="18"/>
    <x v="2"/>
    <n v="0.60447649999999997"/>
    <x v="7"/>
    <n v="5"/>
    <x v="0"/>
    <x v="0"/>
  </r>
  <r>
    <x v="705"/>
    <x v="19"/>
    <x v="2"/>
    <n v="0.7043471"/>
    <x v="7"/>
    <n v="5"/>
    <x v="0"/>
    <x v="0"/>
  </r>
  <r>
    <x v="705"/>
    <x v="13"/>
    <x v="2"/>
    <n v="0.56092759999999997"/>
    <x v="7"/>
    <n v="5"/>
    <x v="0"/>
    <x v="0"/>
  </r>
  <r>
    <x v="705"/>
    <x v="0"/>
    <x v="0"/>
    <n v="0.14000000000000001"/>
    <x v="7"/>
    <n v="5"/>
    <x v="0"/>
    <x v="0"/>
  </r>
  <r>
    <x v="705"/>
    <x v="16"/>
    <x v="0"/>
    <n v="0.46636"/>
    <x v="7"/>
    <n v="5"/>
    <x v="0"/>
    <x v="0"/>
  </r>
  <r>
    <x v="705"/>
    <x v="14"/>
    <x v="0"/>
    <n v="0.46636"/>
    <x v="7"/>
    <n v="5"/>
    <x v="0"/>
    <x v="0"/>
  </r>
  <r>
    <x v="705"/>
    <x v="2"/>
    <x v="0"/>
    <n v="0.46636"/>
    <x v="7"/>
    <n v="5"/>
    <x v="0"/>
    <x v="0"/>
  </r>
  <r>
    <x v="705"/>
    <x v="5"/>
    <x v="0"/>
    <n v="0.12446"/>
    <x v="7"/>
    <n v="5"/>
    <x v="0"/>
    <x v="0"/>
  </r>
  <r>
    <x v="705"/>
    <x v="6"/>
    <x v="0"/>
    <n v="0.34694999999999998"/>
    <x v="7"/>
    <n v="5"/>
    <x v="0"/>
    <x v="0"/>
  </r>
  <r>
    <x v="705"/>
    <x v="17"/>
    <x v="0"/>
    <n v="0.65151000000000003"/>
    <x v="7"/>
    <n v="5"/>
    <x v="0"/>
    <x v="0"/>
  </r>
  <r>
    <x v="705"/>
    <x v="15"/>
    <x v="0"/>
    <n v="0.65151000000000003"/>
    <x v="7"/>
    <n v="5"/>
    <x v="0"/>
    <x v="0"/>
  </r>
  <r>
    <x v="705"/>
    <x v="8"/>
    <x v="0"/>
    <n v="0.65151000000000003"/>
    <x v="7"/>
    <n v="5"/>
    <x v="0"/>
    <x v="0"/>
  </r>
  <r>
    <x v="705"/>
    <x v="9"/>
    <x v="0"/>
    <n v="0.65151000000000003"/>
    <x v="7"/>
    <n v="5"/>
    <x v="0"/>
    <x v="0"/>
  </r>
  <r>
    <x v="705"/>
    <x v="10"/>
    <x v="0"/>
    <n v="0.65151000000000003"/>
    <x v="7"/>
    <n v="5"/>
    <x v="0"/>
    <x v="0"/>
  </r>
  <r>
    <x v="705"/>
    <x v="11"/>
    <x v="0"/>
    <n v="0.65151000000000003"/>
    <x v="7"/>
    <n v="5"/>
    <x v="0"/>
    <x v="0"/>
  </r>
  <r>
    <x v="705"/>
    <x v="12"/>
    <x v="0"/>
    <n v="0.65151000000000003"/>
    <x v="7"/>
    <n v="5"/>
    <x v="0"/>
    <x v="0"/>
  </r>
  <r>
    <x v="705"/>
    <x v="18"/>
    <x v="0"/>
    <n v="0.13780000000000001"/>
    <x v="7"/>
    <n v="5"/>
    <x v="0"/>
    <x v="0"/>
  </r>
  <r>
    <x v="705"/>
    <x v="19"/>
    <x v="0"/>
    <n v="0.17780000000000001"/>
    <x v="7"/>
    <n v="5"/>
    <x v="0"/>
    <x v="0"/>
  </r>
  <r>
    <x v="705"/>
    <x v="13"/>
    <x v="0"/>
    <n v="3.6859999999999997E-2"/>
    <x v="7"/>
    <n v="5"/>
    <x v="0"/>
    <x v="0"/>
  </r>
  <r>
    <x v="705"/>
    <x v="0"/>
    <x v="1"/>
    <n v="0.11249430000000001"/>
    <x v="7"/>
    <n v="5"/>
    <x v="0"/>
    <x v="0"/>
  </r>
  <r>
    <x v="705"/>
    <x v="16"/>
    <x v="1"/>
    <n v="0.24252850000000001"/>
    <x v="7"/>
    <n v="5"/>
    <x v="0"/>
    <x v="0"/>
  </r>
  <r>
    <x v="705"/>
    <x v="14"/>
    <x v="1"/>
    <n v="0.23617070000000001"/>
    <x v="7"/>
    <n v="5"/>
    <x v="0"/>
    <x v="0"/>
  </r>
  <r>
    <x v="705"/>
    <x v="2"/>
    <x v="1"/>
    <n v="0.24284629999999999"/>
    <x v="7"/>
    <n v="5"/>
    <x v="0"/>
    <x v="0"/>
  </r>
  <r>
    <x v="705"/>
    <x v="5"/>
    <x v="1"/>
    <n v="9.5958409999999994E-2"/>
    <x v="7"/>
    <n v="5"/>
    <x v="0"/>
    <x v="0"/>
  </r>
  <r>
    <x v="705"/>
    <x v="6"/>
    <x v="1"/>
    <n v="0.20101630000000001"/>
    <x v="7"/>
    <n v="5"/>
    <x v="0"/>
    <x v="0"/>
  </r>
  <r>
    <x v="705"/>
    <x v="17"/>
    <x v="1"/>
    <n v="0.28394710000000001"/>
    <x v="7"/>
    <n v="5"/>
    <x v="0"/>
    <x v="0"/>
  </r>
  <r>
    <x v="705"/>
    <x v="15"/>
    <x v="1"/>
    <n v="0.27869270000000002"/>
    <x v="7"/>
    <n v="5"/>
    <x v="0"/>
    <x v="0"/>
  </r>
  <r>
    <x v="705"/>
    <x v="8"/>
    <x v="1"/>
    <n v="0.28166590000000002"/>
    <x v="7"/>
    <n v="5"/>
    <x v="0"/>
    <x v="0"/>
  </r>
  <r>
    <x v="705"/>
    <x v="9"/>
    <x v="1"/>
    <n v="0.2906415"/>
    <x v="7"/>
    <n v="5"/>
    <x v="0"/>
    <x v="0"/>
  </r>
  <r>
    <x v="705"/>
    <x v="10"/>
    <x v="1"/>
    <n v="0.31208940000000002"/>
    <x v="7"/>
    <n v="5"/>
    <x v="0"/>
    <x v="0"/>
  </r>
  <r>
    <x v="705"/>
    <x v="11"/>
    <x v="1"/>
    <n v="0.3027398"/>
    <x v="7"/>
    <n v="5"/>
    <x v="0"/>
    <x v="0"/>
  </r>
  <r>
    <x v="705"/>
    <x v="12"/>
    <x v="1"/>
    <n v="0.36695280000000002"/>
    <x v="7"/>
    <n v="5"/>
    <x v="0"/>
    <x v="0"/>
  </r>
  <r>
    <x v="705"/>
    <x v="18"/>
    <x v="1"/>
    <n v="0.1707236"/>
    <x v="7"/>
    <n v="5"/>
    <x v="0"/>
    <x v="0"/>
  </r>
  <r>
    <x v="705"/>
    <x v="19"/>
    <x v="1"/>
    <n v="0.20285300000000001"/>
    <x v="7"/>
    <n v="5"/>
    <x v="0"/>
    <x v="0"/>
  </r>
  <r>
    <x v="705"/>
    <x v="13"/>
    <x v="1"/>
    <n v="7.7712390000000006E-2"/>
    <x v="7"/>
    <n v="5"/>
    <x v="0"/>
    <x v="0"/>
  </r>
  <r>
    <x v="706"/>
    <x v="0"/>
    <x v="3"/>
    <n v="0.6038"/>
    <x v="7"/>
    <n v="18"/>
    <x v="1"/>
    <x v="4"/>
  </r>
  <r>
    <x v="706"/>
    <x v="16"/>
    <x v="3"/>
    <n v="1.2884"/>
    <x v="7"/>
    <n v="18"/>
    <x v="1"/>
    <x v="4"/>
  </r>
  <r>
    <x v="706"/>
    <x v="14"/>
    <x v="3"/>
    <n v="1.242"/>
    <x v="7"/>
    <n v="18"/>
    <x v="1"/>
    <x v="4"/>
  </r>
  <r>
    <x v="706"/>
    <x v="2"/>
    <x v="3"/>
    <n v="1.2696000000000001"/>
    <x v="7"/>
    <n v="18"/>
    <x v="1"/>
    <x v="4"/>
  </r>
  <r>
    <x v="706"/>
    <x v="5"/>
    <x v="3"/>
    <n v="0.81189999999999996"/>
    <x v="7"/>
    <n v="18"/>
    <x v="1"/>
    <x v="4"/>
  </r>
  <r>
    <x v="706"/>
    <x v="6"/>
    <x v="3"/>
    <n v="1.0682"/>
    <x v="7"/>
    <n v="18"/>
    <x v="1"/>
    <x v="4"/>
  </r>
  <r>
    <x v="706"/>
    <x v="17"/>
    <x v="3"/>
    <n v="1.5162"/>
    <x v="7"/>
    <n v="18"/>
    <x v="1"/>
    <x v="4"/>
  </r>
  <r>
    <x v="706"/>
    <x v="15"/>
    <x v="3"/>
    <n v="1.4714"/>
    <x v="7"/>
    <n v="18"/>
    <x v="1"/>
    <x v="4"/>
  </r>
  <r>
    <x v="706"/>
    <x v="8"/>
    <x v="3"/>
    <n v="1.4807999999999999"/>
    <x v="7"/>
    <n v="18"/>
    <x v="1"/>
    <x v="4"/>
  </r>
  <r>
    <x v="706"/>
    <x v="9"/>
    <x v="3"/>
    <n v="1.5562"/>
    <x v="7"/>
    <n v="18"/>
    <x v="1"/>
    <x v="4"/>
  </r>
  <r>
    <x v="706"/>
    <x v="10"/>
    <x v="3"/>
    <n v="1.6395999999999999"/>
    <x v="7"/>
    <n v="18"/>
    <x v="1"/>
    <x v="4"/>
  </r>
  <r>
    <x v="706"/>
    <x v="11"/>
    <x v="3"/>
    <n v="1.6073999999999999"/>
    <x v="7"/>
    <n v="18"/>
    <x v="1"/>
    <x v="4"/>
  </r>
  <r>
    <x v="706"/>
    <x v="12"/>
    <x v="3"/>
    <n v="1.9669000000000001"/>
    <x v="7"/>
    <n v="18"/>
    <x v="1"/>
    <x v="4"/>
  </r>
  <r>
    <x v="706"/>
    <x v="18"/>
    <x v="3"/>
    <n v="0.92300000000000004"/>
    <x v="7"/>
    <n v="18"/>
    <x v="1"/>
    <x v="4"/>
  </r>
  <r>
    <x v="706"/>
    <x v="19"/>
    <x v="3"/>
    <n v="1.0974999999999999"/>
    <x v="7"/>
    <n v="18"/>
    <x v="1"/>
    <x v="4"/>
  </r>
  <r>
    <x v="706"/>
    <x v="13"/>
    <x v="3"/>
    <n v="0.64107999999999998"/>
    <x v="7"/>
    <n v="18"/>
    <x v="1"/>
    <x v="4"/>
  </r>
  <r>
    <x v="706"/>
    <x v="0"/>
    <x v="2"/>
    <n v="0.35097"/>
    <x v="7"/>
    <n v="18"/>
    <x v="1"/>
    <x v="4"/>
  </r>
  <r>
    <x v="706"/>
    <x v="16"/>
    <x v="2"/>
    <n v="0.58138000000000001"/>
    <x v="7"/>
    <n v="18"/>
    <x v="1"/>
    <x v="4"/>
  </r>
  <r>
    <x v="706"/>
    <x v="14"/>
    <x v="2"/>
    <n v="0.54366999999999999"/>
    <x v="7"/>
    <n v="18"/>
    <x v="1"/>
    <x v="4"/>
  </r>
  <r>
    <x v="706"/>
    <x v="2"/>
    <x v="2"/>
    <n v="0.56610000000000005"/>
    <x v="7"/>
    <n v="18"/>
    <x v="1"/>
    <x v="4"/>
  </r>
  <r>
    <x v="706"/>
    <x v="5"/>
    <x v="2"/>
    <n v="0.59431999999999996"/>
    <x v="7"/>
    <n v="18"/>
    <x v="1"/>
    <x v="4"/>
  </r>
  <r>
    <x v="706"/>
    <x v="6"/>
    <x v="2"/>
    <n v="0.52176"/>
    <x v="7"/>
    <n v="18"/>
    <x v="1"/>
    <x v="4"/>
  </r>
  <r>
    <x v="706"/>
    <x v="17"/>
    <x v="2"/>
    <n v="0.58143999999999996"/>
    <x v="7"/>
    <n v="18"/>
    <x v="1"/>
    <x v="4"/>
  </r>
  <r>
    <x v="706"/>
    <x v="15"/>
    <x v="2"/>
    <n v="0.54503000000000001"/>
    <x v="7"/>
    <n v="18"/>
    <x v="1"/>
    <x v="4"/>
  </r>
  <r>
    <x v="706"/>
    <x v="8"/>
    <x v="2"/>
    <n v="0.55266000000000004"/>
    <x v="7"/>
    <n v="18"/>
    <x v="1"/>
    <x v="4"/>
  </r>
  <r>
    <x v="706"/>
    <x v="9"/>
    <x v="2"/>
    <n v="0.61397999999999997"/>
    <x v="7"/>
    <n v="18"/>
    <x v="1"/>
    <x v="4"/>
  </r>
  <r>
    <x v="706"/>
    <x v="10"/>
    <x v="2"/>
    <n v="0.68172999999999995"/>
    <x v="7"/>
    <n v="18"/>
    <x v="1"/>
    <x v="4"/>
  </r>
  <r>
    <x v="706"/>
    <x v="11"/>
    <x v="2"/>
    <n v="0.65558000000000005"/>
    <x v="7"/>
    <n v="18"/>
    <x v="1"/>
    <x v="4"/>
  </r>
  <r>
    <x v="706"/>
    <x v="12"/>
    <x v="2"/>
    <n v="0.94789999999999996"/>
    <x v="7"/>
    <n v="18"/>
    <x v="1"/>
    <x v="4"/>
  </r>
  <r>
    <x v="706"/>
    <x v="18"/>
    <x v="2"/>
    <n v="0.61263999999999996"/>
    <x v="7"/>
    <n v="18"/>
    <x v="1"/>
    <x v="4"/>
  </r>
  <r>
    <x v="706"/>
    <x v="19"/>
    <x v="2"/>
    <n v="0.71450999999999998"/>
    <x v="7"/>
    <n v="18"/>
    <x v="1"/>
    <x v="4"/>
  </r>
  <r>
    <x v="706"/>
    <x v="13"/>
    <x v="2"/>
    <n v="0.53061000000000003"/>
    <x v="7"/>
    <n v="18"/>
    <x v="1"/>
    <x v="4"/>
  </r>
  <r>
    <x v="706"/>
    <x v="0"/>
    <x v="0"/>
    <n v="0.14000000000000001"/>
    <x v="7"/>
    <n v="18"/>
    <x v="1"/>
    <x v="4"/>
  </r>
  <r>
    <x v="706"/>
    <x v="16"/>
    <x v="0"/>
    <n v="0.46636"/>
    <x v="7"/>
    <n v="18"/>
    <x v="1"/>
    <x v="4"/>
  </r>
  <r>
    <x v="706"/>
    <x v="14"/>
    <x v="0"/>
    <n v="0.46636"/>
    <x v="7"/>
    <n v="18"/>
    <x v="1"/>
    <x v="4"/>
  </r>
  <r>
    <x v="706"/>
    <x v="2"/>
    <x v="0"/>
    <n v="0.46636"/>
    <x v="7"/>
    <n v="18"/>
    <x v="1"/>
    <x v="4"/>
  </r>
  <r>
    <x v="706"/>
    <x v="5"/>
    <x v="0"/>
    <n v="0.12446"/>
    <x v="7"/>
    <n v="18"/>
    <x v="1"/>
    <x v="4"/>
  </r>
  <r>
    <x v="706"/>
    <x v="6"/>
    <x v="0"/>
    <n v="0.34694999999999998"/>
    <x v="7"/>
    <n v="18"/>
    <x v="1"/>
    <x v="4"/>
  </r>
  <r>
    <x v="706"/>
    <x v="17"/>
    <x v="0"/>
    <n v="0.65151000000000003"/>
    <x v="7"/>
    <n v="18"/>
    <x v="1"/>
    <x v="4"/>
  </r>
  <r>
    <x v="706"/>
    <x v="15"/>
    <x v="0"/>
    <n v="0.65151000000000003"/>
    <x v="7"/>
    <n v="18"/>
    <x v="1"/>
    <x v="4"/>
  </r>
  <r>
    <x v="706"/>
    <x v="8"/>
    <x v="0"/>
    <n v="0.65151000000000003"/>
    <x v="7"/>
    <n v="18"/>
    <x v="1"/>
    <x v="4"/>
  </r>
  <r>
    <x v="706"/>
    <x v="9"/>
    <x v="0"/>
    <n v="0.65151000000000003"/>
    <x v="7"/>
    <n v="18"/>
    <x v="1"/>
    <x v="4"/>
  </r>
  <r>
    <x v="706"/>
    <x v="10"/>
    <x v="0"/>
    <n v="0.65151000000000003"/>
    <x v="7"/>
    <n v="18"/>
    <x v="1"/>
    <x v="4"/>
  </r>
  <r>
    <x v="706"/>
    <x v="11"/>
    <x v="0"/>
    <n v="0.65151000000000003"/>
    <x v="7"/>
    <n v="18"/>
    <x v="1"/>
    <x v="4"/>
  </r>
  <r>
    <x v="706"/>
    <x v="12"/>
    <x v="0"/>
    <n v="0.65151000000000003"/>
    <x v="7"/>
    <n v="18"/>
    <x v="1"/>
    <x v="4"/>
  </r>
  <r>
    <x v="706"/>
    <x v="18"/>
    <x v="0"/>
    <n v="0.13780000000000001"/>
    <x v="7"/>
    <n v="18"/>
    <x v="1"/>
    <x v="4"/>
  </r>
  <r>
    <x v="706"/>
    <x v="19"/>
    <x v="0"/>
    <n v="0.17780000000000001"/>
    <x v="7"/>
    <n v="18"/>
    <x v="1"/>
    <x v="4"/>
  </r>
  <r>
    <x v="706"/>
    <x v="13"/>
    <x v="0"/>
    <n v="3.6859999999999997E-2"/>
    <x v="7"/>
    <n v="18"/>
    <x v="1"/>
    <x v="4"/>
  </r>
  <r>
    <x v="706"/>
    <x v="0"/>
    <x v="1"/>
    <n v="0.11282"/>
    <x v="7"/>
    <n v="18"/>
    <x v="1"/>
    <x v="4"/>
  </r>
  <r>
    <x v="706"/>
    <x v="16"/>
    <x v="1"/>
    <n v="0.24065"/>
    <x v="7"/>
    <n v="18"/>
    <x v="1"/>
    <x v="4"/>
  </r>
  <r>
    <x v="706"/>
    <x v="14"/>
    <x v="1"/>
    <n v="0.23196"/>
    <x v="7"/>
    <n v="18"/>
    <x v="1"/>
    <x v="4"/>
  </r>
  <r>
    <x v="706"/>
    <x v="2"/>
    <x v="1"/>
    <n v="0.23713000000000001"/>
    <x v="7"/>
    <n v="18"/>
    <x v="1"/>
    <x v="4"/>
  </r>
  <r>
    <x v="706"/>
    <x v="5"/>
    <x v="1"/>
    <n v="9.3109999999999998E-2"/>
    <x v="7"/>
    <n v="18"/>
    <x v="1"/>
    <x v="4"/>
  </r>
  <r>
    <x v="706"/>
    <x v="6"/>
    <x v="1"/>
    <n v="0.19947999999999999"/>
    <x v="7"/>
    <n v="18"/>
    <x v="1"/>
    <x v="4"/>
  </r>
  <r>
    <x v="706"/>
    <x v="17"/>
    <x v="1"/>
    <n v="0.28323999999999999"/>
    <x v="7"/>
    <n v="18"/>
    <x v="1"/>
    <x v="4"/>
  </r>
  <r>
    <x v="706"/>
    <x v="15"/>
    <x v="1"/>
    <n v="0.27484999999999998"/>
    <x v="7"/>
    <n v="18"/>
    <x v="1"/>
    <x v="4"/>
  </r>
  <r>
    <x v="706"/>
    <x v="8"/>
    <x v="1"/>
    <n v="0.27661999999999998"/>
    <x v="7"/>
    <n v="18"/>
    <x v="1"/>
    <x v="4"/>
  </r>
  <r>
    <x v="706"/>
    <x v="9"/>
    <x v="1"/>
    <n v="0.29070000000000001"/>
    <x v="7"/>
    <n v="18"/>
    <x v="1"/>
    <x v="4"/>
  </r>
  <r>
    <x v="706"/>
    <x v="10"/>
    <x v="1"/>
    <n v="0.30635000000000001"/>
    <x v="7"/>
    <n v="18"/>
    <x v="1"/>
    <x v="4"/>
  </r>
  <r>
    <x v="706"/>
    <x v="11"/>
    <x v="1"/>
    <n v="0.30030000000000001"/>
    <x v="7"/>
    <n v="18"/>
    <x v="1"/>
    <x v="4"/>
  </r>
  <r>
    <x v="706"/>
    <x v="12"/>
    <x v="1"/>
    <n v="0.36747999999999997"/>
    <x v="7"/>
    <n v="18"/>
    <x v="1"/>
    <x v="4"/>
  </r>
  <r>
    <x v="706"/>
    <x v="18"/>
    <x v="1"/>
    <n v="0.17255999999999999"/>
    <x v="7"/>
    <n v="18"/>
    <x v="1"/>
    <x v="4"/>
  </r>
  <r>
    <x v="706"/>
    <x v="19"/>
    <x v="1"/>
    <n v="0.20519000000000001"/>
    <x v="7"/>
    <n v="18"/>
    <x v="1"/>
    <x v="4"/>
  </r>
  <r>
    <x v="706"/>
    <x v="13"/>
    <x v="1"/>
    <n v="7.3599999999999999E-2"/>
    <x v="7"/>
    <n v="18"/>
    <x v="1"/>
    <x v="4"/>
  </r>
  <r>
    <x v="707"/>
    <x v="0"/>
    <x v="3"/>
    <n v="0.59840000000000004"/>
    <x v="7"/>
    <n v="19"/>
    <x v="1"/>
    <x v="4"/>
  </r>
  <r>
    <x v="707"/>
    <x v="16"/>
    <x v="3"/>
    <n v="1.2604"/>
    <x v="7"/>
    <n v="19"/>
    <x v="1"/>
    <x v="4"/>
  </r>
  <r>
    <x v="707"/>
    <x v="14"/>
    <x v="3"/>
    <n v="1.2161"/>
    <x v="7"/>
    <n v="19"/>
    <x v="1"/>
    <x v="4"/>
  </r>
  <r>
    <x v="707"/>
    <x v="2"/>
    <x v="3"/>
    <n v="1.2418"/>
    <x v="7"/>
    <n v="19"/>
    <x v="1"/>
    <x v="4"/>
  </r>
  <r>
    <x v="707"/>
    <x v="5"/>
    <x v="3"/>
    <n v="0.78459999999999996"/>
    <x v="7"/>
    <n v="19"/>
    <x v="1"/>
    <x v="4"/>
  </r>
  <r>
    <x v="707"/>
    <x v="6"/>
    <x v="3"/>
    <n v="1.0416000000000001"/>
    <x v="7"/>
    <n v="19"/>
    <x v="1"/>
    <x v="4"/>
  </r>
  <r>
    <x v="707"/>
    <x v="17"/>
    <x v="3"/>
    <n v="1.4916"/>
    <x v="7"/>
    <n v="19"/>
    <x v="1"/>
    <x v="4"/>
  </r>
  <r>
    <x v="707"/>
    <x v="15"/>
    <x v="3"/>
    <n v="1.4459"/>
    <x v="7"/>
    <n v="19"/>
    <x v="1"/>
    <x v="4"/>
  </r>
  <r>
    <x v="707"/>
    <x v="8"/>
    <x v="3"/>
    <n v="1.4515"/>
    <x v="7"/>
    <n v="19"/>
    <x v="1"/>
    <x v="4"/>
  </r>
  <r>
    <x v="707"/>
    <x v="9"/>
    <x v="3"/>
    <n v="1.5266999999999999"/>
    <x v="7"/>
    <n v="19"/>
    <x v="1"/>
    <x v="4"/>
  </r>
  <r>
    <x v="707"/>
    <x v="10"/>
    <x v="3"/>
    <n v="1.6184000000000001"/>
    <x v="7"/>
    <n v="19"/>
    <x v="1"/>
    <x v="4"/>
  </r>
  <r>
    <x v="707"/>
    <x v="11"/>
    <x v="3"/>
    <n v="1.5712999999999999"/>
    <x v="7"/>
    <n v="19"/>
    <x v="1"/>
    <x v="4"/>
  </r>
  <r>
    <x v="707"/>
    <x v="12"/>
    <x v="3"/>
    <n v="1.9646999999999999"/>
    <x v="7"/>
    <n v="19"/>
    <x v="1"/>
    <x v="4"/>
  </r>
  <r>
    <x v="707"/>
    <x v="18"/>
    <x v="3"/>
    <n v="0.92300000000000004"/>
    <x v="7"/>
    <n v="19"/>
    <x v="1"/>
    <x v="4"/>
  </r>
  <r>
    <x v="707"/>
    <x v="19"/>
    <x v="3"/>
    <n v="1.0974999999999999"/>
    <x v="7"/>
    <n v="19"/>
    <x v="1"/>
    <x v="4"/>
  </r>
  <r>
    <x v="707"/>
    <x v="13"/>
    <x v="3"/>
    <n v="0.62509999999999999"/>
    <x v="7"/>
    <n v="19"/>
    <x v="1"/>
    <x v="4"/>
  </r>
  <r>
    <x v="707"/>
    <x v="0"/>
    <x v="2"/>
    <n v="0.34658"/>
    <x v="7"/>
    <n v="19"/>
    <x v="1"/>
    <x v="4"/>
  </r>
  <r>
    <x v="707"/>
    <x v="16"/>
    <x v="2"/>
    <n v="0.55862000000000001"/>
    <x v="7"/>
    <n v="19"/>
    <x v="1"/>
    <x v="4"/>
  </r>
  <r>
    <x v="707"/>
    <x v="14"/>
    <x v="2"/>
    <n v="0.52261000000000002"/>
    <x v="7"/>
    <n v="19"/>
    <x v="1"/>
    <x v="4"/>
  </r>
  <r>
    <x v="707"/>
    <x v="2"/>
    <x v="2"/>
    <n v="0.54349999999999998"/>
    <x v="7"/>
    <n v="19"/>
    <x v="1"/>
    <x v="4"/>
  </r>
  <r>
    <x v="707"/>
    <x v="5"/>
    <x v="2"/>
    <n v="0.57016"/>
    <x v="7"/>
    <n v="19"/>
    <x v="1"/>
    <x v="4"/>
  </r>
  <r>
    <x v="707"/>
    <x v="6"/>
    <x v="2"/>
    <n v="0.50012999999999996"/>
    <x v="7"/>
    <n v="19"/>
    <x v="1"/>
    <x v="4"/>
  </r>
  <r>
    <x v="707"/>
    <x v="17"/>
    <x v="2"/>
    <n v="0.56144000000000005"/>
    <x v="7"/>
    <n v="19"/>
    <x v="1"/>
    <x v="4"/>
  </r>
  <r>
    <x v="707"/>
    <x v="15"/>
    <x v="2"/>
    <n v="0.52429999999999999"/>
    <x v="7"/>
    <n v="19"/>
    <x v="1"/>
    <x v="4"/>
  </r>
  <r>
    <x v="707"/>
    <x v="8"/>
    <x v="2"/>
    <n v="0.52883999999999998"/>
    <x v="7"/>
    <n v="19"/>
    <x v="1"/>
    <x v="4"/>
  </r>
  <r>
    <x v="707"/>
    <x v="9"/>
    <x v="2"/>
    <n v="0.59"/>
    <x v="7"/>
    <n v="19"/>
    <x v="1"/>
    <x v="4"/>
  </r>
  <r>
    <x v="707"/>
    <x v="10"/>
    <x v="2"/>
    <n v="0.66449999999999998"/>
    <x v="7"/>
    <n v="19"/>
    <x v="1"/>
    <x v="4"/>
  </r>
  <r>
    <x v="707"/>
    <x v="11"/>
    <x v="2"/>
    <n v="0.62622999999999995"/>
    <x v="7"/>
    <n v="19"/>
    <x v="1"/>
    <x v="4"/>
  </r>
  <r>
    <x v="707"/>
    <x v="12"/>
    <x v="2"/>
    <n v="0.94611999999999996"/>
    <x v="7"/>
    <n v="19"/>
    <x v="1"/>
    <x v="4"/>
  </r>
  <r>
    <x v="707"/>
    <x v="18"/>
    <x v="2"/>
    <n v="0.61263999999999996"/>
    <x v="7"/>
    <n v="19"/>
    <x v="1"/>
    <x v="4"/>
  </r>
  <r>
    <x v="707"/>
    <x v="19"/>
    <x v="2"/>
    <n v="0.71450999999999998"/>
    <x v="7"/>
    <n v="19"/>
    <x v="1"/>
    <x v="4"/>
  </r>
  <r>
    <x v="707"/>
    <x v="13"/>
    <x v="2"/>
    <n v="0.51646999999999998"/>
    <x v="7"/>
    <n v="19"/>
    <x v="1"/>
    <x v="4"/>
  </r>
  <r>
    <x v="707"/>
    <x v="0"/>
    <x v="0"/>
    <n v="0.14000000000000001"/>
    <x v="7"/>
    <n v="19"/>
    <x v="1"/>
    <x v="4"/>
  </r>
  <r>
    <x v="707"/>
    <x v="16"/>
    <x v="0"/>
    <n v="0.46636"/>
    <x v="7"/>
    <n v="19"/>
    <x v="1"/>
    <x v="4"/>
  </r>
  <r>
    <x v="707"/>
    <x v="14"/>
    <x v="0"/>
    <n v="0.46636"/>
    <x v="7"/>
    <n v="19"/>
    <x v="1"/>
    <x v="4"/>
  </r>
  <r>
    <x v="707"/>
    <x v="2"/>
    <x v="0"/>
    <n v="0.46636"/>
    <x v="7"/>
    <n v="19"/>
    <x v="1"/>
    <x v="4"/>
  </r>
  <r>
    <x v="707"/>
    <x v="5"/>
    <x v="0"/>
    <n v="0.12446"/>
    <x v="7"/>
    <n v="19"/>
    <x v="1"/>
    <x v="4"/>
  </r>
  <r>
    <x v="707"/>
    <x v="6"/>
    <x v="0"/>
    <n v="0.34694999999999998"/>
    <x v="7"/>
    <n v="19"/>
    <x v="1"/>
    <x v="4"/>
  </r>
  <r>
    <x v="707"/>
    <x v="17"/>
    <x v="0"/>
    <n v="0.65151000000000003"/>
    <x v="7"/>
    <n v="19"/>
    <x v="1"/>
    <x v="4"/>
  </r>
  <r>
    <x v="707"/>
    <x v="15"/>
    <x v="0"/>
    <n v="0.65151000000000003"/>
    <x v="7"/>
    <n v="19"/>
    <x v="1"/>
    <x v="4"/>
  </r>
  <r>
    <x v="707"/>
    <x v="8"/>
    <x v="0"/>
    <n v="0.65151000000000003"/>
    <x v="7"/>
    <n v="19"/>
    <x v="1"/>
    <x v="4"/>
  </r>
  <r>
    <x v="707"/>
    <x v="9"/>
    <x v="0"/>
    <n v="0.65151000000000003"/>
    <x v="7"/>
    <n v="19"/>
    <x v="1"/>
    <x v="4"/>
  </r>
  <r>
    <x v="707"/>
    <x v="10"/>
    <x v="0"/>
    <n v="0.65151000000000003"/>
    <x v="7"/>
    <n v="19"/>
    <x v="1"/>
    <x v="4"/>
  </r>
  <r>
    <x v="707"/>
    <x v="11"/>
    <x v="0"/>
    <n v="0.65151000000000003"/>
    <x v="7"/>
    <n v="19"/>
    <x v="1"/>
    <x v="4"/>
  </r>
  <r>
    <x v="707"/>
    <x v="12"/>
    <x v="0"/>
    <n v="0.65151000000000003"/>
    <x v="7"/>
    <n v="19"/>
    <x v="1"/>
    <x v="4"/>
  </r>
  <r>
    <x v="707"/>
    <x v="18"/>
    <x v="0"/>
    <n v="0.13780000000000001"/>
    <x v="7"/>
    <n v="19"/>
    <x v="1"/>
    <x v="4"/>
  </r>
  <r>
    <x v="707"/>
    <x v="19"/>
    <x v="0"/>
    <n v="0.17780000000000001"/>
    <x v="7"/>
    <n v="19"/>
    <x v="1"/>
    <x v="4"/>
  </r>
  <r>
    <x v="707"/>
    <x v="13"/>
    <x v="0"/>
    <n v="3.6859999999999997E-2"/>
    <x v="7"/>
    <n v="19"/>
    <x v="1"/>
    <x v="4"/>
  </r>
  <r>
    <x v="707"/>
    <x v="0"/>
    <x v="1"/>
    <n v="0.11181000000000001"/>
    <x v="7"/>
    <n v="19"/>
    <x v="1"/>
    <x v="4"/>
  </r>
  <r>
    <x v="707"/>
    <x v="16"/>
    <x v="1"/>
    <n v="0.23541999999999999"/>
    <x v="7"/>
    <n v="19"/>
    <x v="1"/>
    <x v="4"/>
  </r>
  <r>
    <x v="707"/>
    <x v="14"/>
    <x v="1"/>
    <n v="0.22711999999999999"/>
    <x v="7"/>
    <n v="19"/>
    <x v="1"/>
    <x v="4"/>
  </r>
  <r>
    <x v="707"/>
    <x v="2"/>
    <x v="1"/>
    <n v="0.23193"/>
    <x v="7"/>
    <n v="19"/>
    <x v="1"/>
    <x v="4"/>
  </r>
  <r>
    <x v="707"/>
    <x v="5"/>
    <x v="1"/>
    <n v="8.9969999999999994E-2"/>
    <x v="7"/>
    <n v="19"/>
    <x v="1"/>
    <x v="4"/>
  </r>
  <r>
    <x v="707"/>
    <x v="6"/>
    <x v="1"/>
    <n v="0.19450999999999999"/>
    <x v="7"/>
    <n v="19"/>
    <x v="1"/>
    <x v="4"/>
  </r>
  <r>
    <x v="707"/>
    <x v="17"/>
    <x v="1"/>
    <n v="0.27864"/>
    <x v="7"/>
    <n v="19"/>
    <x v="1"/>
    <x v="4"/>
  </r>
  <r>
    <x v="707"/>
    <x v="15"/>
    <x v="1"/>
    <n v="0.27007999999999999"/>
    <x v="7"/>
    <n v="19"/>
    <x v="1"/>
    <x v="4"/>
  </r>
  <r>
    <x v="707"/>
    <x v="8"/>
    <x v="1"/>
    <n v="0.27113999999999999"/>
    <x v="7"/>
    <n v="19"/>
    <x v="1"/>
    <x v="4"/>
  </r>
  <r>
    <x v="707"/>
    <x v="9"/>
    <x v="1"/>
    <n v="0.28517999999999999"/>
    <x v="7"/>
    <n v="19"/>
    <x v="1"/>
    <x v="4"/>
  </r>
  <r>
    <x v="707"/>
    <x v="10"/>
    <x v="1"/>
    <n v="0.30237999999999998"/>
    <x v="7"/>
    <n v="19"/>
    <x v="1"/>
    <x v="4"/>
  </r>
  <r>
    <x v="707"/>
    <x v="11"/>
    <x v="1"/>
    <n v="0.29354999999999998"/>
    <x v="7"/>
    <n v="19"/>
    <x v="1"/>
    <x v="4"/>
  </r>
  <r>
    <x v="707"/>
    <x v="12"/>
    <x v="1"/>
    <n v="0.36706"/>
    <x v="7"/>
    <n v="19"/>
    <x v="1"/>
    <x v="4"/>
  </r>
  <r>
    <x v="707"/>
    <x v="18"/>
    <x v="1"/>
    <n v="0.17255999999999999"/>
    <x v="7"/>
    <n v="19"/>
    <x v="1"/>
    <x v="4"/>
  </r>
  <r>
    <x v="707"/>
    <x v="19"/>
    <x v="1"/>
    <n v="0.20519000000000001"/>
    <x v="7"/>
    <n v="19"/>
    <x v="1"/>
    <x v="4"/>
  </r>
  <r>
    <x v="707"/>
    <x v="13"/>
    <x v="1"/>
    <n v="7.1760000000000004E-2"/>
    <x v="7"/>
    <n v="19"/>
    <x v="1"/>
    <x v="4"/>
  </r>
  <r>
    <x v="708"/>
    <x v="0"/>
    <x v="3"/>
    <n v="0.5958"/>
    <x v="7"/>
    <n v="20"/>
    <x v="1"/>
    <x v="4"/>
  </r>
  <r>
    <x v="708"/>
    <x v="16"/>
    <x v="3"/>
    <n v="1.2464"/>
    <x v="7"/>
    <n v="20"/>
    <x v="1"/>
    <x v="4"/>
  </r>
  <r>
    <x v="708"/>
    <x v="14"/>
    <x v="3"/>
    <n v="1.2067000000000001"/>
    <x v="7"/>
    <n v="20"/>
    <x v="1"/>
    <x v="4"/>
  </r>
  <r>
    <x v="708"/>
    <x v="2"/>
    <x v="3"/>
    <n v="1.2406999999999999"/>
    <x v="7"/>
    <n v="20"/>
    <x v="1"/>
    <x v="4"/>
  </r>
  <r>
    <x v="708"/>
    <x v="5"/>
    <x v="3"/>
    <n v="0.77539999999999998"/>
    <x v="7"/>
    <n v="20"/>
    <x v="1"/>
    <x v="4"/>
  </r>
  <r>
    <x v="708"/>
    <x v="6"/>
    <x v="3"/>
    <n v="1.0263"/>
    <x v="7"/>
    <n v="20"/>
    <x v="1"/>
    <x v="4"/>
  </r>
  <r>
    <x v="708"/>
    <x v="17"/>
    <x v="3"/>
    <n v="1.4786999999999999"/>
    <x v="7"/>
    <n v="20"/>
    <x v="1"/>
    <x v="4"/>
  </r>
  <r>
    <x v="708"/>
    <x v="15"/>
    <x v="3"/>
    <n v="1.4357"/>
    <x v="7"/>
    <n v="20"/>
    <x v="1"/>
    <x v="4"/>
  </r>
  <r>
    <x v="708"/>
    <x v="8"/>
    <x v="3"/>
    <n v="1.4583999999999999"/>
    <x v="7"/>
    <n v="20"/>
    <x v="1"/>
    <x v="4"/>
  </r>
  <r>
    <x v="708"/>
    <x v="9"/>
    <x v="3"/>
    <n v="1.5139"/>
    <x v="7"/>
    <n v="20"/>
    <x v="1"/>
    <x v="4"/>
  </r>
  <r>
    <x v="708"/>
    <x v="10"/>
    <x v="3"/>
    <n v="1.6069"/>
    <x v="7"/>
    <n v="20"/>
    <x v="1"/>
    <x v="4"/>
  </r>
  <r>
    <x v="708"/>
    <x v="11"/>
    <x v="3"/>
    <n v="1.5654999999999999"/>
    <x v="7"/>
    <n v="20"/>
    <x v="1"/>
    <x v="4"/>
  </r>
  <r>
    <x v="708"/>
    <x v="12"/>
    <x v="3"/>
    <n v="1.9646999999999999"/>
    <x v="7"/>
    <n v="20"/>
    <x v="1"/>
    <x v="4"/>
  </r>
  <r>
    <x v="708"/>
    <x v="18"/>
    <x v="3"/>
    <n v="0.92300000000000004"/>
    <x v="7"/>
    <n v="20"/>
    <x v="1"/>
    <x v="4"/>
  </r>
  <r>
    <x v="708"/>
    <x v="19"/>
    <x v="3"/>
    <n v="1.0974999999999999"/>
    <x v="7"/>
    <n v="20"/>
    <x v="1"/>
    <x v="4"/>
  </r>
  <r>
    <x v="708"/>
    <x v="13"/>
    <x v="3"/>
    <n v="0.61985999999999997"/>
    <x v="7"/>
    <n v="20"/>
    <x v="1"/>
    <x v="4"/>
  </r>
  <r>
    <x v="708"/>
    <x v="0"/>
    <x v="2"/>
    <n v="0.34439019999999998"/>
    <x v="7"/>
    <n v="20"/>
    <x v="1"/>
    <x v="4"/>
  </r>
  <r>
    <x v="708"/>
    <x v="16"/>
    <x v="2"/>
    <n v="0.5469733"/>
    <x v="7"/>
    <n v="20"/>
    <x v="1"/>
    <x v="4"/>
  </r>
  <r>
    <x v="708"/>
    <x v="14"/>
    <x v="2"/>
    <n v="0.51469690000000001"/>
    <x v="7"/>
    <n v="20"/>
    <x v="1"/>
    <x v="4"/>
  </r>
  <r>
    <x v="708"/>
    <x v="2"/>
    <x v="2"/>
    <n v="0.54233920000000002"/>
    <x v="7"/>
    <n v="20"/>
    <x v="1"/>
    <x v="4"/>
  </r>
  <r>
    <x v="708"/>
    <x v="5"/>
    <x v="2"/>
    <n v="0.56173470000000003"/>
    <x v="7"/>
    <n v="20"/>
    <x v="1"/>
    <x v="4"/>
  </r>
  <r>
    <x v="708"/>
    <x v="6"/>
    <x v="2"/>
    <n v="0.48744019999999999"/>
    <x v="7"/>
    <n v="20"/>
    <x v="1"/>
    <x v="4"/>
  </r>
  <r>
    <x v="708"/>
    <x v="17"/>
    <x v="2"/>
    <n v="0.55068519999999999"/>
    <x v="7"/>
    <n v="20"/>
    <x v="1"/>
    <x v="4"/>
  </r>
  <r>
    <x v="708"/>
    <x v="15"/>
    <x v="2"/>
    <n v="0.51572580000000001"/>
    <x v="7"/>
    <n v="20"/>
    <x v="1"/>
    <x v="4"/>
  </r>
  <r>
    <x v="708"/>
    <x v="8"/>
    <x v="2"/>
    <n v="0.53418109999999996"/>
    <x v="7"/>
    <n v="20"/>
    <x v="1"/>
    <x v="4"/>
  </r>
  <r>
    <x v="708"/>
    <x v="9"/>
    <x v="2"/>
    <n v="0.57930300000000001"/>
    <x v="7"/>
    <n v="20"/>
    <x v="1"/>
    <x v="4"/>
  </r>
  <r>
    <x v="708"/>
    <x v="10"/>
    <x v="2"/>
    <n v="0.65491279999999996"/>
    <x v="7"/>
    <n v="20"/>
    <x v="1"/>
    <x v="4"/>
  </r>
  <r>
    <x v="708"/>
    <x v="11"/>
    <x v="2"/>
    <n v="0.62125430000000004"/>
    <x v="7"/>
    <n v="20"/>
    <x v="1"/>
    <x v="4"/>
  </r>
  <r>
    <x v="708"/>
    <x v="12"/>
    <x v="2"/>
    <n v="0.94580699999999995"/>
    <x v="7"/>
    <n v="20"/>
    <x v="1"/>
    <x v="4"/>
  </r>
  <r>
    <x v="708"/>
    <x v="18"/>
    <x v="2"/>
    <n v="0.61260650000000005"/>
    <x v="7"/>
    <n v="20"/>
    <x v="1"/>
    <x v="4"/>
  </r>
  <r>
    <x v="708"/>
    <x v="19"/>
    <x v="2"/>
    <n v="0.71447640000000001"/>
    <x v="7"/>
    <n v="20"/>
    <x v="1"/>
    <x v="4"/>
  </r>
  <r>
    <x v="708"/>
    <x v="13"/>
    <x v="2"/>
    <n v="0.5116887"/>
    <x v="7"/>
    <n v="20"/>
    <x v="1"/>
    <x v="4"/>
  </r>
  <r>
    <x v="708"/>
    <x v="0"/>
    <x v="0"/>
    <n v="0.14000000000000001"/>
    <x v="7"/>
    <n v="20"/>
    <x v="1"/>
    <x v="4"/>
  </r>
  <r>
    <x v="708"/>
    <x v="16"/>
    <x v="0"/>
    <n v="0.46636"/>
    <x v="7"/>
    <n v="20"/>
    <x v="1"/>
    <x v="4"/>
  </r>
  <r>
    <x v="708"/>
    <x v="14"/>
    <x v="0"/>
    <n v="0.46636"/>
    <x v="7"/>
    <n v="20"/>
    <x v="1"/>
    <x v="4"/>
  </r>
  <r>
    <x v="708"/>
    <x v="2"/>
    <x v="0"/>
    <n v="0.46636"/>
    <x v="7"/>
    <n v="20"/>
    <x v="1"/>
    <x v="4"/>
  </r>
  <r>
    <x v="708"/>
    <x v="5"/>
    <x v="0"/>
    <n v="0.12446"/>
    <x v="7"/>
    <n v="20"/>
    <x v="1"/>
    <x v="4"/>
  </r>
  <r>
    <x v="708"/>
    <x v="6"/>
    <x v="0"/>
    <n v="0.34694999999999998"/>
    <x v="7"/>
    <n v="20"/>
    <x v="1"/>
    <x v="4"/>
  </r>
  <r>
    <x v="708"/>
    <x v="17"/>
    <x v="0"/>
    <n v="0.65151000000000003"/>
    <x v="7"/>
    <n v="20"/>
    <x v="1"/>
    <x v="4"/>
  </r>
  <r>
    <x v="708"/>
    <x v="15"/>
    <x v="0"/>
    <n v="0.65151000000000003"/>
    <x v="7"/>
    <n v="20"/>
    <x v="1"/>
    <x v="4"/>
  </r>
  <r>
    <x v="708"/>
    <x v="8"/>
    <x v="0"/>
    <n v="0.65151000000000003"/>
    <x v="7"/>
    <n v="20"/>
    <x v="1"/>
    <x v="4"/>
  </r>
  <r>
    <x v="708"/>
    <x v="9"/>
    <x v="0"/>
    <n v="0.65151000000000003"/>
    <x v="7"/>
    <n v="20"/>
    <x v="1"/>
    <x v="4"/>
  </r>
  <r>
    <x v="708"/>
    <x v="10"/>
    <x v="0"/>
    <n v="0.65151000000000003"/>
    <x v="7"/>
    <n v="20"/>
    <x v="1"/>
    <x v="4"/>
  </r>
  <r>
    <x v="708"/>
    <x v="11"/>
    <x v="0"/>
    <n v="0.65151000000000003"/>
    <x v="7"/>
    <n v="20"/>
    <x v="1"/>
    <x v="4"/>
  </r>
  <r>
    <x v="708"/>
    <x v="12"/>
    <x v="0"/>
    <n v="0.65151000000000003"/>
    <x v="7"/>
    <n v="20"/>
    <x v="1"/>
    <x v="4"/>
  </r>
  <r>
    <x v="708"/>
    <x v="18"/>
    <x v="0"/>
    <n v="0.13780000000000001"/>
    <x v="7"/>
    <n v="20"/>
    <x v="1"/>
    <x v="4"/>
  </r>
  <r>
    <x v="708"/>
    <x v="19"/>
    <x v="0"/>
    <n v="0.17780000000000001"/>
    <x v="7"/>
    <n v="20"/>
    <x v="1"/>
    <x v="4"/>
  </r>
  <r>
    <x v="708"/>
    <x v="13"/>
    <x v="0"/>
    <n v="3.6859999999999997E-2"/>
    <x v="7"/>
    <n v="20"/>
    <x v="1"/>
    <x v="4"/>
  </r>
  <r>
    <x v="708"/>
    <x v="0"/>
    <x v="1"/>
    <n v="0.1114098"/>
    <x v="7"/>
    <n v="20"/>
    <x v="1"/>
    <x v="4"/>
  </r>
  <r>
    <x v="708"/>
    <x v="16"/>
    <x v="1"/>
    <n v="0.23306669999999999"/>
    <x v="7"/>
    <n v="20"/>
    <x v="1"/>
    <x v="4"/>
  </r>
  <r>
    <x v="708"/>
    <x v="14"/>
    <x v="1"/>
    <n v="0.22564310000000001"/>
    <x v="7"/>
    <n v="20"/>
    <x v="1"/>
    <x v="4"/>
  </r>
  <r>
    <x v="708"/>
    <x v="2"/>
    <x v="1"/>
    <n v="0.23200080000000001"/>
    <x v="7"/>
    <n v="20"/>
    <x v="1"/>
    <x v="4"/>
  </r>
  <r>
    <x v="708"/>
    <x v="5"/>
    <x v="1"/>
    <n v="8.9205309999999996E-2"/>
    <x v="7"/>
    <n v="20"/>
    <x v="1"/>
    <x v="4"/>
  </r>
  <r>
    <x v="708"/>
    <x v="6"/>
    <x v="1"/>
    <n v="0.19190969999999999"/>
    <x v="7"/>
    <n v="20"/>
    <x v="1"/>
    <x v="4"/>
  </r>
  <r>
    <x v="708"/>
    <x v="17"/>
    <x v="1"/>
    <n v="0.2765049"/>
    <x v="7"/>
    <n v="20"/>
    <x v="1"/>
    <x v="4"/>
  </r>
  <r>
    <x v="708"/>
    <x v="15"/>
    <x v="1"/>
    <n v="0.26846419999999999"/>
    <x v="7"/>
    <n v="20"/>
    <x v="1"/>
    <x v="4"/>
  </r>
  <r>
    <x v="708"/>
    <x v="8"/>
    <x v="1"/>
    <n v="0.27270899999999998"/>
    <x v="7"/>
    <n v="20"/>
    <x v="1"/>
    <x v="4"/>
  </r>
  <r>
    <x v="708"/>
    <x v="9"/>
    <x v="1"/>
    <n v="0.28308699999999998"/>
    <x v="7"/>
    <n v="20"/>
    <x v="1"/>
    <x v="4"/>
  </r>
  <r>
    <x v="708"/>
    <x v="10"/>
    <x v="1"/>
    <n v="0.3004772"/>
    <x v="7"/>
    <n v="20"/>
    <x v="1"/>
    <x v="4"/>
  </r>
  <r>
    <x v="708"/>
    <x v="11"/>
    <x v="1"/>
    <n v="0.29273579999999999"/>
    <x v="7"/>
    <n v="20"/>
    <x v="1"/>
    <x v="4"/>
  </r>
  <r>
    <x v="708"/>
    <x v="12"/>
    <x v="1"/>
    <n v="0.36738290000000001"/>
    <x v="7"/>
    <n v="20"/>
    <x v="1"/>
    <x v="4"/>
  </r>
  <r>
    <x v="708"/>
    <x v="18"/>
    <x v="1"/>
    <n v="0.17259350000000001"/>
    <x v="7"/>
    <n v="20"/>
    <x v="1"/>
    <x v="4"/>
  </r>
  <r>
    <x v="708"/>
    <x v="19"/>
    <x v="1"/>
    <n v="0.20522360000000001"/>
    <x v="7"/>
    <n v="20"/>
    <x v="1"/>
    <x v="4"/>
  </r>
  <r>
    <x v="708"/>
    <x v="13"/>
    <x v="1"/>
    <n v="7.1311319999999997E-2"/>
    <x v="7"/>
    <n v="20"/>
    <x v="1"/>
    <x v="4"/>
  </r>
  <r>
    <x v="709"/>
    <x v="0"/>
    <x v="3"/>
    <n v="0.58169999999999999"/>
    <x v="7"/>
    <n v="21"/>
    <x v="1"/>
    <x v="4"/>
  </r>
  <r>
    <x v="709"/>
    <x v="16"/>
    <x v="3"/>
    <n v="1.2522"/>
    <x v="7"/>
    <n v="21"/>
    <x v="1"/>
    <x v="4"/>
  </r>
  <r>
    <x v="709"/>
    <x v="14"/>
    <x v="3"/>
    <n v="1.2149000000000001"/>
    <x v="7"/>
    <n v="21"/>
    <x v="1"/>
    <x v="4"/>
  </r>
  <r>
    <x v="709"/>
    <x v="2"/>
    <x v="3"/>
    <n v="1.2524"/>
    <x v="7"/>
    <n v="21"/>
    <x v="1"/>
    <x v="4"/>
  </r>
  <r>
    <x v="709"/>
    <x v="5"/>
    <x v="3"/>
    <n v="0.78039999999999998"/>
    <x v="7"/>
    <n v="21"/>
    <x v="1"/>
    <x v="4"/>
  </r>
  <r>
    <x v="709"/>
    <x v="6"/>
    <x v="3"/>
    <n v="1.0298"/>
    <x v="7"/>
    <n v="21"/>
    <x v="1"/>
    <x v="4"/>
  </r>
  <r>
    <x v="709"/>
    <x v="17"/>
    <x v="3"/>
    <n v="1.4857"/>
    <x v="7"/>
    <n v="21"/>
    <x v="1"/>
    <x v="4"/>
  </r>
  <r>
    <x v="709"/>
    <x v="15"/>
    <x v="3"/>
    <n v="1.4492"/>
    <x v="7"/>
    <n v="21"/>
    <x v="1"/>
    <x v="4"/>
  </r>
  <r>
    <x v="709"/>
    <x v="8"/>
    <x v="3"/>
    <n v="1.4698"/>
    <x v="7"/>
    <n v="21"/>
    <x v="1"/>
    <x v="4"/>
  </r>
  <r>
    <x v="709"/>
    <x v="9"/>
    <x v="3"/>
    <n v="1.5224"/>
    <x v="7"/>
    <n v="21"/>
    <x v="1"/>
    <x v="4"/>
  </r>
  <r>
    <x v="709"/>
    <x v="10"/>
    <x v="3"/>
    <n v="1.6243000000000001"/>
    <x v="7"/>
    <n v="21"/>
    <x v="1"/>
    <x v="4"/>
  </r>
  <r>
    <x v="709"/>
    <x v="11"/>
    <x v="3"/>
    <n v="1.57"/>
    <x v="7"/>
    <n v="21"/>
    <x v="1"/>
    <x v="4"/>
  </r>
  <r>
    <x v="709"/>
    <x v="12"/>
    <x v="3"/>
    <n v="1.9651000000000001"/>
    <x v="7"/>
    <n v="21"/>
    <x v="1"/>
    <x v="4"/>
  </r>
  <r>
    <x v="709"/>
    <x v="18"/>
    <x v="3"/>
    <n v="0.92300000000000004"/>
    <x v="7"/>
    <n v="21"/>
    <x v="1"/>
    <x v="4"/>
  </r>
  <r>
    <x v="709"/>
    <x v="19"/>
    <x v="3"/>
    <n v="1.0974999999999999"/>
    <x v="7"/>
    <n v="21"/>
    <x v="1"/>
    <x v="4"/>
  </r>
  <r>
    <x v="709"/>
    <x v="13"/>
    <x v="3"/>
    <n v="0.61995"/>
    <x v="7"/>
    <n v="21"/>
    <x v="1"/>
    <x v="4"/>
  </r>
  <r>
    <x v="709"/>
    <x v="0"/>
    <x v="2"/>
    <n v="0.33292690000000003"/>
    <x v="7"/>
    <n v="21"/>
    <x v="1"/>
    <x v="4"/>
  </r>
  <r>
    <x v="709"/>
    <x v="16"/>
    <x v="2"/>
    <n v="0.55168879999999998"/>
    <x v="7"/>
    <n v="21"/>
    <x v="1"/>
    <x v="4"/>
  </r>
  <r>
    <x v="709"/>
    <x v="14"/>
    <x v="2"/>
    <n v="0.52136360000000004"/>
    <x v="7"/>
    <n v="21"/>
    <x v="1"/>
    <x v="4"/>
  </r>
  <r>
    <x v="709"/>
    <x v="2"/>
    <x v="2"/>
    <n v="0.55185150000000005"/>
    <x v="7"/>
    <n v="21"/>
    <x v="1"/>
    <x v="4"/>
  </r>
  <r>
    <x v="709"/>
    <x v="5"/>
    <x v="2"/>
    <n v="0.56615950000000004"/>
    <x v="7"/>
    <n v="21"/>
    <x v="1"/>
    <x v="4"/>
  </r>
  <r>
    <x v="709"/>
    <x v="6"/>
    <x v="2"/>
    <n v="0.49028579999999999"/>
    <x v="7"/>
    <n v="21"/>
    <x v="1"/>
    <x v="4"/>
  </r>
  <r>
    <x v="709"/>
    <x v="17"/>
    <x v="2"/>
    <n v="0.55637619999999999"/>
    <x v="7"/>
    <n v="21"/>
    <x v="1"/>
    <x v="4"/>
  </r>
  <r>
    <x v="709"/>
    <x v="15"/>
    <x v="2"/>
    <n v="0.52670139999999999"/>
    <x v="7"/>
    <n v="21"/>
    <x v="1"/>
    <x v="4"/>
  </r>
  <r>
    <x v="709"/>
    <x v="8"/>
    <x v="2"/>
    <n v="0.54344930000000002"/>
    <x v="7"/>
    <n v="21"/>
    <x v="1"/>
    <x v="4"/>
  </r>
  <r>
    <x v="709"/>
    <x v="9"/>
    <x v="2"/>
    <n v="0.5862136"/>
    <x v="7"/>
    <n v="21"/>
    <x v="1"/>
    <x v="4"/>
  </r>
  <r>
    <x v="709"/>
    <x v="10"/>
    <x v="2"/>
    <n v="0.66905910000000002"/>
    <x v="7"/>
    <n v="21"/>
    <x v="1"/>
    <x v="4"/>
  </r>
  <r>
    <x v="709"/>
    <x v="11"/>
    <x v="2"/>
    <n v="0.62491280000000005"/>
    <x v="7"/>
    <n v="21"/>
    <x v="1"/>
    <x v="4"/>
  </r>
  <r>
    <x v="709"/>
    <x v="12"/>
    <x v="2"/>
    <n v="0.94613230000000004"/>
    <x v="7"/>
    <n v="21"/>
    <x v="1"/>
    <x v="4"/>
  </r>
  <r>
    <x v="709"/>
    <x v="18"/>
    <x v="2"/>
    <n v="0.61260650000000005"/>
    <x v="7"/>
    <n v="21"/>
    <x v="1"/>
    <x v="4"/>
  </r>
  <r>
    <x v="709"/>
    <x v="19"/>
    <x v="2"/>
    <n v="0.71447640000000001"/>
    <x v="7"/>
    <n v="21"/>
    <x v="1"/>
    <x v="4"/>
  </r>
  <r>
    <x v="709"/>
    <x v="13"/>
    <x v="2"/>
    <n v="0.51176829999999995"/>
    <x v="7"/>
    <n v="21"/>
    <x v="1"/>
    <x v="4"/>
  </r>
  <r>
    <x v="709"/>
    <x v="0"/>
    <x v="0"/>
    <n v="0.14000000000000001"/>
    <x v="7"/>
    <n v="21"/>
    <x v="1"/>
    <x v="4"/>
  </r>
  <r>
    <x v="709"/>
    <x v="16"/>
    <x v="0"/>
    <n v="0.46636"/>
    <x v="7"/>
    <n v="21"/>
    <x v="1"/>
    <x v="4"/>
  </r>
  <r>
    <x v="709"/>
    <x v="14"/>
    <x v="0"/>
    <n v="0.46636"/>
    <x v="7"/>
    <n v="21"/>
    <x v="1"/>
    <x v="4"/>
  </r>
  <r>
    <x v="709"/>
    <x v="2"/>
    <x v="0"/>
    <n v="0.46636"/>
    <x v="7"/>
    <n v="21"/>
    <x v="1"/>
    <x v="4"/>
  </r>
  <r>
    <x v="709"/>
    <x v="5"/>
    <x v="0"/>
    <n v="0.12446"/>
    <x v="7"/>
    <n v="21"/>
    <x v="1"/>
    <x v="4"/>
  </r>
  <r>
    <x v="709"/>
    <x v="6"/>
    <x v="0"/>
    <n v="0.34694999999999998"/>
    <x v="7"/>
    <n v="21"/>
    <x v="1"/>
    <x v="4"/>
  </r>
  <r>
    <x v="709"/>
    <x v="17"/>
    <x v="0"/>
    <n v="0.65151000000000003"/>
    <x v="7"/>
    <n v="21"/>
    <x v="1"/>
    <x v="4"/>
  </r>
  <r>
    <x v="709"/>
    <x v="15"/>
    <x v="0"/>
    <n v="0.65151000000000003"/>
    <x v="7"/>
    <n v="21"/>
    <x v="1"/>
    <x v="4"/>
  </r>
  <r>
    <x v="709"/>
    <x v="8"/>
    <x v="0"/>
    <n v="0.65151000000000003"/>
    <x v="7"/>
    <n v="21"/>
    <x v="1"/>
    <x v="4"/>
  </r>
  <r>
    <x v="709"/>
    <x v="9"/>
    <x v="0"/>
    <n v="0.65151000000000003"/>
    <x v="7"/>
    <n v="21"/>
    <x v="1"/>
    <x v="4"/>
  </r>
  <r>
    <x v="709"/>
    <x v="10"/>
    <x v="0"/>
    <n v="0.65151000000000003"/>
    <x v="7"/>
    <n v="21"/>
    <x v="1"/>
    <x v="4"/>
  </r>
  <r>
    <x v="709"/>
    <x v="11"/>
    <x v="0"/>
    <n v="0.65151000000000003"/>
    <x v="7"/>
    <n v="21"/>
    <x v="1"/>
    <x v="4"/>
  </r>
  <r>
    <x v="709"/>
    <x v="12"/>
    <x v="0"/>
    <n v="0.65151000000000003"/>
    <x v="7"/>
    <n v="21"/>
    <x v="1"/>
    <x v="4"/>
  </r>
  <r>
    <x v="709"/>
    <x v="18"/>
    <x v="0"/>
    <n v="0.13780000000000001"/>
    <x v="7"/>
    <n v="21"/>
    <x v="1"/>
    <x v="4"/>
  </r>
  <r>
    <x v="709"/>
    <x v="19"/>
    <x v="0"/>
    <n v="0.17780000000000001"/>
    <x v="7"/>
    <n v="21"/>
    <x v="1"/>
    <x v="4"/>
  </r>
  <r>
    <x v="709"/>
    <x v="13"/>
    <x v="0"/>
    <n v="3.6859999999999997E-2"/>
    <x v="7"/>
    <n v="21"/>
    <x v="1"/>
    <x v="4"/>
  </r>
  <r>
    <x v="709"/>
    <x v="0"/>
    <x v="1"/>
    <n v="0.1087732"/>
    <x v="7"/>
    <n v="21"/>
    <x v="1"/>
    <x v="4"/>
  </r>
  <r>
    <x v="709"/>
    <x v="16"/>
    <x v="1"/>
    <n v="0.2341512"/>
    <x v="7"/>
    <n v="21"/>
    <x v="1"/>
    <x v="4"/>
  </r>
  <r>
    <x v="709"/>
    <x v="14"/>
    <x v="1"/>
    <n v="0.2271764"/>
    <x v="7"/>
    <n v="21"/>
    <x v="1"/>
    <x v="4"/>
  </r>
  <r>
    <x v="709"/>
    <x v="2"/>
    <x v="1"/>
    <n v="0.2341886"/>
    <x v="7"/>
    <n v="21"/>
    <x v="1"/>
    <x v="4"/>
  </r>
  <r>
    <x v="709"/>
    <x v="5"/>
    <x v="1"/>
    <n v="8.9780529999999997E-2"/>
    <x v="7"/>
    <n v="21"/>
    <x v="1"/>
    <x v="4"/>
  </r>
  <r>
    <x v="709"/>
    <x v="6"/>
    <x v="1"/>
    <n v="0.19256419999999999"/>
    <x v="7"/>
    <n v="21"/>
    <x v="1"/>
    <x v="4"/>
  </r>
  <r>
    <x v="709"/>
    <x v="17"/>
    <x v="1"/>
    <n v="0.2778138"/>
    <x v="7"/>
    <n v="21"/>
    <x v="1"/>
    <x v="4"/>
  </r>
  <r>
    <x v="709"/>
    <x v="15"/>
    <x v="1"/>
    <n v="0.27098860000000002"/>
    <x v="7"/>
    <n v="21"/>
    <x v="1"/>
    <x v="4"/>
  </r>
  <r>
    <x v="709"/>
    <x v="8"/>
    <x v="1"/>
    <n v="0.27484069999999999"/>
    <x v="7"/>
    <n v="21"/>
    <x v="1"/>
    <x v="4"/>
  </r>
  <r>
    <x v="709"/>
    <x v="9"/>
    <x v="1"/>
    <n v="0.2846764"/>
    <x v="7"/>
    <n v="21"/>
    <x v="1"/>
    <x v="4"/>
  </r>
  <r>
    <x v="709"/>
    <x v="10"/>
    <x v="1"/>
    <n v="0.30373090000000003"/>
    <x v="7"/>
    <n v="21"/>
    <x v="1"/>
    <x v="4"/>
  </r>
  <r>
    <x v="709"/>
    <x v="11"/>
    <x v="1"/>
    <n v="0.29357729999999999"/>
    <x v="7"/>
    <n v="21"/>
    <x v="1"/>
    <x v="4"/>
  </r>
  <r>
    <x v="709"/>
    <x v="12"/>
    <x v="1"/>
    <n v="0.3674577"/>
    <x v="7"/>
    <n v="21"/>
    <x v="1"/>
    <x v="4"/>
  </r>
  <r>
    <x v="709"/>
    <x v="18"/>
    <x v="1"/>
    <n v="0.17259350000000001"/>
    <x v="7"/>
    <n v="21"/>
    <x v="1"/>
    <x v="4"/>
  </r>
  <r>
    <x v="709"/>
    <x v="19"/>
    <x v="1"/>
    <n v="0.20522360000000001"/>
    <x v="7"/>
    <n v="21"/>
    <x v="1"/>
    <x v="4"/>
  </r>
  <r>
    <x v="709"/>
    <x v="13"/>
    <x v="1"/>
    <n v="7.1321679999999998E-2"/>
    <x v="7"/>
    <n v="21"/>
    <x v="1"/>
    <x v="4"/>
  </r>
  <r>
    <x v="710"/>
    <x v="0"/>
    <x v="3"/>
    <n v="0.5746"/>
    <x v="7"/>
    <n v="22"/>
    <x v="1"/>
    <x v="4"/>
  </r>
  <r>
    <x v="710"/>
    <x v="16"/>
    <x v="3"/>
    <n v="1.2601"/>
    <x v="7"/>
    <n v="22"/>
    <x v="1"/>
    <x v="4"/>
  </r>
  <r>
    <x v="710"/>
    <x v="14"/>
    <x v="3"/>
    <n v="1.2248000000000001"/>
    <x v="7"/>
    <n v="22"/>
    <x v="1"/>
    <x v="4"/>
  </r>
  <r>
    <x v="710"/>
    <x v="2"/>
    <x v="3"/>
    <n v="1.2605"/>
    <x v="7"/>
    <n v="22"/>
    <x v="1"/>
    <x v="4"/>
  </r>
  <r>
    <x v="710"/>
    <x v="5"/>
    <x v="3"/>
    <n v="0.78639999999999999"/>
    <x v="7"/>
    <n v="22"/>
    <x v="1"/>
    <x v="4"/>
  </r>
  <r>
    <x v="710"/>
    <x v="6"/>
    <x v="3"/>
    <n v="1.0353000000000001"/>
    <x v="7"/>
    <n v="22"/>
    <x v="1"/>
    <x v="4"/>
  </r>
  <r>
    <x v="710"/>
    <x v="17"/>
    <x v="3"/>
    <n v="1.4881"/>
    <x v="7"/>
    <n v="22"/>
    <x v="1"/>
    <x v="4"/>
  </r>
  <r>
    <x v="710"/>
    <x v="15"/>
    <x v="3"/>
    <n v="1.4541999999999999"/>
    <x v="7"/>
    <n v="22"/>
    <x v="1"/>
    <x v="4"/>
  </r>
  <r>
    <x v="710"/>
    <x v="8"/>
    <x v="3"/>
    <n v="1.4712000000000001"/>
    <x v="7"/>
    <n v="22"/>
    <x v="1"/>
    <x v="4"/>
  </r>
  <r>
    <x v="710"/>
    <x v="9"/>
    <x v="3"/>
    <n v="1.5284"/>
    <x v="7"/>
    <n v="22"/>
    <x v="1"/>
    <x v="4"/>
  </r>
  <r>
    <x v="710"/>
    <x v="10"/>
    <x v="3"/>
    <n v="1.6292"/>
    <x v="7"/>
    <n v="22"/>
    <x v="1"/>
    <x v="4"/>
  </r>
  <r>
    <x v="710"/>
    <x v="11"/>
    <x v="3"/>
    <n v="1.5750999999999999"/>
    <x v="7"/>
    <n v="22"/>
    <x v="1"/>
    <x v="4"/>
  </r>
  <r>
    <x v="710"/>
    <x v="12"/>
    <x v="3"/>
    <n v="1.9652000000000001"/>
    <x v="7"/>
    <n v="22"/>
    <x v="1"/>
    <x v="4"/>
  </r>
  <r>
    <x v="710"/>
    <x v="18"/>
    <x v="3"/>
    <n v="0.92300000000000004"/>
    <x v="7"/>
    <n v="22"/>
    <x v="1"/>
    <x v="4"/>
  </r>
  <r>
    <x v="710"/>
    <x v="19"/>
    <x v="3"/>
    <n v="1.0974999999999999"/>
    <x v="7"/>
    <n v="22"/>
    <x v="1"/>
    <x v="4"/>
  </r>
  <r>
    <x v="710"/>
    <x v="13"/>
    <x v="3"/>
    <n v="0.63"/>
    <x v="7"/>
    <n v="22"/>
    <x v="1"/>
    <x v="4"/>
  </r>
  <r>
    <x v="710"/>
    <x v="0"/>
    <x v="2"/>
    <n v="0.32715450000000001"/>
    <x v="7"/>
    <n v="22"/>
    <x v="1"/>
    <x v="4"/>
  </r>
  <r>
    <x v="710"/>
    <x v="16"/>
    <x v="2"/>
    <n v="0.55811149999999998"/>
    <x v="7"/>
    <n v="22"/>
    <x v="1"/>
    <x v="4"/>
  </r>
  <r>
    <x v="710"/>
    <x v="14"/>
    <x v="2"/>
    <n v="0.52941240000000001"/>
    <x v="7"/>
    <n v="22"/>
    <x v="1"/>
    <x v="4"/>
  </r>
  <r>
    <x v="710"/>
    <x v="2"/>
    <x v="2"/>
    <n v="0.55843679999999996"/>
    <x v="7"/>
    <n v="22"/>
    <x v="1"/>
    <x v="4"/>
  </r>
  <r>
    <x v="710"/>
    <x v="5"/>
    <x v="2"/>
    <n v="0.57146920000000001"/>
    <x v="7"/>
    <n v="22"/>
    <x v="1"/>
    <x v="4"/>
  </r>
  <r>
    <x v="710"/>
    <x v="6"/>
    <x v="2"/>
    <n v="0.49475730000000001"/>
    <x v="7"/>
    <n v="22"/>
    <x v="1"/>
    <x v="4"/>
  </r>
  <r>
    <x v="710"/>
    <x v="17"/>
    <x v="2"/>
    <n v="0.55832740000000003"/>
    <x v="7"/>
    <n v="22"/>
    <x v="1"/>
    <x v="4"/>
  </r>
  <r>
    <x v="710"/>
    <x v="15"/>
    <x v="2"/>
    <n v="0.53076639999999997"/>
    <x v="7"/>
    <n v="22"/>
    <x v="1"/>
    <x v="4"/>
  </r>
  <r>
    <x v="710"/>
    <x v="8"/>
    <x v="2"/>
    <n v="0.54458759999999995"/>
    <x v="7"/>
    <n v="22"/>
    <x v="1"/>
    <x v="4"/>
  </r>
  <r>
    <x v="710"/>
    <x v="9"/>
    <x v="2"/>
    <n v="0.59109160000000005"/>
    <x v="7"/>
    <n v="22"/>
    <x v="1"/>
    <x v="4"/>
  </r>
  <r>
    <x v="710"/>
    <x v="10"/>
    <x v="2"/>
    <n v="0.67304280000000005"/>
    <x v="7"/>
    <n v="22"/>
    <x v="1"/>
    <x v="4"/>
  </r>
  <r>
    <x v="710"/>
    <x v="11"/>
    <x v="2"/>
    <n v="0.62905909999999998"/>
    <x v="7"/>
    <n v="22"/>
    <x v="1"/>
    <x v="4"/>
  </r>
  <r>
    <x v="710"/>
    <x v="12"/>
    <x v="2"/>
    <n v="0.94621350000000004"/>
    <x v="7"/>
    <n v="22"/>
    <x v="1"/>
    <x v="4"/>
  </r>
  <r>
    <x v="710"/>
    <x v="18"/>
    <x v="2"/>
    <n v="0.61260650000000005"/>
    <x v="7"/>
    <n v="22"/>
    <x v="1"/>
    <x v="4"/>
  </r>
  <r>
    <x v="710"/>
    <x v="19"/>
    <x v="2"/>
    <n v="0.71447640000000001"/>
    <x v="7"/>
    <n v="22"/>
    <x v="1"/>
    <x v="4"/>
  </r>
  <r>
    <x v="710"/>
    <x v="13"/>
    <x v="2"/>
    <n v="0.52066210000000002"/>
    <x v="7"/>
    <n v="22"/>
    <x v="1"/>
    <x v="4"/>
  </r>
  <r>
    <x v="710"/>
    <x v="0"/>
    <x v="0"/>
    <n v="0.14000000000000001"/>
    <x v="7"/>
    <n v="22"/>
    <x v="1"/>
    <x v="4"/>
  </r>
  <r>
    <x v="710"/>
    <x v="16"/>
    <x v="0"/>
    <n v="0.46636"/>
    <x v="7"/>
    <n v="22"/>
    <x v="1"/>
    <x v="4"/>
  </r>
  <r>
    <x v="710"/>
    <x v="14"/>
    <x v="0"/>
    <n v="0.46636"/>
    <x v="7"/>
    <n v="22"/>
    <x v="1"/>
    <x v="4"/>
  </r>
  <r>
    <x v="710"/>
    <x v="2"/>
    <x v="0"/>
    <n v="0.46636"/>
    <x v="7"/>
    <n v="22"/>
    <x v="1"/>
    <x v="4"/>
  </r>
  <r>
    <x v="710"/>
    <x v="5"/>
    <x v="0"/>
    <n v="0.12446"/>
    <x v="7"/>
    <n v="22"/>
    <x v="1"/>
    <x v="4"/>
  </r>
  <r>
    <x v="710"/>
    <x v="6"/>
    <x v="0"/>
    <n v="0.34694999999999998"/>
    <x v="7"/>
    <n v="22"/>
    <x v="1"/>
    <x v="4"/>
  </r>
  <r>
    <x v="710"/>
    <x v="17"/>
    <x v="0"/>
    <n v="0.65151000000000003"/>
    <x v="7"/>
    <n v="22"/>
    <x v="1"/>
    <x v="4"/>
  </r>
  <r>
    <x v="710"/>
    <x v="15"/>
    <x v="0"/>
    <n v="0.65151000000000003"/>
    <x v="7"/>
    <n v="22"/>
    <x v="1"/>
    <x v="4"/>
  </r>
  <r>
    <x v="710"/>
    <x v="8"/>
    <x v="0"/>
    <n v="0.65151000000000003"/>
    <x v="7"/>
    <n v="22"/>
    <x v="1"/>
    <x v="4"/>
  </r>
  <r>
    <x v="710"/>
    <x v="9"/>
    <x v="0"/>
    <n v="0.65151000000000003"/>
    <x v="7"/>
    <n v="22"/>
    <x v="1"/>
    <x v="4"/>
  </r>
  <r>
    <x v="710"/>
    <x v="10"/>
    <x v="0"/>
    <n v="0.65151000000000003"/>
    <x v="7"/>
    <n v="22"/>
    <x v="1"/>
    <x v="4"/>
  </r>
  <r>
    <x v="710"/>
    <x v="11"/>
    <x v="0"/>
    <n v="0.65151000000000003"/>
    <x v="7"/>
    <n v="22"/>
    <x v="1"/>
    <x v="4"/>
  </r>
  <r>
    <x v="710"/>
    <x v="12"/>
    <x v="0"/>
    <n v="0.65151000000000003"/>
    <x v="7"/>
    <n v="22"/>
    <x v="1"/>
    <x v="4"/>
  </r>
  <r>
    <x v="710"/>
    <x v="18"/>
    <x v="0"/>
    <n v="0.13780000000000001"/>
    <x v="7"/>
    <n v="22"/>
    <x v="1"/>
    <x v="4"/>
  </r>
  <r>
    <x v="710"/>
    <x v="19"/>
    <x v="0"/>
    <n v="0.17780000000000001"/>
    <x v="7"/>
    <n v="22"/>
    <x v="1"/>
    <x v="4"/>
  </r>
  <r>
    <x v="710"/>
    <x v="13"/>
    <x v="0"/>
    <n v="3.6859999999999997E-2"/>
    <x v="7"/>
    <n v="22"/>
    <x v="1"/>
    <x v="4"/>
  </r>
  <r>
    <x v="710"/>
    <x v="0"/>
    <x v="1"/>
    <n v="0.1074455"/>
    <x v="7"/>
    <n v="22"/>
    <x v="1"/>
    <x v="4"/>
  </r>
  <r>
    <x v="710"/>
    <x v="16"/>
    <x v="1"/>
    <n v="0.23562849999999999"/>
    <x v="7"/>
    <n v="22"/>
    <x v="1"/>
    <x v="4"/>
  </r>
  <r>
    <x v="710"/>
    <x v="14"/>
    <x v="1"/>
    <n v="0.2290276"/>
    <x v="7"/>
    <n v="22"/>
    <x v="1"/>
    <x v="4"/>
  </r>
  <r>
    <x v="710"/>
    <x v="2"/>
    <x v="1"/>
    <n v="0.2357032"/>
    <x v="7"/>
    <n v="22"/>
    <x v="1"/>
    <x v="4"/>
  </r>
  <r>
    <x v="710"/>
    <x v="5"/>
    <x v="1"/>
    <n v="9.0470800000000004E-2"/>
    <x v="7"/>
    <n v="22"/>
    <x v="1"/>
    <x v="4"/>
  </r>
  <r>
    <x v="710"/>
    <x v="6"/>
    <x v="1"/>
    <n v="0.19359270000000001"/>
    <x v="7"/>
    <n v="22"/>
    <x v="1"/>
    <x v="4"/>
  </r>
  <r>
    <x v="710"/>
    <x v="17"/>
    <x v="1"/>
    <n v="0.27826260000000003"/>
    <x v="7"/>
    <n v="22"/>
    <x v="1"/>
    <x v="4"/>
  </r>
  <r>
    <x v="710"/>
    <x v="15"/>
    <x v="1"/>
    <n v="0.27192359999999999"/>
    <x v="7"/>
    <n v="22"/>
    <x v="1"/>
    <x v="4"/>
  </r>
  <r>
    <x v="710"/>
    <x v="8"/>
    <x v="1"/>
    <n v="0.27510240000000002"/>
    <x v="7"/>
    <n v="22"/>
    <x v="1"/>
    <x v="4"/>
  </r>
  <r>
    <x v="710"/>
    <x v="9"/>
    <x v="1"/>
    <n v="0.28579840000000001"/>
    <x v="7"/>
    <n v="22"/>
    <x v="1"/>
    <x v="4"/>
  </r>
  <r>
    <x v="710"/>
    <x v="10"/>
    <x v="1"/>
    <n v="0.3046471"/>
    <x v="7"/>
    <n v="22"/>
    <x v="1"/>
    <x v="4"/>
  </r>
  <r>
    <x v="710"/>
    <x v="11"/>
    <x v="1"/>
    <n v="0.29453089999999998"/>
    <x v="7"/>
    <n v="22"/>
    <x v="1"/>
    <x v="4"/>
  </r>
  <r>
    <x v="710"/>
    <x v="12"/>
    <x v="1"/>
    <n v="0.36747639999999998"/>
    <x v="7"/>
    <n v="22"/>
    <x v="1"/>
    <x v="4"/>
  </r>
  <r>
    <x v="710"/>
    <x v="18"/>
    <x v="1"/>
    <n v="0.17259350000000001"/>
    <x v="7"/>
    <n v="22"/>
    <x v="1"/>
    <x v="4"/>
  </r>
  <r>
    <x v="710"/>
    <x v="19"/>
    <x v="1"/>
    <n v="0.20522360000000001"/>
    <x v="7"/>
    <n v="22"/>
    <x v="1"/>
    <x v="4"/>
  </r>
  <r>
    <x v="710"/>
    <x v="13"/>
    <x v="1"/>
    <n v="7.2477879999999995E-2"/>
    <x v="7"/>
    <n v="22"/>
    <x v="1"/>
    <x v="4"/>
  </r>
  <r>
    <x v="711"/>
    <x v="0"/>
    <x v="3"/>
    <n v="0.57140000000000002"/>
    <x v="7"/>
    <n v="23"/>
    <x v="1"/>
    <x v="5"/>
  </r>
  <r>
    <x v="711"/>
    <x v="16"/>
    <x v="3"/>
    <n v="1.2549999999999999"/>
    <x v="7"/>
    <n v="23"/>
    <x v="1"/>
    <x v="5"/>
  </r>
  <r>
    <x v="711"/>
    <x v="14"/>
    <x v="3"/>
    <n v="1.2174"/>
    <x v="7"/>
    <n v="23"/>
    <x v="1"/>
    <x v="5"/>
  </r>
  <r>
    <x v="711"/>
    <x v="2"/>
    <x v="3"/>
    <n v="1.2457"/>
    <x v="7"/>
    <n v="23"/>
    <x v="1"/>
    <x v="5"/>
  </r>
  <r>
    <x v="711"/>
    <x v="5"/>
    <x v="3"/>
    <n v="0.78129999999999999"/>
    <x v="7"/>
    <n v="23"/>
    <x v="1"/>
    <x v="5"/>
  </r>
  <r>
    <x v="711"/>
    <x v="6"/>
    <x v="3"/>
    <n v="1.0326"/>
    <x v="7"/>
    <n v="23"/>
    <x v="1"/>
    <x v="5"/>
  </r>
  <r>
    <x v="711"/>
    <x v="17"/>
    <x v="3"/>
    <n v="1.4874000000000001"/>
    <x v="7"/>
    <n v="23"/>
    <x v="1"/>
    <x v="5"/>
  </r>
  <r>
    <x v="711"/>
    <x v="15"/>
    <x v="3"/>
    <n v="1.4528000000000001"/>
    <x v="7"/>
    <n v="23"/>
    <x v="1"/>
    <x v="5"/>
  </r>
  <r>
    <x v="711"/>
    <x v="8"/>
    <x v="3"/>
    <n v="1.4668000000000001"/>
    <x v="7"/>
    <n v="23"/>
    <x v="1"/>
    <x v="5"/>
  </r>
  <r>
    <x v="711"/>
    <x v="9"/>
    <x v="3"/>
    <n v="1.5281"/>
    <x v="7"/>
    <n v="23"/>
    <x v="1"/>
    <x v="5"/>
  </r>
  <r>
    <x v="711"/>
    <x v="10"/>
    <x v="3"/>
    <n v="1.6267"/>
    <x v="7"/>
    <n v="23"/>
    <x v="1"/>
    <x v="5"/>
  </r>
  <r>
    <x v="711"/>
    <x v="11"/>
    <x v="3"/>
    <n v="1.5750999999999999"/>
    <x v="7"/>
    <n v="23"/>
    <x v="1"/>
    <x v="5"/>
  </r>
  <r>
    <x v="711"/>
    <x v="12"/>
    <x v="3"/>
    <n v="1.9654"/>
    <x v="7"/>
    <n v="23"/>
    <x v="1"/>
    <x v="5"/>
  </r>
  <r>
    <x v="711"/>
    <x v="18"/>
    <x v="3"/>
    <n v="0.93799999999999994"/>
    <x v="7"/>
    <n v="23"/>
    <x v="1"/>
    <x v="5"/>
  </r>
  <r>
    <x v="711"/>
    <x v="19"/>
    <x v="3"/>
    <n v="1.1153999999999999"/>
    <x v="7"/>
    <n v="23"/>
    <x v="1"/>
    <x v="5"/>
  </r>
  <r>
    <x v="711"/>
    <x v="13"/>
    <x v="3"/>
    <n v="0.63024000000000002"/>
    <x v="7"/>
    <n v="23"/>
    <x v="1"/>
    <x v="5"/>
  </r>
  <r>
    <x v="711"/>
    <x v="0"/>
    <x v="2"/>
    <n v="0.32455289999999998"/>
    <x v="7"/>
    <n v="23"/>
    <x v="1"/>
    <x v="5"/>
  </r>
  <r>
    <x v="711"/>
    <x v="16"/>
    <x v="2"/>
    <n v="0.55396520000000005"/>
    <x v="7"/>
    <n v="23"/>
    <x v="1"/>
    <x v="5"/>
  </r>
  <r>
    <x v="711"/>
    <x v="14"/>
    <x v="2"/>
    <n v="0.52339610000000003"/>
    <x v="7"/>
    <n v="23"/>
    <x v="1"/>
    <x v="5"/>
  </r>
  <r>
    <x v="711"/>
    <x v="2"/>
    <x v="2"/>
    <n v="0.54640420000000001"/>
    <x v="7"/>
    <n v="23"/>
    <x v="1"/>
    <x v="5"/>
  </r>
  <r>
    <x v="711"/>
    <x v="5"/>
    <x v="2"/>
    <n v="0.56695600000000002"/>
    <x v="7"/>
    <n v="23"/>
    <x v="1"/>
    <x v="5"/>
  </r>
  <r>
    <x v="711"/>
    <x v="6"/>
    <x v="2"/>
    <n v="0.49256220000000001"/>
    <x v="7"/>
    <n v="23"/>
    <x v="1"/>
    <x v="5"/>
  </r>
  <r>
    <x v="711"/>
    <x v="17"/>
    <x v="2"/>
    <n v="0.55775830000000004"/>
    <x v="7"/>
    <n v="23"/>
    <x v="1"/>
    <x v="5"/>
  </r>
  <r>
    <x v="711"/>
    <x v="15"/>
    <x v="2"/>
    <n v="0.52962819999999999"/>
    <x v="7"/>
    <n v="23"/>
    <x v="1"/>
    <x v="5"/>
  </r>
  <r>
    <x v="711"/>
    <x v="8"/>
    <x v="2"/>
    <n v="0.54101030000000006"/>
    <x v="7"/>
    <n v="23"/>
    <x v="1"/>
    <x v="5"/>
  </r>
  <r>
    <x v="711"/>
    <x v="9"/>
    <x v="2"/>
    <n v="0.59084769999999998"/>
    <x v="7"/>
    <n v="23"/>
    <x v="1"/>
    <x v="5"/>
  </r>
  <r>
    <x v="711"/>
    <x v="10"/>
    <x v="2"/>
    <n v="0.67101040000000001"/>
    <x v="7"/>
    <n v="23"/>
    <x v="1"/>
    <x v="5"/>
  </r>
  <r>
    <x v="711"/>
    <x v="11"/>
    <x v="2"/>
    <n v="0.62905909999999998"/>
    <x v="7"/>
    <n v="23"/>
    <x v="1"/>
    <x v="5"/>
  </r>
  <r>
    <x v="711"/>
    <x v="12"/>
    <x v="2"/>
    <n v="0.94637610000000005"/>
    <x v="7"/>
    <n v="23"/>
    <x v="1"/>
    <x v="5"/>
  </r>
  <r>
    <x v="711"/>
    <x v="18"/>
    <x v="2"/>
    <n v="0.62480170000000002"/>
    <x v="7"/>
    <n v="23"/>
    <x v="1"/>
    <x v="5"/>
  </r>
  <r>
    <x v="711"/>
    <x v="19"/>
    <x v="2"/>
    <n v="0.72902920000000004"/>
    <x v="7"/>
    <n v="23"/>
    <x v="1"/>
    <x v="5"/>
  </r>
  <r>
    <x v="711"/>
    <x v="13"/>
    <x v="2"/>
    <n v="0.52087459999999997"/>
    <x v="7"/>
    <n v="23"/>
    <x v="1"/>
    <x v="5"/>
  </r>
  <r>
    <x v="711"/>
    <x v="0"/>
    <x v="0"/>
    <n v="0.14000000000000001"/>
    <x v="7"/>
    <n v="23"/>
    <x v="1"/>
    <x v="5"/>
  </r>
  <r>
    <x v="711"/>
    <x v="16"/>
    <x v="0"/>
    <n v="0.46636"/>
    <x v="7"/>
    <n v="23"/>
    <x v="1"/>
    <x v="5"/>
  </r>
  <r>
    <x v="711"/>
    <x v="14"/>
    <x v="0"/>
    <n v="0.46636"/>
    <x v="7"/>
    <n v="23"/>
    <x v="1"/>
    <x v="5"/>
  </r>
  <r>
    <x v="711"/>
    <x v="2"/>
    <x v="0"/>
    <n v="0.46636"/>
    <x v="7"/>
    <n v="23"/>
    <x v="1"/>
    <x v="5"/>
  </r>
  <r>
    <x v="711"/>
    <x v="5"/>
    <x v="0"/>
    <n v="0.12446"/>
    <x v="7"/>
    <n v="23"/>
    <x v="1"/>
    <x v="5"/>
  </r>
  <r>
    <x v="711"/>
    <x v="6"/>
    <x v="0"/>
    <n v="0.34694999999999998"/>
    <x v="7"/>
    <n v="23"/>
    <x v="1"/>
    <x v="5"/>
  </r>
  <r>
    <x v="711"/>
    <x v="17"/>
    <x v="0"/>
    <n v="0.65151000000000003"/>
    <x v="7"/>
    <n v="23"/>
    <x v="1"/>
    <x v="5"/>
  </r>
  <r>
    <x v="711"/>
    <x v="15"/>
    <x v="0"/>
    <n v="0.65151000000000003"/>
    <x v="7"/>
    <n v="23"/>
    <x v="1"/>
    <x v="5"/>
  </r>
  <r>
    <x v="711"/>
    <x v="8"/>
    <x v="0"/>
    <n v="0.65151000000000003"/>
    <x v="7"/>
    <n v="23"/>
    <x v="1"/>
    <x v="5"/>
  </r>
  <r>
    <x v="711"/>
    <x v="9"/>
    <x v="0"/>
    <n v="0.65151000000000003"/>
    <x v="7"/>
    <n v="23"/>
    <x v="1"/>
    <x v="5"/>
  </r>
  <r>
    <x v="711"/>
    <x v="10"/>
    <x v="0"/>
    <n v="0.65151000000000003"/>
    <x v="7"/>
    <n v="23"/>
    <x v="1"/>
    <x v="5"/>
  </r>
  <r>
    <x v="711"/>
    <x v="11"/>
    <x v="0"/>
    <n v="0.65151000000000003"/>
    <x v="7"/>
    <n v="23"/>
    <x v="1"/>
    <x v="5"/>
  </r>
  <r>
    <x v="711"/>
    <x v="12"/>
    <x v="0"/>
    <n v="0.65151000000000003"/>
    <x v="7"/>
    <n v="23"/>
    <x v="1"/>
    <x v="5"/>
  </r>
  <r>
    <x v="711"/>
    <x v="18"/>
    <x v="0"/>
    <n v="0.13780000000000001"/>
    <x v="7"/>
    <n v="23"/>
    <x v="1"/>
    <x v="5"/>
  </r>
  <r>
    <x v="711"/>
    <x v="19"/>
    <x v="0"/>
    <n v="0.17780000000000001"/>
    <x v="7"/>
    <n v="23"/>
    <x v="1"/>
    <x v="5"/>
  </r>
  <r>
    <x v="711"/>
    <x v="13"/>
    <x v="0"/>
    <n v="3.6859999999999997E-2"/>
    <x v="7"/>
    <n v="23"/>
    <x v="1"/>
    <x v="5"/>
  </r>
  <r>
    <x v="711"/>
    <x v="0"/>
    <x v="1"/>
    <n v="0.1068472"/>
    <x v="7"/>
    <n v="23"/>
    <x v="1"/>
    <x v="5"/>
  </r>
  <r>
    <x v="711"/>
    <x v="16"/>
    <x v="1"/>
    <n v="0.23467479999999999"/>
    <x v="7"/>
    <n v="23"/>
    <x v="1"/>
    <x v="5"/>
  </r>
  <r>
    <x v="711"/>
    <x v="14"/>
    <x v="1"/>
    <n v="0.22764390000000001"/>
    <x v="7"/>
    <n v="23"/>
    <x v="1"/>
    <x v="5"/>
  </r>
  <r>
    <x v="711"/>
    <x v="2"/>
    <x v="1"/>
    <n v="0.2329358"/>
    <x v="7"/>
    <n v="23"/>
    <x v="1"/>
    <x v="5"/>
  </r>
  <r>
    <x v="711"/>
    <x v="5"/>
    <x v="1"/>
    <n v="8.9884069999999996E-2"/>
    <x v="7"/>
    <n v="23"/>
    <x v="1"/>
    <x v="5"/>
  </r>
  <r>
    <x v="711"/>
    <x v="6"/>
    <x v="1"/>
    <n v="0.1930878"/>
    <x v="7"/>
    <n v="23"/>
    <x v="1"/>
    <x v="5"/>
  </r>
  <r>
    <x v="711"/>
    <x v="17"/>
    <x v="1"/>
    <n v="0.27813169999999998"/>
    <x v="7"/>
    <n v="23"/>
    <x v="1"/>
    <x v="5"/>
  </r>
  <r>
    <x v="711"/>
    <x v="15"/>
    <x v="1"/>
    <n v="0.27166180000000001"/>
    <x v="7"/>
    <n v="23"/>
    <x v="1"/>
    <x v="5"/>
  </r>
  <r>
    <x v="711"/>
    <x v="8"/>
    <x v="1"/>
    <n v="0.27427970000000002"/>
    <x v="7"/>
    <n v="23"/>
    <x v="1"/>
    <x v="5"/>
  </r>
  <r>
    <x v="711"/>
    <x v="9"/>
    <x v="1"/>
    <n v="0.2857423"/>
    <x v="7"/>
    <n v="23"/>
    <x v="1"/>
    <x v="5"/>
  </r>
  <r>
    <x v="711"/>
    <x v="10"/>
    <x v="1"/>
    <n v="0.3041797"/>
    <x v="7"/>
    <n v="23"/>
    <x v="1"/>
    <x v="5"/>
  </r>
  <r>
    <x v="711"/>
    <x v="11"/>
    <x v="1"/>
    <n v="0.29453089999999998"/>
    <x v="7"/>
    <n v="23"/>
    <x v="1"/>
    <x v="5"/>
  </r>
  <r>
    <x v="711"/>
    <x v="12"/>
    <x v="1"/>
    <n v="0.3675138"/>
    <x v="7"/>
    <n v="23"/>
    <x v="1"/>
    <x v="5"/>
  </r>
  <r>
    <x v="711"/>
    <x v="18"/>
    <x v="1"/>
    <n v="0.17539840000000001"/>
    <x v="7"/>
    <n v="23"/>
    <x v="1"/>
    <x v="5"/>
  </r>
  <r>
    <x v="711"/>
    <x v="19"/>
    <x v="1"/>
    <n v="0.2085707"/>
    <x v="7"/>
    <n v="23"/>
    <x v="1"/>
    <x v="5"/>
  </r>
  <r>
    <x v="711"/>
    <x v="13"/>
    <x v="1"/>
    <n v="7.2505490000000006E-2"/>
    <x v="7"/>
    <n v="23"/>
    <x v="1"/>
    <x v="5"/>
  </r>
  <r>
    <x v="712"/>
    <x v="0"/>
    <x v="3"/>
    <n v="0.56769999999999998"/>
    <x v="7"/>
    <n v="24"/>
    <x v="1"/>
    <x v="5"/>
  </r>
  <r>
    <x v="712"/>
    <x v="16"/>
    <x v="3"/>
    <n v="1.2341"/>
    <x v="7"/>
    <n v="24"/>
    <x v="1"/>
    <x v="5"/>
  </r>
  <r>
    <x v="712"/>
    <x v="14"/>
    <x v="3"/>
    <n v="1.1895"/>
    <x v="7"/>
    <n v="24"/>
    <x v="1"/>
    <x v="5"/>
  </r>
  <r>
    <x v="712"/>
    <x v="2"/>
    <x v="3"/>
    <n v="1.2203999999999999"/>
    <x v="7"/>
    <n v="24"/>
    <x v="1"/>
    <x v="5"/>
  </r>
  <r>
    <x v="712"/>
    <x v="5"/>
    <x v="3"/>
    <n v="0.76149999999999995"/>
    <x v="7"/>
    <n v="24"/>
    <x v="1"/>
    <x v="5"/>
  </r>
  <r>
    <x v="712"/>
    <x v="6"/>
    <x v="3"/>
    <n v="1.016"/>
    <x v="7"/>
    <n v="24"/>
    <x v="1"/>
    <x v="5"/>
  </r>
  <r>
    <x v="712"/>
    <x v="17"/>
    <x v="3"/>
    <n v="1.4807999999999999"/>
    <x v="7"/>
    <n v="24"/>
    <x v="1"/>
    <x v="5"/>
  </r>
  <r>
    <x v="712"/>
    <x v="15"/>
    <x v="3"/>
    <n v="1.4372"/>
    <x v="7"/>
    <n v="24"/>
    <x v="1"/>
    <x v="5"/>
  </r>
  <r>
    <x v="712"/>
    <x v="8"/>
    <x v="3"/>
    <n v="1.4496"/>
    <x v="7"/>
    <n v="24"/>
    <x v="1"/>
    <x v="5"/>
  </r>
  <r>
    <x v="712"/>
    <x v="9"/>
    <x v="3"/>
    <n v="1.5201"/>
    <x v="7"/>
    <n v="24"/>
    <x v="1"/>
    <x v="5"/>
  </r>
  <r>
    <x v="712"/>
    <x v="10"/>
    <x v="3"/>
    <n v="1.6080000000000001"/>
    <x v="7"/>
    <n v="24"/>
    <x v="1"/>
    <x v="5"/>
  </r>
  <r>
    <x v="712"/>
    <x v="11"/>
    <x v="3"/>
    <n v="1.5669999999999999"/>
    <x v="7"/>
    <n v="24"/>
    <x v="1"/>
    <x v="5"/>
  </r>
  <r>
    <x v="712"/>
    <x v="12"/>
    <x v="3"/>
    <n v="1.9644999999999999"/>
    <x v="7"/>
    <n v="24"/>
    <x v="1"/>
    <x v="5"/>
  </r>
  <r>
    <x v="712"/>
    <x v="18"/>
    <x v="3"/>
    <n v="0.93799999999999994"/>
    <x v="7"/>
    <n v="24"/>
    <x v="1"/>
    <x v="5"/>
  </r>
  <r>
    <x v="712"/>
    <x v="19"/>
    <x v="3"/>
    <n v="1.1153999999999999"/>
    <x v="7"/>
    <n v="24"/>
    <x v="1"/>
    <x v="5"/>
  </r>
  <r>
    <x v="712"/>
    <x v="13"/>
    <x v="3"/>
    <n v="0.62"/>
    <x v="7"/>
    <n v="24"/>
    <x v="1"/>
    <x v="5"/>
  </r>
  <r>
    <x v="712"/>
    <x v="0"/>
    <x v="2"/>
    <n v="0.32154480000000002"/>
    <x v="7"/>
    <n v="24"/>
    <x v="1"/>
    <x v="5"/>
  </r>
  <r>
    <x v="712"/>
    <x v="16"/>
    <x v="2"/>
    <n v="0.53697340000000005"/>
    <x v="7"/>
    <n v="24"/>
    <x v="1"/>
    <x v="5"/>
  </r>
  <r>
    <x v="712"/>
    <x v="14"/>
    <x v="2"/>
    <n v="0.50071319999999997"/>
    <x v="7"/>
    <n v="24"/>
    <x v="1"/>
    <x v="5"/>
  </r>
  <r>
    <x v="712"/>
    <x v="2"/>
    <x v="2"/>
    <n v="0.52583519999999995"/>
    <x v="7"/>
    <n v="24"/>
    <x v="1"/>
    <x v="5"/>
  </r>
  <r>
    <x v="712"/>
    <x v="5"/>
    <x v="2"/>
    <n v="0.54943379999999997"/>
    <x v="7"/>
    <n v="24"/>
    <x v="1"/>
    <x v="5"/>
  </r>
  <r>
    <x v="712"/>
    <x v="6"/>
    <x v="2"/>
    <n v="0.4790663"/>
    <x v="7"/>
    <n v="24"/>
    <x v="1"/>
    <x v="5"/>
  </r>
  <r>
    <x v="712"/>
    <x v="17"/>
    <x v="2"/>
    <n v="0.55239249999999995"/>
    <x v="7"/>
    <n v="24"/>
    <x v="1"/>
    <x v="5"/>
  </r>
  <r>
    <x v="712"/>
    <x v="15"/>
    <x v="2"/>
    <n v="0.51694519999999999"/>
    <x v="7"/>
    <n v="24"/>
    <x v="1"/>
    <x v="5"/>
  </r>
  <r>
    <x v="712"/>
    <x v="8"/>
    <x v="2"/>
    <n v="0.52702660000000001"/>
    <x v="7"/>
    <n v="24"/>
    <x v="1"/>
    <x v="5"/>
  </r>
  <r>
    <x v="712"/>
    <x v="9"/>
    <x v="2"/>
    <n v="0.58434370000000002"/>
    <x v="7"/>
    <n v="24"/>
    <x v="1"/>
    <x v="5"/>
  </r>
  <r>
    <x v="712"/>
    <x v="10"/>
    <x v="2"/>
    <n v="0.65580709999999998"/>
    <x v="7"/>
    <n v="24"/>
    <x v="1"/>
    <x v="5"/>
  </r>
  <r>
    <x v="712"/>
    <x v="11"/>
    <x v="2"/>
    <n v="0.62247379999999997"/>
    <x v="7"/>
    <n v="24"/>
    <x v="1"/>
    <x v="5"/>
  </r>
  <r>
    <x v="712"/>
    <x v="12"/>
    <x v="2"/>
    <n v="0.94564440000000005"/>
    <x v="7"/>
    <n v="24"/>
    <x v="1"/>
    <x v="5"/>
  </r>
  <r>
    <x v="712"/>
    <x v="18"/>
    <x v="2"/>
    <n v="0.62480170000000002"/>
    <x v="7"/>
    <n v="24"/>
    <x v="1"/>
    <x v="5"/>
  </r>
  <r>
    <x v="712"/>
    <x v="19"/>
    <x v="2"/>
    <n v="0.72902920000000004"/>
    <x v="7"/>
    <n v="24"/>
    <x v="1"/>
    <x v="5"/>
  </r>
  <r>
    <x v="712"/>
    <x v="13"/>
    <x v="2"/>
    <n v="0.51181259999999995"/>
    <x v="7"/>
    <n v="24"/>
    <x v="1"/>
    <x v="5"/>
  </r>
  <r>
    <x v="712"/>
    <x v="0"/>
    <x v="0"/>
    <n v="0.14000000000000001"/>
    <x v="7"/>
    <n v="24"/>
    <x v="1"/>
    <x v="5"/>
  </r>
  <r>
    <x v="712"/>
    <x v="16"/>
    <x v="0"/>
    <n v="0.46636"/>
    <x v="7"/>
    <n v="24"/>
    <x v="1"/>
    <x v="5"/>
  </r>
  <r>
    <x v="712"/>
    <x v="14"/>
    <x v="0"/>
    <n v="0.46636"/>
    <x v="7"/>
    <n v="24"/>
    <x v="1"/>
    <x v="5"/>
  </r>
  <r>
    <x v="712"/>
    <x v="2"/>
    <x v="0"/>
    <n v="0.46636"/>
    <x v="7"/>
    <n v="24"/>
    <x v="1"/>
    <x v="5"/>
  </r>
  <r>
    <x v="712"/>
    <x v="5"/>
    <x v="0"/>
    <n v="0.12446"/>
    <x v="7"/>
    <n v="24"/>
    <x v="1"/>
    <x v="5"/>
  </r>
  <r>
    <x v="712"/>
    <x v="6"/>
    <x v="0"/>
    <n v="0.34694999999999998"/>
    <x v="7"/>
    <n v="24"/>
    <x v="1"/>
    <x v="5"/>
  </r>
  <r>
    <x v="712"/>
    <x v="17"/>
    <x v="0"/>
    <n v="0.65151000000000003"/>
    <x v="7"/>
    <n v="24"/>
    <x v="1"/>
    <x v="5"/>
  </r>
  <r>
    <x v="712"/>
    <x v="15"/>
    <x v="0"/>
    <n v="0.65151000000000003"/>
    <x v="7"/>
    <n v="24"/>
    <x v="1"/>
    <x v="5"/>
  </r>
  <r>
    <x v="712"/>
    <x v="8"/>
    <x v="0"/>
    <n v="0.65151000000000003"/>
    <x v="7"/>
    <n v="24"/>
    <x v="1"/>
    <x v="5"/>
  </r>
  <r>
    <x v="712"/>
    <x v="9"/>
    <x v="0"/>
    <n v="0.65151000000000003"/>
    <x v="7"/>
    <n v="24"/>
    <x v="1"/>
    <x v="5"/>
  </r>
  <r>
    <x v="712"/>
    <x v="10"/>
    <x v="0"/>
    <n v="0.65151000000000003"/>
    <x v="7"/>
    <n v="24"/>
    <x v="1"/>
    <x v="5"/>
  </r>
  <r>
    <x v="712"/>
    <x v="11"/>
    <x v="0"/>
    <n v="0.65151000000000003"/>
    <x v="7"/>
    <n v="24"/>
    <x v="1"/>
    <x v="5"/>
  </r>
  <r>
    <x v="712"/>
    <x v="12"/>
    <x v="0"/>
    <n v="0.65151000000000003"/>
    <x v="7"/>
    <n v="24"/>
    <x v="1"/>
    <x v="5"/>
  </r>
  <r>
    <x v="712"/>
    <x v="18"/>
    <x v="0"/>
    <n v="0.13780000000000001"/>
    <x v="7"/>
    <n v="24"/>
    <x v="1"/>
    <x v="5"/>
  </r>
  <r>
    <x v="712"/>
    <x v="19"/>
    <x v="0"/>
    <n v="0.17780000000000001"/>
    <x v="7"/>
    <n v="24"/>
    <x v="1"/>
    <x v="5"/>
  </r>
  <r>
    <x v="712"/>
    <x v="13"/>
    <x v="0"/>
    <n v="3.6859999999999997E-2"/>
    <x v="7"/>
    <n v="24"/>
    <x v="1"/>
    <x v="5"/>
  </r>
  <r>
    <x v="712"/>
    <x v="0"/>
    <x v="1"/>
    <n v="0.10615529999999999"/>
    <x v="7"/>
    <n v="24"/>
    <x v="1"/>
    <x v="5"/>
  </r>
  <r>
    <x v="712"/>
    <x v="16"/>
    <x v="1"/>
    <n v="0.23076669999999999"/>
    <x v="7"/>
    <n v="24"/>
    <x v="1"/>
    <x v="5"/>
  </r>
  <r>
    <x v="712"/>
    <x v="14"/>
    <x v="1"/>
    <n v="0.22242680000000001"/>
    <x v="7"/>
    <n v="24"/>
    <x v="1"/>
    <x v="5"/>
  </r>
  <r>
    <x v="712"/>
    <x v="2"/>
    <x v="1"/>
    <n v="0.22820489999999999"/>
    <x v="7"/>
    <n v="24"/>
    <x v="1"/>
    <x v="5"/>
  </r>
  <r>
    <x v="712"/>
    <x v="5"/>
    <x v="1"/>
    <n v="8.760619E-2"/>
    <x v="7"/>
    <n v="24"/>
    <x v="1"/>
    <x v="5"/>
  </r>
  <r>
    <x v="712"/>
    <x v="6"/>
    <x v="1"/>
    <n v="0.18998370000000001"/>
    <x v="7"/>
    <n v="24"/>
    <x v="1"/>
    <x v="5"/>
  </r>
  <r>
    <x v="712"/>
    <x v="17"/>
    <x v="1"/>
    <n v="0.27689760000000002"/>
    <x v="7"/>
    <n v="24"/>
    <x v="1"/>
    <x v="5"/>
  </r>
  <r>
    <x v="712"/>
    <x v="15"/>
    <x v="1"/>
    <n v="0.2687447"/>
    <x v="7"/>
    <n v="24"/>
    <x v="1"/>
    <x v="5"/>
  </r>
  <r>
    <x v="712"/>
    <x v="8"/>
    <x v="1"/>
    <n v="0.27106340000000001"/>
    <x v="7"/>
    <n v="24"/>
    <x v="1"/>
    <x v="5"/>
  </r>
  <r>
    <x v="712"/>
    <x v="9"/>
    <x v="1"/>
    <n v="0.28424640000000001"/>
    <x v="7"/>
    <n v="24"/>
    <x v="1"/>
    <x v="5"/>
  </r>
  <r>
    <x v="712"/>
    <x v="10"/>
    <x v="1"/>
    <n v="0.30068289999999998"/>
    <x v="7"/>
    <n v="24"/>
    <x v="1"/>
    <x v="5"/>
  </r>
  <r>
    <x v="712"/>
    <x v="11"/>
    <x v="1"/>
    <n v="0.29301630000000001"/>
    <x v="7"/>
    <n v="24"/>
    <x v="1"/>
    <x v="5"/>
  </r>
  <r>
    <x v="712"/>
    <x v="12"/>
    <x v="1"/>
    <n v="0.36734549999999999"/>
    <x v="7"/>
    <n v="24"/>
    <x v="1"/>
    <x v="5"/>
  </r>
  <r>
    <x v="712"/>
    <x v="18"/>
    <x v="1"/>
    <n v="0.17539840000000001"/>
    <x v="7"/>
    <n v="24"/>
    <x v="1"/>
    <x v="5"/>
  </r>
  <r>
    <x v="712"/>
    <x v="19"/>
    <x v="1"/>
    <n v="0.2085707"/>
    <x v="7"/>
    <n v="24"/>
    <x v="1"/>
    <x v="5"/>
  </r>
  <r>
    <x v="712"/>
    <x v="13"/>
    <x v="1"/>
    <n v="7.1327429999999997E-2"/>
    <x v="7"/>
    <n v="24"/>
    <x v="1"/>
    <x v="5"/>
  </r>
  <r>
    <x v="713"/>
    <x v="0"/>
    <x v="3"/>
    <n v="0.56640000000000001"/>
    <x v="7"/>
    <n v="25"/>
    <x v="1"/>
    <x v="5"/>
  </r>
  <r>
    <x v="713"/>
    <x v="16"/>
    <x v="3"/>
    <n v="1.2241"/>
    <x v="7"/>
    <n v="25"/>
    <x v="1"/>
    <x v="5"/>
  </r>
  <r>
    <x v="713"/>
    <x v="14"/>
    <x v="3"/>
    <n v="1.1859"/>
    <x v="7"/>
    <n v="25"/>
    <x v="1"/>
    <x v="5"/>
  </r>
  <r>
    <x v="713"/>
    <x v="2"/>
    <x v="3"/>
    <n v="1.2177"/>
    <x v="7"/>
    <n v="25"/>
    <x v="1"/>
    <x v="5"/>
  </r>
  <r>
    <x v="713"/>
    <x v="5"/>
    <x v="3"/>
    <n v="0.75380000000000003"/>
    <x v="7"/>
    <n v="25"/>
    <x v="1"/>
    <x v="5"/>
  </r>
  <r>
    <x v="713"/>
    <x v="6"/>
    <x v="3"/>
    <n v="1.0075000000000001"/>
    <x v="7"/>
    <n v="25"/>
    <x v="1"/>
    <x v="5"/>
  </r>
  <r>
    <x v="713"/>
    <x v="17"/>
    <x v="3"/>
    <n v="1.4714"/>
    <x v="7"/>
    <n v="25"/>
    <x v="1"/>
    <x v="5"/>
  </r>
  <r>
    <x v="713"/>
    <x v="15"/>
    <x v="3"/>
    <n v="1.4275"/>
    <x v="7"/>
    <n v="25"/>
    <x v="1"/>
    <x v="5"/>
  </r>
  <r>
    <x v="713"/>
    <x v="8"/>
    <x v="3"/>
    <n v="1.4358"/>
    <x v="7"/>
    <n v="25"/>
    <x v="1"/>
    <x v="5"/>
  </r>
  <r>
    <x v="713"/>
    <x v="9"/>
    <x v="3"/>
    <n v="1.5085"/>
    <x v="7"/>
    <n v="25"/>
    <x v="1"/>
    <x v="5"/>
  </r>
  <r>
    <x v="713"/>
    <x v="10"/>
    <x v="3"/>
    <n v="1.5961000000000001"/>
    <x v="7"/>
    <n v="25"/>
    <x v="1"/>
    <x v="5"/>
  </r>
  <r>
    <x v="713"/>
    <x v="11"/>
    <x v="3"/>
    <n v="1.5592999999999999"/>
    <x v="7"/>
    <n v="25"/>
    <x v="1"/>
    <x v="5"/>
  </r>
  <r>
    <x v="713"/>
    <x v="12"/>
    <x v="3"/>
    <n v="1.9638"/>
    <x v="7"/>
    <n v="25"/>
    <x v="1"/>
    <x v="5"/>
  </r>
  <r>
    <x v="713"/>
    <x v="18"/>
    <x v="3"/>
    <n v="0.93799999999999994"/>
    <x v="7"/>
    <n v="25"/>
    <x v="1"/>
    <x v="5"/>
  </r>
  <r>
    <x v="713"/>
    <x v="19"/>
    <x v="3"/>
    <n v="1.1153999999999999"/>
    <x v="7"/>
    <n v="25"/>
    <x v="1"/>
    <x v="5"/>
  </r>
  <r>
    <x v="713"/>
    <x v="13"/>
    <x v="3"/>
    <n v="0.61980000000000002"/>
    <x v="7"/>
    <n v="25"/>
    <x v="1"/>
    <x v="5"/>
  </r>
  <r>
    <x v="713"/>
    <x v="0"/>
    <x v="2"/>
    <n v="0.32048779999999999"/>
    <x v="7"/>
    <n v="25"/>
    <x v="1"/>
    <x v="5"/>
  </r>
  <r>
    <x v="713"/>
    <x v="16"/>
    <x v="2"/>
    <n v="0.52884330000000002"/>
    <x v="7"/>
    <n v="25"/>
    <x v="1"/>
    <x v="5"/>
  </r>
  <r>
    <x v="713"/>
    <x v="14"/>
    <x v="2"/>
    <n v="0.49778630000000001"/>
    <x v="7"/>
    <n v="25"/>
    <x v="1"/>
    <x v="5"/>
  </r>
  <r>
    <x v="713"/>
    <x v="2"/>
    <x v="2"/>
    <n v="0.52363999999999999"/>
    <x v="7"/>
    <n v="25"/>
    <x v="1"/>
    <x v="5"/>
  </r>
  <r>
    <x v="713"/>
    <x v="5"/>
    <x v="2"/>
    <n v="0.54261959999999998"/>
    <x v="7"/>
    <n v="25"/>
    <x v="1"/>
    <x v="5"/>
  </r>
  <r>
    <x v="713"/>
    <x v="6"/>
    <x v="2"/>
    <n v="0.47215570000000001"/>
    <x v="7"/>
    <n v="25"/>
    <x v="1"/>
    <x v="5"/>
  </r>
  <r>
    <x v="713"/>
    <x v="17"/>
    <x v="2"/>
    <n v="0.54475019999999996"/>
    <x v="7"/>
    <n v="25"/>
    <x v="1"/>
    <x v="5"/>
  </r>
  <r>
    <x v="713"/>
    <x v="15"/>
    <x v="2"/>
    <n v="0.50905909999999999"/>
    <x v="7"/>
    <n v="25"/>
    <x v="1"/>
    <x v="5"/>
  </r>
  <r>
    <x v="713"/>
    <x v="8"/>
    <x v="2"/>
    <n v="0.51580700000000002"/>
    <x v="7"/>
    <n v="25"/>
    <x v="1"/>
    <x v="5"/>
  </r>
  <r>
    <x v="713"/>
    <x v="9"/>
    <x v="2"/>
    <n v="0.57491270000000005"/>
    <x v="7"/>
    <n v="25"/>
    <x v="1"/>
    <x v="5"/>
  </r>
  <r>
    <x v="713"/>
    <x v="10"/>
    <x v="2"/>
    <n v="0.64613220000000005"/>
    <x v="7"/>
    <n v="25"/>
    <x v="1"/>
    <x v="5"/>
  </r>
  <r>
    <x v="713"/>
    <x v="11"/>
    <x v="2"/>
    <n v="0.61621360000000003"/>
    <x v="7"/>
    <n v="25"/>
    <x v="1"/>
    <x v="5"/>
  </r>
  <r>
    <x v="713"/>
    <x v="12"/>
    <x v="2"/>
    <n v="0.94507529999999995"/>
    <x v="7"/>
    <n v="25"/>
    <x v="1"/>
    <x v="5"/>
  </r>
  <r>
    <x v="713"/>
    <x v="18"/>
    <x v="2"/>
    <n v="0.62480170000000002"/>
    <x v="7"/>
    <n v="25"/>
    <x v="1"/>
    <x v="5"/>
  </r>
  <r>
    <x v="713"/>
    <x v="19"/>
    <x v="2"/>
    <n v="0.72902920000000004"/>
    <x v="7"/>
    <n v="25"/>
    <x v="1"/>
    <x v="5"/>
  </r>
  <r>
    <x v="713"/>
    <x v="13"/>
    <x v="2"/>
    <n v="0.51163550000000002"/>
    <x v="7"/>
    <n v="25"/>
    <x v="1"/>
    <x v="5"/>
  </r>
  <r>
    <x v="713"/>
    <x v="0"/>
    <x v="0"/>
    <n v="0.14000000000000001"/>
    <x v="7"/>
    <n v="25"/>
    <x v="1"/>
    <x v="5"/>
  </r>
  <r>
    <x v="713"/>
    <x v="16"/>
    <x v="0"/>
    <n v="0.46636"/>
    <x v="7"/>
    <n v="25"/>
    <x v="1"/>
    <x v="5"/>
  </r>
  <r>
    <x v="713"/>
    <x v="14"/>
    <x v="0"/>
    <n v="0.46636"/>
    <x v="7"/>
    <n v="25"/>
    <x v="1"/>
    <x v="5"/>
  </r>
  <r>
    <x v="713"/>
    <x v="2"/>
    <x v="0"/>
    <n v="0.46636"/>
    <x v="7"/>
    <n v="25"/>
    <x v="1"/>
    <x v="5"/>
  </r>
  <r>
    <x v="713"/>
    <x v="5"/>
    <x v="0"/>
    <n v="0.12446"/>
    <x v="7"/>
    <n v="25"/>
    <x v="1"/>
    <x v="5"/>
  </r>
  <r>
    <x v="713"/>
    <x v="6"/>
    <x v="0"/>
    <n v="0.34694999999999998"/>
    <x v="7"/>
    <n v="25"/>
    <x v="1"/>
    <x v="5"/>
  </r>
  <r>
    <x v="713"/>
    <x v="17"/>
    <x v="0"/>
    <n v="0.65151000000000003"/>
    <x v="7"/>
    <n v="25"/>
    <x v="1"/>
    <x v="5"/>
  </r>
  <r>
    <x v="713"/>
    <x v="15"/>
    <x v="0"/>
    <n v="0.65151000000000003"/>
    <x v="7"/>
    <n v="25"/>
    <x v="1"/>
    <x v="5"/>
  </r>
  <r>
    <x v="713"/>
    <x v="8"/>
    <x v="0"/>
    <n v="0.65151000000000003"/>
    <x v="7"/>
    <n v="25"/>
    <x v="1"/>
    <x v="5"/>
  </r>
  <r>
    <x v="713"/>
    <x v="9"/>
    <x v="0"/>
    <n v="0.65151000000000003"/>
    <x v="7"/>
    <n v="25"/>
    <x v="1"/>
    <x v="5"/>
  </r>
  <r>
    <x v="713"/>
    <x v="10"/>
    <x v="0"/>
    <n v="0.65151000000000003"/>
    <x v="7"/>
    <n v="25"/>
    <x v="1"/>
    <x v="5"/>
  </r>
  <r>
    <x v="713"/>
    <x v="11"/>
    <x v="0"/>
    <n v="0.65151000000000003"/>
    <x v="7"/>
    <n v="25"/>
    <x v="1"/>
    <x v="5"/>
  </r>
  <r>
    <x v="713"/>
    <x v="12"/>
    <x v="0"/>
    <n v="0.65151000000000003"/>
    <x v="7"/>
    <n v="25"/>
    <x v="1"/>
    <x v="5"/>
  </r>
  <r>
    <x v="713"/>
    <x v="18"/>
    <x v="0"/>
    <n v="0.13780000000000001"/>
    <x v="7"/>
    <n v="25"/>
    <x v="1"/>
    <x v="5"/>
  </r>
  <r>
    <x v="713"/>
    <x v="19"/>
    <x v="0"/>
    <n v="0.17780000000000001"/>
    <x v="7"/>
    <n v="25"/>
    <x v="1"/>
    <x v="5"/>
  </r>
  <r>
    <x v="713"/>
    <x v="13"/>
    <x v="0"/>
    <n v="3.6859999999999997E-2"/>
    <x v="7"/>
    <n v="25"/>
    <x v="1"/>
    <x v="5"/>
  </r>
  <r>
    <x v="713"/>
    <x v="0"/>
    <x v="1"/>
    <n v="0.1059122"/>
    <x v="7"/>
    <n v="25"/>
    <x v="1"/>
    <x v="5"/>
  </r>
  <r>
    <x v="713"/>
    <x v="16"/>
    <x v="1"/>
    <n v="0.22889680000000001"/>
    <x v="7"/>
    <n v="25"/>
    <x v="1"/>
    <x v="5"/>
  </r>
  <r>
    <x v="713"/>
    <x v="14"/>
    <x v="1"/>
    <n v="0.2217537"/>
    <x v="7"/>
    <n v="25"/>
    <x v="1"/>
    <x v="5"/>
  </r>
  <r>
    <x v="713"/>
    <x v="2"/>
    <x v="1"/>
    <n v="0.22770000000000001"/>
    <x v="7"/>
    <n v="25"/>
    <x v="1"/>
    <x v="5"/>
  </r>
  <r>
    <x v="713"/>
    <x v="5"/>
    <x v="1"/>
    <n v="8.6720350000000002E-2"/>
    <x v="7"/>
    <n v="25"/>
    <x v="1"/>
    <x v="5"/>
  </r>
  <r>
    <x v="713"/>
    <x v="6"/>
    <x v="1"/>
    <n v="0.18839429999999999"/>
    <x v="7"/>
    <n v="25"/>
    <x v="1"/>
    <x v="5"/>
  </r>
  <r>
    <x v="713"/>
    <x v="17"/>
    <x v="1"/>
    <n v="0.27513979999999999"/>
    <x v="7"/>
    <n v="25"/>
    <x v="1"/>
    <x v="5"/>
  </r>
  <r>
    <x v="713"/>
    <x v="15"/>
    <x v="1"/>
    <n v="0.26693090000000003"/>
    <x v="7"/>
    <n v="25"/>
    <x v="1"/>
    <x v="5"/>
  </r>
  <r>
    <x v="713"/>
    <x v="8"/>
    <x v="1"/>
    <n v="0.26848290000000002"/>
    <x v="7"/>
    <n v="25"/>
    <x v="1"/>
    <x v="5"/>
  </r>
  <r>
    <x v="713"/>
    <x v="9"/>
    <x v="1"/>
    <n v="0.28207719999999997"/>
    <x v="7"/>
    <n v="25"/>
    <x v="1"/>
    <x v="5"/>
  </r>
  <r>
    <x v="713"/>
    <x v="10"/>
    <x v="1"/>
    <n v="0.29845769999999999"/>
    <x v="7"/>
    <n v="25"/>
    <x v="1"/>
    <x v="5"/>
  </r>
  <r>
    <x v="713"/>
    <x v="11"/>
    <x v="1"/>
    <n v="0.29157640000000001"/>
    <x v="7"/>
    <n v="25"/>
    <x v="1"/>
    <x v="5"/>
  </r>
  <r>
    <x v="713"/>
    <x v="12"/>
    <x v="1"/>
    <n v="0.3672146"/>
    <x v="7"/>
    <n v="25"/>
    <x v="1"/>
    <x v="5"/>
  </r>
  <r>
    <x v="713"/>
    <x v="18"/>
    <x v="1"/>
    <n v="0.17539840000000001"/>
    <x v="7"/>
    <n v="25"/>
    <x v="1"/>
    <x v="5"/>
  </r>
  <r>
    <x v="713"/>
    <x v="19"/>
    <x v="1"/>
    <n v="0.2085707"/>
    <x v="7"/>
    <n v="25"/>
    <x v="1"/>
    <x v="5"/>
  </r>
  <r>
    <x v="713"/>
    <x v="13"/>
    <x v="1"/>
    <n v="7.1304419999999993E-2"/>
    <x v="7"/>
    <n v="25"/>
    <x v="1"/>
    <x v="5"/>
  </r>
  <r>
    <x v="714"/>
    <x v="0"/>
    <x v="3"/>
    <n v="0.56520000000000004"/>
    <x v="7"/>
    <n v="26"/>
    <x v="1"/>
    <x v="5"/>
  </r>
  <r>
    <x v="714"/>
    <x v="16"/>
    <x v="3"/>
    <n v="1.2210000000000001"/>
    <x v="7"/>
    <n v="26"/>
    <x v="1"/>
    <x v="5"/>
  </r>
  <r>
    <x v="714"/>
    <x v="14"/>
    <x v="3"/>
    <n v="1.1823999999999999"/>
    <x v="7"/>
    <n v="26"/>
    <x v="1"/>
    <x v="5"/>
  </r>
  <r>
    <x v="714"/>
    <x v="2"/>
    <x v="3"/>
    <n v="1.2141"/>
    <x v="7"/>
    <n v="26"/>
    <x v="1"/>
    <x v="5"/>
  </r>
  <r>
    <x v="714"/>
    <x v="5"/>
    <x v="3"/>
    <n v="0.74950000000000006"/>
    <x v="7"/>
    <n v="26"/>
    <x v="1"/>
    <x v="5"/>
  </r>
  <r>
    <x v="714"/>
    <x v="6"/>
    <x v="3"/>
    <n v="1.0066999999999999"/>
    <x v="7"/>
    <n v="26"/>
    <x v="1"/>
    <x v="5"/>
  </r>
  <r>
    <x v="714"/>
    <x v="17"/>
    <x v="3"/>
    <n v="1.4646999999999999"/>
    <x v="7"/>
    <n v="26"/>
    <x v="1"/>
    <x v="5"/>
  </r>
  <r>
    <x v="714"/>
    <x v="15"/>
    <x v="3"/>
    <n v="1.4196"/>
    <x v="7"/>
    <n v="26"/>
    <x v="1"/>
    <x v="5"/>
  </r>
  <r>
    <x v="714"/>
    <x v="8"/>
    <x v="3"/>
    <n v="1.4303999999999999"/>
    <x v="7"/>
    <n v="26"/>
    <x v="1"/>
    <x v="5"/>
  </r>
  <r>
    <x v="714"/>
    <x v="9"/>
    <x v="3"/>
    <n v="1.4988999999999999"/>
    <x v="7"/>
    <n v="26"/>
    <x v="1"/>
    <x v="5"/>
  </r>
  <r>
    <x v="714"/>
    <x v="10"/>
    <x v="3"/>
    <n v="1.5891999999999999"/>
    <x v="7"/>
    <n v="26"/>
    <x v="1"/>
    <x v="5"/>
  </r>
  <r>
    <x v="714"/>
    <x v="11"/>
    <x v="3"/>
    <n v="1.5506"/>
    <x v="7"/>
    <n v="26"/>
    <x v="1"/>
    <x v="5"/>
  </r>
  <r>
    <x v="714"/>
    <x v="12"/>
    <x v="3"/>
    <n v="1.9631000000000001"/>
    <x v="7"/>
    <n v="26"/>
    <x v="1"/>
    <x v="5"/>
  </r>
  <r>
    <x v="714"/>
    <x v="18"/>
    <x v="3"/>
    <n v="0.93799999999999994"/>
    <x v="7"/>
    <n v="26"/>
    <x v="1"/>
    <x v="5"/>
  </r>
  <r>
    <x v="714"/>
    <x v="19"/>
    <x v="3"/>
    <n v="1.1153999999999999"/>
    <x v="7"/>
    <n v="26"/>
    <x v="1"/>
    <x v="5"/>
  </r>
  <r>
    <x v="714"/>
    <x v="13"/>
    <x v="3"/>
    <n v="0.60719999999999996"/>
    <x v="7"/>
    <n v="26"/>
    <x v="1"/>
    <x v="5"/>
  </r>
  <r>
    <x v="714"/>
    <x v="0"/>
    <x v="2"/>
    <n v="0.31951220000000002"/>
    <x v="7"/>
    <n v="26"/>
    <x v="1"/>
    <x v="5"/>
  </r>
  <r>
    <x v="714"/>
    <x v="16"/>
    <x v="2"/>
    <n v="0.52632290000000004"/>
    <x v="7"/>
    <n v="26"/>
    <x v="1"/>
    <x v="5"/>
  </r>
  <r>
    <x v="714"/>
    <x v="14"/>
    <x v="2"/>
    <n v="0.49494080000000001"/>
    <x v="7"/>
    <n v="26"/>
    <x v="1"/>
    <x v="5"/>
  </r>
  <r>
    <x v="714"/>
    <x v="2"/>
    <x v="2"/>
    <n v="0.52071319999999999"/>
    <x v="7"/>
    <n v="26"/>
    <x v="1"/>
    <x v="5"/>
  </r>
  <r>
    <x v="714"/>
    <x v="5"/>
    <x v="2"/>
    <n v="0.53881429999999997"/>
    <x v="7"/>
    <n v="26"/>
    <x v="1"/>
    <x v="5"/>
  </r>
  <r>
    <x v="714"/>
    <x v="6"/>
    <x v="2"/>
    <n v="0.47150530000000002"/>
    <x v="7"/>
    <n v="26"/>
    <x v="1"/>
    <x v="5"/>
  </r>
  <r>
    <x v="714"/>
    <x v="17"/>
    <x v="2"/>
    <n v="0.53930299999999998"/>
    <x v="7"/>
    <n v="26"/>
    <x v="1"/>
    <x v="5"/>
  </r>
  <r>
    <x v="714"/>
    <x v="15"/>
    <x v="2"/>
    <n v="0.50263639999999998"/>
    <x v="7"/>
    <n v="26"/>
    <x v="1"/>
    <x v="5"/>
  </r>
  <r>
    <x v="714"/>
    <x v="8"/>
    <x v="2"/>
    <n v="0.51141689999999995"/>
    <x v="7"/>
    <n v="26"/>
    <x v="1"/>
    <x v="5"/>
  </r>
  <r>
    <x v="714"/>
    <x v="9"/>
    <x v="2"/>
    <n v="0.5671079"/>
    <x v="7"/>
    <n v="26"/>
    <x v="1"/>
    <x v="5"/>
  </r>
  <r>
    <x v="714"/>
    <x v="10"/>
    <x v="2"/>
    <n v="0.64052249999999999"/>
    <x v="7"/>
    <n v="26"/>
    <x v="1"/>
    <x v="5"/>
  </r>
  <r>
    <x v="714"/>
    <x v="11"/>
    <x v="2"/>
    <n v="0.60914049999999997"/>
    <x v="7"/>
    <n v="26"/>
    <x v="1"/>
    <x v="5"/>
  </r>
  <r>
    <x v="714"/>
    <x v="12"/>
    <x v="2"/>
    <n v="0.94450619999999996"/>
    <x v="7"/>
    <n v="26"/>
    <x v="1"/>
    <x v="5"/>
  </r>
  <r>
    <x v="714"/>
    <x v="18"/>
    <x v="2"/>
    <n v="0.62480170000000002"/>
    <x v="7"/>
    <n v="26"/>
    <x v="1"/>
    <x v="5"/>
  </r>
  <r>
    <x v="714"/>
    <x v="19"/>
    <x v="2"/>
    <n v="0.72902920000000004"/>
    <x v="7"/>
    <n v="26"/>
    <x v="1"/>
    <x v="5"/>
  </r>
  <r>
    <x v="714"/>
    <x v="13"/>
    <x v="2"/>
    <n v="0.50048519999999996"/>
    <x v="7"/>
    <n v="26"/>
    <x v="1"/>
    <x v="5"/>
  </r>
  <r>
    <x v="714"/>
    <x v="0"/>
    <x v="0"/>
    <n v="0.14000000000000001"/>
    <x v="7"/>
    <n v="26"/>
    <x v="1"/>
    <x v="5"/>
  </r>
  <r>
    <x v="714"/>
    <x v="16"/>
    <x v="0"/>
    <n v="0.46636"/>
    <x v="7"/>
    <n v="26"/>
    <x v="1"/>
    <x v="5"/>
  </r>
  <r>
    <x v="714"/>
    <x v="14"/>
    <x v="0"/>
    <n v="0.46636"/>
    <x v="7"/>
    <n v="26"/>
    <x v="1"/>
    <x v="5"/>
  </r>
  <r>
    <x v="714"/>
    <x v="2"/>
    <x v="0"/>
    <n v="0.46636"/>
    <x v="7"/>
    <n v="26"/>
    <x v="1"/>
    <x v="5"/>
  </r>
  <r>
    <x v="714"/>
    <x v="5"/>
    <x v="0"/>
    <n v="0.12446"/>
    <x v="7"/>
    <n v="26"/>
    <x v="1"/>
    <x v="5"/>
  </r>
  <r>
    <x v="714"/>
    <x v="6"/>
    <x v="0"/>
    <n v="0.34694999999999998"/>
    <x v="7"/>
    <n v="26"/>
    <x v="1"/>
    <x v="5"/>
  </r>
  <r>
    <x v="714"/>
    <x v="17"/>
    <x v="0"/>
    <n v="0.65151000000000003"/>
    <x v="7"/>
    <n v="26"/>
    <x v="1"/>
    <x v="5"/>
  </r>
  <r>
    <x v="714"/>
    <x v="15"/>
    <x v="0"/>
    <n v="0.65151000000000003"/>
    <x v="7"/>
    <n v="26"/>
    <x v="1"/>
    <x v="5"/>
  </r>
  <r>
    <x v="714"/>
    <x v="8"/>
    <x v="0"/>
    <n v="0.65151000000000003"/>
    <x v="7"/>
    <n v="26"/>
    <x v="1"/>
    <x v="5"/>
  </r>
  <r>
    <x v="714"/>
    <x v="9"/>
    <x v="0"/>
    <n v="0.65151000000000003"/>
    <x v="7"/>
    <n v="26"/>
    <x v="1"/>
    <x v="5"/>
  </r>
  <r>
    <x v="714"/>
    <x v="10"/>
    <x v="0"/>
    <n v="0.65151000000000003"/>
    <x v="7"/>
    <n v="26"/>
    <x v="1"/>
    <x v="5"/>
  </r>
  <r>
    <x v="714"/>
    <x v="11"/>
    <x v="0"/>
    <n v="0.65151000000000003"/>
    <x v="7"/>
    <n v="26"/>
    <x v="1"/>
    <x v="5"/>
  </r>
  <r>
    <x v="714"/>
    <x v="12"/>
    <x v="0"/>
    <n v="0.65151000000000003"/>
    <x v="7"/>
    <n v="26"/>
    <x v="1"/>
    <x v="5"/>
  </r>
  <r>
    <x v="714"/>
    <x v="18"/>
    <x v="0"/>
    <n v="0.13780000000000001"/>
    <x v="7"/>
    <n v="26"/>
    <x v="1"/>
    <x v="5"/>
  </r>
  <r>
    <x v="714"/>
    <x v="19"/>
    <x v="0"/>
    <n v="0.17780000000000001"/>
    <x v="7"/>
    <n v="26"/>
    <x v="1"/>
    <x v="5"/>
  </r>
  <r>
    <x v="714"/>
    <x v="13"/>
    <x v="0"/>
    <n v="3.6859999999999997E-2"/>
    <x v="7"/>
    <n v="26"/>
    <x v="1"/>
    <x v="5"/>
  </r>
  <r>
    <x v="714"/>
    <x v="0"/>
    <x v="1"/>
    <n v="0.1056878"/>
    <x v="7"/>
    <n v="26"/>
    <x v="1"/>
    <x v="5"/>
  </r>
  <r>
    <x v="714"/>
    <x v="16"/>
    <x v="1"/>
    <n v="0.2283171"/>
    <x v="7"/>
    <n v="26"/>
    <x v="1"/>
    <x v="5"/>
  </r>
  <r>
    <x v="714"/>
    <x v="14"/>
    <x v="1"/>
    <n v="0.2210992"/>
    <x v="7"/>
    <n v="26"/>
    <x v="1"/>
    <x v="5"/>
  </r>
  <r>
    <x v="714"/>
    <x v="2"/>
    <x v="1"/>
    <n v="0.2270268"/>
    <x v="7"/>
    <n v="26"/>
    <x v="1"/>
    <x v="5"/>
  </r>
  <r>
    <x v="714"/>
    <x v="5"/>
    <x v="1"/>
    <n v="8.6225659999999996E-2"/>
    <x v="7"/>
    <n v="26"/>
    <x v="1"/>
    <x v="5"/>
  </r>
  <r>
    <x v="714"/>
    <x v="6"/>
    <x v="1"/>
    <n v="0.18824469999999999"/>
    <x v="7"/>
    <n v="26"/>
    <x v="1"/>
    <x v="5"/>
  </r>
  <r>
    <x v="714"/>
    <x v="17"/>
    <x v="1"/>
    <n v="0.27388699999999999"/>
    <x v="7"/>
    <n v="26"/>
    <x v="1"/>
    <x v="5"/>
  </r>
  <r>
    <x v="714"/>
    <x v="15"/>
    <x v="1"/>
    <n v="0.26545370000000001"/>
    <x v="7"/>
    <n v="26"/>
    <x v="1"/>
    <x v="5"/>
  </r>
  <r>
    <x v="714"/>
    <x v="8"/>
    <x v="1"/>
    <n v="0.26747320000000002"/>
    <x v="7"/>
    <n v="26"/>
    <x v="1"/>
    <x v="5"/>
  </r>
  <r>
    <x v="714"/>
    <x v="9"/>
    <x v="1"/>
    <n v="0.28028209999999998"/>
    <x v="7"/>
    <n v="26"/>
    <x v="1"/>
    <x v="5"/>
  </r>
  <r>
    <x v="714"/>
    <x v="10"/>
    <x v="1"/>
    <n v="0.29716749999999997"/>
    <x v="7"/>
    <n v="26"/>
    <x v="1"/>
    <x v="5"/>
  </r>
  <r>
    <x v="714"/>
    <x v="11"/>
    <x v="1"/>
    <n v="0.28994959999999997"/>
    <x v="7"/>
    <n v="26"/>
    <x v="1"/>
    <x v="5"/>
  </r>
  <r>
    <x v="714"/>
    <x v="12"/>
    <x v="1"/>
    <n v="0.36708370000000001"/>
    <x v="7"/>
    <n v="26"/>
    <x v="1"/>
    <x v="5"/>
  </r>
  <r>
    <x v="714"/>
    <x v="18"/>
    <x v="1"/>
    <n v="0.17539840000000001"/>
    <x v="7"/>
    <n v="26"/>
    <x v="1"/>
    <x v="5"/>
  </r>
  <r>
    <x v="714"/>
    <x v="19"/>
    <x v="1"/>
    <n v="0.2085707"/>
    <x v="7"/>
    <n v="26"/>
    <x v="1"/>
    <x v="5"/>
  </r>
  <r>
    <x v="714"/>
    <x v="13"/>
    <x v="1"/>
    <n v="6.9854869999999999E-2"/>
    <x v="7"/>
    <n v="26"/>
    <x v="1"/>
    <x v="5"/>
  </r>
  <r>
    <x v="715"/>
    <x v="0"/>
    <x v="3"/>
    <n v="0.56379999999999997"/>
    <x v="7"/>
    <n v="27"/>
    <x v="2"/>
    <x v="6"/>
  </r>
  <r>
    <x v="715"/>
    <x v="16"/>
    <x v="3"/>
    <n v="1.222"/>
    <x v="7"/>
    <n v="27"/>
    <x v="2"/>
    <x v="6"/>
  </r>
  <r>
    <x v="715"/>
    <x v="14"/>
    <x v="3"/>
    <n v="1.1803999999999999"/>
    <x v="7"/>
    <n v="27"/>
    <x v="2"/>
    <x v="6"/>
  </r>
  <r>
    <x v="715"/>
    <x v="2"/>
    <x v="3"/>
    <n v="1.2161999999999999"/>
    <x v="7"/>
    <n v="27"/>
    <x v="2"/>
    <x v="6"/>
  </r>
  <r>
    <x v="715"/>
    <x v="5"/>
    <x v="3"/>
    <n v="0.74809999999999999"/>
    <x v="7"/>
    <n v="27"/>
    <x v="2"/>
    <x v="6"/>
  </r>
  <r>
    <x v="715"/>
    <x v="6"/>
    <x v="3"/>
    <n v="1.0031000000000001"/>
    <x v="7"/>
    <n v="27"/>
    <x v="2"/>
    <x v="6"/>
  </r>
  <r>
    <x v="715"/>
    <x v="17"/>
    <x v="3"/>
    <n v="1.4494"/>
    <x v="7"/>
    <n v="27"/>
    <x v="2"/>
    <x v="6"/>
  </r>
  <r>
    <x v="715"/>
    <x v="15"/>
    <x v="3"/>
    <n v="1.4136"/>
    <x v="7"/>
    <n v="27"/>
    <x v="2"/>
    <x v="6"/>
  </r>
  <r>
    <x v="715"/>
    <x v="8"/>
    <x v="3"/>
    <n v="1.4302999999999999"/>
    <x v="7"/>
    <n v="27"/>
    <x v="2"/>
    <x v="6"/>
  </r>
  <r>
    <x v="715"/>
    <x v="9"/>
    <x v="3"/>
    <n v="1.4915"/>
    <x v="7"/>
    <n v="27"/>
    <x v="2"/>
    <x v="6"/>
  </r>
  <r>
    <x v="715"/>
    <x v="10"/>
    <x v="3"/>
    <n v="1.5835999999999999"/>
    <x v="7"/>
    <n v="27"/>
    <x v="2"/>
    <x v="6"/>
  </r>
  <r>
    <x v="715"/>
    <x v="11"/>
    <x v="3"/>
    <n v="1.5326"/>
    <x v="7"/>
    <n v="27"/>
    <x v="2"/>
    <x v="6"/>
  </r>
  <r>
    <x v="715"/>
    <x v="12"/>
    <x v="3"/>
    <n v="1.9632000000000001"/>
    <x v="7"/>
    <n v="27"/>
    <x v="2"/>
    <x v="6"/>
  </r>
  <r>
    <x v="715"/>
    <x v="18"/>
    <x v="3"/>
    <n v="0.93799999999999994"/>
    <x v="7"/>
    <n v="27"/>
    <x v="2"/>
    <x v="6"/>
  </r>
  <r>
    <x v="715"/>
    <x v="19"/>
    <x v="3"/>
    <n v="1.1153999999999999"/>
    <x v="7"/>
    <n v="27"/>
    <x v="2"/>
    <x v="6"/>
  </r>
  <r>
    <x v="715"/>
    <x v="13"/>
    <x v="3"/>
    <n v="0.59730000000000005"/>
    <x v="7"/>
    <n v="27"/>
    <x v="2"/>
    <x v="6"/>
  </r>
  <r>
    <x v="715"/>
    <x v="0"/>
    <x v="2"/>
    <n v="0.31837399999999999"/>
    <x v="7"/>
    <n v="27"/>
    <x v="2"/>
    <x v="6"/>
  </r>
  <r>
    <x v="715"/>
    <x v="16"/>
    <x v="2"/>
    <n v="0.52713600000000005"/>
    <x v="7"/>
    <n v="27"/>
    <x v="2"/>
    <x v="6"/>
  </r>
  <r>
    <x v="715"/>
    <x v="14"/>
    <x v="2"/>
    <n v="0.4933148"/>
    <x v="7"/>
    <n v="27"/>
    <x v="2"/>
    <x v="6"/>
  </r>
  <r>
    <x v="715"/>
    <x v="2"/>
    <x v="2"/>
    <n v="0.52242049999999995"/>
    <x v="7"/>
    <n v="27"/>
    <x v="2"/>
    <x v="6"/>
  </r>
  <r>
    <x v="715"/>
    <x v="5"/>
    <x v="2"/>
    <n v="0.53757540000000004"/>
    <x v="7"/>
    <n v="27"/>
    <x v="2"/>
    <x v="6"/>
  </r>
  <r>
    <x v="715"/>
    <x v="6"/>
    <x v="2"/>
    <n v="0.46857850000000001"/>
    <x v="7"/>
    <n v="27"/>
    <x v="2"/>
    <x v="6"/>
  </r>
  <r>
    <x v="715"/>
    <x v="17"/>
    <x v="2"/>
    <n v="0.52686390000000005"/>
    <x v="7"/>
    <n v="27"/>
    <x v="2"/>
    <x v="6"/>
  </r>
  <r>
    <x v="715"/>
    <x v="15"/>
    <x v="2"/>
    <n v="0.49775829999999999"/>
    <x v="7"/>
    <n v="27"/>
    <x v="2"/>
    <x v="6"/>
  </r>
  <r>
    <x v="715"/>
    <x v="8"/>
    <x v="2"/>
    <n v="0.5113356"/>
    <x v="7"/>
    <n v="27"/>
    <x v="2"/>
    <x v="6"/>
  </r>
  <r>
    <x v="715"/>
    <x v="9"/>
    <x v="2"/>
    <n v="0.56109169999999997"/>
    <x v="7"/>
    <n v="27"/>
    <x v="2"/>
    <x v="6"/>
  </r>
  <r>
    <x v="715"/>
    <x v="10"/>
    <x v="2"/>
    <n v="0.63596969999999997"/>
    <x v="7"/>
    <n v="27"/>
    <x v="2"/>
    <x v="6"/>
  </r>
  <r>
    <x v="715"/>
    <x v="11"/>
    <x v="2"/>
    <n v="0.59450630000000004"/>
    <x v="7"/>
    <n v="27"/>
    <x v="2"/>
    <x v="6"/>
  </r>
  <r>
    <x v="715"/>
    <x v="12"/>
    <x v="2"/>
    <n v="0.94458750000000002"/>
    <x v="7"/>
    <n v="27"/>
    <x v="2"/>
    <x v="6"/>
  </r>
  <r>
    <x v="715"/>
    <x v="18"/>
    <x v="2"/>
    <n v="0.62480170000000002"/>
    <x v="7"/>
    <n v="27"/>
    <x v="2"/>
    <x v="6"/>
  </r>
  <r>
    <x v="715"/>
    <x v="19"/>
    <x v="2"/>
    <n v="0.72902920000000004"/>
    <x v="7"/>
    <n v="27"/>
    <x v="2"/>
    <x v="6"/>
  </r>
  <r>
    <x v="715"/>
    <x v="13"/>
    <x v="2"/>
    <n v="0.4917241"/>
    <x v="7"/>
    <n v="27"/>
    <x v="2"/>
    <x v="6"/>
  </r>
  <r>
    <x v="715"/>
    <x v="0"/>
    <x v="0"/>
    <n v="0.14000000000000001"/>
    <x v="7"/>
    <n v="27"/>
    <x v="2"/>
    <x v="6"/>
  </r>
  <r>
    <x v="715"/>
    <x v="16"/>
    <x v="0"/>
    <n v="0.46636"/>
    <x v="7"/>
    <n v="27"/>
    <x v="2"/>
    <x v="6"/>
  </r>
  <r>
    <x v="715"/>
    <x v="14"/>
    <x v="0"/>
    <n v="0.46636"/>
    <x v="7"/>
    <n v="27"/>
    <x v="2"/>
    <x v="6"/>
  </r>
  <r>
    <x v="715"/>
    <x v="2"/>
    <x v="0"/>
    <n v="0.46636"/>
    <x v="7"/>
    <n v="27"/>
    <x v="2"/>
    <x v="6"/>
  </r>
  <r>
    <x v="715"/>
    <x v="5"/>
    <x v="0"/>
    <n v="0.12446"/>
    <x v="7"/>
    <n v="27"/>
    <x v="2"/>
    <x v="6"/>
  </r>
  <r>
    <x v="715"/>
    <x v="6"/>
    <x v="0"/>
    <n v="0.34694999999999998"/>
    <x v="7"/>
    <n v="27"/>
    <x v="2"/>
    <x v="6"/>
  </r>
  <r>
    <x v="715"/>
    <x v="17"/>
    <x v="0"/>
    <n v="0.65151000000000003"/>
    <x v="7"/>
    <n v="27"/>
    <x v="2"/>
    <x v="6"/>
  </r>
  <r>
    <x v="715"/>
    <x v="15"/>
    <x v="0"/>
    <n v="0.65151000000000003"/>
    <x v="7"/>
    <n v="27"/>
    <x v="2"/>
    <x v="6"/>
  </r>
  <r>
    <x v="715"/>
    <x v="8"/>
    <x v="0"/>
    <n v="0.65151000000000003"/>
    <x v="7"/>
    <n v="27"/>
    <x v="2"/>
    <x v="6"/>
  </r>
  <r>
    <x v="715"/>
    <x v="9"/>
    <x v="0"/>
    <n v="0.65151000000000003"/>
    <x v="7"/>
    <n v="27"/>
    <x v="2"/>
    <x v="6"/>
  </r>
  <r>
    <x v="715"/>
    <x v="10"/>
    <x v="0"/>
    <n v="0.65151000000000003"/>
    <x v="7"/>
    <n v="27"/>
    <x v="2"/>
    <x v="6"/>
  </r>
  <r>
    <x v="715"/>
    <x v="11"/>
    <x v="0"/>
    <n v="0.65151000000000003"/>
    <x v="7"/>
    <n v="27"/>
    <x v="2"/>
    <x v="6"/>
  </r>
  <r>
    <x v="715"/>
    <x v="12"/>
    <x v="0"/>
    <n v="0.65151000000000003"/>
    <x v="7"/>
    <n v="27"/>
    <x v="2"/>
    <x v="6"/>
  </r>
  <r>
    <x v="715"/>
    <x v="18"/>
    <x v="0"/>
    <n v="0.13780000000000001"/>
    <x v="7"/>
    <n v="27"/>
    <x v="2"/>
    <x v="6"/>
  </r>
  <r>
    <x v="715"/>
    <x v="19"/>
    <x v="0"/>
    <n v="0.17780000000000001"/>
    <x v="7"/>
    <n v="27"/>
    <x v="2"/>
    <x v="6"/>
  </r>
  <r>
    <x v="715"/>
    <x v="13"/>
    <x v="0"/>
    <n v="3.6859999999999997E-2"/>
    <x v="7"/>
    <n v="27"/>
    <x v="2"/>
    <x v="6"/>
  </r>
  <r>
    <x v="715"/>
    <x v="0"/>
    <x v="1"/>
    <n v="0.10542600000000001"/>
    <x v="7"/>
    <n v="27"/>
    <x v="2"/>
    <x v="6"/>
  </r>
  <r>
    <x v="715"/>
    <x v="16"/>
    <x v="1"/>
    <n v="0.22850409999999999"/>
    <x v="7"/>
    <n v="27"/>
    <x v="2"/>
    <x v="6"/>
  </r>
  <r>
    <x v="715"/>
    <x v="14"/>
    <x v="1"/>
    <n v="0.22072520000000001"/>
    <x v="7"/>
    <n v="27"/>
    <x v="2"/>
    <x v="6"/>
  </r>
  <r>
    <x v="715"/>
    <x v="2"/>
    <x v="1"/>
    <n v="0.2274195"/>
    <x v="7"/>
    <n v="27"/>
    <x v="2"/>
    <x v="6"/>
  </r>
  <r>
    <x v="715"/>
    <x v="5"/>
    <x v="1"/>
    <n v="8.6064600000000005E-2"/>
    <x v="7"/>
    <n v="27"/>
    <x v="2"/>
    <x v="6"/>
  </r>
  <r>
    <x v="715"/>
    <x v="6"/>
    <x v="1"/>
    <n v="0.1875716"/>
    <x v="7"/>
    <n v="27"/>
    <x v="2"/>
    <x v="6"/>
  </r>
  <r>
    <x v="715"/>
    <x v="17"/>
    <x v="1"/>
    <n v="0.27102599999999999"/>
    <x v="7"/>
    <n v="27"/>
    <x v="2"/>
    <x v="6"/>
  </r>
  <r>
    <x v="715"/>
    <x v="15"/>
    <x v="1"/>
    <n v="0.2643317"/>
    <x v="7"/>
    <n v="27"/>
    <x v="2"/>
    <x v="6"/>
  </r>
  <r>
    <x v="715"/>
    <x v="8"/>
    <x v="1"/>
    <n v="0.26745449999999998"/>
    <x v="7"/>
    <n v="27"/>
    <x v="2"/>
    <x v="6"/>
  </r>
  <r>
    <x v="715"/>
    <x v="9"/>
    <x v="1"/>
    <n v="0.27889839999999999"/>
    <x v="7"/>
    <n v="27"/>
    <x v="2"/>
    <x v="6"/>
  </r>
  <r>
    <x v="715"/>
    <x v="10"/>
    <x v="1"/>
    <n v="0.2961203"/>
    <x v="7"/>
    <n v="27"/>
    <x v="2"/>
    <x v="6"/>
  </r>
  <r>
    <x v="715"/>
    <x v="11"/>
    <x v="1"/>
    <n v="0.2865838"/>
    <x v="7"/>
    <n v="27"/>
    <x v="2"/>
    <x v="6"/>
  </r>
  <r>
    <x v="715"/>
    <x v="12"/>
    <x v="1"/>
    <n v="0.3671024"/>
    <x v="7"/>
    <n v="27"/>
    <x v="2"/>
    <x v="6"/>
  </r>
  <r>
    <x v="715"/>
    <x v="18"/>
    <x v="1"/>
    <n v="0.17539840000000001"/>
    <x v="7"/>
    <n v="27"/>
    <x v="2"/>
    <x v="6"/>
  </r>
  <r>
    <x v="715"/>
    <x v="19"/>
    <x v="1"/>
    <n v="0.2085707"/>
    <x v="7"/>
    <n v="27"/>
    <x v="2"/>
    <x v="6"/>
  </r>
  <r>
    <x v="715"/>
    <x v="13"/>
    <x v="1"/>
    <n v="6.8715929999999995E-2"/>
    <x v="7"/>
    <n v="27"/>
    <x v="2"/>
    <x v="6"/>
  </r>
  <r>
    <x v="716"/>
    <x v="0"/>
    <x v="3"/>
    <n v="0.55569999999999997"/>
    <x v="7"/>
    <n v="28"/>
    <x v="2"/>
    <x v="6"/>
  </r>
  <r>
    <x v="716"/>
    <x v="16"/>
    <x v="3"/>
    <n v="1.2305999999999999"/>
    <x v="7"/>
    <n v="28"/>
    <x v="2"/>
    <x v="6"/>
  </r>
  <r>
    <x v="716"/>
    <x v="14"/>
    <x v="3"/>
    <n v="1.1958"/>
    <x v="7"/>
    <n v="28"/>
    <x v="2"/>
    <x v="6"/>
  </r>
  <r>
    <x v="716"/>
    <x v="2"/>
    <x v="3"/>
    <n v="1.2303999999999999"/>
    <x v="7"/>
    <n v="28"/>
    <x v="2"/>
    <x v="6"/>
  </r>
  <r>
    <x v="716"/>
    <x v="5"/>
    <x v="3"/>
    <n v="0.75860000000000005"/>
    <x v="7"/>
    <n v="28"/>
    <x v="2"/>
    <x v="6"/>
  </r>
  <r>
    <x v="716"/>
    <x v="6"/>
    <x v="3"/>
    <n v="1.0027999999999999"/>
    <x v="7"/>
    <n v="28"/>
    <x v="2"/>
    <x v="6"/>
  </r>
  <r>
    <x v="716"/>
    <x v="17"/>
    <x v="3"/>
    <n v="1.464"/>
    <x v="7"/>
    <n v="28"/>
    <x v="2"/>
    <x v="6"/>
  </r>
  <r>
    <x v="716"/>
    <x v="15"/>
    <x v="3"/>
    <n v="1.4200999999999999"/>
    <x v="7"/>
    <n v="28"/>
    <x v="2"/>
    <x v="6"/>
  </r>
  <r>
    <x v="716"/>
    <x v="8"/>
    <x v="3"/>
    <n v="1.4333"/>
    <x v="7"/>
    <n v="28"/>
    <x v="2"/>
    <x v="6"/>
  </r>
  <r>
    <x v="716"/>
    <x v="9"/>
    <x v="3"/>
    <n v="1.4936"/>
    <x v="7"/>
    <n v="28"/>
    <x v="2"/>
    <x v="6"/>
  </r>
  <r>
    <x v="716"/>
    <x v="10"/>
    <x v="3"/>
    <n v="1.5920000000000001"/>
    <x v="7"/>
    <n v="28"/>
    <x v="2"/>
    <x v="6"/>
  </r>
  <r>
    <x v="716"/>
    <x v="11"/>
    <x v="3"/>
    <n v="1.5327"/>
    <x v="7"/>
    <n v="28"/>
    <x v="2"/>
    <x v="6"/>
  </r>
  <r>
    <x v="716"/>
    <x v="12"/>
    <x v="3"/>
    <n v="1.9726999999999999"/>
    <x v="7"/>
    <n v="28"/>
    <x v="2"/>
    <x v="6"/>
  </r>
  <r>
    <x v="716"/>
    <x v="18"/>
    <x v="3"/>
    <n v="0.93799999999999994"/>
    <x v="7"/>
    <n v="28"/>
    <x v="2"/>
    <x v="6"/>
  </r>
  <r>
    <x v="716"/>
    <x v="19"/>
    <x v="3"/>
    <n v="1.1153999999999999"/>
    <x v="7"/>
    <n v="28"/>
    <x v="2"/>
    <x v="6"/>
  </r>
  <r>
    <x v="716"/>
    <x v="13"/>
    <x v="3"/>
    <n v="0.60029999999999994"/>
    <x v="7"/>
    <n v="28"/>
    <x v="2"/>
    <x v="6"/>
  </r>
  <r>
    <x v="716"/>
    <x v="0"/>
    <x v="2"/>
    <n v="0.31178860000000003"/>
    <x v="7"/>
    <n v="28"/>
    <x v="2"/>
    <x v="6"/>
  </r>
  <r>
    <x v="716"/>
    <x v="16"/>
    <x v="2"/>
    <n v="0.53412780000000004"/>
    <x v="7"/>
    <n v="28"/>
    <x v="2"/>
    <x v="6"/>
  </r>
  <r>
    <x v="716"/>
    <x v="14"/>
    <x v="2"/>
    <n v="0.50583509999999998"/>
    <x v="7"/>
    <n v="28"/>
    <x v="2"/>
    <x v="6"/>
  </r>
  <r>
    <x v="716"/>
    <x v="2"/>
    <x v="2"/>
    <n v="0.53396520000000003"/>
    <x v="7"/>
    <n v="28"/>
    <x v="2"/>
    <x v="6"/>
  </r>
  <r>
    <x v="716"/>
    <x v="5"/>
    <x v="2"/>
    <n v="0.5468674"/>
    <x v="7"/>
    <n v="28"/>
    <x v="2"/>
    <x v="6"/>
  </r>
  <r>
    <x v="716"/>
    <x v="6"/>
    <x v="2"/>
    <n v="0.46833459999999999"/>
    <x v="7"/>
    <n v="28"/>
    <x v="2"/>
    <x v="6"/>
  </r>
  <r>
    <x v="716"/>
    <x v="17"/>
    <x v="2"/>
    <n v="0.53873389999999999"/>
    <x v="7"/>
    <n v="28"/>
    <x v="2"/>
    <x v="6"/>
  </r>
  <r>
    <x v="716"/>
    <x v="15"/>
    <x v="2"/>
    <n v="0.50304280000000001"/>
    <x v="7"/>
    <n v="28"/>
    <x v="2"/>
    <x v="6"/>
  </r>
  <r>
    <x v="716"/>
    <x v="8"/>
    <x v="2"/>
    <n v="0.51377459999999997"/>
    <x v="7"/>
    <n v="28"/>
    <x v="2"/>
    <x v="6"/>
  </r>
  <r>
    <x v="716"/>
    <x v="9"/>
    <x v="2"/>
    <n v="0.56279900000000005"/>
    <x v="7"/>
    <n v="28"/>
    <x v="2"/>
    <x v="6"/>
  </r>
  <r>
    <x v="716"/>
    <x v="10"/>
    <x v="2"/>
    <n v="0.64279900000000001"/>
    <x v="7"/>
    <n v="28"/>
    <x v="2"/>
    <x v="6"/>
  </r>
  <r>
    <x v="716"/>
    <x v="11"/>
    <x v="2"/>
    <n v="0.59458750000000005"/>
    <x v="7"/>
    <n v="28"/>
    <x v="2"/>
    <x v="6"/>
  </r>
  <r>
    <x v="716"/>
    <x v="12"/>
    <x v="2"/>
    <n v="0.95231120000000002"/>
    <x v="7"/>
    <n v="28"/>
    <x v="2"/>
    <x v="6"/>
  </r>
  <r>
    <x v="716"/>
    <x v="18"/>
    <x v="2"/>
    <n v="0.62480170000000002"/>
    <x v="7"/>
    <n v="28"/>
    <x v="2"/>
    <x v="6"/>
  </r>
  <r>
    <x v="716"/>
    <x v="19"/>
    <x v="2"/>
    <n v="0.72902920000000004"/>
    <x v="7"/>
    <n v="28"/>
    <x v="2"/>
    <x v="6"/>
  </r>
  <r>
    <x v="716"/>
    <x v="13"/>
    <x v="2"/>
    <n v="0.49437900000000001"/>
    <x v="7"/>
    <n v="28"/>
    <x v="2"/>
    <x v="6"/>
  </r>
  <r>
    <x v="716"/>
    <x v="0"/>
    <x v="0"/>
    <n v="0.14000000000000001"/>
    <x v="7"/>
    <n v="28"/>
    <x v="2"/>
    <x v="6"/>
  </r>
  <r>
    <x v="716"/>
    <x v="16"/>
    <x v="0"/>
    <n v="0.46636"/>
    <x v="7"/>
    <n v="28"/>
    <x v="2"/>
    <x v="6"/>
  </r>
  <r>
    <x v="716"/>
    <x v="14"/>
    <x v="0"/>
    <n v="0.46636"/>
    <x v="7"/>
    <n v="28"/>
    <x v="2"/>
    <x v="6"/>
  </r>
  <r>
    <x v="716"/>
    <x v="2"/>
    <x v="0"/>
    <n v="0.46636"/>
    <x v="7"/>
    <n v="28"/>
    <x v="2"/>
    <x v="6"/>
  </r>
  <r>
    <x v="716"/>
    <x v="5"/>
    <x v="0"/>
    <n v="0.12446"/>
    <x v="7"/>
    <n v="28"/>
    <x v="2"/>
    <x v="6"/>
  </r>
  <r>
    <x v="716"/>
    <x v="6"/>
    <x v="0"/>
    <n v="0.34694999999999998"/>
    <x v="7"/>
    <n v="28"/>
    <x v="2"/>
    <x v="6"/>
  </r>
  <r>
    <x v="716"/>
    <x v="17"/>
    <x v="0"/>
    <n v="0.65151000000000003"/>
    <x v="7"/>
    <n v="28"/>
    <x v="2"/>
    <x v="6"/>
  </r>
  <r>
    <x v="716"/>
    <x v="15"/>
    <x v="0"/>
    <n v="0.65151000000000003"/>
    <x v="7"/>
    <n v="28"/>
    <x v="2"/>
    <x v="6"/>
  </r>
  <r>
    <x v="716"/>
    <x v="8"/>
    <x v="0"/>
    <n v="0.65151000000000003"/>
    <x v="7"/>
    <n v="28"/>
    <x v="2"/>
    <x v="6"/>
  </r>
  <r>
    <x v="716"/>
    <x v="9"/>
    <x v="0"/>
    <n v="0.65151000000000003"/>
    <x v="7"/>
    <n v="28"/>
    <x v="2"/>
    <x v="6"/>
  </r>
  <r>
    <x v="716"/>
    <x v="10"/>
    <x v="0"/>
    <n v="0.65151000000000003"/>
    <x v="7"/>
    <n v="28"/>
    <x v="2"/>
    <x v="6"/>
  </r>
  <r>
    <x v="716"/>
    <x v="11"/>
    <x v="0"/>
    <n v="0.65151000000000003"/>
    <x v="7"/>
    <n v="28"/>
    <x v="2"/>
    <x v="6"/>
  </r>
  <r>
    <x v="716"/>
    <x v="12"/>
    <x v="0"/>
    <n v="0.65151000000000003"/>
    <x v="7"/>
    <n v="28"/>
    <x v="2"/>
    <x v="6"/>
  </r>
  <r>
    <x v="716"/>
    <x v="18"/>
    <x v="0"/>
    <n v="0.13780000000000001"/>
    <x v="7"/>
    <n v="28"/>
    <x v="2"/>
    <x v="6"/>
  </r>
  <r>
    <x v="716"/>
    <x v="19"/>
    <x v="0"/>
    <n v="0.17780000000000001"/>
    <x v="7"/>
    <n v="28"/>
    <x v="2"/>
    <x v="6"/>
  </r>
  <r>
    <x v="716"/>
    <x v="13"/>
    <x v="0"/>
    <n v="3.6859999999999997E-2"/>
    <x v="7"/>
    <n v="28"/>
    <x v="2"/>
    <x v="6"/>
  </r>
  <r>
    <x v="716"/>
    <x v="0"/>
    <x v="1"/>
    <n v="0.1039114"/>
    <x v="7"/>
    <n v="28"/>
    <x v="2"/>
    <x v="6"/>
  </r>
  <r>
    <x v="716"/>
    <x v="16"/>
    <x v="1"/>
    <n v="0.23011219999999999"/>
    <x v="7"/>
    <n v="28"/>
    <x v="2"/>
    <x v="6"/>
  </r>
  <r>
    <x v="716"/>
    <x v="14"/>
    <x v="1"/>
    <n v="0.2236049"/>
    <x v="7"/>
    <n v="28"/>
    <x v="2"/>
    <x v="6"/>
  </r>
  <r>
    <x v="716"/>
    <x v="2"/>
    <x v="1"/>
    <n v="0.2300748"/>
    <x v="7"/>
    <n v="28"/>
    <x v="2"/>
    <x v="6"/>
  </r>
  <r>
    <x v="716"/>
    <x v="5"/>
    <x v="1"/>
    <n v="8.7272569999999994E-2"/>
    <x v="7"/>
    <n v="28"/>
    <x v="2"/>
    <x v="6"/>
  </r>
  <r>
    <x v="716"/>
    <x v="6"/>
    <x v="1"/>
    <n v="0.1875154"/>
    <x v="7"/>
    <n v="28"/>
    <x v="2"/>
    <x v="6"/>
  </r>
  <r>
    <x v="716"/>
    <x v="17"/>
    <x v="1"/>
    <n v="0.2737561"/>
    <x v="7"/>
    <n v="28"/>
    <x v="2"/>
    <x v="6"/>
  </r>
  <r>
    <x v="716"/>
    <x v="15"/>
    <x v="1"/>
    <n v="0.26554719999999998"/>
    <x v="7"/>
    <n v="28"/>
    <x v="2"/>
    <x v="6"/>
  </r>
  <r>
    <x v="716"/>
    <x v="8"/>
    <x v="1"/>
    <n v="0.26801540000000001"/>
    <x v="7"/>
    <n v="28"/>
    <x v="2"/>
    <x v="6"/>
  </r>
  <r>
    <x v="716"/>
    <x v="9"/>
    <x v="1"/>
    <n v="0.27929110000000001"/>
    <x v="7"/>
    <n v="28"/>
    <x v="2"/>
    <x v="6"/>
  </r>
  <r>
    <x v="716"/>
    <x v="10"/>
    <x v="1"/>
    <n v="0.29769099999999998"/>
    <x v="7"/>
    <n v="28"/>
    <x v="2"/>
    <x v="6"/>
  </r>
  <r>
    <x v="716"/>
    <x v="11"/>
    <x v="1"/>
    <n v="0.28660239999999998"/>
    <x v="7"/>
    <n v="28"/>
    <x v="2"/>
    <x v="6"/>
  </r>
  <r>
    <x v="716"/>
    <x v="12"/>
    <x v="1"/>
    <n v="0.36887890000000001"/>
    <x v="7"/>
    <n v="28"/>
    <x v="2"/>
    <x v="6"/>
  </r>
  <r>
    <x v="716"/>
    <x v="18"/>
    <x v="1"/>
    <n v="0.17539840000000001"/>
    <x v="7"/>
    <n v="28"/>
    <x v="2"/>
    <x v="6"/>
  </r>
  <r>
    <x v="716"/>
    <x v="19"/>
    <x v="1"/>
    <n v="0.2085707"/>
    <x v="7"/>
    <n v="28"/>
    <x v="2"/>
    <x v="6"/>
  </r>
  <r>
    <x v="716"/>
    <x v="13"/>
    <x v="1"/>
    <n v="6.9061059999999994E-2"/>
    <x v="7"/>
    <n v="28"/>
    <x v="2"/>
    <x v="6"/>
  </r>
  <r>
    <x v="717"/>
    <x v="0"/>
    <x v="3"/>
    <n v="0.54979999999999996"/>
    <x v="7"/>
    <n v="29"/>
    <x v="2"/>
    <x v="6"/>
  </r>
  <r>
    <x v="717"/>
    <x v="16"/>
    <x v="3"/>
    <n v="1.2339"/>
    <x v="7"/>
    <n v="29"/>
    <x v="2"/>
    <x v="6"/>
  </r>
  <r>
    <x v="717"/>
    <x v="14"/>
    <x v="3"/>
    <n v="1.1967000000000001"/>
    <x v="7"/>
    <n v="29"/>
    <x v="2"/>
    <x v="6"/>
  </r>
  <r>
    <x v="717"/>
    <x v="2"/>
    <x v="3"/>
    <n v="1.2290000000000001"/>
    <x v="7"/>
    <n v="29"/>
    <x v="2"/>
    <x v="6"/>
  </r>
  <r>
    <x v="717"/>
    <x v="5"/>
    <x v="3"/>
    <n v="0.75949999999999995"/>
    <x v="7"/>
    <n v="29"/>
    <x v="2"/>
    <x v="6"/>
  </r>
  <r>
    <x v="717"/>
    <x v="6"/>
    <x v="3"/>
    <n v="1.0063"/>
    <x v="7"/>
    <n v="29"/>
    <x v="2"/>
    <x v="6"/>
  </r>
  <r>
    <x v="717"/>
    <x v="17"/>
    <x v="3"/>
    <n v="1.4521999999999999"/>
    <x v="7"/>
    <n v="29"/>
    <x v="2"/>
    <x v="6"/>
  </r>
  <r>
    <x v="717"/>
    <x v="15"/>
    <x v="3"/>
    <n v="1.4209000000000001"/>
    <x v="7"/>
    <n v="29"/>
    <x v="2"/>
    <x v="6"/>
  </r>
  <r>
    <x v="717"/>
    <x v="8"/>
    <x v="3"/>
    <n v="1.4350000000000001"/>
    <x v="7"/>
    <n v="29"/>
    <x v="2"/>
    <x v="6"/>
  </r>
  <r>
    <x v="717"/>
    <x v="9"/>
    <x v="3"/>
    <n v="1.4970000000000001"/>
    <x v="7"/>
    <n v="29"/>
    <x v="2"/>
    <x v="6"/>
  </r>
  <r>
    <x v="717"/>
    <x v="10"/>
    <x v="3"/>
    <n v="1.5916999999999999"/>
    <x v="7"/>
    <n v="29"/>
    <x v="2"/>
    <x v="6"/>
  </r>
  <r>
    <x v="717"/>
    <x v="11"/>
    <x v="3"/>
    <n v="1.5414000000000001"/>
    <x v="7"/>
    <n v="29"/>
    <x v="2"/>
    <x v="6"/>
  </r>
  <r>
    <x v="717"/>
    <x v="12"/>
    <x v="3"/>
    <n v="1.9629000000000001"/>
    <x v="7"/>
    <n v="29"/>
    <x v="2"/>
    <x v="6"/>
  </r>
  <r>
    <x v="717"/>
    <x v="18"/>
    <x v="3"/>
    <n v="0.93799999999999994"/>
    <x v="7"/>
    <n v="29"/>
    <x v="2"/>
    <x v="6"/>
  </r>
  <r>
    <x v="717"/>
    <x v="19"/>
    <x v="3"/>
    <n v="1.1153999999999999"/>
    <x v="7"/>
    <n v="29"/>
    <x v="2"/>
    <x v="6"/>
  </r>
  <r>
    <x v="717"/>
    <x v="13"/>
    <x v="3"/>
    <n v="0.60319999999999996"/>
    <x v="7"/>
    <n v="29"/>
    <x v="2"/>
    <x v="6"/>
  </r>
  <r>
    <x v="717"/>
    <x v="0"/>
    <x v="2"/>
    <n v="0.30699189999999998"/>
    <x v="7"/>
    <n v="29"/>
    <x v="2"/>
    <x v="6"/>
  </r>
  <r>
    <x v="717"/>
    <x v="16"/>
    <x v="2"/>
    <n v="0.53681069999999997"/>
    <x v="7"/>
    <n v="29"/>
    <x v="2"/>
    <x v="6"/>
  </r>
  <r>
    <x v="717"/>
    <x v="14"/>
    <x v="2"/>
    <n v="0.50656679999999998"/>
    <x v="7"/>
    <n v="29"/>
    <x v="2"/>
    <x v="6"/>
  </r>
  <r>
    <x v="717"/>
    <x v="2"/>
    <x v="2"/>
    <n v="0.53282700000000005"/>
    <x v="7"/>
    <n v="29"/>
    <x v="2"/>
    <x v="6"/>
  </r>
  <r>
    <x v="717"/>
    <x v="5"/>
    <x v="2"/>
    <n v="0.54766389999999998"/>
    <x v="7"/>
    <n v="29"/>
    <x v="2"/>
    <x v="6"/>
  </r>
  <r>
    <x v="717"/>
    <x v="6"/>
    <x v="2"/>
    <n v="0.47118009999999999"/>
    <x v="7"/>
    <n v="29"/>
    <x v="2"/>
    <x v="6"/>
  </r>
  <r>
    <x v="717"/>
    <x v="17"/>
    <x v="2"/>
    <n v="0.52914050000000001"/>
    <x v="7"/>
    <n v="29"/>
    <x v="2"/>
    <x v="6"/>
  </r>
  <r>
    <x v="717"/>
    <x v="15"/>
    <x v="2"/>
    <n v="0.50369319999999995"/>
    <x v="7"/>
    <n v="29"/>
    <x v="2"/>
    <x v="6"/>
  </r>
  <r>
    <x v="717"/>
    <x v="8"/>
    <x v="2"/>
    <n v="0.51515659999999996"/>
    <x v="7"/>
    <n v="29"/>
    <x v="2"/>
    <x v="6"/>
  </r>
  <r>
    <x v="717"/>
    <x v="9"/>
    <x v="2"/>
    <n v="0.56556309999999999"/>
    <x v="7"/>
    <n v="29"/>
    <x v="2"/>
    <x v="6"/>
  </r>
  <r>
    <x v="717"/>
    <x v="10"/>
    <x v="2"/>
    <n v="0.64255499999999999"/>
    <x v="7"/>
    <n v="29"/>
    <x v="2"/>
    <x v="6"/>
  </r>
  <r>
    <x v="717"/>
    <x v="11"/>
    <x v="2"/>
    <n v="0.60166070000000005"/>
    <x v="7"/>
    <n v="29"/>
    <x v="2"/>
    <x v="6"/>
  </r>
  <r>
    <x v="717"/>
    <x v="12"/>
    <x v="2"/>
    <n v="0.94434370000000001"/>
    <x v="7"/>
    <n v="29"/>
    <x v="2"/>
    <x v="6"/>
  </r>
  <r>
    <x v="717"/>
    <x v="18"/>
    <x v="2"/>
    <n v="0.62480170000000002"/>
    <x v="7"/>
    <n v="29"/>
    <x v="2"/>
    <x v="6"/>
  </r>
  <r>
    <x v="717"/>
    <x v="19"/>
    <x v="2"/>
    <n v="0.72902920000000004"/>
    <x v="7"/>
    <n v="29"/>
    <x v="2"/>
    <x v="6"/>
  </r>
  <r>
    <x v="717"/>
    <x v="13"/>
    <x v="2"/>
    <n v="0.49694529999999998"/>
    <x v="7"/>
    <n v="29"/>
    <x v="2"/>
    <x v="6"/>
  </r>
  <r>
    <x v="717"/>
    <x v="0"/>
    <x v="0"/>
    <n v="0.14000000000000001"/>
    <x v="7"/>
    <n v="29"/>
    <x v="2"/>
    <x v="6"/>
  </r>
  <r>
    <x v="717"/>
    <x v="16"/>
    <x v="0"/>
    <n v="0.46636"/>
    <x v="7"/>
    <n v="29"/>
    <x v="2"/>
    <x v="6"/>
  </r>
  <r>
    <x v="717"/>
    <x v="14"/>
    <x v="0"/>
    <n v="0.46636"/>
    <x v="7"/>
    <n v="29"/>
    <x v="2"/>
    <x v="6"/>
  </r>
  <r>
    <x v="717"/>
    <x v="2"/>
    <x v="0"/>
    <n v="0.46636"/>
    <x v="7"/>
    <n v="29"/>
    <x v="2"/>
    <x v="6"/>
  </r>
  <r>
    <x v="717"/>
    <x v="5"/>
    <x v="0"/>
    <n v="0.12446"/>
    <x v="7"/>
    <n v="29"/>
    <x v="2"/>
    <x v="6"/>
  </r>
  <r>
    <x v="717"/>
    <x v="6"/>
    <x v="0"/>
    <n v="0.34694999999999998"/>
    <x v="7"/>
    <n v="29"/>
    <x v="2"/>
    <x v="6"/>
  </r>
  <r>
    <x v="717"/>
    <x v="17"/>
    <x v="0"/>
    <n v="0.65151000000000003"/>
    <x v="7"/>
    <n v="29"/>
    <x v="2"/>
    <x v="6"/>
  </r>
  <r>
    <x v="717"/>
    <x v="15"/>
    <x v="0"/>
    <n v="0.65151000000000003"/>
    <x v="7"/>
    <n v="29"/>
    <x v="2"/>
    <x v="6"/>
  </r>
  <r>
    <x v="717"/>
    <x v="8"/>
    <x v="0"/>
    <n v="0.65151000000000003"/>
    <x v="7"/>
    <n v="29"/>
    <x v="2"/>
    <x v="6"/>
  </r>
  <r>
    <x v="717"/>
    <x v="9"/>
    <x v="0"/>
    <n v="0.65151000000000003"/>
    <x v="7"/>
    <n v="29"/>
    <x v="2"/>
    <x v="6"/>
  </r>
  <r>
    <x v="717"/>
    <x v="10"/>
    <x v="0"/>
    <n v="0.65151000000000003"/>
    <x v="7"/>
    <n v="29"/>
    <x v="2"/>
    <x v="6"/>
  </r>
  <r>
    <x v="717"/>
    <x v="11"/>
    <x v="0"/>
    <n v="0.65151000000000003"/>
    <x v="7"/>
    <n v="29"/>
    <x v="2"/>
    <x v="6"/>
  </r>
  <r>
    <x v="717"/>
    <x v="12"/>
    <x v="0"/>
    <n v="0.65151000000000003"/>
    <x v="7"/>
    <n v="29"/>
    <x v="2"/>
    <x v="6"/>
  </r>
  <r>
    <x v="717"/>
    <x v="18"/>
    <x v="0"/>
    <n v="0.13780000000000001"/>
    <x v="7"/>
    <n v="29"/>
    <x v="2"/>
    <x v="6"/>
  </r>
  <r>
    <x v="717"/>
    <x v="19"/>
    <x v="0"/>
    <n v="0.17780000000000001"/>
    <x v="7"/>
    <n v="29"/>
    <x v="2"/>
    <x v="6"/>
  </r>
  <r>
    <x v="717"/>
    <x v="13"/>
    <x v="0"/>
    <n v="3.6859999999999997E-2"/>
    <x v="7"/>
    <n v="29"/>
    <x v="2"/>
    <x v="6"/>
  </r>
  <r>
    <x v="717"/>
    <x v="0"/>
    <x v="1"/>
    <n v="0.1028081"/>
    <x v="7"/>
    <n v="29"/>
    <x v="2"/>
    <x v="6"/>
  </r>
  <r>
    <x v="717"/>
    <x v="16"/>
    <x v="1"/>
    <n v="0.2307293"/>
    <x v="7"/>
    <n v="29"/>
    <x v="2"/>
    <x v="6"/>
  </r>
  <r>
    <x v="717"/>
    <x v="14"/>
    <x v="1"/>
    <n v="0.22377320000000001"/>
    <x v="7"/>
    <n v="29"/>
    <x v="2"/>
    <x v="6"/>
  </r>
  <r>
    <x v="717"/>
    <x v="2"/>
    <x v="1"/>
    <n v="0.22981299999999999"/>
    <x v="7"/>
    <n v="29"/>
    <x v="2"/>
    <x v="6"/>
  </r>
  <r>
    <x v="717"/>
    <x v="5"/>
    <x v="1"/>
    <n v="8.7376110000000007E-2"/>
    <x v="7"/>
    <n v="29"/>
    <x v="2"/>
    <x v="6"/>
  </r>
  <r>
    <x v="717"/>
    <x v="6"/>
    <x v="1"/>
    <n v="0.1881699"/>
    <x v="7"/>
    <n v="29"/>
    <x v="2"/>
    <x v="6"/>
  </r>
  <r>
    <x v="717"/>
    <x v="17"/>
    <x v="1"/>
    <n v="0.2715496"/>
    <x v="7"/>
    <n v="29"/>
    <x v="2"/>
    <x v="6"/>
  </r>
  <r>
    <x v="717"/>
    <x v="15"/>
    <x v="1"/>
    <n v="0.26569670000000001"/>
    <x v="7"/>
    <n v="29"/>
    <x v="2"/>
    <x v="6"/>
  </r>
  <r>
    <x v="717"/>
    <x v="8"/>
    <x v="1"/>
    <n v="0.2683333"/>
    <x v="7"/>
    <n v="29"/>
    <x v="2"/>
    <x v="6"/>
  </r>
  <r>
    <x v="717"/>
    <x v="9"/>
    <x v="1"/>
    <n v="0.27992679999999998"/>
    <x v="7"/>
    <n v="29"/>
    <x v="2"/>
    <x v="6"/>
  </r>
  <r>
    <x v="717"/>
    <x v="10"/>
    <x v="1"/>
    <n v="0.29763499999999998"/>
    <x v="7"/>
    <n v="29"/>
    <x v="2"/>
    <x v="6"/>
  </r>
  <r>
    <x v="717"/>
    <x v="11"/>
    <x v="1"/>
    <n v="0.28822930000000002"/>
    <x v="7"/>
    <n v="29"/>
    <x v="2"/>
    <x v="6"/>
  </r>
  <r>
    <x v="717"/>
    <x v="12"/>
    <x v="1"/>
    <n v="0.36704639999999999"/>
    <x v="7"/>
    <n v="29"/>
    <x v="2"/>
    <x v="6"/>
  </r>
  <r>
    <x v="717"/>
    <x v="18"/>
    <x v="1"/>
    <n v="0.17539840000000001"/>
    <x v="7"/>
    <n v="29"/>
    <x v="2"/>
    <x v="6"/>
  </r>
  <r>
    <x v="717"/>
    <x v="19"/>
    <x v="1"/>
    <n v="0.2085707"/>
    <x v="7"/>
    <n v="29"/>
    <x v="2"/>
    <x v="6"/>
  </r>
  <r>
    <x v="717"/>
    <x v="13"/>
    <x v="1"/>
    <n v="6.9394689999999995E-2"/>
    <x v="7"/>
    <n v="29"/>
    <x v="2"/>
    <x v="6"/>
  </r>
  <r>
    <x v="718"/>
    <x v="0"/>
    <x v="3"/>
    <n v="0.54930000000000001"/>
    <x v="7"/>
    <n v="30"/>
    <x v="2"/>
    <x v="6"/>
  </r>
  <r>
    <x v="718"/>
    <x v="16"/>
    <x v="3"/>
    <n v="1.2369000000000001"/>
    <x v="7"/>
    <n v="30"/>
    <x v="2"/>
    <x v="6"/>
  </r>
  <r>
    <x v="718"/>
    <x v="14"/>
    <x v="3"/>
    <n v="1.1975"/>
    <x v="7"/>
    <n v="30"/>
    <x v="2"/>
    <x v="6"/>
  </r>
  <r>
    <x v="718"/>
    <x v="2"/>
    <x v="3"/>
    <n v="1.2343999999999999"/>
    <x v="7"/>
    <n v="30"/>
    <x v="2"/>
    <x v="6"/>
  </r>
  <r>
    <x v="718"/>
    <x v="5"/>
    <x v="3"/>
    <n v="0.75900000000000001"/>
    <x v="7"/>
    <n v="30"/>
    <x v="2"/>
    <x v="6"/>
  </r>
  <r>
    <x v="718"/>
    <x v="6"/>
    <x v="3"/>
    <n v="1.0042"/>
    <x v="7"/>
    <n v="30"/>
    <x v="2"/>
    <x v="6"/>
  </r>
  <r>
    <x v="718"/>
    <x v="17"/>
    <x v="3"/>
    <n v="1.4549000000000001"/>
    <x v="7"/>
    <n v="30"/>
    <x v="2"/>
    <x v="6"/>
  </r>
  <r>
    <x v="718"/>
    <x v="15"/>
    <x v="3"/>
    <n v="1.4248000000000001"/>
    <x v="7"/>
    <n v="30"/>
    <x v="2"/>
    <x v="6"/>
  </r>
  <r>
    <x v="718"/>
    <x v="8"/>
    <x v="3"/>
    <n v="1.44"/>
    <x v="7"/>
    <n v="30"/>
    <x v="2"/>
    <x v="6"/>
  </r>
  <r>
    <x v="718"/>
    <x v="9"/>
    <x v="3"/>
    <n v="1.5"/>
    <x v="7"/>
    <n v="30"/>
    <x v="2"/>
    <x v="6"/>
  </r>
  <r>
    <x v="718"/>
    <x v="10"/>
    <x v="3"/>
    <n v="1.5971"/>
    <x v="7"/>
    <n v="30"/>
    <x v="2"/>
    <x v="6"/>
  </r>
  <r>
    <x v="718"/>
    <x v="11"/>
    <x v="3"/>
    <n v="1.5414000000000001"/>
    <x v="7"/>
    <n v="30"/>
    <x v="2"/>
    <x v="6"/>
  </r>
  <r>
    <x v="718"/>
    <x v="12"/>
    <x v="3"/>
    <n v="1.9629000000000001"/>
    <x v="7"/>
    <n v="30"/>
    <x v="2"/>
    <x v="6"/>
  </r>
  <r>
    <x v="718"/>
    <x v="18"/>
    <x v="3"/>
    <n v="0.93799999999999994"/>
    <x v="7"/>
    <n v="30"/>
    <x v="2"/>
    <x v="6"/>
  </r>
  <r>
    <x v="718"/>
    <x v="19"/>
    <x v="3"/>
    <n v="1.1153999999999999"/>
    <x v="7"/>
    <n v="30"/>
    <x v="2"/>
    <x v="6"/>
  </r>
  <r>
    <x v="718"/>
    <x v="13"/>
    <x v="3"/>
    <n v="0.59609999999999996"/>
    <x v="7"/>
    <n v="30"/>
    <x v="2"/>
    <x v="6"/>
  </r>
  <r>
    <x v="718"/>
    <x v="0"/>
    <x v="2"/>
    <n v="0.30658540000000001"/>
    <x v="7"/>
    <n v="30"/>
    <x v="2"/>
    <x v="6"/>
  </r>
  <r>
    <x v="718"/>
    <x v="16"/>
    <x v="2"/>
    <n v="0.5392498"/>
    <x v="7"/>
    <n v="30"/>
    <x v="2"/>
    <x v="6"/>
  </r>
  <r>
    <x v="718"/>
    <x v="14"/>
    <x v="2"/>
    <n v="0.50721720000000003"/>
    <x v="7"/>
    <n v="30"/>
    <x v="2"/>
    <x v="6"/>
  </r>
  <r>
    <x v="718"/>
    <x v="2"/>
    <x v="2"/>
    <n v="0.53721730000000001"/>
    <x v="7"/>
    <n v="30"/>
    <x v="2"/>
    <x v="6"/>
  </r>
  <r>
    <x v="718"/>
    <x v="5"/>
    <x v="2"/>
    <n v="0.54722139999999997"/>
    <x v="7"/>
    <n v="30"/>
    <x v="2"/>
    <x v="6"/>
  </r>
  <r>
    <x v="718"/>
    <x v="6"/>
    <x v="2"/>
    <n v="0.46947280000000002"/>
    <x v="7"/>
    <n v="30"/>
    <x v="2"/>
    <x v="6"/>
  </r>
  <r>
    <x v="718"/>
    <x v="17"/>
    <x v="2"/>
    <n v="0.53133549999999996"/>
    <x v="7"/>
    <n v="30"/>
    <x v="2"/>
    <x v="6"/>
  </r>
  <r>
    <x v="718"/>
    <x v="15"/>
    <x v="2"/>
    <n v="0.50686399999999998"/>
    <x v="7"/>
    <n v="30"/>
    <x v="2"/>
    <x v="6"/>
  </r>
  <r>
    <x v="718"/>
    <x v="8"/>
    <x v="2"/>
    <n v="0.51922179999999996"/>
    <x v="7"/>
    <n v="30"/>
    <x v="2"/>
    <x v="6"/>
  </r>
  <r>
    <x v="718"/>
    <x v="9"/>
    <x v="2"/>
    <n v="0.56800220000000001"/>
    <x v="7"/>
    <n v="30"/>
    <x v="2"/>
    <x v="6"/>
  </r>
  <r>
    <x v="718"/>
    <x v="10"/>
    <x v="2"/>
    <n v="0.64694529999999995"/>
    <x v="7"/>
    <n v="30"/>
    <x v="2"/>
    <x v="6"/>
  </r>
  <r>
    <x v="718"/>
    <x v="11"/>
    <x v="2"/>
    <n v="0.60166070000000005"/>
    <x v="7"/>
    <n v="30"/>
    <x v="2"/>
    <x v="6"/>
  </r>
  <r>
    <x v="718"/>
    <x v="12"/>
    <x v="2"/>
    <n v="0.94434370000000001"/>
    <x v="7"/>
    <n v="30"/>
    <x v="2"/>
    <x v="6"/>
  </r>
  <r>
    <x v="718"/>
    <x v="18"/>
    <x v="2"/>
    <n v="0.62480170000000002"/>
    <x v="7"/>
    <n v="30"/>
    <x v="2"/>
    <x v="6"/>
  </r>
  <r>
    <x v="718"/>
    <x v="19"/>
    <x v="2"/>
    <n v="0.72902920000000004"/>
    <x v="7"/>
    <n v="30"/>
    <x v="2"/>
    <x v="6"/>
  </r>
  <r>
    <x v="718"/>
    <x v="13"/>
    <x v="2"/>
    <n v="0.49066209999999999"/>
    <x v="7"/>
    <n v="30"/>
    <x v="2"/>
    <x v="6"/>
  </r>
  <r>
    <x v="718"/>
    <x v="0"/>
    <x v="0"/>
    <n v="0.14000000000000001"/>
    <x v="7"/>
    <n v="30"/>
    <x v="2"/>
    <x v="6"/>
  </r>
  <r>
    <x v="718"/>
    <x v="16"/>
    <x v="0"/>
    <n v="0.46636"/>
    <x v="7"/>
    <n v="30"/>
    <x v="2"/>
    <x v="6"/>
  </r>
  <r>
    <x v="718"/>
    <x v="14"/>
    <x v="0"/>
    <n v="0.46636"/>
    <x v="7"/>
    <n v="30"/>
    <x v="2"/>
    <x v="6"/>
  </r>
  <r>
    <x v="718"/>
    <x v="2"/>
    <x v="0"/>
    <n v="0.46636"/>
    <x v="7"/>
    <n v="30"/>
    <x v="2"/>
    <x v="6"/>
  </r>
  <r>
    <x v="718"/>
    <x v="5"/>
    <x v="0"/>
    <n v="0.12446"/>
    <x v="7"/>
    <n v="30"/>
    <x v="2"/>
    <x v="6"/>
  </r>
  <r>
    <x v="718"/>
    <x v="6"/>
    <x v="0"/>
    <n v="0.34694999999999998"/>
    <x v="7"/>
    <n v="30"/>
    <x v="2"/>
    <x v="6"/>
  </r>
  <r>
    <x v="718"/>
    <x v="17"/>
    <x v="0"/>
    <n v="0.65151000000000003"/>
    <x v="7"/>
    <n v="30"/>
    <x v="2"/>
    <x v="6"/>
  </r>
  <r>
    <x v="718"/>
    <x v="15"/>
    <x v="0"/>
    <n v="0.65151000000000003"/>
    <x v="7"/>
    <n v="30"/>
    <x v="2"/>
    <x v="6"/>
  </r>
  <r>
    <x v="718"/>
    <x v="8"/>
    <x v="0"/>
    <n v="0.65151000000000003"/>
    <x v="7"/>
    <n v="30"/>
    <x v="2"/>
    <x v="6"/>
  </r>
  <r>
    <x v="718"/>
    <x v="9"/>
    <x v="0"/>
    <n v="0.65151000000000003"/>
    <x v="7"/>
    <n v="30"/>
    <x v="2"/>
    <x v="6"/>
  </r>
  <r>
    <x v="718"/>
    <x v="10"/>
    <x v="0"/>
    <n v="0.65151000000000003"/>
    <x v="7"/>
    <n v="30"/>
    <x v="2"/>
    <x v="6"/>
  </r>
  <r>
    <x v="718"/>
    <x v="11"/>
    <x v="0"/>
    <n v="0.65151000000000003"/>
    <x v="7"/>
    <n v="30"/>
    <x v="2"/>
    <x v="6"/>
  </r>
  <r>
    <x v="718"/>
    <x v="12"/>
    <x v="0"/>
    <n v="0.65151000000000003"/>
    <x v="7"/>
    <n v="30"/>
    <x v="2"/>
    <x v="6"/>
  </r>
  <r>
    <x v="718"/>
    <x v="18"/>
    <x v="0"/>
    <n v="0.13780000000000001"/>
    <x v="7"/>
    <n v="30"/>
    <x v="2"/>
    <x v="6"/>
  </r>
  <r>
    <x v="718"/>
    <x v="19"/>
    <x v="0"/>
    <n v="0.17780000000000001"/>
    <x v="7"/>
    <n v="30"/>
    <x v="2"/>
    <x v="6"/>
  </r>
  <r>
    <x v="718"/>
    <x v="13"/>
    <x v="0"/>
    <n v="3.6859999999999997E-2"/>
    <x v="7"/>
    <n v="30"/>
    <x v="2"/>
    <x v="6"/>
  </r>
  <r>
    <x v="718"/>
    <x v="0"/>
    <x v="1"/>
    <n v="0.1027146"/>
    <x v="7"/>
    <n v="30"/>
    <x v="2"/>
    <x v="6"/>
  </r>
  <r>
    <x v="718"/>
    <x v="16"/>
    <x v="1"/>
    <n v="0.2312902"/>
    <x v="7"/>
    <n v="30"/>
    <x v="2"/>
    <x v="6"/>
  </r>
  <r>
    <x v="718"/>
    <x v="14"/>
    <x v="1"/>
    <n v="0.22392280000000001"/>
    <x v="7"/>
    <n v="30"/>
    <x v="2"/>
    <x v="6"/>
  </r>
  <r>
    <x v="718"/>
    <x v="2"/>
    <x v="1"/>
    <n v="0.23082279999999999"/>
    <x v="7"/>
    <n v="30"/>
    <x v="2"/>
    <x v="6"/>
  </r>
  <r>
    <x v="718"/>
    <x v="5"/>
    <x v="1"/>
    <n v="8.7318580000000007E-2"/>
    <x v="7"/>
    <n v="30"/>
    <x v="2"/>
    <x v="6"/>
  </r>
  <r>
    <x v="718"/>
    <x v="6"/>
    <x v="1"/>
    <n v="0.18777720000000001"/>
    <x v="7"/>
    <n v="30"/>
    <x v="2"/>
    <x v="6"/>
  </r>
  <r>
    <x v="718"/>
    <x v="17"/>
    <x v="1"/>
    <n v="0.27205449999999998"/>
    <x v="7"/>
    <n v="30"/>
    <x v="2"/>
    <x v="6"/>
  </r>
  <r>
    <x v="718"/>
    <x v="15"/>
    <x v="1"/>
    <n v="0.266426"/>
    <x v="7"/>
    <n v="30"/>
    <x v="2"/>
    <x v="6"/>
  </r>
  <r>
    <x v="718"/>
    <x v="8"/>
    <x v="1"/>
    <n v="0.26926830000000002"/>
    <x v="7"/>
    <n v="30"/>
    <x v="2"/>
    <x v="6"/>
  </r>
  <r>
    <x v="718"/>
    <x v="9"/>
    <x v="1"/>
    <n v="0.28048780000000001"/>
    <x v="7"/>
    <n v="30"/>
    <x v="2"/>
    <x v="6"/>
  </r>
  <r>
    <x v="718"/>
    <x v="10"/>
    <x v="1"/>
    <n v="0.29864469999999999"/>
    <x v="7"/>
    <n v="30"/>
    <x v="2"/>
    <x v="6"/>
  </r>
  <r>
    <x v="718"/>
    <x v="11"/>
    <x v="1"/>
    <n v="0.28822930000000002"/>
    <x v="7"/>
    <n v="30"/>
    <x v="2"/>
    <x v="6"/>
  </r>
  <r>
    <x v="718"/>
    <x v="12"/>
    <x v="1"/>
    <n v="0.36704639999999999"/>
    <x v="7"/>
    <n v="30"/>
    <x v="2"/>
    <x v="6"/>
  </r>
  <r>
    <x v="718"/>
    <x v="18"/>
    <x v="1"/>
    <n v="0.17539840000000001"/>
    <x v="7"/>
    <n v="30"/>
    <x v="2"/>
    <x v="6"/>
  </r>
  <r>
    <x v="718"/>
    <x v="19"/>
    <x v="1"/>
    <n v="0.2085707"/>
    <x v="7"/>
    <n v="30"/>
    <x v="2"/>
    <x v="6"/>
  </r>
  <r>
    <x v="718"/>
    <x v="13"/>
    <x v="1"/>
    <n v="6.8577869999999999E-2"/>
    <x v="7"/>
    <n v="30"/>
    <x v="2"/>
    <x v="6"/>
  </r>
  <r>
    <x v="719"/>
    <x v="0"/>
    <x v="3"/>
    <n v="0.54579999999999995"/>
    <x v="7"/>
    <n v="32"/>
    <x v="2"/>
    <x v="7"/>
  </r>
  <r>
    <x v="719"/>
    <x v="16"/>
    <x v="3"/>
    <n v="1.2496"/>
    <x v="7"/>
    <n v="32"/>
    <x v="2"/>
    <x v="7"/>
  </r>
  <r>
    <x v="719"/>
    <x v="14"/>
    <x v="3"/>
    <n v="1.2116"/>
    <x v="7"/>
    <n v="32"/>
    <x v="2"/>
    <x v="7"/>
  </r>
  <r>
    <x v="719"/>
    <x v="2"/>
    <x v="3"/>
    <n v="1.2499"/>
    <x v="7"/>
    <n v="32"/>
    <x v="2"/>
    <x v="7"/>
  </r>
  <r>
    <x v="719"/>
    <x v="5"/>
    <x v="3"/>
    <n v="0.77159999999999995"/>
    <x v="7"/>
    <n v="32"/>
    <x v="2"/>
    <x v="7"/>
  </r>
  <r>
    <x v="719"/>
    <x v="6"/>
    <x v="3"/>
    <n v="1.0134000000000001"/>
    <x v="7"/>
    <n v="32"/>
    <x v="2"/>
    <x v="7"/>
  </r>
  <r>
    <x v="719"/>
    <x v="17"/>
    <x v="3"/>
    <n v="1.4744999999999999"/>
    <x v="7"/>
    <n v="32"/>
    <x v="2"/>
    <x v="7"/>
  </r>
  <r>
    <x v="719"/>
    <x v="15"/>
    <x v="3"/>
    <n v="1.4320999999999999"/>
    <x v="7"/>
    <n v="32"/>
    <x v="2"/>
    <x v="7"/>
  </r>
  <r>
    <x v="719"/>
    <x v="8"/>
    <x v="3"/>
    <n v="1.4549000000000001"/>
    <x v="7"/>
    <n v="32"/>
    <x v="2"/>
    <x v="7"/>
  </r>
  <r>
    <x v="719"/>
    <x v="9"/>
    <x v="3"/>
    <n v="1.5019"/>
    <x v="7"/>
    <n v="32"/>
    <x v="2"/>
    <x v="7"/>
  </r>
  <r>
    <x v="719"/>
    <x v="10"/>
    <x v="3"/>
    <n v="1.6063000000000001"/>
    <x v="7"/>
    <n v="32"/>
    <x v="2"/>
    <x v="7"/>
  </r>
  <r>
    <x v="719"/>
    <x v="11"/>
    <x v="3"/>
    <n v="1.5478000000000001"/>
    <x v="7"/>
    <n v="32"/>
    <x v="2"/>
    <x v="7"/>
  </r>
  <r>
    <x v="719"/>
    <x v="12"/>
    <x v="3"/>
    <n v="1.9637"/>
    <x v="7"/>
    <n v="32"/>
    <x v="2"/>
    <x v="7"/>
  </r>
  <r>
    <x v="719"/>
    <x v="18"/>
    <x v="3"/>
    <n v="0.93799999999999994"/>
    <x v="7"/>
    <n v="32"/>
    <x v="2"/>
    <x v="7"/>
  </r>
  <r>
    <x v="719"/>
    <x v="19"/>
    <x v="3"/>
    <n v="1.1153999999999999"/>
    <x v="7"/>
    <n v="32"/>
    <x v="2"/>
    <x v="7"/>
  </r>
  <r>
    <x v="719"/>
    <x v="13"/>
    <x v="3"/>
    <n v="0.60743999999999998"/>
    <x v="7"/>
    <n v="32"/>
    <x v="2"/>
    <x v="7"/>
  </r>
  <r>
    <x v="719"/>
    <x v="0"/>
    <x v="2"/>
    <n v="0.3037398"/>
    <x v="7"/>
    <n v="32"/>
    <x v="2"/>
    <x v="7"/>
  </r>
  <r>
    <x v="719"/>
    <x v="16"/>
    <x v="2"/>
    <n v="0.54957500000000004"/>
    <x v="7"/>
    <n v="32"/>
    <x v="2"/>
    <x v="7"/>
  </r>
  <r>
    <x v="719"/>
    <x v="14"/>
    <x v="2"/>
    <n v="0.51868060000000005"/>
    <x v="7"/>
    <n v="32"/>
    <x v="2"/>
    <x v="7"/>
  </r>
  <r>
    <x v="719"/>
    <x v="2"/>
    <x v="2"/>
    <n v="0.5498189"/>
    <x v="7"/>
    <n v="32"/>
    <x v="2"/>
    <x v="7"/>
  </r>
  <r>
    <x v="719"/>
    <x v="5"/>
    <x v="2"/>
    <n v="0.55837190000000003"/>
    <x v="7"/>
    <n v="32"/>
    <x v="2"/>
    <x v="7"/>
  </r>
  <r>
    <x v="719"/>
    <x v="6"/>
    <x v="2"/>
    <n v="0.4769524"/>
    <x v="7"/>
    <n v="32"/>
    <x v="2"/>
    <x v="7"/>
  </r>
  <r>
    <x v="719"/>
    <x v="17"/>
    <x v="2"/>
    <n v="0.54727040000000005"/>
    <x v="7"/>
    <n v="32"/>
    <x v="2"/>
    <x v="7"/>
  </r>
  <r>
    <x v="719"/>
    <x v="15"/>
    <x v="2"/>
    <n v="0.512799"/>
    <x v="7"/>
    <n v="32"/>
    <x v="2"/>
    <x v="7"/>
  </r>
  <r>
    <x v="719"/>
    <x v="8"/>
    <x v="2"/>
    <n v="0.53133549999999996"/>
    <x v="7"/>
    <n v="32"/>
    <x v="2"/>
    <x v="7"/>
  </r>
  <r>
    <x v="719"/>
    <x v="9"/>
    <x v="2"/>
    <n v="0.56954689999999997"/>
    <x v="7"/>
    <n v="32"/>
    <x v="2"/>
    <x v="7"/>
  </r>
  <r>
    <x v="719"/>
    <x v="10"/>
    <x v="2"/>
    <n v="0.65442500000000003"/>
    <x v="7"/>
    <n v="32"/>
    <x v="2"/>
    <x v="7"/>
  </r>
  <r>
    <x v="719"/>
    <x v="11"/>
    <x v="2"/>
    <n v="0.60686390000000001"/>
    <x v="7"/>
    <n v="32"/>
    <x v="2"/>
    <x v="7"/>
  </r>
  <r>
    <x v="719"/>
    <x v="12"/>
    <x v="2"/>
    <n v="0.94499409999999995"/>
    <x v="7"/>
    <n v="32"/>
    <x v="2"/>
    <x v="7"/>
  </r>
  <r>
    <x v="719"/>
    <x v="18"/>
    <x v="2"/>
    <n v="0.62480170000000002"/>
    <x v="7"/>
    <n v="32"/>
    <x v="2"/>
    <x v="7"/>
  </r>
  <r>
    <x v="719"/>
    <x v="19"/>
    <x v="2"/>
    <n v="0.72902920000000004"/>
    <x v="7"/>
    <n v="32"/>
    <x v="2"/>
    <x v="7"/>
  </r>
  <r>
    <x v="719"/>
    <x v="13"/>
    <x v="2"/>
    <n v="0.50069759999999996"/>
    <x v="7"/>
    <n v="32"/>
    <x v="2"/>
    <x v="7"/>
  </r>
  <r>
    <x v="719"/>
    <x v="0"/>
    <x v="0"/>
    <n v="0.14000000000000001"/>
    <x v="7"/>
    <n v="32"/>
    <x v="2"/>
    <x v="7"/>
  </r>
  <r>
    <x v="719"/>
    <x v="16"/>
    <x v="0"/>
    <n v="0.46636"/>
    <x v="7"/>
    <n v="32"/>
    <x v="2"/>
    <x v="7"/>
  </r>
  <r>
    <x v="719"/>
    <x v="14"/>
    <x v="0"/>
    <n v="0.46636"/>
    <x v="7"/>
    <n v="32"/>
    <x v="2"/>
    <x v="7"/>
  </r>
  <r>
    <x v="719"/>
    <x v="2"/>
    <x v="0"/>
    <n v="0.46636"/>
    <x v="7"/>
    <n v="32"/>
    <x v="2"/>
    <x v="7"/>
  </r>
  <r>
    <x v="719"/>
    <x v="5"/>
    <x v="0"/>
    <n v="0.12446"/>
    <x v="7"/>
    <n v="32"/>
    <x v="2"/>
    <x v="7"/>
  </r>
  <r>
    <x v="719"/>
    <x v="6"/>
    <x v="0"/>
    <n v="0.34694999999999998"/>
    <x v="7"/>
    <n v="32"/>
    <x v="2"/>
    <x v="7"/>
  </r>
  <r>
    <x v="719"/>
    <x v="17"/>
    <x v="0"/>
    <n v="0.65151000000000003"/>
    <x v="7"/>
    <n v="32"/>
    <x v="2"/>
    <x v="7"/>
  </r>
  <r>
    <x v="719"/>
    <x v="15"/>
    <x v="0"/>
    <n v="0.65151000000000003"/>
    <x v="7"/>
    <n v="32"/>
    <x v="2"/>
    <x v="7"/>
  </r>
  <r>
    <x v="719"/>
    <x v="8"/>
    <x v="0"/>
    <n v="0.65151000000000003"/>
    <x v="7"/>
    <n v="32"/>
    <x v="2"/>
    <x v="7"/>
  </r>
  <r>
    <x v="719"/>
    <x v="9"/>
    <x v="0"/>
    <n v="0.65151000000000003"/>
    <x v="7"/>
    <n v="32"/>
    <x v="2"/>
    <x v="7"/>
  </r>
  <r>
    <x v="719"/>
    <x v="10"/>
    <x v="0"/>
    <n v="0.65151000000000003"/>
    <x v="7"/>
    <n v="32"/>
    <x v="2"/>
    <x v="7"/>
  </r>
  <r>
    <x v="719"/>
    <x v="11"/>
    <x v="0"/>
    <n v="0.65151000000000003"/>
    <x v="7"/>
    <n v="32"/>
    <x v="2"/>
    <x v="7"/>
  </r>
  <r>
    <x v="719"/>
    <x v="12"/>
    <x v="0"/>
    <n v="0.65151000000000003"/>
    <x v="7"/>
    <n v="32"/>
    <x v="2"/>
    <x v="7"/>
  </r>
  <r>
    <x v="719"/>
    <x v="18"/>
    <x v="0"/>
    <n v="0.13780000000000001"/>
    <x v="7"/>
    <n v="32"/>
    <x v="2"/>
    <x v="7"/>
  </r>
  <r>
    <x v="719"/>
    <x v="19"/>
    <x v="0"/>
    <n v="0.17780000000000001"/>
    <x v="7"/>
    <n v="32"/>
    <x v="2"/>
    <x v="7"/>
  </r>
  <r>
    <x v="719"/>
    <x v="13"/>
    <x v="0"/>
    <n v="3.6859999999999997E-2"/>
    <x v="7"/>
    <n v="32"/>
    <x v="2"/>
    <x v="7"/>
  </r>
  <r>
    <x v="719"/>
    <x v="0"/>
    <x v="1"/>
    <n v="0.1020602"/>
    <x v="7"/>
    <n v="32"/>
    <x v="2"/>
    <x v="7"/>
  </r>
  <r>
    <x v="719"/>
    <x v="16"/>
    <x v="1"/>
    <n v="0.23366500000000001"/>
    <x v="7"/>
    <n v="32"/>
    <x v="2"/>
    <x v="7"/>
  </r>
  <r>
    <x v="719"/>
    <x v="14"/>
    <x v="1"/>
    <n v="0.22655929999999999"/>
    <x v="7"/>
    <n v="32"/>
    <x v="2"/>
    <x v="7"/>
  </r>
  <r>
    <x v="719"/>
    <x v="2"/>
    <x v="1"/>
    <n v="0.23372109999999999"/>
    <x v="7"/>
    <n v="32"/>
    <x v="2"/>
    <x v="7"/>
  </r>
  <r>
    <x v="719"/>
    <x v="5"/>
    <x v="1"/>
    <n v="8.8768139999999995E-2"/>
    <x v="7"/>
    <n v="32"/>
    <x v="2"/>
    <x v="7"/>
  </r>
  <r>
    <x v="719"/>
    <x v="6"/>
    <x v="1"/>
    <n v="0.18949759999999999"/>
    <x v="7"/>
    <n v="32"/>
    <x v="2"/>
    <x v="7"/>
  </r>
  <r>
    <x v="719"/>
    <x v="17"/>
    <x v="1"/>
    <n v="0.27571950000000001"/>
    <x v="7"/>
    <n v="32"/>
    <x v="2"/>
    <x v="7"/>
  </r>
  <r>
    <x v="719"/>
    <x v="15"/>
    <x v="1"/>
    <n v="0.2677911"/>
    <x v="7"/>
    <n v="32"/>
    <x v="2"/>
    <x v="7"/>
  </r>
  <r>
    <x v="719"/>
    <x v="8"/>
    <x v="1"/>
    <n v="0.27205449999999998"/>
    <x v="7"/>
    <n v="32"/>
    <x v="2"/>
    <x v="7"/>
  </r>
  <r>
    <x v="719"/>
    <x v="9"/>
    <x v="1"/>
    <n v="0.28084310000000001"/>
    <x v="7"/>
    <n v="32"/>
    <x v="2"/>
    <x v="7"/>
  </r>
  <r>
    <x v="719"/>
    <x v="10"/>
    <x v="1"/>
    <n v="0.30036499999999999"/>
    <x v="7"/>
    <n v="32"/>
    <x v="2"/>
    <x v="7"/>
  </r>
  <r>
    <x v="719"/>
    <x v="11"/>
    <x v="1"/>
    <n v="0.28942600000000002"/>
    <x v="7"/>
    <n v="32"/>
    <x v="2"/>
    <x v="7"/>
  </r>
  <r>
    <x v="719"/>
    <x v="12"/>
    <x v="1"/>
    <n v="0.36719590000000002"/>
    <x v="7"/>
    <n v="32"/>
    <x v="2"/>
    <x v="7"/>
  </r>
  <r>
    <x v="719"/>
    <x v="18"/>
    <x v="1"/>
    <n v="0.17539840000000001"/>
    <x v="7"/>
    <n v="32"/>
    <x v="2"/>
    <x v="7"/>
  </r>
  <r>
    <x v="719"/>
    <x v="19"/>
    <x v="1"/>
    <n v="0.2085707"/>
    <x v="7"/>
    <n v="32"/>
    <x v="2"/>
    <x v="7"/>
  </r>
  <r>
    <x v="719"/>
    <x v="13"/>
    <x v="1"/>
    <n v="6.9882470000000002E-2"/>
    <x v="7"/>
    <n v="32"/>
    <x v="2"/>
    <x v="7"/>
  </r>
  <r>
    <x v="720"/>
    <x v="0"/>
    <x v="3"/>
    <n v="0.54659999999999997"/>
    <x v="7"/>
    <n v="33"/>
    <x v="2"/>
    <x v="7"/>
  </r>
  <r>
    <x v="720"/>
    <x v="16"/>
    <x v="3"/>
    <n v="1.2554000000000001"/>
    <x v="7"/>
    <n v="33"/>
    <x v="2"/>
    <x v="7"/>
  </r>
  <r>
    <x v="720"/>
    <x v="14"/>
    <x v="3"/>
    <n v="1.2156"/>
    <x v="7"/>
    <n v="33"/>
    <x v="2"/>
    <x v="7"/>
  </r>
  <r>
    <x v="720"/>
    <x v="2"/>
    <x v="3"/>
    <n v="1.2502"/>
    <x v="7"/>
    <n v="33"/>
    <x v="2"/>
    <x v="7"/>
  </r>
  <r>
    <x v="720"/>
    <x v="5"/>
    <x v="3"/>
    <n v="0.77580000000000005"/>
    <x v="7"/>
    <n v="33"/>
    <x v="2"/>
    <x v="7"/>
  </r>
  <r>
    <x v="720"/>
    <x v="6"/>
    <x v="3"/>
    <n v="1.0222"/>
    <x v="7"/>
    <n v="33"/>
    <x v="2"/>
    <x v="7"/>
  </r>
  <r>
    <x v="720"/>
    <x v="17"/>
    <x v="3"/>
    <n v="1.4785999999999999"/>
    <x v="7"/>
    <n v="33"/>
    <x v="2"/>
    <x v="7"/>
  </r>
  <r>
    <x v="720"/>
    <x v="15"/>
    <x v="3"/>
    <n v="1.4375"/>
    <x v="7"/>
    <n v="33"/>
    <x v="2"/>
    <x v="7"/>
  </r>
  <r>
    <x v="720"/>
    <x v="8"/>
    <x v="3"/>
    <n v="1.4549000000000001"/>
    <x v="7"/>
    <n v="33"/>
    <x v="2"/>
    <x v="7"/>
  </r>
  <r>
    <x v="720"/>
    <x v="9"/>
    <x v="3"/>
    <n v="1.5083"/>
    <x v="7"/>
    <n v="33"/>
    <x v="2"/>
    <x v="7"/>
  </r>
  <r>
    <x v="720"/>
    <x v="10"/>
    <x v="3"/>
    <n v="1.6112"/>
    <x v="7"/>
    <n v="33"/>
    <x v="2"/>
    <x v="7"/>
  </r>
  <r>
    <x v="720"/>
    <x v="11"/>
    <x v="3"/>
    <n v="1.5601"/>
    <x v="7"/>
    <n v="33"/>
    <x v="2"/>
    <x v="7"/>
  </r>
  <r>
    <x v="720"/>
    <x v="12"/>
    <x v="3"/>
    <n v="1.9642999999999999"/>
    <x v="7"/>
    <n v="33"/>
    <x v="2"/>
    <x v="7"/>
  </r>
  <r>
    <x v="720"/>
    <x v="18"/>
    <x v="3"/>
    <n v="0.93799999999999994"/>
    <x v="7"/>
    <n v="33"/>
    <x v="2"/>
    <x v="7"/>
  </r>
  <r>
    <x v="720"/>
    <x v="19"/>
    <x v="3"/>
    <n v="1.1153999999999999"/>
    <x v="7"/>
    <n v="33"/>
    <x v="2"/>
    <x v="7"/>
  </r>
  <r>
    <x v="720"/>
    <x v="13"/>
    <x v="3"/>
    <n v="0.60750000000000004"/>
    <x v="7"/>
    <n v="33"/>
    <x v="2"/>
    <x v="7"/>
  </r>
  <r>
    <x v="720"/>
    <x v="0"/>
    <x v="2"/>
    <n v="0.3043903"/>
    <x v="7"/>
    <n v="33"/>
    <x v="2"/>
    <x v="7"/>
  </r>
  <r>
    <x v="720"/>
    <x v="16"/>
    <x v="2"/>
    <n v="0.55429039999999996"/>
    <x v="7"/>
    <n v="33"/>
    <x v="2"/>
    <x v="7"/>
  </r>
  <r>
    <x v="720"/>
    <x v="14"/>
    <x v="2"/>
    <n v="0.52193270000000003"/>
    <x v="7"/>
    <n v="33"/>
    <x v="2"/>
    <x v="7"/>
  </r>
  <r>
    <x v="720"/>
    <x v="2"/>
    <x v="2"/>
    <n v="0.55006279999999996"/>
    <x v="7"/>
    <n v="33"/>
    <x v="2"/>
    <x v="7"/>
  </r>
  <r>
    <x v="720"/>
    <x v="5"/>
    <x v="2"/>
    <n v="0.5620887"/>
    <x v="7"/>
    <n v="33"/>
    <x v="2"/>
    <x v="7"/>
  </r>
  <r>
    <x v="720"/>
    <x v="6"/>
    <x v="2"/>
    <n v="0.48410690000000001"/>
    <x v="7"/>
    <n v="33"/>
    <x v="2"/>
    <x v="7"/>
  </r>
  <r>
    <x v="720"/>
    <x v="17"/>
    <x v="2"/>
    <n v="0.55060390000000003"/>
    <x v="7"/>
    <n v="33"/>
    <x v="2"/>
    <x v="7"/>
  </r>
  <r>
    <x v="720"/>
    <x v="15"/>
    <x v="2"/>
    <n v="0.51718920000000002"/>
    <x v="7"/>
    <n v="33"/>
    <x v="2"/>
    <x v="7"/>
  </r>
  <r>
    <x v="720"/>
    <x v="8"/>
    <x v="2"/>
    <n v="0.53133549999999996"/>
    <x v="7"/>
    <n v="33"/>
    <x v="2"/>
    <x v="7"/>
  </r>
  <r>
    <x v="720"/>
    <x v="9"/>
    <x v="2"/>
    <n v="0.57475010000000004"/>
    <x v="7"/>
    <n v="33"/>
    <x v="2"/>
    <x v="7"/>
  </r>
  <r>
    <x v="720"/>
    <x v="10"/>
    <x v="2"/>
    <n v="0.65840869999999996"/>
    <x v="7"/>
    <n v="33"/>
    <x v="2"/>
    <x v="7"/>
  </r>
  <r>
    <x v="720"/>
    <x v="11"/>
    <x v="2"/>
    <n v="0.61686399999999997"/>
    <x v="7"/>
    <n v="33"/>
    <x v="2"/>
    <x v="7"/>
  </r>
  <r>
    <x v="720"/>
    <x v="12"/>
    <x v="2"/>
    <n v="0.94548189999999999"/>
    <x v="7"/>
    <n v="33"/>
    <x v="2"/>
    <x v="7"/>
  </r>
  <r>
    <x v="720"/>
    <x v="18"/>
    <x v="2"/>
    <n v="0.62480170000000002"/>
    <x v="7"/>
    <n v="33"/>
    <x v="2"/>
    <x v="7"/>
  </r>
  <r>
    <x v="720"/>
    <x v="19"/>
    <x v="2"/>
    <n v="0.72902920000000004"/>
    <x v="7"/>
    <n v="33"/>
    <x v="2"/>
    <x v="7"/>
  </r>
  <r>
    <x v="720"/>
    <x v="13"/>
    <x v="2"/>
    <n v="0.50075069999999999"/>
    <x v="7"/>
    <n v="33"/>
    <x v="2"/>
    <x v="7"/>
  </r>
  <r>
    <x v="720"/>
    <x v="0"/>
    <x v="0"/>
    <n v="0.14000000000000001"/>
    <x v="7"/>
    <n v="33"/>
    <x v="2"/>
    <x v="7"/>
  </r>
  <r>
    <x v="720"/>
    <x v="16"/>
    <x v="0"/>
    <n v="0.46636"/>
    <x v="7"/>
    <n v="33"/>
    <x v="2"/>
    <x v="7"/>
  </r>
  <r>
    <x v="720"/>
    <x v="14"/>
    <x v="0"/>
    <n v="0.46636"/>
    <x v="7"/>
    <n v="33"/>
    <x v="2"/>
    <x v="7"/>
  </r>
  <r>
    <x v="720"/>
    <x v="2"/>
    <x v="0"/>
    <n v="0.46636"/>
    <x v="7"/>
    <n v="33"/>
    <x v="2"/>
    <x v="7"/>
  </r>
  <r>
    <x v="720"/>
    <x v="5"/>
    <x v="0"/>
    <n v="0.12446"/>
    <x v="7"/>
    <n v="33"/>
    <x v="2"/>
    <x v="7"/>
  </r>
  <r>
    <x v="720"/>
    <x v="6"/>
    <x v="0"/>
    <n v="0.34694999999999998"/>
    <x v="7"/>
    <n v="33"/>
    <x v="2"/>
    <x v="7"/>
  </r>
  <r>
    <x v="720"/>
    <x v="17"/>
    <x v="0"/>
    <n v="0.65151000000000003"/>
    <x v="7"/>
    <n v="33"/>
    <x v="2"/>
    <x v="7"/>
  </r>
  <r>
    <x v="720"/>
    <x v="15"/>
    <x v="0"/>
    <n v="0.65151000000000003"/>
    <x v="7"/>
    <n v="33"/>
    <x v="2"/>
    <x v="7"/>
  </r>
  <r>
    <x v="720"/>
    <x v="8"/>
    <x v="0"/>
    <n v="0.65151000000000003"/>
    <x v="7"/>
    <n v="33"/>
    <x v="2"/>
    <x v="7"/>
  </r>
  <r>
    <x v="720"/>
    <x v="9"/>
    <x v="0"/>
    <n v="0.65151000000000003"/>
    <x v="7"/>
    <n v="33"/>
    <x v="2"/>
    <x v="7"/>
  </r>
  <r>
    <x v="720"/>
    <x v="10"/>
    <x v="0"/>
    <n v="0.65151000000000003"/>
    <x v="7"/>
    <n v="33"/>
    <x v="2"/>
    <x v="7"/>
  </r>
  <r>
    <x v="720"/>
    <x v="11"/>
    <x v="0"/>
    <n v="0.65151000000000003"/>
    <x v="7"/>
    <n v="33"/>
    <x v="2"/>
    <x v="7"/>
  </r>
  <r>
    <x v="720"/>
    <x v="12"/>
    <x v="0"/>
    <n v="0.65151000000000003"/>
    <x v="7"/>
    <n v="33"/>
    <x v="2"/>
    <x v="7"/>
  </r>
  <r>
    <x v="720"/>
    <x v="18"/>
    <x v="0"/>
    <n v="0.13780000000000001"/>
    <x v="7"/>
    <n v="33"/>
    <x v="2"/>
    <x v="7"/>
  </r>
  <r>
    <x v="720"/>
    <x v="19"/>
    <x v="0"/>
    <n v="0.17780000000000001"/>
    <x v="7"/>
    <n v="33"/>
    <x v="2"/>
    <x v="7"/>
  </r>
  <r>
    <x v="720"/>
    <x v="13"/>
    <x v="0"/>
    <n v="3.6859999999999997E-2"/>
    <x v="7"/>
    <n v="33"/>
    <x v="2"/>
    <x v="7"/>
  </r>
  <r>
    <x v="720"/>
    <x v="0"/>
    <x v="1"/>
    <n v="0.1022098"/>
    <x v="7"/>
    <n v="33"/>
    <x v="2"/>
    <x v="7"/>
  </r>
  <r>
    <x v="720"/>
    <x v="16"/>
    <x v="1"/>
    <n v="0.2347496"/>
    <x v="7"/>
    <n v="33"/>
    <x v="2"/>
    <x v="7"/>
  </r>
  <r>
    <x v="720"/>
    <x v="14"/>
    <x v="1"/>
    <n v="0.22730729999999999"/>
    <x v="7"/>
    <n v="33"/>
    <x v="2"/>
    <x v="7"/>
  </r>
  <r>
    <x v="720"/>
    <x v="2"/>
    <x v="1"/>
    <n v="0.23377719999999999"/>
    <x v="7"/>
    <n v="33"/>
    <x v="2"/>
    <x v="7"/>
  </r>
  <r>
    <x v="720"/>
    <x v="5"/>
    <x v="1"/>
    <n v="8.9251319999999995E-2"/>
    <x v="7"/>
    <n v="33"/>
    <x v="2"/>
    <x v="7"/>
  </r>
  <r>
    <x v="720"/>
    <x v="6"/>
    <x v="1"/>
    <n v="0.19114310000000001"/>
    <x v="7"/>
    <n v="33"/>
    <x v="2"/>
    <x v="7"/>
  </r>
  <r>
    <x v="720"/>
    <x v="17"/>
    <x v="1"/>
    <n v="0.27648620000000002"/>
    <x v="7"/>
    <n v="33"/>
    <x v="2"/>
    <x v="7"/>
  </r>
  <r>
    <x v="720"/>
    <x v="15"/>
    <x v="1"/>
    <n v="0.26880080000000001"/>
    <x v="7"/>
    <n v="33"/>
    <x v="2"/>
    <x v="7"/>
  </r>
  <r>
    <x v="720"/>
    <x v="8"/>
    <x v="1"/>
    <n v="0.27205449999999998"/>
    <x v="7"/>
    <n v="33"/>
    <x v="2"/>
    <x v="7"/>
  </r>
  <r>
    <x v="720"/>
    <x v="9"/>
    <x v="1"/>
    <n v="0.28203980000000001"/>
    <x v="7"/>
    <n v="33"/>
    <x v="2"/>
    <x v="7"/>
  </r>
  <r>
    <x v="720"/>
    <x v="10"/>
    <x v="1"/>
    <n v="0.30128129999999997"/>
    <x v="7"/>
    <n v="33"/>
    <x v="2"/>
    <x v="7"/>
  </r>
  <r>
    <x v="720"/>
    <x v="11"/>
    <x v="1"/>
    <n v="0.29172599999999999"/>
    <x v="7"/>
    <n v="33"/>
    <x v="2"/>
    <x v="7"/>
  </r>
  <r>
    <x v="720"/>
    <x v="12"/>
    <x v="1"/>
    <n v="0.36730810000000003"/>
    <x v="7"/>
    <n v="33"/>
    <x v="2"/>
    <x v="7"/>
  </r>
  <r>
    <x v="720"/>
    <x v="18"/>
    <x v="1"/>
    <n v="0.17539840000000001"/>
    <x v="7"/>
    <n v="33"/>
    <x v="2"/>
    <x v="7"/>
  </r>
  <r>
    <x v="720"/>
    <x v="19"/>
    <x v="1"/>
    <n v="0.2085707"/>
    <x v="7"/>
    <n v="33"/>
    <x v="2"/>
    <x v="7"/>
  </r>
  <r>
    <x v="720"/>
    <x v="13"/>
    <x v="1"/>
    <n v="6.9889380000000001E-2"/>
    <x v="7"/>
    <n v="33"/>
    <x v="2"/>
    <x v="7"/>
  </r>
  <r>
    <x v="721"/>
    <x v="0"/>
    <x v="3"/>
    <n v="0.54669999999999996"/>
    <x v="7"/>
    <n v="34"/>
    <x v="2"/>
    <x v="7"/>
  </r>
  <r>
    <x v="721"/>
    <x v="16"/>
    <x v="3"/>
    <n v="1.2513000000000001"/>
    <x v="7"/>
    <n v="34"/>
    <x v="2"/>
    <x v="7"/>
  </r>
  <r>
    <x v="721"/>
    <x v="14"/>
    <x v="3"/>
    <n v="1.2115"/>
    <x v="7"/>
    <n v="34"/>
    <x v="2"/>
    <x v="7"/>
  </r>
  <r>
    <x v="721"/>
    <x v="2"/>
    <x v="3"/>
    <n v="1.2435"/>
    <x v="7"/>
    <n v="34"/>
    <x v="2"/>
    <x v="7"/>
  </r>
  <r>
    <x v="721"/>
    <x v="5"/>
    <x v="3"/>
    <n v="0.77239999999999998"/>
    <x v="7"/>
    <n v="34"/>
    <x v="2"/>
    <x v="7"/>
  </r>
  <r>
    <x v="721"/>
    <x v="6"/>
    <x v="3"/>
    <n v="1.0188999999999999"/>
    <x v="7"/>
    <n v="34"/>
    <x v="2"/>
    <x v="7"/>
  </r>
  <r>
    <x v="721"/>
    <x v="17"/>
    <x v="3"/>
    <n v="1.478"/>
    <x v="7"/>
    <n v="34"/>
    <x v="2"/>
    <x v="7"/>
  </r>
  <r>
    <x v="721"/>
    <x v="15"/>
    <x v="3"/>
    <n v="1.4363999999999999"/>
    <x v="7"/>
    <n v="34"/>
    <x v="2"/>
    <x v="7"/>
  </r>
  <r>
    <x v="721"/>
    <x v="8"/>
    <x v="3"/>
    <n v="1.4501999999999999"/>
    <x v="7"/>
    <n v="34"/>
    <x v="2"/>
    <x v="7"/>
  </r>
  <r>
    <x v="721"/>
    <x v="9"/>
    <x v="3"/>
    <n v="1.5085999999999999"/>
    <x v="7"/>
    <n v="34"/>
    <x v="2"/>
    <x v="7"/>
  </r>
  <r>
    <x v="721"/>
    <x v="10"/>
    <x v="3"/>
    <n v="1.6102000000000001"/>
    <x v="7"/>
    <n v="34"/>
    <x v="2"/>
    <x v="7"/>
  </r>
  <r>
    <x v="721"/>
    <x v="11"/>
    <x v="3"/>
    <n v="1.5590999999999999"/>
    <x v="7"/>
    <n v="34"/>
    <x v="2"/>
    <x v="7"/>
  </r>
  <r>
    <x v="721"/>
    <x v="12"/>
    <x v="3"/>
    <n v="1.9639"/>
    <x v="7"/>
    <n v="34"/>
    <x v="2"/>
    <x v="7"/>
  </r>
  <r>
    <x v="721"/>
    <x v="18"/>
    <x v="3"/>
    <n v="0.93799999999999994"/>
    <x v="7"/>
    <n v="34"/>
    <x v="2"/>
    <x v="7"/>
  </r>
  <r>
    <x v="721"/>
    <x v="19"/>
    <x v="3"/>
    <n v="1.1153999999999999"/>
    <x v="7"/>
    <n v="34"/>
    <x v="2"/>
    <x v="7"/>
  </r>
  <r>
    <x v="721"/>
    <x v="13"/>
    <x v="3"/>
    <n v="0.60750000000000004"/>
    <x v="7"/>
    <n v="34"/>
    <x v="2"/>
    <x v="7"/>
  </r>
  <r>
    <x v="721"/>
    <x v="0"/>
    <x v="2"/>
    <n v="0.30447160000000001"/>
    <x v="7"/>
    <n v="34"/>
    <x v="2"/>
    <x v="7"/>
  </r>
  <r>
    <x v="721"/>
    <x v="16"/>
    <x v="2"/>
    <n v="0.55095709999999998"/>
    <x v="7"/>
    <n v="34"/>
    <x v="2"/>
    <x v="7"/>
  </r>
  <r>
    <x v="721"/>
    <x v="14"/>
    <x v="2"/>
    <n v="0.51859940000000004"/>
    <x v="7"/>
    <n v="34"/>
    <x v="2"/>
    <x v="7"/>
  </r>
  <r>
    <x v="721"/>
    <x v="2"/>
    <x v="2"/>
    <n v="0.54461559999999998"/>
    <x v="7"/>
    <n v="34"/>
    <x v="2"/>
    <x v="7"/>
  </r>
  <r>
    <x v="721"/>
    <x v="5"/>
    <x v="2"/>
    <n v="0.55907989999999996"/>
    <x v="7"/>
    <n v="34"/>
    <x v="2"/>
    <x v="7"/>
  </r>
  <r>
    <x v="721"/>
    <x v="6"/>
    <x v="2"/>
    <n v="0.48142400000000002"/>
    <x v="7"/>
    <n v="34"/>
    <x v="2"/>
    <x v="7"/>
  </r>
  <r>
    <x v="721"/>
    <x v="17"/>
    <x v="2"/>
    <n v="0.5501161"/>
    <x v="7"/>
    <n v="34"/>
    <x v="2"/>
    <x v="7"/>
  </r>
  <r>
    <x v="721"/>
    <x v="15"/>
    <x v="2"/>
    <n v="0.5162949"/>
    <x v="7"/>
    <n v="34"/>
    <x v="2"/>
    <x v="7"/>
  </r>
  <r>
    <x v="721"/>
    <x v="8"/>
    <x v="2"/>
    <n v="0.52751429999999999"/>
    <x v="7"/>
    <n v="34"/>
    <x v="2"/>
    <x v="7"/>
  </r>
  <r>
    <x v="721"/>
    <x v="9"/>
    <x v="2"/>
    <n v="0.57499409999999995"/>
    <x v="7"/>
    <n v="34"/>
    <x v="2"/>
    <x v="7"/>
  </r>
  <r>
    <x v="721"/>
    <x v="10"/>
    <x v="2"/>
    <n v="0.65759579999999995"/>
    <x v="7"/>
    <n v="34"/>
    <x v="2"/>
    <x v="7"/>
  </r>
  <r>
    <x v="721"/>
    <x v="11"/>
    <x v="2"/>
    <n v="0.61605100000000002"/>
    <x v="7"/>
    <n v="34"/>
    <x v="2"/>
    <x v="7"/>
  </r>
  <r>
    <x v="721"/>
    <x v="12"/>
    <x v="2"/>
    <n v="0.94515660000000001"/>
    <x v="7"/>
    <n v="34"/>
    <x v="2"/>
    <x v="7"/>
  </r>
  <r>
    <x v="721"/>
    <x v="18"/>
    <x v="2"/>
    <n v="0.62480170000000002"/>
    <x v="7"/>
    <n v="34"/>
    <x v="2"/>
    <x v="7"/>
  </r>
  <r>
    <x v="721"/>
    <x v="19"/>
    <x v="2"/>
    <n v="0.72902920000000004"/>
    <x v="7"/>
    <n v="34"/>
    <x v="2"/>
    <x v="7"/>
  </r>
  <r>
    <x v="721"/>
    <x v="13"/>
    <x v="2"/>
    <n v="0.50075069999999999"/>
    <x v="7"/>
    <n v="34"/>
    <x v="2"/>
    <x v="7"/>
  </r>
  <r>
    <x v="721"/>
    <x v="0"/>
    <x v="0"/>
    <n v="0.14000000000000001"/>
    <x v="7"/>
    <n v="34"/>
    <x v="2"/>
    <x v="7"/>
  </r>
  <r>
    <x v="721"/>
    <x v="16"/>
    <x v="0"/>
    <n v="0.46636"/>
    <x v="7"/>
    <n v="34"/>
    <x v="2"/>
    <x v="7"/>
  </r>
  <r>
    <x v="721"/>
    <x v="14"/>
    <x v="0"/>
    <n v="0.46636"/>
    <x v="7"/>
    <n v="34"/>
    <x v="2"/>
    <x v="7"/>
  </r>
  <r>
    <x v="721"/>
    <x v="2"/>
    <x v="0"/>
    <n v="0.46636"/>
    <x v="7"/>
    <n v="34"/>
    <x v="2"/>
    <x v="7"/>
  </r>
  <r>
    <x v="721"/>
    <x v="5"/>
    <x v="0"/>
    <n v="0.12446"/>
    <x v="7"/>
    <n v="34"/>
    <x v="2"/>
    <x v="7"/>
  </r>
  <r>
    <x v="721"/>
    <x v="6"/>
    <x v="0"/>
    <n v="0.34694999999999998"/>
    <x v="7"/>
    <n v="34"/>
    <x v="2"/>
    <x v="7"/>
  </r>
  <r>
    <x v="721"/>
    <x v="17"/>
    <x v="0"/>
    <n v="0.65151000000000003"/>
    <x v="7"/>
    <n v="34"/>
    <x v="2"/>
    <x v="7"/>
  </r>
  <r>
    <x v="721"/>
    <x v="15"/>
    <x v="0"/>
    <n v="0.65151000000000003"/>
    <x v="7"/>
    <n v="34"/>
    <x v="2"/>
    <x v="7"/>
  </r>
  <r>
    <x v="721"/>
    <x v="8"/>
    <x v="0"/>
    <n v="0.65151000000000003"/>
    <x v="7"/>
    <n v="34"/>
    <x v="2"/>
    <x v="7"/>
  </r>
  <r>
    <x v="721"/>
    <x v="9"/>
    <x v="0"/>
    <n v="0.65151000000000003"/>
    <x v="7"/>
    <n v="34"/>
    <x v="2"/>
    <x v="7"/>
  </r>
  <r>
    <x v="721"/>
    <x v="10"/>
    <x v="0"/>
    <n v="0.65151000000000003"/>
    <x v="7"/>
    <n v="34"/>
    <x v="2"/>
    <x v="7"/>
  </r>
  <r>
    <x v="721"/>
    <x v="11"/>
    <x v="0"/>
    <n v="0.65151000000000003"/>
    <x v="7"/>
    <n v="34"/>
    <x v="2"/>
    <x v="7"/>
  </r>
  <r>
    <x v="721"/>
    <x v="12"/>
    <x v="0"/>
    <n v="0.65151000000000003"/>
    <x v="7"/>
    <n v="34"/>
    <x v="2"/>
    <x v="7"/>
  </r>
  <r>
    <x v="721"/>
    <x v="18"/>
    <x v="0"/>
    <n v="0.13780000000000001"/>
    <x v="7"/>
    <n v="34"/>
    <x v="2"/>
    <x v="7"/>
  </r>
  <r>
    <x v="721"/>
    <x v="19"/>
    <x v="0"/>
    <n v="0.17780000000000001"/>
    <x v="7"/>
    <n v="34"/>
    <x v="2"/>
    <x v="7"/>
  </r>
  <r>
    <x v="721"/>
    <x v="13"/>
    <x v="0"/>
    <n v="3.6859999999999997E-2"/>
    <x v="7"/>
    <n v="34"/>
    <x v="2"/>
    <x v="7"/>
  </r>
  <r>
    <x v="721"/>
    <x v="0"/>
    <x v="1"/>
    <n v="0.1022285"/>
    <x v="7"/>
    <n v="34"/>
    <x v="2"/>
    <x v="7"/>
  </r>
  <r>
    <x v="721"/>
    <x v="16"/>
    <x v="1"/>
    <n v="0.23398289999999999"/>
    <x v="7"/>
    <n v="34"/>
    <x v="2"/>
    <x v="7"/>
  </r>
  <r>
    <x v="721"/>
    <x v="14"/>
    <x v="1"/>
    <n v="0.22654070000000001"/>
    <x v="7"/>
    <n v="34"/>
    <x v="2"/>
    <x v="7"/>
  </r>
  <r>
    <x v="721"/>
    <x v="2"/>
    <x v="1"/>
    <n v="0.23252439999999999"/>
    <x v="7"/>
    <n v="34"/>
    <x v="2"/>
    <x v="7"/>
  </r>
  <r>
    <x v="721"/>
    <x v="5"/>
    <x v="1"/>
    <n v="8.8860179999999997E-2"/>
    <x v="7"/>
    <n v="34"/>
    <x v="2"/>
    <x v="7"/>
  </r>
  <r>
    <x v="721"/>
    <x v="6"/>
    <x v="1"/>
    <n v="0.190526"/>
    <x v="7"/>
    <n v="34"/>
    <x v="2"/>
    <x v="7"/>
  </r>
  <r>
    <x v="721"/>
    <x v="17"/>
    <x v="1"/>
    <n v="0.27637400000000001"/>
    <x v="7"/>
    <n v="34"/>
    <x v="2"/>
    <x v="7"/>
  </r>
  <r>
    <x v="721"/>
    <x v="15"/>
    <x v="1"/>
    <n v="0.26859509999999998"/>
    <x v="7"/>
    <n v="34"/>
    <x v="2"/>
    <x v="7"/>
  </r>
  <r>
    <x v="721"/>
    <x v="8"/>
    <x v="1"/>
    <n v="0.27117560000000002"/>
    <x v="7"/>
    <n v="34"/>
    <x v="2"/>
    <x v="7"/>
  </r>
  <r>
    <x v="721"/>
    <x v="9"/>
    <x v="1"/>
    <n v="0.28209590000000001"/>
    <x v="7"/>
    <n v="34"/>
    <x v="2"/>
    <x v="7"/>
  </r>
  <r>
    <x v="721"/>
    <x v="10"/>
    <x v="1"/>
    <n v="0.30109429999999998"/>
    <x v="7"/>
    <n v="34"/>
    <x v="2"/>
    <x v="7"/>
  </r>
  <r>
    <x v="721"/>
    <x v="11"/>
    <x v="1"/>
    <n v="0.29153899999999999"/>
    <x v="7"/>
    <n v="34"/>
    <x v="2"/>
    <x v="7"/>
  </r>
  <r>
    <x v="721"/>
    <x v="12"/>
    <x v="1"/>
    <n v="0.36723329999999998"/>
    <x v="7"/>
    <n v="34"/>
    <x v="2"/>
    <x v="7"/>
  </r>
  <r>
    <x v="721"/>
    <x v="18"/>
    <x v="1"/>
    <n v="0.17539840000000001"/>
    <x v="7"/>
    <n v="34"/>
    <x v="2"/>
    <x v="7"/>
  </r>
  <r>
    <x v="721"/>
    <x v="19"/>
    <x v="1"/>
    <n v="0.2085707"/>
    <x v="7"/>
    <n v="34"/>
    <x v="2"/>
    <x v="7"/>
  </r>
  <r>
    <x v="721"/>
    <x v="13"/>
    <x v="1"/>
    <n v="6.9889380000000001E-2"/>
    <x v="7"/>
    <n v="34"/>
    <x v="2"/>
    <x v="7"/>
  </r>
  <r>
    <x v="722"/>
    <x v="0"/>
    <x v="3"/>
    <n v="0.54679999999999995"/>
    <x v="7"/>
    <n v="35"/>
    <x v="2"/>
    <x v="7"/>
  </r>
  <r>
    <x v="722"/>
    <x v="16"/>
    <x v="3"/>
    <n v="1.2496"/>
    <x v="7"/>
    <n v="35"/>
    <x v="2"/>
    <x v="7"/>
  </r>
  <r>
    <x v="722"/>
    <x v="14"/>
    <x v="3"/>
    <n v="1.2085999999999999"/>
    <x v="7"/>
    <n v="35"/>
    <x v="2"/>
    <x v="7"/>
  </r>
  <r>
    <x v="722"/>
    <x v="2"/>
    <x v="3"/>
    <n v="1.2454000000000001"/>
    <x v="7"/>
    <n v="35"/>
    <x v="2"/>
    <x v="7"/>
  </r>
  <r>
    <x v="722"/>
    <x v="5"/>
    <x v="3"/>
    <n v="0.77100000000000002"/>
    <x v="7"/>
    <n v="35"/>
    <x v="2"/>
    <x v="7"/>
  </r>
  <r>
    <x v="722"/>
    <x v="6"/>
    <x v="3"/>
    <n v="1.0146999999999999"/>
    <x v="7"/>
    <n v="35"/>
    <x v="2"/>
    <x v="7"/>
  </r>
  <r>
    <x v="722"/>
    <x v="17"/>
    <x v="3"/>
    <n v="1.4777"/>
    <x v="7"/>
    <n v="35"/>
    <x v="2"/>
    <x v="7"/>
  </r>
  <r>
    <x v="722"/>
    <x v="15"/>
    <x v="3"/>
    <n v="1.4347000000000001"/>
    <x v="7"/>
    <n v="35"/>
    <x v="2"/>
    <x v="7"/>
  </r>
  <r>
    <x v="722"/>
    <x v="8"/>
    <x v="3"/>
    <n v="1.4576"/>
    <x v="7"/>
    <n v="35"/>
    <x v="2"/>
    <x v="7"/>
  </r>
  <r>
    <x v="722"/>
    <x v="9"/>
    <x v="3"/>
    <n v="1.5055000000000001"/>
    <x v="7"/>
    <n v="35"/>
    <x v="2"/>
    <x v="7"/>
  </r>
  <r>
    <x v="722"/>
    <x v="10"/>
    <x v="3"/>
    <n v="1.6073999999999999"/>
    <x v="7"/>
    <n v="35"/>
    <x v="2"/>
    <x v="7"/>
  </r>
  <r>
    <x v="722"/>
    <x v="11"/>
    <x v="3"/>
    <n v="1.5537000000000001"/>
    <x v="7"/>
    <n v="35"/>
    <x v="2"/>
    <x v="7"/>
  </r>
  <r>
    <x v="722"/>
    <x v="12"/>
    <x v="3"/>
    <n v="1.9645999999999999"/>
    <x v="7"/>
    <n v="35"/>
    <x v="2"/>
    <x v="7"/>
  </r>
  <r>
    <x v="722"/>
    <x v="18"/>
    <x v="3"/>
    <n v="0.93799999999999994"/>
    <x v="7"/>
    <n v="35"/>
    <x v="2"/>
    <x v="7"/>
  </r>
  <r>
    <x v="722"/>
    <x v="19"/>
    <x v="3"/>
    <n v="1.1153999999999999"/>
    <x v="7"/>
    <n v="35"/>
    <x v="2"/>
    <x v="7"/>
  </r>
  <r>
    <x v="722"/>
    <x v="13"/>
    <x v="3"/>
    <n v="0.60072999999999999"/>
    <x v="7"/>
    <n v="35"/>
    <x v="2"/>
    <x v="7"/>
  </r>
  <r>
    <x v="722"/>
    <x v="0"/>
    <x v="2"/>
    <n v="0.30455290000000002"/>
    <x v="7"/>
    <n v="35"/>
    <x v="2"/>
    <x v="7"/>
  </r>
  <r>
    <x v="722"/>
    <x v="16"/>
    <x v="2"/>
    <n v="0.54957500000000004"/>
    <x v="7"/>
    <n v="35"/>
    <x v="2"/>
    <x v="7"/>
  </r>
  <r>
    <x v="722"/>
    <x v="14"/>
    <x v="2"/>
    <n v="0.51624170000000003"/>
    <x v="7"/>
    <n v="35"/>
    <x v="2"/>
    <x v="7"/>
  </r>
  <r>
    <x v="722"/>
    <x v="2"/>
    <x v="2"/>
    <n v="0.54616030000000004"/>
    <x v="7"/>
    <n v="35"/>
    <x v="2"/>
    <x v="7"/>
  </r>
  <r>
    <x v="722"/>
    <x v="5"/>
    <x v="2"/>
    <n v="0.55784089999999997"/>
    <x v="7"/>
    <n v="35"/>
    <x v="2"/>
    <x v="7"/>
  </r>
  <r>
    <x v="722"/>
    <x v="6"/>
    <x v="2"/>
    <n v="0.47800939999999997"/>
    <x v="7"/>
    <n v="35"/>
    <x v="2"/>
    <x v="7"/>
  </r>
  <r>
    <x v="722"/>
    <x v="17"/>
    <x v="2"/>
    <n v="0.54987209999999997"/>
    <x v="7"/>
    <n v="35"/>
    <x v="2"/>
    <x v="7"/>
  </r>
  <r>
    <x v="722"/>
    <x v="15"/>
    <x v="2"/>
    <n v="0.51491279999999995"/>
    <x v="7"/>
    <n v="35"/>
    <x v="2"/>
    <x v="7"/>
  </r>
  <r>
    <x v="722"/>
    <x v="8"/>
    <x v="2"/>
    <n v="0.53353070000000002"/>
    <x v="7"/>
    <n v="35"/>
    <x v="2"/>
    <x v="7"/>
  </r>
  <r>
    <x v="722"/>
    <x v="9"/>
    <x v="2"/>
    <n v="0.57247369999999997"/>
    <x v="7"/>
    <n v="35"/>
    <x v="2"/>
    <x v="7"/>
  </r>
  <r>
    <x v="722"/>
    <x v="10"/>
    <x v="2"/>
    <n v="0.65531919999999999"/>
    <x v="7"/>
    <n v="35"/>
    <x v="2"/>
    <x v="7"/>
  </r>
  <r>
    <x v="722"/>
    <x v="11"/>
    <x v="2"/>
    <n v="0.61166069999999995"/>
    <x v="7"/>
    <n v="35"/>
    <x v="2"/>
    <x v="7"/>
  </r>
  <r>
    <x v="722"/>
    <x v="12"/>
    <x v="2"/>
    <n v="0.9457257"/>
    <x v="7"/>
    <n v="35"/>
    <x v="2"/>
    <x v="7"/>
  </r>
  <r>
    <x v="722"/>
    <x v="18"/>
    <x v="2"/>
    <n v="0.62480170000000002"/>
    <x v="7"/>
    <n v="35"/>
    <x v="2"/>
    <x v="7"/>
  </r>
  <r>
    <x v="722"/>
    <x v="19"/>
    <x v="2"/>
    <n v="0.72902920000000004"/>
    <x v="7"/>
    <n v="35"/>
    <x v="2"/>
    <x v="7"/>
  </r>
  <r>
    <x v="722"/>
    <x v="13"/>
    <x v="2"/>
    <n v="0.49475950000000002"/>
    <x v="7"/>
    <n v="35"/>
    <x v="2"/>
    <x v="7"/>
  </r>
  <r>
    <x v="722"/>
    <x v="0"/>
    <x v="0"/>
    <n v="0.14000000000000001"/>
    <x v="7"/>
    <n v="35"/>
    <x v="2"/>
    <x v="7"/>
  </r>
  <r>
    <x v="722"/>
    <x v="16"/>
    <x v="0"/>
    <n v="0.46636"/>
    <x v="7"/>
    <n v="35"/>
    <x v="2"/>
    <x v="7"/>
  </r>
  <r>
    <x v="722"/>
    <x v="14"/>
    <x v="0"/>
    <n v="0.46636"/>
    <x v="7"/>
    <n v="35"/>
    <x v="2"/>
    <x v="7"/>
  </r>
  <r>
    <x v="722"/>
    <x v="2"/>
    <x v="0"/>
    <n v="0.46636"/>
    <x v="7"/>
    <n v="35"/>
    <x v="2"/>
    <x v="7"/>
  </r>
  <r>
    <x v="722"/>
    <x v="5"/>
    <x v="0"/>
    <n v="0.12446"/>
    <x v="7"/>
    <n v="35"/>
    <x v="2"/>
    <x v="7"/>
  </r>
  <r>
    <x v="722"/>
    <x v="6"/>
    <x v="0"/>
    <n v="0.34694999999999998"/>
    <x v="7"/>
    <n v="35"/>
    <x v="2"/>
    <x v="7"/>
  </r>
  <r>
    <x v="722"/>
    <x v="17"/>
    <x v="0"/>
    <n v="0.65151000000000003"/>
    <x v="7"/>
    <n v="35"/>
    <x v="2"/>
    <x v="7"/>
  </r>
  <r>
    <x v="722"/>
    <x v="15"/>
    <x v="0"/>
    <n v="0.65151000000000003"/>
    <x v="7"/>
    <n v="35"/>
    <x v="2"/>
    <x v="7"/>
  </r>
  <r>
    <x v="722"/>
    <x v="8"/>
    <x v="0"/>
    <n v="0.65151000000000003"/>
    <x v="7"/>
    <n v="35"/>
    <x v="2"/>
    <x v="7"/>
  </r>
  <r>
    <x v="722"/>
    <x v="9"/>
    <x v="0"/>
    <n v="0.65151000000000003"/>
    <x v="7"/>
    <n v="35"/>
    <x v="2"/>
    <x v="7"/>
  </r>
  <r>
    <x v="722"/>
    <x v="10"/>
    <x v="0"/>
    <n v="0.65151000000000003"/>
    <x v="7"/>
    <n v="35"/>
    <x v="2"/>
    <x v="7"/>
  </r>
  <r>
    <x v="722"/>
    <x v="11"/>
    <x v="0"/>
    <n v="0.65151000000000003"/>
    <x v="7"/>
    <n v="35"/>
    <x v="2"/>
    <x v="7"/>
  </r>
  <r>
    <x v="722"/>
    <x v="12"/>
    <x v="0"/>
    <n v="0.65151000000000003"/>
    <x v="7"/>
    <n v="35"/>
    <x v="2"/>
    <x v="7"/>
  </r>
  <r>
    <x v="722"/>
    <x v="18"/>
    <x v="0"/>
    <n v="0.13780000000000001"/>
    <x v="7"/>
    <n v="35"/>
    <x v="2"/>
    <x v="7"/>
  </r>
  <r>
    <x v="722"/>
    <x v="19"/>
    <x v="0"/>
    <n v="0.17780000000000001"/>
    <x v="7"/>
    <n v="35"/>
    <x v="2"/>
    <x v="7"/>
  </r>
  <r>
    <x v="722"/>
    <x v="13"/>
    <x v="0"/>
    <n v="3.6859999999999997E-2"/>
    <x v="7"/>
    <n v="35"/>
    <x v="2"/>
    <x v="7"/>
  </r>
  <r>
    <x v="722"/>
    <x v="0"/>
    <x v="1"/>
    <n v="0.1022472"/>
    <x v="7"/>
    <n v="35"/>
    <x v="2"/>
    <x v="7"/>
  </r>
  <r>
    <x v="722"/>
    <x v="16"/>
    <x v="1"/>
    <n v="0.23366500000000001"/>
    <x v="7"/>
    <n v="35"/>
    <x v="2"/>
    <x v="7"/>
  </r>
  <r>
    <x v="722"/>
    <x v="14"/>
    <x v="1"/>
    <n v="0.22599839999999999"/>
    <x v="7"/>
    <n v="35"/>
    <x v="2"/>
    <x v="7"/>
  </r>
  <r>
    <x v="722"/>
    <x v="2"/>
    <x v="1"/>
    <n v="0.2328797"/>
    <x v="7"/>
    <n v="35"/>
    <x v="2"/>
    <x v="7"/>
  </r>
  <r>
    <x v="722"/>
    <x v="5"/>
    <x v="1"/>
    <n v="8.8699120000000006E-2"/>
    <x v="7"/>
    <n v="35"/>
    <x v="2"/>
    <x v="7"/>
  </r>
  <r>
    <x v="722"/>
    <x v="6"/>
    <x v="1"/>
    <n v="0.18974070000000001"/>
    <x v="7"/>
    <n v="35"/>
    <x v="2"/>
    <x v="7"/>
  </r>
  <r>
    <x v="722"/>
    <x v="17"/>
    <x v="1"/>
    <n v="0.27631790000000001"/>
    <x v="7"/>
    <n v="35"/>
    <x v="2"/>
    <x v="7"/>
  </r>
  <r>
    <x v="722"/>
    <x v="15"/>
    <x v="1"/>
    <n v="0.26827719999999999"/>
    <x v="7"/>
    <n v="35"/>
    <x v="2"/>
    <x v="7"/>
  </r>
  <r>
    <x v="722"/>
    <x v="8"/>
    <x v="1"/>
    <n v="0.2725593"/>
    <x v="7"/>
    <n v="35"/>
    <x v="2"/>
    <x v="7"/>
  </r>
  <r>
    <x v="722"/>
    <x v="9"/>
    <x v="1"/>
    <n v="0.2815163"/>
    <x v="7"/>
    <n v="35"/>
    <x v="2"/>
    <x v="7"/>
  </r>
  <r>
    <x v="722"/>
    <x v="10"/>
    <x v="1"/>
    <n v="0.30057070000000002"/>
    <x v="7"/>
    <n v="35"/>
    <x v="2"/>
    <x v="7"/>
  </r>
  <r>
    <x v="722"/>
    <x v="11"/>
    <x v="1"/>
    <n v="0.29052929999999999"/>
    <x v="7"/>
    <n v="35"/>
    <x v="2"/>
    <x v="7"/>
  </r>
  <r>
    <x v="722"/>
    <x v="12"/>
    <x v="1"/>
    <n v="0.36736419999999997"/>
    <x v="7"/>
    <n v="35"/>
    <x v="2"/>
    <x v="7"/>
  </r>
  <r>
    <x v="722"/>
    <x v="18"/>
    <x v="1"/>
    <n v="0.17539840000000001"/>
    <x v="7"/>
    <n v="35"/>
    <x v="2"/>
    <x v="7"/>
  </r>
  <r>
    <x v="722"/>
    <x v="19"/>
    <x v="1"/>
    <n v="0.2085707"/>
    <x v="7"/>
    <n v="35"/>
    <x v="2"/>
    <x v="7"/>
  </r>
  <r>
    <x v="722"/>
    <x v="13"/>
    <x v="1"/>
    <n v="6.9110530000000003E-2"/>
    <x v="7"/>
    <n v="35"/>
    <x v="2"/>
    <x v="7"/>
  </r>
  <r>
    <x v="723"/>
    <x v="0"/>
    <x v="3"/>
    <n v="0.54479999999999995"/>
    <x v="7"/>
    <n v="31"/>
    <x v="2"/>
    <x v="6"/>
  </r>
  <r>
    <x v="723"/>
    <x v="16"/>
    <x v="3"/>
    <n v="1.2422"/>
    <x v="7"/>
    <n v="31"/>
    <x v="2"/>
    <x v="6"/>
  </r>
  <r>
    <x v="723"/>
    <x v="14"/>
    <x v="3"/>
    <n v="1.2010000000000001"/>
    <x v="7"/>
    <n v="31"/>
    <x v="2"/>
    <x v="6"/>
  </r>
  <r>
    <x v="723"/>
    <x v="2"/>
    <x v="3"/>
    <n v="1.2402"/>
    <x v="7"/>
    <n v="31"/>
    <x v="2"/>
    <x v="6"/>
  </r>
  <r>
    <x v="723"/>
    <x v="5"/>
    <x v="3"/>
    <n v="0.76419999999999999"/>
    <x v="7"/>
    <n v="31"/>
    <x v="2"/>
    <x v="6"/>
  </r>
  <r>
    <x v="723"/>
    <x v="6"/>
    <x v="3"/>
    <n v="1.0079"/>
    <x v="7"/>
    <n v="31"/>
    <x v="2"/>
    <x v="6"/>
  </r>
  <r>
    <x v="723"/>
    <x v="17"/>
    <x v="3"/>
    <n v="1.47"/>
    <x v="7"/>
    <n v="31"/>
    <x v="2"/>
    <x v="6"/>
  </r>
  <r>
    <x v="723"/>
    <x v="15"/>
    <x v="3"/>
    <n v="1.4239999999999999"/>
    <x v="7"/>
    <n v="31"/>
    <x v="2"/>
    <x v="6"/>
  </r>
  <r>
    <x v="723"/>
    <x v="8"/>
    <x v="3"/>
    <n v="1.44"/>
    <x v="7"/>
    <n v="31"/>
    <x v="2"/>
    <x v="6"/>
  </r>
  <r>
    <x v="723"/>
    <x v="9"/>
    <x v="3"/>
    <n v="1.4967999999999999"/>
    <x v="7"/>
    <n v="31"/>
    <x v="2"/>
    <x v="6"/>
  </r>
  <r>
    <x v="723"/>
    <x v="10"/>
    <x v="3"/>
    <n v="1.5989"/>
    <x v="7"/>
    <n v="31"/>
    <x v="2"/>
    <x v="6"/>
  </r>
  <r>
    <x v="723"/>
    <x v="11"/>
    <x v="3"/>
    <n v="1.5477000000000001"/>
    <x v="7"/>
    <n v="31"/>
    <x v="2"/>
    <x v="6"/>
  </r>
  <r>
    <x v="723"/>
    <x v="12"/>
    <x v="3"/>
    <n v="1.9631000000000001"/>
    <x v="7"/>
    <n v="31"/>
    <x v="2"/>
    <x v="6"/>
  </r>
  <r>
    <x v="723"/>
    <x v="18"/>
    <x v="3"/>
    <n v="0.93799999999999994"/>
    <x v="7"/>
    <n v="31"/>
    <x v="2"/>
    <x v="6"/>
  </r>
  <r>
    <x v="723"/>
    <x v="19"/>
    <x v="3"/>
    <n v="1.1153999999999999"/>
    <x v="7"/>
    <n v="31"/>
    <x v="2"/>
    <x v="6"/>
  </r>
  <r>
    <x v="723"/>
    <x v="13"/>
    <x v="3"/>
    <n v="0.59940000000000004"/>
    <x v="7"/>
    <n v="31"/>
    <x v="2"/>
    <x v="6"/>
  </r>
  <r>
    <x v="723"/>
    <x v="0"/>
    <x v="2"/>
    <n v="0.3029268"/>
    <x v="7"/>
    <n v="31"/>
    <x v="2"/>
    <x v="6"/>
  </r>
  <r>
    <x v="723"/>
    <x v="16"/>
    <x v="2"/>
    <n v="0.54355869999999995"/>
    <x v="7"/>
    <n v="31"/>
    <x v="2"/>
    <x v="6"/>
  </r>
  <r>
    <x v="723"/>
    <x v="14"/>
    <x v="2"/>
    <n v="0.51006280000000004"/>
    <x v="7"/>
    <n v="31"/>
    <x v="2"/>
    <x v="6"/>
  </r>
  <r>
    <x v="723"/>
    <x v="2"/>
    <x v="2"/>
    <n v="0.54193279999999999"/>
    <x v="7"/>
    <n v="31"/>
    <x v="2"/>
    <x v="6"/>
  </r>
  <r>
    <x v="723"/>
    <x v="5"/>
    <x v="2"/>
    <n v="0.55182319999999996"/>
    <x v="7"/>
    <n v="31"/>
    <x v="2"/>
    <x v="6"/>
  </r>
  <r>
    <x v="723"/>
    <x v="6"/>
    <x v="2"/>
    <n v="0.47248089999999998"/>
    <x v="7"/>
    <n v="31"/>
    <x v="2"/>
    <x v="6"/>
  </r>
  <r>
    <x v="723"/>
    <x v="17"/>
    <x v="2"/>
    <n v="0.54361199999999998"/>
    <x v="7"/>
    <n v="31"/>
    <x v="2"/>
    <x v="6"/>
  </r>
  <r>
    <x v="723"/>
    <x v="15"/>
    <x v="2"/>
    <n v="0.50621360000000004"/>
    <x v="7"/>
    <n v="31"/>
    <x v="2"/>
    <x v="6"/>
  </r>
  <r>
    <x v="723"/>
    <x v="8"/>
    <x v="2"/>
    <n v="0.51922179999999996"/>
    <x v="7"/>
    <n v="31"/>
    <x v="2"/>
    <x v="6"/>
  </r>
  <r>
    <x v="723"/>
    <x v="9"/>
    <x v="2"/>
    <n v="0.56540049999999997"/>
    <x v="7"/>
    <n v="31"/>
    <x v="2"/>
    <x v="6"/>
  </r>
  <r>
    <x v="723"/>
    <x v="10"/>
    <x v="2"/>
    <n v="0.64840869999999995"/>
    <x v="7"/>
    <n v="31"/>
    <x v="2"/>
    <x v="6"/>
  </r>
  <r>
    <x v="723"/>
    <x v="11"/>
    <x v="2"/>
    <n v="0.60678270000000001"/>
    <x v="7"/>
    <n v="31"/>
    <x v="2"/>
    <x v="6"/>
  </r>
  <r>
    <x v="723"/>
    <x v="12"/>
    <x v="2"/>
    <n v="0.94450619999999996"/>
    <x v="7"/>
    <n v="31"/>
    <x v="2"/>
    <x v="6"/>
  </r>
  <r>
    <x v="723"/>
    <x v="18"/>
    <x v="2"/>
    <n v="0.62480170000000002"/>
    <x v="7"/>
    <n v="31"/>
    <x v="2"/>
    <x v="6"/>
  </r>
  <r>
    <x v="723"/>
    <x v="19"/>
    <x v="2"/>
    <n v="0.72902920000000004"/>
    <x v="7"/>
    <n v="31"/>
    <x v="2"/>
    <x v="6"/>
  </r>
  <r>
    <x v="723"/>
    <x v="13"/>
    <x v="2"/>
    <n v="0.49358200000000002"/>
    <x v="7"/>
    <n v="31"/>
    <x v="2"/>
    <x v="6"/>
  </r>
  <r>
    <x v="723"/>
    <x v="0"/>
    <x v="0"/>
    <n v="0.14000000000000001"/>
    <x v="7"/>
    <n v="31"/>
    <x v="2"/>
    <x v="6"/>
  </r>
  <r>
    <x v="723"/>
    <x v="16"/>
    <x v="0"/>
    <n v="0.46636"/>
    <x v="7"/>
    <n v="31"/>
    <x v="2"/>
    <x v="6"/>
  </r>
  <r>
    <x v="723"/>
    <x v="14"/>
    <x v="0"/>
    <n v="0.46636"/>
    <x v="7"/>
    <n v="31"/>
    <x v="2"/>
    <x v="6"/>
  </r>
  <r>
    <x v="723"/>
    <x v="2"/>
    <x v="0"/>
    <n v="0.46636"/>
    <x v="7"/>
    <n v="31"/>
    <x v="2"/>
    <x v="6"/>
  </r>
  <r>
    <x v="723"/>
    <x v="5"/>
    <x v="0"/>
    <n v="0.12446"/>
    <x v="7"/>
    <n v="31"/>
    <x v="2"/>
    <x v="6"/>
  </r>
  <r>
    <x v="723"/>
    <x v="6"/>
    <x v="0"/>
    <n v="0.34694999999999998"/>
    <x v="7"/>
    <n v="31"/>
    <x v="2"/>
    <x v="6"/>
  </r>
  <r>
    <x v="723"/>
    <x v="17"/>
    <x v="0"/>
    <n v="0.65151000000000003"/>
    <x v="7"/>
    <n v="31"/>
    <x v="2"/>
    <x v="6"/>
  </r>
  <r>
    <x v="723"/>
    <x v="15"/>
    <x v="0"/>
    <n v="0.65151000000000003"/>
    <x v="7"/>
    <n v="31"/>
    <x v="2"/>
    <x v="6"/>
  </r>
  <r>
    <x v="723"/>
    <x v="8"/>
    <x v="0"/>
    <n v="0.65151000000000003"/>
    <x v="7"/>
    <n v="31"/>
    <x v="2"/>
    <x v="6"/>
  </r>
  <r>
    <x v="723"/>
    <x v="9"/>
    <x v="0"/>
    <n v="0.65151000000000003"/>
    <x v="7"/>
    <n v="31"/>
    <x v="2"/>
    <x v="6"/>
  </r>
  <r>
    <x v="723"/>
    <x v="10"/>
    <x v="0"/>
    <n v="0.65151000000000003"/>
    <x v="7"/>
    <n v="31"/>
    <x v="2"/>
    <x v="6"/>
  </r>
  <r>
    <x v="723"/>
    <x v="11"/>
    <x v="0"/>
    <n v="0.65151000000000003"/>
    <x v="7"/>
    <n v="31"/>
    <x v="2"/>
    <x v="6"/>
  </r>
  <r>
    <x v="723"/>
    <x v="12"/>
    <x v="0"/>
    <n v="0.65151000000000003"/>
    <x v="7"/>
    <n v="31"/>
    <x v="2"/>
    <x v="6"/>
  </r>
  <r>
    <x v="723"/>
    <x v="18"/>
    <x v="0"/>
    <n v="0.13780000000000001"/>
    <x v="7"/>
    <n v="31"/>
    <x v="2"/>
    <x v="6"/>
  </r>
  <r>
    <x v="723"/>
    <x v="19"/>
    <x v="0"/>
    <n v="0.17780000000000001"/>
    <x v="7"/>
    <n v="31"/>
    <x v="2"/>
    <x v="6"/>
  </r>
  <r>
    <x v="723"/>
    <x v="13"/>
    <x v="0"/>
    <n v="3.6859999999999997E-2"/>
    <x v="7"/>
    <n v="31"/>
    <x v="2"/>
    <x v="6"/>
  </r>
  <r>
    <x v="723"/>
    <x v="0"/>
    <x v="1"/>
    <n v="0.1018732"/>
    <x v="7"/>
    <n v="31"/>
    <x v="2"/>
    <x v="6"/>
  </r>
  <r>
    <x v="723"/>
    <x v="16"/>
    <x v="1"/>
    <n v="0.2322813"/>
    <x v="7"/>
    <n v="31"/>
    <x v="2"/>
    <x v="6"/>
  </r>
  <r>
    <x v="723"/>
    <x v="14"/>
    <x v="1"/>
    <n v="0.2245772"/>
    <x v="7"/>
    <n v="31"/>
    <x v="2"/>
    <x v="6"/>
  </r>
  <r>
    <x v="723"/>
    <x v="2"/>
    <x v="1"/>
    <n v="0.23190730000000001"/>
    <x v="7"/>
    <n v="31"/>
    <x v="2"/>
    <x v="6"/>
  </r>
  <r>
    <x v="723"/>
    <x v="5"/>
    <x v="1"/>
    <n v="8.7916809999999998E-2"/>
    <x v="7"/>
    <n v="31"/>
    <x v="2"/>
    <x v="6"/>
  </r>
  <r>
    <x v="723"/>
    <x v="6"/>
    <x v="1"/>
    <n v="0.1884691"/>
    <x v="7"/>
    <n v="31"/>
    <x v="2"/>
    <x v="6"/>
  </r>
  <r>
    <x v="723"/>
    <x v="17"/>
    <x v="1"/>
    <n v="0.27487810000000001"/>
    <x v="7"/>
    <n v="31"/>
    <x v="2"/>
    <x v="6"/>
  </r>
  <r>
    <x v="723"/>
    <x v="15"/>
    <x v="1"/>
    <n v="0.26627640000000002"/>
    <x v="7"/>
    <n v="31"/>
    <x v="2"/>
    <x v="6"/>
  </r>
  <r>
    <x v="723"/>
    <x v="8"/>
    <x v="1"/>
    <n v="0.26926830000000002"/>
    <x v="7"/>
    <n v="31"/>
    <x v="2"/>
    <x v="6"/>
  </r>
  <r>
    <x v="723"/>
    <x v="9"/>
    <x v="1"/>
    <n v="0.27988940000000001"/>
    <x v="7"/>
    <n v="31"/>
    <x v="2"/>
    <x v="6"/>
  </r>
  <r>
    <x v="723"/>
    <x v="10"/>
    <x v="1"/>
    <n v="0.29898130000000001"/>
    <x v="7"/>
    <n v="31"/>
    <x v="2"/>
    <x v="6"/>
  </r>
  <r>
    <x v="723"/>
    <x v="11"/>
    <x v="1"/>
    <n v="0.28940729999999998"/>
    <x v="7"/>
    <n v="31"/>
    <x v="2"/>
    <x v="6"/>
  </r>
  <r>
    <x v="723"/>
    <x v="12"/>
    <x v="1"/>
    <n v="0.36708370000000001"/>
    <x v="7"/>
    <n v="31"/>
    <x v="2"/>
    <x v="6"/>
  </r>
  <r>
    <x v="723"/>
    <x v="18"/>
    <x v="1"/>
    <n v="0.17539840000000001"/>
    <x v="7"/>
    <n v="31"/>
    <x v="2"/>
    <x v="6"/>
  </r>
  <r>
    <x v="723"/>
    <x v="19"/>
    <x v="1"/>
    <n v="0.2085707"/>
    <x v="7"/>
    <n v="31"/>
    <x v="2"/>
    <x v="6"/>
  </r>
  <r>
    <x v="723"/>
    <x v="13"/>
    <x v="1"/>
    <n v="6.8958000000000005E-2"/>
    <x v="7"/>
    <n v="31"/>
    <x v="2"/>
    <x v="6"/>
  </r>
  <r>
    <x v="724"/>
    <x v="0"/>
    <x v="3"/>
    <n v="0.55830000000000002"/>
    <x v="7"/>
    <n v="36"/>
    <x v="2"/>
    <x v="8"/>
  </r>
  <r>
    <x v="724"/>
    <x v="16"/>
    <x v="3"/>
    <n v="1.2565"/>
    <x v="7"/>
    <n v="36"/>
    <x v="2"/>
    <x v="8"/>
  </r>
  <r>
    <x v="724"/>
    <x v="14"/>
    <x v="3"/>
    <n v="1.216"/>
    <x v="7"/>
    <n v="36"/>
    <x v="2"/>
    <x v="8"/>
  </r>
  <r>
    <x v="724"/>
    <x v="2"/>
    <x v="3"/>
    <n v="1.2551000000000001"/>
    <x v="7"/>
    <n v="36"/>
    <x v="2"/>
    <x v="8"/>
  </r>
  <r>
    <x v="724"/>
    <x v="5"/>
    <x v="3"/>
    <n v="0.77800000000000002"/>
    <x v="7"/>
    <n v="36"/>
    <x v="2"/>
    <x v="8"/>
  </r>
  <r>
    <x v="724"/>
    <x v="6"/>
    <x v="3"/>
    <n v="1.0161"/>
    <x v="7"/>
    <n v="36"/>
    <x v="2"/>
    <x v="8"/>
  </r>
  <r>
    <x v="724"/>
    <x v="17"/>
    <x v="3"/>
    <n v="1.4936"/>
    <x v="7"/>
    <n v="36"/>
    <x v="2"/>
    <x v="8"/>
  </r>
  <r>
    <x v="724"/>
    <x v="15"/>
    <x v="3"/>
    <n v="1.4576"/>
    <x v="7"/>
    <n v="36"/>
    <x v="2"/>
    <x v="8"/>
  </r>
  <r>
    <x v="724"/>
    <x v="8"/>
    <x v="3"/>
    <n v="1.4897"/>
    <x v="7"/>
    <n v="36"/>
    <x v="2"/>
    <x v="8"/>
  </r>
  <r>
    <x v="724"/>
    <x v="9"/>
    <x v="3"/>
    <n v="1.5206999999999999"/>
    <x v="7"/>
    <n v="36"/>
    <x v="2"/>
    <x v="8"/>
  </r>
  <r>
    <x v="724"/>
    <x v="10"/>
    <x v="3"/>
    <n v="1.6335"/>
    <x v="7"/>
    <n v="36"/>
    <x v="2"/>
    <x v="8"/>
  </r>
  <r>
    <x v="724"/>
    <x v="11"/>
    <x v="3"/>
    <n v="1.5680000000000001"/>
    <x v="7"/>
    <n v="36"/>
    <x v="2"/>
    <x v="8"/>
  </r>
  <r>
    <x v="724"/>
    <x v="12"/>
    <x v="3"/>
    <n v="1.9653"/>
    <x v="7"/>
    <n v="36"/>
    <x v="2"/>
    <x v="8"/>
  </r>
  <r>
    <x v="724"/>
    <x v="18"/>
    <x v="3"/>
    <n v="0.93799999999999994"/>
    <x v="7"/>
    <n v="36"/>
    <x v="2"/>
    <x v="8"/>
  </r>
  <r>
    <x v="724"/>
    <x v="19"/>
    <x v="3"/>
    <n v="1.1153999999999999"/>
    <x v="7"/>
    <n v="36"/>
    <x v="2"/>
    <x v="8"/>
  </r>
  <r>
    <x v="724"/>
    <x v="13"/>
    <x v="3"/>
    <n v="0.60670000000000002"/>
    <x v="7"/>
    <n v="36"/>
    <x v="2"/>
    <x v="8"/>
  </r>
  <r>
    <x v="724"/>
    <x v="0"/>
    <x v="2"/>
    <n v="0.31390249999999997"/>
    <x v="7"/>
    <n v="36"/>
    <x v="2"/>
    <x v="8"/>
  </r>
  <r>
    <x v="724"/>
    <x v="16"/>
    <x v="2"/>
    <n v="0.55518469999999998"/>
    <x v="7"/>
    <n v="36"/>
    <x v="2"/>
    <x v="8"/>
  </r>
  <r>
    <x v="724"/>
    <x v="14"/>
    <x v="2"/>
    <n v="0.52225790000000005"/>
    <x v="7"/>
    <n v="36"/>
    <x v="2"/>
    <x v="8"/>
  </r>
  <r>
    <x v="724"/>
    <x v="2"/>
    <x v="2"/>
    <n v="0.5540465"/>
    <x v="7"/>
    <n v="36"/>
    <x v="2"/>
    <x v="8"/>
  </r>
  <r>
    <x v="724"/>
    <x v="5"/>
    <x v="2"/>
    <n v="0.56403559999999997"/>
    <x v="7"/>
    <n v="36"/>
    <x v="2"/>
    <x v="8"/>
  </r>
  <r>
    <x v="724"/>
    <x v="6"/>
    <x v="2"/>
    <n v="0.47914760000000001"/>
    <x v="7"/>
    <n v="36"/>
    <x v="2"/>
    <x v="8"/>
  </r>
  <r>
    <x v="724"/>
    <x v="17"/>
    <x v="2"/>
    <n v="0.56279900000000005"/>
    <x v="7"/>
    <n v="36"/>
    <x v="2"/>
    <x v="8"/>
  </r>
  <r>
    <x v="724"/>
    <x v="15"/>
    <x v="2"/>
    <n v="0.53353070000000002"/>
    <x v="7"/>
    <n v="36"/>
    <x v="2"/>
    <x v="8"/>
  </r>
  <r>
    <x v="724"/>
    <x v="8"/>
    <x v="2"/>
    <n v="0.55962820000000002"/>
    <x v="7"/>
    <n v="36"/>
    <x v="2"/>
    <x v="8"/>
  </r>
  <r>
    <x v="724"/>
    <x v="9"/>
    <x v="2"/>
    <n v="0.5848314"/>
    <x v="7"/>
    <n v="36"/>
    <x v="2"/>
    <x v="8"/>
  </r>
  <r>
    <x v="724"/>
    <x v="10"/>
    <x v="2"/>
    <n v="0.6765388"/>
    <x v="7"/>
    <n v="36"/>
    <x v="2"/>
    <x v="8"/>
  </r>
  <r>
    <x v="724"/>
    <x v="11"/>
    <x v="2"/>
    <n v="0.62328669999999997"/>
    <x v="7"/>
    <n v="36"/>
    <x v="2"/>
    <x v="8"/>
  </r>
  <r>
    <x v="724"/>
    <x v="12"/>
    <x v="2"/>
    <n v="0.94629479999999999"/>
    <x v="7"/>
    <n v="36"/>
    <x v="2"/>
    <x v="8"/>
  </r>
  <r>
    <x v="724"/>
    <x v="18"/>
    <x v="2"/>
    <n v="0.62480170000000002"/>
    <x v="7"/>
    <n v="36"/>
    <x v="2"/>
    <x v="8"/>
  </r>
  <r>
    <x v="724"/>
    <x v="19"/>
    <x v="2"/>
    <n v="0.72902920000000004"/>
    <x v="7"/>
    <n v="36"/>
    <x v="2"/>
    <x v="8"/>
  </r>
  <r>
    <x v="724"/>
    <x v="13"/>
    <x v="2"/>
    <n v="0.50004269999999995"/>
    <x v="7"/>
    <n v="36"/>
    <x v="2"/>
    <x v="8"/>
  </r>
  <r>
    <x v="724"/>
    <x v="0"/>
    <x v="0"/>
    <n v="0.14000000000000001"/>
    <x v="7"/>
    <n v="36"/>
    <x v="2"/>
    <x v="8"/>
  </r>
  <r>
    <x v="724"/>
    <x v="16"/>
    <x v="0"/>
    <n v="0.46636"/>
    <x v="7"/>
    <n v="36"/>
    <x v="2"/>
    <x v="8"/>
  </r>
  <r>
    <x v="724"/>
    <x v="14"/>
    <x v="0"/>
    <n v="0.46636"/>
    <x v="7"/>
    <n v="36"/>
    <x v="2"/>
    <x v="8"/>
  </r>
  <r>
    <x v="724"/>
    <x v="2"/>
    <x v="0"/>
    <n v="0.46636"/>
    <x v="7"/>
    <n v="36"/>
    <x v="2"/>
    <x v="8"/>
  </r>
  <r>
    <x v="724"/>
    <x v="5"/>
    <x v="0"/>
    <n v="0.12446"/>
    <x v="7"/>
    <n v="36"/>
    <x v="2"/>
    <x v="8"/>
  </r>
  <r>
    <x v="724"/>
    <x v="6"/>
    <x v="0"/>
    <n v="0.34694999999999998"/>
    <x v="7"/>
    <n v="36"/>
    <x v="2"/>
    <x v="8"/>
  </r>
  <r>
    <x v="724"/>
    <x v="17"/>
    <x v="0"/>
    <n v="0.65151000000000003"/>
    <x v="7"/>
    <n v="36"/>
    <x v="2"/>
    <x v="8"/>
  </r>
  <r>
    <x v="724"/>
    <x v="15"/>
    <x v="0"/>
    <n v="0.65151000000000003"/>
    <x v="7"/>
    <n v="36"/>
    <x v="2"/>
    <x v="8"/>
  </r>
  <r>
    <x v="724"/>
    <x v="8"/>
    <x v="0"/>
    <n v="0.65151000000000003"/>
    <x v="7"/>
    <n v="36"/>
    <x v="2"/>
    <x v="8"/>
  </r>
  <r>
    <x v="724"/>
    <x v="9"/>
    <x v="0"/>
    <n v="0.65151000000000003"/>
    <x v="7"/>
    <n v="36"/>
    <x v="2"/>
    <x v="8"/>
  </r>
  <r>
    <x v="724"/>
    <x v="10"/>
    <x v="0"/>
    <n v="0.65151000000000003"/>
    <x v="7"/>
    <n v="36"/>
    <x v="2"/>
    <x v="8"/>
  </r>
  <r>
    <x v="724"/>
    <x v="11"/>
    <x v="0"/>
    <n v="0.65151000000000003"/>
    <x v="7"/>
    <n v="36"/>
    <x v="2"/>
    <x v="8"/>
  </r>
  <r>
    <x v="724"/>
    <x v="12"/>
    <x v="0"/>
    <n v="0.65151000000000003"/>
    <x v="7"/>
    <n v="36"/>
    <x v="2"/>
    <x v="8"/>
  </r>
  <r>
    <x v="724"/>
    <x v="18"/>
    <x v="0"/>
    <n v="0.13780000000000001"/>
    <x v="7"/>
    <n v="36"/>
    <x v="2"/>
    <x v="8"/>
  </r>
  <r>
    <x v="724"/>
    <x v="19"/>
    <x v="0"/>
    <n v="0.17780000000000001"/>
    <x v="7"/>
    <n v="36"/>
    <x v="2"/>
    <x v="8"/>
  </r>
  <r>
    <x v="724"/>
    <x v="13"/>
    <x v="0"/>
    <n v="3.6859999999999997E-2"/>
    <x v="7"/>
    <n v="36"/>
    <x v="2"/>
    <x v="8"/>
  </r>
  <r>
    <x v="724"/>
    <x v="0"/>
    <x v="1"/>
    <n v="0.10439759999999999"/>
    <x v="7"/>
    <n v="36"/>
    <x v="2"/>
    <x v="8"/>
  </r>
  <r>
    <x v="724"/>
    <x v="16"/>
    <x v="1"/>
    <n v="0.23495530000000001"/>
    <x v="7"/>
    <n v="36"/>
    <x v="2"/>
    <x v="8"/>
  </r>
  <r>
    <x v="724"/>
    <x v="14"/>
    <x v="1"/>
    <n v="0.2273821"/>
    <x v="7"/>
    <n v="36"/>
    <x v="2"/>
    <x v="8"/>
  </r>
  <r>
    <x v="724"/>
    <x v="2"/>
    <x v="1"/>
    <n v="0.2346935"/>
    <x v="7"/>
    <n v="36"/>
    <x v="2"/>
    <x v="8"/>
  </r>
  <r>
    <x v="724"/>
    <x v="5"/>
    <x v="1"/>
    <n v="8.9504420000000001E-2"/>
    <x v="7"/>
    <n v="36"/>
    <x v="2"/>
    <x v="8"/>
  </r>
  <r>
    <x v="724"/>
    <x v="6"/>
    <x v="1"/>
    <n v="0.19000239999999999"/>
    <x v="7"/>
    <n v="36"/>
    <x v="2"/>
    <x v="8"/>
  </r>
  <r>
    <x v="724"/>
    <x v="17"/>
    <x v="1"/>
    <n v="0.27929110000000001"/>
    <x v="7"/>
    <n v="36"/>
    <x v="2"/>
    <x v="8"/>
  </r>
  <r>
    <x v="724"/>
    <x v="15"/>
    <x v="1"/>
    <n v="0.2725593"/>
    <x v="7"/>
    <n v="36"/>
    <x v="2"/>
    <x v="8"/>
  </r>
  <r>
    <x v="724"/>
    <x v="8"/>
    <x v="1"/>
    <n v="0.27856180000000003"/>
    <x v="7"/>
    <n v="36"/>
    <x v="2"/>
    <x v="8"/>
  </r>
  <r>
    <x v="724"/>
    <x v="9"/>
    <x v="1"/>
    <n v="0.28435850000000001"/>
    <x v="7"/>
    <n v="36"/>
    <x v="2"/>
    <x v="8"/>
  </r>
  <r>
    <x v="724"/>
    <x v="10"/>
    <x v="1"/>
    <n v="0.30545119999999998"/>
    <x v="7"/>
    <n v="36"/>
    <x v="2"/>
    <x v="8"/>
  </r>
  <r>
    <x v="724"/>
    <x v="11"/>
    <x v="1"/>
    <n v="0.2932032"/>
    <x v="7"/>
    <n v="36"/>
    <x v="2"/>
    <x v="8"/>
  </r>
  <r>
    <x v="724"/>
    <x v="12"/>
    <x v="1"/>
    <n v="0.36749510000000002"/>
    <x v="7"/>
    <n v="36"/>
    <x v="2"/>
    <x v="8"/>
  </r>
  <r>
    <x v="724"/>
    <x v="18"/>
    <x v="1"/>
    <n v="0.17539840000000001"/>
    <x v="7"/>
    <n v="36"/>
    <x v="2"/>
    <x v="8"/>
  </r>
  <r>
    <x v="724"/>
    <x v="19"/>
    <x v="1"/>
    <n v="0.2085707"/>
    <x v="7"/>
    <n v="36"/>
    <x v="2"/>
    <x v="8"/>
  </r>
  <r>
    <x v="724"/>
    <x v="13"/>
    <x v="1"/>
    <n v="6.9797339999999999E-2"/>
    <x v="7"/>
    <n v="36"/>
    <x v="2"/>
    <x v="8"/>
  </r>
  <r>
    <x v="725"/>
    <x v="0"/>
    <x v="3"/>
    <n v="0.57669999999999999"/>
    <x v="7"/>
    <n v="37"/>
    <x v="2"/>
    <x v="8"/>
  </r>
  <r>
    <x v="725"/>
    <x v="16"/>
    <x v="3"/>
    <n v="1.2687999999999999"/>
    <x v="7"/>
    <n v="37"/>
    <x v="2"/>
    <x v="8"/>
  </r>
  <r>
    <x v="725"/>
    <x v="14"/>
    <x v="3"/>
    <n v="1.2305999999999999"/>
    <x v="7"/>
    <n v="37"/>
    <x v="2"/>
    <x v="8"/>
  </r>
  <r>
    <x v="725"/>
    <x v="2"/>
    <x v="3"/>
    <n v="1.2672000000000001"/>
    <x v="7"/>
    <n v="37"/>
    <x v="2"/>
    <x v="8"/>
  </r>
  <r>
    <x v="725"/>
    <x v="5"/>
    <x v="3"/>
    <n v="0.79020000000000001"/>
    <x v="7"/>
    <n v="37"/>
    <x v="2"/>
    <x v="8"/>
  </r>
  <r>
    <x v="725"/>
    <x v="6"/>
    <x v="3"/>
    <n v="1.0282"/>
    <x v="7"/>
    <n v="37"/>
    <x v="2"/>
    <x v="8"/>
  </r>
  <r>
    <x v="725"/>
    <x v="17"/>
    <x v="3"/>
    <n v="1.5079"/>
    <x v="7"/>
    <n v="37"/>
    <x v="2"/>
    <x v="8"/>
  </r>
  <r>
    <x v="725"/>
    <x v="15"/>
    <x v="3"/>
    <n v="1.4704999999999999"/>
    <x v="7"/>
    <n v="37"/>
    <x v="2"/>
    <x v="8"/>
  </r>
  <r>
    <x v="725"/>
    <x v="8"/>
    <x v="3"/>
    <n v="1.4936"/>
    <x v="7"/>
    <n v="37"/>
    <x v="2"/>
    <x v="8"/>
  </r>
  <r>
    <x v="725"/>
    <x v="9"/>
    <x v="3"/>
    <n v="1.5425"/>
    <x v="7"/>
    <n v="37"/>
    <x v="2"/>
    <x v="8"/>
  </r>
  <r>
    <x v="725"/>
    <x v="10"/>
    <x v="3"/>
    <n v="1.6389"/>
    <x v="7"/>
    <n v="37"/>
    <x v="2"/>
    <x v="8"/>
  </r>
  <r>
    <x v="725"/>
    <x v="11"/>
    <x v="3"/>
    <n v="1.5861000000000001"/>
    <x v="7"/>
    <n v="37"/>
    <x v="2"/>
    <x v="8"/>
  </r>
  <r>
    <x v="725"/>
    <x v="12"/>
    <x v="3"/>
    <n v="1.9659"/>
    <x v="7"/>
    <n v="37"/>
    <x v="2"/>
    <x v="8"/>
  </r>
  <r>
    <x v="725"/>
    <x v="18"/>
    <x v="3"/>
    <n v="0.93799999999999994"/>
    <x v="7"/>
    <n v="37"/>
    <x v="2"/>
    <x v="8"/>
  </r>
  <r>
    <x v="725"/>
    <x v="19"/>
    <x v="3"/>
    <n v="1.1153999999999999"/>
    <x v="7"/>
    <n v="37"/>
    <x v="2"/>
    <x v="8"/>
  </r>
  <r>
    <x v="725"/>
    <x v="13"/>
    <x v="3"/>
    <n v="0.60670000000000002"/>
    <x v="7"/>
    <n v="37"/>
    <x v="2"/>
    <x v="8"/>
  </r>
  <r>
    <x v="725"/>
    <x v="0"/>
    <x v="2"/>
    <n v="0.32886179999999998"/>
    <x v="7"/>
    <n v="37"/>
    <x v="2"/>
    <x v="8"/>
  </r>
  <r>
    <x v="725"/>
    <x v="16"/>
    <x v="2"/>
    <n v="0.56518480000000004"/>
    <x v="7"/>
    <n v="37"/>
    <x v="2"/>
    <x v="8"/>
  </r>
  <r>
    <x v="725"/>
    <x v="14"/>
    <x v="2"/>
    <n v="0.53412780000000004"/>
    <x v="7"/>
    <n v="37"/>
    <x v="2"/>
    <x v="8"/>
  </r>
  <r>
    <x v="725"/>
    <x v="2"/>
    <x v="2"/>
    <n v="0.56388389999999999"/>
    <x v="7"/>
    <n v="37"/>
    <x v="2"/>
    <x v="8"/>
  </r>
  <r>
    <x v="725"/>
    <x v="5"/>
    <x v="2"/>
    <n v="0.57483200000000001"/>
    <x v="7"/>
    <n v="37"/>
    <x v="2"/>
    <x v="8"/>
  </r>
  <r>
    <x v="725"/>
    <x v="6"/>
    <x v="2"/>
    <n v="0.488985"/>
    <x v="7"/>
    <n v="37"/>
    <x v="2"/>
    <x v="8"/>
  </r>
  <r>
    <x v="725"/>
    <x v="17"/>
    <x v="2"/>
    <n v="0.57442499999999996"/>
    <x v="7"/>
    <n v="37"/>
    <x v="2"/>
    <x v="8"/>
  </r>
  <r>
    <x v="725"/>
    <x v="15"/>
    <x v="2"/>
    <n v="0.54401840000000001"/>
    <x v="7"/>
    <n v="37"/>
    <x v="2"/>
    <x v="8"/>
  </r>
  <r>
    <x v="725"/>
    <x v="8"/>
    <x v="2"/>
    <n v="0.56279900000000005"/>
    <x v="7"/>
    <n v="37"/>
    <x v="2"/>
    <x v="8"/>
  </r>
  <r>
    <x v="725"/>
    <x v="9"/>
    <x v="2"/>
    <n v="0.60255499999999995"/>
    <x v="7"/>
    <n v="37"/>
    <x v="2"/>
    <x v="8"/>
  </r>
  <r>
    <x v="725"/>
    <x v="10"/>
    <x v="2"/>
    <n v="0.68092909999999995"/>
    <x v="7"/>
    <n v="37"/>
    <x v="2"/>
    <x v="8"/>
  </r>
  <r>
    <x v="725"/>
    <x v="11"/>
    <x v="2"/>
    <n v="0.63800219999999996"/>
    <x v="7"/>
    <n v="37"/>
    <x v="2"/>
    <x v="8"/>
  </r>
  <r>
    <x v="725"/>
    <x v="12"/>
    <x v="2"/>
    <n v="0.94678260000000003"/>
    <x v="7"/>
    <n v="37"/>
    <x v="2"/>
    <x v="8"/>
  </r>
  <r>
    <x v="725"/>
    <x v="18"/>
    <x v="2"/>
    <n v="0.62480170000000002"/>
    <x v="7"/>
    <n v="37"/>
    <x v="2"/>
    <x v="8"/>
  </r>
  <r>
    <x v="725"/>
    <x v="19"/>
    <x v="2"/>
    <n v="0.72902920000000004"/>
    <x v="7"/>
    <n v="37"/>
    <x v="2"/>
    <x v="8"/>
  </r>
  <r>
    <x v="725"/>
    <x v="13"/>
    <x v="2"/>
    <n v="0.50004269999999995"/>
    <x v="7"/>
    <n v="37"/>
    <x v="2"/>
    <x v="8"/>
  </r>
  <r>
    <x v="725"/>
    <x v="0"/>
    <x v="0"/>
    <n v="0.14000000000000001"/>
    <x v="7"/>
    <n v="37"/>
    <x v="2"/>
    <x v="8"/>
  </r>
  <r>
    <x v="725"/>
    <x v="16"/>
    <x v="0"/>
    <n v="0.46636"/>
    <x v="7"/>
    <n v="37"/>
    <x v="2"/>
    <x v="8"/>
  </r>
  <r>
    <x v="725"/>
    <x v="14"/>
    <x v="0"/>
    <n v="0.46636"/>
    <x v="7"/>
    <n v="37"/>
    <x v="2"/>
    <x v="8"/>
  </r>
  <r>
    <x v="725"/>
    <x v="2"/>
    <x v="0"/>
    <n v="0.46636"/>
    <x v="7"/>
    <n v="37"/>
    <x v="2"/>
    <x v="8"/>
  </r>
  <r>
    <x v="725"/>
    <x v="5"/>
    <x v="0"/>
    <n v="0.12446"/>
    <x v="7"/>
    <n v="37"/>
    <x v="2"/>
    <x v="8"/>
  </r>
  <r>
    <x v="725"/>
    <x v="6"/>
    <x v="0"/>
    <n v="0.34694999999999998"/>
    <x v="7"/>
    <n v="37"/>
    <x v="2"/>
    <x v="8"/>
  </r>
  <r>
    <x v="725"/>
    <x v="17"/>
    <x v="0"/>
    <n v="0.65151000000000003"/>
    <x v="7"/>
    <n v="37"/>
    <x v="2"/>
    <x v="8"/>
  </r>
  <r>
    <x v="725"/>
    <x v="15"/>
    <x v="0"/>
    <n v="0.65151000000000003"/>
    <x v="7"/>
    <n v="37"/>
    <x v="2"/>
    <x v="8"/>
  </r>
  <r>
    <x v="725"/>
    <x v="8"/>
    <x v="0"/>
    <n v="0.65151000000000003"/>
    <x v="7"/>
    <n v="37"/>
    <x v="2"/>
    <x v="8"/>
  </r>
  <r>
    <x v="725"/>
    <x v="9"/>
    <x v="0"/>
    <n v="0.65151000000000003"/>
    <x v="7"/>
    <n v="37"/>
    <x v="2"/>
    <x v="8"/>
  </r>
  <r>
    <x v="725"/>
    <x v="10"/>
    <x v="0"/>
    <n v="0.65151000000000003"/>
    <x v="7"/>
    <n v="37"/>
    <x v="2"/>
    <x v="8"/>
  </r>
  <r>
    <x v="725"/>
    <x v="11"/>
    <x v="0"/>
    <n v="0.65151000000000003"/>
    <x v="7"/>
    <n v="37"/>
    <x v="2"/>
    <x v="8"/>
  </r>
  <r>
    <x v="725"/>
    <x v="12"/>
    <x v="0"/>
    <n v="0.65151000000000003"/>
    <x v="7"/>
    <n v="37"/>
    <x v="2"/>
    <x v="8"/>
  </r>
  <r>
    <x v="725"/>
    <x v="18"/>
    <x v="0"/>
    <n v="0.13780000000000001"/>
    <x v="7"/>
    <n v="37"/>
    <x v="2"/>
    <x v="8"/>
  </r>
  <r>
    <x v="725"/>
    <x v="19"/>
    <x v="0"/>
    <n v="0.17780000000000001"/>
    <x v="7"/>
    <n v="37"/>
    <x v="2"/>
    <x v="8"/>
  </r>
  <r>
    <x v="725"/>
    <x v="13"/>
    <x v="0"/>
    <n v="3.6859999999999997E-2"/>
    <x v="7"/>
    <n v="37"/>
    <x v="2"/>
    <x v="8"/>
  </r>
  <r>
    <x v="725"/>
    <x v="0"/>
    <x v="1"/>
    <n v="0.1078382"/>
    <x v="7"/>
    <n v="37"/>
    <x v="2"/>
    <x v="8"/>
  </r>
  <r>
    <x v="725"/>
    <x v="16"/>
    <x v="1"/>
    <n v="0.2372553"/>
    <x v="7"/>
    <n v="37"/>
    <x v="2"/>
    <x v="8"/>
  </r>
  <r>
    <x v="725"/>
    <x v="14"/>
    <x v="1"/>
    <n v="0.23011219999999999"/>
    <x v="7"/>
    <n v="37"/>
    <x v="2"/>
    <x v="8"/>
  </r>
  <r>
    <x v="725"/>
    <x v="2"/>
    <x v="1"/>
    <n v="0.2369561"/>
    <x v="7"/>
    <n v="37"/>
    <x v="2"/>
    <x v="8"/>
  </r>
  <r>
    <x v="725"/>
    <x v="5"/>
    <x v="1"/>
    <n v="9.0907959999999996E-2"/>
    <x v="7"/>
    <n v="37"/>
    <x v="2"/>
    <x v="8"/>
  </r>
  <r>
    <x v="725"/>
    <x v="6"/>
    <x v="1"/>
    <n v="0.19226499999999999"/>
    <x v="7"/>
    <n v="37"/>
    <x v="2"/>
    <x v="8"/>
  </r>
  <r>
    <x v="725"/>
    <x v="17"/>
    <x v="1"/>
    <n v="0.28196500000000002"/>
    <x v="7"/>
    <n v="37"/>
    <x v="2"/>
    <x v="8"/>
  </r>
  <r>
    <x v="725"/>
    <x v="15"/>
    <x v="1"/>
    <n v="0.27497149999999998"/>
    <x v="7"/>
    <n v="37"/>
    <x v="2"/>
    <x v="8"/>
  </r>
  <r>
    <x v="725"/>
    <x v="8"/>
    <x v="1"/>
    <n v="0.27929110000000001"/>
    <x v="7"/>
    <n v="37"/>
    <x v="2"/>
    <x v="8"/>
  </r>
  <r>
    <x v="725"/>
    <x v="9"/>
    <x v="1"/>
    <n v="0.288435"/>
    <x v="7"/>
    <n v="37"/>
    <x v="2"/>
    <x v="8"/>
  </r>
  <r>
    <x v="725"/>
    <x v="10"/>
    <x v="1"/>
    <n v="0.30646099999999998"/>
    <x v="7"/>
    <n v="37"/>
    <x v="2"/>
    <x v="8"/>
  </r>
  <r>
    <x v="725"/>
    <x v="11"/>
    <x v="1"/>
    <n v="0.29658780000000001"/>
    <x v="7"/>
    <n v="37"/>
    <x v="2"/>
    <x v="8"/>
  </r>
  <r>
    <x v="725"/>
    <x v="12"/>
    <x v="1"/>
    <n v="0.36760730000000003"/>
    <x v="7"/>
    <n v="37"/>
    <x v="2"/>
    <x v="8"/>
  </r>
  <r>
    <x v="725"/>
    <x v="18"/>
    <x v="1"/>
    <n v="0.17539840000000001"/>
    <x v="7"/>
    <n v="37"/>
    <x v="2"/>
    <x v="8"/>
  </r>
  <r>
    <x v="725"/>
    <x v="19"/>
    <x v="1"/>
    <n v="0.2085707"/>
    <x v="7"/>
    <n v="37"/>
    <x v="2"/>
    <x v="8"/>
  </r>
  <r>
    <x v="725"/>
    <x v="13"/>
    <x v="1"/>
    <n v="6.9797339999999999E-2"/>
    <x v="7"/>
    <n v="37"/>
    <x v="2"/>
    <x v="8"/>
  </r>
  <r>
    <x v="726"/>
    <x v="0"/>
    <x v="3"/>
    <n v="0.57850000000000001"/>
    <x v="7"/>
    <n v="38"/>
    <x v="2"/>
    <x v="8"/>
  </r>
  <r>
    <x v="726"/>
    <x v="16"/>
    <x v="3"/>
    <n v="1.2729999999999999"/>
    <x v="7"/>
    <n v="38"/>
    <x v="2"/>
    <x v="8"/>
  </r>
  <r>
    <x v="726"/>
    <x v="14"/>
    <x v="3"/>
    <n v="1.2343"/>
    <x v="7"/>
    <n v="38"/>
    <x v="2"/>
    <x v="8"/>
  </r>
  <r>
    <x v="726"/>
    <x v="2"/>
    <x v="3"/>
    <n v="1.2703"/>
    <x v="7"/>
    <n v="38"/>
    <x v="2"/>
    <x v="8"/>
  </r>
  <r>
    <x v="726"/>
    <x v="5"/>
    <x v="3"/>
    <n v="0.7964"/>
    <x v="7"/>
    <n v="38"/>
    <x v="2"/>
    <x v="8"/>
  </r>
  <r>
    <x v="726"/>
    <x v="6"/>
    <x v="3"/>
    <n v="1.0388999999999999"/>
    <x v="7"/>
    <n v="38"/>
    <x v="2"/>
    <x v="8"/>
  </r>
  <r>
    <x v="726"/>
    <x v="17"/>
    <x v="3"/>
    <n v="1.5039"/>
    <x v="7"/>
    <n v="38"/>
    <x v="2"/>
    <x v="8"/>
  </r>
  <r>
    <x v="726"/>
    <x v="15"/>
    <x v="3"/>
    <n v="1.4615"/>
    <x v="7"/>
    <n v="38"/>
    <x v="2"/>
    <x v="8"/>
  </r>
  <r>
    <x v="726"/>
    <x v="8"/>
    <x v="3"/>
    <n v="1.4847999999999999"/>
    <x v="7"/>
    <n v="38"/>
    <x v="2"/>
    <x v="8"/>
  </r>
  <r>
    <x v="726"/>
    <x v="9"/>
    <x v="3"/>
    <n v="1.5397000000000001"/>
    <x v="7"/>
    <n v="38"/>
    <x v="2"/>
    <x v="8"/>
  </r>
  <r>
    <x v="726"/>
    <x v="10"/>
    <x v="3"/>
    <n v="1.6375"/>
    <x v="7"/>
    <n v="38"/>
    <x v="2"/>
    <x v="8"/>
  </r>
  <r>
    <x v="726"/>
    <x v="11"/>
    <x v="3"/>
    <n v="1.5972999999999999"/>
    <x v="7"/>
    <n v="38"/>
    <x v="2"/>
    <x v="8"/>
  </r>
  <r>
    <x v="726"/>
    <x v="12"/>
    <x v="3"/>
    <n v="1.9658"/>
    <x v="7"/>
    <n v="38"/>
    <x v="2"/>
    <x v="8"/>
  </r>
  <r>
    <x v="726"/>
    <x v="18"/>
    <x v="3"/>
    <n v="0.93799999999999994"/>
    <x v="7"/>
    <n v="38"/>
    <x v="2"/>
    <x v="8"/>
  </r>
  <r>
    <x v="726"/>
    <x v="19"/>
    <x v="3"/>
    <n v="1.1153999999999999"/>
    <x v="7"/>
    <n v="38"/>
    <x v="2"/>
    <x v="8"/>
  </r>
  <r>
    <x v="726"/>
    <x v="13"/>
    <x v="3"/>
    <n v="0.61760000000000004"/>
    <x v="7"/>
    <n v="38"/>
    <x v="2"/>
    <x v="8"/>
  </r>
  <r>
    <x v="726"/>
    <x v="0"/>
    <x v="2"/>
    <n v="0.33032519999999999"/>
    <x v="7"/>
    <n v="38"/>
    <x v="2"/>
    <x v="8"/>
  </r>
  <r>
    <x v="726"/>
    <x v="16"/>
    <x v="2"/>
    <n v="0.56859939999999998"/>
    <x v="7"/>
    <n v="38"/>
    <x v="2"/>
    <x v="8"/>
  </r>
  <r>
    <x v="726"/>
    <x v="14"/>
    <x v="2"/>
    <n v="0.53713599999999995"/>
    <x v="7"/>
    <n v="38"/>
    <x v="2"/>
    <x v="8"/>
  </r>
  <r>
    <x v="726"/>
    <x v="2"/>
    <x v="2"/>
    <n v="0.56640429999999997"/>
    <x v="7"/>
    <n v="38"/>
    <x v="2"/>
    <x v="8"/>
  </r>
  <r>
    <x v="726"/>
    <x v="5"/>
    <x v="2"/>
    <n v="0.58031880000000002"/>
    <x v="7"/>
    <n v="38"/>
    <x v="2"/>
    <x v="8"/>
  </r>
  <r>
    <x v="726"/>
    <x v="6"/>
    <x v="2"/>
    <n v="0.49768420000000002"/>
    <x v="7"/>
    <n v="38"/>
    <x v="2"/>
    <x v="8"/>
  </r>
  <r>
    <x v="726"/>
    <x v="17"/>
    <x v="2"/>
    <n v="0.57117300000000004"/>
    <x v="7"/>
    <n v="38"/>
    <x v="2"/>
    <x v="8"/>
  </r>
  <r>
    <x v="726"/>
    <x v="15"/>
    <x v="2"/>
    <n v="0.5367014"/>
    <x v="7"/>
    <n v="38"/>
    <x v="2"/>
    <x v="8"/>
  </r>
  <r>
    <x v="726"/>
    <x v="8"/>
    <x v="2"/>
    <n v="0.55564449999999999"/>
    <x v="7"/>
    <n v="38"/>
    <x v="2"/>
    <x v="8"/>
  </r>
  <r>
    <x v="726"/>
    <x v="9"/>
    <x v="2"/>
    <n v="0.6002786"/>
    <x v="7"/>
    <n v="38"/>
    <x v="2"/>
    <x v="8"/>
  </r>
  <r>
    <x v="726"/>
    <x v="10"/>
    <x v="2"/>
    <n v="0.67979089999999998"/>
    <x v="7"/>
    <n v="38"/>
    <x v="2"/>
    <x v="8"/>
  </r>
  <r>
    <x v="726"/>
    <x v="11"/>
    <x v="2"/>
    <n v="0.64710789999999996"/>
    <x v="7"/>
    <n v="38"/>
    <x v="2"/>
    <x v="8"/>
  </r>
  <r>
    <x v="726"/>
    <x v="12"/>
    <x v="2"/>
    <n v="0.94670140000000003"/>
    <x v="7"/>
    <n v="38"/>
    <x v="2"/>
    <x v="8"/>
  </r>
  <r>
    <x v="726"/>
    <x v="18"/>
    <x v="2"/>
    <n v="0.62480170000000002"/>
    <x v="7"/>
    <n v="38"/>
    <x v="2"/>
    <x v="8"/>
  </r>
  <r>
    <x v="726"/>
    <x v="19"/>
    <x v="2"/>
    <n v="0.72902920000000004"/>
    <x v="7"/>
    <n v="38"/>
    <x v="2"/>
    <x v="8"/>
  </r>
  <r>
    <x v="726"/>
    <x v="13"/>
    <x v="2"/>
    <n v="0.50968869999999999"/>
    <x v="7"/>
    <n v="38"/>
    <x v="2"/>
    <x v="8"/>
  </r>
  <r>
    <x v="726"/>
    <x v="0"/>
    <x v="0"/>
    <n v="0.14000000000000001"/>
    <x v="7"/>
    <n v="38"/>
    <x v="2"/>
    <x v="8"/>
  </r>
  <r>
    <x v="726"/>
    <x v="16"/>
    <x v="0"/>
    <n v="0.46636"/>
    <x v="7"/>
    <n v="38"/>
    <x v="2"/>
    <x v="8"/>
  </r>
  <r>
    <x v="726"/>
    <x v="14"/>
    <x v="0"/>
    <n v="0.46636"/>
    <x v="7"/>
    <n v="38"/>
    <x v="2"/>
    <x v="8"/>
  </r>
  <r>
    <x v="726"/>
    <x v="2"/>
    <x v="0"/>
    <n v="0.46636"/>
    <x v="7"/>
    <n v="38"/>
    <x v="2"/>
    <x v="8"/>
  </r>
  <r>
    <x v="726"/>
    <x v="5"/>
    <x v="0"/>
    <n v="0.12446"/>
    <x v="7"/>
    <n v="38"/>
    <x v="2"/>
    <x v="8"/>
  </r>
  <r>
    <x v="726"/>
    <x v="6"/>
    <x v="0"/>
    <n v="0.34694999999999998"/>
    <x v="7"/>
    <n v="38"/>
    <x v="2"/>
    <x v="8"/>
  </r>
  <r>
    <x v="726"/>
    <x v="17"/>
    <x v="0"/>
    <n v="0.65151000000000003"/>
    <x v="7"/>
    <n v="38"/>
    <x v="2"/>
    <x v="8"/>
  </r>
  <r>
    <x v="726"/>
    <x v="15"/>
    <x v="0"/>
    <n v="0.65151000000000003"/>
    <x v="7"/>
    <n v="38"/>
    <x v="2"/>
    <x v="8"/>
  </r>
  <r>
    <x v="726"/>
    <x v="8"/>
    <x v="0"/>
    <n v="0.65151000000000003"/>
    <x v="7"/>
    <n v="38"/>
    <x v="2"/>
    <x v="8"/>
  </r>
  <r>
    <x v="726"/>
    <x v="9"/>
    <x v="0"/>
    <n v="0.65151000000000003"/>
    <x v="7"/>
    <n v="38"/>
    <x v="2"/>
    <x v="8"/>
  </r>
  <r>
    <x v="726"/>
    <x v="10"/>
    <x v="0"/>
    <n v="0.65151000000000003"/>
    <x v="7"/>
    <n v="38"/>
    <x v="2"/>
    <x v="8"/>
  </r>
  <r>
    <x v="726"/>
    <x v="11"/>
    <x v="0"/>
    <n v="0.65151000000000003"/>
    <x v="7"/>
    <n v="38"/>
    <x v="2"/>
    <x v="8"/>
  </r>
  <r>
    <x v="726"/>
    <x v="12"/>
    <x v="0"/>
    <n v="0.65151000000000003"/>
    <x v="7"/>
    <n v="38"/>
    <x v="2"/>
    <x v="8"/>
  </r>
  <r>
    <x v="726"/>
    <x v="18"/>
    <x v="0"/>
    <n v="0.13780000000000001"/>
    <x v="7"/>
    <n v="38"/>
    <x v="2"/>
    <x v="8"/>
  </r>
  <r>
    <x v="726"/>
    <x v="19"/>
    <x v="0"/>
    <n v="0.17780000000000001"/>
    <x v="7"/>
    <n v="38"/>
    <x v="2"/>
    <x v="8"/>
  </r>
  <r>
    <x v="726"/>
    <x v="13"/>
    <x v="0"/>
    <n v="3.6859999999999997E-2"/>
    <x v="7"/>
    <n v="38"/>
    <x v="2"/>
    <x v="8"/>
  </r>
  <r>
    <x v="726"/>
    <x v="0"/>
    <x v="1"/>
    <n v="0.1081748"/>
    <x v="7"/>
    <n v="38"/>
    <x v="2"/>
    <x v="8"/>
  </r>
  <r>
    <x v="726"/>
    <x v="16"/>
    <x v="1"/>
    <n v="0.23804069999999999"/>
    <x v="7"/>
    <n v="38"/>
    <x v="2"/>
    <x v="8"/>
  </r>
  <r>
    <x v="726"/>
    <x v="14"/>
    <x v="1"/>
    <n v="0.23080410000000001"/>
    <x v="7"/>
    <n v="38"/>
    <x v="2"/>
    <x v="8"/>
  </r>
  <r>
    <x v="726"/>
    <x v="2"/>
    <x v="1"/>
    <n v="0.23753579999999999"/>
    <x v="7"/>
    <n v="38"/>
    <x v="2"/>
    <x v="8"/>
  </r>
  <r>
    <x v="726"/>
    <x v="5"/>
    <x v="1"/>
    <n v="9.1621240000000007E-2"/>
    <x v="7"/>
    <n v="38"/>
    <x v="2"/>
    <x v="8"/>
  </r>
  <r>
    <x v="726"/>
    <x v="6"/>
    <x v="1"/>
    <n v="0.19426589999999999"/>
    <x v="7"/>
    <n v="38"/>
    <x v="2"/>
    <x v="8"/>
  </r>
  <r>
    <x v="726"/>
    <x v="17"/>
    <x v="1"/>
    <n v="0.2812171"/>
    <x v="7"/>
    <n v="38"/>
    <x v="2"/>
    <x v="8"/>
  </r>
  <r>
    <x v="726"/>
    <x v="15"/>
    <x v="1"/>
    <n v="0.27328859999999999"/>
    <x v="7"/>
    <n v="38"/>
    <x v="2"/>
    <x v="8"/>
  </r>
  <r>
    <x v="726"/>
    <x v="8"/>
    <x v="1"/>
    <n v="0.27764549999999999"/>
    <x v="7"/>
    <n v="38"/>
    <x v="2"/>
    <x v="8"/>
  </r>
  <r>
    <x v="726"/>
    <x v="9"/>
    <x v="1"/>
    <n v="0.28791139999999998"/>
    <x v="7"/>
    <n v="38"/>
    <x v="2"/>
    <x v="8"/>
  </r>
  <r>
    <x v="726"/>
    <x v="10"/>
    <x v="1"/>
    <n v="0.3061992"/>
    <x v="7"/>
    <n v="38"/>
    <x v="2"/>
    <x v="8"/>
  </r>
  <r>
    <x v="726"/>
    <x v="11"/>
    <x v="1"/>
    <n v="0.29868210000000001"/>
    <x v="7"/>
    <n v="38"/>
    <x v="2"/>
    <x v="8"/>
  </r>
  <r>
    <x v="726"/>
    <x v="12"/>
    <x v="1"/>
    <n v="0.36758859999999999"/>
    <x v="7"/>
    <n v="38"/>
    <x v="2"/>
    <x v="8"/>
  </r>
  <r>
    <x v="726"/>
    <x v="18"/>
    <x v="1"/>
    <n v="0.17539840000000001"/>
    <x v="7"/>
    <n v="38"/>
    <x v="2"/>
    <x v="8"/>
  </r>
  <r>
    <x v="726"/>
    <x v="19"/>
    <x v="1"/>
    <n v="0.2085707"/>
    <x v="7"/>
    <n v="38"/>
    <x v="2"/>
    <x v="8"/>
  </r>
  <r>
    <x v="726"/>
    <x v="13"/>
    <x v="1"/>
    <n v="7.1051329999999996E-2"/>
    <x v="7"/>
    <n v="38"/>
    <x v="2"/>
    <x v="8"/>
  </r>
  <r>
    <x v="727"/>
    <x v="0"/>
    <x v="3"/>
    <n v="0.57950000000000002"/>
    <x v="7"/>
    <n v="39"/>
    <x v="2"/>
    <x v="8"/>
  </r>
  <r>
    <x v="727"/>
    <x v="16"/>
    <x v="3"/>
    <n v="1.2788999999999999"/>
    <x v="7"/>
    <n v="39"/>
    <x v="2"/>
    <x v="8"/>
  </r>
  <r>
    <x v="727"/>
    <x v="14"/>
    <x v="3"/>
    <n v="1.2383"/>
    <x v="7"/>
    <n v="39"/>
    <x v="2"/>
    <x v="8"/>
  </r>
  <r>
    <x v="727"/>
    <x v="2"/>
    <x v="3"/>
    <n v="1.2750999999999999"/>
    <x v="7"/>
    <n v="39"/>
    <x v="2"/>
    <x v="8"/>
  </r>
  <r>
    <x v="727"/>
    <x v="5"/>
    <x v="3"/>
    <n v="0.80200000000000005"/>
    <x v="7"/>
    <n v="39"/>
    <x v="2"/>
    <x v="8"/>
  </r>
  <r>
    <x v="727"/>
    <x v="6"/>
    <x v="3"/>
    <n v="1.0489999999999999"/>
    <x v="7"/>
    <n v="39"/>
    <x v="2"/>
    <x v="8"/>
  </r>
  <r>
    <x v="727"/>
    <x v="17"/>
    <x v="3"/>
    <n v="1.4976"/>
    <x v="7"/>
    <n v="39"/>
    <x v="2"/>
    <x v="8"/>
  </r>
  <r>
    <x v="727"/>
    <x v="15"/>
    <x v="3"/>
    <n v="1.4579"/>
    <x v="7"/>
    <n v="39"/>
    <x v="2"/>
    <x v="8"/>
  </r>
  <r>
    <x v="727"/>
    <x v="8"/>
    <x v="3"/>
    <n v="1.4725999999999999"/>
    <x v="7"/>
    <n v="39"/>
    <x v="2"/>
    <x v="8"/>
  </r>
  <r>
    <x v="727"/>
    <x v="9"/>
    <x v="3"/>
    <n v="1.5319"/>
    <x v="7"/>
    <n v="39"/>
    <x v="2"/>
    <x v="8"/>
  </r>
  <r>
    <x v="727"/>
    <x v="10"/>
    <x v="3"/>
    <n v="1.6296999999999999"/>
    <x v="7"/>
    <n v="39"/>
    <x v="2"/>
    <x v="8"/>
  </r>
  <r>
    <x v="727"/>
    <x v="11"/>
    <x v="3"/>
    <n v="1.5809"/>
    <x v="7"/>
    <n v="39"/>
    <x v="2"/>
    <x v="8"/>
  </r>
  <r>
    <x v="727"/>
    <x v="12"/>
    <x v="3"/>
    <n v="1.9659"/>
    <x v="7"/>
    <n v="39"/>
    <x v="2"/>
    <x v="8"/>
  </r>
  <r>
    <x v="727"/>
    <x v="18"/>
    <x v="3"/>
    <n v="0.93799999999999994"/>
    <x v="7"/>
    <n v="39"/>
    <x v="2"/>
    <x v="8"/>
  </r>
  <r>
    <x v="727"/>
    <x v="19"/>
    <x v="3"/>
    <n v="1.1153999999999999"/>
    <x v="7"/>
    <n v="39"/>
    <x v="2"/>
    <x v="8"/>
  </r>
  <r>
    <x v="727"/>
    <x v="13"/>
    <x v="3"/>
    <n v="0.62039999999999995"/>
    <x v="7"/>
    <n v="39"/>
    <x v="2"/>
    <x v="8"/>
  </r>
  <r>
    <x v="727"/>
    <x v="0"/>
    <x v="2"/>
    <n v="0.3311383"/>
    <x v="7"/>
    <n v="39"/>
    <x v="2"/>
    <x v="8"/>
  </r>
  <r>
    <x v="727"/>
    <x v="16"/>
    <x v="2"/>
    <n v="0.57339609999999996"/>
    <x v="7"/>
    <n v="39"/>
    <x v="2"/>
    <x v="8"/>
  </r>
  <r>
    <x v="727"/>
    <x v="14"/>
    <x v="2"/>
    <n v="0.54038799999999998"/>
    <x v="7"/>
    <n v="39"/>
    <x v="2"/>
    <x v="8"/>
  </r>
  <r>
    <x v="727"/>
    <x v="2"/>
    <x v="2"/>
    <n v="0.57030670000000006"/>
    <x v="7"/>
    <n v="39"/>
    <x v="2"/>
    <x v="8"/>
  </r>
  <r>
    <x v="727"/>
    <x v="5"/>
    <x v="2"/>
    <n v="0.58527450000000003"/>
    <x v="7"/>
    <n v="39"/>
    <x v="2"/>
    <x v="8"/>
  </r>
  <r>
    <x v="727"/>
    <x v="6"/>
    <x v="2"/>
    <n v="0.5058956"/>
    <x v="7"/>
    <n v="39"/>
    <x v="2"/>
    <x v="8"/>
  </r>
  <r>
    <x v="727"/>
    <x v="17"/>
    <x v="2"/>
    <n v="0.56605090000000002"/>
    <x v="7"/>
    <n v="39"/>
    <x v="2"/>
    <x v="8"/>
  </r>
  <r>
    <x v="727"/>
    <x v="15"/>
    <x v="2"/>
    <n v="0.53377459999999999"/>
    <x v="7"/>
    <n v="39"/>
    <x v="2"/>
    <x v="8"/>
  </r>
  <r>
    <x v="727"/>
    <x v="8"/>
    <x v="2"/>
    <n v="0.54572580000000004"/>
    <x v="7"/>
    <n v="39"/>
    <x v="2"/>
    <x v="8"/>
  </r>
  <r>
    <x v="727"/>
    <x v="9"/>
    <x v="2"/>
    <n v="0.59393720000000005"/>
    <x v="7"/>
    <n v="39"/>
    <x v="2"/>
    <x v="8"/>
  </r>
  <r>
    <x v="727"/>
    <x v="10"/>
    <x v="2"/>
    <n v="0.67344930000000003"/>
    <x v="7"/>
    <n v="39"/>
    <x v="2"/>
    <x v="8"/>
  </r>
  <r>
    <x v="727"/>
    <x v="11"/>
    <x v="2"/>
    <n v="0.63377450000000002"/>
    <x v="7"/>
    <n v="39"/>
    <x v="2"/>
    <x v="8"/>
  </r>
  <r>
    <x v="727"/>
    <x v="12"/>
    <x v="2"/>
    <n v="0.94678260000000003"/>
    <x v="7"/>
    <n v="39"/>
    <x v="2"/>
    <x v="8"/>
  </r>
  <r>
    <x v="727"/>
    <x v="18"/>
    <x v="2"/>
    <n v="0.62480170000000002"/>
    <x v="7"/>
    <n v="39"/>
    <x v="2"/>
    <x v="8"/>
  </r>
  <r>
    <x v="727"/>
    <x v="19"/>
    <x v="2"/>
    <n v="0.72902920000000004"/>
    <x v="7"/>
    <n v="39"/>
    <x v="2"/>
    <x v="8"/>
  </r>
  <r>
    <x v="727"/>
    <x v="13"/>
    <x v="2"/>
    <n v="0.51216660000000003"/>
    <x v="7"/>
    <n v="39"/>
    <x v="2"/>
    <x v="8"/>
  </r>
  <r>
    <x v="727"/>
    <x v="0"/>
    <x v="0"/>
    <n v="0.14000000000000001"/>
    <x v="7"/>
    <n v="39"/>
    <x v="2"/>
    <x v="8"/>
  </r>
  <r>
    <x v="727"/>
    <x v="16"/>
    <x v="0"/>
    <n v="0.46636"/>
    <x v="7"/>
    <n v="39"/>
    <x v="2"/>
    <x v="8"/>
  </r>
  <r>
    <x v="727"/>
    <x v="14"/>
    <x v="0"/>
    <n v="0.46636"/>
    <x v="7"/>
    <n v="39"/>
    <x v="2"/>
    <x v="8"/>
  </r>
  <r>
    <x v="727"/>
    <x v="2"/>
    <x v="0"/>
    <n v="0.46636"/>
    <x v="7"/>
    <n v="39"/>
    <x v="2"/>
    <x v="8"/>
  </r>
  <r>
    <x v="727"/>
    <x v="5"/>
    <x v="0"/>
    <n v="0.12446"/>
    <x v="7"/>
    <n v="39"/>
    <x v="2"/>
    <x v="8"/>
  </r>
  <r>
    <x v="727"/>
    <x v="6"/>
    <x v="0"/>
    <n v="0.34694999999999998"/>
    <x v="7"/>
    <n v="39"/>
    <x v="2"/>
    <x v="8"/>
  </r>
  <r>
    <x v="727"/>
    <x v="17"/>
    <x v="0"/>
    <n v="0.65151000000000003"/>
    <x v="7"/>
    <n v="39"/>
    <x v="2"/>
    <x v="8"/>
  </r>
  <r>
    <x v="727"/>
    <x v="15"/>
    <x v="0"/>
    <n v="0.65151000000000003"/>
    <x v="7"/>
    <n v="39"/>
    <x v="2"/>
    <x v="8"/>
  </r>
  <r>
    <x v="727"/>
    <x v="8"/>
    <x v="0"/>
    <n v="0.65151000000000003"/>
    <x v="7"/>
    <n v="39"/>
    <x v="2"/>
    <x v="8"/>
  </r>
  <r>
    <x v="727"/>
    <x v="9"/>
    <x v="0"/>
    <n v="0.65151000000000003"/>
    <x v="7"/>
    <n v="39"/>
    <x v="2"/>
    <x v="8"/>
  </r>
  <r>
    <x v="727"/>
    <x v="10"/>
    <x v="0"/>
    <n v="0.65151000000000003"/>
    <x v="7"/>
    <n v="39"/>
    <x v="2"/>
    <x v="8"/>
  </r>
  <r>
    <x v="727"/>
    <x v="11"/>
    <x v="0"/>
    <n v="0.65151000000000003"/>
    <x v="7"/>
    <n v="39"/>
    <x v="2"/>
    <x v="8"/>
  </r>
  <r>
    <x v="727"/>
    <x v="12"/>
    <x v="0"/>
    <n v="0.65151000000000003"/>
    <x v="7"/>
    <n v="39"/>
    <x v="2"/>
    <x v="8"/>
  </r>
  <r>
    <x v="727"/>
    <x v="18"/>
    <x v="0"/>
    <n v="0.13780000000000001"/>
    <x v="7"/>
    <n v="39"/>
    <x v="2"/>
    <x v="8"/>
  </r>
  <r>
    <x v="727"/>
    <x v="19"/>
    <x v="0"/>
    <n v="0.17780000000000001"/>
    <x v="7"/>
    <n v="39"/>
    <x v="2"/>
    <x v="8"/>
  </r>
  <r>
    <x v="727"/>
    <x v="13"/>
    <x v="0"/>
    <n v="3.6859999999999997E-2"/>
    <x v="7"/>
    <n v="39"/>
    <x v="2"/>
    <x v="8"/>
  </r>
  <r>
    <x v="727"/>
    <x v="0"/>
    <x v="1"/>
    <n v="0.10836179999999999"/>
    <x v="7"/>
    <n v="39"/>
    <x v="2"/>
    <x v="8"/>
  </r>
  <r>
    <x v="727"/>
    <x v="16"/>
    <x v="1"/>
    <n v="0.23914389999999999"/>
    <x v="7"/>
    <n v="39"/>
    <x v="2"/>
    <x v="8"/>
  </r>
  <r>
    <x v="727"/>
    <x v="14"/>
    <x v="1"/>
    <n v="0.23155200000000001"/>
    <x v="7"/>
    <n v="39"/>
    <x v="2"/>
    <x v="8"/>
  </r>
  <r>
    <x v="727"/>
    <x v="2"/>
    <x v="1"/>
    <n v="0.23843329999999999"/>
    <x v="7"/>
    <n v="39"/>
    <x v="2"/>
    <x v="8"/>
  </r>
  <r>
    <x v="727"/>
    <x v="5"/>
    <x v="1"/>
    <n v="9.2265490000000006E-2"/>
    <x v="7"/>
    <n v="39"/>
    <x v="2"/>
    <x v="8"/>
  </r>
  <r>
    <x v="727"/>
    <x v="6"/>
    <x v="1"/>
    <n v="0.19615450000000001"/>
    <x v="7"/>
    <n v="39"/>
    <x v="2"/>
    <x v="8"/>
  </r>
  <r>
    <x v="727"/>
    <x v="17"/>
    <x v="1"/>
    <n v="0.28003899999999998"/>
    <x v="7"/>
    <n v="39"/>
    <x v="2"/>
    <x v="8"/>
  </r>
  <r>
    <x v="727"/>
    <x v="15"/>
    <x v="1"/>
    <n v="0.27261550000000001"/>
    <x v="7"/>
    <n v="39"/>
    <x v="2"/>
    <x v="8"/>
  </r>
  <r>
    <x v="727"/>
    <x v="8"/>
    <x v="1"/>
    <n v="0.2753642"/>
    <x v="7"/>
    <n v="39"/>
    <x v="2"/>
    <x v="8"/>
  </r>
  <r>
    <x v="727"/>
    <x v="9"/>
    <x v="1"/>
    <n v="0.28645290000000001"/>
    <x v="7"/>
    <n v="39"/>
    <x v="2"/>
    <x v="8"/>
  </r>
  <r>
    <x v="727"/>
    <x v="10"/>
    <x v="1"/>
    <n v="0.30474059999999997"/>
    <x v="7"/>
    <n v="39"/>
    <x v="2"/>
    <x v="8"/>
  </r>
  <r>
    <x v="727"/>
    <x v="11"/>
    <x v="1"/>
    <n v="0.29561539999999997"/>
    <x v="7"/>
    <n v="39"/>
    <x v="2"/>
    <x v="8"/>
  </r>
  <r>
    <x v="727"/>
    <x v="12"/>
    <x v="1"/>
    <n v="0.36760730000000003"/>
    <x v="7"/>
    <n v="39"/>
    <x v="2"/>
    <x v="8"/>
  </r>
  <r>
    <x v="727"/>
    <x v="18"/>
    <x v="1"/>
    <n v="0.17539840000000001"/>
    <x v="7"/>
    <n v="39"/>
    <x v="2"/>
    <x v="8"/>
  </r>
  <r>
    <x v="727"/>
    <x v="19"/>
    <x v="1"/>
    <n v="0.2085707"/>
    <x v="7"/>
    <n v="39"/>
    <x v="2"/>
    <x v="8"/>
  </r>
  <r>
    <x v="727"/>
    <x v="13"/>
    <x v="1"/>
    <n v="7.137346E-2"/>
    <x v="7"/>
    <n v="39"/>
    <x v="2"/>
    <x v="8"/>
  </r>
  <r>
    <x v="728"/>
    <x v="0"/>
    <x v="3"/>
    <n v="0.59460000000000002"/>
    <x v="7"/>
    <n v="40"/>
    <x v="3"/>
    <x v="9"/>
  </r>
  <r>
    <x v="728"/>
    <x v="16"/>
    <x v="3"/>
    <n v="1.2892999999999999"/>
    <x v="7"/>
    <n v="40"/>
    <x v="3"/>
    <x v="9"/>
  </r>
  <r>
    <x v="728"/>
    <x v="14"/>
    <x v="3"/>
    <n v="1.2553000000000001"/>
    <x v="7"/>
    <n v="40"/>
    <x v="3"/>
    <x v="9"/>
  </r>
  <r>
    <x v="728"/>
    <x v="2"/>
    <x v="3"/>
    <n v="1.2928999999999999"/>
    <x v="7"/>
    <n v="40"/>
    <x v="3"/>
    <x v="9"/>
  </r>
  <r>
    <x v="728"/>
    <x v="5"/>
    <x v="3"/>
    <n v="0.81430000000000002"/>
    <x v="7"/>
    <n v="40"/>
    <x v="3"/>
    <x v="9"/>
  </r>
  <r>
    <x v="728"/>
    <x v="6"/>
    <x v="3"/>
    <n v="1.0562"/>
    <x v="7"/>
    <n v="40"/>
    <x v="3"/>
    <x v="9"/>
  </r>
  <r>
    <x v="728"/>
    <x v="17"/>
    <x v="3"/>
    <n v="1.4926999999999999"/>
    <x v="7"/>
    <n v="40"/>
    <x v="3"/>
    <x v="9"/>
  </r>
  <r>
    <x v="728"/>
    <x v="15"/>
    <x v="3"/>
    <n v="1.452"/>
    <x v="7"/>
    <n v="40"/>
    <x v="3"/>
    <x v="9"/>
  </r>
  <r>
    <x v="728"/>
    <x v="8"/>
    <x v="3"/>
    <n v="1.472"/>
    <x v="7"/>
    <n v="40"/>
    <x v="3"/>
    <x v="9"/>
  </r>
  <r>
    <x v="728"/>
    <x v="9"/>
    <x v="3"/>
    <n v="1.5241"/>
    <x v="7"/>
    <n v="40"/>
    <x v="3"/>
    <x v="9"/>
  </r>
  <r>
    <x v="728"/>
    <x v="10"/>
    <x v="3"/>
    <n v="1.6234"/>
    <x v="7"/>
    <n v="40"/>
    <x v="3"/>
    <x v="9"/>
  </r>
  <r>
    <x v="728"/>
    <x v="11"/>
    <x v="3"/>
    <n v="1.5721000000000001"/>
    <x v="7"/>
    <n v="40"/>
    <x v="3"/>
    <x v="9"/>
  </r>
  <r>
    <x v="728"/>
    <x v="12"/>
    <x v="3"/>
    <n v="1.9652000000000001"/>
    <x v="7"/>
    <n v="40"/>
    <x v="3"/>
    <x v="9"/>
  </r>
  <r>
    <x v="728"/>
    <x v="18"/>
    <x v="3"/>
    <n v="0.93799999999999994"/>
    <x v="7"/>
    <n v="40"/>
    <x v="3"/>
    <x v="9"/>
  </r>
  <r>
    <x v="728"/>
    <x v="19"/>
    <x v="3"/>
    <n v="1.1153999999999999"/>
    <x v="7"/>
    <n v="40"/>
    <x v="3"/>
    <x v="9"/>
  </r>
  <r>
    <x v="728"/>
    <x v="13"/>
    <x v="3"/>
    <n v="0.62460000000000004"/>
    <x v="7"/>
    <n v="40"/>
    <x v="3"/>
    <x v="9"/>
  </r>
  <r>
    <x v="728"/>
    <x v="0"/>
    <x v="2"/>
    <n v="0.34341470000000002"/>
    <x v="7"/>
    <n v="40"/>
    <x v="3"/>
    <x v="9"/>
  </r>
  <r>
    <x v="728"/>
    <x v="16"/>
    <x v="2"/>
    <n v="0.58185140000000002"/>
    <x v="7"/>
    <n v="40"/>
    <x v="3"/>
    <x v="9"/>
  </r>
  <r>
    <x v="728"/>
    <x v="14"/>
    <x v="2"/>
    <n v="0.55420919999999996"/>
    <x v="7"/>
    <n v="40"/>
    <x v="3"/>
    <x v="9"/>
  </r>
  <r>
    <x v="728"/>
    <x v="2"/>
    <x v="2"/>
    <n v="0.58477820000000003"/>
    <x v="7"/>
    <n v="40"/>
    <x v="3"/>
    <x v="9"/>
  </r>
  <r>
    <x v="728"/>
    <x v="5"/>
    <x v="2"/>
    <n v="0.59615949999999995"/>
    <x v="7"/>
    <n v="40"/>
    <x v="3"/>
    <x v="9"/>
  </r>
  <r>
    <x v="728"/>
    <x v="6"/>
    <x v="2"/>
    <n v="0.51174920000000002"/>
    <x v="7"/>
    <n v="40"/>
    <x v="3"/>
    <x v="9"/>
  </r>
  <r>
    <x v="728"/>
    <x v="17"/>
    <x v="2"/>
    <n v="0.56206719999999999"/>
    <x v="7"/>
    <n v="40"/>
    <x v="3"/>
    <x v="9"/>
  </r>
  <r>
    <x v="728"/>
    <x v="15"/>
    <x v="2"/>
    <n v="0.52897780000000005"/>
    <x v="7"/>
    <n v="40"/>
    <x v="3"/>
    <x v="9"/>
  </r>
  <r>
    <x v="728"/>
    <x v="8"/>
    <x v="2"/>
    <n v="0.545238"/>
    <x v="7"/>
    <n v="40"/>
    <x v="3"/>
    <x v="9"/>
  </r>
  <r>
    <x v="728"/>
    <x v="9"/>
    <x v="2"/>
    <n v="0.5875956"/>
    <x v="7"/>
    <n v="40"/>
    <x v="3"/>
    <x v="9"/>
  </r>
  <r>
    <x v="728"/>
    <x v="10"/>
    <x v="2"/>
    <n v="0.66832740000000002"/>
    <x v="7"/>
    <n v="40"/>
    <x v="3"/>
    <x v="9"/>
  </r>
  <r>
    <x v="728"/>
    <x v="11"/>
    <x v="2"/>
    <n v="0.62662010000000001"/>
    <x v="7"/>
    <n v="40"/>
    <x v="3"/>
    <x v="9"/>
  </r>
  <r>
    <x v="728"/>
    <x v="12"/>
    <x v="2"/>
    <n v="0.94621350000000004"/>
    <x v="7"/>
    <n v="40"/>
    <x v="3"/>
    <x v="9"/>
  </r>
  <r>
    <x v="728"/>
    <x v="18"/>
    <x v="2"/>
    <n v="0.62480170000000002"/>
    <x v="7"/>
    <n v="40"/>
    <x v="3"/>
    <x v="9"/>
  </r>
  <r>
    <x v="728"/>
    <x v="19"/>
    <x v="2"/>
    <n v="0.72902920000000004"/>
    <x v="7"/>
    <n v="40"/>
    <x v="3"/>
    <x v="9"/>
  </r>
  <r>
    <x v="728"/>
    <x v="13"/>
    <x v="2"/>
    <n v="0.51588339999999999"/>
    <x v="7"/>
    <n v="40"/>
    <x v="3"/>
    <x v="9"/>
  </r>
  <r>
    <x v="728"/>
    <x v="0"/>
    <x v="0"/>
    <n v="0.14000000000000001"/>
    <x v="7"/>
    <n v="40"/>
    <x v="3"/>
    <x v="9"/>
  </r>
  <r>
    <x v="728"/>
    <x v="16"/>
    <x v="0"/>
    <n v="0.46636"/>
    <x v="7"/>
    <n v="40"/>
    <x v="3"/>
    <x v="9"/>
  </r>
  <r>
    <x v="728"/>
    <x v="14"/>
    <x v="0"/>
    <n v="0.46636"/>
    <x v="7"/>
    <n v="40"/>
    <x v="3"/>
    <x v="9"/>
  </r>
  <r>
    <x v="728"/>
    <x v="2"/>
    <x v="0"/>
    <n v="0.46636"/>
    <x v="7"/>
    <n v="40"/>
    <x v="3"/>
    <x v="9"/>
  </r>
  <r>
    <x v="728"/>
    <x v="5"/>
    <x v="0"/>
    <n v="0.12446"/>
    <x v="7"/>
    <n v="40"/>
    <x v="3"/>
    <x v="9"/>
  </r>
  <r>
    <x v="728"/>
    <x v="6"/>
    <x v="0"/>
    <n v="0.34694999999999998"/>
    <x v="7"/>
    <n v="40"/>
    <x v="3"/>
    <x v="9"/>
  </r>
  <r>
    <x v="728"/>
    <x v="17"/>
    <x v="0"/>
    <n v="0.65151000000000003"/>
    <x v="7"/>
    <n v="40"/>
    <x v="3"/>
    <x v="9"/>
  </r>
  <r>
    <x v="728"/>
    <x v="15"/>
    <x v="0"/>
    <n v="0.65151000000000003"/>
    <x v="7"/>
    <n v="40"/>
    <x v="3"/>
    <x v="9"/>
  </r>
  <r>
    <x v="728"/>
    <x v="8"/>
    <x v="0"/>
    <n v="0.65151000000000003"/>
    <x v="7"/>
    <n v="40"/>
    <x v="3"/>
    <x v="9"/>
  </r>
  <r>
    <x v="728"/>
    <x v="9"/>
    <x v="0"/>
    <n v="0.65151000000000003"/>
    <x v="7"/>
    <n v="40"/>
    <x v="3"/>
    <x v="9"/>
  </r>
  <r>
    <x v="728"/>
    <x v="10"/>
    <x v="0"/>
    <n v="0.65151000000000003"/>
    <x v="7"/>
    <n v="40"/>
    <x v="3"/>
    <x v="9"/>
  </r>
  <r>
    <x v="728"/>
    <x v="11"/>
    <x v="0"/>
    <n v="0.65151000000000003"/>
    <x v="7"/>
    <n v="40"/>
    <x v="3"/>
    <x v="9"/>
  </r>
  <r>
    <x v="728"/>
    <x v="12"/>
    <x v="0"/>
    <n v="0.65151000000000003"/>
    <x v="7"/>
    <n v="40"/>
    <x v="3"/>
    <x v="9"/>
  </r>
  <r>
    <x v="728"/>
    <x v="18"/>
    <x v="0"/>
    <n v="0.13780000000000001"/>
    <x v="7"/>
    <n v="40"/>
    <x v="3"/>
    <x v="9"/>
  </r>
  <r>
    <x v="728"/>
    <x v="19"/>
    <x v="0"/>
    <n v="0.17780000000000001"/>
    <x v="7"/>
    <n v="40"/>
    <x v="3"/>
    <x v="9"/>
  </r>
  <r>
    <x v="728"/>
    <x v="13"/>
    <x v="0"/>
    <n v="3.6859999999999997E-2"/>
    <x v="7"/>
    <n v="40"/>
    <x v="3"/>
    <x v="9"/>
  </r>
  <r>
    <x v="728"/>
    <x v="0"/>
    <x v="1"/>
    <n v="0.1111854"/>
    <x v="7"/>
    <n v="40"/>
    <x v="3"/>
    <x v="9"/>
  </r>
  <r>
    <x v="728"/>
    <x v="16"/>
    <x v="1"/>
    <n v="0.24108859999999999"/>
    <x v="7"/>
    <n v="40"/>
    <x v="3"/>
    <x v="9"/>
  </r>
  <r>
    <x v="728"/>
    <x v="14"/>
    <x v="1"/>
    <n v="0.23473089999999999"/>
    <x v="7"/>
    <n v="40"/>
    <x v="3"/>
    <x v="9"/>
  </r>
  <r>
    <x v="728"/>
    <x v="2"/>
    <x v="1"/>
    <n v="0.2417618"/>
    <x v="7"/>
    <n v="40"/>
    <x v="3"/>
    <x v="9"/>
  </r>
  <r>
    <x v="728"/>
    <x v="5"/>
    <x v="1"/>
    <n v="9.3680529999999998E-2"/>
    <x v="7"/>
    <n v="40"/>
    <x v="3"/>
    <x v="9"/>
  </r>
  <r>
    <x v="728"/>
    <x v="6"/>
    <x v="1"/>
    <n v="0.1975008"/>
    <x v="7"/>
    <n v="40"/>
    <x v="3"/>
    <x v="9"/>
  </r>
  <r>
    <x v="728"/>
    <x v="17"/>
    <x v="1"/>
    <n v="0.2791228"/>
    <x v="7"/>
    <n v="40"/>
    <x v="3"/>
    <x v="9"/>
  </r>
  <r>
    <x v="728"/>
    <x v="15"/>
    <x v="1"/>
    <n v="0.27151219999999998"/>
    <x v="7"/>
    <n v="40"/>
    <x v="3"/>
    <x v="9"/>
  </r>
  <r>
    <x v="728"/>
    <x v="8"/>
    <x v="1"/>
    <n v="0.275252"/>
    <x v="7"/>
    <n v="40"/>
    <x v="3"/>
    <x v="9"/>
  </r>
  <r>
    <x v="728"/>
    <x v="9"/>
    <x v="1"/>
    <n v="0.28499429999999998"/>
    <x v="7"/>
    <n v="40"/>
    <x v="3"/>
    <x v="9"/>
  </r>
  <r>
    <x v="728"/>
    <x v="10"/>
    <x v="1"/>
    <n v="0.30356260000000002"/>
    <x v="7"/>
    <n v="40"/>
    <x v="3"/>
    <x v="9"/>
  </r>
  <r>
    <x v="728"/>
    <x v="11"/>
    <x v="1"/>
    <n v="0.29396990000000001"/>
    <x v="7"/>
    <n v="40"/>
    <x v="3"/>
    <x v="9"/>
  </r>
  <r>
    <x v="728"/>
    <x v="12"/>
    <x v="1"/>
    <n v="0.36747639999999998"/>
    <x v="7"/>
    <n v="40"/>
    <x v="3"/>
    <x v="9"/>
  </r>
  <r>
    <x v="728"/>
    <x v="18"/>
    <x v="1"/>
    <n v="0.17539840000000001"/>
    <x v="7"/>
    <n v="40"/>
    <x v="3"/>
    <x v="9"/>
  </r>
  <r>
    <x v="728"/>
    <x v="19"/>
    <x v="1"/>
    <n v="0.2085707"/>
    <x v="7"/>
    <n v="40"/>
    <x v="3"/>
    <x v="9"/>
  </r>
  <r>
    <x v="728"/>
    <x v="13"/>
    <x v="1"/>
    <n v="7.1856630000000005E-2"/>
    <x v="7"/>
    <n v="40"/>
    <x v="3"/>
    <x v="9"/>
  </r>
  <r>
    <x v="729"/>
    <x v="0"/>
    <x v="3"/>
    <n v="0.61429999999999996"/>
    <x v="7"/>
    <n v="41"/>
    <x v="3"/>
    <x v="9"/>
  </r>
  <r>
    <x v="729"/>
    <x v="16"/>
    <x v="3"/>
    <n v="1.2924"/>
    <x v="7"/>
    <n v="41"/>
    <x v="3"/>
    <x v="9"/>
  </r>
  <r>
    <x v="729"/>
    <x v="14"/>
    <x v="3"/>
    <n v="1.2496"/>
    <x v="7"/>
    <n v="41"/>
    <x v="3"/>
    <x v="9"/>
  </r>
  <r>
    <x v="729"/>
    <x v="2"/>
    <x v="3"/>
    <n v="1.2863"/>
    <x v="7"/>
    <n v="41"/>
    <x v="3"/>
    <x v="9"/>
  </r>
  <r>
    <x v="729"/>
    <x v="5"/>
    <x v="3"/>
    <n v="0.81530000000000002"/>
    <x v="7"/>
    <n v="41"/>
    <x v="3"/>
    <x v="9"/>
  </r>
  <r>
    <x v="729"/>
    <x v="6"/>
    <x v="3"/>
    <n v="1.0651999999999999"/>
    <x v="7"/>
    <n v="41"/>
    <x v="3"/>
    <x v="9"/>
  </r>
  <r>
    <x v="729"/>
    <x v="17"/>
    <x v="3"/>
    <n v="1.4907999999999999"/>
    <x v="7"/>
    <n v="41"/>
    <x v="3"/>
    <x v="9"/>
  </r>
  <r>
    <x v="729"/>
    <x v="15"/>
    <x v="3"/>
    <n v="1.4457"/>
    <x v="7"/>
    <n v="41"/>
    <x v="3"/>
    <x v="9"/>
  </r>
  <r>
    <x v="729"/>
    <x v="8"/>
    <x v="3"/>
    <n v="1.4649000000000001"/>
    <x v="7"/>
    <n v="41"/>
    <x v="3"/>
    <x v="9"/>
  </r>
  <r>
    <x v="729"/>
    <x v="9"/>
    <x v="3"/>
    <n v="1.5244"/>
    <x v="7"/>
    <n v="41"/>
    <x v="3"/>
    <x v="9"/>
  </r>
  <r>
    <x v="729"/>
    <x v="10"/>
    <x v="3"/>
    <n v="1.6147"/>
    <x v="7"/>
    <n v="41"/>
    <x v="3"/>
    <x v="9"/>
  </r>
  <r>
    <x v="729"/>
    <x v="11"/>
    <x v="3"/>
    <n v="1.5644"/>
    <x v="7"/>
    <n v="41"/>
    <x v="3"/>
    <x v="9"/>
  </r>
  <r>
    <x v="729"/>
    <x v="12"/>
    <x v="3"/>
    <n v="1.9653"/>
    <x v="7"/>
    <n v="41"/>
    <x v="3"/>
    <x v="9"/>
  </r>
  <r>
    <x v="729"/>
    <x v="18"/>
    <x v="3"/>
    <n v="0.93799999999999994"/>
    <x v="7"/>
    <n v="41"/>
    <x v="3"/>
    <x v="9"/>
  </r>
  <r>
    <x v="729"/>
    <x v="19"/>
    <x v="3"/>
    <n v="1.1153999999999999"/>
    <x v="7"/>
    <n v="41"/>
    <x v="3"/>
    <x v="9"/>
  </r>
  <r>
    <x v="729"/>
    <x v="13"/>
    <x v="3"/>
    <n v="0.63649999999999995"/>
    <x v="7"/>
    <n v="41"/>
    <x v="3"/>
    <x v="9"/>
  </r>
  <r>
    <x v="729"/>
    <x v="0"/>
    <x v="2"/>
    <n v="0.3594309"/>
    <x v="7"/>
    <n v="41"/>
    <x v="3"/>
    <x v="9"/>
  </r>
  <r>
    <x v="729"/>
    <x v="16"/>
    <x v="2"/>
    <n v="0.58437170000000005"/>
    <x v="7"/>
    <n v="41"/>
    <x v="3"/>
    <x v="9"/>
  </r>
  <r>
    <x v="729"/>
    <x v="14"/>
    <x v="2"/>
    <n v="0.54957500000000004"/>
    <x v="7"/>
    <n v="41"/>
    <x v="3"/>
    <x v="9"/>
  </r>
  <r>
    <x v="729"/>
    <x v="2"/>
    <x v="2"/>
    <n v="0.57941229999999999"/>
    <x v="7"/>
    <n v="41"/>
    <x v="3"/>
    <x v="9"/>
  </r>
  <r>
    <x v="729"/>
    <x v="5"/>
    <x v="2"/>
    <n v="0.59704440000000003"/>
    <x v="7"/>
    <n v="41"/>
    <x v="3"/>
    <x v="9"/>
  </r>
  <r>
    <x v="729"/>
    <x v="6"/>
    <x v="2"/>
    <n v="0.51906620000000003"/>
    <x v="7"/>
    <n v="41"/>
    <x v="3"/>
    <x v="9"/>
  </r>
  <r>
    <x v="729"/>
    <x v="17"/>
    <x v="2"/>
    <n v="0.56052259999999998"/>
    <x v="7"/>
    <n v="41"/>
    <x v="3"/>
    <x v="9"/>
  </r>
  <r>
    <x v="729"/>
    <x v="15"/>
    <x v="2"/>
    <n v="0.52385590000000004"/>
    <x v="7"/>
    <n v="41"/>
    <x v="3"/>
    <x v="9"/>
  </r>
  <r>
    <x v="729"/>
    <x v="8"/>
    <x v="2"/>
    <n v="0.53946559999999999"/>
    <x v="7"/>
    <n v="41"/>
    <x v="3"/>
    <x v="9"/>
  </r>
  <r>
    <x v="729"/>
    <x v="9"/>
    <x v="2"/>
    <n v="0.58783960000000002"/>
    <x v="7"/>
    <n v="41"/>
    <x v="3"/>
    <x v="9"/>
  </r>
  <r>
    <x v="729"/>
    <x v="10"/>
    <x v="2"/>
    <n v="0.66125420000000001"/>
    <x v="7"/>
    <n v="41"/>
    <x v="3"/>
    <x v="9"/>
  </r>
  <r>
    <x v="729"/>
    <x v="11"/>
    <x v="2"/>
    <n v="0.62035989999999996"/>
    <x v="7"/>
    <n v="41"/>
    <x v="3"/>
    <x v="9"/>
  </r>
  <r>
    <x v="729"/>
    <x v="12"/>
    <x v="2"/>
    <n v="0.94629479999999999"/>
    <x v="7"/>
    <n v="41"/>
    <x v="3"/>
    <x v="9"/>
  </r>
  <r>
    <x v="729"/>
    <x v="18"/>
    <x v="2"/>
    <n v="0.62480170000000002"/>
    <x v="7"/>
    <n v="41"/>
    <x v="3"/>
    <x v="9"/>
  </r>
  <r>
    <x v="729"/>
    <x v="19"/>
    <x v="2"/>
    <n v="0.72902920000000004"/>
    <x v="7"/>
    <n v="41"/>
    <x v="3"/>
    <x v="9"/>
  </r>
  <r>
    <x v="729"/>
    <x v="13"/>
    <x v="2"/>
    <n v="0.5264143"/>
    <x v="7"/>
    <n v="41"/>
    <x v="3"/>
    <x v="9"/>
  </r>
  <r>
    <x v="729"/>
    <x v="0"/>
    <x v="0"/>
    <n v="0.14000000000000001"/>
    <x v="7"/>
    <n v="41"/>
    <x v="3"/>
    <x v="9"/>
  </r>
  <r>
    <x v="729"/>
    <x v="16"/>
    <x v="0"/>
    <n v="0.46636"/>
    <x v="7"/>
    <n v="41"/>
    <x v="3"/>
    <x v="9"/>
  </r>
  <r>
    <x v="729"/>
    <x v="14"/>
    <x v="0"/>
    <n v="0.46636"/>
    <x v="7"/>
    <n v="41"/>
    <x v="3"/>
    <x v="9"/>
  </r>
  <r>
    <x v="729"/>
    <x v="2"/>
    <x v="0"/>
    <n v="0.46636"/>
    <x v="7"/>
    <n v="41"/>
    <x v="3"/>
    <x v="9"/>
  </r>
  <r>
    <x v="729"/>
    <x v="5"/>
    <x v="0"/>
    <n v="0.12446"/>
    <x v="7"/>
    <n v="41"/>
    <x v="3"/>
    <x v="9"/>
  </r>
  <r>
    <x v="729"/>
    <x v="6"/>
    <x v="0"/>
    <n v="0.34694999999999998"/>
    <x v="7"/>
    <n v="41"/>
    <x v="3"/>
    <x v="9"/>
  </r>
  <r>
    <x v="729"/>
    <x v="17"/>
    <x v="0"/>
    <n v="0.65151000000000003"/>
    <x v="7"/>
    <n v="41"/>
    <x v="3"/>
    <x v="9"/>
  </r>
  <r>
    <x v="729"/>
    <x v="15"/>
    <x v="0"/>
    <n v="0.65151000000000003"/>
    <x v="7"/>
    <n v="41"/>
    <x v="3"/>
    <x v="9"/>
  </r>
  <r>
    <x v="729"/>
    <x v="8"/>
    <x v="0"/>
    <n v="0.65151000000000003"/>
    <x v="7"/>
    <n v="41"/>
    <x v="3"/>
    <x v="9"/>
  </r>
  <r>
    <x v="729"/>
    <x v="9"/>
    <x v="0"/>
    <n v="0.65151000000000003"/>
    <x v="7"/>
    <n v="41"/>
    <x v="3"/>
    <x v="9"/>
  </r>
  <r>
    <x v="729"/>
    <x v="10"/>
    <x v="0"/>
    <n v="0.65151000000000003"/>
    <x v="7"/>
    <n v="41"/>
    <x v="3"/>
    <x v="9"/>
  </r>
  <r>
    <x v="729"/>
    <x v="11"/>
    <x v="0"/>
    <n v="0.65151000000000003"/>
    <x v="7"/>
    <n v="41"/>
    <x v="3"/>
    <x v="9"/>
  </r>
  <r>
    <x v="729"/>
    <x v="12"/>
    <x v="0"/>
    <n v="0.65151000000000003"/>
    <x v="7"/>
    <n v="41"/>
    <x v="3"/>
    <x v="9"/>
  </r>
  <r>
    <x v="729"/>
    <x v="18"/>
    <x v="0"/>
    <n v="0.13780000000000001"/>
    <x v="7"/>
    <n v="41"/>
    <x v="3"/>
    <x v="9"/>
  </r>
  <r>
    <x v="729"/>
    <x v="19"/>
    <x v="0"/>
    <n v="0.17780000000000001"/>
    <x v="7"/>
    <n v="41"/>
    <x v="3"/>
    <x v="9"/>
  </r>
  <r>
    <x v="729"/>
    <x v="13"/>
    <x v="0"/>
    <n v="3.6859999999999997E-2"/>
    <x v="7"/>
    <n v="41"/>
    <x v="3"/>
    <x v="9"/>
  </r>
  <r>
    <x v="729"/>
    <x v="0"/>
    <x v="1"/>
    <n v="0.1148691"/>
    <x v="7"/>
    <n v="41"/>
    <x v="3"/>
    <x v="9"/>
  </r>
  <r>
    <x v="729"/>
    <x v="16"/>
    <x v="1"/>
    <n v="0.2416683"/>
    <x v="7"/>
    <n v="41"/>
    <x v="3"/>
    <x v="9"/>
  </r>
  <r>
    <x v="729"/>
    <x v="14"/>
    <x v="1"/>
    <n v="0.23366500000000001"/>
    <x v="7"/>
    <n v="41"/>
    <x v="3"/>
    <x v="9"/>
  </r>
  <r>
    <x v="729"/>
    <x v="2"/>
    <x v="1"/>
    <n v="0.24052760000000001"/>
    <x v="7"/>
    <n v="41"/>
    <x v="3"/>
    <x v="9"/>
  </r>
  <r>
    <x v="729"/>
    <x v="5"/>
    <x v="1"/>
    <n v="9.3795580000000003E-2"/>
    <x v="7"/>
    <n v="41"/>
    <x v="3"/>
    <x v="9"/>
  </r>
  <r>
    <x v="729"/>
    <x v="6"/>
    <x v="1"/>
    <n v="0.19918369999999999"/>
    <x v="7"/>
    <n v="41"/>
    <x v="3"/>
    <x v="9"/>
  </r>
  <r>
    <x v="729"/>
    <x v="17"/>
    <x v="1"/>
    <n v="0.2787675"/>
    <x v="7"/>
    <n v="41"/>
    <x v="3"/>
    <x v="9"/>
  </r>
  <r>
    <x v="729"/>
    <x v="15"/>
    <x v="1"/>
    <n v="0.27033420000000002"/>
    <x v="7"/>
    <n v="41"/>
    <x v="3"/>
    <x v="9"/>
  </r>
  <r>
    <x v="729"/>
    <x v="8"/>
    <x v="1"/>
    <n v="0.27392440000000001"/>
    <x v="7"/>
    <n v="41"/>
    <x v="3"/>
    <x v="9"/>
  </r>
  <r>
    <x v="729"/>
    <x v="9"/>
    <x v="1"/>
    <n v="0.28505039999999998"/>
    <x v="7"/>
    <n v="41"/>
    <x v="3"/>
    <x v="9"/>
  </r>
  <r>
    <x v="729"/>
    <x v="10"/>
    <x v="1"/>
    <n v="0.30193579999999998"/>
    <x v="7"/>
    <n v="41"/>
    <x v="3"/>
    <x v="9"/>
  </r>
  <r>
    <x v="729"/>
    <x v="11"/>
    <x v="1"/>
    <n v="0.29253010000000002"/>
    <x v="7"/>
    <n v="41"/>
    <x v="3"/>
    <x v="9"/>
  </r>
  <r>
    <x v="729"/>
    <x v="12"/>
    <x v="1"/>
    <n v="0.36749510000000002"/>
    <x v="7"/>
    <n v="41"/>
    <x v="3"/>
    <x v="9"/>
  </r>
  <r>
    <x v="729"/>
    <x v="18"/>
    <x v="1"/>
    <n v="0.17539840000000001"/>
    <x v="7"/>
    <n v="41"/>
    <x v="3"/>
    <x v="9"/>
  </r>
  <r>
    <x v="729"/>
    <x v="19"/>
    <x v="1"/>
    <n v="0.2085707"/>
    <x v="7"/>
    <n v="41"/>
    <x v="3"/>
    <x v="9"/>
  </r>
  <r>
    <x v="729"/>
    <x v="13"/>
    <x v="1"/>
    <n v="7.3225659999999998E-2"/>
    <x v="7"/>
    <n v="41"/>
    <x v="3"/>
    <x v="9"/>
  </r>
  <r>
    <x v="730"/>
    <x v="0"/>
    <x v="3"/>
    <n v="0.61470000000000002"/>
    <x v="7"/>
    <n v="42"/>
    <x v="3"/>
    <x v="9"/>
  </r>
  <r>
    <x v="730"/>
    <x v="16"/>
    <x v="3"/>
    <n v="1.2885"/>
    <x v="7"/>
    <n v="42"/>
    <x v="3"/>
    <x v="9"/>
  </r>
  <r>
    <x v="730"/>
    <x v="14"/>
    <x v="3"/>
    <n v="1.2476"/>
    <x v="7"/>
    <n v="42"/>
    <x v="3"/>
    <x v="9"/>
  </r>
  <r>
    <x v="730"/>
    <x v="2"/>
    <x v="3"/>
    <n v="1.2819"/>
    <x v="7"/>
    <n v="42"/>
    <x v="3"/>
    <x v="9"/>
  </r>
  <r>
    <x v="730"/>
    <x v="5"/>
    <x v="3"/>
    <n v="0.8115"/>
    <x v="7"/>
    <n v="42"/>
    <x v="3"/>
    <x v="9"/>
  </r>
  <r>
    <x v="730"/>
    <x v="6"/>
    <x v="3"/>
    <n v="1.0570999999999999"/>
    <x v="7"/>
    <n v="42"/>
    <x v="3"/>
    <x v="9"/>
  </r>
  <r>
    <x v="730"/>
    <x v="17"/>
    <x v="3"/>
    <n v="1.4886999999999999"/>
    <x v="7"/>
    <n v="42"/>
    <x v="3"/>
    <x v="9"/>
  </r>
  <r>
    <x v="730"/>
    <x v="15"/>
    <x v="3"/>
    <n v="1.4463999999999999"/>
    <x v="7"/>
    <n v="42"/>
    <x v="3"/>
    <x v="9"/>
  </r>
  <r>
    <x v="730"/>
    <x v="8"/>
    <x v="3"/>
    <n v="1.4677"/>
    <x v="7"/>
    <n v="42"/>
    <x v="3"/>
    <x v="9"/>
  </r>
  <r>
    <x v="730"/>
    <x v="9"/>
    <x v="3"/>
    <n v="1.5226"/>
    <x v="7"/>
    <n v="42"/>
    <x v="3"/>
    <x v="9"/>
  </r>
  <r>
    <x v="730"/>
    <x v="10"/>
    <x v="3"/>
    <n v="1.6156999999999999"/>
    <x v="7"/>
    <n v="42"/>
    <x v="3"/>
    <x v="9"/>
  </r>
  <r>
    <x v="730"/>
    <x v="11"/>
    <x v="3"/>
    <n v="1.5612999999999999"/>
    <x v="7"/>
    <n v="42"/>
    <x v="3"/>
    <x v="9"/>
  </r>
  <r>
    <x v="730"/>
    <x v="12"/>
    <x v="3"/>
    <n v="1.9653"/>
    <x v="7"/>
    <n v="42"/>
    <x v="3"/>
    <x v="9"/>
  </r>
  <r>
    <x v="730"/>
    <x v="18"/>
    <x v="3"/>
    <n v="0.93799999999999994"/>
    <x v="7"/>
    <n v="42"/>
    <x v="3"/>
    <x v="9"/>
  </r>
  <r>
    <x v="730"/>
    <x v="19"/>
    <x v="3"/>
    <n v="1.1153999999999999"/>
    <x v="7"/>
    <n v="42"/>
    <x v="3"/>
    <x v="9"/>
  </r>
  <r>
    <x v="730"/>
    <x v="13"/>
    <x v="3"/>
    <n v="0.63349999999999995"/>
    <x v="7"/>
    <n v="42"/>
    <x v="3"/>
    <x v="9"/>
  </r>
  <r>
    <x v="730"/>
    <x v="0"/>
    <x v="2"/>
    <n v="0.35975610000000002"/>
    <x v="7"/>
    <n v="42"/>
    <x v="3"/>
    <x v="9"/>
  </r>
  <r>
    <x v="730"/>
    <x v="16"/>
    <x v="2"/>
    <n v="0.58120099999999997"/>
    <x v="7"/>
    <n v="42"/>
    <x v="3"/>
    <x v="9"/>
  </r>
  <r>
    <x v="730"/>
    <x v="14"/>
    <x v="2"/>
    <n v="0.54794900000000002"/>
    <x v="7"/>
    <n v="42"/>
    <x v="3"/>
    <x v="9"/>
  </r>
  <r>
    <x v="730"/>
    <x v="2"/>
    <x v="2"/>
    <n v="0.57583519999999999"/>
    <x v="7"/>
    <n v="42"/>
    <x v="3"/>
    <x v="9"/>
  </r>
  <r>
    <x v="730"/>
    <x v="5"/>
    <x v="2"/>
    <n v="0.59368160000000003"/>
    <x v="7"/>
    <n v="42"/>
    <x v="3"/>
    <x v="9"/>
  </r>
  <r>
    <x v="730"/>
    <x v="6"/>
    <x v="2"/>
    <n v="0.51248099999999996"/>
    <x v="7"/>
    <n v="42"/>
    <x v="3"/>
    <x v="9"/>
  </r>
  <r>
    <x v="730"/>
    <x v="17"/>
    <x v="2"/>
    <n v="0.55881519999999996"/>
    <x v="7"/>
    <n v="42"/>
    <x v="3"/>
    <x v="9"/>
  </r>
  <r>
    <x v="730"/>
    <x v="15"/>
    <x v="2"/>
    <n v="0.52442500000000003"/>
    <x v="7"/>
    <n v="42"/>
    <x v="3"/>
    <x v="9"/>
  </r>
  <r>
    <x v="730"/>
    <x v="8"/>
    <x v="2"/>
    <n v="0.54174199999999995"/>
    <x v="7"/>
    <n v="42"/>
    <x v="3"/>
    <x v="9"/>
  </r>
  <r>
    <x v="730"/>
    <x v="9"/>
    <x v="2"/>
    <n v="0.58637620000000001"/>
    <x v="7"/>
    <n v="42"/>
    <x v="3"/>
    <x v="9"/>
  </r>
  <r>
    <x v="730"/>
    <x v="10"/>
    <x v="2"/>
    <n v="0.66206719999999997"/>
    <x v="7"/>
    <n v="42"/>
    <x v="3"/>
    <x v="9"/>
  </r>
  <r>
    <x v="730"/>
    <x v="11"/>
    <x v="2"/>
    <n v="0.61783960000000004"/>
    <x v="7"/>
    <n v="42"/>
    <x v="3"/>
    <x v="9"/>
  </r>
  <r>
    <x v="730"/>
    <x v="12"/>
    <x v="2"/>
    <n v="0.94629479999999999"/>
    <x v="7"/>
    <n v="42"/>
    <x v="3"/>
    <x v="9"/>
  </r>
  <r>
    <x v="730"/>
    <x v="18"/>
    <x v="2"/>
    <n v="0.62480170000000002"/>
    <x v="7"/>
    <n v="42"/>
    <x v="3"/>
    <x v="9"/>
  </r>
  <r>
    <x v="730"/>
    <x v="19"/>
    <x v="2"/>
    <n v="0.72902920000000004"/>
    <x v="7"/>
    <n v="42"/>
    <x v="3"/>
    <x v="9"/>
  </r>
  <r>
    <x v="730"/>
    <x v="13"/>
    <x v="2"/>
    <n v="0.52375950000000004"/>
    <x v="7"/>
    <n v="42"/>
    <x v="3"/>
    <x v="9"/>
  </r>
  <r>
    <x v="730"/>
    <x v="0"/>
    <x v="0"/>
    <n v="0.14000000000000001"/>
    <x v="7"/>
    <n v="42"/>
    <x v="3"/>
    <x v="9"/>
  </r>
  <r>
    <x v="730"/>
    <x v="16"/>
    <x v="0"/>
    <n v="0.46636"/>
    <x v="7"/>
    <n v="42"/>
    <x v="3"/>
    <x v="9"/>
  </r>
  <r>
    <x v="730"/>
    <x v="14"/>
    <x v="0"/>
    <n v="0.46636"/>
    <x v="7"/>
    <n v="42"/>
    <x v="3"/>
    <x v="9"/>
  </r>
  <r>
    <x v="730"/>
    <x v="2"/>
    <x v="0"/>
    <n v="0.46636"/>
    <x v="7"/>
    <n v="42"/>
    <x v="3"/>
    <x v="9"/>
  </r>
  <r>
    <x v="730"/>
    <x v="5"/>
    <x v="0"/>
    <n v="0.12446"/>
    <x v="7"/>
    <n v="42"/>
    <x v="3"/>
    <x v="9"/>
  </r>
  <r>
    <x v="730"/>
    <x v="6"/>
    <x v="0"/>
    <n v="0.34694999999999998"/>
    <x v="7"/>
    <n v="42"/>
    <x v="3"/>
    <x v="9"/>
  </r>
  <r>
    <x v="730"/>
    <x v="17"/>
    <x v="0"/>
    <n v="0.65151000000000003"/>
    <x v="7"/>
    <n v="42"/>
    <x v="3"/>
    <x v="9"/>
  </r>
  <r>
    <x v="730"/>
    <x v="15"/>
    <x v="0"/>
    <n v="0.65151000000000003"/>
    <x v="7"/>
    <n v="42"/>
    <x v="3"/>
    <x v="9"/>
  </r>
  <r>
    <x v="730"/>
    <x v="8"/>
    <x v="0"/>
    <n v="0.65151000000000003"/>
    <x v="7"/>
    <n v="42"/>
    <x v="3"/>
    <x v="9"/>
  </r>
  <r>
    <x v="730"/>
    <x v="9"/>
    <x v="0"/>
    <n v="0.65151000000000003"/>
    <x v="7"/>
    <n v="42"/>
    <x v="3"/>
    <x v="9"/>
  </r>
  <r>
    <x v="730"/>
    <x v="10"/>
    <x v="0"/>
    <n v="0.65151000000000003"/>
    <x v="7"/>
    <n v="42"/>
    <x v="3"/>
    <x v="9"/>
  </r>
  <r>
    <x v="730"/>
    <x v="11"/>
    <x v="0"/>
    <n v="0.65151000000000003"/>
    <x v="7"/>
    <n v="42"/>
    <x v="3"/>
    <x v="9"/>
  </r>
  <r>
    <x v="730"/>
    <x v="12"/>
    <x v="0"/>
    <n v="0.65151000000000003"/>
    <x v="7"/>
    <n v="42"/>
    <x v="3"/>
    <x v="9"/>
  </r>
  <r>
    <x v="730"/>
    <x v="18"/>
    <x v="0"/>
    <n v="0.13780000000000001"/>
    <x v="7"/>
    <n v="42"/>
    <x v="3"/>
    <x v="9"/>
  </r>
  <r>
    <x v="730"/>
    <x v="19"/>
    <x v="0"/>
    <n v="0.17780000000000001"/>
    <x v="7"/>
    <n v="42"/>
    <x v="3"/>
    <x v="9"/>
  </r>
  <r>
    <x v="730"/>
    <x v="13"/>
    <x v="0"/>
    <n v="3.6859999999999997E-2"/>
    <x v="7"/>
    <n v="42"/>
    <x v="3"/>
    <x v="9"/>
  </r>
  <r>
    <x v="730"/>
    <x v="0"/>
    <x v="1"/>
    <n v="0.1149439"/>
    <x v="7"/>
    <n v="42"/>
    <x v="3"/>
    <x v="9"/>
  </r>
  <r>
    <x v="730"/>
    <x v="16"/>
    <x v="1"/>
    <n v="0.24093899999999999"/>
    <x v="7"/>
    <n v="42"/>
    <x v="3"/>
    <x v="9"/>
  </r>
  <r>
    <x v="730"/>
    <x v="14"/>
    <x v="1"/>
    <n v="0.233291"/>
    <x v="7"/>
    <n v="42"/>
    <x v="3"/>
    <x v="9"/>
  </r>
  <r>
    <x v="730"/>
    <x v="2"/>
    <x v="1"/>
    <n v="0.2397049"/>
    <x v="7"/>
    <n v="42"/>
    <x v="3"/>
    <x v="9"/>
  </r>
  <r>
    <x v="730"/>
    <x v="5"/>
    <x v="1"/>
    <n v="9.3358399999999994E-2"/>
    <x v="7"/>
    <n v="42"/>
    <x v="3"/>
    <x v="9"/>
  </r>
  <r>
    <x v="730"/>
    <x v="6"/>
    <x v="1"/>
    <n v="0.19766909999999999"/>
    <x v="7"/>
    <n v="42"/>
    <x v="3"/>
    <x v="9"/>
  </r>
  <r>
    <x v="730"/>
    <x v="17"/>
    <x v="1"/>
    <n v="0.27837479999999998"/>
    <x v="7"/>
    <n v="42"/>
    <x v="3"/>
    <x v="9"/>
  </r>
  <r>
    <x v="730"/>
    <x v="15"/>
    <x v="1"/>
    <n v="0.27046500000000001"/>
    <x v="7"/>
    <n v="42"/>
    <x v="3"/>
    <x v="9"/>
  </r>
  <r>
    <x v="730"/>
    <x v="8"/>
    <x v="1"/>
    <n v="0.27444800000000003"/>
    <x v="7"/>
    <n v="42"/>
    <x v="3"/>
    <x v="9"/>
  </r>
  <r>
    <x v="730"/>
    <x v="9"/>
    <x v="1"/>
    <n v="0.28471380000000002"/>
    <x v="7"/>
    <n v="42"/>
    <x v="3"/>
    <x v="9"/>
  </r>
  <r>
    <x v="730"/>
    <x v="10"/>
    <x v="1"/>
    <n v="0.30212280000000002"/>
    <x v="7"/>
    <n v="42"/>
    <x v="3"/>
    <x v="9"/>
  </r>
  <r>
    <x v="730"/>
    <x v="11"/>
    <x v="1"/>
    <n v="0.2919504"/>
    <x v="7"/>
    <n v="42"/>
    <x v="3"/>
    <x v="9"/>
  </r>
  <r>
    <x v="730"/>
    <x v="12"/>
    <x v="1"/>
    <n v="0.36749510000000002"/>
    <x v="7"/>
    <n v="42"/>
    <x v="3"/>
    <x v="9"/>
  </r>
  <r>
    <x v="730"/>
    <x v="18"/>
    <x v="1"/>
    <n v="0.17539840000000001"/>
    <x v="7"/>
    <n v="42"/>
    <x v="3"/>
    <x v="9"/>
  </r>
  <r>
    <x v="730"/>
    <x v="19"/>
    <x v="1"/>
    <n v="0.2085707"/>
    <x v="7"/>
    <n v="42"/>
    <x v="3"/>
    <x v="9"/>
  </r>
  <r>
    <x v="730"/>
    <x v="13"/>
    <x v="1"/>
    <n v="7.2880529999999999E-2"/>
    <x v="7"/>
    <n v="42"/>
    <x v="3"/>
    <x v="9"/>
  </r>
  <r>
    <x v="731"/>
    <x v="0"/>
    <x v="3"/>
    <n v="0.61529999999999996"/>
    <x v="7"/>
    <n v="43"/>
    <x v="3"/>
    <x v="9"/>
  </r>
  <r>
    <x v="731"/>
    <x v="16"/>
    <x v="3"/>
    <n v="1.2924"/>
    <x v="7"/>
    <n v="43"/>
    <x v="3"/>
    <x v="9"/>
  </r>
  <r>
    <x v="731"/>
    <x v="14"/>
    <x v="3"/>
    <n v="1.2507999999999999"/>
    <x v="7"/>
    <n v="43"/>
    <x v="3"/>
    <x v="9"/>
  </r>
  <r>
    <x v="731"/>
    <x v="2"/>
    <x v="3"/>
    <n v="1.2895000000000001"/>
    <x v="7"/>
    <n v="43"/>
    <x v="3"/>
    <x v="9"/>
  </r>
  <r>
    <x v="731"/>
    <x v="5"/>
    <x v="3"/>
    <n v="0.81369999999999998"/>
    <x v="7"/>
    <n v="43"/>
    <x v="3"/>
    <x v="9"/>
  </r>
  <r>
    <x v="731"/>
    <x v="6"/>
    <x v="3"/>
    <n v="1.0581"/>
    <x v="7"/>
    <n v="43"/>
    <x v="3"/>
    <x v="9"/>
  </r>
  <r>
    <x v="731"/>
    <x v="17"/>
    <x v="3"/>
    <n v="1.4879"/>
    <x v="7"/>
    <n v="43"/>
    <x v="3"/>
    <x v="9"/>
  </r>
  <r>
    <x v="731"/>
    <x v="15"/>
    <x v="3"/>
    <n v="1.4472"/>
    <x v="7"/>
    <n v="43"/>
    <x v="3"/>
    <x v="9"/>
  </r>
  <r>
    <x v="731"/>
    <x v="8"/>
    <x v="3"/>
    <n v="1.468"/>
    <x v="7"/>
    <n v="43"/>
    <x v="3"/>
    <x v="9"/>
  </r>
  <r>
    <x v="731"/>
    <x v="9"/>
    <x v="3"/>
    <n v="1.5217000000000001"/>
    <x v="7"/>
    <n v="43"/>
    <x v="3"/>
    <x v="9"/>
  </r>
  <r>
    <x v="731"/>
    <x v="10"/>
    <x v="3"/>
    <n v="1.6201000000000001"/>
    <x v="7"/>
    <n v="43"/>
    <x v="3"/>
    <x v="9"/>
  </r>
  <r>
    <x v="731"/>
    <x v="11"/>
    <x v="3"/>
    <n v="1.5649"/>
    <x v="7"/>
    <n v="43"/>
    <x v="3"/>
    <x v="9"/>
  </r>
  <r>
    <x v="731"/>
    <x v="12"/>
    <x v="3"/>
    <n v="1.9651000000000001"/>
    <x v="7"/>
    <n v="43"/>
    <x v="3"/>
    <x v="9"/>
  </r>
  <r>
    <x v="731"/>
    <x v="18"/>
    <x v="3"/>
    <n v="0.93799999999999994"/>
    <x v="7"/>
    <n v="43"/>
    <x v="3"/>
    <x v="9"/>
  </r>
  <r>
    <x v="731"/>
    <x v="19"/>
    <x v="3"/>
    <n v="1.1153999999999999"/>
    <x v="7"/>
    <n v="43"/>
    <x v="3"/>
    <x v="9"/>
  </r>
  <r>
    <x v="731"/>
    <x v="13"/>
    <x v="3"/>
    <n v="0.63349999999999995"/>
    <x v="7"/>
    <n v="43"/>
    <x v="3"/>
    <x v="9"/>
  </r>
  <r>
    <x v="731"/>
    <x v="0"/>
    <x v="2"/>
    <n v="0.36024390000000001"/>
    <x v="7"/>
    <n v="43"/>
    <x v="3"/>
    <x v="9"/>
  </r>
  <r>
    <x v="731"/>
    <x v="16"/>
    <x v="2"/>
    <n v="0.58437170000000005"/>
    <x v="7"/>
    <n v="43"/>
    <x v="3"/>
    <x v="9"/>
  </r>
  <r>
    <x v="731"/>
    <x v="14"/>
    <x v="2"/>
    <n v="0.5505506"/>
    <x v="7"/>
    <n v="43"/>
    <x v="3"/>
    <x v="9"/>
  </r>
  <r>
    <x v="731"/>
    <x v="2"/>
    <x v="2"/>
    <n v="0.58201400000000003"/>
    <x v="7"/>
    <n v="43"/>
    <x v="3"/>
    <x v="9"/>
  </r>
  <r>
    <x v="731"/>
    <x v="5"/>
    <x v="2"/>
    <n v="0.59562859999999995"/>
    <x v="7"/>
    <n v="43"/>
    <x v="3"/>
    <x v="9"/>
  </r>
  <r>
    <x v="731"/>
    <x v="6"/>
    <x v="2"/>
    <n v="0.51329389999999997"/>
    <x v="7"/>
    <n v="43"/>
    <x v="3"/>
    <x v="9"/>
  </r>
  <r>
    <x v="731"/>
    <x v="17"/>
    <x v="2"/>
    <n v="0.55816480000000002"/>
    <x v="7"/>
    <n v="43"/>
    <x v="3"/>
    <x v="9"/>
  </r>
  <r>
    <x v="731"/>
    <x v="15"/>
    <x v="2"/>
    <n v="0.52507530000000002"/>
    <x v="7"/>
    <n v="43"/>
    <x v="3"/>
    <x v="9"/>
  </r>
  <r>
    <x v="731"/>
    <x v="8"/>
    <x v="2"/>
    <n v="0.54198599999999997"/>
    <x v="7"/>
    <n v="43"/>
    <x v="3"/>
    <x v="9"/>
  </r>
  <r>
    <x v="731"/>
    <x v="9"/>
    <x v="2"/>
    <n v="0.58564450000000001"/>
    <x v="7"/>
    <n v="43"/>
    <x v="3"/>
    <x v="9"/>
  </r>
  <r>
    <x v="731"/>
    <x v="10"/>
    <x v="2"/>
    <n v="0.66564449999999997"/>
    <x v="7"/>
    <n v="43"/>
    <x v="3"/>
    <x v="9"/>
  </r>
  <r>
    <x v="731"/>
    <x v="11"/>
    <x v="2"/>
    <n v="0.6207665"/>
    <x v="7"/>
    <n v="43"/>
    <x v="3"/>
    <x v="9"/>
  </r>
  <r>
    <x v="731"/>
    <x v="12"/>
    <x v="2"/>
    <n v="0.94613230000000004"/>
    <x v="7"/>
    <n v="43"/>
    <x v="3"/>
    <x v="9"/>
  </r>
  <r>
    <x v="731"/>
    <x v="18"/>
    <x v="2"/>
    <n v="0.62480170000000002"/>
    <x v="7"/>
    <n v="43"/>
    <x v="3"/>
    <x v="9"/>
  </r>
  <r>
    <x v="731"/>
    <x v="19"/>
    <x v="2"/>
    <n v="0.72902920000000004"/>
    <x v="7"/>
    <n v="43"/>
    <x v="3"/>
    <x v="9"/>
  </r>
  <r>
    <x v="731"/>
    <x v="13"/>
    <x v="2"/>
    <n v="0.52375950000000004"/>
    <x v="7"/>
    <n v="43"/>
    <x v="3"/>
    <x v="9"/>
  </r>
  <r>
    <x v="731"/>
    <x v="0"/>
    <x v="0"/>
    <n v="0.14000000000000001"/>
    <x v="7"/>
    <n v="43"/>
    <x v="3"/>
    <x v="9"/>
  </r>
  <r>
    <x v="731"/>
    <x v="16"/>
    <x v="0"/>
    <n v="0.46636"/>
    <x v="7"/>
    <n v="43"/>
    <x v="3"/>
    <x v="9"/>
  </r>
  <r>
    <x v="731"/>
    <x v="14"/>
    <x v="0"/>
    <n v="0.46636"/>
    <x v="7"/>
    <n v="43"/>
    <x v="3"/>
    <x v="9"/>
  </r>
  <r>
    <x v="731"/>
    <x v="2"/>
    <x v="0"/>
    <n v="0.46636"/>
    <x v="7"/>
    <n v="43"/>
    <x v="3"/>
    <x v="9"/>
  </r>
  <r>
    <x v="731"/>
    <x v="5"/>
    <x v="0"/>
    <n v="0.12446"/>
    <x v="7"/>
    <n v="43"/>
    <x v="3"/>
    <x v="9"/>
  </r>
  <r>
    <x v="731"/>
    <x v="6"/>
    <x v="0"/>
    <n v="0.34694999999999998"/>
    <x v="7"/>
    <n v="43"/>
    <x v="3"/>
    <x v="9"/>
  </r>
  <r>
    <x v="731"/>
    <x v="17"/>
    <x v="0"/>
    <n v="0.65151000000000003"/>
    <x v="7"/>
    <n v="43"/>
    <x v="3"/>
    <x v="9"/>
  </r>
  <r>
    <x v="731"/>
    <x v="15"/>
    <x v="0"/>
    <n v="0.65151000000000003"/>
    <x v="7"/>
    <n v="43"/>
    <x v="3"/>
    <x v="9"/>
  </r>
  <r>
    <x v="731"/>
    <x v="8"/>
    <x v="0"/>
    <n v="0.65151000000000003"/>
    <x v="7"/>
    <n v="43"/>
    <x v="3"/>
    <x v="9"/>
  </r>
  <r>
    <x v="731"/>
    <x v="9"/>
    <x v="0"/>
    <n v="0.65151000000000003"/>
    <x v="7"/>
    <n v="43"/>
    <x v="3"/>
    <x v="9"/>
  </r>
  <r>
    <x v="731"/>
    <x v="10"/>
    <x v="0"/>
    <n v="0.65151000000000003"/>
    <x v="7"/>
    <n v="43"/>
    <x v="3"/>
    <x v="9"/>
  </r>
  <r>
    <x v="731"/>
    <x v="11"/>
    <x v="0"/>
    <n v="0.65151000000000003"/>
    <x v="7"/>
    <n v="43"/>
    <x v="3"/>
    <x v="9"/>
  </r>
  <r>
    <x v="731"/>
    <x v="12"/>
    <x v="0"/>
    <n v="0.65151000000000003"/>
    <x v="7"/>
    <n v="43"/>
    <x v="3"/>
    <x v="9"/>
  </r>
  <r>
    <x v="731"/>
    <x v="18"/>
    <x v="0"/>
    <n v="0.13780000000000001"/>
    <x v="7"/>
    <n v="43"/>
    <x v="3"/>
    <x v="9"/>
  </r>
  <r>
    <x v="731"/>
    <x v="19"/>
    <x v="0"/>
    <n v="0.17780000000000001"/>
    <x v="7"/>
    <n v="43"/>
    <x v="3"/>
    <x v="9"/>
  </r>
  <r>
    <x v="731"/>
    <x v="13"/>
    <x v="0"/>
    <n v="3.6859999999999997E-2"/>
    <x v="7"/>
    <n v="43"/>
    <x v="3"/>
    <x v="9"/>
  </r>
  <r>
    <x v="731"/>
    <x v="0"/>
    <x v="1"/>
    <n v="0.11505609999999999"/>
    <x v="7"/>
    <n v="43"/>
    <x v="3"/>
    <x v="9"/>
  </r>
  <r>
    <x v="731"/>
    <x v="16"/>
    <x v="1"/>
    <n v="0.2416683"/>
    <x v="7"/>
    <n v="43"/>
    <x v="3"/>
    <x v="9"/>
  </r>
  <r>
    <x v="731"/>
    <x v="14"/>
    <x v="1"/>
    <n v="0.2338894"/>
    <x v="7"/>
    <n v="43"/>
    <x v="3"/>
    <x v="9"/>
  </r>
  <r>
    <x v="731"/>
    <x v="2"/>
    <x v="1"/>
    <n v="0.24112600000000001"/>
    <x v="7"/>
    <n v="43"/>
    <x v="3"/>
    <x v="9"/>
  </r>
  <r>
    <x v="731"/>
    <x v="5"/>
    <x v="1"/>
    <n v="9.3611509999999995E-2"/>
    <x v="7"/>
    <n v="43"/>
    <x v="3"/>
    <x v="9"/>
  </r>
  <r>
    <x v="731"/>
    <x v="6"/>
    <x v="1"/>
    <n v="0.19785610000000001"/>
    <x v="7"/>
    <n v="43"/>
    <x v="3"/>
    <x v="9"/>
  </r>
  <r>
    <x v="731"/>
    <x v="17"/>
    <x v="1"/>
    <n v="0.27822520000000001"/>
    <x v="7"/>
    <n v="43"/>
    <x v="3"/>
    <x v="9"/>
  </r>
  <r>
    <x v="731"/>
    <x v="15"/>
    <x v="1"/>
    <n v="0.27061459999999998"/>
    <x v="7"/>
    <n v="43"/>
    <x v="3"/>
    <x v="9"/>
  </r>
  <r>
    <x v="731"/>
    <x v="8"/>
    <x v="1"/>
    <n v="0.27450409999999997"/>
    <x v="7"/>
    <n v="43"/>
    <x v="3"/>
    <x v="9"/>
  </r>
  <r>
    <x v="731"/>
    <x v="9"/>
    <x v="1"/>
    <n v="0.28454550000000001"/>
    <x v="7"/>
    <n v="43"/>
    <x v="3"/>
    <x v="9"/>
  </r>
  <r>
    <x v="731"/>
    <x v="10"/>
    <x v="1"/>
    <n v="0.30294549999999998"/>
    <x v="7"/>
    <n v="43"/>
    <x v="3"/>
    <x v="9"/>
  </r>
  <r>
    <x v="731"/>
    <x v="11"/>
    <x v="1"/>
    <n v="0.29262359999999998"/>
    <x v="7"/>
    <n v="43"/>
    <x v="3"/>
    <x v="9"/>
  </r>
  <r>
    <x v="731"/>
    <x v="12"/>
    <x v="1"/>
    <n v="0.3674577"/>
    <x v="7"/>
    <n v="43"/>
    <x v="3"/>
    <x v="9"/>
  </r>
  <r>
    <x v="731"/>
    <x v="18"/>
    <x v="1"/>
    <n v="0.17539840000000001"/>
    <x v="7"/>
    <n v="43"/>
    <x v="3"/>
    <x v="9"/>
  </r>
  <r>
    <x v="731"/>
    <x v="19"/>
    <x v="1"/>
    <n v="0.2085707"/>
    <x v="7"/>
    <n v="43"/>
    <x v="3"/>
    <x v="9"/>
  </r>
  <r>
    <x v="731"/>
    <x v="13"/>
    <x v="1"/>
    <n v="7.2880529999999999E-2"/>
    <x v="7"/>
    <n v="43"/>
    <x v="3"/>
    <x v="9"/>
  </r>
  <r>
    <x v="732"/>
    <x v="0"/>
    <x v="3"/>
    <n v="0.61829999999999996"/>
    <x v="7"/>
    <n v="44"/>
    <x v="3"/>
    <x v="9"/>
  </r>
  <r>
    <x v="732"/>
    <x v="16"/>
    <x v="3"/>
    <n v="1.2946"/>
    <x v="7"/>
    <n v="44"/>
    <x v="3"/>
    <x v="9"/>
  </r>
  <r>
    <x v="732"/>
    <x v="14"/>
    <x v="3"/>
    <n v="1.2546999999999999"/>
    <x v="7"/>
    <n v="44"/>
    <x v="3"/>
    <x v="9"/>
  </r>
  <r>
    <x v="732"/>
    <x v="2"/>
    <x v="3"/>
    <n v="1.2885"/>
    <x v="7"/>
    <n v="44"/>
    <x v="3"/>
    <x v="9"/>
  </r>
  <r>
    <x v="732"/>
    <x v="5"/>
    <x v="3"/>
    <n v="0.81850000000000001"/>
    <x v="7"/>
    <n v="44"/>
    <x v="3"/>
    <x v="9"/>
  </r>
  <r>
    <x v="732"/>
    <x v="6"/>
    <x v="3"/>
    <n v="1.0641"/>
    <x v="7"/>
    <n v="44"/>
    <x v="3"/>
    <x v="9"/>
  </r>
  <r>
    <x v="732"/>
    <x v="17"/>
    <x v="3"/>
    <n v="1.4956"/>
    <x v="7"/>
    <n v="44"/>
    <x v="3"/>
    <x v="9"/>
  </r>
  <r>
    <x v="732"/>
    <x v="15"/>
    <x v="3"/>
    <n v="1.4553"/>
    <x v="7"/>
    <n v="44"/>
    <x v="3"/>
    <x v="9"/>
  </r>
  <r>
    <x v="732"/>
    <x v="8"/>
    <x v="3"/>
    <n v="1.4803999999999999"/>
    <x v="7"/>
    <n v="44"/>
    <x v="3"/>
    <x v="9"/>
  </r>
  <r>
    <x v="732"/>
    <x v="9"/>
    <x v="3"/>
    <n v="1.5286"/>
    <x v="7"/>
    <n v="44"/>
    <x v="3"/>
    <x v="9"/>
  </r>
  <r>
    <x v="732"/>
    <x v="10"/>
    <x v="3"/>
    <n v="1.6297999999999999"/>
    <x v="7"/>
    <n v="44"/>
    <x v="3"/>
    <x v="9"/>
  </r>
  <r>
    <x v="732"/>
    <x v="11"/>
    <x v="3"/>
    <n v="1.569"/>
    <x v="7"/>
    <n v="44"/>
    <x v="3"/>
    <x v="9"/>
  </r>
  <r>
    <x v="732"/>
    <x v="12"/>
    <x v="3"/>
    <n v="1.9655"/>
    <x v="7"/>
    <n v="44"/>
    <x v="3"/>
    <x v="9"/>
  </r>
  <r>
    <x v="732"/>
    <x v="18"/>
    <x v="3"/>
    <n v="0.93799999999999994"/>
    <x v="7"/>
    <n v="44"/>
    <x v="3"/>
    <x v="9"/>
  </r>
  <r>
    <x v="732"/>
    <x v="19"/>
    <x v="3"/>
    <n v="1.1153999999999999"/>
    <x v="7"/>
    <n v="44"/>
    <x v="3"/>
    <x v="9"/>
  </r>
  <r>
    <x v="732"/>
    <x v="13"/>
    <x v="3"/>
    <n v="0.63849999999999996"/>
    <x v="7"/>
    <n v="44"/>
    <x v="3"/>
    <x v="9"/>
  </r>
  <r>
    <x v="732"/>
    <x v="0"/>
    <x v="2"/>
    <n v="0.36268299999999998"/>
    <x v="7"/>
    <n v="44"/>
    <x v="3"/>
    <x v="9"/>
  </r>
  <r>
    <x v="732"/>
    <x v="16"/>
    <x v="2"/>
    <n v="0.58616040000000003"/>
    <x v="7"/>
    <n v="44"/>
    <x v="3"/>
    <x v="9"/>
  </r>
  <r>
    <x v="732"/>
    <x v="14"/>
    <x v="2"/>
    <n v="0.55372129999999997"/>
    <x v="7"/>
    <n v="44"/>
    <x v="3"/>
    <x v="9"/>
  </r>
  <r>
    <x v="732"/>
    <x v="2"/>
    <x v="2"/>
    <n v="0.58120099999999997"/>
    <x v="7"/>
    <n v="44"/>
    <x v="3"/>
    <x v="9"/>
  </r>
  <r>
    <x v="732"/>
    <x v="5"/>
    <x v="2"/>
    <n v="0.59987630000000003"/>
    <x v="7"/>
    <n v="44"/>
    <x v="3"/>
    <x v="9"/>
  </r>
  <r>
    <x v="732"/>
    <x v="6"/>
    <x v="2"/>
    <n v="0.51817199999999997"/>
    <x v="7"/>
    <n v="44"/>
    <x v="3"/>
    <x v="9"/>
  </r>
  <r>
    <x v="732"/>
    <x v="17"/>
    <x v="2"/>
    <n v="0.56442490000000001"/>
    <x v="7"/>
    <n v="44"/>
    <x v="3"/>
    <x v="9"/>
  </r>
  <r>
    <x v="732"/>
    <x v="15"/>
    <x v="2"/>
    <n v="0.53166069999999999"/>
    <x v="7"/>
    <n v="44"/>
    <x v="3"/>
    <x v="9"/>
  </r>
  <r>
    <x v="732"/>
    <x v="8"/>
    <x v="2"/>
    <n v="0.55206719999999998"/>
    <x v="7"/>
    <n v="44"/>
    <x v="3"/>
    <x v="9"/>
  </r>
  <r>
    <x v="732"/>
    <x v="9"/>
    <x v="2"/>
    <n v="0.59125419999999995"/>
    <x v="7"/>
    <n v="44"/>
    <x v="3"/>
    <x v="9"/>
  </r>
  <r>
    <x v="732"/>
    <x v="10"/>
    <x v="2"/>
    <n v="0.67353059999999998"/>
    <x v="7"/>
    <n v="44"/>
    <x v="3"/>
    <x v="9"/>
  </r>
  <r>
    <x v="732"/>
    <x v="11"/>
    <x v="2"/>
    <n v="0.62409970000000003"/>
    <x v="7"/>
    <n v="44"/>
    <x v="3"/>
    <x v="9"/>
  </r>
  <r>
    <x v="732"/>
    <x v="12"/>
    <x v="2"/>
    <n v="0.94645749999999995"/>
    <x v="7"/>
    <n v="44"/>
    <x v="3"/>
    <x v="9"/>
  </r>
  <r>
    <x v="732"/>
    <x v="18"/>
    <x v="2"/>
    <n v="0.62480170000000002"/>
    <x v="7"/>
    <n v="44"/>
    <x v="3"/>
    <x v="9"/>
  </r>
  <r>
    <x v="732"/>
    <x v="19"/>
    <x v="2"/>
    <n v="0.72902920000000004"/>
    <x v="7"/>
    <n v="44"/>
    <x v="3"/>
    <x v="9"/>
  </r>
  <r>
    <x v="732"/>
    <x v="13"/>
    <x v="2"/>
    <n v="0.52818419999999999"/>
    <x v="7"/>
    <n v="44"/>
    <x v="3"/>
    <x v="9"/>
  </r>
  <r>
    <x v="732"/>
    <x v="0"/>
    <x v="0"/>
    <n v="0.14000000000000001"/>
    <x v="7"/>
    <n v="44"/>
    <x v="3"/>
    <x v="9"/>
  </r>
  <r>
    <x v="732"/>
    <x v="16"/>
    <x v="0"/>
    <n v="0.46636"/>
    <x v="7"/>
    <n v="44"/>
    <x v="3"/>
    <x v="9"/>
  </r>
  <r>
    <x v="732"/>
    <x v="14"/>
    <x v="0"/>
    <n v="0.46636"/>
    <x v="7"/>
    <n v="44"/>
    <x v="3"/>
    <x v="9"/>
  </r>
  <r>
    <x v="732"/>
    <x v="2"/>
    <x v="0"/>
    <n v="0.46636"/>
    <x v="7"/>
    <n v="44"/>
    <x v="3"/>
    <x v="9"/>
  </r>
  <r>
    <x v="732"/>
    <x v="5"/>
    <x v="0"/>
    <n v="0.12446"/>
    <x v="7"/>
    <n v="44"/>
    <x v="3"/>
    <x v="9"/>
  </r>
  <r>
    <x v="732"/>
    <x v="6"/>
    <x v="0"/>
    <n v="0.34694999999999998"/>
    <x v="7"/>
    <n v="44"/>
    <x v="3"/>
    <x v="9"/>
  </r>
  <r>
    <x v="732"/>
    <x v="17"/>
    <x v="0"/>
    <n v="0.65151000000000003"/>
    <x v="7"/>
    <n v="44"/>
    <x v="3"/>
    <x v="9"/>
  </r>
  <r>
    <x v="732"/>
    <x v="15"/>
    <x v="0"/>
    <n v="0.65151000000000003"/>
    <x v="7"/>
    <n v="44"/>
    <x v="3"/>
    <x v="9"/>
  </r>
  <r>
    <x v="732"/>
    <x v="8"/>
    <x v="0"/>
    <n v="0.65151000000000003"/>
    <x v="7"/>
    <n v="44"/>
    <x v="3"/>
    <x v="9"/>
  </r>
  <r>
    <x v="732"/>
    <x v="9"/>
    <x v="0"/>
    <n v="0.65151000000000003"/>
    <x v="7"/>
    <n v="44"/>
    <x v="3"/>
    <x v="9"/>
  </r>
  <r>
    <x v="732"/>
    <x v="10"/>
    <x v="0"/>
    <n v="0.65151000000000003"/>
    <x v="7"/>
    <n v="44"/>
    <x v="3"/>
    <x v="9"/>
  </r>
  <r>
    <x v="732"/>
    <x v="11"/>
    <x v="0"/>
    <n v="0.65151000000000003"/>
    <x v="7"/>
    <n v="44"/>
    <x v="3"/>
    <x v="9"/>
  </r>
  <r>
    <x v="732"/>
    <x v="12"/>
    <x v="0"/>
    <n v="0.65151000000000003"/>
    <x v="7"/>
    <n v="44"/>
    <x v="3"/>
    <x v="9"/>
  </r>
  <r>
    <x v="732"/>
    <x v="18"/>
    <x v="0"/>
    <n v="0.13780000000000001"/>
    <x v="7"/>
    <n v="44"/>
    <x v="3"/>
    <x v="9"/>
  </r>
  <r>
    <x v="732"/>
    <x v="19"/>
    <x v="0"/>
    <n v="0.17780000000000001"/>
    <x v="7"/>
    <n v="44"/>
    <x v="3"/>
    <x v="9"/>
  </r>
  <r>
    <x v="732"/>
    <x v="13"/>
    <x v="0"/>
    <n v="3.6859999999999997E-2"/>
    <x v="7"/>
    <n v="44"/>
    <x v="3"/>
    <x v="9"/>
  </r>
  <r>
    <x v="732"/>
    <x v="0"/>
    <x v="1"/>
    <n v="0.1156171"/>
    <x v="7"/>
    <n v="44"/>
    <x v="3"/>
    <x v="9"/>
  </r>
  <r>
    <x v="732"/>
    <x v="16"/>
    <x v="1"/>
    <n v="0.24207970000000001"/>
    <x v="7"/>
    <n v="44"/>
    <x v="3"/>
    <x v="9"/>
  </r>
  <r>
    <x v="732"/>
    <x v="14"/>
    <x v="1"/>
    <n v="0.23461870000000001"/>
    <x v="7"/>
    <n v="44"/>
    <x v="3"/>
    <x v="9"/>
  </r>
  <r>
    <x v="732"/>
    <x v="2"/>
    <x v="1"/>
    <n v="0.24093899999999999"/>
    <x v="7"/>
    <n v="44"/>
    <x v="3"/>
    <x v="9"/>
  </r>
  <r>
    <x v="732"/>
    <x v="5"/>
    <x v="1"/>
    <n v="9.4163720000000006E-2"/>
    <x v="7"/>
    <n v="44"/>
    <x v="3"/>
    <x v="9"/>
  </r>
  <r>
    <x v="732"/>
    <x v="6"/>
    <x v="1"/>
    <n v="0.19897809999999999"/>
    <x v="7"/>
    <n v="44"/>
    <x v="3"/>
    <x v="9"/>
  </r>
  <r>
    <x v="732"/>
    <x v="17"/>
    <x v="1"/>
    <n v="0.279665"/>
    <x v="7"/>
    <n v="44"/>
    <x v="3"/>
    <x v="9"/>
  </r>
  <r>
    <x v="732"/>
    <x v="15"/>
    <x v="1"/>
    <n v="0.27212930000000002"/>
    <x v="7"/>
    <n v="44"/>
    <x v="3"/>
    <x v="9"/>
  </r>
  <r>
    <x v="732"/>
    <x v="8"/>
    <x v="1"/>
    <n v="0.27682269999999998"/>
    <x v="7"/>
    <n v="44"/>
    <x v="3"/>
    <x v="9"/>
  </r>
  <r>
    <x v="732"/>
    <x v="9"/>
    <x v="1"/>
    <n v="0.28583579999999997"/>
    <x v="7"/>
    <n v="44"/>
    <x v="3"/>
    <x v="9"/>
  </r>
  <r>
    <x v="732"/>
    <x v="10"/>
    <x v="1"/>
    <n v="0.30475940000000001"/>
    <x v="7"/>
    <n v="44"/>
    <x v="3"/>
    <x v="9"/>
  </r>
  <r>
    <x v="732"/>
    <x v="11"/>
    <x v="1"/>
    <n v="0.29339019999999999"/>
    <x v="7"/>
    <n v="44"/>
    <x v="3"/>
    <x v="9"/>
  </r>
  <r>
    <x v="732"/>
    <x v="12"/>
    <x v="1"/>
    <n v="0.36753249999999998"/>
    <x v="7"/>
    <n v="44"/>
    <x v="3"/>
    <x v="9"/>
  </r>
  <r>
    <x v="732"/>
    <x v="18"/>
    <x v="1"/>
    <n v="0.17539840000000001"/>
    <x v="7"/>
    <n v="44"/>
    <x v="3"/>
    <x v="9"/>
  </r>
  <r>
    <x v="732"/>
    <x v="19"/>
    <x v="1"/>
    <n v="0.2085707"/>
    <x v="7"/>
    <n v="44"/>
    <x v="3"/>
    <x v="9"/>
  </r>
  <r>
    <x v="732"/>
    <x v="13"/>
    <x v="1"/>
    <n v="7.345575E-2"/>
    <x v="7"/>
    <n v="44"/>
    <x v="3"/>
    <x v="9"/>
  </r>
  <r>
    <x v="733"/>
    <x v="0"/>
    <x v="3"/>
    <n v="0.62360000000000004"/>
    <x v="7"/>
    <n v="45"/>
    <x v="3"/>
    <x v="10"/>
  </r>
  <r>
    <x v="733"/>
    <x v="16"/>
    <x v="3"/>
    <n v="1.3026"/>
    <x v="7"/>
    <n v="45"/>
    <x v="3"/>
    <x v="10"/>
  </r>
  <r>
    <x v="733"/>
    <x v="14"/>
    <x v="3"/>
    <n v="1.2659"/>
    <x v="7"/>
    <n v="45"/>
    <x v="3"/>
    <x v="10"/>
  </r>
  <r>
    <x v="733"/>
    <x v="2"/>
    <x v="3"/>
    <n v="1.3047"/>
    <x v="7"/>
    <n v="45"/>
    <x v="3"/>
    <x v="10"/>
  </r>
  <r>
    <x v="733"/>
    <x v="5"/>
    <x v="3"/>
    <n v="0.82789999999999997"/>
    <x v="7"/>
    <n v="45"/>
    <x v="3"/>
    <x v="10"/>
  </r>
  <r>
    <x v="733"/>
    <x v="6"/>
    <x v="3"/>
    <n v="1.0685"/>
    <x v="7"/>
    <n v="45"/>
    <x v="3"/>
    <x v="10"/>
  </r>
  <r>
    <x v="733"/>
    <x v="17"/>
    <x v="3"/>
    <n v="1.5136000000000001"/>
    <x v="7"/>
    <n v="45"/>
    <x v="3"/>
    <x v="10"/>
  </r>
  <r>
    <x v="733"/>
    <x v="15"/>
    <x v="3"/>
    <n v="1.4809000000000001"/>
    <x v="7"/>
    <n v="45"/>
    <x v="3"/>
    <x v="10"/>
  </r>
  <r>
    <x v="733"/>
    <x v="8"/>
    <x v="3"/>
    <n v="1.5082"/>
    <x v="7"/>
    <n v="45"/>
    <x v="3"/>
    <x v="10"/>
  </r>
  <r>
    <x v="733"/>
    <x v="9"/>
    <x v="3"/>
    <n v="1.5469999999999999"/>
    <x v="7"/>
    <n v="45"/>
    <x v="3"/>
    <x v="10"/>
  </r>
  <r>
    <x v="733"/>
    <x v="10"/>
    <x v="3"/>
    <n v="1.6620999999999999"/>
    <x v="7"/>
    <n v="45"/>
    <x v="3"/>
    <x v="10"/>
  </r>
  <r>
    <x v="733"/>
    <x v="11"/>
    <x v="3"/>
    <n v="1.5899000000000001"/>
    <x v="7"/>
    <n v="45"/>
    <x v="3"/>
    <x v="10"/>
  </r>
  <r>
    <x v="733"/>
    <x v="12"/>
    <x v="3"/>
    <n v="1.9661"/>
    <x v="7"/>
    <n v="45"/>
    <x v="3"/>
    <x v="10"/>
  </r>
  <r>
    <x v="733"/>
    <x v="18"/>
    <x v="3"/>
    <n v="0.93799999999999994"/>
    <x v="7"/>
    <n v="45"/>
    <x v="3"/>
    <x v="10"/>
  </r>
  <r>
    <x v="733"/>
    <x v="19"/>
    <x v="3"/>
    <n v="1.1153999999999999"/>
    <x v="7"/>
    <n v="45"/>
    <x v="3"/>
    <x v="10"/>
  </r>
  <r>
    <x v="733"/>
    <x v="13"/>
    <x v="3"/>
    <n v="0.63829999999999998"/>
    <x v="7"/>
    <n v="45"/>
    <x v="3"/>
    <x v="10"/>
  </r>
  <r>
    <x v="733"/>
    <x v="0"/>
    <x v="2"/>
    <n v="0.36699189999999998"/>
    <x v="7"/>
    <n v="45"/>
    <x v="3"/>
    <x v="10"/>
  </r>
  <r>
    <x v="733"/>
    <x v="16"/>
    <x v="2"/>
    <n v="0.59266439999999998"/>
    <x v="7"/>
    <n v="45"/>
    <x v="3"/>
    <x v="10"/>
  </r>
  <r>
    <x v="733"/>
    <x v="14"/>
    <x v="2"/>
    <n v="0.56282710000000002"/>
    <x v="7"/>
    <n v="45"/>
    <x v="3"/>
    <x v="10"/>
  </r>
  <r>
    <x v="733"/>
    <x v="2"/>
    <x v="2"/>
    <n v="0.59437169999999995"/>
    <x v="7"/>
    <n v="45"/>
    <x v="3"/>
    <x v="10"/>
  </r>
  <r>
    <x v="733"/>
    <x v="5"/>
    <x v="2"/>
    <n v="0.60819489999999998"/>
    <x v="7"/>
    <n v="45"/>
    <x v="3"/>
    <x v="10"/>
  </r>
  <r>
    <x v="733"/>
    <x v="6"/>
    <x v="2"/>
    <n v="0.52174920000000002"/>
    <x v="7"/>
    <n v="45"/>
    <x v="3"/>
    <x v="10"/>
  </r>
  <r>
    <x v="733"/>
    <x v="17"/>
    <x v="2"/>
    <n v="0.57905910000000005"/>
    <x v="7"/>
    <n v="45"/>
    <x v="3"/>
    <x v="10"/>
  </r>
  <r>
    <x v="733"/>
    <x v="15"/>
    <x v="2"/>
    <n v="0.55247380000000001"/>
    <x v="7"/>
    <n v="45"/>
    <x v="3"/>
    <x v="10"/>
  </r>
  <r>
    <x v="733"/>
    <x v="8"/>
    <x v="2"/>
    <n v="0.57466890000000004"/>
    <x v="7"/>
    <n v="45"/>
    <x v="3"/>
    <x v="10"/>
  </r>
  <r>
    <x v="733"/>
    <x v="9"/>
    <x v="2"/>
    <n v="0.60621360000000002"/>
    <x v="7"/>
    <n v="45"/>
    <x v="3"/>
    <x v="10"/>
  </r>
  <r>
    <x v="733"/>
    <x v="10"/>
    <x v="2"/>
    <n v="0.69979080000000005"/>
    <x v="7"/>
    <n v="45"/>
    <x v="3"/>
    <x v="10"/>
  </r>
  <r>
    <x v="733"/>
    <x v="11"/>
    <x v="2"/>
    <n v="0.64109159999999998"/>
    <x v="7"/>
    <n v="45"/>
    <x v="3"/>
    <x v="10"/>
  </r>
  <r>
    <x v="733"/>
    <x v="12"/>
    <x v="2"/>
    <n v="0.94694529999999999"/>
    <x v="7"/>
    <n v="45"/>
    <x v="3"/>
    <x v="10"/>
  </r>
  <r>
    <x v="733"/>
    <x v="18"/>
    <x v="2"/>
    <n v="0.62480170000000002"/>
    <x v="7"/>
    <n v="45"/>
    <x v="3"/>
    <x v="10"/>
  </r>
  <r>
    <x v="733"/>
    <x v="19"/>
    <x v="2"/>
    <n v="0.72902920000000004"/>
    <x v="7"/>
    <n v="45"/>
    <x v="3"/>
    <x v="10"/>
  </r>
  <r>
    <x v="733"/>
    <x v="13"/>
    <x v="2"/>
    <n v="0.52800729999999996"/>
    <x v="7"/>
    <n v="45"/>
    <x v="3"/>
    <x v="10"/>
  </r>
  <r>
    <x v="733"/>
    <x v="0"/>
    <x v="0"/>
    <n v="0.14000000000000001"/>
    <x v="7"/>
    <n v="45"/>
    <x v="3"/>
    <x v="10"/>
  </r>
  <r>
    <x v="733"/>
    <x v="16"/>
    <x v="0"/>
    <n v="0.46636"/>
    <x v="7"/>
    <n v="45"/>
    <x v="3"/>
    <x v="10"/>
  </r>
  <r>
    <x v="733"/>
    <x v="14"/>
    <x v="0"/>
    <n v="0.46636"/>
    <x v="7"/>
    <n v="45"/>
    <x v="3"/>
    <x v="10"/>
  </r>
  <r>
    <x v="733"/>
    <x v="2"/>
    <x v="0"/>
    <n v="0.46636"/>
    <x v="7"/>
    <n v="45"/>
    <x v="3"/>
    <x v="10"/>
  </r>
  <r>
    <x v="733"/>
    <x v="5"/>
    <x v="0"/>
    <n v="0.12446"/>
    <x v="7"/>
    <n v="45"/>
    <x v="3"/>
    <x v="10"/>
  </r>
  <r>
    <x v="733"/>
    <x v="6"/>
    <x v="0"/>
    <n v="0.34694999999999998"/>
    <x v="7"/>
    <n v="45"/>
    <x v="3"/>
    <x v="10"/>
  </r>
  <r>
    <x v="733"/>
    <x v="17"/>
    <x v="0"/>
    <n v="0.65151000000000003"/>
    <x v="7"/>
    <n v="45"/>
    <x v="3"/>
    <x v="10"/>
  </r>
  <r>
    <x v="733"/>
    <x v="15"/>
    <x v="0"/>
    <n v="0.65151000000000003"/>
    <x v="7"/>
    <n v="45"/>
    <x v="3"/>
    <x v="10"/>
  </r>
  <r>
    <x v="733"/>
    <x v="8"/>
    <x v="0"/>
    <n v="0.65151000000000003"/>
    <x v="7"/>
    <n v="45"/>
    <x v="3"/>
    <x v="10"/>
  </r>
  <r>
    <x v="733"/>
    <x v="9"/>
    <x v="0"/>
    <n v="0.65151000000000003"/>
    <x v="7"/>
    <n v="45"/>
    <x v="3"/>
    <x v="10"/>
  </r>
  <r>
    <x v="733"/>
    <x v="10"/>
    <x v="0"/>
    <n v="0.65151000000000003"/>
    <x v="7"/>
    <n v="45"/>
    <x v="3"/>
    <x v="10"/>
  </r>
  <r>
    <x v="733"/>
    <x v="11"/>
    <x v="0"/>
    <n v="0.65151000000000003"/>
    <x v="7"/>
    <n v="45"/>
    <x v="3"/>
    <x v="10"/>
  </r>
  <r>
    <x v="733"/>
    <x v="12"/>
    <x v="0"/>
    <n v="0.65151000000000003"/>
    <x v="7"/>
    <n v="45"/>
    <x v="3"/>
    <x v="10"/>
  </r>
  <r>
    <x v="733"/>
    <x v="18"/>
    <x v="0"/>
    <n v="0.13780000000000001"/>
    <x v="7"/>
    <n v="45"/>
    <x v="3"/>
    <x v="10"/>
  </r>
  <r>
    <x v="733"/>
    <x v="19"/>
    <x v="0"/>
    <n v="0.17780000000000001"/>
    <x v="7"/>
    <n v="45"/>
    <x v="3"/>
    <x v="10"/>
  </r>
  <r>
    <x v="733"/>
    <x v="13"/>
    <x v="0"/>
    <n v="3.6859999999999997E-2"/>
    <x v="7"/>
    <n v="45"/>
    <x v="3"/>
    <x v="10"/>
  </r>
  <r>
    <x v="733"/>
    <x v="0"/>
    <x v="1"/>
    <n v="0.11660810000000001"/>
    <x v="7"/>
    <n v="45"/>
    <x v="3"/>
    <x v="10"/>
  </r>
  <r>
    <x v="733"/>
    <x v="16"/>
    <x v="1"/>
    <n v="0.2435756"/>
    <x v="7"/>
    <n v="45"/>
    <x v="3"/>
    <x v="10"/>
  </r>
  <r>
    <x v="733"/>
    <x v="14"/>
    <x v="1"/>
    <n v="0.23671300000000001"/>
    <x v="7"/>
    <n v="45"/>
    <x v="3"/>
    <x v="10"/>
  </r>
  <r>
    <x v="733"/>
    <x v="2"/>
    <x v="1"/>
    <n v="0.2439683"/>
    <x v="7"/>
    <n v="45"/>
    <x v="3"/>
    <x v="10"/>
  </r>
  <r>
    <x v="733"/>
    <x v="5"/>
    <x v="1"/>
    <n v="9.5245129999999997E-2"/>
    <x v="7"/>
    <n v="45"/>
    <x v="3"/>
    <x v="10"/>
  </r>
  <r>
    <x v="733"/>
    <x v="6"/>
    <x v="1"/>
    <n v="0.1998008"/>
    <x v="7"/>
    <n v="45"/>
    <x v="3"/>
    <x v="10"/>
  </r>
  <r>
    <x v="733"/>
    <x v="17"/>
    <x v="1"/>
    <n v="0.28303089999999997"/>
    <x v="7"/>
    <n v="45"/>
    <x v="3"/>
    <x v="10"/>
  </r>
  <r>
    <x v="733"/>
    <x v="15"/>
    <x v="1"/>
    <n v="0.2769163"/>
    <x v="7"/>
    <n v="45"/>
    <x v="3"/>
    <x v="10"/>
  </r>
  <r>
    <x v="733"/>
    <x v="8"/>
    <x v="1"/>
    <n v="0.28202110000000002"/>
    <x v="7"/>
    <n v="45"/>
    <x v="3"/>
    <x v="10"/>
  </r>
  <r>
    <x v="733"/>
    <x v="9"/>
    <x v="1"/>
    <n v="0.28927639999999999"/>
    <x v="7"/>
    <n v="45"/>
    <x v="3"/>
    <x v="10"/>
  </r>
  <r>
    <x v="733"/>
    <x v="10"/>
    <x v="1"/>
    <n v="0.3107992"/>
    <x v="7"/>
    <n v="45"/>
    <x v="3"/>
    <x v="10"/>
  </r>
  <r>
    <x v="733"/>
    <x v="11"/>
    <x v="1"/>
    <n v="0.29729840000000002"/>
    <x v="7"/>
    <n v="45"/>
    <x v="3"/>
    <x v="10"/>
  </r>
  <r>
    <x v="733"/>
    <x v="12"/>
    <x v="1"/>
    <n v="0.36764469999999999"/>
    <x v="7"/>
    <n v="45"/>
    <x v="3"/>
    <x v="10"/>
  </r>
  <r>
    <x v="733"/>
    <x v="18"/>
    <x v="1"/>
    <n v="0.17539840000000001"/>
    <x v="7"/>
    <n v="45"/>
    <x v="3"/>
    <x v="10"/>
  </r>
  <r>
    <x v="733"/>
    <x v="19"/>
    <x v="1"/>
    <n v="0.2085707"/>
    <x v="7"/>
    <n v="45"/>
    <x v="3"/>
    <x v="10"/>
  </r>
  <r>
    <x v="733"/>
    <x v="13"/>
    <x v="1"/>
    <n v="7.3432739999999996E-2"/>
    <x v="7"/>
    <n v="45"/>
    <x v="3"/>
    <x v="10"/>
  </r>
  <r>
    <x v="734"/>
    <x v="0"/>
    <x v="3"/>
    <n v="0.63280000000000003"/>
    <x v="7"/>
    <n v="46"/>
    <x v="3"/>
    <x v="10"/>
  </r>
  <r>
    <x v="734"/>
    <x v="16"/>
    <x v="3"/>
    <n v="1.3170999999999999"/>
    <x v="7"/>
    <n v="46"/>
    <x v="3"/>
    <x v="10"/>
  </r>
  <r>
    <x v="734"/>
    <x v="14"/>
    <x v="3"/>
    <n v="1.2826"/>
    <x v="7"/>
    <n v="46"/>
    <x v="3"/>
    <x v="10"/>
  </r>
  <r>
    <x v="734"/>
    <x v="2"/>
    <x v="3"/>
    <n v="1.321"/>
    <x v="7"/>
    <n v="46"/>
    <x v="3"/>
    <x v="10"/>
  </r>
  <r>
    <x v="734"/>
    <x v="5"/>
    <x v="3"/>
    <n v="0.84109999999999996"/>
    <x v="7"/>
    <n v="46"/>
    <x v="3"/>
    <x v="10"/>
  </r>
  <r>
    <x v="734"/>
    <x v="6"/>
    <x v="3"/>
    <n v="1.0851999999999999"/>
    <x v="7"/>
    <n v="46"/>
    <x v="3"/>
    <x v="10"/>
  </r>
  <r>
    <x v="734"/>
    <x v="17"/>
    <x v="3"/>
    <n v="1.5361"/>
    <x v="7"/>
    <n v="46"/>
    <x v="3"/>
    <x v="10"/>
  </r>
  <r>
    <x v="734"/>
    <x v="15"/>
    <x v="3"/>
    <n v="1.5109999999999999"/>
    <x v="7"/>
    <n v="46"/>
    <x v="3"/>
    <x v="10"/>
  </r>
  <r>
    <x v="734"/>
    <x v="8"/>
    <x v="3"/>
    <n v="1.5341"/>
    <x v="7"/>
    <n v="46"/>
    <x v="3"/>
    <x v="10"/>
  </r>
  <r>
    <x v="734"/>
    <x v="9"/>
    <x v="3"/>
    <n v="1.5746"/>
    <x v="7"/>
    <n v="46"/>
    <x v="3"/>
    <x v="10"/>
  </r>
  <r>
    <x v="734"/>
    <x v="10"/>
    <x v="3"/>
    <n v="1.6942999999999999"/>
    <x v="7"/>
    <n v="46"/>
    <x v="3"/>
    <x v="10"/>
  </r>
  <r>
    <x v="734"/>
    <x v="11"/>
    <x v="3"/>
    <n v="1.6175999999999999"/>
    <x v="7"/>
    <n v="46"/>
    <x v="3"/>
    <x v="10"/>
  </r>
  <r>
    <x v="734"/>
    <x v="12"/>
    <x v="3"/>
    <n v="1.9665999999999999"/>
    <x v="7"/>
    <n v="46"/>
    <x v="3"/>
    <x v="10"/>
  </r>
  <r>
    <x v="734"/>
    <x v="18"/>
    <x v="3"/>
    <n v="0.93799999999999994"/>
    <x v="7"/>
    <n v="46"/>
    <x v="3"/>
    <x v="10"/>
  </r>
  <r>
    <x v="734"/>
    <x v="19"/>
    <x v="3"/>
    <n v="1.1153999999999999"/>
    <x v="7"/>
    <n v="46"/>
    <x v="3"/>
    <x v="10"/>
  </r>
  <r>
    <x v="734"/>
    <x v="13"/>
    <x v="3"/>
    <n v="0.66149999999999998"/>
    <x v="7"/>
    <n v="46"/>
    <x v="3"/>
    <x v="10"/>
  </r>
  <r>
    <x v="734"/>
    <x v="0"/>
    <x v="2"/>
    <n v="0.37447150000000001"/>
    <x v="7"/>
    <n v="46"/>
    <x v="3"/>
    <x v="10"/>
  </r>
  <r>
    <x v="734"/>
    <x v="16"/>
    <x v="2"/>
    <n v="0.60445309999999997"/>
    <x v="7"/>
    <n v="46"/>
    <x v="3"/>
    <x v="10"/>
  </r>
  <r>
    <x v="734"/>
    <x v="14"/>
    <x v="2"/>
    <n v="0.57640429999999998"/>
    <x v="7"/>
    <n v="46"/>
    <x v="3"/>
    <x v="10"/>
  </r>
  <r>
    <x v="734"/>
    <x v="2"/>
    <x v="2"/>
    <n v="0.60762380000000005"/>
    <x v="7"/>
    <n v="46"/>
    <x v="3"/>
    <x v="10"/>
  </r>
  <r>
    <x v="734"/>
    <x v="5"/>
    <x v="2"/>
    <n v="0.61987630000000005"/>
    <x v="7"/>
    <n v="46"/>
    <x v="3"/>
    <x v="10"/>
  </r>
  <r>
    <x v="734"/>
    <x v="6"/>
    <x v="2"/>
    <n v="0.53532639999999998"/>
    <x v="7"/>
    <n v="46"/>
    <x v="3"/>
    <x v="10"/>
  </r>
  <r>
    <x v="734"/>
    <x v="17"/>
    <x v="2"/>
    <n v="0.59735179999999999"/>
    <x v="7"/>
    <n v="46"/>
    <x v="3"/>
    <x v="10"/>
  </r>
  <r>
    <x v="734"/>
    <x v="15"/>
    <x v="2"/>
    <n v="0.57694529999999999"/>
    <x v="7"/>
    <n v="46"/>
    <x v="3"/>
    <x v="10"/>
  </r>
  <r>
    <x v="734"/>
    <x v="8"/>
    <x v="2"/>
    <n v="0.59572579999999997"/>
    <x v="7"/>
    <n v="46"/>
    <x v="3"/>
    <x v="10"/>
  </r>
  <r>
    <x v="734"/>
    <x v="9"/>
    <x v="2"/>
    <n v="0.62865260000000001"/>
    <x v="7"/>
    <n v="46"/>
    <x v="3"/>
    <x v="10"/>
  </r>
  <r>
    <x v="734"/>
    <x v="10"/>
    <x v="2"/>
    <n v="0.72596970000000005"/>
    <x v="7"/>
    <n v="46"/>
    <x v="3"/>
    <x v="10"/>
  </r>
  <r>
    <x v="734"/>
    <x v="11"/>
    <x v="2"/>
    <n v="0.66361190000000003"/>
    <x v="7"/>
    <n v="46"/>
    <x v="3"/>
    <x v="10"/>
  </r>
  <r>
    <x v="734"/>
    <x v="12"/>
    <x v="2"/>
    <n v="0.94735179999999997"/>
    <x v="7"/>
    <n v="46"/>
    <x v="3"/>
    <x v="10"/>
  </r>
  <r>
    <x v="734"/>
    <x v="18"/>
    <x v="2"/>
    <n v="0.62480170000000002"/>
    <x v="7"/>
    <n v="46"/>
    <x v="3"/>
    <x v="10"/>
  </r>
  <r>
    <x v="734"/>
    <x v="19"/>
    <x v="2"/>
    <n v="0.72902920000000004"/>
    <x v="7"/>
    <n v="46"/>
    <x v="3"/>
    <x v="10"/>
  </r>
  <r>
    <x v="734"/>
    <x v="13"/>
    <x v="2"/>
    <n v="0.54853819999999998"/>
    <x v="7"/>
    <n v="46"/>
    <x v="3"/>
    <x v="10"/>
  </r>
  <r>
    <x v="734"/>
    <x v="0"/>
    <x v="0"/>
    <n v="0.14000000000000001"/>
    <x v="7"/>
    <n v="46"/>
    <x v="3"/>
    <x v="10"/>
  </r>
  <r>
    <x v="734"/>
    <x v="16"/>
    <x v="0"/>
    <n v="0.46636"/>
    <x v="7"/>
    <n v="46"/>
    <x v="3"/>
    <x v="10"/>
  </r>
  <r>
    <x v="734"/>
    <x v="14"/>
    <x v="0"/>
    <n v="0.46636"/>
    <x v="7"/>
    <n v="46"/>
    <x v="3"/>
    <x v="10"/>
  </r>
  <r>
    <x v="734"/>
    <x v="2"/>
    <x v="0"/>
    <n v="0.46636"/>
    <x v="7"/>
    <n v="46"/>
    <x v="3"/>
    <x v="10"/>
  </r>
  <r>
    <x v="734"/>
    <x v="5"/>
    <x v="0"/>
    <n v="0.12446"/>
    <x v="7"/>
    <n v="46"/>
    <x v="3"/>
    <x v="10"/>
  </r>
  <r>
    <x v="734"/>
    <x v="6"/>
    <x v="0"/>
    <n v="0.34694999999999998"/>
    <x v="7"/>
    <n v="46"/>
    <x v="3"/>
    <x v="10"/>
  </r>
  <r>
    <x v="734"/>
    <x v="17"/>
    <x v="0"/>
    <n v="0.65151000000000003"/>
    <x v="7"/>
    <n v="46"/>
    <x v="3"/>
    <x v="10"/>
  </r>
  <r>
    <x v="734"/>
    <x v="15"/>
    <x v="0"/>
    <n v="0.65151000000000003"/>
    <x v="7"/>
    <n v="46"/>
    <x v="3"/>
    <x v="10"/>
  </r>
  <r>
    <x v="734"/>
    <x v="8"/>
    <x v="0"/>
    <n v="0.65151000000000003"/>
    <x v="7"/>
    <n v="46"/>
    <x v="3"/>
    <x v="10"/>
  </r>
  <r>
    <x v="734"/>
    <x v="9"/>
    <x v="0"/>
    <n v="0.65151000000000003"/>
    <x v="7"/>
    <n v="46"/>
    <x v="3"/>
    <x v="10"/>
  </r>
  <r>
    <x v="734"/>
    <x v="10"/>
    <x v="0"/>
    <n v="0.65151000000000003"/>
    <x v="7"/>
    <n v="46"/>
    <x v="3"/>
    <x v="10"/>
  </r>
  <r>
    <x v="734"/>
    <x v="11"/>
    <x v="0"/>
    <n v="0.65151000000000003"/>
    <x v="7"/>
    <n v="46"/>
    <x v="3"/>
    <x v="10"/>
  </r>
  <r>
    <x v="734"/>
    <x v="12"/>
    <x v="0"/>
    <n v="0.65151000000000003"/>
    <x v="7"/>
    <n v="46"/>
    <x v="3"/>
    <x v="10"/>
  </r>
  <r>
    <x v="734"/>
    <x v="18"/>
    <x v="0"/>
    <n v="0.13780000000000001"/>
    <x v="7"/>
    <n v="46"/>
    <x v="3"/>
    <x v="10"/>
  </r>
  <r>
    <x v="734"/>
    <x v="19"/>
    <x v="0"/>
    <n v="0.17780000000000001"/>
    <x v="7"/>
    <n v="46"/>
    <x v="3"/>
    <x v="10"/>
  </r>
  <r>
    <x v="734"/>
    <x v="13"/>
    <x v="0"/>
    <n v="3.6859999999999997E-2"/>
    <x v="7"/>
    <n v="46"/>
    <x v="3"/>
    <x v="10"/>
  </r>
  <r>
    <x v="734"/>
    <x v="0"/>
    <x v="1"/>
    <n v="0.1183285"/>
    <x v="7"/>
    <n v="46"/>
    <x v="3"/>
    <x v="10"/>
  </r>
  <r>
    <x v="734"/>
    <x v="16"/>
    <x v="1"/>
    <n v="0.24628700000000001"/>
    <x v="7"/>
    <n v="46"/>
    <x v="3"/>
    <x v="10"/>
  </r>
  <r>
    <x v="734"/>
    <x v="14"/>
    <x v="1"/>
    <n v="0.23983579999999999"/>
    <x v="7"/>
    <n v="46"/>
    <x v="3"/>
    <x v="10"/>
  </r>
  <r>
    <x v="734"/>
    <x v="2"/>
    <x v="1"/>
    <n v="0.24701629999999999"/>
    <x v="7"/>
    <n v="46"/>
    <x v="3"/>
    <x v="10"/>
  </r>
  <r>
    <x v="734"/>
    <x v="5"/>
    <x v="1"/>
    <n v="9.6763719999999998E-2"/>
    <x v="7"/>
    <n v="46"/>
    <x v="3"/>
    <x v="10"/>
  </r>
  <r>
    <x v="734"/>
    <x v="6"/>
    <x v="1"/>
    <n v="0.20292360000000001"/>
    <x v="7"/>
    <n v="46"/>
    <x v="3"/>
    <x v="10"/>
  </r>
  <r>
    <x v="734"/>
    <x v="17"/>
    <x v="1"/>
    <n v="0.2872382"/>
    <x v="7"/>
    <n v="46"/>
    <x v="3"/>
    <x v="10"/>
  </r>
  <r>
    <x v="734"/>
    <x v="15"/>
    <x v="1"/>
    <n v="0.28254469999999998"/>
    <x v="7"/>
    <n v="46"/>
    <x v="3"/>
    <x v="10"/>
  </r>
  <r>
    <x v="734"/>
    <x v="8"/>
    <x v="1"/>
    <n v="0.28686430000000002"/>
    <x v="7"/>
    <n v="46"/>
    <x v="3"/>
    <x v="10"/>
  </r>
  <r>
    <x v="734"/>
    <x v="9"/>
    <x v="1"/>
    <n v="0.29443740000000002"/>
    <x v="7"/>
    <n v="46"/>
    <x v="3"/>
    <x v="10"/>
  </r>
  <r>
    <x v="734"/>
    <x v="10"/>
    <x v="1"/>
    <n v="0.3168203"/>
    <x v="7"/>
    <n v="46"/>
    <x v="3"/>
    <x v="10"/>
  </r>
  <r>
    <x v="734"/>
    <x v="11"/>
    <x v="1"/>
    <n v="0.30247800000000002"/>
    <x v="7"/>
    <n v="46"/>
    <x v="3"/>
    <x v="10"/>
  </r>
  <r>
    <x v="734"/>
    <x v="12"/>
    <x v="1"/>
    <n v="0.36773820000000002"/>
    <x v="7"/>
    <n v="46"/>
    <x v="3"/>
    <x v="10"/>
  </r>
  <r>
    <x v="734"/>
    <x v="18"/>
    <x v="1"/>
    <n v="0.17539840000000001"/>
    <x v="7"/>
    <n v="46"/>
    <x v="3"/>
    <x v="10"/>
  </r>
  <r>
    <x v="734"/>
    <x v="19"/>
    <x v="1"/>
    <n v="0.2085707"/>
    <x v="7"/>
    <n v="46"/>
    <x v="3"/>
    <x v="10"/>
  </r>
  <r>
    <x v="734"/>
    <x v="13"/>
    <x v="1"/>
    <n v="7.6101769999999999E-2"/>
    <x v="7"/>
    <n v="46"/>
    <x v="3"/>
    <x v="10"/>
  </r>
  <r>
    <x v="735"/>
    <x v="0"/>
    <x v="3"/>
    <n v="0.63539999999999996"/>
    <x v="7"/>
    <n v="46"/>
    <x v="3"/>
    <x v="10"/>
  </r>
  <r>
    <x v="735"/>
    <x v="16"/>
    <x v="3"/>
    <n v="1.3184"/>
    <x v="7"/>
    <n v="46"/>
    <x v="3"/>
    <x v="10"/>
  </r>
  <r>
    <x v="735"/>
    <x v="14"/>
    <x v="3"/>
    <n v="1.2786"/>
    <x v="7"/>
    <n v="46"/>
    <x v="3"/>
    <x v="10"/>
  </r>
  <r>
    <x v="735"/>
    <x v="2"/>
    <x v="3"/>
    <n v="1.3125"/>
    <x v="7"/>
    <n v="46"/>
    <x v="3"/>
    <x v="10"/>
  </r>
  <r>
    <x v="735"/>
    <x v="5"/>
    <x v="3"/>
    <n v="0.8407"/>
    <x v="7"/>
    <n v="46"/>
    <x v="3"/>
    <x v="10"/>
  </r>
  <r>
    <x v="735"/>
    <x v="6"/>
    <x v="3"/>
    <n v="1.0987"/>
    <x v="7"/>
    <n v="46"/>
    <x v="3"/>
    <x v="10"/>
  </r>
  <r>
    <x v="735"/>
    <x v="17"/>
    <x v="3"/>
    <n v="1.5365"/>
    <x v="7"/>
    <n v="46"/>
    <x v="3"/>
    <x v="10"/>
  </r>
  <r>
    <x v="735"/>
    <x v="15"/>
    <x v="3"/>
    <n v="1.5029999999999999"/>
    <x v="7"/>
    <n v="46"/>
    <x v="3"/>
    <x v="10"/>
  </r>
  <r>
    <x v="735"/>
    <x v="8"/>
    <x v="3"/>
    <n v="1.5101"/>
    <x v="7"/>
    <n v="46"/>
    <x v="3"/>
    <x v="10"/>
  </r>
  <r>
    <x v="735"/>
    <x v="9"/>
    <x v="3"/>
    <n v="1.5822000000000001"/>
    <x v="7"/>
    <n v="46"/>
    <x v="3"/>
    <x v="10"/>
  </r>
  <r>
    <x v="735"/>
    <x v="10"/>
    <x v="3"/>
    <n v="1.6775"/>
    <x v="7"/>
    <n v="46"/>
    <x v="3"/>
    <x v="10"/>
  </r>
  <r>
    <x v="735"/>
    <x v="11"/>
    <x v="3"/>
    <n v="1.6268"/>
    <x v="7"/>
    <n v="46"/>
    <x v="3"/>
    <x v="10"/>
  </r>
  <r>
    <x v="735"/>
    <x v="12"/>
    <x v="3"/>
    <n v="1.9671000000000001"/>
    <x v="7"/>
    <n v="46"/>
    <x v="3"/>
    <x v="10"/>
  </r>
  <r>
    <x v="735"/>
    <x v="18"/>
    <x v="3"/>
    <n v="0.93799999999999994"/>
    <x v="7"/>
    <n v="46"/>
    <x v="3"/>
    <x v="10"/>
  </r>
  <r>
    <x v="735"/>
    <x v="19"/>
    <x v="3"/>
    <n v="1.1153999999999999"/>
    <x v="7"/>
    <n v="46"/>
    <x v="3"/>
    <x v="10"/>
  </r>
  <r>
    <x v="735"/>
    <x v="13"/>
    <x v="3"/>
    <n v="0.6835"/>
    <x v="7"/>
    <n v="46"/>
    <x v="3"/>
    <x v="10"/>
  </r>
  <r>
    <x v="735"/>
    <x v="0"/>
    <x v="2"/>
    <n v="0.37658540000000001"/>
    <x v="7"/>
    <n v="46"/>
    <x v="3"/>
    <x v="10"/>
  </r>
  <r>
    <x v="735"/>
    <x v="16"/>
    <x v="2"/>
    <n v="0.60550990000000005"/>
    <x v="7"/>
    <n v="46"/>
    <x v="3"/>
    <x v="10"/>
  </r>
  <r>
    <x v="735"/>
    <x v="14"/>
    <x v="2"/>
    <n v="0.5731522"/>
    <x v="7"/>
    <n v="46"/>
    <x v="3"/>
    <x v="10"/>
  </r>
  <r>
    <x v="735"/>
    <x v="2"/>
    <x v="2"/>
    <n v="0.60071319999999995"/>
    <x v="7"/>
    <n v="46"/>
    <x v="3"/>
    <x v="10"/>
  </r>
  <r>
    <x v="735"/>
    <x v="5"/>
    <x v="2"/>
    <n v="0.61952229999999997"/>
    <x v="7"/>
    <n v="46"/>
    <x v="3"/>
    <x v="10"/>
  </r>
  <r>
    <x v="735"/>
    <x v="6"/>
    <x v="2"/>
    <n v="0.54630210000000001"/>
    <x v="7"/>
    <n v="46"/>
    <x v="3"/>
    <x v="10"/>
  </r>
  <r>
    <x v="735"/>
    <x v="17"/>
    <x v="2"/>
    <n v="0.59767700000000001"/>
    <x v="7"/>
    <n v="46"/>
    <x v="3"/>
    <x v="10"/>
  </r>
  <r>
    <x v="735"/>
    <x v="15"/>
    <x v="2"/>
    <n v="0.57044119999999998"/>
    <x v="7"/>
    <n v="46"/>
    <x v="3"/>
    <x v="10"/>
  </r>
  <r>
    <x v="735"/>
    <x v="8"/>
    <x v="2"/>
    <n v="0.57621359999999999"/>
    <x v="7"/>
    <n v="46"/>
    <x v="3"/>
    <x v="10"/>
  </r>
  <r>
    <x v="735"/>
    <x v="9"/>
    <x v="2"/>
    <n v="0.63483149999999999"/>
    <x v="7"/>
    <n v="46"/>
    <x v="3"/>
    <x v="10"/>
  </r>
  <r>
    <x v="735"/>
    <x v="10"/>
    <x v="2"/>
    <n v="0.71231109999999997"/>
    <x v="7"/>
    <n v="46"/>
    <x v="3"/>
    <x v="10"/>
  </r>
  <r>
    <x v="735"/>
    <x v="11"/>
    <x v="2"/>
    <n v="0.67109160000000001"/>
    <x v="7"/>
    <n v="46"/>
    <x v="3"/>
    <x v="10"/>
  </r>
  <r>
    <x v="735"/>
    <x v="12"/>
    <x v="2"/>
    <n v="0.94775830000000005"/>
    <x v="7"/>
    <n v="46"/>
    <x v="3"/>
    <x v="10"/>
  </r>
  <r>
    <x v="735"/>
    <x v="18"/>
    <x v="2"/>
    <n v="0.62480170000000002"/>
    <x v="7"/>
    <n v="46"/>
    <x v="3"/>
    <x v="10"/>
  </r>
  <r>
    <x v="735"/>
    <x v="19"/>
    <x v="2"/>
    <n v="0.72902920000000004"/>
    <x v="7"/>
    <n v="46"/>
    <x v="3"/>
    <x v="10"/>
  </r>
  <r>
    <x v="735"/>
    <x v="13"/>
    <x v="2"/>
    <n v="0.56800720000000005"/>
    <x v="7"/>
    <n v="46"/>
    <x v="3"/>
    <x v="10"/>
  </r>
  <r>
    <x v="735"/>
    <x v="0"/>
    <x v="0"/>
    <n v="0.14000000000000001"/>
    <x v="7"/>
    <n v="46"/>
    <x v="3"/>
    <x v="10"/>
  </r>
  <r>
    <x v="735"/>
    <x v="16"/>
    <x v="0"/>
    <n v="0.46636"/>
    <x v="7"/>
    <n v="46"/>
    <x v="3"/>
    <x v="10"/>
  </r>
  <r>
    <x v="735"/>
    <x v="14"/>
    <x v="0"/>
    <n v="0.46636"/>
    <x v="7"/>
    <n v="46"/>
    <x v="3"/>
    <x v="10"/>
  </r>
  <r>
    <x v="735"/>
    <x v="2"/>
    <x v="0"/>
    <n v="0.46636"/>
    <x v="7"/>
    <n v="46"/>
    <x v="3"/>
    <x v="10"/>
  </r>
  <r>
    <x v="735"/>
    <x v="5"/>
    <x v="0"/>
    <n v="0.12446"/>
    <x v="7"/>
    <n v="46"/>
    <x v="3"/>
    <x v="10"/>
  </r>
  <r>
    <x v="735"/>
    <x v="6"/>
    <x v="0"/>
    <n v="0.34694999999999998"/>
    <x v="7"/>
    <n v="46"/>
    <x v="3"/>
    <x v="10"/>
  </r>
  <r>
    <x v="735"/>
    <x v="17"/>
    <x v="0"/>
    <n v="0.65151000000000003"/>
    <x v="7"/>
    <n v="46"/>
    <x v="3"/>
    <x v="10"/>
  </r>
  <r>
    <x v="735"/>
    <x v="15"/>
    <x v="0"/>
    <n v="0.65151000000000003"/>
    <x v="7"/>
    <n v="46"/>
    <x v="3"/>
    <x v="10"/>
  </r>
  <r>
    <x v="735"/>
    <x v="8"/>
    <x v="0"/>
    <n v="0.65151000000000003"/>
    <x v="7"/>
    <n v="46"/>
    <x v="3"/>
    <x v="10"/>
  </r>
  <r>
    <x v="735"/>
    <x v="9"/>
    <x v="0"/>
    <n v="0.65151000000000003"/>
    <x v="7"/>
    <n v="46"/>
    <x v="3"/>
    <x v="10"/>
  </r>
  <r>
    <x v="735"/>
    <x v="10"/>
    <x v="0"/>
    <n v="0.65151000000000003"/>
    <x v="7"/>
    <n v="46"/>
    <x v="3"/>
    <x v="10"/>
  </r>
  <r>
    <x v="735"/>
    <x v="11"/>
    <x v="0"/>
    <n v="0.65151000000000003"/>
    <x v="7"/>
    <n v="46"/>
    <x v="3"/>
    <x v="10"/>
  </r>
  <r>
    <x v="735"/>
    <x v="12"/>
    <x v="0"/>
    <n v="0.65151000000000003"/>
    <x v="7"/>
    <n v="46"/>
    <x v="3"/>
    <x v="10"/>
  </r>
  <r>
    <x v="735"/>
    <x v="18"/>
    <x v="0"/>
    <n v="0.13780000000000001"/>
    <x v="7"/>
    <n v="46"/>
    <x v="3"/>
    <x v="10"/>
  </r>
  <r>
    <x v="735"/>
    <x v="19"/>
    <x v="0"/>
    <n v="0.17780000000000001"/>
    <x v="7"/>
    <n v="46"/>
    <x v="3"/>
    <x v="10"/>
  </r>
  <r>
    <x v="735"/>
    <x v="13"/>
    <x v="0"/>
    <n v="3.6859999999999997E-2"/>
    <x v="7"/>
    <n v="46"/>
    <x v="3"/>
    <x v="10"/>
  </r>
  <r>
    <x v="735"/>
    <x v="0"/>
    <x v="1"/>
    <n v="0.11881460000000001"/>
    <x v="7"/>
    <n v="46"/>
    <x v="3"/>
    <x v="10"/>
  </r>
  <r>
    <x v="735"/>
    <x v="16"/>
    <x v="1"/>
    <n v="0.2465301"/>
    <x v="7"/>
    <n v="46"/>
    <x v="3"/>
    <x v="10"/>
  </r>
  <r>
    <x v="735"/>
    <x v="14"/>
    <x v="1"/>
    <n v="0.23908779999999999"/>
    <x v="7"/>
    <n v="46"/>
    <x v="3"/>
    <x v="10"/>
  </r>
  <r>
    <x v="735"/>
    <x v="2"/>
    <x v="1"/>
    <n v="0.2454268"/>
    <x v="7"/>
    <n v="46"/>
    <x v="3"/>
    <x v="10"/>
  </r>
  <r>
    <x v="735"/>
    <x v="5"/>
    <x v="1"/>
    <n v="9.6717689999999995E-2"/>
    <x v="7"/>
    <n v="46"/>
    <x v="3"/>
    <x v="10"/>
  </r>
  <r>
    <x v="735"/>
    <x v="6"/>
    <x v="1"/>
    <n v="0.20544799999999999"/>
    <x v="7"/>
    <n v="46"/>
    <x v="3"/>
    <x v="10"/>
  </r>
  <r>
    <x v="735"/>
    <x v="17"/>
    <x v="1"/>
    <n v="0.28731299999999999"/>
    <x v="7"/>
    <n v="46"/>
    <x v="3"/>
    <x v="10"/>
  </r>
  <r>
    <x v="735"/>
    <x v="15"/>
    <x v="1"/>
    <n v="0.28104879999999999"/>
    <x v="7"/>
    <n v="46"/>
    <x v="3"/>
    <x v="10"/>
  </r>
  <r>
    <x v="735"/>
    <x v="8"/>
    <x v="1"/>
    <n v="0.28237640000000003"/>
    <x v="7"/>
    <n v="46"/>
    <x v="3"/>
    <x v="10"/>
  </r>
  <r>
    <x v="735"/>
    <x v="9"/>
    <x v="1"/>
    <n v="0.29585850000000002"/>
    <x v="7"/>
    <n v="46"/>
    <x v="3"/>
    <x v="10"/>
  </r>
  <r>
    <x v="735"/>
    <x v="10"/>
    <x v="1"/>
    <n v="0.31367889999999998"/>
    <x v="7"/>
    <n v="46"/>
    <x v="3"/>
    <x v="10"/>
  </r>
  <r>
    <x v="735"/>
    <x v="11"/>
    <x v="1"/>
    <n v="0.30419839999999998"/>
    <x v="7"/>
    <n v="46"/>
    <x v="3"/>
    <x v="10"/>
  </r>
  <r>
    <x v="735"/>
    <x v="12"/>
    <x v="1"/>
    <n v="0.36783169999999998"/>
    <x v="7"/>
    <n v="46"/>
    <x v="3"/>
    <x v="10"/>
  </r>
  <r>
    <x v="735"/>
    <x v="18"/>
    <x v="1"/>
    <n v="0.17539840000000001"/>
    <x v="7"/>
    <n v="46"/>
    <x v="3"/>
    <x v="10"/>
  </r>
  <r>
    <x v="735"/>
    <x v="19"/>
    <x v="1"/>
    <n v="0.2085707"/>
    <x v="7"/>
    <n v="46"/>
    <x v="3"/>
    <x v="10"/>
  </r>
  <r>
    <x v="735"/>
    <x v="13"/>
    <x v="1"/>
    <n v="7.8632740000000007E-2"/>
    <x v="7"/>
    <n v="46"/>
    <x v="3"/>
    <x v="10"/>
  </r>
  <r>
    <x v="736"/>
    <x v="0"/>
    <x v="3"/>
    <n v="0.63670000000000004"/>
    <x v="7"/>
    <n v="48"/>
    <x v="3"/>
    <x v="10"/>
  </r>
  <r>
    <x v="736"/>
    <x v="16"/>
    <x v="3"/>
    <n v="1.3166"/>
    <x v="7"/>
    <n v="48"/>
    <x v="3"/>
    <x v="10"/>
  </r>
  <r>
    <x v="736"/>
    <x v="14"/>
    <x v="3"/>
    <n v="1.2795000000000001"/>
    <x v="7"/>
    <n v="48"/>
    <x v="3"/>
    <x v="10"/>
  </r>
  <r>
    <x v="736"/>
    <x v="2"/>
    <x v="3"/>
    <n v="1.3171999999999999"/>
    <x v="7"/>
    <n v="48"/>
    <x v="3"/>
    <x v="10"/>
  </r>
  <r>
    <x v="736"/>
    <x v="5"/>
    <x v="3"/>
    <n v="0.83930000000000005"/>
    <x v="7"/>
    <n v="48"/>
    <x v="3"/>
    <x v="10"/>
  </r>
  <r>
    <x v="736"/>
    <x v="6"/>
    <x v="3"/>
    <n v="1.0932999999999999"/>
    <x v="7"/>
    <n v="48"/>
    <x v="3"/>
    <x v="10"/>
  </r>
  <r>
    <x v="736"/>
    <x v="17"/>
    <x v="3"/>
    <n v="1.5283"/>
    <x v="7"/>
    <n v="48"/>
    <x v="3"/>
    <x v="10"/>
  </r>
  <r>
    <x v="736"/>
    <x v="15"/>
    <x v="3"/>
    <n v="1.4930000000000001"/>
    <x v="7"/>
    <n v="48"/>
    <x v="3"/>
    <x v="10"/>
  </r>
  <r>
    <x v="736"/>
    <x v="8"/>
    <x v="3"/>
    <n v="1.5086999999999999"/>
    <x v="7"/>
    <n v="48"/>
    <x v="3"/>
    <x v="10"/>
  </r>
  <r>
    <x v="736"/>
    <x v="9"/>
    <x v="3"/>
    <n v="1.5681"/>
    <x v="7"/>
    <n v="48"/>
    <x v="3"/>
    <x v="10"/>
  </r>
  <r>
    <x v="736"/>
    <x v="10"/>
    <x v="3"/>
    <n v="1.6684000000000001"/>
    <x v="7"/>
    <n v="48"/>
    <x v="3"/>
    <x v="10"/>
  </r>
  <r>
    <x v="736"/>
    <x v="11"/>
    <x v="3"/>
    <n v="1.6117999999999999"/>
    <x v="7"/>
    <n v="48"/>
    <x v="3"/>
    <x v="10"/>
  </r>
  <r>
    <x v="736"/>
    <x v="12"/>
    <x v="3"/>
    <n v="1.9665999999999999"/>
    <x v="7"/>
    <n v="48"/>
    <x v="3"/>
    <x v="10"/>
  </r>
  <r>
    <x v="736"/>
    <x v="18"/>
    <x v="3"/>
    <n v="0.93799999999999994"/>
    <x v="7"/>
    <n v="48"/>
    <x v="3"/>
    <x v="10"/>
  </r>
  <r>
    <x v="736"/>
    <x v="19"/>
    <x v="3"/>
    <n v="1.1153999999999999"/>
    <x v="7"/>
    <n v="48"/>
    <x v="3"/>
    <x v="10"/>
  </r>
  <r>
    <x v="736"/>
    <x v="13"/>
    <x v="3"/>
    <n v="0.66379999999999995"/>
    <x v="7"/>
    <n v="48"/>
    <x v="3"/>
    <x v="10"/>
  </r>
  <r>
    <x v="736"/>
    <x v="0"/>
    <x v="2"/>
    <n v="0.37764229999999999"/>
    <x v="7"/>
    <n v="48"/>
    <x v="3"/>
    <x v="10"/>
  </r>
  <r>
    <x v="736"/>
    <x v="16"/>
    <x v="2"/>
    <n v="0.60404650000000004"/>
    <x v="7"/>
    <n v="48"/>
    <x v="3"/>
    <x v="10"/>
  </r>
  <r>
    <x v="736"/>
    <x v="14"/>
    <x v="2"/>
    <n v="0.57388399999999995"/>
    <x v="7"/>
    <n v="48"/>
    <x v="3"/>
    <x v="10"/>
  </r>
  <r>
    <x v="736"/>
    <x v="2"/>
    <x v="2"/>
    <n v="0.60453429999999997"/>
    <x v="7"/>
    <n v="48"/>
    <x v="3"/>
    <x v="10"/>
  </r>
  <r>
    <x v="736"/>
    <x v="5"/>
    <x v="2"/>
    <n v="0.61828329999999998"/>
    <x v="7"/>
    <n v="48"/>
    <x v="3"/>
    <x v="10"/>
  </r>
  <r>
    <x v="736"/>
    <x v="6"/>
    <x v="2"/>
    <n v="0.54191180000000005"/>
    <x v="7"/>
    <n v="48"/>
    <x v="3"/>
    <x v="10"/>
  </r>
  <r>
    <x v="736"/>
    <x v="17"/>
    <x v="2"/>
    <n v="0.59101040000000005"/>
    <x v="7"/>
    <n v="48"/>
    <x v="3"/>
    <x v="10"/>
  </r>
  <r>
    <x v="736"/>
    <x v="15"/>
    <x v="2"/>
    <n v="0.56231120000000001"/>
    <x v="7"/>
    <n v="48"/>
    <x v="3"/>
    <x v="10"/>
  </r>
  <r>
    <x v="736"/>
    <x v="8"/>
    <x v="2"/>
    <n v="0.57507540000000001"/>
    <x v="7"/>
    <n v="48"/>
    <x v="3"/>
    <x v="10"/>
  </r>
  <r>
    <x v="736"/>
    <x v="9"/>
    <x v="2"/>
    <n v="0.62336800000000003"/>
    <x v="7"/>
    <n v="48"/>
    <x v="3"/>
    <x v="10"/>
  </r>
  <r>
    <x v="736"/>
    <x v="10"/>
    <x v="2"/>
    <n v="0.70491280000000001"/>
    <x v="7"/>
    <n v="48"/>
    <x v="3"/>
    <x v="10"/>
  </r>
  <r>
    <x v="736"/>
    <x v="11"/>
    <x v="2"/>
    <n v="0.65889640000000005"/>
    <x v="7"/>
    <n v="48"/>
    <x v="3"/>
    <x v="10"/>
  </r>
  <r>
    <x v="736"/>
    <x v="12"/>
    <x v="2"/>
    <n v="0.94735179999999997"/>
    <x v="7"/>
    <n v="48"/>
    <x v="3"/>
    <x v="10"/>
  </r>
  <r>
    <x v="736"/>
    <x v="18"/>
    <x v="2"/>
    <n v="0.62480170000000002"/>
    <x v="7"/>
    <n v="48"/>
    <x v="3"/>
    <x v="10"/>
  </r>
  <r>
    <x v="736"/>
    <x v="19"/>
    <x v="2"/>
    <n v="0.72902920000000004"/>
    <x v="7"/>
    <n v="48"/>
    <x v="3"/>
    <x v="10"/>
  </r>
  <r>
    <x v="736"/>
    <x v="13"/>
    <x v="2"/>
    <n v="0.5505736"/>
    <x v="7"/>
    <n v="48"/>
    <x v="3"/>
    <x v="10"/>
  </r>
  <r>
    <x v="736"/>
    <x v="0"/>
    <x v="0"/>
    <n v="0.14000000000000001"/>
    <x v="7"/>
    <n v="48"/>
    <x v="3"/>
    <x v="10"/>
  </r>
  <r>
    <x v="736"/>
    <x v="16"/>
    <x v="0"/>
    <n v="0.46636"/>
    <x v="7"/>
    <n v="48"/>
    <x v="3"/>
    <x v="10"/>
  </r>
  <r>
    <x v="736"/>
    <x v="14"/>
    <x v="0"/>
    <n v="0.46636"/>
    <x v="7"/>
    <n v="48"/>
    <x v="3"/>
    <x v="10"/>
  </r>
  <r>
    <x v="736"/>
    <x v="2"/>
    <x v="0"/>
    <n v="0.46636"/>
    <x v="7"/>
    <n v="48"/>
    <x v="3"/>
    <x v="10"/>
  </r>
  <r>
    <x v="736"/>
    <x v="5"/>
    <x v="0"/>
    <n v="0.12446"/>
    <x v="7"/>
    <n v="48"/>
    <x v="3"/>
    <x v="10"/>
  </r>
  <r>
    <x v="736"/>
    <x v="6"/>
    <x v="0"/>
    <n v="0.34694999999999998"/>
    <x v="7"/>
    <n v="48"/>
    <x v="3"/>
    <x v="10"/>
  </r>
  <r>
    <x v="736"/>
    <x v="17"/>
    <x v="0"/>
    <n v="0.65151000000000003"/>
    <x v="7"/>
    <n v="48"/>
    <x v="3"/>
    <x v="10"/>
  </r>
  <r>
    <x v="736"/>
    <x v="15"/>
    <x v="0"/>
    <n v="0.65151000000000003"/>
    <x v="7"/>
    <n v="48"/>
    <x v="3"/>
    <x v="10"/>
  </r>
  <r>
    <x v="736"/>
    <x v="8"/>
    <x v="0"/>
    <n v="0.65151000000000003"/>
    <x v="7"/>
    <n v="48"/>
    <x v="3"/>
    <x v="10"/>
  </r>
  <r>
    <x v="736"/>
    <x v="9"/>
    <x v="0"/>
    <n v="0.65151000000000003"/>
    <x v="7"/>
    <n v="48"/>
    <x v="3"/>
    <x v="10"/>
  </r>
  <r>
    <x v="736"/>
    <x v="10"/>
    <x v="0"/>
    <n v="0.65151000000000003"/>
    <x v="7"/>
    <n v="48"/>
    <x v="3"/>
    <x v="10"/>
  </r>
  <r>
    <x v="736"/>
    <x v="11"/>
    <x v="0"/>
    <n v="0.65151000000000003"/>
    <x v="7"/>
    <n v="48"/>
    <x v="3"/>
    <x v="10"/>
  </r>
  <r>
    <x v="736"/>
    <x v="12"/>
    <x v="0"/>
    <n v="0.65151000000000003"/>
    <x v="7"/>
    <n v="48"/>
    <x v="3"/>
    <x v="10"/>
  </r>
  <r>
    <x v="736"/>
    <x v="18"/>
    <x v="0"/>
    <n v="0.13780000000000001"/>
    <x v="7"/>
    <n v="48"/>
    <x v="3"/>
    <x v="10"/>
  </r>
  <r>
    <x v="736"/>
    <x v="19"/>
    <x v="0"/>
    <n v="0.17780000000000001"/>
    <x v="7"/>
    <n v="48"/>
    <x v="3"/>
    <x v="10"/>
  </r>
  <r>
    <x v="736"/>
    <x v="13"/>
    <x v="0"/>
    <n v="3.6859999999999997E-2"/>
    <x v="7"/>
    <n v="48"/>
    <x v="3"/>
    <x v="10"/>
  </r>
  <r>
    <x v="736"/>
    <x v="0"/>
    <x v="1"/>
    <n v="0.1190577"/>
    <x v="7"/>
    <n v="48"/>
    <x v="3"/>
    <x v="10"/>
  </r>
  <r>
    <x v="736"/>
    <x v="16"/>
    <x v="1"/>
    <n v="0.24619350000000001"/>
    <x v="7"/>
    <n v="48"/>
    <x v="3"/>
    <x v="10"/>
  </r>
  <r>
    <x v="736"/>
    <x v="14"/>
    <x v="1"/>
    <n v="0.2392561"/>
    <x v="7"/>
    <n v="48"/>
    <x v="3"/>
    <x v="10"/>
  </r>
  <r>
    <x v="736"/>
    <x v="2"/>
    <x v="1"/>
    <n v="0.24630569999999999"/>
    <x v="7"/>
    <n v="48"/>
    <x v="3"/>
    <x v="10"/>
  </r>
  <r>
    <x v="736"/>
    <x v="5"/>
    <x v="1"/>
    <n v="9.6556630000000004E-2"/>
    <x v="7"/>
    <n v="48"/>
    <x v="3"/>
    <x v="10"/>
  </r>
  <r>
    <x v="736"/>
    <x v="6"/>
    <x v="1"/>
    <n v="0.20443819999999999"/>
    <x v="7"/>
    <n v="48"/>
    <x v="3"/>
    <x v="10"/>
  </r>
  <r>
    <x v="736"/>
    <x v="17"/>
    <x v="1"/>
    <n v="0.28577970000000003"/>
    <x v="7"/>
    <n v="48"/>
    <x v="3"/>
    <x v="10"/>
  </r>
  <r>
    <x v="736"/>
    <x v="15"/>
    <x v="1"/>
    <n v="0.27917890000000001"/>
    <x v="7"/>
    <n v="48"/>
    <x v="3"/>
    <x v="10"/>
  </r>
  <r>
    <x v="736"/>
    <x v="8"/>
    <x v="1"/>
    <n v="0.28211459999999999"/>
    <x v="7"/>
    <n v="48"/>
    <x v="3"/>
    <x v="10"/>
  </r>
  <r>
    <x v="736"/>
    <x v="9"/>
    <x v="1"/>
    <n v="0.29322199999999998"/>
    <x v="7"/>
    <n v="48"/>
    <x v="3"/>
    <x v="10"/>
  </r>
  <r>
    <x v="736"/>
    <x v="10"/>
    <x v="1"/>
    <n v="0.31197720000000001"/>
    <x v="7"/>
    <n v="48"/>
    <x v="3"/>
    <x v="10"/>
  </r>
  <r>
    <x v="736"/>
    <x v="11"/>
    <x v="1"/>
    <n v="0.30139349999999998"/>
    <x v="7"/>
    <n v="48"/>
    <x v="3"/>
    <x v="10"/>
  </r>
  <r>
    <x v="736"/>
    <x v="12"/>
    <x v="1"/>
    <n v="0.36773820000000002"/>
    <x v="7"/>
    <n v="48"/>
    <x v="3"/>
    <x v="10"/>
  </r>
  <r>
    <x v="736"/>
    <x v="18"/>
    <x v="1"/>
    <n v="0.17539840000000001"/>
    <x v="7"/>
    <n v="48"/>
    <x v="3"/>
    <x v="10"/>
  </r>
  <r>
    <x v="736"/>
    <x v="19"/>
    <x v="1"/>
    <n v="0.2085707"/>
    <x v="7"/>
    <n v="48"/>
    <x v="3"/>
    <x v="10"/>
  </r>
  <r>
    <x v="736"/>
    <x v="13"/>
    <x v="1"/>
    <n v="7.6366370000000003E-2"/>
    <x v="7"/>
    <n v="48"/>
    <x v="3"/>
    <x v="10"/>
  </r>
  <r>
    <x v="737"/>
    <x v="0"/>
    <x v="3"/>
    <n v="0.64710000000000001"/>
    <x v="7"/>
    <n v="49"/>
    <x v="3"/>
    <x v="11"/>
  </r>
  <r>
    <x v="737"/>
    <x v="16"/>
    <x v="3"/>
    <n v="1.3182"/>
    <x v="7"/>
    <n v="49"/>
    <x v="3"/>
    <x v="11"/>
  </r>
  <r>
    <x v="737"/>
    <x v="14"/>
    <x v="3"/>
    <n v="1.2805"/>
    <x v="7"/>
    <n v="49"/>
    <x v="3"/>
    <x v="11"/>
  </r>
  <r>
    <x v="737"/>
    <x v="2"/>
    <x v="3"/>
    <n v="1.3182"/>
    <x v="7"/>
    <n v="49"/>
    <x v="3"/>
    <x v="11"/>
  </r>
  <r>
    <x v="737"/>
    <x v="5"/>
    <x v="3"/>
    <n v="0.84060000000000001"/>
    <x v="7"/>
    <n v="49"/>
    <x v="3"/>
    <x v="11"/>
  </r>
  <r>
    <x v="737"/>
    <x v="6"/>
    <x v="3"/>
    <n v="1.0929"/>
    <x v="7"/>
    <n v="49"/>
    <x v="3"/>
    <x v="11"/>
  </r>
  <r>
    <x v="737"/>
    <x v="17"/>
    <x v="3"/>
    <n v="1.5269999999999999"/>
    <x v="7"/>
    <n v="49"/>
    <x v="3"/>
    <x v="11"/>
  </r>
  <r>
    <x v="737"/>
    <x v="15"/>
    <x v="3"/>
    <n v="1.4896"/>
    <x v="7"/>
    <n v="49"/>
    <x v="3"/>
    <x v="11"/>
  </r>
  <r>
    <x v="737"/>
    <x v="8"/>
    <x v="3"/>
    <n v="1.5094000000000001"/>
    <x v="7"/>
    <n v="49"/>
    <x v="3"/>
    <x v="11"/>
  </r>
  <r>
    <x v="737"/>
    <x v="9"/>
    <x v="3"/>
    <n v="1.5661"/>
    <x v="7"/>
    <n v="49"/>
    <x v="3"/>
    <x v="11"/>
  </r>
  <r>
    <x v="737"/>
    <x v="10"/>
    <x v="3"/>
    <n v="1.6620999999999999"/>
    <x v="7"/>
    <n v="49"/>
    <x v="3"/>
    <x v="11"/>
  </r>
  <r>
    <x v="737"/>
    <x v="11"/>
    <x v="3"/>
    <n v="1.6092"/>
    <x v="7"/>
    <n v="49"/>
    <x v="3"/>
    <x v="11"/>
  </r>
  <r>
    <x v="737"/>
    <x v="12"/>
    <x v="3"/>
    <n v="1.9664999999999999"/>
    <x v="7"/>
    <n v="49"/>
    <x v="3"/>
    <x v="11"/>
  </r>
  <r>
    <x v="737"/>
    <x v="18"/>
    <x v="3"/>
    <n v="0.93799999999999994"/>
    <x v="7"/>
    <n v="49"/>
    <x v="3"/>
    <x v="11"/>
  </r>
  <r>
    <x v="737"/>
    <x v="19"/>
    <x v="3"/>
    <n v="1.1153999999999999"/>
    <x v="7"/>
    <n v="49"/>
    <x v="3"/>
    <x v="11"/>
  </r>
  <r>
    <x v="737"/>
    <x v="13"/>
    <x v="3"/>
    <n v="0.66080000000000005"/>
    <x v="7"/>
    <n v="49"/>
    <x v="3"/>
    <x v="11"/>
  </r>
  <r>
    <x v="737"/>
    <x v="0"/>
    <x v="2"/>
    <n v="0.38609759999999999"/>
    <x v="7"/>
    <n v="49"/>
    <x v="3"/>
    <x v="11"/>
  </r>
  <r>
    <x v="737"/>
    <x v="16"/>
    <x v="2"/>
    <n v="0.60534730000000003"/>
    <x v="7"/>
    <n v="49"/>
    <x v="3"/>
    <x v="11"/>
  </r>
  <r>
    <x v="737"/>
    <x v="14"/>
    <x v="2"/>
    <n v="0.57469700000000001"/>
    <x v="7"/>
    <n v="49"/>
    <x v="3"/>
    <x v="11"/>
  </r>
  <r>
    <x v="737"/>
    <x v="2"/>
    <x v="2"/>
    <n v="0.60534730000000003"/>
    <x v="7"/>
    <n v="49"/>
    <x v="3"/>
    <x v="11"/>
  </r>
  <r>
    <x v="737"/>
    <x v="5"/>
    <x v="2"/>
    <n v="0.61943380000000003"/>
    <x v="7"/>
    <n v="49"/>
    <x v="3"/>
    <x v="11"/>
  </r>
  <r>
    <x v="737"/>
    <x v="6"/>
    <x v="2"/>
    <n v="0.54158660000000003"/>
    <x v="7"/>
    <n v="49"/>
    <x v="3"/>
    <x v="11"/>
  </r>
  <r>
    <x v="737"/>
    <x v="17"/>
    <x v="2"/>
    <n v="0.58995339999999996"/>
    <x v="7"/>
    <n v="49"/>
    <x v="3"/>
    <x v="11"/>
  </r>
  <r>
    <x v="737"/>
    <x v="15"/>
    <x v="2"/>
    <n v="0.55954689999999996"/>
    <x v="7"/>
    <n v="49"/>
    <x v="3"/>
    <x v="11"/>
  </r>
  <r>
    <x v="737"/>
    <x v="8"/>
    <x v="2"/>
    <n v="0.5756445"/>
    <x v="7"/>
    <n v="49"/>
    <x v="3"/>
    <x v="11"/>
  </r>
  <r>
    <x v="737"/>
    <x v="9"/>
    <x v="2"/>
    <n v="0.62174200000000002"/>
    <x v="7"/>
    <n v="49"/>
    <x v="3"/>
    <x v="11"/>
  </r>
  <r>
    <x v="737"/>
    <x v="10"/>
    <x v="2"/>
    <n v="0.69979080000000005"/>
    <x v="7"/>
    <n v="49"/>
    <x v="3"/>
    <x v="11"/>
  </r>
  <r>
    <x v="737"/>
    <x v="11"/>
    <x v="2"/>
    <n v="0.65678270000000005"/>
    <x v="7"/>
    <n v="49"/>
    <x v="3"/>
    <x v="11"/>
  </r>
  <r>
    <x v="737"/>
    <x v="12"/>
    <x v="2"/>
    <n v="0.94727050000000002"/>
    <x v="7"/>
    <n v="49"/>
    <x v="3"/>
    <x v="11"/>
  </r>
  <r>
    <x v="737"/>
    <x v="18"/>
    <x v="2"/>
    <n v="0.62480170000000002"/>
    <x v="7"/>
    <n v="49"/>
    <x v="3"/>
    <x v="11"/>
  </r>
  <r>
    <x v="737"/>
    <x v="19"/>
    <x v="2"/>
    <n v="0.72902920000000004"/>
    <x v="7"/>
    <n v="49"/>
    <x v="3"/>
    <x v="11"/>
  </r>
  <r>
    <x v="737"/>
    <x v="13"/>
    <x v="2"/>
    <n v="0.54791869999999998"/>
    <x v="7"/>
    <n v="49"/>
    <x v="3"/>
    <x v="11"/>
  </r>
  <r>
    <x v="737"/>
    <x v="0"/>
    <x v="0"/>
    <n v="0.14000000000000001"/>
    <x v="7"/>
    <n v="49"/>
    <x v="3"/>
    <x v="11"/>
  </r>
  <r>
    <x v="737"/>
    <x v="16"/>
    <x v="0"/>
    <n v="0.46636"/>
    <x v="7"/>
    <n v="49"/>
    <x v="3"/>
    <x v="11"/>
  </r>
  <r>
    <x v="737"/>
    <x v="14"/>
    <x v="0"/>
    <n v="0.46636"/>
    <x v="7"/>
    <n v="49"/>
    <x v="3"/>
    <x v="11"/>
  </r>
  <r>
    <x v="737"/>
    <x v="2"/>
    <x v="0"/>
    <n v="0.46636"/>
    <x v="7"/>
    <n v="49"/>
    <x v="3"/>
    <x v="11"/>
  </r>
  <r>
    <x v="737"/>
    <x v="5"/>
    <x v="0"/>
    <n v="0.12446"/>
    <x v="7"/>
    <n v="49"/>
    <x v="3"/>
    <x v="11"/>
  </r>
  <r>
    <x v="737"/>
    <x v="6"/>
    <x v="0"/>
    <n v="0.34694999999999998"/>
    <x v="7"/>
    <n v="49"/>
    <x v="3"/>
    <x v="11"/>
  </r>
  <r>
    <x v="737"/>
    <x v="17"/>
    <x v="0"/>
    <n v="0.65151000000000003"/>
    <x v="7"/>
    <n v="49"/>
    <x v="3"/>
    <x v="11"/>
  </r>
  <r>
    <x v="737"/>
    <x v="15"/>
    <x v="0"/>
    <n v="0.65151000000000003"/>
    <x v="7"/>
    <n v="49"/>
    <x v="3"/>
    <x v="11"/>
  </r>
  <r>
    <x v="737"/>
    <x v="8"/>
    <x v="0"/>
    <n v="0.65151000000000003"/>
    <x v="7"/>
    <n v="49"/>
    <x v="3"/>
    <x v="11"/>
  </r>
  <r>
    <x v="737"/>
    <x v="9"/>
    <x v="0"/>
    <n v="0.65151000000000003"/>
    <x v="7"/>
    <n v="49"/>
    <x v="3"/>
    <x v="11"/>
  </r>
  <r>
    <x v="737"/>
    <x v="10"/>
    <x v="0"/>
    <n v="0.65151000000000003"/>
    <x v="7"/>
    <n v="49"/>
    <x v="3"/>
    <x v="11"/>
  </r>
  <r>
    <x v="737"/>
    <x v="11"/>
    <x v="0"/>
    <n v="0.65151000000000003"/>
    <x v="7"/>
    <n v="49"/>
    <x v="3"/>
    <x v="11"/>
  </r>
  <r>
    <x v="737"/>
    <x v="12"/>
    <x v="0"/>
    <n v="0.65151000000000003"/>
    <x v="7"/>
    <n v="49"/>
    <x v="3"/>
    <x v="11"/>
  </r>
  <r>
    <x v="737"/>
    <x v="18"/>
    <x v="0"/>
    <n v="0.13780000000000001"/>
    <x v="7"/>
    <n v="49"/>
    <x v="3"/>
    <x v="11"/>
  </r>
  <r>
    <x v="737"/>
    <x v="19"/>
    <x v="0"/>
    <n v="0.17780000000000001"/>
    <x v="7"/>
    <n v="49"/>
    <x v="3"/>
    <x v="11"/>
  </r>
  <r>
    <x v="737"/>
    <x v="13"/>
    <x v="0"/>
    <n v="3.6859999999999997E-2"/>
    <x v="7"/>
    <n v="49"/>
    <x v="3"/>
    <x v="11"/>
  </r>
  <r>
    <x v="737"/>
    <x v="0"/>
    <x v="1"/>
    <n v="0.1210024"/>
    <x v="7"/>
    <n v="49"/>
    <x v="3"/>
    <x v="11"/>
  </r>
  <r>
    <x v="737"/>
    <x v="16"/>
    <x v="1"/>
    <n v="0.24649270000000001"/>
    <x v="7"/>
    <n v="49"/>
    <x v="3"/>
    <x v="11"/>
  </r>
  <r>
    <x v="737"/>
    <x v="14"/>
    <x v="1"/>
    <n v="0.23944309999999999"/>
    <x v="7"/>
    <n v="49"/>
    <x v="3"/>
    <x v="11"/>
  </r>
  <r>
    <x v="737"/>
    <x v="2"/>
    <x v="1"/>
    <n v="0.24649270000000001"/>
    <x v="7"/>
    <n v="49"/>
    <x v="3"/>
    <x v="11"/>
  </r>
  <r>
    <x v="737"/>
    <x v="5"/>
    <x v="1"/>
    <n v="9.6706200000000006E-2"/>
    <x v="7"/>
    <n v="49"/>
    <x v="3"/>
    <x v="11"/>
  </r>
  <r>
    <x v="737"/>
    <x v="6"/>
    <x v="1"/>
    <n v="0.2043634"/>
    <x v="7"/>
    <n v="49"/>
    <x v="3"/>
    <x v="11"/>
  </r>
  <r>
    <x v="737"/>
    <x v="17"/>
    <x v="1"/>
    <n v="0.28553659999999997"/>
    <x v="7"/>
    <n v="49"/>
    <x v="3"/>
    <x v="11"/>
  </r>
  <r>
    <x v="737"/>
    <x v="15"/>
    <x v="1"/>
    <n v="0.27854309999999999"/>
    <x v="7"/>
    <n v="49"/>
    <x v="3"/>
    <x v="11"/>
  </r>
  <r>
    <x v="737"/>
    <x v="8"/>
    <x v="1"/>
    <n v="0.28224549999999998"/>
    <x v="7"/>
    <n v="49"/>
    <x v="3"/>
    <x v="11"/>
  </r>
  <r>
    <x v="737"/>
    <x v="9"/>
    <x v="1"/>
    <n v="0.292848"/>
    <x v="7"/>
    <n v="49"/>
    <x v="3"/>
    <x v="11"/>
  </r>
  <r>
    <x v="737"/>
    <x v="10"/>
    <x v="1"/>
    <n v="0.3107992"/>
    <x v="7"/>
    <n v="49"/>
    <x v="3"/>
    <x v="11"/>
  </r>
  <r>
    <x v="737"/>
    <x v="11"/>
    <x v="1"/>
    <n v="0.30090729999999999"/>
    <x v="7"/>
    <n v="49"/>
    <x v="3"/>
    <x v="11"/>
  </r>
  <r>
    <x v="737"/>
    <x v="12"/>
    <x v="1"/>
    <n v="0.36771949999999998"/>
    <x v="7"/>
    <n v="49"/>
    <x v="3"/>
    <x v="11"/>
  </r>
  <r>
    <x v="737"/>
    <x v="18"/>
    <x v="1"/>
    <n v="0.17539840000000001"/>
    <x v="7"/>
    <n v="49"/>
    <x v="3"/>
    <x v="11"/>
  </r>
  <r>
    <x v="737"/>
    <x v="19"/>
    <x v="1"/>
    <n v="0.2085707"/>
    <x v="7"/>
    <n v="49"/>
    <x v="3"/>
    <x v="11"/>
  </r>
  <r>
    <x v="737"/>
    <x v="13"/>
    <x v="1"/>
    <n v="7.6021240000000004E-2"/>
    <x v="7"/>
    <n v="49"/>
    <x v="3"/>
    <x v="11"/>
  </r>
  <r>
    <x v="738"/>
    <x v="0"/>
    <x v="3"/>
    <n v="0.66790000000000005"/>
    <x v="7"/>
    <n v="50"/>
    <x v="3"/>
    <x v="11"/>
  </r>
  <r>
    <x v="738"/>
    <x v="16"/>
    <x v="3"/>
    <n v="1.3152999999999999"/>
    <x v="7"/>
    <n v="50"/>
    <x v="3"/>
    <x v="11"/>
  </r>
  <r>
    <x v="738"/>
    <x v="14"/>
    <x v="3"/>
    <n v="1.2776000000000001"/>
    <x v="7"/>
    <n v="50"/>
    <x v="3"/>
    <x v="11"/>
  </r>
  <r>
    <x v="738"/>
    <x v="2"/>
    <x v="3"/>
    <n v="1.3131999999999999"/>
    <x v="7"/>
    <n v="50"/>
    <x v="3"/>
    <x v="11"/>
  </r>
  <r>
    <x v="738"/>
    <x v="5"/>
    <x v="3"/>
    <n v="0.8377"/>
    <x v="7"/>
    <n v="50"/>
    <x v="3"/>
    <x v="11"/>
  </r>
  <r>
    <x v="738"/>
    <x v="6"/>
    <x v="3"/>
    <n v="1.0908"/>
    <x v="7"/>
    <n v="50"/>
    <x v="3"/>
    <x v="11"/>
  </r>
  <r>
    <x v="738"/>
    <x v="17"/>
    <x v="3"/>
    <n v="1.5222"/>
    <x v="7"/>
    <n v="50"/>
    <x v="3"/>
    <x v="11"/>
  </r>
  <r>
    <x v="738"/>
    <x v="15"/>
    <x v="3"/>
    <n v="1.4849000000000001"/>
    <x v="7"/>
    <n v="50"/>
    <x v="3"/>
    <x v="11"/>
  </r>
  <r>
    <x v="738"/>
    <x v="8"/>
    <x v="3"/>
    <n v="1.4973000000000001"/>
    <x v="7"/>
    <n v="50"/>
    <x v="3"/>
    <x v="11"/>
  </r>
  <r>
    <x v="738"/>
    <x v="9"/>
    <x v="3"/>
    <n v="1.5620000000000001"/>
    <x v="7"/>
    <n v="50"/>
    <x v="3"/>
    <x v="11"/>
  </r>
  <r>
    <x v="738"/>
    <x v="10"/>
    <x v="3"/>
    <n v="1.6585000000000001"/>
    <x v="7"/>
    <n v="50"/>
    <x v="3"/>
    <x v="11"/>
  </r>
  <r>
    <x v="738"/>
    <x v="11"/>
    <x v="3"/>
    <n v="1.6044"/>
    <x v="7"/>
    <n v="50"/>
    <x v="3"/>
    <x v="11"/>
  </r>
  <r>
    <x v="738"/>
    <x v="12"/>
    <x v="3"/>
    <n v="1.9668000000000001"/>
    <x v="7"/>
    <n v="50"/>
    <x v="3"/>
    <x v="11"/>
  </r>
  <r>
    <x v="738"/>
    <x v="18"/>
    <x v="3"/>
    <n v="0.93799999999999994"/>
    <x v="7"/>
    <n v="50"/>
    <x v="3"/>
    <x v="11"/>
  </r>
  <r>
    <x v="738"/>
    <x v="19"/>
    <x v="3"/>
    <n v="1.1153999999999999"/>
    <x v="7"/>
    <n v="50"/>
    <x v="3"/>
    <x v="11"/>
  </r>
  <r>
    <x v="738"/>
    <x v="13"/>
    <x v="3"/>
    <n v="0.66069999999999995"/>
    <x v="7"/>
    <n v="50"/>
    <x v="3"/>
    <x v="11"/>
  </r>
  <r>
    <x v="738"/>
    <x v="0"/>
    <x v="2"/>
    <n v="0.40300819999999998"/>
    <x v="7"/>
    <n v="50"/>
    <x v="3"/>
    <x v="11"/>
  </r>
  <r>
    <x v="738"/>
    <x v="16"/>
    <x v="2"/>
    <n v="0.60298960000000001"/>
    <x v="7"/>
    <n v="50"/>
    <x v="3"/>
    <x v="11"/>
  </r>
  <r>
    <x v="738"/>
    <x v="14"/>
    <x v="2"/>
    <n v="0.57233920000000005"/>
    <x v="7"/>
    <n v="50"/>
    <x v="3"/>
    <x v="11"/>
  </r>
  <r>
    <x v="738"/>
    <x v="2"/>
    <x v="2"/>
    <n v="0.60128230000000005"/>
    <x v="7"/>
    <n v="50"/>
    <x v="3"/>
    <x v="11"/>
  </r>
  <r>
    <x v="738"/>
    <x v="5"/>
    <x v="2"/>
    <n v="0.61686750000000001"/>
    <x v="7"/>
    <n v="50"/>
    <x v="3"/>
    <x v="11"/>
  </r>
  <r>
    <x v="738"/>
    <x v="6"/>
    <x v="2"/>
    <n v="0.53987929999999995"/>
    <x v="7"/>
    <n v="50"/>
    <x v="3"/>
    <x v="11"/>
  </r>
  <r>
    <x v="738"/>
    <x v="17"/>
    <x v="2"/>
    <n v="0.58605099999999999"/>
    <x v="7"/>
    <n v="50"/>
    <x v="3"/>
    <x v="11"/>
  </r>
  <r>
    <x v="738"/>
    <x v="15"/>
    <x v="2"/>
    <n v="0.55572580000000005"/>
    <x v="7"/>
    <n v="50"/>
    <x v="3"/>
    <x v="11"/>
  </r>
  <r>
    <x v="738"/>
    <x v="8"/>
    <x v="2"/>
    <n v="0.56580710000000001"/>
    <x v="7"/>
    <n v="50"/>
    <x v="3"/>
    <x v="11"/>
  </r>
  <r>
    <x v="738"/>
    <x v="9"/>
    <x v="2"/>
    <n v="0.61840870000000003"/>
    <x v="7"/>
    <n v="50"/>
    <x v="3"/>
    <x v="11"/>
  </r>
  <r>
    <x v="738"/>
    <x v="10"/>
    <x v="2"/>
    <n v="0.69686389999999998"/>
    <x v="7"/>
    <n v="50"/>
    <x v="3"/>
    <x v="11"/>
  </r>
  <r>
    <x v="738"/>
    <x v="11"/>
    <x v="2"/>
    <n v="0.65288029999999997"/>
    <x v="7"/>
    <n v="50"/>
    <x v="3"/>
    <x v="11"/>
  </r>
  <r>
    <x v="738"/>
    <x v="12"/>
    <x v="2"/>
    <n v="0.94751439999999998"/>
    <x v="7"/>
    <n v="50"/>
    <x v="3"/>
    <x v="11"/>
  </r>
  <r>
    <x v="738"/>
    <x v="18"/>
    <x v="2"/>
    <n v="0.62480170000000002"/>
    <x v="7"/>
    <n v="50"/>
    <x v="3"/>
    <x v="11"/>
  </r>
  <r>
    <x v="738"/>
    <x v="19"/>
    <x v="2"/>
    <n v="0.72902920000000004"/>
    <x v="7"/>
    <n v="50"/>
    <x v="3"/>
    <x v="11"/>
  </r>
  <r>
    <x v="738"/>
    <x v="13"/>
    <x v="2"/>
    <n v="0.54783029999999999"/>
    <x v="7"/>
    <n v="50"/>
    <x v="3"/>
    <x v="11"/>
  </r>
  <r>
    <x v="738"/>
    <x v="0"/>
    <x v="0"/>
    <n v="0.14000000000000001"/>
    <x v="7"/>
    <n v="50"/>
    <x v="3"/>
    <x v="11"/>
  </r>
  <r>
    <x v="738"/>
    <x v="16"/>
    <x v="0"/>
    <n v="0.46636"/>
    <x v="7"/>
    <n v="50"/>
    <x v="3"/>
    <x v="11"/>
  </r>
  <r>
    <x v="738"/>
    <x v="14"/>
    <x v="0"/>
    <n v="0.46636"/>
    <x v="7"/>
    <n v="50"/>
    <x v="3"/>
    <x v="11"/>
  </r>
  <r>
    <x v="738"/>
    <x v="2"/>
    <x v="0"/>
    <n v="0.46636"/>
    <x v="7"/>
    <n v="50"/>
    <x v="3"/>
    <x v="11"/>
  </r>
  <r>
    <x v="738"/>
    <x v="5"/>
    <x v="0"/>
    <n v="0.12446"/>
    <x v="7"/>
    <n v="50"/>
    <x v="3"/>
    <x v="11"/>
  </r>
  <r>
    <x v="738"/>
    <x v="6"/>
    <x v="0"/>
    <n v="0.34694999999999998"/>
    <x v="7"/>
    <n v="50"/>
    <x v="3"/>
    <x v="11"/>
  </r>
  <r>
    <x v="738"/>
    <x v="17"/>
    <x v="0"/>
    <n v="0.65151000000000003"/>
    <x v="7"/>
    <n v="50"/>
    <x v="3"/>
    <x v="11"/>
  </r>
  <r>
    <x v="738"/>
    <x v="15"/>
    <x v="0"/>
    <n v="0.65151000000000003"/>
    <x v="7"/>
    <n v="50"/>
    <x v="3"/>
    <x v="11"/>
  </r>
  <r>
    <x v="738"/>
    <x v="8"/>
    <x v="0"/>
    <n v="0.65151000000000003"/>
    <x v="7"/>
    <n v="50"/>
    <x v="3"/>
    <x v="11"/>
  </r>
  <r>
    <x v="738"/>
    <x v="9"/>
    <x v="0"/>
    <n v="0.65151000000000003"/>
    <x v="7"/>
    <n v="50"/>
    <x v="3"/>
    <x v="11"/>
  </r>
  <r>
    <x v="738"/>
    <x v="10"/>
    <x v="0"/>
    <n v="0.65151000000000003"/>
    <x v="7"/>
    <n v="50"/>
    <x v="3"/>
    <x v="11"/>
  </r>
  <r>
    <x v="738"/>
    <x v="11"/>
    <x v="0"/>
    <n v="0.65151000000000003"/>
    <x v="7"/>
    <n v="50"/>
    <x v="3"/>
    <x v="11"/>
  </r>
  <r>
    <x v="738"/>
    <x v="12"/>
    <x v="0"/>
    <n v="0.65151000000000003"/>
    <x v="7"/>
    <n v="50"/>
    <x v="3"/>
    <x v="11"/>
  </r>
  <r>
    <x v="738"/>
    <x v="18"/>
    <x v="0"/>
    <n v="0.13780000000000001"/>
    <x v="7"/>
    <n v="50"/>
    <x v="3"/>
    <x v="11"/>
  </r>
  <r>
    <x v="738"/>
    <x v="19"/>
    <x v="0"/>
    <n v="0.17780000000000001"/>
    <x v="7"/>
    <n v="50"/>
    <x v="3"/>
    <x v="11"/>
  </r>
  <r>
    <x v="738"/>
    <x v="13"/>
    <x v="0"/>
    <n v="3.6859999999999997E-2"/>
    <x v="7"/>
    <n v="50"/>
    <x v="3"/>
    <x v="11"/>
  </r>
  <r>
    <x v="738"/>
    <x v="0"/>
    <x v="1"/>
    <n v="0.1248919"/>
    <x v="7"/>
    <n v="50"/>
    <x v="3"/>
    <x v="11"/>
  </r>
  <r>
    <x v="738"/>
    <x v="16"/>
    <x v="1"/>
    <n v="0.24595040000000001"/>
    <x v="7"/>
    <n v="50"/>
    <x v="3"/>
    <x v="11"/>
  </r>
  <r>
    <x v="738"/>
    <x v="14"/>
    <x v="1"/>
    <n v="0.2389008"/>
    <x v="7"/>
    <n v="50"/>
    <x v="3"/>
    <x v="11"/>
  </r>
  <r>
    <x v="738"/>
    <x v="2"/>
    <x v="1"/>
    <n v="0.24555769999999999"/>
    <x v="7"/>
    <n v="50"/>
    <x v="3"/>
    <x v="11"/>
  </r>
  <r>
    <x v="738"/>
    <x v="5"/>
    <x v="1"/>
    <n v="9.6372570000000005E-2"/>
    <x v="7"/>
    <n v="50"/>
    <x v="3"/>
    <x v="11"/>
  </r>
  <r>
    <x v="738"/>
    <x v="6"/>
    <x v="1"/>
    <n v="0.2039707"/>
    <x v="7"/>
    <n v="50"/>
    <x v="3"/>
    <x v="11"/>
  </r>
  <r>
    <x v="738"/>
    <x v="17"/>
    <x v="1"/>
    <n v="0.28463899999999998"/>
    <x v="7"/>
    <n v="50"/>
    <x v="3"/>
    <x v="11"/>
  </r>
  <r>
    <x v="738"/>
    <x v="15"/>
    <x v="1"/>
    <n v="0.27766420000000003"/>
    <x v="7"/>
    <n v="50"/>
    <x v="3"/>
    <x v="11"/>
  </r>
  <r>
    <x v="738"/>
    <x v="8"/>
    <x v="1"/>
    <n v="0.27998289999999998"/>
    <x v="7"/>
    <n v="50"/>
    <x v="3"/>
    <x v="11"/>
  </r>
  <r>
    <x v="738"/>
    <x v="9"/>
    <x v="1"/>
    <n v="0.29208129999999999"/>
    <x v="7"/>
    <n v="50"/>
    <x v="3"/>
    <x v="11"/>
  </r>
  <r>
    <x v="738"/>
    <x v="10"/>
    <x v="1"/>
    <n v="0.31012600000000001"/>
    <x v="7"/>
    <n v="50"/>
    <x v="3"/>
    <x v="11"/>
  </r>
  <r>
    <x v="738"/>
    <x v="11"/>
    <x v="1"/>
    <n v="0.30000979999999999"/>
    <x v="7"/>
    <n v="50"/>
    <x v="3"/>
    <x v="11"/>
  </r>
  <r>
    <x v="738"/>
    <x v="12"/>
    <x v="1"/>
    <n v="0.36777559999999998"/>
    <x v="7"/>
    <n v="50"/>
    <x v="3"/>
    <x v="11"/>
  </r>
  <r>
    <x v="738"/>
    <x v="18"/>
    <x v="1"/>
    <n v="0.17539840000000001"/>
    <x v="7"/>
    <n v="50"/>
    <x v="3"/>
    <x v="11"/>
  </r>
  <r>
    <x v="738"/>
    <x v="19"/>
    <x v="1"/>
    <n v="0.2085707"/>
    <x v="7"/>
    <n v="50"/>
    <x v="3"/>
    <x v="11"/>
  </r>
  <r>
    <x v="738"/>
    <x v="13"/>
    <x v="1"/>
    <n v="7.6009740000000006E-2"/>
    <x v="7"/>
    <n v="50"/>
    <x v="3"/>
    <x v="11"/>
  </r>
  <r>
    <x v="739"/>
    <x v="0"/>
    <x v="3"/>
    <n v="0.66759999999999997"/>
    <x v="7"/>
    <n v="51"/>
    <x v="3"/>
    <x v="11"/>
  </r>
  <r>
    <x v="739"/>
    <x v="16"/>
    <x v="3"/>
    <n v="1.3167"/>
    <x v="7"/>
    <n v="51"/>
    <x v="3"/>
    <x v="11"/>
  </r>
  <r>
    <x v="739"/>
    <x v="14"/>
    <x v="3"/>
    <n v="1.2808999999999999"/>
    <x v="7"/>
    <n v="51"/>
    <x v="3"/>
    <x v="11"/>
  </r>
  <r>
    <x v="739"/>
    <x v="2"/>
    <x v="3"/>
    <n v="1.3179000000000001"/>
    <x v="7"/>
    <n v="51"/>
    <x v="3"/>
    <x v="11"/>
  </r>
  <r>
    <x v="739"/>
    <x v="5"/>
    <x v="3"/>
    <n v="0.84030000000000005"/>
    <x v="7"/>
    <n v="51"/>
    <x v="3"/>
    <x v="11"/>
  </r>
  <r>
    <x v="739"/>
    <x v="6"/>
    <x v="3"/>
    <n v="1.0904"/>
    <x v="7"/>
    <n v="51"/>
    <x v="3"/>
    <x v="11"/>
  </r>
  <r>
    <x v="739"/>
    <x v="17"/>
    <x v="3"/>
    <n v="1.5182"/>
    <x v="7"/>
    <n v="51"/>
    <x v="3"/>
    <x v="11"/>
  </r>
  <r>
    <x v="739"/>
    <x v="15"/>
    <x v="3"/>
    <n v="1.4817"/>
    <x v="7"/>
    <n v="51"/>
    <x v="3"/>
    <x v="11"/>
  </r>
  <r>
    <x v="739"/>
    <x v="8"/>
    <x v="3"/>
    <n v="1.5027999999999999"/>
    <x v="7"/>
    <n v="51"/>
    <x v="3"/>
    <x v="11"/>
  </r>
  <r>
    <x v="739"/>
    <x v="9"/>
    <x v="3"/>
    <n v="1.5569"/>
    <x v="7"/>
    <n v="51"/>
    <x v="3"/>
    <x v="11"/>
  </r>
  <r>
    <x v="739"/>
    <x v="10"/>
    <x v="3"/>
    <n v="1.6508"/>
    <x v="7"/>
    <n v="51"/>
    <x v="3"/>
    <x v="11"/>
  </r>
  <r>
    <x v="739"/>
    <x v="11"/>
    <x v="3"/>
    <n v="1.5935999999999999"/>
    <x v="7"/>
    <n v="51"/>
    <x v="3"/>
    <x v="11"/>
  </r>
  <r>
    <x v="739"/>
    <x v="12"/>
    <x v="3"/>
    <n v="1.9654"/>
    <x v="7"/>
    <n v="51"/>
    <x v="3"/>
    <x v="11"/>
  </r>
  <r>
    <x v="739"/>
    <x v="18"/>
    <x v="3"/>
    <n v="0.93799999999999994"/>
    <x v="7"/>
    <n v="51"/>
    <x v="3"/>
    <x v="11"/>
  </r>
  <r>
    <x v="739"/>
    <x v="19"/>
    <x v="3"/>
    <n v="1.1153999999999999"/>
    <x v="7"/>
    <n v="51"/>
    <x v="3"/>
    <x v="11"/>
  </r>
  <r>
    <x v="739"/>
    <x v="13"/>
    <x v="3"/>
    <n v="0.65380000000000005"/>
    <x v="7"/>
    <n v="51"/>
    <x v="3"/>
    <x v="11"/>
  </r>
  <r>
    <x v="739"/>
    <x v="0"/>
    <x v="2"/>
    <n v="0.40276420000000002"/>
    <x v="7"/>
    <n v="51"/>
    <x v="3"/>
    <x v="11"/>
  </r>
  <r>
    <x v="739"/>
    <x v="16"/>
    <x v="2"/>
    <n v="0.60412779999999999"/>
    <x v="7"/>
    <n v="51"/>
    <x v="3"/>
    <x v="11"/>
  </r>
  <r>
    <x v="739"/>
    <x v="14"/>
    <x v="2"/>
    <n v="0.57502220000000004"/>
    <x v="7"/>
    <n v="51"/>
    <x v="3"/>
    <x v="11"/>
  </r>
  <r>
    <x v="739"/>
    <x v="2"/>
    <x v="2"/>
    <n v="0.60510339999999996"/>
    <x v="7"/>
    <n v="51"/>
    <x v="3"/>
    <x v="11"/>
  </r>
  <r>
    <x v="739"/>
    <x v="5"/>
    <x v="2"/>
    <n v="0.6191683"/>
    <x v="7"/>
    <n v="51"/>
    <x v="3"/>
    <x v="11"/>
  </r>
  <r>
    <x v="739"/>
    <x v="6"/>
    <x v="2"/>
    <n v="0.53955410000000004"/>
    <x v="7"/>
    <n v="51"/>
    <x v="3"/>
    <x v="11"/>
  </r>
  <r>
    <x v="739"/>
    <x v="17"/>
    <x v="2"/>
    <n v="0.58279899999999996"/>
    <x v="7"/>
    <n v="51"/>
    <x v="3"/>
    <x v="11"/>
  </r>
  <r>
    <x v="739"/>
    <x v="15"/>
    <x v="2"/>
    <n v="0.55312410000000001"/>
    <x v="7"/>
    <n v="51"/>
    <x v="3"/>
    <x v="11"/>
  </r>
  <r>
    <x v="739"/>
    <x v="8"/>
    <x v="2"/>
    <n v="0.57027859999999997"/>
    <x v="7"/>
    <n v="51"/>
    <x v="3"/>
    <x v="11"/>
  </r>
  <r>
    <x v="739"/>
    <x v="9"/>
    <x v="2"/>
    <n v="0.61426239999999999"/>
    <x v="7"/>
    <n v="51"/>
    <x v="3"/>
    <x v="11"/>
  </r>
  <r>
    <x v="739"/>
    <x v="10"/>
    <x v="2"/>
    <n v="0.69060379999999999"/>
    <x v="7"/>
    <n v="51"/>
    <x v="3"/>
    <x v="11"/>
  </r>
  <r>
    <x v="739"/>
    <x v="11"/>
    <x v="2"/>
    <n v="0.6440998"/>
    <x v="7"/>
    <n v="51"/>
    <x v="3"/>
    <x v="11"/>
  </r>
  <r>
    <x v="739"/>
    <x v="12"/>
    <x v="2"/>
    <n v="0.94637610000000005"/>
    <x v="7"/>
    <n v="51"/>
    <x v="3"/>
    <x v="11"/>
  </r>
  <r>
    <x v="739"/>
    <x v="18"/>
    <x v="2"/>
    <n v="0.62480170000000002"/>
    <x v="7"/>
    <n v="51"/>
    <x v="3"/>
    <x v="11"/>
  </r>
  <r>
    <x v="739"/>
    <x v="19"/>
    <x v="2"/>
    <n v="0.72902920000000004"/>
    <x v="7"/>
    <n v="51"/>
    <x v="3"/>
    <x v="11"/>
  </r>
  <r>
    <x v="739"/>
    <x v="13"/>
    <x v="2"/>
    <n v="0.54172410000000004"/>
    <x v="7"/>
    <n v="51"/>
    <x v="3"/>
    <x v="11"/>
  </r>
  <r>
    <x v="739"/>
    <x v="0"/>
    <x v="0"/>
    <n v="0.14000000000000001"/>
    <x v="7"/>
    <n v="51"/>
    <x v="3"/>
    <x v="11"/>
  </r>
  <r>
    <x v="739"/>
    <x v="16"/>
    <x v="0"/>
    <n v="0.46636"/>
    <x v="7"/>
    <n v="51"/>
    <x v="3"/>
    <x v="11"/>
  </r>
  <r>
    <x v="739"/>
    <x v="14"/>
    <x v="0"/>
    <n v="0.46636"/>
    <x v="7"/>
    <n v="51"/>
    <x v="3"/>
    <x v="11"/>
  </r>
  <r>
    <x v="739"/>
    <x v="2"/>
    <x v="0"/>
    <n v="0.46636"/>
    <x v="7"/>
    <n v="51"/>
    <x v="3"/>
    <x v="11"/>
  </r>
  <r>
    <x v="739"/>
    <x v="5"/>
    <x v="0"/>
    <n v="0.12446"/>
    <x v="7"/>
    <n v="51"/>
    <x v="3"/>
    <x v="11"/>
  </r>
  <r>
    <x v="739"/>
    <x v="6"/>
    <x v="0"/>
    <n v="0.34694999999999998"/>
    <x v="7"/>
    <n v="51"/>
    <x v="3"/>
    <x v="11"/>
  </r>
  <r>
    <x v="739"/>
    <x v="17"/>
    <x v="0"/>
    <n v="0.65151000000000003"/>
    <x v="7"/>
    <n v="51"/>
    <x v="3"/>
    <x v="11"/>
  </r>
  <r>
    <x v="739"/>
    <x v="15"/>
    <x v="0"/>
    <n v="0.65151000000000003"/>
    <x v="7"/>
    <n v="51"/>
    <x v="3"/>
    <x v="11"/>
  </r>
  <r>
    <x v="739"/>
    <x v="8"/>
    <x v="0"/>
    <n v="0.65151000000000003"/>
    <x v="7"/>
    <n v="51"/>
    <x v="3"/>
    <x v="11"/>
  </r>
  <r>
    <x v="739"/>
    <x v="9"/>
    <x v="0"/>
    <n v="0.65151000000000003"/>
    <x v="7"/>
    <n v="51"/>
    <x v="3"/>
    <x v="11"/>
  </r>
  <r>
    <x v="739"/>
    <x v="10"/>
    <x v="0"/>
    <n v="0.65151000000000003"/>
    <x v="7"/>
    <n v="51"/>
    <x v="3"/>
    <x v="11"/>
  </r>
  <r>
    <x v="739"/>
    <x v="11"/>
    <x v="0"/>
    <n v="0.65151000000000003"/>
    <x v="7"/>
    <n v="51"/>
    <x v="3"/>
    <x v="11"/>
  </r>
  <r>
    <x v="739"/>
    <x v="12"/>
    <x v="0"/>
    <n v="0.65151000000000003"/>
    <x v="7"/>
    <n v="51"/>
    <x v="3"/>
    <x v="11"/>
  </r>
  <r>
    <x v="739"/>
    <x v="18"/>
    <x v="0"/>
    <n v="0.13780000000000001"/>
    <x v="7"/>
    <n v="51"/>
    <x v="3"/>
    <x v="11"/>
  </r>
  <r>
    <x v="739"/>
    <x v="19"/>
    <x v="0"/>
    <n v="0.17780000000000001"/>
    <x v="7"/>
    <n v="51"/>
    <x v="3"/>
    <x v="11"/>
  </r>
  <r>
    <x v="739"/>
    <x v="13"/>
    <x v="0"/>
    <n v="3.6859999999999997E-2"/>
    <x v="7"/>
    <n v="51"/>
    <x v="3"/>
    <x v="11"/>
  </r>
  <r>
    <x v="739"/>
    <x v="0"/>
    <x v="1"/>
    <n v="0.1248358"/>
    <x v="7"/>
    <n v="51"/>
    <x v="3"/>
    <x v="11"/>
  </r>
  <r>
    <x v="739"/>
    <x v="16"/>
    <x v="1"/>
    <n v="0.24621219999999999"/>
    <x v="7"/>
    <n v="51"/>
    <x v="3"/>
    <x v="11"/>
  </r>
  <r>
    <x v="739"/>
    <x v="14"/>
    <x v="1"/>
    <n v="0.23951790000000001"/>
    <x v="7"/>
    <n v="51"/>
    <x v="3"/>
    <x v="11"/>
  </r>
  <r>
    <x v="739"/>
    <x v="2"/>
    <x v="1"/>
    <n v="0.24643660000000001"/>
    <x v="7"/>
    <n v="51"/>
    <x v="3"/>
    <x v="11"/>
  </r>
  <r>
    <x v="739"/>
    <x v="5"/>
    <x v="1"/>
    <n v="9.6671690000000005E-2"/>
    <x v="7"/>
    <n v="51"/>
    <x v="3"/>
    <x v="11"/>
  </r>
  <r>
    <x v="739"/>
    <x v="6"/>
    <x v="1"/>
    <n v="0.20389589999999999"/>
    <x v="7"/>
    <n v="51"/>
    <x v="3"/>
    <x v="11"/>
  </r>
  <r>
    <x v="739"/>
    <x v="17"/>
    <x v="1"/>
    <n v="0.28389110000000001"/>
    <x v="7"/>
    <n v="51"/>
    <x v="3"/>
    <x v="11"/>
  </r>
  <r>
    <x v="739"/>
    <x v="15"/>
    <x v="1"/>
    <n v="0.27706579999999997"/>
    <x v="7"/>
    <n v="51"/>
    <x v="3"/>
    <x v="11"/>
  </r>
  <r>
    <x v="739"/>
    <x v="8"/>
    <x v="1"/>
    <n v="0.28101140000000002"/>
    <x v="7"/>
    <n v="51"/>
    <x v="3"/>
    <x v="11"/>
  </r>
  <r>
    <x v="739"/>
    <x v="9"/>
    <x v="1"/>
    <n v="0.29112769999999999"/>
    <x v="7"/>
    <n v="51"/>
    <x v="3"/>
    <x v="11"/>
  </r>
  <r>
    <x v="739"/>
    <x v="10"/>
    <x v="1"/>
    <n v="0.30868620000000002"/>
    <x v="7"/>
    <n v="51"/>
    <x v="3"/>
    <x v="11"/>
  </r>
  <r>
    <x v="739"/>
    <x v="11"/>
    <x v="1"/>
    <n v="0.29799029999999999"/>
    <x v="7"/>
    <n v="51"/>
    <x v="3"/>
    <x v="11"/>
  </r>
  <r>
    <x v="739"/>
    <x v="12"/>
    <x v="1"/>
    <n v="0.3675138"/>
    <x v="7"/>
    <n v="51"/>
    <x v="3"/>
    <x v="11"/>
  </r>
  <r>
    <x v="739"/>
    <x v="18"/>
    <x v="1"/>
    <n v="0.17539840000000001"/>
    <x v="7"/>
    <n v="51"/>
    <x v="3"/>
    <x v="11"/>
  </r>
  <r>
    <x v="739"/>
    <x v="19"/>
    <x v="1"/>
    <n v="0.2085707"/>
    <x v="7"/>
    <n v="51"/>
    <x v="3"/>
    <x v="11"/>
  </r>
  <r>
    <x v="739"/>
    <x v="13"/>
    <x v="1"/>
    <n v="7.521593E-2"/>
    <x v="7"/>
    <n v="51"/>
    <x v="3"/>
    <x v="11"/>
  </r>
  <r>
    <x v="740"/>
    <x v="0"/>
    <x v="3"/>
    <n v="0.66790000000000005"/>
    <x v="7"/>
    <n v="52"/>
    <x v="3"/>
    <x v="11"/>
  </r>
  <r>
    <x v="740"/>
    <x v="16"/>
    <x v="3"/>
    <n v="1.3185"/>
    <x v="7"/>
    <n v="52"/>
    <x v="3"/>
    <x v="11"/>
  </r>
  <r>
    <x v="740"/>
    <x v="14"/>
    <x v="3"/>
    <n v="1.2851999999999999"/>
    <x v="7"/>
    <n v="52"/>
    <x v="3"/>
    <x v="11"/>
  </r>
  <r>
    <x v="740"/>
    <x v="2"/>
    <x v="3"/>
    <n v="1.3225"/>
    <x v="7"/>
    <n v="52"/>
    <x v="3"/>
    <x v="11"/>
  </r>
  <r>
    <x v="740"/>
    <x v="5"/>
    <x v="3"/>
    <n v="0.84409999999999996"/>
    <x v="7"/>
    <n v="52"/>
    <x v="3"/>
    <x v="11"/>
  </r>
  <r>
    <x v="740"/>
    <x v="6"/>
    <x v="3"/>
    <n v="1.0946"/>
    <x v="7"/>
    <n v="52"/>
    <x v="3"/>
    <x v="11"/>
  </r>
  <r>
    <x v="740"/>
    <x v="17"/>
    <x v="3"/>
    <n v="1.5198"/>
    <x v="7"/>
    <n v="52"/>
    <x v="3"/>
    <x v="11"/>
  </r>
  <r>
    <x v="740"/>
    <x v="15"/>
    <x v="3"/>
    <n v="1.4850000000000001"/>
    <x v="7"/>
    <n v="52"/>
    <x v="3"/>
    <x v="11"/>
  </r>
  <r>
    <x v="740"/>
    <x v="8"/>
    <x v="3"/>
    <n v="1.5068999999999999"/>
    <x v="7"/>
    <n v="52"/>
    <x v="3"/>
    <x v="11"/>
  </r>
  <r>
    <x v="740"/>
    <x v="9"/>
    <x v="3"/>
    <n v="1.5604"/>
    <x v="7"/>
    <n v="52"/>
    <x v="3"/>
    <x v="11"/>
  </r>
  <r>
    <x v="740"/>
    <x v="10"/>
    <x v="3"/>
    <n v="1.6553"/>
    <x v="7"/>
    <n v="52"/>
    <x v="3"/>
    <x v="11"/>
  </r>
  <r>
    <x v="740"/>
    <x v="11"/>
    <x v="3"/>
    <n v="1.5998000000000001"/>
    <x v="7"/>
    <n v="52"/>
    <x v="3"/>
    <x v="11"/>
  </r>
  <r>
    <x v="740"/>
    <x v="12"/>
    <x v="3"/>
    <n v="1.9653"/>
    <x v="7"/>
    <n v="52"/>
    <x v="3"/>
    <x v="11"/>
  </r>
  <r>
    <x v="740"/>
    <x v="18"/>
    <x v="3"/>
    <n v="0"/>
    <x v="7"/>
    <n v="52"/>
    <x v="3"/>
    <x v="11"/>
  </r>
  <r>
    <x v="740"/>
    <x v="19"/>
    <x v="3"/>
    <n v="0.84899999999999998"/>
    <x v="7"/>
    <n v="52"/>
    <x v="3"/>
    <x v="11"/>
  </r>
  <r>
    <x v="740"/>
    <x v="13"/>
    <x v="3"/>
    <n v="0.65649999999999997"/>
    <x v="7"/>
    <n v="52"/>
    <x v="3"/>
    <x v="11"/>
  </r>
  <r>
    <x v="740"/>
    <x v="0"/>
    <x v="2"/>
    <n v="0.40300819999999998"/>
    <x v="7"/>
    <n v="52"/>
    <x v="3"/>
    <x v="11"/>
  </r>
  <r>
    <x v="740"/>
    <x v="16"/>
    <x v="2"/>
    <n v="0.60559130000000005"/>
    <x v="7"/>
    <n v="52"/>
    <x v="3"/>
    <x v="11"/>
  </r>
  <r>
    <x v="740"/>
    <x v="14"/>
    <x v="2"/>
    <n v="0.57851810000000004"/>
    <x v="7"/>
    <n v="52"/>
    <x v="3"/>
    <x v="11"/>
  </r>
  <r>
    <x v="740"/>
    <x v="2"/>
    <x v="2"/>
    <n v="0.60884329999999998"/>
    <x v="7"/>
    <n v="52"/>
    <x v="3"/>
    <x v="11"/>
  </r>
  <r>
    <x v="740"/>
    <x v="5"/>
    <x v="2"/>
    <n v="0.62253119999999995"/>
    <x v="7"/>
    <n v="52"/>
    <x v="3"/>
    <x v="11"/>
  </r>
  <r>
    <x v="740"/>
    <x v="6"/>
    <x v="2"/>
    <n v="0.54296869999999997"/>
    <x v="7"/>
    <n v="52"/>
    <x v="3"/>
    <x v="11"/>
  </r>
  <r>
    <x v="740"/>
    <x v="17"/>
    <x v="2"/>
    <n v="0.5840997"/>
    <x v="7"/>
    <n v="52"/>
    <x v="3"/>
    <x v="11"/>
  </r>
  <r>
    <x v="740"/>
    <x v="15"/>
    <x v="2"/>
    <n v="0.5558071"/>
    <x v="7"/>
    <n v="52"/>
    <x v="3"/>
    <x v="11"/>
  </r>
  <r>
    <x v="740"/>
    <x v="8"/>
    <x v="2"/>
    <n v="0.57361189999999995"/>
    <x v="7"/>
    <n v="52"/>
    <x v="3"/>
    <x v="11"/>
  </r>
  <r>
    <x v="740"/>
    <x v="9"/>
    <x v="2"/>
    <n v="0.61710790000000004"/>
    <x v="7"/>
    <n v="52"/>
    <x v="3"/>
    <x v="11"/>
  </r>
  <r>
    <x v="740"/>
    <x v="10"/>
    <x v="2"/>
    <n v="0.69426239999999995"/>
    <x v="7"/>
    <n v="52"/>
    <x v="3"/>
    <x v="11"/>
  </r>
  <r>
    <x v="740"/>
    <x v="11"/>
    <x v="2"/>
    <n v="0.64914039999999995"/>
    <x v="7"/>
    <n v="52"/>
    <x v="3"/>
    <x v="11"/>
  </r>
  <r>
    <x v="740"/>
    <x v="12"/>
    <x v="2"/>
    <n v="0.94629479999999999"/>
    <x v="7"/>
    <n v="52"/>
    <x v="3"/>
    <x v="11"/>
  </r>
  <r>
    <x v="740"/>
    <x v="18"/>
    <x v="2"/>
    <n v="-0.13780000000000001"/>
    <x v="7"/>
    <n v="52"/>
    <x v="3"/>
    <x v="11"/>
  </r>
  <r>
    <x v="740"/>
    <x v="19"/>
    <x v="2"/>
    <n v="0.51244389999999995"/>
    <x v="7"/>
    <n v="52"/>
    <x v="3"/>
    <x v="11"/>
  </r>
  <r>
    <x v="740"/>
    <x v="13"/>
    <x v="2"/>
    <n v="0.54411350000000003"/>
    <x v="7"/>
    <n v="52"/>
    <x v="3"/>
    <x v="11"/>
  </r>
  <r>
    <x v="740"/>
    <x v="0"/>
    <x v="0"/>
    <n v="0.14000000000000001"/>
    <x v="7"/>
    <n v="52"/>
    <x v="3"/>
    <x v="11"/>
  </r>
  <r>
    <x v="740"/>
    <x v="16"/>
    <x v="0"/>
    <n v="0.46636"/>
    <x v="7"/>
    <n v="52"/>
    <x v="3"/>
    <x v="11"/>
  </r>
  <r>
    <x v="740"/>
    <x v="14"/>
    <x v="0"/>
    <n v="0.46636"/>
    <x v="7"/>
    <n v="52"/>
    <x v="3"/>
    <x v="11"/>
  </r>
  <r>
    <x v="740"/>
    <x v="2"/>
    <x v="0"/>
    <n v="0.46636"/>
    <x v="7"/>
    <n v="52"/>
    <x v="3"/>
    <x v="11"/>
  </r>
  <r>
    <x v="740"/>
    <x v="5"/>
    <x v="0"/>
    <n v="0.12446"/>
    <x v="7"/>
    <n v="52"/>
    <x v="3"/>
    <x v="11"/>
  </r>
  <r>
    <x v="740"/>
    <x v="6"/>
    <x v="0"/>
    <n v="0.34694999999999998"/>
    <x v="7"/>
    <n v="52"/>
    <x v="3"/>
    <x v="11"/>
  </r>
  <r>
    <x v="740"/>
    <x v="17"/>
    <x v="0"/>
    <n v="0.65151000000000003"/>
    <x v="7"/>
    <n v="52"/>
    <x v="3"/>
    <x v="11"/>
  </r>
  <r>
    <x v="740"/>
    <x v="15"/>
    <x v="0"/>
    <n v="0.65151000000000003"/>
    <x v="7"/>
    <n v="52"/>
    <x v="3"/>
    <x v="11"/>
  </r>
  <r>
    <x v="740"/>
    <x v="8"/>
    <x v="0"/>
    <n v="0.65151000000000003"/>
    <x v="7"/>
    <n v="52"/>
    <x v="3"/>
    <x v="11"/>
  </r>
  <r>
    <x v="740"/>
    <x v="9"/>
    <x v="0"/>
    <n v="0.65151000000000003"/>
    <x v="7"/>
    <n v="52"/>
    <x v="3"/>
    <x v="11"/>
  </r>
  <r>
    <x v="740"/>
    <x v="10"/>
    <x v="0"/>
    <n v="0.65151000000000003"/>
    <x v="7"/>
    <n v="52"/>
    <x v="3"/>
    <x v="11"/>
  </r>
  <r>
    <x v="740"/>
    <x v="11"/>
    <x v="0"/>
    <n v="0.65151000000000003"/>
    <x v="7"/>
    <n v="52"/>
    <x v="3"/>
    <x v="11"/>
  </r>
  <r>
    <x v="740"/>
    <x v="12"/>
    <x v="0"/>
    <n v="0.65151000000000003"/>
    <x v="7"/>
    <n v="52"/>
    <x v="3"/>
    <x v="11"/>
  </r>
  <r>
    <x v="740"/>
    <x v="18"/>
    <x v="0"/>
    <n v="0.13780000000000001"/>
    <x v="7"/>
    <n v="52"/>
    <x v="3"/>
    <x v="11"/>
  </r>
  <r>
    <x v="740"/>
    <x v="19"/>
    <x v="0"/>
    <n v="0.17780000000000001"/>
    <x v="7"/>
    <n v="52"/>
    <x v="3"/>
    <x v="11"/>
  </r>
  <r>
    <x v="740"/>
    <x v="13"/>
    <x v="0"/>
    <n v="3.6859999999999997E-2"/>
    <x v="7"/>
    <n v="52"/>
    <x v="3"/>
    <x v="11"/>
  </r>
  <r>
    <x v="740"/>
    <x v="0"/>
    <x v="1"/>
    <n v="0.1248919"/>
    <x v="7"/>
    <n v="52"/>
    <x v="3"/>
    <x v="11"/>
  </r>
  <r>
    <x v="740"/>
    <x v="16"/>
    <x v="1"/>
    <n v="0.24654880000000001"/>
    <x v="7"/>
    <n v="52"/>
    <x v="3"/>
    <x v="11"/>
  </r>
  <r>
    <x v="740"/>
    <x v="14"/>
    <x v="1"/>
    <n v="0.2403219"/>
    <x v="7"/>
    <n v="52"/>
    <x v="3"/>
    <x v="11"/>
  </r>
  <r>
    <x v="740"/>
    <x v="2"/>
    <x v="1"/>
    <n v="0.24729680000000001"/>
    <x v="7"/>
    <n v="52"/>
    <x v="3"/>
    <x v="11"/>
  </r>
  <r>
    <x v="740"/>
    <x v="5"/>
    <x v="1"/>
    <n v="9.7108849999999997E-2"/>
    <x v="7"/>
    <n v="52"/>
    <x v="3"/>
    <x v="11"/>
  </r>
  <r>
    <x v="740"/>
    <x v="6"/>
    <x v="1"/>
    <n v="0.20468130000000001"/>
    <x v="7"/>
    <n v="52"/>
    <x v="3"/>
    <x v="11"/>
  </r>
  <r>
    <x v="740"/>
    <x v="17"/>
    <x v="1"/>
    <n v="0.2841902"/>
    <x v="7"/>
    <n v="52"/>
    <x v="3"/>
    <x v="11"/>
  </r>
  <r>
    <x v="740"/>
    <x v="15"/>
    <x v="1"/>
    <n v="0.27768290000000001"/>
    <x v="7"/>
    <n v="52"/>
    <x v="3"/>
    <x v="11"/>
  </r>
  <r>
    <x v="740"/>
    <x v="8"/>
    <x v="1"/>
    <n v="0.28177799999999997"/>
    <x v="7"/>
    <n v="52"/>
    <x v="3"/>
    <x v="11"/>
  </r>
  <r>
    <x v="740"/>
    <x v="9"/>
    <x v="1"/>
    <n v="0.29178209999999999"/>
    <x v="7"/>
    <n v="52"/>
    <x v="3"/>
    <x v="11"/>
  </r>
  <r>
    <x v="740"/>
    <x v="10"/>
    <x v="1"/>
    <n v="0.30952760000000001"/>
    <x v="7"/>
    <n v="52"/>
    <x v="3"/>
    <x v="11"/>
  </r>
  <r>
    <x v="740"/>
    <x v="11"/>
    <x v="1"/>
    <n v="0.29914960000000002"/>
    <x v="7"/>
    <n v="52"/>
    <x v="3"/>
    <x v="11"/>
  </r>
  <r>
    <x v="740"/>
    <x v="12"/>
    <x v="1"/>
    <n v="0.36749510000000002"/>
    <x v="7"/>
    <n v="52"/>
    <x v="3"/>
    <x v="11"/>
  </r>
  <r>
    <x v="740"/>
    <x v="18"/>
    <x v="1"/>
    <n v="0"/>
    <x v="7"/>
    <n v="52"/>
    <x v="3"/>
    <x v="11"/>
  </r>
  <r>
    <x v="740"/>
    <x v="19"/>
    <x v="1"/>
    <n v="0.15875610000000001"/>
    <x v="7"/>
    <n v="52"/>
    <x v="3"/>
    <x v="11"/>
  </r>
  <r>
    <x v="740"/>
    <x v="13"/>
    <x v="1"/>
    <n v="7.5526540000000003E-2"/>
    <x v="7"/>
    <n v="52"/>
    <x v="3"/>
    <x v="11"/>
  </r>
  <r>
    <x v="741"/>
    <x v="0"/>
    <x v="3"/>
    <n v="0.68579999999999997"/>
    <x v="8"/>
    <n v="1"/>
    <x v="0"/>
    <x v="0"/>
  </r>
  <r>
    <x v="741"/>
    <x v="16"/>
    <x v="3"/>
    <n v="1.3298000000000001"/>
    <x v="8"/>
    <n v="1"/>
    <x v="0"/>
    <x v="0"/>
  </r>
  <r>
    <x v="741"/>
    <x v="14"/>
    <x v="3"/>
    <n v="1.3207"/>
    <x v="8"/>
    <n v="1"/>
    <x v="0"/>
    <x v="0"/>
  </r>
  <r>
    <x v="741"/>
    <x v="2"/>
    <x v="3"/>
    <n v="1.3674999999999999"/>
    <x v="8"/>
    <n v="1"/>
    <x v="0"/>
    <x v="0"/>
  </r>
  <r>
    <x v="741"/>
    <x v="5"/>
    <x v="3"/>
    <n v="0.85350000000000004"/>
    <x v="8"/>
    <n v="1"/>
    <x v="0"/>
    <x v="0"/>
  </r>
  <r>
    <x v="741"/>
    <x v="6"/>
    <x v="3"/>
    <n v="1.0989"/>
    <x v="8"/>
    <n v="1"/>
    <x v="0"/>
    <x v="0"/>
  </r>
  <r>
    <x v="741"/>
    <x v="17"/>
    <x v="3"/>
    <n v="1.5307999999999999"/>
    <x v="8"/>
    <n v="1"/>
    <x v="0"/>
    <x v="0"/>
  </r>
  <r>
    <x v="741"/>
    <x v="15"/>
    <x v="3"/>
    <n v="1.5095000000000001"/>
    <x v="8"/>
    <n v="1"/>
    <x v="0"/>
    <x v="0"/>
  </r>
  <r>
    <x v="741"/>
    <x v="8"/>
    <x v="3"/>
    <n v="1.5363"/>
    <x v="8"/>
    <n v="1"/>
    <x v="0"/>
    <x v="0"/>
  </r>
  <r>
    <x v="741"/>
    <x v="9"/>
    <x v="3"/>
    <n v="1.5627"/>
    <x v="8"/>
    <n v="1"/>
    <x v="0"/>
    <x v="0"/>
  </r>
  <r>
    <x v="741"/>
    <x v="10"/>
    <x v="3"/>
    <n v="1.6876"/>
    <x v="8"/>
    <n v="1"/>
    <x v="0"/>
    <x v="0"/>
  </r>
  <r>
    <x v="741"/>
    <x v="11"/>
    <x v="3"/>
    <n v="1.5998000000000001"/>
    <x v="8"/>
    <n v="1"/>
    <x v="0"/>
    <x v="0"/>
  </r>
  <r>
    <x v="741"/>
    <x v="12"/>
    <x v="3"/>
    <n v="1.9653"/>
    <x v="8"/>
    <n v="1"/>
    <x v="0"/>
    <x v="0"/>
  </r>
  <r>
    <x v="741"/>
    <x v="18"/>
    <x v="3"/>
    <n v="0.93799999999999994"/>
    <x v="8"/>
    <n v="1"/>
    <x v="0"/>
    <x v="0"/>
  </r>
  <r>
    <x v="741"/>
    <x v="19"/>
    <x v="3"/>
    <n v="1.1156999999999999"/>
    <x v="8"/>
    <n v="1"/>
    <x v="0"/>
    <x v="0"/>
  </r>
  <r>
    <x v="741"/>
    <x v="13"/>
    <x v="3"/>
    <n v="0.66639999999999999"/>
    <x v="8"/>
    <n v="1"/>
    <x v="0"/>
    <x v="0"/>
  </r>
  <r>
    <x v="741"/>
    <x v="0"/>
    <x v="2"/>
    <n v="0.41657100000000002"/>
    <x v="8"/>
    <n v="1"/>
    <x v="0"/>
    <x v="0"/>
  </r>
  <r>
    <x v="741"/>
    <x v="16"/>
    <x v="2"/>
    <n v="0.61003830000000003"/>
    <x v="8"/>
    <n v="1"/>
    <x v="0"/>
    <x v="0"/>
  </r>
  <r>
    <x v="741"/>
    <x v="14"/>
    <x v="2"/>
    <n v="0.60263990000000001"/>
    <x v="8"/>
    <n v="1"/>
    <x v="0"/>
    <x v="0"/>
  </r>
  <r>
    <x v="741"/>
    <x v="2"/>
    <x v="2"/>
    <n v="0.64068849999999999"/>
    <x v="8"/>
    <n v="1"/>
    <x v="0"/>
    <x v="0"/>
  </r>
  <r>
    <x v="741"/>
    <x v="5"/>
    <x v="2"/>
    <n v="0.63084980000000002"/>
    <x v="8"/>
    <n v="1"/>
    <x v="0"/>
    <x v="0"/>
  </r>
  <r>
    <x v="741"/>
    <x v="6"/>
    <x v="2"/>
    <n v="0.54646459999999997"/>
    <x v="8"/>
    <n v="1"/>
    <x v="0"/>
    <x v="0"/>
  </r>
  <r>
    <x v="741"/>
    <x v="17"/>
    <x v="2"/>
    <n v="0.58535280000000001"/>
    <x v="8"/>
    <n v="1"/>
    <x v="0"/>
    <x v="0"/>
  </r>
  <r>
    <x v="741"/>
    <x v="15"/>
    <x v="2"/>
    <n v="0.56803579999999998"/>
    <x v="8"/>
    <n v="1"/>
    <x v="0"/>
    <x v="0"/>
  </r>
  <r>
    <x v="741"/>
    <x v="8"/>
    <x v="2"/>
    <n v="0.58982440000000003"/>
    <x v="8"/>
    <n v="1"/>
    <x v="0"/>
    <x v="0"/>
  </r>
  <r>
    <x v="741"/>
    <x v="9"/>
    <x v="2"/>
    <n v="0.61128780000000005"/>
    <x v="8"/>
    <n v="1"/>
    <x v="0"/>
    <x v="0"/>
  </r>
  <r>
    <x v="741"/>
    <x v="10"/>
    <x v="2"/>
    <n v="0.71283249999999998"/>
    <x v="8"/>
    <n v="1"/>
    <x v="0"/>
    <x v="0"/>
  </r>
  <r>
    <x v="741"/>
    <x v="11"/>
    <x v="2"/>
    <n v="0.64145030000000003"/>
    <x v="8"/>
    <n v="1"/>
    <x v="0"/>
    <x v="0"/>
  </r>
  <r>
    <x v="741"/>
    <x v="12"/>
    <x v="2"/>
    <n v="0.93860480000000002"/>
    <x v="8"/>
    <n v="1"/>
    <x v="0"/>
    <x v="0"/>
  </r>
  <r>
    <x v="741"/>
    <x v="18"/>
    <x v="2"/>
    <n v="0.69770160000000003"/>
    <x v="8"/>
    <n v="1"/>
    <x v="0"/>
    <x v="0"/>
  </r>
  <r>
    <x v="741"/>
    <x v="19"/>
    <x v="2"/>
    <n v="0.82337309999999997"/>
    <x v="8"/>
    <n v="1"/>
    <x v="0"/>
    <x v="0"/>
  </r>
  <r>
    <x v="741"/>
    <x v="13"/>
    <x v="2"/>
    <n v="0.55287459999999999"/>
    <x v="8"/>
    <n v="1"/>
    <x v="0"/>
    <x v="0"/>
  </r>
  <r>
    <x v="741"/>
    <x v="0"/>
    <x v="0"/>
    <n v="0.14099"/>
    <x v="8"/>
    <n v="1"/>
    <x v="0"/>
    <x v="0"/>
  </r>
  <r>
    <x v="741"/>
    <x v="16"/>
    <x v="0"/>
    <n v="0.47110000000000002"/>
    <x v="8"/>
    <n v="1"/>
    <x v="0"/>
    <x v="0"/>
  </r>
  <r>
    <x v="741"/>
    <x v="14"/>
    <x v="0"/>
    <n v="0.47110000000000002"/>
    <x v="8"/>
    <n v="1"/>
    <x v="0"/>
    <x v="0"/>
  </r>
  <r>
    <x v="741"/>
    <x v="2"/>
    <x v="0"/>
    <n v="0.47110000000000002"/>
    <x v="8"/>
    <n v="1"/>
    <x v="0"/>
    <x v="0"/>
  </r>
  <r>
    <x v="741"/>
    <x v="5"/>
    <x v="0"/>
    <n v="0.12446"/>
    <x v="8"/>
    <n v="1"/>
    <x v="0"/>
    <x v="0"/>
  </r>
  <r>
    <x v="741"/>
    <x v="6"/>
    <x v="0"/>
    <n v="0.34694999999999998"/>
    <x v="8"/>
    <n v="1"/>
    <x v="0"/>
    <x v="0"/>
  </r>
  <r>
    <x v="741"/>
    <x v="17"/>
    <x v="0"/>
    <n v="0.65920000000000001"/>
    <x v="8"/>
    <n v="1"/>
    <x v="0"/>
    <x v="0"/>
  </r>
  <r>
    <x v="741"/>
    <x v="15"/>
    <x v="0"/>
    <n v="0.65920000000000001"/>
    <x v="8"/>
    <n v="1"/>
    <x v="0"/>
    <x v="0"/>
  </r>
  <r>
    <x v="741"/>
    <x v="8"/>
    <x v="0"/>
    <n v="0.65920000000000001"/>
    <x v="8"/>
    <n v="1"/>
    <x v="0"/>
    <x v="0"/>
  </r>
  <r>
    <x v="741"/>
    <x v="9"/>
    <x v="0"/>
    <n v="0.65920000000000001"/>
    <x v="8"/>
    <n v="1"/>
    <x v="0"/>
    <x v="0"/>
  </r>
  <r>
    <x v="741"/>
    <x v="10"/>
    <x v="0"/>
    <n v="0.65920000000000001"/>
    <x v="8"/>
    <n v="1"/>
    <x v="0"/>
    <x v="0"/>
  </r>
  <r>
    <x v="741"/>
    <x v="11"/>
    <x v="0"/>
    <n v="0.65920000000000001"/>
    <x v="8"/>
    <n v="1"/>
    <x v="0"/>
    <x v="0"/>
  </r>
  <r>
    <x v="741"/>
    <x v="12"/>
    <x v="0"/>
    <n v="0.65920000000000001"/>
    <x v="8"/>
    <n v="1"/>
    <x v="0"/>
    <x v="0"/>
  </r>
  <r>
    <x v="741"/>
    <x v="18"/>
    <x v="0"/>
    <n v="6.4899999999999999E-2"/>
    <x v="8"/>
    <n v="1"/>
    <x v="0"/>
    <x v="0"/>
  </r>
  <r>
    <x v="741"/>
    <x v="19"/>
    <x v="0"/>
    <n v="8.3699999999999997E-2"/>
    <x v="8"/>
    <n v="1"/>
    <x v="0"/>
    <x v="0"/>
  </r>
  <r>
    <x v="741"/>
    <x v="13"/>
    <x v="0"/>
    <n v="3.6859999999999997E-2"/>
    <x v="8"/>
    <n v="1"/>
    <x v="0"/>
    <x v="0"/>
  </r>
  <r>
    <x v="741"/>
    <x v="0"/>
    <x v="1"/>
    <n v="0.12823899999999999"/>
    <x v="8"/>
    <n v="1"/>
    <x v="0"/>
    <x v="0"/>
  </r>
  <r>
    <x v="741"/>
    <x v="16"/>
    <x v="1"/>
    <n v="0.24866179999999999"/>
    <x v="8"/>
    <n v="1"/>
    <x v="0"/>
    <x v="0"/>
  </r>
  <r>
    <x v="741"/>
    <x v="14"/>
    <x v="1"/>
    <n v="0.24696019999999999"/>
    <x v="8"/>
    <n v="1"/>
    <x v="0"/>
    <x v="0"/>
  </r>
  <r>
    <x v="741"/>
    <x v="2"/>
    <x v="1"/>
    <n v="0.25571139999999998"/>
    <x v="8"/>
    <n v="1"/>
    <x v="0"/>
    <x v="0"/>
  </r>
  <r>
    <x v="741"/>
    <x v="5"/>
    <x v="1"/>
    <n v="9.8190260000000001E-2"/>
    <x v="8"/>
    <n v="1"/>
    <x v="0"/>
    <x v="0"/>
  </r>
  <r>
    <x v="741"/>
    <x v="6"/>
    <x v="1"/>
    <n v="0.20548540000000001"/>
    <x v="8"/>
    <n v="1"/>
    <x v="0"/>
    <x v="0"/>
  </r>
  <r>
    <x v="741"/>
    <x v="17"/>
    <x v="1"/>
    <n v="0.28624719999999998"/>
    <x v="8"/>
    <n v="1"/>
    <x v="0"/>
    <x v="0"/>
  </r>
  <r>
    <x v="741"/>
    <x v="15"/>
    <x v="1"/>
    <n v="0.28226420000000002"/>
    <x v="8"/>
    <n v="1"/>
    <x v="0"/>
    <x v="0"/>
  </r>
  <r>
    <x v="741"/>
    <x v="8"/>
    <x v="1"/>
    <n v="0.28727560000000002"/>
    <x v="8"/>
    <n v="1"/>
    <x v="0"/>
    <x v="0"/>
  </r>
  <r>
    <x v="741"/>
    <x v="9"/>
    <x v="1"/>
    <n v="0.29221219999999998"/>
    <x v="8"/>
    <n v="1"/>
    <x v="0"/>
    <x v="0"/>
  </r>
  <r>
    <x v="741"/>
    <x v="10"/>
    <x v="1"/>
    <n v="0.3155675"/>
    <x v="8"/>
    <n v="1"/>
    <x v="0"/>
    <x v="0"/>
  </r>
  <r>
    <x v="741"/>
    <x v="11"/>
    <x v="1"/>
    <n v="0.29914960000000002"/>
    <x v="8"/>
    <n v="1"/>
    <x v="0"/>
    <x v="0"/>
  </r>
  <r>
    <x v="741"/>
    <x v="12"/>
    <x v="1"/>
    <n v="0.36749510000000002"/>
    <x v="8"/>
    <n v="1"/>
    <x v="0"/>
    <x v="0"/>
  </r>
  <r>
    <x v="741"/>
    <x v="18"/>
    <x v="1"/>
    <n v="0.17539840000000001"/>
    <x v="8"/>
    <n v="1"/>
    <x v="0"/>
    <x v="0"/>
  </r>
  <r>
    <x v="741"/>
    <x v="19"/>
    <x v="1"/>
    <n v="0.2086268"/>
    <x v="8"/>
    <n v="1"/>
    <x v="0"/>
    <x v="0"/>
  </r>
  <r>
    <x v="741"/>
    <x v="13"/>
    <x v="1"/>
    <n v="7.6665490000000003E-2"/>
    <x v="8"/>
    <n v="1"/>
    <x v="0"/>
    <x v="0"/>
  </r>
  <r>
    <x v="742"/>
    <x v="0"/>
    <x v="3"/>
    <n v="0.69099999999999995"/>
    <x v="8"/>
    <n v="2"/>
    <x v="0"/>
    <x v="0"/>
  </r>
  <r>
    <x v="742"/>
    <x v="16"/>
    <x v="3"/>
    <n v="1.343"/>
    <x v="8"/>
    <n v="2"/>
    <x v="0"/>
    <x v="0"/>
  </r>
  <r>
    <x v="742"/>
    <x v="14"/>
    <x v="3"/>
    <n v="1.335"/>
    <x v="8"/>
    <n v="2"/>
    <x v="0"/>
    <x v="0"/>
  </r>
  <r>
    <x v="742"/>
    <x v="2"/>
    <x v="3"/>
    <n v="1.3775999999999999"/>
    <x v="8"/>
    <n v="2"/>
    <x v="0"/>
    <x v="0"/>
  </r>
  <r>
    <x v="742"/>
    <x v="5"/>
    <x v="3"/>
    <n v="0.86329999999999996"/>
    <x v="8"/>
    <n v="2"/>
    <x v="0"/>
    <x v="0"/>
  </r>
  <r>
    <x v="742"/>
    <x v="6"/>
    <x v="3"/>
    <n v="1.1143000000000001"/>
    <x v="8"/>
    <n v="2"/>
    <x v="0"/>
    <x v="0"/>
  </r>
  <r>
    <x v="742"/>
    <x v="17"/>
    <x v="3"/>
    <n v="1.5391999999999999"/>
    <x v="8"/>
    <n v="2"/>
    <x v="0"/>
    <x v="0"/>
  </r>
  <r>
    <x v="742"/>
    <x v="15"/>
    <x v="3"/>
    <n v="1.5226999999999999"/>
    <x v="8"/>
    <n v="2"/>
    <x v="0"/>
    <x v="0"/>
  </r>
  <r>
    <x v="742"/>
    <x v="8"/>
    <x v="3"/>
    <n v="1.5450999999999999"/>
    <x v="8"/>
    <n v="2"/>
    <x v="0"/>
    <x v="0"/>
  </r>
  <r>
    <x v="742"/>
    <x v="9"/>
    <x v="3"/>
    <n v="1.5729"/>
    <x v="8"/>
    <n v="2"/>
    <x v="0"/>
    <x v="0"/>
  </r>
  <r>
    <x v="742"/>
    <x v="10"/>
    <x v="3"/>
    <n v="1.7013"/>
    <x v="8"/>
    <n v="2"/>
    <x v="0"/>
    <x v="0"/>
  </r>
  <r>
    <x v="742"/>
    <x v="11"/>
    <x v="3"/>
    <n v="1.6208"/>
    <x v="8"/>
    <n v="2"/>
    <x v="0"/>
    <x v="0"/>
  </r>
  <r>
    <x v="742"/>
    <x v="12"/>
    <x v="3"/>
    <n v="1.9661"/>
    <x v="8"/>
    <n v="2"/>
    <x v="0"/>
    <x v="0"/>
  </r>
  <r>
    <x v="742"/>
    <x v="18"/>
    <x v="3"/>
    <n v="0.93799999999999994"/>
    <x v="8"/>
    <n v="2"/>
    <x v="0"/>
    <x v="0"/>
  </r>
  <r>
    <x v="742"/>
    <x v="19"/>
    <x v="3"/>
    <n v="1.1155999999999999"/>
    <x v="8"/>
    <n v="2"/>
    <x v="0"/>
    <x v="0"/>
  </r>
  <r>
    <x v="742"/>
    <x v="13"/>
    <x v="3"/>
    <n v="0.67200000000000004"/>
    <x v="8"/>
    <n v="2"/>
    <x v="0"/>
    <x v="0"/>
  </r>
  <r>
    <x v="742"/>
    <x v="0"/>
    <x v="2"/>
    <n v="0.42079860000000002"/>
    <x v="8"/>
    <n v="2"/>
    <x v="0"/>
    <x v="0"/>
  </r>
  <r>
    <x v="742"/>
    <x v="16"/>
    <x v="2"/>
    <n v="0.62077000000000004"/>
    <x v="8"/>
    <n v="2"/>
    <x v="0"/>
    <x v="0"/>
  </r>
  <r>
    <x v="742"/>
    <x v="14"/>
    <x v="2"/>
    <n v="0.61426590000000003"/>
    <x v="8"/>
    <n v="2"/>
    <x v="0"/>
    <x v="0"/>
  </r>
  <r>
    <x v="742"/>
    <x v="2"/>
    <x v="2"/>
    <n v="0.64890000000000003"/>
    <x v="8"/>
    <n v="2"/>
    <x v="0"/>
    <x v="0"/>
  </r>
  <r>
    <x v="742"/>
    <x v="5"/>
    <x v="2"/>
    <n v="0.63952229999999999"/>
    <x v="8"/>
    <n v="2"/>
    <x v="0"/>
    <x v="0"/>
  </r>
  <r>
    <x v="742"/>
    <x v="6"/>
    <x v="2"/>
    <n v="0.55898499999999995"/>
    <x v="8"/>
    <n v="2"/>
    <x v="0"/>
    <x v="0"/>
  </r>
  <r>
    <x v="742"/>
    <x v="17"/>
    <x v="2"/>
    <n v="0.59218199999999999"/>
    <x v="8"/>
    <n v="2"/>
    <x v="0"/>
    <x v="0"/>
  </r>
  <r>
    <x v="742"/>
    <x v="15"/>
    <x v="2"/>
    <n v="0.57876740000000004"/>
    <x v="8"/>
    <n v="2"/>
    <x v="0"/>
    <x v="0"/>
  </r>
  <r>
    <x v="742"/>
    <x v="8"/>
    <x v="2"/>
    <n v="0.59697880000000003"/>
    <x v="8"/>
    <n v="2"/>
    <x v="0"/>
    <x v="0"/>
  </r>
  <r>
    <x v="742"/>
    <x v="9"/>
    <x v="2"/>
    <n v="0.61958049999999998"/>
    <x v="8"/>
    <n v="2"/>
    <x v="0"/>
    <x v="0"/>
  </r>
  <r>
    <x v="742"/>
    <x v="10"/>
    <x v="2"/>
    <n v="0.72397069999999997"/>
    <x v="8"/>
    <n v="2"/>
    <x v="0"/>
    <x v="0"/>
  </r>
  <r>
    <x v="742"/>
    <x v="11"/>
    <x v="2"/>
    <n v="0.65852359999999999"/>
    <x v="8"/>
    <n v="2"/>
    <x v="0"/>
    <x v="0"/>
  </r>
  <r>
    <x v="742"/>
    <x v="12"/>
    <x v="2"/>
    <n v="0.93925530000000002"/>
    <x v="8"/>
    <n v="2"/>
    <x v="0"/>
    <x v="0"/>
  </r>
  <r>
    <x v="742"/>
    <x v="18"/>
    <x v="2"/>
    <n v="0.69770169999999998"/>
    <x v="8"/>
    <n v="2"/>
    <x v="0"/>
    <x v="0"/>
  </r>
  <r>
    <x v="742"/>
    <x v="19"/>
    <x v="2"/>
    <n v="0.82329180000000002"/>
    <x v="8"/>
    <n v="2"/>
    <x v="0"/>
    <x v="0"/>
  </r>
  <r>
    <x v="742"/>
    <x v="13"/>
    <x v="2"/>
    <n v="0.5578303"/>
    <x v="8"/>
    <n v="2"/>
    <x v="0"/>
    <x v="0"/>
  </r>
  <r>
    <x v="742"/>
    <x v="0"/>
    <x v="0"/>
    <n v="0.14099"/>
    <x v="8"/>
    <n v="2"/>
    <x v="0"/>
    <x v="0"/>
  </r>
  <r>
    <x v="742"/>
    <x v="16"/>
    <x v="0"/>
    <n v="0.47110000000000002"/>
    <x v="8"/>
    <n v="2"/>
    <x v="0"/>
    <x v="0"/>
  </r>
  <r>
    <x v="742"/>
    <x v="14"/>
    <x v="0"/>
    <n v="0.47110000000000002"/>
    <x v="8"/>
    <n v="2"/>
    <x v="0"/>
    <x v="0"/>
  </r>
  <r>
    <x v="742"/>
    <x v="2"/>
    <x v="0"/>
    <n v="0.47110000000000002"/>
    <x v="8"/>
    <n v="2"/>
    <x v="0"/>
    <x v="0"/>
  </r>
  <r>
    <x v="742"/>
    <x v="5"/>
    <x v="0"/>
    <n v="0.12446"/>
    <x v="8"/>
    <n v="2"/>
    <x v="0"/>
    <x v="0"/>
  </r>
  <r>
    <x v="742"/>
    <x v="6"/>
    <x v="0"/>
    <n v="0.34694999999999998"/>
    <x v="8"/>
    <n v="2"/>
    <x v="0"/>
    <x v="0"/>
  </r>
  <r>
    <x v="742"/>
    <x v="17"/>
    <x v="0"/>
    <n v="0.65920000000000001"/>
    <x v="8"/>
    <n v="2"/>
    <x v="0"/>
    <x v="0"/>
  </r>
  <r>
    <x v="742"/>
    <x v="15"/>
    <x v="0"/>
    <n v="0.65920000000000001"/>
    <x v="8"/>
    <n v="2"/>
    <x v="0"/>
    <x v="0"/>
  </r>
  <r>
    <x v="742"/>
    <x v="8"/>
    <x v="0"/>
    <n v="0.65920000000000001"/>
    <x v="8"/>
    <n v="2"/>
    <x v="0"/>
    <x v="0"/>
  </r>
  <r>
    <x v="742"/>
    <x v="9"/>
    <x v="0"/>
    <n v="0.65920000000000001"/>
    <x v="8"/>
    <n v="2"/>
    <x v="0"/>
    <x v="0"/>
  </r>
  <r>
    <x v="742"/>
    <x v="10"/>
    <x v="0"/>
    <n v="0.65920000000000001"/>
    <x v="8"/>
    <n v="2"/>
    <x v="0"/>
    <x v="0"/>
  </r>
  <r>
    <x v="742"/>
    <x v="11"/>
    <x v="0"/>
    <n v="0.65920000000000001"/>
    <x v="8"/>
    <n v="2"/>
    <x v="0"/>
    <x v="0"/>
  </r>
  <r>
    <x v="742"/>
    <x v="12"/>
    <x v="0"/>
    <n v="0.65920000000000001"/>
    <x v="8"/>
    <n v="2"/>
    <x v="0"/>
    <x v="0"/>
  </r>
  <r>
    <x v="742"/>
    <x v="18"/>
    <x v="0"/>
    <n v="6.4899999999999999E-2"/>
    <x v="8"/>
    <n v="2"/>
    <x v="0"/>
    <x v="0"/>
  </r>
  <r>
    <x v="742"/>
    <x v="19"/>
    <x v="0"/>
    <n v="8.3699999999999997E-2"/>
    <x v="8"/>
    <n v="2"/>
    <x v="0"/>
    <x v="0"/>
  </r>
  <r>
    <x v="742"/>
    <x v="13"/>
    <x v="0"/>
    <n v="3.6859999999999997E-2"/>
    <x v="8"/>
    <n v="2"/>
    <x v="0"/>
    <x v="0"/>
  </r>
  <r>
    <x v="742"/>
    <x v="0"/>
    <x v="1"/>
    <n v="0.1292114"/>
    <x v="8"/>
    <n v="2"/>
    <x v="0"/>
    <x v="0"/>
  </r>
  <r>
    <x v="742"/>
    <x v="16"/>
    <x v="1"/>
    <n v="0.25113010000000002"/>
    <x v="8"/>
    <n v="2"/>
    <x v="0"/>
    <x v="0"/>
  </r>
  <r>
    <x v="742"/>
    <x v="14"/>
    <x v="1"/>
    <n v="0.2496341"/>
    <x v="8"/>
    <n v="2"/>
    <x v="0"/>
    <x v="0"/>
  </r>
  <r>
    <x v="742"/>
    <x v="2"/>
    <x v="1"/>
    <n v="0.2576"/>
    <x v="8"/>
    <n v="2"/>
    <x v="0"/>
    <x v="0"/>
  </r>
  <r>
    <x v="742"/>
    <x v="5"/>
    <x v="1"/>
    <n v="9.9317699999999995E-2"/>
    <x v="8"/>
    <n v="2"/>
    <x v="0"/>
    <x v="0"/>
  </r>
  <r>
    <x v="742"/>
    <x v="6"/>
    <x v="1"/>
    <n v="0.20836499999999999"/>
    <x v="8"/>
    <n v="2"/>
    <x v="0"/>
    <x v="0"/>
  </r>
  <r>
    <x v="742"/>
    <x v="17"/>
    <x v="1"/>
    <n v="0.28781790000000002"/>
    <x v="8"/>
    <n v="2"/>
    <x v="0"/>
    <x v="0"/>
  </r>
  <r>
    <x v="742"/>
    <x v="15"/>
    <x v="1"/>
    <n v="0.2847325"/>
    <x v="8"/>
    <n v="2"/>
    <x v="0"/>
    <x v="0"/>
  </r>
  <r>
    <x v="742"/>
    <x v="8"/>
    <x v="1"/>
    <n v="0.28892109999999999"/>
    <x v="8"/>
    <n v="2"/>
    <x v="0"/>
    <x v="0"/>
  </r>
  <r>
    <x v="742"/>
    <x v="9"/>
    <x v="1"/>
    <n v="0.29411949999999998"/>
    <x v="8"/>
    <n v="2"/>
    <x v="0"/>
    <x v="0"/>
  </r>
  <r>
    <x v="742"/>
    <x v="10"/>
    <x v="1"/>
    <n v="0.3181293"/>
    <x v="8"/>
    <n v="2"/>
    <x v="0"/>
    <x v="0"/>
  </r>
  <r>
    <x v="742"/>
    <x v="11"/>
    <x v="1"/>
    <n v="0.30307640000000002"/>
    <x v="8"/>
    <n v="2"/>
    <x v="0"/>
    <x v="0"/>
  </r>
  <r>
    <x v="742"/>
    <x v="12"/>
    <x v="1"/>
    <n v="0.36764469999999999"/>
    <x v="8"/>
    <n v="2"/>
    <x v="0"/>
    <x v="0"/>
  </r>
  <r>
    <x v="742"/>
    <x v="18"/>
    <x v="1"/>
    <n v="0.17539840000000001"/>
    <x v="8"/>
    <n v="2"/>
    <x v="0"/>
    <x v="0"/>
  </r>
  <r>
    <x v="742"/>
    <x v="19"/>
    <x v="1"/>
    <n v="0.20860809999999999"/>
    <x v="8"/>
    <n v="2"/>
    <x v="0"/>
    <x v="0"/>
  </r>
  <r>
    <x v="742"/>
    <x v="13"/>
    <x v="1"/>
    <n v="7.7309740000000002E-2"/>
    <x v="8"/>
    <n v="2"/>
    <x v="0"/>
    <x v="0"/>
  </r>
  <r>
    <x v="743"/>
    <x v="0"/>
    <x v="3"/>
    <n v="0.69240000000000002"/>
    <x v="8"/>
    <n v="3"/>
    <x v="0"/>
    <x v="0"/>
  </r>
  <r>
    <x v="743"/>
    <x v="16"/>
    <x v="3"/>
    <n v="1.3487"/>
    <x v="8"/>
    <n v="3"/>
    <x v="0"/>
    <x v="0"/>
  </r>
  <r>
    <x v="743"/>
    <x v="14"/>
    <x v="3"/>
    <n v="1.3416999999999999"/>
    <x v="8"/>
    <n v="3"/>
    <x v="0"/>
    <x v="0"/>
  </r>
  <r>
    <x v="743"/>
    <x v="2"/>
    <x v="3"/>
    <n v="1.3832"/>
    <x v="8"/>
    <n v="3"/>
    <x v="0"/>
    <x v="0"/>
  </r>
  <r>
    <x v="743"/>
    <x v="5"/>
    <x v="3"/>
    <n v="0.86919999999999997"/>
    <x v="8"/>
    <n v="3"/>
    <x v="0"/>
    <x v="0"/>
  </r>
  <r>
    <x v="743"/>
    <x v="6"/>
    <x v="3"/>
    <n v="1.1195999999999999"/>
    <x v="8"/>
    <n v="3"/>
    <x v="0"/>
    <x v="0"/>
  </r>
  <r>
    <x v="743"/>
    <x v="17"/>
    <x v="3"/>
    <n v="1.546"/>
    <x v="8"/>
    <n v="3"/>
    <x v="0"/>
    <x v="0"/>
  </r>
  <r>
    <x v="743"/>
    <x v="15"/>
    <x v="3"/>
    <n v="1.5335000000000001"/>
    <x v="8"/>
    <n v="3"/>
    <x v="0"/>
    <x v="0"/>
  </r>
  <r>
    <x v="743"/>
    <x v="8"/>
    <x v="3"/>
    <n v="1.5568"/>
    <x v="8"/>
    <n v="3"/>
    <x v="0"/>
    <x v="0"/>
  </r>
  <r>
    <x v="743"/>
    <x v="9"/>
    <x v="3"/>
    <n v="1.5739000000000001"/>
    <x v="8"/>
    <n v="3"/>
    <x v="0"/>
    <x v="0"/>
  </r>
  <r>
    <x v="743"/>
    <x v="10"/>
    <x v="3"/>
    <n v="1.7146999999999999"/>
    <x v="8"/>
    <n v="3"/>
    <x v="0"/>
    <x v="0"/>
  </r>
  <r>
    <x v="743"/>
    <x v="11"/>
    <x v="3"/>
    <n v="1.6254"/>
    <x v="8"/>
    <n v="3"/>
    <x v="0"/>
    <x v="0"/>
  </r>
  <r>
    <x v="743"/>
    <x v="12"/>
    <x v="3"/>
    <n v="1.9669000000000001"/>
    <x v="8"/>
    <n v="3"/>
    <x v="0"/>
    <x v="0"/>
  </r>
  <r>
    <x v="743"/>
    <x v="18"/>
    <x v="3"/>
    <n v="0.91500000000000004"/>
    <x v="8"/>
    <n v="3"/>
    <x v="0"/>
    <x v="0"/>
  </r>
  <r>
    <x v="743"/>
    <x v="19"/>
    <x v="3"/>
    <n v="1.0487"/>
    <x v="8"/>
    <n v="3"/>
    <x v="0"/>
    <x v="0"/>
  </r>
  <r>
    <x v="743"/>
    <x v="13"/>
    <x v="3"/>
    <n v="0.67779999999999996"/>
    <x v="8"/>
    <n v="3"/>
    <x v="0"/>
    <x v="0"/>
  </r>
  <r>
    <x v="743"/>
    <x v="0"/>
    <x v="2"/>
    <n v="0.4219368"/>
    <x v="8"/>
    <n v="3"/>
    <x v="0"/>
    <x v="0"/>
  </r>
  <r>
    <x v="743"/>
    <x v="16"/>
    <x v="2"/>
    <n v="0.62540410000000002"/>
    <x v="8"/>
    <n v="3"/>
    <x v="0"/>
    <x v="0"/>
  </r>
  <r>
    <x v="743"/>
    <x v="14"/>
    <x v="2"/>
    <n v="0.61971299999999996"/>
    <x v="8"/>
    <n v="3"/>
    <x v="0"/>
    <x v="0"/>
  </r>
  <r>
    <x v="743"/>
    <x v="2"/>
    <x v="2"/>
    <n v="0.6534529"/>
    <x v="8"/>
    <n v="3"/>
    <x v="0"/>
    <x v="0"/>
  </r>
  <r>
    <x v="743"/>
    <x v="5"/>
    <x v="2"/>
    <n v="0.64474359999999997"/>
    <x v="8"/>
    <n v="3"/>
    <x v="0"/>
    <x v="0"/>
  </r>
  <r>
    <x v="743"/>
    <x v="6"/>
    <x v="2"/>
    <n v="0.56329390000000001"/>
    <x v="8"/>
    <n v="3"/>
    <x v="0"/>
    <x v="0"/>
  </r>
  <r>
    <x v="743"/>
    <x v="17"/>
    <x v="2"/>
    <n v="0.59771050000000003"/>
    <x v="8"/>
    <n v="3"/>
    <x v="0"/>
    <x v="0"/>
  </r>
  <r>
    <x v="743"/>
    <x v="15"/>
    <x v="2"/>
    <n v="0.58754790000000001"/>
    <x v="8"/>
    <n v="3"/>
    <x v="0"/>
    <x v="0"/>
  </r>
  <r>
    <x v="743"/>
    <x v="8"/>
    <x v="2"/>
    <n v="0.606491"/>
    <x v="8"/>
    <n v="3"/>
    <x v="0"/>
    <x v="0"/>
  </r>
  <r>
    <x v="743"/>
    <x v="9"/>
    <x v="2"/>
    <n v="0.62039350000000004"/>
    <x v="8"/>
    <n v="3"/>
    <x v="0"/>
    <x v="0"/>
  </r>
  <r>
    <x v="743"/>
    <x v="10"/>
    <x v="2"/>
    <n v="0.73486510000000005"/>
    <x v="8"/>
    <n v="3"/>
    <x v="0"/>
    <x v="0"/>
  </r>
  <r>
    <x v="743"/>
    <x v="11"/>
    <x v="2"/>
    <n v="0.6622633"/>
    <x v="8"/>
    <n v="3"/>
    <x v="0"/>
    <x v="0"/>
  </r>
  <r>
    <x v="743"/>
    <x v="12"/>
    <x v="2"/>
    <n v="0.93990560000000001"/>
    <x v="8"/>
    <n v="3"/>
    <x v="0"/>
    <x v="0"/>
  </r>
  <r>
    <x v="743"/>
    <x v="18"/>
    <x v="2"/>
    <n v="0.67900249999999995"/>
    <x v="8"/>
    <n v="3"/>
    <x v="0"/>
    <x v="0"/>
  </r>
  <r>
    <x v="743"/>
    <x v="19"/>
    <x v="2"/>
    <n v="0.76890159999999996"/>
    <x v="8"/>
    <n v="3"/>
    <x v="0"/>
    <x v="0"/>
  </r>
  <r>
    <x v="743"/>
    <x v="13"/>
    <x v="2"/>
    <n v="0.56296299999999999"/>
    <x v="8"/>
    <n v="3"/>
    <x v="0"/>
    <x v="0"/>
  </r>
  <r>
    <x v="743"/>
    <x v="0"/>
    <x v="0"/>
    <n v="0.14099"/>
    <x v="8"/>
    <n v="3"/>
    <x v="0"/>
    <x v="0"/>
  </r>
  <r>
    <x v="743"/>
    <x v="16"/>
    <x v="0"/>
    <n v="0.47110000000000002"/>
    <x v="8"/>
    <n v="3"/>
    <x v="0"/>
    <x v="0"/>
  </r>
  <r>
    <x v="743"/>
    <x v="14"/>
    <x v="0"/>
    <n v="0.47110000000000002"/>
    <x v="8"/>
    <n v="3"/>
    <x v="0"/>
    <x v="0"/>
  </r>
  <r>
    <x v="743"/>
    <x v="2"/>
    <x v="0"/>
    <n v="0.47110000000000002"/>
    <x v="8"/>
    <n v="3"/>
    <x v="0"/>
    <x v="0"/>
  </r>
  <r>
    <x v="743"/>
    <x v="5"/>
    <x v="0"/>
    <n v="0.12446"/>
    <x v="8"/>
    <n v="3"/>
    <x v="0"/>
    <x v="0"/>
  </r>
  <r>
    <x v="743"/>
    <x v="6"/>
    <x v="0"/>
    <n v="0.34694999999999998"/>
    <x v="8"/>
    <n v="3"/>
    <x v="0"/>
    <x v="0"/>
  </r>
  <r>
    <x v="743"/>
    <x v="17"/>
    <x v="0"/>
    <n v="0.65920000000000001"/>
    <x v="8"/>
    <n v="3"/>
    <x v="0"/>
    <x v="0"/>
  </r>
  <r>
    <x v="743"/>
    <x v="15"/>
    <x v="0"/>
    <n v="0.65920000000000001"/>
    <x v="8"/>
    <n v="3"/>
    <x v="0"/>
    <x v="0"/>
  </r>
  <r>
    <x v="743"/>
    <x v="8"/>
    <x v="0"/>
    <n v="0.65920000000000001"/>
    <x v="8"/>
    <n v="3"/>
    <x v="0"/>
    <x v="0"/>
  </r>
  <r>
    <x v="743"/>
    <x v="9"/>
    <x v="0"/>
    <n v="0.65920000000000001"/>
    <x v="8"/>
    <n v="3"/>
    <x v="0"/>
    <x v="0"/>
  </r>
  <r>
    <x v="743"/>
    <x v="10"/>
    <x v="0"/>
    <n v="0.65920000000000001"/>
    <x v="8"/>
    <n v="3"/>
    <x v="0"/>
    <x v="0"/>
  </r>
  <r>
    <x v="743"/>
    <x v="11"/>
    <x v="0"/>
    <n v="0.65920000000000001"/>
    <x v="8"/>
    <n v="3"/>
    <x v="0"/>
    <x v="0"/>
  </r>
  <r>
    <x v="743"/>
    <x v="12"/>
    <x v="0"/>
    <n v="0.65920000000000001"/>
    <x v="8"/>
    <n v="3"/>
    <x v="0"/>
    <x v="0"/>
  </r>
  <r>
    <x v="743"/>
    <x v="18"/>
    <x v="0"/>
    <n v="6.4899999999999999E-2"/>
    <x v="8"/>
    <n v="3"/>
    <x v="0"/>
    <x v="0"/>
  </r>
  <r>
    <x v="743"/>
    <x v="19"/>
    <x v="0"/>
    <n v="8.3699999999999997E-2"/>
    <x v="8"/>
    <n v="3"/>
    <x v="0"/>
    <x v="0"/>
  </r>
  <r>
    <x v="743"/>
    <x v="13"/>
    <x v="0"/>
    <n v="3.6859999999999997E-2"/>
    <x v="8"/>
    <n v="3"/>
    <x v="0"/>
    <x v="0"/>
  </r>
  <r>
    <x v="743"/>
    <x v="0"/>
    <x v="1"/>
    <n v="0.12947320000000001"/>
    <x v="8"/>
    <n v="3"/>
    <x v="0"/>
    <x v="0"/>
  </r>
  <r>
    <x v="743"/>
    <x v="16"/>
    <x v="1"/>
    <n v="0.25219599999999998"/>
    <x v="8"/>
    <n v="3"/>
    <x v="0"/>
    <x v="0"/>
  </r>
  <r>
    <x v="743"/>
    <x v="14"/>
    <x v="1"/>
    <n v="0.25088700000000003"/>
    <x v="8"/>
    <n v="3"/>
    <x v="0"/>
    <x v="0"/>
  </r>
  <r>
    <x v="743"/>
    <x v="2"/>
    <x v="1"/>
    <n v="0.25864720000000002"/>
    <x v="8"/>
    <n v="3"/>
    <x v="0"/>
    <x v="0"/>
  </r>
  <r>
    <x v="743"/>
    <x v="5"/>
    <x v="1"/>
    <n v="9.9996459999999995E-2"/>
    <x v="8"/>
    <n v="3"/>
    <x v="0"/>
    <x v="0"/>
  </r>
  <r>
    <x v="743"/>
    <x v="6"/>
    <x v="1"/>
    <n v="0.20935609999999999"/>
    <x v="8"/>
    <n v="3"/>
    <x v="0"/>
    <x v="0"/>
  </r>
  <r>
    <x v="743"/>
    <x v="17"/>
    <x v="1"/>
    <n v="0.2890894"/>
    <x v="8"/>
    <n v="3"/>
    <x v="0"/>
    <x v="0"/>
  </r>
  <r>
    <x v="743"/>
    <x v="15"/>
    <x v="1"/>
    <n v="0.28675200000000001"/>
    <x v="8"/>
    <n v="3"/>
    <x v="0"/>
    <x v="0"/>
  </r>
  <r>
    <x v="743"/>
    <x v="8"/>
    <x v="1"/>
    <n v="0.2911089"/>
    <x v="8"/>
    <n v="3"/>
    <x v="0"/>
    <x v="0"/>
  </r>
  <r>
    <x v="743"/>
    <x v="9"/>
    <x v="1"/>
    <n v="0.29430650000000003"/>
    <x v="8"/>
    <n v="3"/>
    <x v="0"/>
    <x v="0"/>
  </r>
  <r>
    <x v="743"/>
    <x v="10"/>
    <x v="1"/>
    <n v="0.320635"/>
    <x v="8"/>
    <n v="3"/>
    <x v="0"/>
    <x v="0"/>
  </r>
  <r>
    <x v="743"/>
    <x v="11"/>
    <x v="1"/>
    <n v="0.3039366"/>
    <x v="8"/>
    <n v="3"/>
    <x v="0"/>
    <x v="0"/>
  </r>
  <r>
    <x v="743"/>
    <x v="12"/>
    <x v="1"/>
    <n v="0.36779430000000002"/>
    <x v="8"/>
    <n v="3"/>
    <x v="0"/>
    <x v="0"/>
  </r>
  <r>
    <x v="743"/>
    <x v="18"/>
    <x v="1"/>
    <n v="0.17109759999999999"/>
    <x v="8"/>
    <n v="3"/>
    <x v="0"/>
    <x v="0"/>
  </r>
  <r>
    <x v="743"/>
    <x v="19"/>
    <x v="1"/>
    <n v="0.19609840000000001"/>
    <x v="8"/>
    <n v="3"/>
    <x v="0"/>
    <x v="0"/>
  </r>
  <r>
    <x v="743"/>
    <x v="13"/>
    <x v="1"/>
    <n v="7.7976989999999996E-2"/>
    <x v="8"/>
    <n v="3"/>
    <x v="0"/>
    <x v="0"/>
  </r>
  <r>
    <x v="744"/>
    <x v="0"/>
    <x v="3"/>
    <n v="0.6905"/>
    <x v="8"/>
    <n v="4"/>
    <x v="0"/>
    <x v="0"/>
  </r>
  <r>
    <x v="744"/>
    <x v="16"/>
    <x v="3"/>
    <n v="1.3483000000000001"/>
    <x v="8"/>
    <n v="4"/>
    <x v="0"/>
    <x v="0"/>
  </r>
  <r>
    <x v="744"/>
    <x v="14"/>
    <x v="3"/>
    <n v="1.3224"/>
    <x v="8"/>
    <n v="4"/>
    <x v="0"/>
    <x v="0"/>
  </r>
  <r>
    <x v="744"/>
    <x v="2"/>
    <x v="3"/>
    <n v="1.3768"/>
    <x v="8"/>
    <n v="4"/>
    <x v="0"/>
    <x v="0"/>
  </r>
  <r>
    <x v="744"/>
    <x v="5"/>
    <x v="3"/>
    <n v="0.86809999999999998"/>
    <x v="8"/>
    <n v="4"/>
    <x v="0"/>
    <x v="0"/>
  </r>
  <r>
    <x v="744"/>
    <x v="6"/>
    <x v="3"/>
    <n v="1.1200000000000001"/>
    <x v="8"/>
    <n v="4"/>
    <x v="0"/>
    <x v="0"/>
  </r>
  <r>
    <x v="744"/>
    <x v="17"/>
    <x v="3"/>
    <n v="1.5457000000000001"/>
    <x v="8"/>
    <n v="4"/>
    <x v="0"/>
    <x v="0"/>
  </r>
  <r>
    <x v="744"/>
    <x v="15"/>
    <x v="3"/>
    <n v="1.5173000000000001"/>
    <x v="8"/>
    <n v="4"/>
    <x v="0"/>
    <x v="0"/>
  </r>
  <r>
    <x v="744"/>
    <x v="8"/>
    <x v="3"/>
    <n v="1.5516000000000001"/>
    <x v="8"/>
    <n v="4"/>
    <x v="0"/>
    <x v="0"/>
  </r>
  <r>
    <x v="744"/>
    <x v="9"/>
    <x v="3"/>
    <n v="1.5736000000000001"/>
    <x v="8"/>
    <n v="4"/>
    <x v="0"/>
    <x v="0"/>
  </r>
  <r>
    <x v="744"/>
    <x v="10"/>
    <x v="3"/>
    <n v="1.7090000000000001"/>
    <x v="8"/>
    <n v="4"/>
    <x v="0"/>
    <x v="0"/>
  </r>
  <r>
    <x v="744"/>
    <x v="11"/>
    <x v="3"/>
    <n v="1.6412"/>
    <x v="8"/>
    <n v="4"/>
    <x v="0"/>
    <x v="0"/>
  </r>
  <r>
    <x v="744"/>
    <x v="12"/>
    <x v="3"/>
    <n v="1.9678"/>
    <x v="8"/>
    <n v="4"/>
    <x v="0"/>
    <x v="0"/>
  </r>
  <r>
    <x v="744"/>
    <x v="18"/>
    <x v="3"/>
    <n v="0.91500000000000004"/>
    <x v="8"/>
    <n v="4"/>
    <x v="0"/>
    <x v="0"/>
  </r>
  <r>
    <x v="744"/>
    <x v="19"/>
    <x v="3"/>
    <n v="1.0487"/>
    <x v="8"/>
    <n v="4"/>
    <x v="0"/>
    <x v="0"/>
  </r>
  <r>
    <x v="744"/>
    <x v="13"/>
    <x v="3"/>
    <n v="0.67779999999999996"/>
    <x v="8"/>
    <n v="4"/>
    <x v="0"/>
    <x v="0"/>
  </r>
  <r>
    <x v="744"/>
    <x v="0"/>
    <x v="2"/>
    <n v="0.42039209999999999"/>
    <x v="8"/>
    <n v="4"/>
    <x v="0"/>
    <x v="0"/>
  </r>
  <r>
    <x v="744"/>
    <x v="16"/>
    <x v="2"/>
    <n v="0.62507889999999999"/>
    <x v="8"/>
    <n v="4"/>
    <x v="0"/>
    <x v="0"/>
  </r>
  <r>
    <x v="744"/>
    <x v="14"/>
    <x v="2"/>
    <n v="0.60402199999999995"/>
    <x v="8"/>
    <n v="4"/>
    <x v="0"/>
    <x v="0"/>
  </r>
  <r>
    <x v="744"/>
    <x v="2"/>
    <x v="2"/>
    <n v="0.64824959999999998"/>
    <x v="8"/>
    <n v="4"/>
    <x v="0"/>
    <x v="0"/>
  </r>
  <r>
    <x v="744"/>
    <x v="5"/>
    <x v="2"/>
    <n v="0.64377010000000001"/>
    <x v="8"/>
    <n v="4"/>
    <x v="0"/>
    <x v="0"/>
  </r>
  <r>
    <x v="744"/>
    <x v="6"/>
    <x v="2"/>
    <n v="0.56361910000000004"/>
    <x v="8"/>
    <n v="4"/>
    <x v="0"/>
    <x v="0"/>
  </r>
  <r>
    <x v="744"/>
    <x v="17"/>
    <x v="2"/>
    <n v="0.59746659999999996"/>
    <x v="8"/>
    <n v="4"/>
    <x v="0"/>
    <x v="0"/>
  </r>
  <r>
    <x v="744"/>
    <x v="15"/>
    <x v="2"/>
    <n v="0.57437720000000003"/>
    <x v="8"/>
    <n v="4"/>
    <x v="0"/>
    <x v="0"/>
  </r>
  <r>
    <x v="744"/>
    <x v="8"/>
    <x v="2"/>
    <n v="0.6022634"/>
    <x v="8"/>
    <n v="4"/>
    <x v="0"/>
    <x v="0"/>
  </r>
  <r>
    <x v="744"/>
    <x v="9"/>
    <x v="2"/>
    <n v="0.62014959999999997"/>
    <x v="8"/>
    <n v="4"/>
    <x v="0"/>
    <x v="0"/>
  </r>
  <r>
    <x v="744"/>
    <x v="10"/>
    <x v="2"/>
    <n v="0.73023079999999996"/>
    <x v="8"/>
    <n v="4"/>
    <x v="0"/>
    <x v="0"/>
  </r>
  <r>
    <x v="744"/>
    <x v="11"/>
    <x v="2"/>
    <n v="0.67510890000000001"/>
    <x v="8"/>
    <n v="4"/>
    <x v="0"/>
    <x v="0"/>
  </r>
  <r>
    <x v="744"/>
    <x v="12"/>
    <x v="2"/>
    <n v="0.94063739999999996"/>
    <x v="8"/>
    <n v="4"/>
    <x v="0"/>
    <x v="0"/>
  </r>
  <r>
    <x v="744"/>
    <x v="18"/>
    <x v="2"/>
    <n v="0.67900249999999995"/>
    <x v="8"/>
    <n v="4"/>
    <x v="0"/>
    <x v="0"/>
  </r>
  <r>
    <x v="744"/>
    <x v="19"/>
    <x v="2"/>
    <n v="0.76890159999999996"/>
    <x v="8"/>
    <n v="4"/>
    <x v="0"/>
    <x v="0"/>
  </r>
  <r>
    <x v="744"/>
    <x v="13"/>
    <x v="2"/>
    <n v="0.56296299999999999"/>
    <x v="8"/>
    <n v="4"/>
    <x v="0"/>
    <x v="0"/>
  </r>
  <r>
    <x v="744"/>
    <x v="0"/>
    <x v="0"/>
    <n v="0.14099"/>
    <x v="8"/>
    <n v="4"/>
    <x v="0"/>
    <x v="0"/>
  </r>
  <r>
    <x v="744"/>
    <x v="16"/>
    <x v="0"/>
    <n v="0.47110000000000002"/>
    <x v="8"/>
    <n v="4"/>
    <x v="0"/>
    <x v="0"/>
  </r>
  <r>
    <x v="744"/>
    <x v="14"/>
    <x v="0"/>
    <n v="0.47110000000000002"/>
    <x v="8"/>
    <n v="4"/>
    <x v="0"/>
    <x v="0"/>
  </r>
  <r>
    <x v="744"/>
    <x v="2"/>
    <x v="0"/>
    <n v="0.47110000000000002"/>
    <x v="8"/>
    <n v="4"/>
    <x v="0"/>
    <x v="0"/>
  </r>
  <r>
    <x v="744"/>
    <x v="5"/>
    <x v="0"/>
    <n v="0.12446"/>
    <x v="8"/>
    <n v="4"/>
    <x v="0"/>
    <x v="0"/>
  </r>
  <r>
    <x v="744"/>
    <x v="6"/>
    <x v="0"/>
    <n v="0.34694999999999998"/>
    <x v="8"/>
    <n v="4"/>
    <x v="0"/>
    <x v="0"/>
  </r>
  <r>
    <x v="744"/>
    <x v="17"/>
    <x v="0"/>
    <n v="0.65920000000000001"/>
    <x v="8"/>
    <n v="4"/>
    <x v="0"/>
    <x v="0"/>
  </r>
  <r>
    <x v="744"/>
    <x v="15"/>
    <x v="0"/>
    <n v="0.65920000000000001"/>
    <x v="8"/>
    <n v="4"/>
    <x v="0"/>
    <x v="0"/>
  </r>
  <r>
    <x v="744"/>
    <x v="8"/>
    <x v="0"/>
    <n v="0.65920000000000001"/>
    <x v="8"/>
    <n v="4"/>
    <x v="0"/>
    <x v="0"/>
  </r>
  <r>
    <x v="744"/>
    <x v="9"/>
    <x v="0"/>
    <n v="0.65920000000000001"/>
    <x v="8"/>
    <n v="4"/>
    <x v="0"/>
    <x v="0"/>
  </r>
  <r>
    <x v="744"/>
    <x v="10"/>
    <x v="0"/>
    <n v="0.65920000000000001"/>
    <x v="8"/>
    <n v="4"/>
    <x v="0"/>
    <x v="0"/>
  </r>
  <r>
    <x v="744"/>
    <x v="11"/>
    <x v="0"/>
    <n v="0.65920000000000001"/>
    <x v="8"/>
    <n v="4"/>
    <x v="0"/>
    <x v="0"/>
  </r>
  <r>
    <x v="744"/>
    <x v="12"/>
    <x v="0"/>
    <n v="0.65920000000000001"/>
    <x v="8"/>
    <n v="4"/>
    <x v="0"/>
    <x v="0"/>
  </r>
  <r>
    <x v="744"/>
    <x v="18"/>
    <x v="0"/>
    <n v="6.4899999999999999E-2"/>
    <x v="8"/>
    <n v="4"/>
    <x v="0"/>
    <x v="0"/>
  </r>
  <r>
    <x v="744"/>
    <x v="19"/>
    <x v="0"/>
    <n v="8.3699999999999997E-2"/>
    <x v="8"/>
    <n v="4"/>
    <x v="0"/>
    <x v="0"/>
  </r>
  <r>
    <x v="744"/>
    <x v="13"/>
    <x v="0"/>
    <n v="3.6859999999999997E-2"/>
    <x v="8"/>
    <n v="4"/>
    <x v="0"/>
    <x v="0"/>
  </r>
  <r>
    <x v="744"/>
    <x v="0"/>
    <x v="1"/>
    <n v="0.12911790000000001"/>
    <x v="8"/>
    <n v="4"/>
    <x v="0"/>
    <x v="0"/>
  </r>
  <r>
    <x v="744"/>
    <x v="16"/>
    <x v="1"/>
    <n v="0.25212109999999999"/>
    <x v="8"/>
    <n v="4"/>
    <x v="0"/>
    <x v="0"/>
  </r>
  <r>
    <x v="744"/>
    <x v="14"/>
    <x v="1"/>
    <n v="0.247278"/>
    <x v="8"/>
    <n v="4"/>
    <x v="0"/>
    <x v="0"/>
  </r>
  <r>
    <x v="744"/>
    <x v="2"/>
    <x v="1"/>
    <n v="0.25745040000000002"/>
    <x v="8"/>
    <n v="4"/>
    <x v="0"/>
    <x v="0"/>
  </r>
  <r>
    <x v="744"/>
    <x v="5"/>
    <x v="1"/>
    <n v="9.9869910000000006E-2"/>
    <x v="8"/>
    <n v="4"/>
    <x v="0"/>
    <x v="0"/>
  </r>
  <r>
    <x v="744"/>
    <x v="6"/>
    <x v="1"/>
    <n v="0.2094309"/>
    <x v="8"/>
    <n v="4"/>
    <x v="0"/>
    <x v="0"/>
  </r>
  <r>
    <x v="744"/>
    <x v="17"/>
    <x v="1"/>
    <n v="0.28903329999999999"/>
    <x v="8"/>
    <n v="4"/>
    <x v="0"/>
    <x v="0"/>
  </r>
  <r>
    <x v="744"/>
    <x v="15"/>
    <x v="1"/>
    <n v="0.2837228"/>
    <x v="8"/>
    <n v="4"/>
    <x v="0"/>
    <x v="0"/>
  </r>
  <r>
    <x v="744"/>
    <x v="8"/>
    <x v="1"/>
    <n v="0.29013660000000002"/>
    <x v="8"/>
    <n v="4"/>
    <x v="0"/>
    <x v="0"/>
  </r>
  <r>
    <x v="744"/>
    <x v="9"/>
    <x v="1"/>
    <n v="0.29425040000000002"/>
    <x v="8"/>
    <n v="4"/>
    <x v="0"/>
    <x v="0"/>
  </r>
  <r>
    <x v="744"/>
    <x v="10"/>
    <x v="1"/>
    <n v="0.31956909999999999"/>
    <x v="8"/>
    <n v="4"/>
    <x v="0"/>
    <x v="0"/>
  </r>
  <r>
    <x v="744"/>
    <x v="11"/>
    <x v="1"/>
    <n v="0.30689109999999997"/>
    <x v="8"/>
    <n v="4"/>
    <x v="0"/>
    <x v="0"/>
  </r>
  <r>
    <x v="744"/>
    <x v="12"/>
    <x v="1"/>
    <n v="0.36796259999999997"/>
    <x v="8"/>
    <n v="4"/>
    <x v="0"/>
    <x v="0"/>
  </r>
  <r>
    <x v="744"/>
    <x v="18"/>
    <x v="1"/>
    <n v="0.17109759999999999"/>
    <x v="8"/>
    <n v="4"/>
    <x v="0"/>
    <x v="0"/>
  </r>
  <r>
    <x v="744"/>
    <x v="19"/>
    <x v="1"/>
    <n v="0.19609840000000001"/>
    <x v="8"/>
    <n v="4"/>
    <x v="0"/>
    <x v="0"/>
  </r>
  <r>
    <x v="744"/>
    <x v="13"/>
    <x v="1"/>
    <n v="7.7976989999999996E-2"/>
    <x v="8"/>
    <n v="4"/>
    <x v="0"/>
    <x v="0"/>
  </r>
  <r>
    <x v="745"/>
    <x v="0"/>
    <x v="3"/>
    <n v="0.69910000000000005"/>
    <x v="8"/>
    <n v="5"/>
    <x v="0"/>
    <x v="0"/>
  </r>
  <r>
    <x v="745"/>
    <x v="16"/>
    <x v="3"/>
    <n v="1.3472"/>
    <x v="8"/>
    <n v="5"/>
    <x v="0"/>
    <x v="0"/>
  </r>
  <r>
    <x v="745"/>
    <x v="14"/>
    <x v="3"/>
    <n v="1.3197000000000001"/>
    <x v="8"/>
    <n v="5"/>
    <x v="0"/>
    <x v="0"/>
  </r>
  <r>
    <x v="745"/>
    <x v="2"/>
    <x v="3"/>
    <n v="1.3737999999999999"/>
    <x v="8"/>
    <n v="5"/>
    <x v="0"/>
    <x v="0"/>
  </r>
  <r>
    <x v="745"/>
    <x v="5"/>
    <x v="3"/>
    <n v="0.8649"/>
    <x v="8"/>
    <n v="5"/>
    <x v="0"/>
    <x v="0"/>
  </r>
  <r>
    <x v="745"/>
    <x v="6"/>
    <x v="3"/>
    <n v="1.1187"/>
    <x v="8"/>
    <n v="5"/>
    <x v="0"/>
    <x v="0"/>
  </r>
  <r>
    <x v="745"/>
    <x v="17"/>
    <x v="3"/>
    <n v="1.5541"/>
    <x v="8"/>
    <n v="5"/>
    <x v="0"/>
    <x v="0"/>
  </r>
  <r>
    <x v="745"/>
    <x v="15"/>
    <x v="3"/>
    <n v="1.5170999999999999"/>
    <x v="8"/>
    <n v="5"/>
    <x v="0"/>
    <x v="0"/>
  </r>
  <r>
    <x v="745"/>
    <x v="8"/>
    <x v="3"/>
    <n v="1.5601"/>
    <x v="8"/>
    <n v="5"/>
    <x v="0"/>
    <x v="0"/>
  </r>
  <r>
    <x v="745"/>
    <x v="9"/>
    <x v="3"/>
    <n v="1.5755999999999999"/>
    <x v="8"/>
    <n v="5"/>
    <x v="0"/>
    <x v="0"/>
  </r>
  <r>
    <x v="745"/>
    <x v="10"/>
    <x v="3"/>
    <n v="1.7067000000000001"/>
    <x v="8"/>
    <n v="5"/>
    <x v="0"/>
    <x v="0"/>
  </r>
  <r>
    <x v="745"/>
    <x v="11"/>
    <x v="3"/>
    <n v="1.6007"/>
    <x v="8"/>
    <n v="5"/>
    <x v="0"/>
    <x v="0"/>
  </r>
  <r>
    <x v="745"/>
    <x v="12"/>
    <x v="3"/>
    <n v="1.8761000000000001"/>
    <x v="8"/>
    <n v="5"/>
    <x v="0"/>
    <x v="0"/>
  </r>
  <r>
    <x v="745"/>
    <x v="18"/>
    <x v="3"/>
    <n v="0.91500000000000004"/>
    <x v="8"/>
    <n v="5"/>
    <x v="0"/>
    <x v="0"/>
  </r>
  <r>
    <x v="745"/>
    <x v="19"/>
    <x v="3"/>
    <n v="1.0487"/>
    <x v="8"/>
    <n v="5"/>
    <x v="0"/>
    <x v="0"/>
  </r>
  <r>
    <x v="745"/>
    <x v="13"/>
    <x v="3"/>
    <n v="0.66879999999999995"/>
    <x v="8"/>
    <n v="5"/>
    <x v="0"/>
    <x v="0"/>
  </r>
  <r>
    <x v="745"/>
    <x v="0"/>
    <x v="2"/>
    <n v="0.42738399999999999"/>
    <x v="8"/>
    <n v="5"/>
    <x v="0"/>
    <x v="0"/>
  </r>
  <r>
    <x v="745"/>
    <x v="16"/>
    <x v="2"/>
    <n v="0.62418459999999998"/>
    <x v="8"/>
    <n v="5"/>
    <x v="0"/>
    <x v="0"/>
  </r>
  <r>
    <x v="745"/>
    <x v="14"/>
    <x v="2"/>
    <n v="0.6018268"/>
    <x v="8"/>
    <n v="5"/>
    <x v="0"/>
    <x v="0"/>
  </r>
  <r>
    <x v="745"/>
    <x v="2"/>
    <x v="2"/>
    <n v="0.64581060000000001"/>
    <x v="8"/>
    <n v="5"/>
    <x v="0"/>
    <x v="0"/>
  </r>
  <r>
    <x v="745"/>
    <x v="5"/>
    <x v="2"/>
    <n v="0.64093820000000001"/>
    <x v="8"/>
    <n v="5"/>
    <x v="0"/>
    <x v="0"/>
  </r>
  <r>
    <x v="745"/>
    <x v="6"/>
    <x v="2"/>
    <n v="0.56256220000000001"/>
    <x v="8"/>
    <n v="5"/>
    <x v="0"/>
    <x v="0"/>
  </r>
  <r>
    <x v="745"/>
    <x v="17"/>
    <x v="2"/>
    <n v="0.60429600000000006"/>
    <x v="8"/>
    <n v="5"/>
    <x v="0"/>
    <x v="0"/>
  </r>
  <r>
    <x v="745"/>
    <x v="15"/>
    <x v="2"/>
    <n v="0.57421460000000002"/>
    <x v="8"/>
    <n v="5"/>
    <x v="0"/>
    <x v="0"/>
  </r>
  <r>
    <x v="745"/>
    <x v="8"/>
    <x v="2"/>
    <n v="0.60917399999999999"/>
    <x v="8"/>
    <n v="5"/>
    <x v="0"/>
    <x v="0"/>
  </r>
  <r>
    <x v="745"/>
    <x v="9"/>
    <x v="2"/>
    <n v="0.62177559999999998"/>
    <x v="8"/>
    <n v="5"/>
    <x v="0"/>
    <x v="0"/>
  </r>
  <r>
    <x v="745"/>
    <x v="10"/>
    <x v="2"/>
    <n v="0.72836089999999998"/>
    <x v="8"/>
    <n v="5"/>
    <x v="0"/>
    <x v="0"/>
  </r>
  <r>
    <x v="745"/>
    <x v="11"/>
    <x v="2"/>
    <n v="0.64218209999999998"/>
    <x v="8"/>
    <n v="5"/>
    <x v="0"/>
    <x v="0"/>
  </r>
  <r>
    <x v="745"/>
    <x v="12"/>
    <x v="2"/>
    <n v="0.86608450000000003"/>
    <x v="8"/>
    <n v="5"/>
    <x v="0"/>
    <x v="0"/>
  </r>
  <r>
    <x v="745"/>
    <x v="18"/>
    <x v="2"/>
    <n v="0.67900249999999995"/>
    <x v="8"/>
    <n v="5"/>
    <x v="0"/>
    <x v="0"/>
  </r>
  <r>
    <x v="745"/>
    <x v="19"/>
    <x v="2"/>
    <n v="0.76890159999999996"/>
    <x v="8"/>
    <n v="5"/>
    <x v="0"/>
    <x v="0"/>
  </r>
  <r>
    <x v="745"/>
    <x v="13"/>
    <x v="2"/>
    <n v="0.5549984"/>
    <x v="8"/>
    <n v="5"/>
    <x v="0"/>
    <x v="0"/>
  </r>
  <r>
    <x v="745"/>
    <x v="0"/>
    <x v="0"/>
    <n v="0.14099"/>
    <x v="8"/>
    <n v="5"/>
    <x v="0"/>
    <x v="0"/>
  </r>
  <r>
    <x v="745"/>
    <x v="16"/>
    <x v="0"/>
    <n v="0.47110000000000002"/>
    <x v="8"/>
    <n v="5"/>
    <x v="0"/>
    <x v="0"/>
  </r>
  <r>
    <x v="745"/>
    <x v="14"/>
    <x v="0"/>
    <n v="0.47110000000000002"/>
    <x v="8"/>
    <n v="5"/>
    <x v="0"/>
    <x v="0"/>
  </r>
  <r>
    <x v="745"/>
    <x v="2"/>
    <x v="0"/>
    <n v="0.47110000000000002"/>
    <x v="8"/>
    <n v="5"/>
    <x v="0"/>
    <x v="0"/>
  </r>
  <r>
    <x v="745"/>
    <x v="5"/>
    <x v="0"/>
    <n v="0.12446"/>
    <x v="8"/>
    <n v="5"/>
    <x v="0"/>
    <x v="0"/>
  </r>
  <r>
    <x v="745"/>
    <x v="6"/>
    <x v="0"/>
    <n v="0.34694999999999998"/>
    <x v="8"/>
    <n v="5"/>
    <x v="0"/>
    <x v="0"/>
  </r>
  <r>
    <x v="745"/>
    <x v="17"/>
    <x v="0"/>
    <n v="0.65920000000000001"/>
    <x v="8"/>
    <n v="5"/>
    <x v="0"/>
    <x v="0"/>
  </r>
  <r>
    <x v="745"/>
    <x v="15"/>
    <x v="0"/>
    <n v="0.65920000000000001"/>
    <x v="8"/>
    <n v="5"/>
    <x v="0"/>
    <x v="0"/>
  </r>
  <r>
    <x v="745"/>
    <x v="8"/>
    <x v="0"/>
    <n v="0.65920000000000001"/>
    <x v="8"/>
    <n v="5"/>
    <x v="0"/>
    <x v="0"/>
  </r>
  <r>
    <x v="745"/>
    <x v="9"/>
    <x v="0"/>
    <n v="0.65920000000000001"/>
    <x v="8"/>
    <n v="5"/>
    <x v="0"/>
    <x v="0"/>
  </r>
  <r>
    <x v="745"/>
    <x v="10"/>
    <x v="0"/>
    <n v="0.65920000000000001"/>
    <x v="8"/>
    <n v="5"/>
    <x v="0"/>
    <x v="0"/>
  </r>
  <r>
    <x v="745"/>
    <x v="11"/>
    <x v="0"/>
    <n v="0.65920000000000001"/>
    <x v="8"/>
    <n v="5"/>
    <x v="0"/>
    <x v="0"/>
  </r>
  <r>
    <x v="745"/>
    <x v="12"/>
    <x v="0"/>
    <n v="0.65920000000000001"/>
    <x v="8"/>
    <n v="5"/>
    <x v="0"/>
    <x v="0"/>
  </r>
  <r>
    <x v="745"/>
    <x v="18"/>
    <x v="0"/>
    <n v="6.4899999999999999E-2"/>
    <x v="8"/>
    <n v="5"/>
    <x v="0"/>
    <x v="0"/>
  </r>
  <r>
    <x v="745"/>
    <x v="19"/>
    <x v="0"/>
    <n v="8.3699999999999997E-2"/>
    <x v="8"/>
    <n v="5"/>
    <x v="0"/>
    <x v="0"/>
  </r>
  <r>
    <x v="745"/>
    <x v="13"/>
    <x v="0"/>
    <n v="3.6859999999999997E-2"/>
    <x v="8"/>
    <n v="5"/>
    <x v="0"/>
    <x v="0"/>
  </r>
  <r>
    <x v="745"/>
    <x v="0"/>
    <x v="1"/>
    <n v="0.13072600000000001"/>
    <x v="8"/>
    <n v="5"/>
    <x v="0"/>
    <x v="0"/>
  </r>
  <r>
    <x v="745"/>
    <x v="16"/>
    <x v="1"/>
    <n v="0.25191550000000001"/>
    <x v="8"/>
    <n v="5"/>
    <x v="0"/>
    <x v="0"/>
  </r>
  <r>
    <x v="745"/>
    <x v="14"/>
    <x v="1"/>
    <n v="0.2467732"/>
    <x v="8"/>
    <n v="5"/>
    <x v="0"/>
    <x v="0"/>
  </r>
  <r>
    <x v="745"/>
    <x v="2"/>
    <x v="1"/>
    <n v="0.25688939999999999"/>
    <x v="8"/>
    <n v="5"/>
    <x v="0"/>
    <x v="0"/>
  </r>
  <r>
    <x v="745"/>
    <x v="5"/>
    <x v="1"/>
    <n v="9.9501770000000003E-2"/>
    <x v="8"/>
    <n v="5"/>
    <x v="0"/>
    <x v="0"/>
  </r>
  <r>
    <x v="745"/>
    <x v="6"/>
    <x v="1"/>
    <n v="0.20918780000000001"/>
    <x v="8"/>
    <n v="5"/>
    <x v="0"/>
    <x v="0"/>
  </r>
  <r>
    <x v="745"/>
    <x v="17"/>
    <x v="1"/>
    <n v="0.29060409999999998"/>
    <x v="8"/>
    <n v="5"/>
    <x v="0"/>
    <x v="0"/>
  </r>
  <r>
    <x v="745"/>
    <x v="15"/>
    <x v="1"/>
    <n v="0.28368539999999998"/>
    <x v="8"/>
    <n v="5"/>
    <x v="0"/>
    <x v="0"/>
  </r>
  <r>
    <x v="745"/>
    <x v="8"/>
    <x v="1"/>
    <n v="0.29172599999999999"/>
    <x v="8"/>
    <n v="5"/>
    <x v="0"/>
    <x v="0"/>
  </r>
  <r>
    <x v="745"/>
    <x v="9"/>
    <x v="1"/>
    <n v="0.29462440000000001"/>
    <x v="8"/>
    <n v="5"/>
    <x v="0"/>
    <x v="0"/>
  </r>
  <r>
    <x v="745"/>
    <x v="10"/>
    <x v="1"/>
    <n v="0.31913900000000001"/>
    <x v="8"/>
    <n v="5"/>
    <x v="0"/>
    <x v="0"/>
  </r>
  <r>
    <x v="745"/>
    <x v="11"/>
    <x v="1"/>
    <n v="0.29931790000000003"/>
    <x v="8"/>
    <n v="5"/>
    <x v="0"/>
    <x v="0"/>
  </r>
  <r>
    <x v="745"/>
    <x v="12"/>
    <x v="1"/>
    <n v="0.3508154"/>
    <x v="8"/>
    <n v="5"/>
    <x v="0"/>
    <x v="0"/>
  </r>
  <r>
    <x v="745"/>
    <x v="18"/>
    <x v="1"/>
    <n v="0.17109759999999999"/>
    <x v="8"/>
    <n v="5"/>
    <x v="0"/>
    <x v="0"/>
  </r>
  <r>
    <x v="745"/>
    <x v="19"/>
    <x v="1"/>
    <n v="0.19609840000000001"/>
    <x v="8"/>
    <n v="5"/>
    <x v="0"/>
    <x v="0"/>
  </r>
  <r>
    <x v="745"/>
    <x v="13"/>
    <x v="1"/>
    <n v="7.6941590000000004E-2"/>
    <x v="8"/>
    <n v="5"/>
    <x v="0"/>
    <x v="0"/>
  </r>
  <r>
    <x v="746"/>
    <x v="0"/>
    <x v="3"/>
    <n v="0.68430000000000002"/>
    <x v="8"/>
    <n v="6"/>
    <x v="0"/>
    <x v="1"/>
  </r>
  <r>
    <x v="746"/>
    <x v="16"/>
    <x v="3"/>
    <n v="1.3465"/>
    <x v="8"/>
    <n v="6"/>
    <x v="0"/>
    <x v="1"/>
  </r>
  <r>
    <x v="746"/>
    <x v="14"/>
    <x v="3"/>
    <n v="1.3113999999999999"/>
    <x v="8"/>
    <n v="6"/>
    <x v="0"/>
    <x v="1"/>
  </r>
  <r>
    <x v="746"/>
    <x v="2"/>
    <x v="3"/>
    <n v="1.3438000000000001"/>
    <x v="8"/>
    <n v="6"/>
    <x v="0"/>
    <x v="1"/>
  </r>
  <r>
    <x v="746"/>
    <x v="5"/>
    <x v="3"/>
    <n v="0.86319999999999997"/>
    <x v="8"/>
    <n v="6"/>
    <x v="0"/>
    <x v="1"/>
  </r>
  <r>
    <x v="746"/>
    <x v="6"/>
    <x v="3"/>
    <n v="1.1155999999999999"/>
    <x v="8"/>
    <n v="6"/>
    <x v="0"/>
    <x v="1"/>
  </r>
  <r>
    <x v="746"/>
    <x v="17"/>
    <x v="3"/>
    <n v="1.5481"/>
    <x v="8"/>
    <n v="6"/>
    <x v="0"/>
    <x v="1"/>
  </r>
  <r>
    <x v="746"/>
    <x v="15"/>
    <x v="3"/>
    <n v="1.5162"/>
    <x v="8"/>
    <n v="6"/>
    <x v="0"/>
    <x v="1"/>
  </r>
  <r>
    <x v="746"/>
    <x v="8"/>
    <x v="3"/>
    <n v="1.5338000000000001"/>
    <x v="8"/>
    <n v="6"/>
    <x v="0"/>
    <x v="1"/>
  </r>
  <r>
    <x v="746"/>
    <x v="9"/>
    <x v="3"/>
    <n v="1.5922000000000001"/>
    <x v="8"/>
    <n v="6"/>
    <x v="0"/>
    <x v="1"/>
  </r>
  <r>
    <x v="746"/>
    <x v="10"/>
    <x v="3"/>
    <n v="1.7010000000000001"/>
    <x v="8"/>
    <n v="6"/>
    <x v="0"/>
    <x v="1"/>
  </r>
  <r>
    <x v="746"/>
    <x v="11"/>
    <x v="3"/>
    <n v="1.6041000000000001"/>
    <x v="8"/>
    <n v="6"/>
    <x v="0"/>
    <x v="1"/>
  </r>
  <r>
    <x v="746"/>
    <x v="12"/>
    <x v="3"/>
    <n v="1.875"/>
    <x v="8"/>
    <n v="6"/>
    <x v="0"/>
    <x v="1"/>
  </r>
  <r>
    <x v="746"/>
    <x v="18"/>
    <x v="3"/>
    <n v="0.91500000000000004"/>
    <x v="8"/>
    <n v="6"/>
    <x v="0"/>
    <x v="1"/>
  </r>
  <r>
    <x v="746"/>
    <x v="19"/>
    <x v="3"/>
    <n v="1.0487"/>
    <x v="8"/>
    <n v="6"/>
    <x v="0"/>
    <x v="1"/>
  </r>
  <r>
    <x v="746"/>
    <x v="13"/>
    <x v="3"/>
    <n v="0.66883000000000004"/>
    <x v="8"/>
    <n v="6"/>
    <x v="0"/>
    <x v="1"/>
  </r>
  <r>
    <x v="746"/>
    <x v="0"/>
    <x v="2"/>
    <n v="0.41535149999999998"/>
    <x v="8"/>
    <n v="6"/>
    <x v="0"/>
    <x v="1"/>
  </r>
  <r>
    <x v="746"/>
    <x v="16"/>
    <x v="2"/>
    <n v="0.62361549999999999"/>
    <x v="8"/>
    <n v="6"/>
    <x v="0"/>
    <x v="1"/>
  </r>
  <r>
    <x v="746"/>
    <x v="14"/>
    <x v="2"/>
    <n v="0.59507889999999997"/>
    <x v="8"/>
    <n v="6"/>
    <x v="0"/>
    <x v="1"/>
  </r>
  <r>
    <x v="746"/>
    <x v="2"/>
    <x v="2"/>
    <n v="0.62142030000000004"/>
    <x v="8"/>
    <n v="6"/>
    <x v="0"/>
    <x v="1"/>
  </r>
  <r>
    <x v="746"/>
    <x v="5"/>
    <x v="2"/>
    <n v="0.6394339"/>
    <x v="8"/>
    <n v="6"/>
    <x v="0"/>
    <x v="1"/>
  </r>
  <r>
    <x v="746"/>
    <x v="6"/>
    <x v="2"/>
    <n v="0.56004180000000003"/>
    <x v="8"/>
    <n v="6"/>
    <x v="0"/>
    <x v="1"/>
  </r>
  <r>
    <x v="746"/>
    <x v="17"/>
    <x v="2"/>
    <n v="0.59941789999999995"/>
    <x v="8"/>
    <n v="6"/>
    <x v="0"/>
    <x v="1"/>
  </r>
  <r>
    <x v="746"/>
    <x v="15"/>
    <x v="2"/>
    <n v="0.57348290000000002"/>
    <x v="8"/>
    <n v="6"/>
    <x v="0"/>
    <x v="1"/>
  </r>
  <r>
    <x v="746"/>
    <x v="8"/>
    <x v="2"/>
    <n v="0.58779190000000003"/>
    <x v="8"/>
    <n v="6"/>
    <x v="0"/>
    <x v="1"/>
  </r>
  <r>
    <x v="746"/>
    <x v="9"/>
    <x v="2"/>
    <n v="0.63527149999999999"/>
    <x v="8"/>
    <n v="6"/>
    <x v="0"/>
    <x v="1"/>
  </r>
  <r>
    <x v="746"/>
    <x v="10"/>
    <x v="2"/>
    <n v="0.72372689999999995"/>
    <x v="8"/>
    <n v="6"/>
    <x v="0"/>
    <x v="1"/>
  </r>
  <r>
    <x v="746"/>
    <x v="11"/>
    <x v="2"/>
    <n v="0.64494629999999997"/>
    <x v="8"/>
    <n v="6"/>
    <x v="0"/>
    <x v="1"/>
  </r>
  <r>
    <x v="746"/>
    <x v="12"/>
    <x v="2"/>
    <n v="0.86519029999999997"/>
    <x v="8"/>
    <n v="6"/>
    <x v="0"/>
    <x v="1"/>
  </r>
  <r>
    <x v="746"/>
    <x v="18"/>
    <x v="2"/>
    <n v="0.67900249999999995"/>
    <x v="8"/>
    <n v="6"/>
    <x v="0"/>
    <x v="1"/>
  </r>
  <r>
    <x v="746"/>
    <x v="19"/>
    <x v="2"/>
    <n v="0.76890159999999996"/>
    <x v="8"/>
    <n v="6"/>
    <x v="0"/>
    <x v="1"/>
  </r>
  <r>
    <x v="746"/>
    <x v="13"/>
    <x v="2"/>
    <n v="0.55502490000000004"/>
    <x v="8"/>
    <n v="6"/>
    <x v="0"/>
    <x v="1"/>
  </r>
  <r>
    <x v="746"/>
    <x v="0"/>
    <x v="0"/>
    <n v="0.14099"/>
    <x v="8"/>
    <n v="6"/>
    <x v="0"/>
    <x v="1"/>
  </r>
  <r>
    <x v="746"/>
    <x v="16"/>
    <x v="0"/>
    <n v="0.47110000000000002"/>
    <x v="8"/>
    <n v="6"/>
    <x v="0"/>
    <x v="1"/>
  </r>
  <r>
    <x v="746"/>
    <x v="14"/>
    <x v="0"/>
    <n v="0.47110000000000002"/>
    <x v="8"/>
    <n v="6"/>
    <x v="0"/>
    <x v="1"/>
  </r>
  <r>
    <x v="746"/>
    <x v="2"/>
    <x v="0"/>
    <n v="0.47110000000000002"/>
    <x v="8"/>
    <n v="6"/>
    <x v="0"/>
    <x v="1"/>
  </r>
  <r>
    <x v="746"/>
    <x v="5"/>
    <x v="0"/>
    <n v="0.12446"/>
    <x v="8"/>
    <n v="6"/>
    <x v="0"/>
    <x v="1"/>
  </r>
  <r>
    <x v="746"/>
    <x v="6"/>
    <x v="0"/>
    <n v="0.34694999999999998"/>
    <x v="8"/>
    <n v="6"/>
    <x v="0"/>
    <x v="1"/>
  </r>
  <r>
    <x v="746"/>
    <x v="17"/>
    <x v="0"/>
    <n v="0.65920000000000001"/>
    <x v="8"/>
    <n v="6"/>
    <x v="0"/>
    <x v="1"/>
  </r>
  <r>
    <x v="746"/>
    <x v="15"/>
    <x v="0"/>
    <n v="0.65920000000000001"/>
    <x v="8"/>
    <n v="6"/>
    <x v="0"/>
    <x v="1"/>
  </r>
  <r>
    <x v="746"/>
    <x v="8"/>
    <x v="0"/>
    <n v="0.65920000000000001"/>
    <x v="8"/>
    <n v="6"/>
    <x v="0"/>
    <x v="1"/>
  </r>
  <r>
    <x v="746"/>
    <x v="9"/>
    <x v="0"/>
    <n v="0.65920000000000001"/>
    <x v="8"/>
    <n v="6"/>
    <x v="0"/>
    <x v="1"/>
  </r>
  <r>
    <x v="746"/>
    <x v="10"/>
    <x v="0"/>
    <n v="0.65920000000000001"/>
    <x v="8"/>
    <n v="6"/>
    <x v="0"/>
    <x v="1"/>
  </r>
  <r>
    <x v="746"/>
    <x v="11"/>
    <x v="0"/>
    <n v="0.65920000000000001"/>
    <x v="8"/>
    <n v="6"/>
    <x v="0"/>
    <x v="1"/>
  </r>
  <r>
    <x v="746"/>
    <x v="12"/>
    <x v="0"/>
    <n v="0.65920000000000001"/>
    <x v="8"/>
    <n v="6"/>
    <x v="0"/>
    <x v="1"/>
  </r>
  <r>
    <x v="746"/>
    <x v="18"/>
    <x v="0"/>
    <n v="6.4899999999999999E-2"/>
    <x v="8"/>
    <n v="6"/>
    <x v="0"/>
    <x v="1"/>
  </r>
  <r>
    <x v="746"/>
    <x v="19"/>
    <x v="0"/>
    <n v="8.3699999999999997E-2"/>
    <x v="8"/>
    <n v="6"/>
    <x v="0"/>
    <x v="1"/>
  </r>
  <r>
    <x v="746"/>
    <x v="13"/>
    <x v="0"/>
    <n v="3.6859999999999997E-2"/>
    <x v="8"/>
    <n v="6"/>
    <x v="0"/>
    <x v="1"/>
  </r>
  <r>
    <x v="746"/>
    <x v="0"/>
    <x v="1"/>
    <n v="0.1279585"/>
    <x v="8"/>
    <n v="6"/>
    <x v="0"/>
    <x v="1"/>
  </r>
  <r>
    <x v="746"/>
    <x v="16"/>
    <x v="1"/>
    <n v="0.25178460000000003"/>
    <x v="8"/>
    <n v="6"/>
    <x v="0"/>
    <x v="1"/>
  </r>
  <r>
    <x v="746"/>
    <x v="14"/>
    <x v="1"/>
    <n v="0.2452212"/>
    <x v="8"/>
    <n v="6"/>
    <x v="0"/>
    <x v="1"/>
  </r>
  <r>
    <x v="746"/>
    <x v="2"/>
    <x v="1"/>
    <n v="0.25127969999999999"/>
    <x v="8"/>
    <n v="6"/>
    <x v="0"/>
    <x v="1"/>
  </r>
  <r>
    <x v="746"/>
    <x v="5"/>
    <x v="1"/>
    <n v="9.9306199999999997E-2"/>
    <x v="8"/>
    <n v="6"/>
    <x v="0"/>
    <x v="1"/>
  </r>
  <r>
    <x v="746"/>
    <x v="6"/>
    <x v="1"/>
    <n v="0.20860809999999999"/>
    <x v="8"/>
    <n v="6"/>
    <x v="0"/>
    <x v="1"/>
  </r>
  <r>
    <x v="746"/>
    <x v="17"/>
    <x v="1"/>
    <n v="0.28948210000000002"/>
    <x v="8"/>
    <n v="6"/>
    <x v="0"/>
    <x v="1"/>
  </r>
  <r>
    <x v="746"/>
    <x v="15"/>
    <x v="1"/>
    <n v="0.28351710000000002"/>
    <x v="8"/>
    <n v="6"/>
    <x v="0"/>
    <x v="1"/>
  </r>
  <r>
    <x v="746"/>
    <x v="8"/>
    <x v="1"/>
    <n v="0.28680810000000001"/>
    <x v="8"/>
    <n v="6"/>
    <x v="0"/>
    <x v="1"/>
  </r>
  <r>
    <x v="746"/>
    <x v="9"/>
    <x v="1"/>
    <n v="0.2977284"/>
    <x v="8"/>
    <n v="6"/>
    <x v="0"/>
    <x v="1"/>
  </r>
  <r>
    <x v="746"/>
    <x v="10"/>
    <x v="1"/>
    <n v="0.3180732"/>
    <x v="8"/>
    <n v="6"/>
    <x v="0"/>
    <x v="1"/>
  </r>
  <r>
    <x v="746"/>
    <x v="11"/>
    <x v="1"/>
    <n v="0.29995369999999999"/>
    <x v="8"/>
    <n v="6"/>
    <x v="0"/>
    <x v="1"/>
  </r>
  <r>
    <x v="746"/>
    <x v="12"/>
    <x v="1"/>
    <n v="0.35060970000000002"/>
    <x v="8"/>
    <n v="6"/>
    <x v="0"/>
    <x v="1"/>
  </r>
  <r>
    <x v="746"/>
    <x v="18"/>
    <x v="1"/>
    <n v="0.17109759999999999"/>
    <x v="8"/>
    <n v="6"/>
    <x v="0"/>
    <x v="1"/>
  </r>
  <r>
    <x v="746"/>
    <x v="19"/>
    <x v="1"/>
    <n v="0.19609840000000001"/>
    <x v="8"/>
    <n v="6"/>
    <x v="0"/>
    <x v="1"/>
  </r>
  <r>
    <x v="746"/>
    <x v="13"/>
    <x v="1"/>
    <n v="7.6945040000000006E-2"/>
    <x v="8"/>
    <n v="6"/>
    <x v="0"/>
    <x v="1"/>
  </r>
  <r>
    <x v="747"/>
    <x v="0"/>
    <x v="3"/>
    <n v="0.66369999999999996"/>
    <x v="8"/>
    <n v="7"/>
    <x v="0"/>
    <x v="1"/>
  </r>
  <r>
    <x v="747"/>
    <x v="16"/>
    <x v="3"/>
    <n v="1.3366"/>
    <x v="8"/>
    <n v="7"/>
    <x v="0"/>
    <x v="1"/>
  </r>
  <r>
    <x v="747"/>
    <x v="14"/>
    <x v="3"/>
    <n v="1.2967"/>
    <x v="8"/>
    <n v="7"/>
    <x v="0"/>
    <x v="1"/>
  </r>
  <r>
    <x v="747"/>
    <x v="2"/>
    <x v="3"/>
    <n v="1.3268"/>
    <x v="8"/>
    <n v="7"/>
    <x v="0"/>
    <x v="1"/>
  </r>
  <r>
    <x v="747"/>
    <x v="5"/>
    <x v="3"/>
    <n v="0.85240000000000005"/>
    <x v="8"/>
    <n v="7"/>
    <x v="0"/>
    <x v="1"/>
  </r>
  <r>
    <x v="747"/>
    <x v="6"/>
    <x v="3"/>
    <n v="1.1064000000000001"/>
    <x v="8"/>
    <n v="7"/>
    <x v="0"/>
    <x v="1"/>
  </r>
  <r>
    <x v="747"/>
    <x v="17"/>
    <x v="3"/>
    <n v="1.5395000000000001"/>
    <x v="8"/>
    <n v="7"/>
    <x v="0"/>
    <x v="1"/>
  </r>
  <r>
    <x v="747"/>
    <x v="15"/>
    <x v="3"/>
    <n v="1.5048999999999999"/>
    <x v="8"/>
    <n v="7"/>
    <x v="0"/>
    <x v="1"/>
  </r>
  <r>
    <x v="747"/>
    <x v="8"/>
    <x v="3"/>
    <n v="1.5253000000000001"/>
    <x v="8"/>
    <n v="7"/>
    <x v="0"/>
    <x v="1"/>
  </r>
  <r>
    <x v="747"/>
    <x v="9"/>
    <x v="3"/>
    <n v="1.5872999999999999"/>
    <x v="8"/>
    <n v="7"/>
    <x v="0"/>
    <x v="1"/>
  </r>
  <r>
    <x v="747"/>
    <x v="10"/>
    <x v="3"/>
    <n v="1.6871"/>
    <x v="8"/>
    <n v="7"/>
    <x v="0"/>
    <x v="1"/>
  </r>
  <r>
    <x v="747"/>
    <x v="11"/>
    <x v="3"/>
    <n v="1.5983000000000001"/>
    <x v="8"/>
    <n v="7"/>
    <x v="0"/>
    <x v="1"/>
  </r>
  <r>
    <x v="747"/>
    <x v="12"/>
    <x v="3"/>
    <n v="1.875"/>
    <x v="8"/>
    <n v="7"/>
    <x v="0"/>
    <x v="1"/>
  </r>
  <r>
    <x v="747"/>
    <x v="18"/>
    <x v="3"/>
    <n v="0.91500000000000004"/>
    <x v="8"/>
    <n v="7"/>
    <x v="0"/>
    <x v="1"/>
  </r>
  <r>
    <x v="747"/>
    <x v="19"/>
    <x v="3"/>
    <n v="1.0487"/>
    <x v="8"/>
    <n v="7"/>
    <x v="0"/>
    <x v="1"/>
  </r>
  <r>
    <x v="747"/>
    <x v="13"/>
    <x v="3"/>
    <n v="0.6663"/>
    <x v="8"/>
    <n v="7"/>
    <x v="0"/>
    <x v="1"/>
  </r>
  <r>
    <x v="747"/>
    <x v="0"/>
    <x v="2"/>
    <n v="0.3986035"/>
    <x v="8"/>
    <n v="7"/>
    <x v="0"/>
    <x v="1"/>
  </r>
  <r>
    <x v="747"/>
    <x v="16"/>
    <x v="2"/>
    <n v="0.61556670000000002"/>
    <x v="8"/>
    <n v="7"/>
    <x v="0"/>
    <x v="1"/>
  </r>
  <r>
    <x v="747"/>
    <x v="14"/>
    <x v="2"/>
    <n v="0.58312770000000003"/>
    <x v="8"/>
    <n v="7"/>
    <x v="0"/>
    <x v="1"/>
  </r>
  <r>
    <x v="747"/>
    <x v="2"/>
    <x v="2"/>
    <n v="0.60759920000000001"/>
    <x v="8"/>
    <n v="7"/>
    <x v="0"/>
    <x v="1"/>
  </r>
  <r>
    <x v="747"/>
    <x v="5"/>
    <x v="2"/>
    <n v="0.62987629999999994"/>
    <x v="8"/>
    <n v="7"/>
    <x v="0"/>
    <x v="1"/>
  </r>
  <r>
    <x v="747"/>
    <x v="6"/>
    <x v="2"/>
    <n v="0.5525622"/>
    <x v="8"/>
    <n v="7"/>
    <x v="0"/>
    <x v="1"/>
  </r>
  <r>
    <x v="747"/>
    <x v="17"/>
    <x v="2"/>
    <n v="0.59242600000000001"/>
    <x v="8"/>
    <n v="7"/>
    <x v="0"/>
    <x v="1"/>
  </r>
  <r>
    <x v="747"/>
    <x v="15"/>
    <x v="2"/>
    <n v="0.56429589999999996"/>
    <x v="8"/>
    <n v="7"/>
    <x v="0"/>
    <x v="1"/>
  </r>
  <r>
    <x v="747"/>
    <x v="8"/>
    <x v="2"/>
    <n v="0.58088130000000004"/>
    <x v="8"/>
    <n v="7"/>
    <x v="0"/>
    <x v="1"/>
  </r>
  <r>
    <x v="747"/>
    <x v="9"/>
    <x v="2"/>
    <n v="0.63128779999999995"/>
    <x v="8"/>
    <n v="7"/>
    <x v="0"/>
    <x v="1"/>
  </r>
  <r>
    <x v="747"/>
    <x v="10"/>
    <x v="2"/>
    <n v="0.712426"/>
    <x v="8"/>
    <n v="7"/>
    <x v="0"/>
    <x v="1"/>
  </r>
  <r>
    <x v="747"/>
    <x v="11"/>
    <x v="2"/>
    <n v="0.64023090000000005"/>
    <x v="8"/>
    <n v="7"/>
    <x v="0"/>
    <x v="1"/>
  </r>
  <r>
    <x v="747"/>
    <x v="12"/>
    <x v="2"/>
    <n v="0.86519029999999997"/>
    <x v="8"/>
    <n v="7"/>
    <x v="0"/>
    <x v="1"/>
  </r>
  <r>
    <x v="747"/>
    <x v="18"/>
    <x v="2"/>
    <n v="0.67900249999999995"/>
    <x v="8"/>
    <n v="7"/>
    <x v="0"/>
    <x v="1"/>
  </r>
  <r>
    <x v="747"/>
    <x v="19"/>
    <x v="2"/>
    <n v="0.76890159999999996"/>
    <x v="8"/>
    <n v="7"/>
    <x v="0"/>
    <x v="1"/>
  </r>
  <r>
    <x v="747"/>
    <x v="13"/>
    <x v="2"/>
    <n v="0.55278609999999995"/>
    <x v="8"/>
    <n v="7"/>
    <x v="0"/>
    <x v="1"/>
  </r>
  <r>
    <x v="747"/>
    <x v="0"/>
    <x v="0"/>
    <n v="0.14099"/>
    <x v="8"/>
    <n v="7"/>
    <x v="0"/>
    <x v="1"/>
  </r>
  <r>
    <x v="747"/>
    <x v="16"/>
    <x v="0"/>
    <n v="0.47110000000000002"/>
    <x v="8"/>
    <n v="7"/>
    <x v="0"/>
    <x v="1"/>
  </r>
  <r>
    <x v="747"/>
    <x v="14"/>
    <x v="0"/>
    <n v="0.47110000000000002"/>
    <x v="8"/>
    <n v="7"/>
    <x v="0"/>
    <x v="1"/>
  </r>
  <r>
    <x v="747"/>
    <x v="2"/>
    <x v="0"/>
    <n v="0.47110000000000002"/>
    <x v="8"/>
    <n v="7"/>
    <x v="0"/>
    <x v="1"/>
  </r>
  <r>
    <x v="747"/>
    <x v="5"/>
    <x v="0"/>
    <n v="0.12446"/>
    <x v="8"/>
    <n v="7"/>
    <x v="0"/>
    <x v="1"/>
  </r>
  <r>
    <x v="747"/>
    <x v="6"/>
    <x v="0"/>
    <n v="0.34694999999999998"/>
    <x v="8"/>
    <n v="7"/>
    <x v="0"/>
    <x v="1"/>
  </r>
  <r>
    <x v="747"/>
    <x v="17"/>
    <x v="0"/>
    <n v="0.65920000000000001"/>
    <x v="8"/>
    <n v="7"/>
    <x v="0"/>
    <x v="1"/>
  </r>
  <r>
    <x v="747"/>
    <x v="15"/>
    <x v="0"/>
    <n v="0.65920000000000001"/>
    <x v="8"/>
    <n v="7"/>
    <x v="0"/>
    <x v="1"/>
  </r>
  <r>
    <x v="747"/>
    <x v="8"/>
    <x v="0"/>
    <n v="0.65920000000000001"/>
    <x v="8"/>
    <n v="7"/>
    <x v="0"/>
    <x v="1"/>
  </r>
  <r>
    <x v="747"/>
    <x v="9"/>
    <x v="0"/>
    <n v="0.65920000000000001"/>
    <x v="8"/>
    <n v="7"/>
    <x v="0"/>
    <x v="1"/>
  </r>
  <r>
    <x v="747"/>
    <x v="10"/>
    <x v="0"/>
    <n v="0.65920000000000001"/>
    <x v="8"/>
    <n v="7"/>
    <x v="0"/>
    <x v="1"/>
  </r>
  <r>
    <x v="747"/>
    <x v="11"/>
    <x v="0"/>
    <n v="0.65920000000000001"/>
    <x v="8"/>
    <n v="7"/>
    <x v="0"/>
    <x v="1"/>
  </r>
  <r>
    <x v="747"/>
    <x v="12"/>
    <x v="0"/>
    <n v="0.65920000000000001"/>
    <x v="8"/>
    <n v="7"/>
    <x v="0"/>
    <x v="1"/>
  </r>
  <r>
    <x v="747"/>
    <x v="18"/>
    <x v="0"/>
    <n v="6.4899999999999999E-2"/>
    <x v="8"/>
    <n v="7"/>
    <x v="0"/>
    <x v="1"/>
  </r>
  <r>
    <x v="747"/>
    <x v="19"/>
    <x v="0"/>
    <n v="8.3699999999999997E-2"/>
    <x v="8"/>
    <n v="7"/>
    <x v="0"/>
    <x v="1"/>
  </r>
  <r>
    <x v="747"/>
    <x v="13"/>
    <x v="0"/>
    <n v="3.6859999999999997E-2"/>
    <x v="8"/>
    <n v="7"/>
    <x v="0"/>
    <x v="1"/>
  </r>
  <r>
    <x v="747"/>
    <x v="0"/>
    <x v="1"/>
    <n v="0.12410649999999999"/>
    <x v="8"/>
    <n v="7"/>
    <x v="0"/>
    <x v="1"/>
  </r>
  <r>
    <x v="747"/>
    <x v="16"/>
    <x v="1"/>
    <n v="0.2499333"/>
    <x v="8"/>
    <n v="7"/>
    <x v="0"/>
    <x v="1"/>
  </r>
  <r>
    <x v="747"/>
    <x v="14"/>
    <x v="1"/>
    <n v="0.2424724"/>
    <x v="8"/>
    <n v="7"/>
    <x v="0"/>
    <x v="1"/>
  </r>
  <r>
    <x v="747"/>
    <x v="2"/>
    <x v="1"/>
    <n v="0.24810080000000001"/>
    <x v="8"/>
    <n v="7"/>
    <x v="0"/>
    <x v="1"/>
  </r>
  <r>
    <x v="747"/>
    <x v="5"/>
    <x v="1"/>
    <n v="9.8063709999999998E-2"/>
    <x v="8"/>
    <n v="7"/>
    <x v="0"/>
    <x v="1"/>
  </r>
  <r>
    <x v="747"/>
    <x v="6"/>
    <x v="1"/>
    <n v="0.20688780000000001"/>
    <x v="8"/>
    <n v="7"/>
    <x v="0"/>
    <x v="1"/>
  </r>
  <r>
    <x v="747"/>
    <x v="17"/>
    <x v="1"/>
    <n v="0.28787400000000002"/>
    <x v="8"/>
    <n v="7"/>
    <x v="0"/>
    <x v="1"/>
  </r>
  <r>
    <x v="747"/>
    <x v="15"/>
    <x v="1"/>
    <n v="0.28140399999999999"/>
    <x v="8"/>
    <n v="7"/>
    <x v="0"/>
    <x v="1"/>
  </r>
  <r>
    <x v="747"/>
    <x v="8"/>
    <x v="1"/>
    <n v="0.28521869999999999"/>
    <x v="8"/>
    <n v="7"/>
    <x v="0"/>
    <x v="1"/>
  </r>
  <r>
    <x v="747"/>
    <x v="9"/>
    <x v="1"/>
    <n v="0.29681220000000003"/>
    <x v="8"/>
    <n v="7"/>
    <x v="0"/>
    <x v="1"/>
  </r>
  <r>
    <x v="747"/>
    <x v="10"/>
    <x v="1"/>
    <n v="0.31547399999999998"/>
    <x v="8"/>
    <n v="7"/>
    <x v="0"/>
    <x v="1"/>
  </r>
  <r>
    <x v="747"/>
    <x v="11"/>
    <x v="1"/>
    <n v="0.2988691"/>
    <x v="8"/>
    <n v="7"/>
    <x v="0"/>
    <x v="1"/>
  </r>
  <r>
    <x v="747"/>
    <x v="12"/>
    <x v="1"/>
    <n v="0.35060970000000002"/>
    <x v="8"/>
    <n v="7"/>
    <x v="0"/>
    <x v="1"/>
  </r>
  <r>
    <x v="747"/>
    <x v="18"/>
    <x v="1"/>
    <n v="0.17109759999999999"/>
    <x v="8"/>
    <n v="7"/>
    <x v="0"/>
    <x v="1"/>
  </r>
  <r>
    <x v="747"/>
    <x v="19"/>
    <x v="1"/>
    <n v="0.19609840000000001"/>
    <x v="8"/>
    <n v="7"/>
    <x v="0"/>
    <x v="1"/>
  </r>
  <r>
    <x v="747"/>
    <x v="13"/>
    <x v="1"/>
    <n v="7.6653979999999997E-2"/>
    <x v="8"/>
    <n v="7"/>
    <x v="0"/>
    <x v="1"/>
  </r>
  <r>
    <x v="748"/>
    <x v="0"/>
    <x v="3"/>
    <n v="0.66020000000000001"/>
    <x v="8"/>
    <n v="8"/>
    <x v="0"/>
    <x v="1"/>
  </r>
  <r>
    <x v="748"/>
    <x v="16"/>
    <x v="3"/>
    <n v="1.3142"/>
    <x v="8"/>
    <n v="8"/>
    <x v="0"/>
    <x v="1"/>
  </r>
  <r>
    <x v="748"/>
    <x v="14"/>
    <x v="3"/>
    <n v="1.2773000000000001"/>
    <x v="8"/>
    <n v="8"/>
    <x v="0"/>
    <x v="1"/>
  </r>
  <r>
    <x v="748"/>
    <x v="2"/>
    <x v="3"/>
    <n v="1.3033999999999999"/>
    <x v="8"/>
    <n v="8"/>
    <x v="0"/>
    <x v="1"/>
  </r>
  <r>
    <x v="748"/>
    <x v="5"/>
    <x v="3"/>
    <n v="0.83220000000000005"/>
    <x v="8"/>
    <n v="8"/>
    <x v="0"/>
    <x v="1"/>
  </r>
  <r>
    <x v="748"/>
    <x v="6"/>
    <x v="3"/>
    <n v="1.0920000000000001"/>
    <x v="8"/>
    <n v="8"/>
    <x v="0"/>
    <x v="1"/>
  </r>
  <r>
    <x v="748"/>
    <x v="17"/>
    <x v="3"/>
    <n v="1.5185"/>
    <x v="8"/>
    <n v="8"/>
    <x v="0"/>
    <x v="1"/>
  </r>
  <r>
    <x v="748"/>
    <x v="15"/>
    <x v="3"/>
    <n v="1.4856"/>
    <x v="8"/>
    <n v="8"/>
    <x v="0"/>
    <x v="1"/>
  </r>
  <r>
    <x v="748"/>
    <x v="8"/>
    <x v="3"/>
    <n v="1.4959"/>
    <x v="8"/>
    <n v="8"/>
    <x v="0"/>
    <x v="1"/>
  </r>
  <r>
    <x v="748"/>
    <x v="9"/>
    <x v="3"/>
    <n v="1.5673999999999999"/>
    <x v="8"/>
    <n v="8"/>
    <x v="0"/>
    <x v="1"/>
  </r>
  <r>
    <x v="748"/>
    <x v="10"/>
    <x v="3"/>
    <n v="1.6677"/>
    <x v="8"/>
    <n v="8"/>
    <x v="0"/>
    <x v="1"/>
  </r>
  <r>
    <x v="748"/>
    <x v="11"/>
    <x v="3"/>
    <n v="1.5761000000000001"/>
    <x v="8"/>
    <n v="8"/>
    <x v="0"/>
    <x v="1"/>
  </r>
  <r>
    <x v="748"/>
    <x v="12"/>
    <x v="3"/>
    <n v="1.8409"/>
    <x v="8"/>
    <n v="8"/>
    <x v="0"/>
    <x v="1"/>
  </r>
  <r>
    <x v="748"/>
    <x v="18"/>
    <x v="3"/>
    <n v="0.91500000000000004"/>
    <x v="8"/>
    <n v="8"/>
    <x v="0"/>
    <x v="1"/>
  </r>
  <r>
    <x v="748"/>
    <x v="19"/>
    <x v="3"/>
    <n v="1.0487"/>
    <x v="8"/>
    <n v="8"/>
    <x v="0"/>
    <x v="1"/>
  </r>
  <r>
    <x v="748"/>
    <x v="13"/>
    <x v="3"/>
    <n v="0.65539999999999998"/>
    <x v="8"/>
    <n v="8"/>
    <x v="0"/>
    <x v="1"/>
  </r>
  <r>
    <x v="748"/>
    <x v="0"/>
    <x v="2"/>
    <n v="0.3957579"/>
    <x v="8"/>
    <n v="8"/>
    <x v="0"/>
    <x v="1"/>
  </r>
  <r>
    <x v="748"/>
    <x v="16"/>
    <x v="2"/>
    <n v="0.59735539999999998"/>
    <x v="8"/>
    <n v="8"/>
    <x v="0"/>
    <x v="1"/>
  </r>
  <r>
    <x v="748"/>
    <x v="14"/>
    <x v="2"/>
    <n v="0.56735530000000001"/>
    <x v="8"/>
    <n v="8"/>
    <x v="0"/>
    <x v="1"/>
  </r>
  <r>
    <x v="748"/>
    <x v="2"/>
    <x v="2"/>
    <n v="0.58857479999999995"/>
    <x v="8"/>
    <n v="8"/>
    <x v="0"/>
    <x v="1"/>
  </r>
  <r>
    <x v="748"/>
    <x v="5"/>
    <x v="2"/>
    <n v="0.61200019999999999"/>
    <x v="8"/>
    <n v="8"/>
    <x v="0"/>
    <x v="1"/>
  </r>
  <r>
    <x v="748"/>
    <x v="6"/>
    <x v="2"/>
    <n v="0.54085490000000003"/>
    <x v="8"/>
    <n v="8"/>
    <x v="0"/>
    <x v="1"/>
  </r>
  <r>
    <x v="748"/>
    <x v="17"/>
    <x v="2"/>
    <n v="0.5753528"/>
    <x v="8"/>
    <n v="8"/>
    <x v="0"/>
    <x v="1"/>
  </r>
  <r>
    <x v="748"/>
    <x v="15"/>
    <x v="2"/>
    <n v="0.5486048"/>
    <x v="8"/>
    <n v="8"/>
    <x v="0"/>
    <x v="1"/>
  </r>
  <r>
    <x v="748"/>
    <x v="8"/>
    <x v="2"/>
    <n v="0.55697890000000005"/>
    <x v="8"/>
    <n v="8"/>
    <x v="0"/>
    <x v="1"/>
  </r>
  <r>
    <x v="748"/>
    <x v="9"/>
    <x v="2"/>
    <n v="0.61510889999999996"/>
    <x v="8"/>
    <n v="8"/>
    <x v="0"/>
    <x v="1"/>
  </r>
  <r>
    <x v="748"/>
    <x v="10"/>
    <x v="2"/>
    <n v="0.69665370000000004"/>
    <x v="8"/>
    <n v="8"/>
    <x v="0"/>
    <x v="1"/>
  </r>
  <r>
    <x v="748"/>
    <x v="11"/>
    <x v="2"/>
    <n v="0.62218209999999996"/>
    <x v="8"/>
    <n v="8"/>
    <x v="0"/>
    <x v="1"/>
  </r>
  <r>
    <x v="748"/>
    <x v="12"/>
    <x v="2"/>
    <n v="0.83746670000000001"/>
    <x v="8"/>
    <n v="8"/>
    <x v="0"/>
    <x v="1"/>
  </r>
  <r>
    <x v="748"/>
    <x v="18"/>
    <x v="2"/>
    <n v="0.67900249999999995"/>
    <x v="8"/>
    <n v="8"/>
    <x v="0"/>
    <x v="1"/>
  </r>
  <r>
    <x v="748"/>
    <x v="19"/>
    <x v="2"/>
    <n v="0.76890159999999996"/>
    <x v="8"/>
    <n v="8"/>
    <x v="0"/>
    <x v="1"/>
  </r>
  <r>
    <x v="748"/>
    <x v="13"/>
    <x v="2"/>
    <n v="0.54313999999999996"/>
    <x v="8"/>
    <n v="8"/>
    <x v="0"/>
    <x v="1"/>
  </r>
  <r>
    <x v="748"/>
    <x v="0"/>
    <x v="0"/>
    <n v="0.14099"/>
    <x v="8"/>
    <n v="8"/>
    <x v="0"/>
    <x v="1"/>
  </r>
  <r>
    <x v="748"/>
    <x v="16"/>
    <x v="0"/>
    <n v="0.47110000000000002"/>
    <x v="8"/>
    <n v="8"/>
    <x v="0"/>
    <x v="1"/>
  </r>
  <r>
    <x v="748"/>
    <x v="14"/>
    <x v="0"/>
    <n v="0.47110000000000002"/>
    <x v="8"/>
    <n v="8"/>
    <x v="0"/>
    <x v="1"/>
  </r>
  <r>
    <x v="748"/>
    <x v="2"/>
    <x v="0"/>
    <n v="0.47110000000000002"/>
    <x v="8"/>
    <n v="8"/>
    <x v="0"/>
    <x v="1"/>
  </r>
  <r>
    <x v="748"/>
    <x v="5"/>
    <x v="0"/>
    <n v="0.12446"/>
    <x v="8"/>
    <n v="8"/>
    <x v="0"/>
    <x v="1"/>
  </r>
  <r>
    <x v="748"/>
    <x v="6"/>
    <x v="0"/>
    <n v="0.34694999999999998"/>
    <x v="8"/>
    <n v="8"/>
    <x v="0"/>
    <x v="1"/>
  </r>
  <r>
    <x v="748"/>
    <x v="17"/>
    <x v="0"/>
    <n v="0.65920000000000001"/>
    <x v="8"/>
    <n v="8"/>
    <x v="0"/>
    <x v="1"/>
  </r>
  <r>
    <x v="748"/>
    <x v="15"/>
    <x v="0"/>
    <n v="0.65920000000000001"/>
    <x v="8"/>
    <n v="8"/>
    <x v="0"/>
    <x v="1"/>
  </r>
  <r>
    <x v="748"/>
    <x v="8"/>
    <x v="0"/>
    <n v="0.65920000000000001"/>
    <x v="8"/>
    <n v="8"/>
    <x v="0"/>
    <x v="1"/>
  </r>
  <r>
    <x v="748"/>
    <x v="9"/>
    <x v="0"/>
    <n v="0.65920000000000001"/>
    <x v="8"/>
    <n v="8"/>
    <x v="0"/>
    <x v="1"/>
  </r>
  <r>
    <x v="748"/>
    <x v="10"/>
    <x v="0"/>
    <n v="0.65920000000000001"/>
    <x v="8"/>
    <n v="8"/>
    <x v="0"/>
    <x v="1"/>
  </r>
  <r>
    <x v="748"/>
    <x v="11"/>
    <x v="0"/>
    <n v="0.65920000000000001"/>
    <x v="8"/>
    <n v="8"/>
    <x v="0"/>
    <x v="1"/>
  </r>
  <r>
    <x v="748"/>
    <x v="12"/>
    <x v="0"/>
    <n v="0.65920000000000001"/>
    <x v="8"/>
    <n v="8"/>
    <x v="0"/>
    <x v="1"/>
  </r>
  <r>
    <x v="748"/>
    <x v="18"/>
    <x v="0"/>
    <n v="6.4899999999999999E-2"/>
    <x v="8"/>
    <n v="8"/>
    <x v="0"/>
    <x v="1"/>
  </r>
  <r>
    <x v="748"/>
    <x v="19"/>
    <x v="0"/>
    <n v="8.3699999999999997E-2"/>
    <x v="8"/>
    <n v="8"/>
    <x v="0"/>
    <x v="1"/>
  </r>
  <r>
    <x v="748"/>
    <x v="13"/>
    <x v="0"/>
    <n v="3.6859999999999997E-2"/>
    <x v="8"/>
    <n v="8"/>
    <x v="0"/>
    <x v="1"/>
  </r>
  <r>
    <x v="748"/>
    <x v="0"/>
    <x v="1"/>
    <n v="0.12345200000000001"/>
    <x v="8"/>
    <n v="8"/>
    <x v="0"/>
    <x v="1"/>
  </r>
  <r>
    <x v="748"/>
    <x v="16"/>
    <x v="1"/>
    <n v="0.24574470000000001"/>
    <x v="8"/>
    <n v="8"/>
    <x v="0"/>
    <x v="1"/>
  </r>
  <r>
    <x v="748"/>
    <x v="14"/>
    <x v="1"/>
    <n v="0.23884469999999999"/>
    <x v="8"/>
    <n v="8"/>
    <x v="0"/>
    <x v="1"/>
  </r>
  <r>
    <x v="748"/>
    <x v="2"/>
    <x v="1"/>
    <n v="0.2437252"/>
    <x v="8"/>
    <n v="8"/>
    <x v="0"/>
    <x v="1"/>
  </r>
  <r>
    <x v="748"/>
    <x v="5"/>
    <x v="1"/>
    <n v="9.5739820000000003E-2"/>
    <x v="8"/>
    <n v="8"/>
    <x v="0"/>
    <x v="1"/>
  </r>
  <r>
    <x v="748"/>
    <x v="6"/>
    <x v="1"/>
    <n v="0.20419509999999999"/>
    <x v="8"/>
    <n v="8"/>
    <x v="0"/>
    <x v="1"/>
  </r>
  <r>
    <x v="748"/>
    <x v="17"/>
    <x v="1"/>
    <n v="0.28394710000000001"/>
    <x v="8"/>
    <n v="8"/>
    <x v="0"/>
    <x v="1"/>
  </r>
  <r>
    <x v="748"/>
    <x v="15"/>
    <x v="1"/>
    <n v="0.27779510000000002"/>
    <x v="8"/>
    <n v="8"/>
    <x v="0"/>
    <x v="1"/>
  </r>
  <r>
    <x v="748"/>
    <x v="8"/>
    <x v="1"/>
    <n v="0.2797211"/>
    <x v="8"/>
    <n v="8"/>
    <x v="0"/>
    <x v="1"/>
  </r>
  <r>
    <x v="748"/>
    <x v="9"/>
    <x v="1"/>
    <n v="0.29309109999999999"/>
    <x v="8"/>
    <n v="8"/>
    <x v="0"/>
    <x v="1"/>
  </r>
  <r>
    <x v="748"/>
    <x v="10"/>
    <x v="1"/>
    <n v="0.31184630000000002"/>
    <x v="8"/>
    <n v="8"/>
    <x v="0"/>
    <x v="1"/>
  </r>
  <r>
    <x v="748"/>
    <x v="11"/>
    <x v="1"/>
    <n v="0.29471789999999998"/>
    <x v="8"/>
    <n v="8"/>
    <x v="0"/>
    <x v="1"/>
  </r>
  <r>
    <x v="748"/>
    <x v="12"/>
    <x v="1"/>
    <n v="0.34423330000000002"/>
    <x v="8"/>
    <n v="8"/>
    <x v="0"/>
    <x v="1"/>
  </r>
  <r>
    <x v="748"/>
    <x v="18"/>
    <x v="1"/>
    <n v="0.17109759999999999"/>
    <x v="8"/>
    <n v="8"/>
    <x v="0"/>
    <x v="1"/>
  </r>
  <r>
    <x v="748"/>
    <x v="19"/>
    <x v="1"/>
    <n v="0.19609840000000001"/>
    <x v="8"/>
    <n v="8"/>
    <x v="0"/>
    <x v="1"/>
  </r>
  <r>
    <x v="748"/>
    <x v="13"/>
    <x v="1"/>
    <n v="7.539999E-2"/>
    <x v="8"/>
    <n v="8"/>
    <x v="0"/>
    <x v="1"/>
  </r>
  <r>
    <x v="749"/>
    <x v="0"/>
    <x v="3"/>
    <n v="0.64790000000000003"/>
    <x v="8"/>
    <n v="9"/>
    <x v="0"/>
    <x v="1"/>
  </r>
  <r>
    <x v="749"/>
    <x v="16"/>
    <x v="3"/>
    <n v="1.3139000000000001"/>
    <x v="8"/>
    <n v="9"/>
    <x v="0"/>
    <x v="1"/>
  </r>
  <r>
    <x v="749"/>
    <x v="14"/>
    <x v="3"/>
    <n v="1.2628999999999999"/>
    <x v="8"/>
    <n v="9"/>
    <x v="0"/>
    <x v="1"/>
  </r>
  <r>
    <x v="749"/>
    <x v="2"/>
    <x v="3"/>
    <n v="1.3078000000000001"/>
    <x v="8"/>
    <n v="9"/>
    <x v="0"/>
    <x v="1"/>
  </r>
  <r>
    <x v="749"/>
    <x v="5"/>
    <x v="3"/>
    <n v="0.82799999999999996"/>
    <x v="8"/>
    <n v="9"/>
    <x v="0"/>
    <x v="1"/>
  </r>
  <r>
    <x v="749"/>
    <x v="6"/>
    <x v="3"/>
    <n v="1.0803"/>
    <x v="8"/>
    <n v="9"/>
    <x v="0"/>
    <x v="1"/>
  </r>
  <r>
    <x v="749"/>
    <x v="17"/>
    <x v="3"/>
    <n v="1.5129999999999999"/>
    <x v="8"/>
    <n v="9"/>
    <x v="0"/>
    <x v="1"/>
  </r>
  <r>
    <x v="749"/>
    <x v="15"/>
    <x v="3"/>
    <n v="1.4657"/>
    <x v="8"/>
    <n v="9"/>
    <x v="0"/>
    <x v="1"/>
  </r>
  <r>
    <x v="749"/>
    <x v="8"/>
    <x v="3"/>
    <n v="1.5037"/>
    <x v="8"/>
    <n v="9"/>
    <x v="0"/>
    <x v="1"/>
  </r>
  <r>
    <x v="749"/>
    <x v="9"/>
    <x v="3"/>
    <n v="1.5530999999999999"/>
    <x v="8"/>
    <n v="9"/>
    <x v="0"/>
    <x v="1"/>
  </r>
  <r>
    <x v="749"/>
    <x v="10"/>
    <x v="3"/>
    <n v="1.6447000000000001"/>
    <x v="8"/>
    <n v="9"/>
    <x v="0"/>
    <x v="1"/>
  </r>
  <r>
    <x v="749"/>
    <x v="11"/>
    <x v="3"/>
    <n v="1.5489999999999999"/>
    <x v="8"/>
    <n v="9"/>
    <x v="0"/>
    <x v="1"/>
  </r>
  <r>
    <x v="749"/>
    <x v="12"/>
    <x v="3"/>
    <n v="1.8405"/>
    <x v="8"/>
    <n v="9"/>
    <x v="0"/>
    <x v="1"/>
  </r>
  <r>
    <x v="749"/>
    <x v="18"/>
    <x v="3"/>
    <n v="0.91500000000000004"/>
    <x v="8"/>
    <n v="9"/>
    <x v="0"/>
    <x v="1"/>
  </r>
  <r>
    <x v="749"/>
    <x v="19"/>
    <x v="3"/>
    <n v="1.0487"/>
    <x v="8"/>
    <n v="9"/>
    <x v="0"/>
    <x v="1"/>
  </r>
  <r>
    <x v="749"/>
    <x v="13"/>
    <x v="3"/>
    <n v="0.64612999999999998"/>
    <x v="8"/>
    <n v="9"/>
    <x v="0"/>
    <x v="1"/>
  </r>
  <r>
    <x v="749"/>
    <x v="0"/>
    <x v="2"/>
    <n v="0.38575789999999999"/>
    <x v="8"/>
    <n v="9"/>
    <x v="0"/>
    <x v="1"/>
  </r>
  <r>
    <x v="749"/>
    <x v="16"/>
    <x v="2"/>
    <n v="0.59711139999999996"/>
    <x v="8"/>
    <n v="9"/>
    <x v="0"/>
    <x v="1"/>
  </r>
  <r>
    <x v="749"/>
    <x v="14"/>
    <x v="2"/>
    <n v="0.55564800000000003"/>
    <x v="8"/>
    <n v="9"/>
    <x v="0"/>
    <x v="1"/>
  </r>
  <r>
    <x v="749"/>
    <x v="2"/>
    <x v="2"/>
    <n v="0.59215209999999996"/>
    <x v="8"/>
    <n v="9"/>
    <x v="0"/>
    <x v="1"/>
  </r>
  <r>
    <x v="749"/>
    <x v="5"/>
    <x v="2"/>
    <n v="0.60828340000000003"/>
    <x v="8"/>
    <n v="9"/>
    <x v="0"/>
    <x v="1"/>
  </r>
  <r>
    <x v="749"/>
    <x v="6"/>
    <x v="2"/>
    <n v="0.53134269999999995"/>
    <x v="8"/>
    <n v="9"/>
    <x v="0"/>
    <x v="1"/>
  </r>
  <r>
    <x v="749"/>
    <x v="17"/>
    <x v="2"/>
    <n v="0.57088130000000004"/>
    <x v="8"/>
    <n v="9"/>
    <x v="0"/>
    <x v="1"/>
  </r>
  <r>
    <x v="749"/>
    <x v="15"/>
    <x v="2"/>
    <n v="0.53242599999999995"/>
    <x v="8"/>
    <n v="9"/>
    <x v="0"/>
    <x v="1"/>
  </r>
  <r>
    <x v="749"/>
    <x v="8"/>
    <x v="2"/>
    <n v="0.5633203"/>
    <x v="8"/>
    <n v="9"/>
    <x v="0"/>
    <x v="1"/>
  </r>
  <r>
    <x v="749"/>
    <x v="9"/>
    <x v="2"/>
    <n v="0.60348290000000004"/>
    <x v="8"/>
    <n v="9"/>
    <x v="0"/>
    <x v="1"/>
  </r>
  <r>
    <x v="749"/>
    <x v="10"/>
    <x v="2"/>
    <n v="0.67795450000000002"/>
    <x v="8"/>
    <n v="9"/>
    <x v="0"/>
    <x v="1"/>
  </r>
  <r>
    <x v="749"/>
    <x v="11"/>
    <x v="2"/>
    <n v="0.60014959999999995"/>
    <x v="8"/>
    <n v="9"/>
    <x v="0"/>
    <x v="1"/>
  </r>
  <r>
    <x v="749"/>
    <x v="12"/>
    <x v="2"/>
    <n v="0.83714140000000004"/>
    <x v="8"/>
    <n v="9"/>
    <x v="0"/>
    <x v="1"/>
  </r>
  <r>
    <x v="749"/>
    <x v="18"/>
    <x v="2"/>
    <n v="0.67900249999999995"/>
    <x v="8"/>
    <n v="9"/>
    <x v="0"/>
    <x v="1"/>
  </r>
  <r>
    <x v="749"/>
    <x v="19"/>
    <x v="2"/>
    <n v="0.76890159999999996"/>
    <x v="8"/>
    <n v="9"/>
    <x v="0"/>
    <x v="1"/>
  </r>
  <r>
    <x v="749"/>
    <x v="13"/>
    <x v="2"/>
    <n v="0.53493650000000004"/>
    <x v="8"/>
    <n v="9"/>
    <x v="0"/>
    <x v="1"/>
  </r>
  <r>
    <x v="749"/>
    <x v="0"/>
    <x v="0"/>
    <n v="0.14099"/>
    <x v="8"/>
    <n v="9"/>
    <x v="0"/>
    <x v="1"/>
  </r>
  <r>
    <x v="749"/>
    <x v="16"/>
    <x v="0"/>
    <n v="0.47110000000000002"/>
    <x v="8"/>
    <n v="9"/>
    <x v="0"/>
    <x v="1"/>
  </r>
  <r>
    <x v="749"/>
    <x v="14"/>
    <x v="0"/>
    <n v="0.47110000000000002"/>
    <x v="8"/>
    <n v="9"/>
    <x v="0"/>
    <x v="1"/>
  </r>
  <r>
    <x v="749"/>
    <x v="2"/>
    <x v="0"/>
    <n v="0.47110000000000002"/>
    <x v="8"/>
    <n v="9"/>
    <x v="0"/>
    <x v="1"/>
  </r>
  <r>
    <x v="749"/>
    <x v="5"/>
    <x v="0"/>
    <n v="0.12446"/>
    <x v="8"/>
    <n v="9"/>
    <x v="0"/>
    <x v="1"/>
  </r>
  <r>
    <x v="749"/>
    <x v="6"/>
    <x v="0"/>
    <n v="0.34694999999999998"/>
    <x v="8"/>
    <n v="9"/>
    <x v="0"/>
    <x v="1"/>
  </r>
  <r>
    <x v="749"/>
    <x v="17"/>
    <x v="0"/>
    <n v="0.65920000000000001"/>
    <x v="8"/>
    <n v="9"/>
    <x v="0"/>
    <x v="1"/>
  </r>
  <r>
    <x v="749"/>
    <x v="15"/>
    <x v="0"/>
    <n v="0.65920000000000001"/>
    <x v="8"/>
    <n v="9"/>
    <x v="0"/>
    <x v="1"/>
  </r>
  <r>
    <x v="749"/>
    <x v="8"/>
    <x v="0"/>
    <n v="0.65920000000000001"/>
    <x v="8"/>
    <n v="9"/>
    <x v="0"/>
    <x v="1"/>
  </r>
  <r>
    <x v="749"/>
    <x v="9"/>
    <x v="0"/>
    <n v="0.65920000000000001"/>
    <x v="8"/>
    <n v="9"/>
    <x v="0"/>
    <x v="1"/>
  </r>
  <r>
    <x v="749"/>
    <x v="10"/>
    <x v="0"/>
    <n v="0.65920000000000001"/>
    <x v="8"/>
    <n v="9"/>
    <x v="0"/>
    <x v="1"/>
  </r>
  <r>
    <x v="749"/>
    <x v="11"/>
    <x v="0"/>
    <n v="0.65920000000000001"/>
    <x v="8"/>
    <n v="9"/>
    <x v="0"/>
    <x v="1"/>
  </r>
  <r>
    <x v="749"/>
    <x v="12"/>
    <x v="0"/>
    <n v="0.65920000000000001"/>
    <x v="8"/>
    <n v="9"/>
    <x v="0"/>
    <x v="1"/>
  </r>
  <r>
    <x v="749"/>
    <x v="18"/>
    <x v="0"/>
    <n v="6.4899999999999999E-2"/>
    <x v="8"/>
    <n v="9"/>
    <x v="0"/>
    <x v="1"/>
  </r>
  <r>
    <x v="749"/>
    <x v="19"/>
    <x v="0"/>
    <n v="8.3699999999999997E-2"/>
    <x v="8"/>
    <n v="9"/>
    <x v="0"/>
    <x v="1"/>
  </r>
  <r>
    <x v="749"/>
    <x v="13"/>
    <x v="0"/>
    <n v="3.6859999999999997E-2"/>
    <x v="8"/>
    <n v="9"/>
    <x v="0"/>
    <x v="1"/>
  </r>
  <r>
    <x v="749"/>
    <x v="0"/>
    <x v="1"/>
    <n v="0.121152"/>
    <x v="8"/>
    <n v="9"/>
    <x v="0"/>
    <x v="1"/>
  </r>
  <r>
    <x v="749"/>
    <x v="16"/>
    <x v="1"/>
    <n v="0.24568860000000001"/>
    <x v="8"/>
    <n v="9"/>
    <x v="0"/>
    <x v="1"/>
  </r>
  <r>
    <x v="749"/>
    <x v="14"/>
    <x v="1"/>
    <n v="0.236152"/>
    <x v="8"/>
    <n v="9"/>
    <x v="0"/>
    <x v="1"/>
  </r>
  <r>
    <x v="749"/>
    <x v="2"/>
    <x v="1"/>
    <n v="0.24454799999999999"/>
    <x v="8"/>
    <n v="9"/>
    <x v="0"/>
    <x v="1"/>
  </r>
  <r>
    <x v="749"/>
    <x v="5"/>
    <x v="1"/>
    <n v="9.5256640000000004E-2"/>
    <x v="8"/>
    <n v="9"/>
    <x v="0"/>
    <x v="1"/>
  </r>
  <r>
    <x v="749"/>
    <x v="6"/>
    <x v="1"/>
    <n v="0.2020073"/>
    <x v="8"/>
    <n v="9"/>
    <x v="0"/>
    <x v="1"/>
  </r>
  <r>
    <x v="749"/>
    <x v="17"/>
    <x v="1"/>
    <n v="0.28291870000000002"/>
    <x v="8"/>
    <n v="9"/>
    <x v="0"/>
    <x v="1"/>
  </r>
  <r>
    <x v="749"/>
    <x v="15"/>
    <x v="1"/>
    <n v="0.27407399999999998"/>
    <x v="8"/>
    <n v="9"/>
    <x v="0"/>
    <x v="1"/>
  </r>
  <r>
    <x v="749"/>
    <x v="8"/>
    <x v="1"/>
    <n v="0.28117969999999998"/>
    <x v="8"/>
    <n v="9"/>
    <x v="0"/>
    <x v="1"/>
  </r>
  <r>
    <x v="749"/>
    <x v="9"/>
    <x v="1"/>
    <n v="0.29041709999999998"/>
    <x v="8"/>
    <n v="9"/>
    <x v="0"/>
    <x v="1"/>
  </r>
  <r>
    <x v="749"/>
    <x v="10"/>
    <x v="1"/>
    <n v="0.30754550000000003"/>
    <x v="8"/>
    <n v="9"/>
    <x v="0"/>
    <x v="1"/>
  </r>
  <r>
    <x v="749"/>
    <x v="11"/>
    <x v="1"/>
    <n v="0.28965039999999997"/>
    <x v="8"/>
    <n v="9"/>
    <x v="0"/>
    <x v="1"/>
  </r>
  <r>
    <x v="749"/>
    <x v="12"/>
    <x v="1"/>
    <n v="0.34415849999999998"/>
    <x v="8"/>
    <n v="9"/>
    <x v="0"/>
    <x v="1"/>
  </r>
  <r>
    <x v="749"/>
    <x v="18"/>
    <x v="1"/>
    <n v="0.17109759999999999"/>
    <x v="8"/>
    <n v="9"/>
    <x v="0"/>
    <x v="1"/>
  </r>
  <r>
    <x v="749"/>
    <x v="19"/>
    <x v="1"/>
    <n v="0.19609840000000001"/>
    <x v="8"/>
    <n v="9"/>
    <x v="0"/>
    <x v="1"/>
  </r>
  <r>
    <x v="749"/>
    <x v="13"/>
    <x v="1"/>
    <n v="7.4333540000000004E-2"/>
    <x v="8"/>
    <n v="9"/>
    <x v="0"/>
    <x v="1"/>
  </r>
  <r>
    <x v="750"/>
    <x v="0"/>
    <x v="3"/>
    <n v="0.6462"/>
    <x v="8"/>
    <n v="10"/>
    <x v="0"/>
    <x v="2"/>
  </r>
  <r>
    <x v="750"/>
    <x v="16"/>
    <x v="3"/>
    <n v="1.3183"/>
    <x v="8"/>
    <n v="10"/>
    <x v="0"/>
    <x v="2"/>
  </r>
  <r>
    <x v="750"/>
    <x v="14"/>
    <x v="3"/>
    <n v="1.2634000000000001"/>
    <x v="8"/>
    <n v="10"/>
    <x v="0"/>
    <x v="2"/>
  </r>
  <r>
    <x v="750"/>
    <x v="2"/>
    <x v="3"/>
    <n v="1.3075000000000001"/>
    <x v="8"/>
    <n v="10"/>
    <x v="0"/>
    <x v="2"/>
  </r>
  <r>
    <x v="750"/>
    <x v="5"/>
    <x v="3"/>
    <n v="0.83430000000000004"/>
    <x v="8"/>
    <n v="10"/>
    <x v="0"/>
    <x v="2"/>
  </r>
  <r>
    <x v="750"/>
    <x v="6"/>
    <x v="3"/>
    <n v="1.0875999999999999"/>
    <x v="8"/>
    <n v="10"/>
    <x v="0"/>
    <x v="2"/>
  </r>
  <r>
    <x v="750"/>
    <x v="17"/>
    <x v="3"/>
    <n v="1.5117"/>
    <x v="8"/>
    <n v="10"/>
    <x v="0"/>
    <x v="2"/>
  </r>
  <r>
    <x v="750"/>
    <x v="15"/>
    <x v="3"/>
    <n v="1.4630000000000001"/>
    <x v="8"/>
    <n v="10"/>
    <x v="0"/>
    <x v="2"/>
  </r>
  <r>
    <x v="750"/>
    <x v="8"/>
    <x v="3"/>
    <n v="1.5017"/>
    <x v="8"/>
    <n v="10"/>
    <x v="0"/>
    <x v="2"/>
  </r>
  <r>
    <x v="750"/>
    <x v="9"/>
    <x v="3"/>
    <n v="1.5570999999999999"/>
    <x v="8"/>
    <n v="10"/>
    <x v="0"/>
    <x v="2"/>
  </r>
  <r>
    <x v="750"/>
    <x v="10"/>
    <x v="3"/>
    <n v="1.6446000000000001"/>
    <x v="8"/>
    <n v="10"/>
    <x v="0"/>
    <x v="2"/>
  </r>
  <r>
    <x v="750"/>
    <x v="11"/>
    <x v="3"/>
    <n v="1.5538000000000001"/>
    <x v="8"/>
    <n v="10"/>
    <x v="0"/>
    <x v="2"/>
  </r>
  <r>
    <x v="750"/>
    <x v="12"/>
    <x v="3"/>
    <n v="1.8391999999999999"/>
    <x v="8"/>
    <n v="10"/>
    <x v="0"/>
    <x v="2"/>
  </r>
  <r>
    <x v="750"/>
    <x v="18"/>
    <x v="3"/>
    <n v="0.91500000000000004"/>
    <x v="8"/>
    <n v="10"/>
    <x v="0"/>
    <x v="2"/>
  </r>
  <r>
    <x v="750"/>
    <x v="19"/>
    <x v="3"/>
    <n v="1.0487"/>
    <x v="8"/>
    <n v="10"/>
    <x v="0"/>
    <x v="2"/>
  </r>
  <r>
    <x v="750"/>
    <x v="13"/>
    <x v="3"/>
    <n v="0.64439999999999997"/>
    <x v="8"/>
    <n v="10"/>
    <x v="0"/>
    <x v="2"/>
  </r>
  <r>
    <x v="750"/>
    <x v="0"/>
    <x v="2"/>
    <n v="0.38437579999999999"/>
    <x v="8"/>
    <n v="10"/>
    <x v="0"/>
    <x v="2"/>
  </r>
  <r>
    <x v="750"/>
    <x v="16"/>
    <x v="2"/>
    <n v="0.60068860000000002"/>
    <x v="8"/>
    <n v="10"/>
    <x v="0"/>
    <x v="2"/>
  </r>
  <r>
    <x v="750"/>
    <x v="14"/>
    <x v="2"/>
    <n v="0.55605450000000001"/>
    <x v="8"/>
    <n v="10"/>
    <x v="0"/>
    <x v="2"/>
  </r>
  <r>
    <x v="750"/>
    <x v="2"/>
    <x v="2"/>
    <n v="0.5919082"/>
    <x v="8"/>
    <n v="10"/>
    <x v="0"/>
    <x v="2"/>
  </r>
  <r>
    <x v="750"/>
    <x v="5"/>
    <x v="2"/>
    <n v="0.61385860000000003"/>
    <x v="8"/>
    <n v="10"/>
    <x v="0"/>
    <x v="2"/>
  </r>
  <r>
    <x v="750"/>
    <x v="6"/>
    <x v="2"/>
    <n v="0.53727760000000002"/>
    <x v="8"/>
    <n v="10"/>
    <x v="0"/>
    <x v="2"/>
  </r>
  <r>
    <x v="750"/>
    <x v="17"/>
    <x v="2"/>
    <n v="0.56982440000000001"/>
    <x v="8"/>
    <n v="10"/>
    <x v="0"/>
    <x v="2"/>
  </r>
  <r>
    <x v="750"/>
    <x v="15"/>
    <x v="2"/>
    <n v="0.53023089999999995"/>
    <x v="8"/>
    <n v="10"/>
    <x v="0"/>
    <x v="2"/>
  </r>
  <r>
    <x v="750"/>
    <x v="8"/>
    <x v="2"/>
    <n v="0.56169429999999998"/>
    <x v="8"/>
    <n v="10"/>
    <x v="0"/>
    <x v="2"/>
  </r>
  <r>
    <x v="750"/>
    <x v="9"/>
    <x v="2"/>
    <n v="0.60673500000000002"/>
    <x v="8"/>
    <n v="10"/>
    <x v="0"/>
    <x v="2"/>
  </r>
  <r>
    <x v="750"/>
    <x v="10"/>
    <x v="2"/>
    <n v="0.67787319999999995"/>
    <x v="8"/>
    <n v="10"/>
    <x v="0"/>
    <x v="2"/>
  </r>
  <r>
    <x v="750"/>
    <x v="11"/>
    <x v="2"/>
    <n v="0.60405200000000003"/>
    <x v="8"/>
    <n v="10"/>
    <x v="0"/>
    <x v="2"/>
  </r>
  <r>
    <x v="750"/>
    <x v="12"/>
    <x v="2"/>
    <n v="0.83608459999999996"/>
    <x v="8"/>
    <n v="10"/>
    <x v="0"/>
    <x v="2"/>
  </r>
  <r>
    <x v="750"/>
    <x v="18"/>
    <x v="2"/>
    <n v="0.67900249999999995"/>
    <x v="8"/>
    <n v="10"/>
    <x v="0"/>
    <x v="2"/>
  </r>
  <r>
    <x v="750"/>
    <x v="19"/>
    <x v="2"/>
    <n v="0.76890159999999996"/>
    <x v="8"/>
    <n v="10"/>
    <x v="0"/>
    <x v="2"/>
  </r>
  <r>
    <x v="750"/>
    <x v="13"/>
    <x v="2"/>
    <n v="0.53340549999999998"/>
    <x v="8"/>
    <n v="10"/>
    <x v="0"/>
    <x v="2"/>
  </r>
  <r>
    <x v="750"/>
    <x v="0"/>
    <x v="0"/>
    <n v="0.14099"/>
    <x v="8"/>
    <n v="10"/>
    <x v="0"/>
    <x v="2"/>
  </r>
  <r>
    <x v="750"/>
    <x v="16"/>
    <x v="0"/>
    <n v="0.47110000000000002"/>
    <x v="8"/>
    <n v="10"/>
    <x v="0"/>
    <x v="2"/>
  </r>
  <r>
    <x v="750"/>
    <x v="14"/>
    <x v="0"/>
    <n v="0.47110000000000002"/>
    <x v="8"/>
    <n v="10"/>
    <x v="0"/>
    <x v="2"/>
  </r>
  <r>
    <x v="750"/>
    <x v="2"/>
    <x v="0"/>
    <n v="0.47110000000000002"/>
    <x v="8"/>
    <n v="10"/>
    <x v="0"/>
    <x v="2"/>
  </r>
  <r>
    <x v="750"/>
    <x v="5"/>
    <x v="0"/>
    <n v="0.12446"/>
    <x v="8"/>
    <n v="10"/>
    <x v="0"/>
    <x v="2"/>
  </r>
  <r>
    <x v="750"/>
    <x v="6"/>
    <x v="0"/>
    <n v="0.34694999999999998"/>
    <x v="8"/>
    <n v="10"/>
    <x v="0"/>
    <x v="2"/>
  </r>
  <r>
    <x v="750"/>
    <x v="17"/>
    <x v="0"/>
    <n v="0.65920000000000001"/>
    <x v="8"/>
    <n v="10"/>
    <x v="0"/>
    <x v="2"/>
  </r>
  <r>
    <x v="750"/>
    <x v="15"/>
    <x v="0"/>
    <n v="0.65920000000000001"/>
    <x v="8"/>
    <n v="10"/>
    <x v="0"/>
    <x v="2"/>
  </r>
  <r>
    <x v="750"/>
    <x v="8"/>
    <x v="0"/>
    <n v="0.65920000000000001"/>
    <x v="8"/>
    <n v="10"/>
    <x v="0"/>
    <x v="2"/>
  </r>
  <r>
    <x v="750"/>
    <x v="9"/>
    <x v="0"/>
    <n v="0.65920000000000001"/>
    <x v="8"/>
    <n v="10"/>
    <x v="0"/>
    <x v="2"/>
  </r>
  <r>
    <x v="750"/>
    <x v="10"/>
    <x v="0"/>
    <n v="0.65920000000000001"/>
    <x v="8"/>
    <n v="10"/>
    <x v="0"/>
    <x v="2"/>
  </r>
  <r>
    <x v="750"/>
    <x v="11"/>
    <x v="0"/>
    <n v="0.65920000000000001"/>
    <x v="8"/>
    <n v="10"/>
    <x v="0"/>
    <x v="2"/>
  </r>
  <r>
    <x v="750"/>
    <x v="12"/>
    <x v="0"/>
    <n v="0.65920000000000001"/>
    <x v="8"/>
    <n v="10"/>
    <x v="0"/>
    <x v="2"/>
  </r>
  <r>
    <x v="750"/>
    <x v="18"/>
    <x v="0"/>
    <n v="6.4899999999999999E-2"/>
    <x v="8"/>
    <n v="10"/>
    <x v="0"/>
    <x v="2"/>
  </r>
  <r>
    <x v="750"/>
    <x v="19"/>
    <x v="0"/>
    <n v="8.3699999999999997E-2"/>
    <x v="8"/>
    <n v="10"/>
    <x v="0"/>
    <x v="2"/>
  </r>
  <r>
    <x v="750"/>
    <x v="13"/>
    <x v="0"/>
    <n v="3.6859999999999997E-2"/>
    <x v="8"/>
    <n v="10"/>
    <x v="0"/>
    <x v="2"/>
  </r>
  <r>
    <x v="750"/>
    <x v="0"/>
    <x v="1"/>
    <n v="0.1208341"/>
    <x v="8"/>
    <n v="10"/>
    <x v="0"/>
    <x v="2"/>
  </r>
  <r>
    <x v="750"/>
    <x v="16"/>
    <x v="1"/>
    <n v="0.24651139999999999"/>
    <x v="8"/>
    <n v="10"/>
    <x v="0"/>
    <x v="2"/>
  </r>
  <r>
    <x v="750"/>
    <x v="14"/>
    <x v="1"/>
    <n v="0.2362455"/>
    <x v="8"/>
    <n v="10"/>
    <x v="0"/>
    <x v="2"/>
  </r>
  <r>
    <x v="750"/>
    <x v="2"/>
    <x v="1"/>
    <n v="0.24449190000000001"/>
    <x v="8"/>
    <n v="10"/>
    <x v="0"/>
    <x v="2"/>
  </r>
  <r>
    <x v="750"/>
    <x v="5"/>
    <x v="1"/>
    <n v="9.5981410000000003E-2"/>
    <x v="8"/>
    <n v="10"/>
    <x v="0"/>
    <x v="2"/>
  </r>
  <r>
    <x v="750"/>
    <x v="6"/>
    <x v="1"/>
    <n v="0.20337240000000001"/>
    <x v="8"/>
    <n v="10"/>
    <x v="0"/>
    <x v="2"/>
  </r>
  <r>
    <x v="750"/>
    <x v="17"/>
    <x v="1"/>
    <n v="0.28267560000000003"/>
    <x v="8"/>
    <n v="10"/>
    <x v="0"/>
    <x v="2"/>
  </r>
  <r>
    <x v="750"/>
    <x v="15"/>
    <x v="1"/>
    <n v="0.27356910000000001"/>
    <x v="8"/>
    <n v="10"/>
    <x v="0"/>
    <x v="2"/>
  </r>
  <r>
    <x v="750"/>
    <x v="8"/>
    <x v="1"/>
    <n v="0.28080569999999999"/>
    <x v="8"/>
    <n v="10"/>
    <x v="0"/>
    <x v="2"/>
  </r>
  <r>
    <x v="750"/>
    <x v="9"/>
    <x v="1"/>
    <n v="0.29116510000000001"/>
    <x v="8"/>
    <n v="10"/>
    <x v="0"/>
    <x v="2"/>
  </r>
  <r>
    <x v="750"/>
    <x v="10"/>
    <x v="1"/>
    <n v="0.30752679999999999"/>
    <x v="8"/>
    <n v="10"/>
    <x v="0"/>
    <x v="2"/>
  </r>
  <r>
    <x v="750"/>
    <x v="11"/>
    <x v="1"/>
    <n v="0.29054799999999997"/>
    <x v="8"/>
    <n v="10"/>
    <x v="0"/>
    <x v="2"/>
  </r>
  <r>
    <x v="750"/>
    <x v="12"/>
    <x v="1"/>
    <n v="0.34391549999999999"/>
    <x v="8"/>
    <n v="10"/>
    <x v="0"/>
    <x v="2"/>
  </r>
  <r>
    <x v="750"/>
    <x v="18"/>
    <x v="1"/>
    <n v="0.17109759999999999"/>
    <x v="8"/>
    <n v="10"/>
    <x v="0"/>
    <x v="2"/>
  </r>
  <r>
    <x v="750"/>
    <x v="19"/>
    <x v="1"/>
    <n v="0.19609840000000001"/>
    <x v="8"/>
    <n v="10"/>
    <x v="0"/>
    <x v="2"/>
  </r>
  <r>
    <x v="750"/>
    <x v="13"/>
    <x v="1"/>
    <n v="7.4134510000000001E-2"/>
    <x v="8"/>
    <n v="10"/>
    <x v="0"/>
    <x v="2"/>
  </r>
  <r>
    <x v="751"/>
    <x v="0"/>
    <x v="3"/>
    <n v="0.62529999999999997"/>
    <x v="8"/>
    <n v="11"/>
    <x v="0"/>
    <x v="2"/>
  </r>
  <r>
    <x v="751"/>
    <x v="16"/>
    <x v="3"/>
    <n v="1.3133999999999999"/>
    <x v="8"/>
    <n v="11"/>
    <x v="0"/>
    <x v="2"/>
  </r>
  <r>
    <x v="751"/>
    <x v="14"/>
    <x v="3"/>
    <n v="1.2623"/>
    <x v="8"/>
    <n v="11"/>
    <x v="0"/>
    <x v="2"/>
  </r>
  <r>
    <x v="751"/>
    <x v="2"/>
    <x v="3"/>
    <n v="1.3005"/>
    <x v="8"/>
    <n v="11"/>
    <x v="0"/>
    <x v="2"/>
  </r>
  <r>
    <x v="751"/>
    <x v="5"/>
    <x v="3"/>
    <n v="0.83140000000000003"/>
    <x v="8"/>
    <n v="11"/>
    <x v="0"/>
    <x v="2"/>
  </r>
  <r>
    <x v="751"/>
    <x v="6"/>
    <x v="3"/>
    <n v="1.0866"/>
    <x v="8"/>
    <n v="11"/>
    <x v="0"/>
    <x v="2"/>
  </r>
  <r>
    <x v="751"/>
    <x v="17"/>
    <x v="3"/>
    <n v="1.5034000000000001"/>
    <x v="8"/>
    <n v="11"/>
    <x v="0"/>
    <x v="2"/>
  </r>
  <r>
    <x v="751"/>
    <x v="15"/>
    <x v="3"/>
    <n v="1.4596"/>
    <x v="8"/>
    <n v="11"/>
    <x v="0"/>
    <x v="2"/>
  </r>
  <r>
    <x v="751"/>
    <x v="8"/>
    <x v="3"/>
    <n v="1.4901"/>
    <x v="8"/>
    <n v="11"/>
    <x v="0"/>
    <x v="2"/>
  </r>
  <r>
    <x v="751"/>
    <x v="9"/>
    <x v="3"/>
    <n v="1.5541"/>
    <x v="8"/>
    <n v="11"/>
    <x v="0"/>
    <x v="2"/>
  </r>
  <r>
    <x v="751"/>
    <x v="10"/>
    <x v="3"/>
    <n v="1.6368"/>
    <x v="8"/>
    <n v="11"/>
    <x v="0"/>
    <x v="2"/>
  </r>
  <r>
    <x v="751"/>
    <x v="11"/>
    <x v="3"/>
    <n v="1.5498000000000001"/>
    <x v="8"/>
    <n v="11"/>
    <x v="0"/>
    <x v="2"/>
  </r>
  <r>
    <x v="751"/>
    <x v="12"/>
    <x v="3"/>
    <n v="1.8365"/>
    <x v="8"/>
    <n v="11"/>
    <x v="0"/>
    <x v="2"/>
  </r>
  <r>
    <x v="751"/>
    <x v="18"/>
    <x v="3"/>
    <n v="0.91500000000000004"/>
    <x v="8"/>
    <n v="11"/>
    <x v="0"/>
    <x v="2"/>
  </r>
  <r>
    <x v="751"/>
    <x v="19"/>
    <x v="3"/>
    <n v="1.0487"/>
    <x v="8"/>
    <n v="11"/>
    <x v="0"/>
    <x v="2"/>
  </r>
  <r>
    <x v="751"/>
    <x v="13"/>
    <x v="3"/>
    <n v="0.65339999999999998"/>
    <x v="8"/>
    <n v="11"/>
    <x v="0"/>
    <x v="2"/>
  </r>
  <r>
    <x v="751"/>
    <x v="0"/>
    <x v="2"/>
    <n v="0.36738399999999999"/>
    <x v="8"/>
    <n v="11"/>
    <x v="0"/>
    <x v="2"/>
  </r>
  <r>
    <x v="751"/>
    <x v="16"/>
    <x v="2"/>
    <n v="0.59670489999999998"/>
    <x v="8"/>
    <n v="11"/>
    <x v="0"/>
    <x v="2"/>
  </r>
  <r>
    <x v="751"/>
    <x v="14"/>
    <x v="2"/>
    <n v="0.55516019999999999"/>
    <x v="8"/>
    <n v="11"/>
    <x v="0"/>
    <x v="2"/>
  </r>
  <r>
    <x v="751"/>
    <x v="2"/>
    <x v="2"/>
    <n v="0.58621710000000005"/>
    <x v="8"/>
    <n v="11"/>
    <x v="0"/>
    <x v="2"/>
  </r>
  <r>
    <x v="751"/>
    <x v="5"/>
    <x v="2"/>
    <n v="0.61129219999999995"/>
    <x v="8"/>
    <n v="11"/>
    <x v="0"/>
    <x v="2"/>
  </r>
  <r>
    <x v="751"/>
    <x v="6"/>
    <x v="2"/>
    <n v="0.53646459999999996"/>
    <x v="8"/>
    <n v="11"/>
    <x v="0"/>
    <x v="2"/>
  </r>
  <r>
    <x v="751"/>
    <x v="17"/>
    <x v="2"/>
    <n v="0.56307640000000003"/>
    <x v="8"/>
    <n v="11"/>
    <x v="0"/>
    <x v="2"/>
  </r>
  <r>
    <x v="751"/>
    <x v="15"/>
    <x v="2"/>
    <n v="0.52746669999999996"/>
    <x v="8"/>
    <n v="11"/>
    <x v="0"/>
    <x v="2"/>
  </r>
  <r>
    <x v="751"/>
    <x v="8"/>
    <x v="2"/>
    <n v="0.55226339999999996"/>
    <x v="8"/>
    <n v="11"/>
    <x v="0"/>
    <x v="2"/>
  </r>
  <r>
    <x v="751"/>
    <x v="9"/>
    <x v="2"/>
    <n v="0.60429600000000006"/>
    <x v="8"/>
    <n v="11"/>
    <x v="0"/>
    <x v="2"/>
  </r>
  <r>
    <x v="751"/>
    <x v="10"/>
    <x v="2"/>
    <n v="0.67153169999999995"/>
    <x v="8"/>
    <n v="11"/>
    <x v="0"/>
    <x v="2"/>
  </r>
  <r>
    <x v="751"/>
    <x v="11"/>
    <x v="2"/>
    <n v="0.6008"/>
    <x v="8"/>
    <n v="11"/>
    <x v="0"/>
    <x v="2"/>
  </r>
  <r>
    <x v="751"/>
    <x v="12"/>
    <x v="2"/>
    <n v="0.8338894"/>
    <x v="8"/>
    <n v="11"/>
    <x v="0"/>
    <x v="2"/>
  </r>
  <r>
    <x v="751"/>
    <x v="18"/>
    <x v="2"/>
    <n v="0.67900249999999995"/>
    <x v="8"/>
    <n v="11"/>
    <x v="0"/>
    <x v="2"/>
  </r>
  <r>
    <x v="751"/>
    <x v="19"/>
    <x v="2"/>
    <n v="0.76890159999999996"/>
    <x v="8"/>
    <n v="11"/>
    <x v="0"/>
    <x v="2"/>
  </r>
  <r>
    <x v="751"/>
    <x v="13"/>
    <x v="2"/>
    <n v="0.54137009999999997"/>
    <x v="8"/>
    <n v="11"/>
    <x v="0"/>
    <x v="2"/>
  </r>
  <r>
    <x v="751"/>
    <x v="0"/>
    <x v="0"/>
    <n v="0.14099"/>
    <x v="8"/>
    <n v="11"/>
    <x v="0"/>
    <x v="2"/>
  </r>
  <r>
    <x v="751"/>
    <x v="16"/>
    <x v="0"/>
    <n v="0.47110000000000002"/>
    <x v="8"/>
    <n v="11"/>
    <x v="0"/>
    <x v="2"/>
  </r>
  <r>
    <x v="751"/>
    <x v="14"/>
    <x v="0"/>
    <n v="0.47110000000000002"/>
    <x v="8"/>
    <n v="11"/>
    <x v="0"/>
    <x v="2"/>
  </r>
  <r>
    <x v="751"/>
    <x v="2"/>
    <x v="0"/>
    <n v="0.47110000000000002"/>
    <x v="8"/>
    <n v="11"/>
    <x v="0"/>
    <x v="2"/>
  </r>
  <r>
    <x v="751"/>
    <x v="5"/>
    <x v="0"/>
    <n v="0.12446"/>
    <x v="8"/>
    <n v="11"/>
    <x v="0"/>
    <x v="2"/>
  </r>
  <r>
    <x v="751"/>
    <x v="6"/>
    <x v="0"/>
    <n v="0.34694999999999998"/>
    <x v="8"/>
    <n v="11"/>
    <x v="0"/>
    <x v="2"/>
  </r>
  <r>
    <x v="751"/>
    <x v="17"/>
    <x v="0"/>
    <n v="0.65920000000000001"/>
    <x v="8"/>
    <n v="11"/>
    <x v="0"/>
    <x v="2"/>
  </r>
  <r>
    <x v="751"/>
    <x v="15"/>
    <x v="0"/>
    <n v="0.65920000000000001"/>
    <x v="8"/>
    <n v="11"/>
    <x v="0"/>
    <x v="2"/>
  </r>
  <r>
    <x v="751"/>
    <x v="8"/>
    <x v="0"/>
    <n v="0.65920000000000001"/>
    <x v="8"/>
    <n v="11"/>
    <x v="0"/>
    <x v="2"/>
  </r>
  <r>
    <x v="751"/>
    <x v="9"/>
    <x v="0"/>
    <n v="0.65920000000000001"/>
    <x v="8"/>
    <n v="11"/>
    <x v="0"/>
    <x v="2"/>
  </r>
  <r>
    <x v="751"/>
    <x v="10"/>
    <x v="0"/>
    <n v="0.65920000000000001"/>
    <x v="8"/>
    <n v="11"/>
    <x v="0"/>
    <x v="2"/>
  </r>
  <r>
    <x v="751"/>
    <x v="11"/>
    <x v="0"/>
    <n v="0.65920000000000001"/>
    <x v="8"/>
    <n v="11"/>
    <x v="0"/>
    <x v="2"/>
  </r>
  <r>
    <x v="751"/>
    <x v="12"/>
    <x v="0"/>
    <n v="0.65920000000000001"/>
    <x v="8"/>
    <n v="11"/>
    <x v="0"/>
    <x v="2"/>
  </r>
  <r>
    <x v="751"/>
    <x v="18"/>
    <x v="0"/>
    <n v="6.4899999999999999E-2"/>
    <x v="8"/>
    <n v="11"/>
    <x v="0"/>
    <x v="2"/>
  </r>
  <r>
    <x v="751"/>
    <x v="19"/>
    <x v="0"/>
    <n v="8.3699999999999997E-2"/>
    <x v="8"/>
    <n v="11"/>
    <x v="0"/>
    <x v="2"/>
  </r>
  <r>
    <x v="751"/>
    <x v="13"/>
    <x v="0"/>
    <n v="3.6859999999999997E-2"/>
    <x v="8"/>
    <n v="11"/>
    <x v="0"/>
    <x v="2"/>
  </r>
  <r>
    <x v="751"/>
    <x v="0"/>
    <x v="1"/>
    <n v="0.116926"/>
    <x v="8"/>
    <n v="11"/>
    <x v="0"/>
    <x v="2"/>
  </r>
  <r>
    <x v="751"/>
    <x v="16"/>
    <x v="1"/>
    <n v="0.24559510000000001"/>
    <x v="8"/>
    <n v="11"/>
    <x v="0"/>
    <x v="2"/>
  </r>
  <r>
    <x v="751"/>
    <x v="14"/>
    <x v="1"/>
    <n v="0.23603979999999999"/>
    <x v="8"/>
    <n v="11"/>
    <x v="0"/>
    <x v="2"/>
  </r>
  <r>
    <x v="751"/>
    <x v="2"/>
    <x v="1"/>
    <n v="0.24318290000000001"/>
    <x v="8"/>
    <n v="11"/>
    <x v="0"/>
    <x v="2"/>
  </r>
  <r>
    <x v="751"/>
    <x v="5"/>
    <x v="1"/>
    <n v="9.5647780000000002E-2"/>
    <x v="8"/>
    <n v="11"/>
    <x v="0"/>
    <x v="2"/>
  </r>
  <r>
    <x v="751"/>
    <x v="6"/>
    <x v="1"/>
    <n v="0.20318530000000001"/>
    <x v="8"/>
    <n v="11"/>
    <x v="0"/>
    <x v="2"/>
  </r>
  <r>
    <x v="751"/>
    <x v="17"/>
    <x v="1"/>
    <n v="0.28112359999999997"/>
    <x v="8"/>
    <n v="11"/>
    <x v="0"/>
    <x v="2"/>
  </r>
  <r>
    <x v="751"/>
    <x v="15"/>
    <x v="1"/>
    <n v="0.27293329999999999"/>
    <x v="8"/>
    <n v="11"/>
    <x v="0"/>
    <x v="2"/>
  </r>
  <r>
    <x v="751"/>
    <x v="8"/>
    <x v="1"/>
    <n v="0.27863660000000001"/>
    <x v="8"/>
    <n v="11"/>
    <x v="0"/>
    <x v="2"/>
  </r>
  <r>
    <x v="751"/>
    <x v="9"/>
    <x v="1"/>
    <n v="0.29060409999999998"/>
    <x v="8"/>
    <n v="11"/>
    <x v="0"/>
    <x v="2"/>
  </r>
  <r>
    <x v="751"/>
    <x v="10"/>
    <x v="1"/>
    <n v="0.30606830000000002"/>
    <x v="8"/>
    <n v="11"/>
    <x v="0"/>
    <x v="2"/>
  </r>
  <r>
    <x v="751"/>
    <x v="11"/>
    <x v="1"/>
    <n v="0.2898"/>
    <x v="8"/>
    <n v="11"/>
    <x v="0"/>
    <x v="2"/>
  </r>
  <r>
    <x v="751"/>
    <x v="12"/>
    <x v="1"/>
    <n v="0.34341060000000001"/>
    <x v="8"/>
    <n v="11"/>
    <x v="0"/>
    <x v="2"/>
  </r>
  <r>
    <x v="751"/>
    <x v="18"/>
    <x v="1"/>
    <n v="0.17109759999999999"/>
    <x v="8"/>
    <n v="11"/>
    <x v="0"/>
    <x v="2"/>
  </r>
  <r>
    <x v="751"/>
    <x v="19"/>
    <x v="1"/>
    <n v="0.19609840000000001"/>
    <x v="8"/>
    <n v="11"/>
    <x v="0"/>
    <x v="2"/>
  </r>
  <r>
    <x v="751"/>
    <x v="13"/>
    <x v="1"/>
    <n v="7.5169910000000006E-2"/>
    <x v="8"/>
    <n v="11"/>
    <x v="0"/>
    <x v="2"/>
  </r>
  <r>
    <x v="752"/>
    <x v="0"/>
    <x v="3"/>
    <n v="0.61770000000000003"/>
    <x v="8"/>
    <n v="12"/>
    <x v="0"/>
    <x v="2"/>
  </r>
  <r>
    <x v="752"/>
    <x v="16"/>
    <x v="3"/>
    <n v="1.3102"/>
    <x v="8"/>
    <n v="12"/>
    <x v="0"/>
    <x v="2"/>
  </r>
  <r>
    <x v="752"/>
    <x v="14"/>
    <x v="3"/>
    <n v="1.2547999999999999"/>
    <x v="8"/>
    <n v="12"/>
    <x v="0"/>
    <x v="2"/>
  </r>
  <r>
    <x v="752"/>
    <x v="2"/>
    <x v="3"/>
    <n v="1.2976000000000001"/>
    <x v="8"/>
    <n v="12"/>
    <x v="0"/>
    <x v="2"/>
  </r>
  <r>
    <x v="752"/>
    <x v="5"/>
    <x v="3"/>
    <n v="0.82699999999999996"/>
    <x v="8"/>
    <n v="12"/>
    <x v="0"/>
    <x v="2"/>
  </r>
  <r>
    <x v="752"/>
    <x v="6"/>
    <x v="3"/>
    <n v="1.0820000000000001"/>
    <x v="8"/>
    <n v="12"/>
    <x v="0"/>
    <x v="2"/>
  </r>
  <r>
    <x v="752"/>
    <x v="17"/>
    <x v="3"/>
    <n v="1.5048999999999999"/>
    <x v="8"/>
    <n v="12"/>
    <x v="0"/>
    <x v="2"/>
  </r>
  <r>
    <x v="752"/>
    <x v="15"/>
    <x v="3"/>
    <n v="1.4567000000000001"/>
    <x v="8"/>
    <n v="12"/>
    <x v="0"/>
    <x v="2"/>
  </r>
  <r>
    <x v="752"/>
    <x v="8"/>
    <x v="3"/>
    <n v="1.4968999999999999"/>
    <x v="8"/>
    <n v="12"/>
    <x v="0"/>
    <x v="2"/>
  </r>
  <r>
    <x v="752"/>
    <x v="9"/>
    <x v="3"/>
    <n v="1.5446"/>
    <x v="8"/>
    <n v="12"/>
    <x v="0"/>
    <x v="2"/>
  </r>
  <r>
    <x v="752"/>
    <x v="10"/>
    <x v="3"/>
    <n v="1.6394"/>
    <x v="8"/>
    <n v="12"/>
    <x v="0"/>
    <x v="2"/>
  </r>
  <r>
    <x v="752"/>
    <x v="11"/>
    <x v="3"/>
    <n v="1.538"/>
    <x v="8"/>
    <n v="12"/>
    <x v="0"/>
    <x v="2"/>
  </r>
  <r>
    <x v="752"/>
    <x v="12"/>
    <x v="3"/>
    <n v="1.8371999999999999"/>
    <x v="8"/>
    <n v="12"/>
    <x v="0"/>
    <x v="2"/>
  </r>
  <r>
    <x v="752"/>
    <x v="18"/>
    <x v="3"/>
    <n v="0.91500000000000004"/>
    <x v="8"/>
    <n v="12"/>
    <x v="0"/>
    <x v="2"/>
  </r>
  <r>
    <x v="752"/>
    <x v="19"/>
    <x v="3"/>
    <n v="1.0487"/>
    <x v="8"/>
    <n v="12"/>
    <x v="0"/>
    <x v="2"/>
  </r>
  <r>
    <x v="752"/>
    <x v="13"/>
    <x v="3"/>
    <n v="0.64939999999999998"/>
    <x v="8"/>
    <n v="12"/>
    <x v="0"/>
    <x v="2"/>
  </r>
  <r>
    <x v="752"/>
    <x v="0"/>
    <x v="2"/>
    <n v="0.3612051"/>
    <x v="8"/>
    <n v="12"/>
    <x v="0"/>
    <x v="2"/>
  </r>
  <r>
    <x v="752"/>
    <x v="16"/>
    <x v="2"/>
    <n v="0.5941033"/>
    <x v="8"/>
    <n v="12"/>
    <x v="0"/>
    <x v="2"/>
  </r>
  <r>
    <x v="752"/>
    <x v="14"/>
    <x v="2"/>
    <n v="0.54906259999999996"/>
    <x v="8"/>
    <n v="12"/>
    <x v="0"/>
    <x v="2"/>
  </r>
  <r>
    <x v="752"/>
    <x v="2"/>
    <x v="2"/>
    <n v="0.58385940000000003"/>
    <x v="8"/>
    <n v="12"/>
    <x v="0"/>
    <x v="2"/>
  </r>
  <r>
    <x v="752"/>
    <x v="5"/>
    <x v="2"/>
    <n v="0.60739849999999995"/>
    <x v="8"/>
    <n v="12"/>
    <x v="0"/>
    <x v="2"/>
  </r>
  <r>
    <x v="752"/>
    <x v="6"/>
    <x v="2"/>
    <n v="0.5327248"/>
    <x v="8"/>
    <n v="12"/>
    <x v="0"/>
    <x v="2"/>
  </r>
  <r>
    <x v="752"/>
    <x v="17"/>
    <x v="2"/>
    <n v="0.56429589999999996"/>
    <x v="8"/>
    <n v="12"/>
    <x v="0"/>
    <x v="2"/>
  </r>
  <r>
    <x v="752"/>
    <x v="15"/>
    <x v="2"/>
    <n v="0.52510889999999999"/>
    <x v="8"/>
    <n v="12"/>
    <x v="0"/>
    <x v="2"/>
  </r>
  <r>
    <x v="752"/>
    <x v="8"/>
    <x v="2"/>
    <n v="0.55779179999999995"/>
    <x v="8"/>
    <n v="12"/>
    <x v="0"/>
    <x v="2"/>
  </r>
  <r>
    <x v="752"/>
    <x v="9"/>
    <x v="2"/>
    <n v="0.59657230000000006"/>
    <x v="8"/>
    <n v="12"/>
    <x v="0"/>
    <x v="2"/>
  </r>
  <r>
    <x v="752"/>
    <x v="10"/>
    <x v="2"/>
    <n v="0.67364550000000001"/>
    <x v="8"/>
    <n v="12"/>
    <x v="0"/>
    <x v="2"/>
  </r>
  <r>
    <x v="752"/>
    <x v="11"/>
    <x v="2"/>
    <n v="0.59120649999999997"/>
    <x v="8"/>
    <n v="12"/>
    <x v="0"/>
    <x v="2"/>
  </r>
  <r>
    <x v="752"/>
    <x v="12"/>
    <x v="2"/>
    <n v="0.83445849999999999"/>
    <x v="8"/>
    <n v="12"/>
    <x v="0"/>
    <x v="2"/>
  </r>
  <r>
    <x v="752"/>
    <x v="18"/>
    <x v="2"/>
    <n v="0.67900249999999995"/>
    <x v="8"/>
    <n v="12"/>
    <x v="0"/>
    <x v="2"/>
  </r>
  <r>
    <x v="752"/>
    <x v="19"/>
    <x v="2"/>
    <n v="0.76890159999999996"/>
    <x v="8"/>
    <n v="12"/>
    <x v="0"/>
    <x v="2"/>
  </r>
  <r>
    <x v="752"/>
    <x v="13"/>
    <x v="2"/>
    <n v="0.53783029999999998"/>
    <x v="8"/>
    <n v="12"/>
    <x v="0"/>
    <x v="2"/>
  </r>
  <r>
    <x v="752"/>
    <x v="0"/>
    <x v="0"/>
    <n v="0.14099"/>
    <x v="8"/>
    <n v="12"/>
    <x v="0"/>
    <x v="2"/>
  </r>
  <r>
    <x v="752"/>
    <x v="16"/>
    <x v="0"/>
    <n v="0.47110000000000002"/>
    <x v="8"/>
    <n v="12"/>
    <x v="0"/>
    <x v="2"/>
  </r>
  <r>
    <x v="752"/>
    <x v="14"/>
    <x v="0"/>
    <n v="0.47110000000000002"/>
    <x v="8"/>
    <n v="12"/>
    <x v="0"/>
    <x v="2"/>
  </r>
  <r>
    <x v="752"/>
    <x v="2"/>
    <x v="0"/>
    <n v="0.47110000000000002"/>
    <x v="8"/>
    <n v="12"/>
    <x v="0"/>
    <x v="2"/>
  </r>
  <r>
    <x v="752"/>
    <x v="5"/>
    <x v="0"/>
    <n v="0.12446"/>
    <x v="8"/>
    <n v="12"/>
    <x v="0"/>
    <x v="2"/>
  </r>
  <r>
    <x v="752"/>
    <x v="6"/>
    <x v="0"/>
    <n v="0.34694999999999998"/>
    <x v="8"/>
    <n v="12"/>
    <x v="0"/>
    <x v="2"/>
  </r>
  <r>
    <x v="752"/>
    <x v="17"/>
    <x v="0"/>
    <n v="0.65920000000000001"/>
    <x v="8"/>
    <n v="12"/>
    <x v="0"/>
    <x v="2"/>
  </r>
  <r>
    <x v="752"/>
    <x v="15"/>
    <x v="0"/>
    <n v="0.65920000000000001"/>
    <x v="8"/>
    <n v="12"/>
    <x v="0"/>
    <x v="2"/>
  </r>
  <r>
    <x v="752"/>
    <x v="8"/>
    <x v="0"/>
    <n v="0.65920000000000001"/>
    <x v="8"/>
    <n v="12"/>
    <x v="0"/>
    <x v="2"/>
  </r>
  <r>
    <x v="752"/>
    <x v="9"/>
    <x v="0"/>
    <n v="0.65920000000000001"/>
    <x v="8"/>
    <n v="12"/>
    <x v="0"/>
    <x v="2"/>
  </r>
  <r>
    <x v="752"/>
    <x v="10"/>
    <x v="0"/>
    <n v="0.65920000000000001"/>
    <x v="8"/>
    <n v="12"/>
    <x v="0"/>
    <x v="2"/>
  </r>
  <r>
    <x v="752"/>
    <x v="11"/>
    <x v="0"/>
    <n v="0.65920000000000001"/>
    <x v="8"/>
    <n v="12"/>
    <x v="0"/>
    <x v="2"/>
  </r>
  <r>
    <x v="752"/>
    <x v="12"/>
    <x v="0"/>
    <n v="0.65920000000000001"/>
    <x v="8"/>
    <n v="12"/>
    <x v="0"/>
    <x v="2"/>
  </r>
  <r>
    <x v="752"/>
    <x v="18"/>
    <x v="0"/>
    <n v="6.4899999999999999E-2"/>
    <x v="8"/>
    <n v="12"/>
    <x v="0"/>
    <x v="2"/>
  </r>
  <r>
    <x v="752"/>
    <x v="19"/>
    <x v="0"/>
    <n v="8.3699999999999997E-2"/>
    <x v="8"/>
    <n v="12"/>
    <x v="0"/>
    <x v="2"/>
  </r>
  <r>
    <x v="752"/>
    <x v="13"/>
    <x v="0"/>
    <n v="3.6859999999999997E-2"/>
    <x v="8"/>
    <n v="12"/>
    <x v="0"/>
    <x v="2"/>
  </r>
  <r>
    <x v="752"/>
    <x v="0"/>
    <x v="1"/>
    <n v="0.11550489999999999"/>
    <x v="8"/>
    <n v="12"/>
    <x v="0"/>
    <x v="2"/>
  </r>
  <r>
    <x v="752"/>
    <x v="16"/>
    <x v="1"/>
    <n v="0.24499670000000001"/>
    <x v="8"/>
    <n v="12"/>
    <x v="0"/>
    <x v="2"/>
  </r>
  <r>
    <x v="752"/>
    <x v="14"/>
    <x v="1"/>
    <n v="0.2346374"/>
    <x v="8"/>
    <n v="12"/>
    <x v="0"/>
    <x v="2"/>
  </r>
  <r>
    <x v="752"/>
    <x v="2"/>
    <x v="1"/>
    <n v="0.24264069999999999"/>
    <x v="8"/>
    <n v="12"/>
    <x v="0"/>
    <x v="2"/>
  </r>
  <r>
    <x v="752"/>
    <x v="5"/>
    <x v="1"/>
    <n v="9.5141600000000007E-2"/>
    <x v="8"/>
    <n v="12"/>
    <x v="0"/>
    <x v="2"/>
  </r>
  <r>
    <x v="752"/>
    <x v="6"/>
    <x v="1"/>
    <n v="0.20232520000000001"/>
    <x v="8"/>
    <n v="12"/>
    <x v="0"/>
    <x v="2"/>
  </r>
  <r>
    <x v="752"/>
    <x v="17"/>
    <x v="1"/>
    <n v="0.28140399999999999"/>
    <x v="8"/>
    <n v="12"/>
    <x v="0"/>
    <x v="2"/>
  </r>
  <r>
    <x v="752"/>
    <x v="15"/>
    <x v="1"/>
    <n v="0.2723911"/>
    <x v="8"/>
    <n v="12"/>
    <x v="0"/>
    <x v="2"/>
  </r>
  <r>
    <x v="752"/>
    <x v="8"/>
    <x v="1"/>
    <n v="0.27990809999999999"/>
    <x v="8"/>
    <n v="12"/>
    <x v="0"/>
    <x v="2"/>
  </r>
  <r>
    <x v="752"/>
    <x v="9"/>
    <x v="1"/>
    <n v="0.28882770000000002"/>
    <x v="8"/>
    <n v="12"/>
    <x v="0"/>
    <x v="2"/>
  </r>
  <r>
    <x v="752"/>
    <x v="10"/>
    <x v="1"/>
    <n v="0.30655450000000001"/>
    <x v="8"/>
    <n v="12"/>
    <x v="0"/>
    <x v="2"/>
  </r>
  <r>
    <x v="752"/>
    <x v="11"/>
    <x v="1"/>
    <n v="0.2875935"/>
    <x v="8"/>
    <n v="12"/>
    <x v="0"/>
    <x v="2"/>
  </r>
  <r>
    <x v="752"/>
    <x v="12"/>
    <x v="1"/>
    <n v="0.3435415"/>
    <x v="8"/>
    <n v="12"/>
    <x v="0"/>
    <x v="2"/>
  </r>
  <r>
    <x v="752"/>
    <x v="18"/>
    <x v="1"/>
    <n v="0.17109759999999999"/>
    <x v="8"/>
    <n v="12"/>
    <x v="0"/>
    <x v="2"/>
  </r>
  <r>
    <x v="752"/>
    <x v="19"/>
    <x v="1"/>
    <n v="0.19609840000000001"/>
    <x v="8"/>
    <n v="12"/>
    <x v="0"/>
    <x v="2"/>
  </r>
  <r>
    <x v="752"/>
    <x v="13"/>
    <x v="1"/>
    <n v="7.4709739999999997E-2"/>
    <x v="8"/>
    <n v="12"/>
    <x v="0"/>
    <x v="2"/>
  </r>
  <r>
    <x v="753"/>
    <x v="0"/>
    <x v="3"/>
    <n v="0.61609999999999998"/>
    <x v="8"/>
    <n v="13"/>
    <x v="0"/>
    <x v="2"/>
  </r>
  <r>
    <x v="753"/>
    <x v="16"/>
    <x v="3"/>
    <n v="1.3226"/>
    <x v="8"/>
    <n v="13"/>
    <x v="0"/>
    <x v="2"/>
  </r>
  <r>
    <x v="753"/>
    <x v="14"/>
    <x v="3"/>
    <n v="1.2746999999999999"/>
    <x v="8"/>
    <n v="13"/>
    <x v="0"/>
    <x v="2"/>
  </r>
  <r>
    <x v="753"/>
    <x v="2"/>
    <x v="3"/>
    <n v="1.3211999999999999"/>
    <x v="8"/>
    <n v="13"/>
    <x v="0"/>
    <x v="2"/>
  </r>
  <r>
    <x v="753"/>
    <x v="5"/>
    <x v="3"/>
    <n v="0.83860000000000001"/>
    <x v="8"/>
    <n v="13"/>
    <x v="0"/>
    <x v="2"/>
  </r>
  <r>
    <x v="753"/>
    <x v="6"/>
    <x v="3"/>
    <n v="1.0848"/>
    <x v="8"/>
    <n v="13"/>
    <x v="0"/>
    <x v="2"/>
  </r>
  <r>
    <x v="753"/>
    <x v="17"/>
    <x v="3"/>
    <n v="1.5289999999999999"/>
    <x v="8"/>
    <n v="13"/>
    <x v="0"/>
    <x v="2"/>
  </r>
  <r>
    <x v="753"/>
    <x v="15"/>
    <x v="3"/>
    <n v="1.4904999999999999"/>
    <x v="8"/>
    <n v="13"/>
    <x v="0"/>
    <x v="2"/>
  </r>
  <r>
    <x v="753"/>
    <x v="8"/>
    <x v="3"/>
    <n v="1.5397000000000001"/>
    <x v="8"/>
    <n v="13"/>
    <x v="0"/>
    <x v="2"/>
  </r>
  <r>
    <x v="753"/>
    <x v="9"/>
    <x v="3"/>
    <n v="1.5678000000000001"/>
    <x v="8"/>
    <n v="13"/>
    <x v="0"/>
    <x v="2"/>
  </r>
  <r>
    <x v="753"/>
    <x v="10"/>
    <x v="3"/>
    <n v="1.6819"/>
    <x v="8"/>
    <n v="13"/>
    <x v="0"/>
    <x v="2"/>
  </r>
  <r>
    <x v="753"/>
    <x v="11"/>
    <x v="3"/>
    <n v="1.5538000000000001"/>
    <x v="8"/>
    <n v="13"/>
    <x v="0"/>
    <x v="2"/>
  </r>
  <r>
    <x v="753"/>
    <x v="12"/>
    <x v="3"/>
    <n v="1.8489"/>
    <x v="8"/>
    <n v="13"/>
    <x v="0"/>
    <x v="2"/>
  </r>
  <r>
    <x v="753"/>
    <x v="18"/>
    <x v="3"/>
    <n v="0.91500000000000004"/>
    <x v="8"/>
    <n v="13"/>
    <x v="0"/>
    <x v="2"/>
  </r>
  <r>
    <x v="753"/>
    <x v="19"/>
    <x v="3"/>
    <n v="1.0487"/>
    <x v="8"/>
    <n v="13"/>
    <x v="0"/>
    <x v="2"/>
  </r>
  <r>
    <x v="753"/>
    <x v="13"/>
    <x v="3"/>
    <n v="0.6492"/>
    <x v="8"/>
    <n v="13"/>
    <x v="0"/>
    <x v="2"/>
  </r>
  <r>
    <x v="753"/>
    <x v="0"/>
    <x v="2"/>
    <n v="0.35990430000000001"/>
    <x v="8"/>
    <n v="13"/>
    <x v="0"/>
    <x v="2"/>
  </r>
  <r>
    <x v="753"/>
    <x v="16"/>
    <x v="2"/>
    <n v="0.60418459999999996"/>
    <x v="8"/>
    <n v="13"/>
    <x v="0"/>
    <x v="2"/>
  </r>
  <r>
    <x v="753"/>
    <x v="14"/>
    <x v="2"/>
    <n v="0.56524149999999995"/>
    <x v="8"/>
    <n v="13"/>
    <x v="0"/>
    <x v="2"/>
  </r>
  <r>
    <x v="753"/>
    <x v="2"/>
    <x v="2"/>
    <n v="0.60304639999999998"/>
    <x v="8"/>
    <n v="13"/>
    <x v="0"/>
    <x v="2"/>
  </r>
  <r>
    <x v="753"/>
    <x v="5"/>
    <x v="2"/>
    <n v="0.61766390000000004"/>
    <x v="8"/>
    <n v="13"/>
    <x v="0"/>
    <x v="2"/>
  </r>
  <r>
    <x v="753"/>
    <x v="6"/>
    <x v="2"/>
    <n v="0.53500119999999995"/>
    <x v="8"/>
    <n v="13"/>
    <x v="0"/>
    <x v="2"/>
  </r>
  <r>
    <x v="753"/>
    <x v="17"/>
    <x v="2"/>
    <n v="0.5838894"/>
    <x v="8"/>
    <n v="13"/>
    <x v="0"/>
    <x v="2"/>
  </r>
  <r>
    <x v="753"/>
    <x v="15"/>
    <x v="2"/>
    <n v="0.55258859999999999"/>
    <x v="8"/>
    <n v="13"/>
    <x v="0"/>
    <x v="2"/>
  </r>
  <r>
    <x v="753"/>
    <x v="8"/>
    <x v="2"/>
    <n v="0.59258860000000002"/>
    <x v="8"/>
    <n v="13"/>
    <x v="0"/>
    <x v="2"/>
  </r>
  <r>
    <x v="753"/>
    <x v="9"/>
    <x v="2"/>
    <n v="0.61543420000000004"/>
    <x v="8"/>
    <n v="13"/>
    <x v="0"/>
    <x v="2"/>
  </r>
  <r>
    <x v="753"/>
    <x v="10"/>
    <x v="2"/>
    <n v="0.70819840000000001"/>
    <x v="8"/>
    <n v="13"/>
    <x v="0"/>
    <x v="2"/>
  </r>
  <r>
    <x v="753"/>
    <x v="11"/>
    <x v="2"/>
    <n v="0.60405200000000003"/>
    <x v="8"/>
    <n v="13"/>
    <x v="0"/>
    <x v="2"/>
  </r>
  <r>
    <x v="753"/>
    <x v="12"/>
    <x v="2"/>
    <n v="0.84397069999999996"/>
    <x v="8"/>
    <n v="13"/>
    <x v="0"/>
    <x v="2"/>
  </r>
  <r>
    <x v="753"/>
    <x v="18"/>
    <x v="2"/>
    <n v="0.67900249999999995"/>
    <x v="8"/>
    <n v="13"/>
    <x v="0"/>
    <x v="2"/>
  </r>
  <r>
    <x v="753"/>
    <x v="19"/>
    <x v="2"/>
    <n v="0.76890159999999996"/>
    <x v="8"/>
    <n v="13"/>
    <x v="0"/>
    <x v="2"/>
  </r>
  <r>
    <x v="753"/>
    <x v="13"/>
    <x v="2"/>
    <n v="0.5376533"/>
    <x v="8"/>
    <n v="13"/>
    <x v="0"/>
    <x v="2"/>
  </r>
  <r>
    <x v="753"/>
    <x v="0"/>
    <x v="0"/>
    <n v="0.14099"/>
    <x v="8"/>
    <n v="13"/>
    <x v="0"/>
    <x v="2"/>
  </r>
  <r>
    <x v="753"/>
    <x v="16"/>
    <x v="0"/>
    <n v="0.47110000000000002"/>
    <x v="8"/>
    <n v="13"/>
    <x v="0"/>
    <x v="2"/>
  </r>
  <r>
    <x v="753"/>
    <x v="14"/>
    <x v="0"/>
    <n v="0.47110000000000002"/>
    <x v="8"/>
    <n v="13"/>
    <x v="0"/>
    <x v="2"/>
  </r>
  <r>
    <x v="753"/>
    <x v="2"/>
    <x v="0"/>
    <n v="0.47110000000000002"/>
    <x v="8"/>
    <n v="13"/>
    <x v="0"/>
    <x v="2"/>
  </r>
  <r>
    <x v="753"/>
    <x v="5"/>
    <x v="0"/>
    <n v="0.12446"/>
    <x v="8"/>
    <n v="13"/>
    <x v="0"/>
    <x v="2"/>
  </r>
  <r>
    <x v="753"/>
    <x v="6"/>
    <x v="0"/>
    <n v="0.34694999999999998"/>
    <x v="8"/>
    <n v="13"/>
    <x v="0"/>
    <x v="2"/>
  </r>
  <r>
    <x v="753"/>
    <x v="17"/>
    <x v="0"/>
    <n v="0.65920000000000001"/>
    <x v="8"/>
    <n v="13"/>
    <x v="0"/>
    <x v="2"/>
  </r>
  <r>
    <x v="753"/>
    <x v="15"/>
    <x v="0"/>
    <n v="0.65920000000000001"/>
    <x v="8"/>
    <n v="13"/>
    <x v="0"/>
    <x v="2"/>
  </r>
  <r>
    <x v="753"/>
    <x v="8"/>
    <x v="0"/>
    <n v="0.65920000000000001"/>
    <x v="8"/>
    <n v="13"/>
    <x v="0"/>
    <x v="2"/>
  </r>
  <r>
    <x v="753"/>
    <x v="9"/>
    <x v="0"/>
    <n v="0.65920000000000001"/>
    <x v="8"/>
    <n v="13"/>
    <x v="0"/>
    <x v="2"/>
  </r>
  <r>
    <x v="753"/>
    <x v="10"/>
    <x v="0"/>
    <n v="0.65920000000000001"/>
    <x v="8"/>
    <n v="13"/>
    <x v="0"/>
    <x v="2"/>
  </r>
  <r>
    <x v="753"/>
    <x v="11"/>
    <x v="0"/>
    <n v="0.65920000000000001"/>
    <x v="8"/>
    <n v="13"/>
    <x v="0"/>
    <x v="2"/>
  </r>
  <r>
    <x v="753"/>
    <x v="12"/>
    <x v="0"/>
    <n v="0.65920000000000001"/>
    <x v="8"/>
    <n v="13"/>
    <x v="0"/>
    <x v="2"/>
  </r>
  <r>
    <x v="753"/>
    <x v="18"/>
    <x v="0"/>
    <n v="6.4899999999999999E-2"/>
    <x v="8"/>
    <n v="13"/>
    <x v="0"/>
    <x v="2"/>
  </r>
  <r>
    <x v="753"/>
    <x v="19"/>
    <x v="0"/>
    <n v="8.3699999999999997E-2"/>
    <x v="8"/>
    <n v="13"/>
    <x v="0"/>
    <x v="2"/>
  </r>
  <r>
    <x v="753"/>
    <x v="13"/>
    <x v="0"/>
    <n v="3.6859999999999997E-2"/>
    <x v="8"/>
    <n v="13"/>
    <x v="0"/>
    <x v="2"/>
  </r>
  <r>
    <x v="753"/>
    <x v="0"/>
    <x v="1"/>
    <n v="0.11520569999999999"/>
    <x v="8"/>
    <n v="13"/>
    <x v="0"/>
    <x v="2"/>
  </r>
  <r>
    <x v="753"/>
    <x v="16"/>
    <x v="1"/>
    <n v="0.24731549999999999"/>
    <x v="8"/>
    <n v="13"/>
    <x v="0"/>
    <x v="2"/>
  </r>
  <r>
    <x v="753"/>
    <x v="14"/>
    <x v="1"/>
    <n v="0.2383585"/>
    <x v="8"/>
    <n v="13"/>
    <x v="0"/>
    <x v="2"/>
  </r>
  <r>
    <x v="753"/>
    <x v="2"/>
    <x v="1"/>
    <n v="0.24705369999999999"/>
    <x v="8"/>
    <n v="13"/>
    <x v="0"/>
    <x v="2"/>
  </r>
  <r>
    <x v="753"/>
    <x v="5"/>
    <x v="1"/>
    <n v="9.6476099999999995E-2"/>
    <x v="8"/>
    <n v="13"/>
    <x v="0"/>
    <x v="2"/>
  </r>
  <r>
    <x v="753"/>
    <x v="6"/>
    <x v="1"/>
    <n v="0.2028488"/>
    <x v="8"/>
    <n v="13"/>
    <x v="0"/>
    <x v="2"/>
  </r>
  <r>
    <x v="753"/>
    <x v="17"/>
    <x v="1"/>
    <n v="0.28591060000000001"/>
    <x v="8"/>
    <n v="13"/>
    <x v="0"/>
    <x v="2"/>
  </r>
  <r>
    <x v="753"/>
    <x v="15"/>
    <x v="1"/>
    <n v="0.2787114"/>
    <x v="8"/>
    <n v="13"/>
    <x v="0"/>
    <x v="2"/>
  </r>
  <r>
    <x v="753"/>
    <x v="8"/>
    <x v="1"/>
    <n v="0.28791139999999998"/>
    <x v="8"/>
    <n v="13"/>
    <x v="0"/>
    <x v="2"/>
  </r>
  <r>
    <x v="753"/>
    <x v="9"/>
    <x v="1"/>
    <n v="0.29316589999999998"/>
    <x v="8"/>
    <n v="13"/>
    <x v="0"/>
    <x v="2"/>
  </r>
  <r>
    <x v="753"/>
    <x v="10"/>
    <x v="1"/>
    <n v="0.31450159999999999"/>
    <x v="8"/>
    <n v="13"/>
    <x v="0"/>
    <x v="2"/>
  </r>
  <r>
    <x v="753"/>
    <x v="11"/>
    <x v="1"/>
    <n v="0.29054799999999997"/>
    <x v="8"/>
    <n v="13"/>
    <x v="0"/>
    <x v="2"/>
  </r>
  <r>
    <x v="753"/>
    <x v="12"/>
    <x v="1"/>
    <n v="0.34572930000000002"/>
    <x v="8"/>
    <n v="13"/>
    <x v="0"/>
    <x v="2"/>
  </r>
  <r>
    <x v="753"/>
    <x v="18"/>
    <x v="1"/>
    <n v="0.17109759999999999"/>
    <x v="8"/>
    <n v="13"/>
    <x v="0"/>
    <x v="2"/>
  </r>
  <r>
    <x v="753"/>
    <x v="19"/>
    <x v="1"/>
    <n v="0.19609840000000001"/>
    <x v="8"/>
    <n v="13"/>
    <x v="0"/>
    <x v="2"/>
  </r>
  <r>
    <x v="753"/>
    <x v="13"/>
    <x v="1"/>
    <n v="7.4686730000000007E-2"/>
    <x v="8"/>
    <n v="13"/>
    <x v="0"/>
    <x v="2"/>
  </r>
  <r>
    <x v="754"/>
    <x v="0"/>
    <x v="3"/>
    <n v="0.61680000000000001"/>
    <x v="8"/>
    <n v="14"/>
    <x v="1"/>
    <x v="3"/>
  </r>
  <r>
    <x v="754"/>
    <x v="16"/>
    <x v="3"/>
    <n v="1.3324"/>
    <x v="8"/>
    <n v="14"/>
    <x v="1"/>
    <x v="3"/>
  </r>
  <r>
    <x v="754"/>
    <x v="14"/>
    <x v="3"/>
    <n v="1.284"/>
    <x v="8"/>
    <n v="14"/>
    <x v="1"/>
    <x v="3"/>
  </r>
  <r>
    <x v="754"/>
    <x v="2"/>
    <x v="3"/>
    <n v="1.3303"/>
    <x v="8"/>
    <n v="14"/>
    <x v="1"/>
    <x v="3"/>
  </r>
  <r>
    <x v="754"/>
    <x v="5"/>
    <x v="3"/>
    <n v="0.84689999999999999"/>
    <x v="8"/>
    <n v="14"/>
    <x v="1"/>
    <x v="3"/>
  </r>
  <r>
    <x v="754"/>
    <x v="6"/>
    <x v="3"/>
    <n v="1.0966"/>
    <x v="8"/>
    <n v="14"/>
    <x v="1"/>
    <x v="3"/>
  </r>
  <r>
    <x v="754"/>
    <x v="17"/>
    <x v="3"/>
    <n v="1.5446"/>
    <x v="8"/>
    <n v="14"/>
    <x v="1"/>
    <x v="3"/>
  </r>
  <r>
    <x v="754"/>
    <x v="15"/>
    <x v="3"/>
    <n v="1.5047999999999999"/>
    <x v="8"/>
    <n v="14"/>
    <x v="1"/>
    <x v="3"/>
  </r>
  <r>
    <x v="754"/>
    <x v="8"/>
    <x v="3"/>
    <n v="1.5545"/>
    <x v="8"/>
    <n v="14"/>
    <x v="1"/>
    <x v="3"/>
  </r>
  <r>
    <x v="754"/>
    <x v="9"/>
    <x v="3"/>
    <n v="1.5807"/>
    <x v="8"/>
    <n v="14"/>
    <x v="1"/>
    <x v="3"/>
  </r>
  <r>
    <x v="754"/>
    <x v="10"/>
    <x v="3"/>
    <n v="1.6950000000000001"/>
    <x v="8"/>
    <n v="14"/>
    <x v="1"/>
    <x v="3"/>
  </r>
  <r>
    <x v="754"/>
    <x v="11"/>
    <x v="3"/>
    <n v="1.5548999999999999"/>
    <x v="8"/>
    <n v="14"/>
    <x v="1"/>
    <x v="3"/>
  </r>
  <r>
    <x v="754"/>
    <x v="12"/>
    <x v="3"/>
    <n v="1.8535999999999999"/>
    <x v="8"/>
    <n v="14"/>
    <x v="1"/>
    <x v="3"/>
  </r>
  <r>
    <x v="754"/>
    <x v="18"/>
    <x v="3"/>
    <n v="0.91500000000000004"/>
    <x v="8"/>
    <n v="14"/>
    <x v="1"/>
    <x v="3"/>
  </r>
  <r>
    <x v="754"/>
    <x v="19"/>
    <x v="3"/>
    <n v="1.0487"/>
    <x v="8"/>
    <n v="14"/>
    <x v="1"/>
    <x v="3"/>
  </r>
  <r>
    <x v="754"/>
    <x v="13"/>
    <x v="3"/>
    <n v="0.66310000000000002"/>
    <x v="8"/>
    <n v="14"/>
    <x v="1"/>
    <x v="3"/>
  </r>
  <r>
    <x v="754"/>
    <x v="0"/>
    <x v="2"/>
    <n v="0.3604734"/>
    <x v="8"/>
    <n v="14"/>
    <x v="1"/>
    <x v="3"/>
  </r>
  <r>
    <x v="754"/>
    <x v="16"/>
    <x v="2"/>
    <n v="0.61215200000000003"/>
    <x v="8"/>
    <n v="14"/>
    <x v="1"/>
    <x v="3"/>
  </r>
  <r>
    <x v="754"/>
    <x v="14"/>
    <x v="2"/>
    <n v="0.57280249999999999"/>
    <x v="8"/>
    <n v="14"/>
    <x v="1"/>
    <x v="3"/>
  </r>
  <r>
    <x v="754"/>
    <x v="2"/>
    <x v="2"/>
    <n v="0.61044469999999995"/>
    <x v="8"/>
    <n v="14"/>
    <x v="1"/>
    <x v="3"/>
  </r>
  <r>
    <x v="754"/>
    <x v="5"/>
    <x v="2"/>
    <n v="0.62500909999999998"/>
    <x v="8"/>
    <n v="14"/>
    <x v="1"/>
    <x v="3"/>
  </r>
  <r>
    <x v="754"/>
    <x v="6"/>
    <x v="2"/>
    <n v="0.54459480000000005"/>
    <x v="8"/>
    <n v="14"/>
    <x v="1"/>
    <x v="3"/>
  </r>
  <r>
    <x v="754"/>
    <x v="17"/>
    <x v="2"/>
    <n v="0.59657230000000006"/>
    <x v="8"/>
    <n v="14"/>
    <x v="1"/>
    <x v="3"/>
  </r>
  <r>
    <x v="754"/>
    <x v="15"/>
    <x v="2"/>
    <n v="0.56421460000000001"/>
    <x v="8"/>
    <n v="14"/>
    <x v="1"/>
    <x v="3"/>
  </r>
  <r>
    <x v="754"/>
    <x v="8"/>
    <x v="2"/>
    <n v="0.60462110000000002"/>
    <x v="8"/>
    <n v="14"/>
    <x v="1"/>
    <x v="3"/>
  </r>
  <r>
    <x v="754"/>
    <x v="9"/>
    <x v="2"/>
    <n v="0.62592199999999998"/>
    <x v="8"/>
    <n v="14"/>
    <x v="1"/>
    <x v="3"/>
  </r>
  <r>
    <x v="754"/>
    <x v="10"/>
    <x v="2"/>
    <n v="0.71884879999999995"/>
    <x v="8"/>
    <n v="14"/>
    <x v="1"/>
    <x v="3"/>
  </r>
  <r>
    <x v="754"/>
    <x v="11"/>
    <x v="2"/>
    <n v="0.6049464"/>
    <x v="8"/>
    <n v="14"/>
    <x v="1"/>
    <x v="3"/>
  </r>
  <r>
    <x v="754"/>
    <x v="12"/>
    <x v="2"/>
    <n v="0.84779190000000004"/>
    <x v="8"/>
    <n v="14"/>
    <x v="1"/>
    <x v="3"/>
  </r>
  <r>
    <x v="754"/>
    <x v="18"/>
    <x v="2"/>
    <n v="0.67900249999999995"/>
    <x v="8"/>
    <n v="14"/>
    <x v="1"/>
    <x v="3"/>
  </r>
  <r>
    <x v="754"/>
    <x v="19"/>
    <x v="2"/>
    <n v="0.76890159999999996"/>
    <x v="8"/>
    <n v="14"/>
    <x v="1"/>
    <x v="3"/>
  </r>
  <r>
    <x v="754"/>
    <x v="13"/>
    <x v="2"/>
    <n v="0.54995419999999995"/>
    <x v="8"/>
    <n v="14"/>
    <x v="1"/>
    <x v="3"/>
  </r>
  <r>
    <x v="754"/>
    <x v="0"/>
    <x v="0"/>
    <n v="0.14099"/>
    <x v="8"/>
    <n v="14"/>
    <x v="1"/>
    <x v="3"/>
  </r>
  <r>
    <x v="754"/>
    <x v="16"/>
    <x v="0"/>
    <n v="0.47110000000000002"/>
    <x v="8"/>
    <n v="14"/>
    <x v="1"/>
    <x v="3"/>
  </r>
  <r>
    <x v="754"/>
    <x v="14"/>
    <x v="0"/>
    <n v="0.47110000000000002"/>
    <x v="8"/>
    <n v="14"/>
    <x v="1"/>
    <x v="3"/>
  </r>
  <r>
    <x v="754"/>
    <x v="2"/>
    <x v="0"/>
    <n v="0.47110000000000002"/>
    <x v="8"/>
    <n v="14"/>
    <x v="1"/>
    <x v="3"/>
  </r>
  <r>
    <x v="754"/>
    <x v="5"/>
    <x v="0"/>
    <n v="0.12446"/>
    <x v="8"/>
    <n v="14"/>
    <x v="1"/>
    <x v="3"/>
  </r>
  <r>
    <x v="754"/>
    <x v="6"/>
    <x v="0"/>
    <n v="0.34694999999999998"/>
    <x v="8"/>
    <n v="14"/>
    <x v="1"/>
    <x v="3"/>
  </r>
  <r>
    <x v="754"/>
    <x v="17"/>
    <x v="0"/>
    <n v="0.65920000000000001"/>
    <x v="8"/>
    <n v="14"/>
    <x v="1"/>
    <x v="3"/>
  </r>
  <r>
    <x v="754"/>
    <x v="15"/>
    <x v="0"/>
    <n v="0.65920000000000001"/>
    <x v="8"/>
    <n v="14"/>
    <x v="1"/>
    <x v="3"/>
  </r>
  <r>
    <x v="754"/>
    <x v="8"/>
    <x v="0"/>
    <n v="0.65920000000000001"/>
    <x v="8"/>
    <n v="14"/>
    <x v="1"/>
    <x v="3"/>
  </r>
  <r>
    <x v="754"/>
    <x v="9"/>
    <x v="0"/>
    <n v="0.65920000000000001"/>
    <x v="8"/>
    <n v="14"/>
    <x v="1"/>
    <x v="3"/>
  </r>
  <r>
    <x v="754"/>
    <x v="10"/>
    <x v="0"/>
    <n v="0.65920000000000001"/>
    <x v="8"/>
    <n v="14"/>
    <x v="1"/>
    <x v="3"/>
  </r>
  <r>
    <x v="754"/>
    <x v="11"/>
    <x v="0"/>
    <n v="0.65920000000000001"/>
    <x v="8"/>
    <n v="14"/>
    <x v="1"/>
    <x v="3"/>
  </r>
  <r>
    <x v="754"/>
    <x v="12"/>
    <x v="0"/>
    <n v="0.65920000000000001"/>
    <x v="8"/>
    <n v="14"/>
    <x v="1"/>
    <x v="3"/>
  </r>
  <r>
    <x v="754"/>
    <x v="18"/>
    <x v="0"/>
    <n v="6.4899999999999999E-2"/>
    <x v="8"/>
    <n v="14"/>
    <x v="1"/>
    <x v="3"/>
  </r>
  <r>
    <x v="754"/>
    <x v="19"/>
    <x v="0"/>
    <n v="8.3699999999999997E-2"/>
    <x v="8"/>
    <n v="14"/>
    <x v="1"/>
    <x v="3"/>
  </r>
  <r>
    <x v="754"/>
    <x v="13"/>
    <x v="0"/>
    <n v="3.6859999999999997E-2"/>
    <x v="8"/>
    <n v="14"/>
    <x v="1"/>
    <x v="3"/>
  </r>
  <r>
    <x v="754"/>
    <x v="0"/>
    <x v="1"/>
    <n v="0.1153366"/>
    <x v="8"/>
    <n v="14"/>
    <x v="1"/>
    <x v="3"/>
  </r>
  <r>
    <x v="754"/>
    <x v="16"/>
    <x v="1"/>
    <n v="0.24914800000000001"/>
    <x v="8"/>
    <n v="14"/>
    <x v="1"/>
    <x v="3"/>
  </r>
  <r>
    <x v="754"/>
    <x v="14"/>
    <x v="1"/>
    <n v="0.24009759999999999"/>
    <x v="8"/>
    <n v="14"/>
    <x v="1"/>
    <x v="3"/>
  </r>
  <r>
    <x v="754"/>
    <x v="2"/>
    <x v="1"/>
    <n v="0.24875530000000001"/>
    <x v="8"/>
    <n v="14"/>
    <x v="1"/>
    <x v="3"/>
  </r>
  <r>
    <x v="754"/>
    <x v="5"/>
    <x v="1"/>
    <n v="9.7430970000000006E-2"/>
    <x v="8"/>
    <n v="14"/>
    <x v="1"/>
    <x v="3"/>
  </r>
  <r>
    <x v="754"/>
    <x v="6"/>
    <x v="1"/>
    <n v="0.2050553"/>
    <x v="8"/>
    <n v="14"/>
    <x v="1"/>
    <x v="3"/>
  </r>
  <r>
    <x v="754"/>
    <x v="17"/>
    <x v="1"/>
    <n v="0.28882770000000002"/>
    <x v="8"/>
    <n v="14"/>
    <x v="1"/>
    <x v="3"/>
  </r>
  <r>
    <x v="754"/>
    <x v="15"/>
    <x v="1"/>
    <n v="0.28138540000000001"/>
    <x v="8"/>
    <n v="14"/>
    <x v="1"/>
    <x v="3"/>
  </r>
  <r>
    <x v="754"/>
    <x v="8"/>
    <x v="1"/>
    <n v="0.29067890000000002"/>
    <x v="8"/>
    <n v="14"/>
    <x v="1"/>
    <x v="3"/>
  </r>
  <r>
    <x v="754"/>
    <x v="9"/>
    <x v="1"/>
    <n v="0.29557810000000001"/>
    <x v="8"/>
    <n v="14"/>
    <x v="1"/>
    <x v="3"/>
  </r>
  <r>
    <x v="754"/>
    <x v="10"/>
    <x v="1"/>
    <n v="0.31695119999999999"/>
    <x v="8"/>
    <n v="14"/>
    <x v="1"/>
    <x v="3"/>
  </r>
  <r>
    <x v="754"/>
    <x v="11"/>
    <x v="1"/>
    <n v="0.2907537"/>
    <x v="8"/>
    <n v="14"/>
    <x v="1"/>
    <x v="3"/>
  </r>
  <r>
    <x v="754"/>
    <x v="12"/>
    <x v="1"/>
    <n v="0.34660809999999997"/>
    <x v="8"/>
    <n v="14"/>
    <x v="1"/>
    <x v="3"/>
  </r>
  <r>
    <x v="754"/>
    <x v="18"/>
    <x v="1"/>
    <n v="0.17109759999999999"/>
    <x v="8"/>
    <n v="14"/>
    <x v="1"/>
    <x v="3"/>
  </r>
  <r>
    <x v="754"/>
    <x v="19"/>
    <x v="1"/>
    <n v="0.19609840000000001"/>
    <x v="8"/>
    <n v="14"/>
    <x v="1"/>
    <x v="3"/>
  </r>
  <r>
    <x v="754"/>
    <x v="13"/>
    <x v="1"/>
    <n v="7.6285839999999994E-2"/>
    <x v="8"/>
    <n v="14"/>
    <x v="1"/>
    <x v="3"/>
  </r>
  <r>
    <x v="755"/>
    <x v="0"/>
    <x v="3"/>
    <n v="0.61529999999999996"/>
    <x v="8"/>
    <n v="15"/>
    <x v="1"/>
    <x v="3"/>
  </r>
  <r>
    <x v="755"/>
    <x v="16"/>
    <x v="3"/>
    <n v="1.3389"/>
    <x v="8"/>
    <n v="15"/>
    <x v="1"/>
    <x v="3"/>
  </r>
  <r>
    <x v="755"/>
    <x v="14"/>
    <x v="3"/>
    <n v="1.2891999999999999"/>
    <x v="8"/>
    <n v="15"/>
    <x v="1"/>
    <x v="3"/>
  </r>
  <r>
    <x v="755"/>
    <x v="2"/>
    <x v="3"/>
    <n v="1.3314999999999999"/>
    <x v="8"/>
    <n v="15"/>
    <x v="1"/>
    <x v="3"/>
  </r>
  <r>
    <x v="755"/>
    <x v="5"/>
    <x v="3"/>
    <n v="0.8548"/>
    <x v="8"/>
    <n v="15"/>
    <x v="1"/>
    <x v="3"/>
  </r>
  <r>
    <x v="755"/>
    <x v="6"/>
    <x v="3"/>
    <n v="1.1055999999999999"/>
    <x v="8"/>
    <n v="15"/>
    <x v="1"/>
    <x v="3"/>
  </r>
  <r>
    <x v="755"/>
    <x v="17"/>
    <x v="3"/>
    <n v="1.5507"/>
    <x v="8"/>
    <n v="15"/>
    <x v="1"/>
    <x v="3"/>
  </r>
  <r>
    <x v="755"/>
    <x v="15"/>
    <x v="3"/>
    <n v="1.5085999999999999"/>
    <x v="8"/>
    <n v="15"/>
    <x v="1"/>
    <x v="3"/>
  </r>
  <r>
    <x v="755"/>
    <x v="8"/>
    <x v="3"/>
    <n v="1.5488999999999999"/>
    <x v="8"/>
    <n v="15"/>
    <x v="1"/>
    <x v="3"/>
  </r>
  <r>
    <x v="755"/>
    <x v="9"/>
    <x v="3"/>
    <n v="1.5949"/>
    <x v="8"/>
    <n v="15"/>
    <x v="1"/>
    <x v="3"/>
  </r>
  <r>
    <x v="755"/>
    <x v="10"/>
    <x v="3"/>
    <n v="1.6937"/>
    <x v="8"/>
    <n v="15"/>
    <x v="1"/>
    <x v="3"/>
  </r>
  <r>
    <x v="755"/>
    <x v="11"/>
    <x v="3"/>
    <n v="1.5888"/>
    <x v="8"/>
    <n v="15"/>
    <x v="1"/>
    <x v="3"/>
  </r>
  <r>
    <x v="755"/>
    <x v="12"/>
    <x v="3"/>
    <n v="1.8532999999999999"/>
    <x v="8"/>
    <n v="15"/>
    <x v="1"/>
    <x v="3"/>
  </r>
  <r>
    <x v="755"/>
    <x v="18"/>
    <x v="3"/>
    <n v="0.91500000000000004"/>
    <x v="8"/>
    <n v="15"/>
    <x v="1"/>
    <x v="3"/>
  </r>
  <r>
    <x v="755"/>
    <x v="19"/>
    <x v="3"/>
    <n v="1.0187999999999999"/>
    <x v="8"/>
    <n v="15"/>
    <x v="1"/>
    <x v="3"/>
  </r>
  <r>
    <x v="755"/>
    <x v="13"/>
    <x v="3"/>
    <n v="0.66269999999999996"/>
    <x v="8"/>
    <n v="15"/>
    <x v="1"/>
    <x v="3"/>
  </r>
  <r>
    <x v="755"/>
    <x v="0"/>
    <x v="2"/>
    <n v="0.35925390000000001"/>
    <x v="8"/>
    <n v="15"/>
    <x v="1"/>
    <x v="3"/>
  </r>
  <r>
    <x v="755"/>
    <x v="16"/>
    <x v="2"/>
    <n v="0.6174366"/>
    <x v="8"/>
    <n v="15"/>
    <x v="1"/>
    <x v="3"/>
  </r>
  <r>
    <x v="755"/>
    <x v="14"/>
    <x v="2"/>
    <n v="0.57703009999999999"/>
    <x v="8"/>
    <n v="15"/>
    <x v="1"/>
    <x v="3"/>
  </r>
  <r>
    <x v="755"/>
    <x v="2"/>
    <x v="2"/>
    <n v="0.61142039999999998"/>
    <x v="8"/>
    <n v="15"/>
    <x v="1"/>
    <x v="3"/>
  </r>
  <r>
    <x v="755"/>
    <x v="5"/>
    <x v="2"/>
    <n v="0.63200020000000001"/>
    <x v="8"/>
    <n v="15"/>
    <x v="1"/>
    <x v="3"/>
  </r>
  <r>
    <x v="755"/>
    <x v="6"/>
    <x v="2"/>
    <n v="0.55191179999999995"/>
    <x v="8"/>
    <n v="15"/>
    <x v="1"/>
    <x v="3"/>
  </r>
  <r>
    <x v="755"/>
    <x v="17"/>
    <x v="2"/>
    <n v="0.60153160000000006"/>
    <x v="8"/>
    <n v="15"/>
    <x v="1"/>
    <x v="3"/>
  </r>
  <r>
    <x v="755"/>
    <x v="15"/>
    <x v="2"/>
    <n v="0.56730409999999998"/>
    <x v="8"/>
    <n v="15"/>
    <x v="1"/>
    <x v="3"/>
  </r>
  <r>
    <x v="755"/>
    <x v="8"/>
    <x v="2"/>
    <n v="0.6000683"/>
    <x v="8"/>
    <n v="15"/>
    <x v="1"/>
    <x v="3"/>
  </r>
  <r>
    <x v="755"/>
    <x v="9"/>
    <x v="2"/>
    <n v="0.63746670000000005"/>
    <x v="8"/>
    <n v="15"/>
    <x v="1"/>
    <x v="3"/>
  </r>
  <r>
    <x v="755"/>
    <x v="10"/>
    <x v="2"/>
    <n v="0.71779170000000003"/>
    <x v="8"/>
    <n v="15"/>
    <x v="1"/>
    <x v="3"/>
  </r>
  <r>
    <x v="755"/>
    <x v="11"/>
    <x v="2"/>
    <n v="0.63250729999999999"/>
    <x v="8"/>
    <n v="15"/>
    <x v="1"/>
    <x v="3"/>
  </r>
  <r>
    <x v="755"/>
    <x v="12"/>
    <x v="2"/>
    <n v="0.84754790000000002"/>
    <x v="8"/>
    <n v="15"/>
    <x v="1"/>
    <x v="3"/>
  </r>
  <r>
    <x v="755"/>
    <x v="18"/>
    <x v="2"/>
    <n v="0.67900249999999995"/>
    <x v="8"/>
    <n v="15"/>
    <x v="1"/>
    <x v="3"/>
  </r>
  <r>
    <x v="755"/>
    <x v="19"/>
    <x v="2"/>
    <n v="0.7445927"/>
    <x v="8"/>
    <n v="15"/>
    <x v="1"/>
    <x v="3"/>
  </r>
  <r>
    <x v="755"/>
    <x v="13"/>
    <x v="2"/>
    <n v="0.54960019999999998"/>
    <x v="8"/>
    <n v="15"/>
    <x v="1"/>
    <x v="3"/>
  </r>
  <r>
    <x v="755"/>
    <x v="0"/>
    <x v="0"/>
    <n v="0.14099"/>
    <x v="8"/>
    <n v="15"/>
    <x v="1"/>
    <x v="3"/>
  </r>
  <r>
    <x v="755"/>
    <x v="16"/>
    <x v="0"/>
    <n v="0.47110000000000002"/>
    <x v="8"/>
    <n v="15"/>
    <x v="1"/>
    <x v="3"/>
  </r>
  <r>
    <x v="755"/>
    <x v="14"/>
    <x v="0"/>
    <n v="0.47110000000000002"/>
    <x v="8"/>
    <n v="15"/>
    <x v="1"/>
    <x v="3"/>
  </r>
  <r>
    <x v="755"/>
    <x v="2"/>
    <x v="0"/>
    <n v="0.47110000000000002"/>
    <x v="8"/>
    <n v="15"/>
    <x v="1"/>
    <x v="3"/>
  </r>
  <r>
    <x v="755"/>
    <x v="5"/>
    <x v="0"/>
    <n v="0.12446"/>
    <x v="8"/>
    <n v="15"/>
    <x v="1"/>
    <x v="3"/>
  </r>
  <r>
    <x v="755"/>
    <x v="6"/>
    <x v="0"/>
    <n v="0.34694999999999998"/>
    <x v="8"/>
    <n v="15"/>
    <x v="1"/>
    <x v="3"/>
  </r>
  <r>
    <x v="755"/>
    <x v="17"/>
    <x v="0"/>
    <n v="0.65920000000000001"/>
    <x v="8"/>
    <n v="15"/>
    <x v="1"/>
    <x v="3"/>
  </r>
  <r>
    <x v="755"/>
    <x v="15"/>
    <x v="0"/>
    <n v="0.65920000000000001"/>
    <x v="8"/>
    <n v="15"/>
    <x v="1"/>
    <x v="3"/>
  </r>
  <r>
    <x v="755"/>
    <x v="8"/>
    <x v="0"/>
    <n v="0.65920000000000001"/>
    <x v="8"/>
    <n v="15"/>
    <x v="1"/>
    <x v="3"/>
  </r>
  <r>
    <x v="755"/>
    <x v="9"/>
    <x v="0"/>
    <n v="0.65920000000000001"/>
    <x v="8"/>
    <n v="15"/>
    <x v="1"/>
    <x v="3"/>
  </r>
  <r>
    <x v="755"/>
    <x v="10"/>
    <x v="0"/>
    <n v="0.65920000000000001"/>
    <x v="8"/>
    <n v="15"/>
    <x v="1"/>
    <x v="3"/>
  </r>
  <r>
    <x v="755"/>
    <x v="11"/>
    <x v="0"/>
    <n v="0.65920000000000001"/>
    <x v="8"/>
    <n v="15"/>
    <x v="1"/>
    <x v="3"/>
  </r>
  <r>
    <x v="755"/>
    <x v="12"/>
    <x v="0"/>
    <n v="0.65920000000000001"/>
    <x v="8"/>
    <n v="15"/>
    <x v="1"/>
    <x v="3"/>
  </r>
  <r>
    <x v="755"/>
    <x v="18"/>
    <x v="0"/>
    <n v="6.4899999999999999E-2"/>
    <x v="8"/>
    <n v="15"/>
    <x v="1"/>
    <x v="3"/>
  </r>
  <r>
    <x v="755"/>
    <x v="19"/>
    <x v="0"/>
    <n v="8.3699999999999997E-2"/>
    <x v="8"/>
    <n v="15"/>
    <x v="1"/>
    <x v="3"/>
  </r>
  <r>
    <x v="755"/>
    <x v="13"/>
    <x v="0"/>
    <n v="3.6859999999999997E-2"/>
    <x v="8"/>
    <n v="15"/>
    <x v="1"/>
    <x v="3"/>
  </r>
  <r>
    <x v="755"/>
    <x v="0"/>
    <x v="1"/>
    <n v="0.11505609999999999"/>
    <x v="8"/>
    <n v="15"/>
    <x v="1"/>
    <x v="3"/>
  </r>
  <r>
    <x v="755"/>
    <x v="16"/>
    <x v="1"/>
    <n v="0.25036340000000001"/>
    <x v="8"/>
    <n v="15"/>
    <x v="1"/>
    <x v="3"/>
  </r>
  <r>
    <x v="755"/>
    <x v="14"/>
    <x v="1"/>
    <n v="0.2410699"/>
    <x v="8"/>
    <n v="15"/>
    <x v="1"/>
    <x v="3"/>
  </r>
  <r>
    <x v="755"/>
    <x v="2"/>
    <x v="1"/>
    <n v="0.2489797"/>
    <x v="8"/>
    <n v="15"/>
    <x v="1"/>
    <x v="3"/>
  </r>
  <r>
    <x v="755"/>
    <x v="5"/>
    <x v="1"/>
    <n v="9.8339819999999994E-2"/>
    <x v="8"/>
    <n v="15"/>
    <x v="1"/>
    <x v="3"/>
  </r>
  <r>
    <x v="755"/>
    <x v="6"/>
    <x v="1"/>
    <n v="0.20673820000000001"/>
    <x v="8"/>
    <n v="15"/>
    <x v="1"/>
    <x v="3"/>
  </r>
  <r>
    <x v="755"/>
    <x v="17"/>
    <x v="1"/>
    <n v="0.28996830000000001"/>
    <x v="8"/>
    <n v="15"/>
    <x v="1"/>
    <x v="3"/>
  </r>
  <r>
    <x v="755"/>
    <x v="15"/>
    <x v="1"/>
    <n v="0.28209590000000001"/>
    <x v="8"/>
    <n v="15"/>
    <x v="1"/>
    <x v="3"/>
  </r>
  <r>
    <x v="755"/>
    <x v="8"/>
    <x v="1"/>
    <n v="0.28963169999999999"/>
    <x v="8"/>
    <n v="15"/>
    <x v="1"/>
    <x v="3"/>
  </r>
  <r>
    <x v="755"/>
    <x v="9"/>
    <x v="1"/>
    <n v="0.29823329999999998"/>
    <x v="8"/>
    <n v="15"/>
    <x v="1"/>
    <x v="3"/>
  </r>
  <r>
    <x v="755"/>
    <x v="10"/>
    <x v="1"/>
    <n v="0.31670809999999999"/>
    <x v="8"/>
    <n v="15"/>
    <x v="1"/>
    <x v="3"/>
  </r>
  <r>
    <x v="755"/>
    <x v="11"/>
    <x v="1"/>
    <n v="0.29709269999999999"/>
    <x v="8"/>
    <n v="15"/>
    <x v="1"/>
    <x v="3"/>
  </r>
  <r>
    <x v="755"/>
    <x v="12"/>
    <x v="1"/>
    <n v="0.34655200000000003"/>
    <x v="8"/>
    <n v="15"/>
    <x v="1"/>
    <x v="3"/>
  </r>
  <r>
    <x v="755"/>
    <x v="18"/>
    <x v="1"/>
    <n v="0.17109759999999999"/>
    <x v="8"/>
    <n v="15"/>
    <x v="1"/>
    <x v="3"/>
  </r>
  <r>
    <x v="755"/>
    <x v="19"/>
    <x v="1"/>
    <n v="0.19050729999999999"/>
    <x v="8"/>
    <n v="15"/>
    <x v="1"/>
    <x v="3"/>
  </r>
  <r>
    <x v="755"/>
    <x v="13"/>
    <x v="1"/>
    <n v="7.623982E-2"/>
    <x v="8"/>
    <n v="15"/>
    <x v="1"/>
    <x v="3"/>
  </r>
  <r>
    <x v="756"/>
    <x v="0"/>
    <x v="3"/>
    <n v="0.61519999999999997"/>
    <x v="8"/>
    <n v="16"/>
    <x v="1"/>
    <x v="3"/>
  </r>
  <r>
    <x v="756"/>
    <x v="16"/>
    <x v="3"/>
    <n v="1.3487"/>
    <x v="8"/>
    <n v="16"/>
    <x v="1"/>
    <x v="3"/>
  </r>
  <r>
    <x v="756"/>
    <x v="14"/>
    <x v="3"/>
    <n v="1.3021"/>
    <x v="8"/>
    <n v="16"/>
    <x v="1"/>
    <x v="3"/>
  </r>
  <r>
    <x v="756"/>
    <x v="2"/>
    <x v="3"/>
    <n v="1.3492"/>
    <x v="8"/>
    <n v="16"/>
    <x v="1"/>
    <x v="3"/>
  </r>
  <r>
    <x v="756"/>
    <x v="5"/>
    <x v="3"/>
    <n v="0.8639"/>
    <x v="8"/>
    <n v="16"/>
    <x v="1"/>
    <x v="3"/>
  </r>
  <r>
    <x v="756"/>
    <x v="6"/>
    <x v="3"/>
    <n v="1.1120000000000001"/>
    <x v="8"/>
    <n v="16"/>
    <x v="1"/>
    <x v="3"/>
  </r>
  <r>
    <x v="756"/>
    <x v="17"/>
    <x v="3"/>
    <n v="1.5576000000000001"/>
    <x v="8"/>
    <n v="16"/>
    <x v="1"/>
    <x v="3"/>
  </r>
  <r>
    <x v="756"/>
    <x v="15"/>
    <x v="3"/>
    <n v="1.5139"/>
    <x v="8"/>
    <n v="16"/>
    <x v="1"/>
    <x v="3"/>
  </r>
  <r>
    <x v="756"/>
    <x v="8"/>
    <x v="3"/>
    <n v="1.5604"/>
    <x v="8"/>
    <n v="16"/>
    <x v="1"/>
    <x v="3"/>
  </r>
  <r>
    <x v="756"/>
    <x v="9"/>
    <x v="3"/>
    <n v="1.5984"/>
    <x v="8"/>
    <n v="16"/>
    <x v="1"/>
    <x v="3"/>
  </r>
  <r>
    <x v="756"/>
    <x v="10"/>
    <x v="3"/>
    <n v="1.6995"/>
    <x v="8"/>
    <n v="16"/>
    <x v="1"/>
    <x v="3"/>
  </r>
  <r>
    <x v="756"/>
    <x v="11"/>
    <x v="3"/>
    <n v="1.5824"/>
    <x v="8"/>
    <n v="16"/>
    <x v="1"/>
    <x v="3"/>
  </r>
  <r>
    <x v="756"/>
    <x v="12"/>
    <x v="3"/>
    <n v="1.855"/>
    <x v="8"/>
    <n v="16"/>
    <x v="1"/>
    <x v="3"/>
  </r>
  <r>
    <x v="756"/>
    <x v="18"/>
    <x v="3"/>
    <n v="0.91500000000000004"/>
    <x v="8"/>
    <n v="16"/>
    <x v="1"/>
    <x v="3"/>
  </r>
  <r>
    <x v="756"/>
    <x v="19"/>
    <x v="3"/>
    <n v="1.0187999999999999"/>
    <x v="8"/>
    <n v="16"/>
    <x v="1"/>
    <x v="3"/>
  </r>
  <r>
    <x v="756"/>
    <x v="13"/>
    <x v="3"/>
    <n v="0.66269999999999996"/>
    <x v="8"/>
    <n v="16"/>
    <x v="1"/>
    <x v="3"/>
  </r>
  <r>
    <x v="756"/>
    <x v="0"/>
    <x v="2"/>
    <n v="0.35917260000000001"/>
    <x v="8"/>
    <n v="16"/>
    <x v="1"/>
    <x v="3"/>
  </r>
  <r>
    <x v="756"/>
    <x v="16"/>
    <x v="2"/>
    <n v="0.62540410000000002"/>
    <x v="8"/>
    <n v="16"/>
    <x v="1"/>
    <x v="3"/>
  </r>
  <r>
    <x v="756"/>
    <x v="14"/>
    <x v="2"/>
    <n v="0.58751790000000004"/>
    <x v="8"/>
    <n v="16"/>
    <x v="1"/>
    <x v="3"/>
  </r>
  <r>
    <x v="756"/>
    <x v="2"/>
    <x v="2"/>
    <n v="0.62581059999999999"/>
    <x v="8"/>
    <n v="16"/>
    <x v="1"/>
    <x v="3"/>
  </r>
  <r>
    <x v="756"/>
    <x v="5"/>
    <x v="2"/>
    <n v="0.64005330000000005"/>
    <x v="8"/>
    <n v="16"/>
    <x v="1"/>
    <x v="3"/>
  </r>
  <r>
    <x v="756"/>
    <x v="6"/>
    <x v="2"/>
    <n v="0.55711500000000003"/>
    <x v="8"/>
    <n v="16"/>
    <x v="1"/>
    <x v="3"/>
  </r>
  <r>
    <x v="756"/>
    <x v="17"/>
    <x v="2"/>
    <n v="0.6071415"/>
    <x v="8"/>
    <n v="16"/>
    <x v="1"/>
    <x v="3"/>
  </r>
  <r>
    <x v="756"/>
    <x v="15"/>
    <x v="2"/>
    <n v="0.57161300000000004"/>
    <x v="8"/>
    <n v="16"/>
    <x v="1"/>
    <x v="3"/>
  </r>
  <r>
    <x v="756"/>
    <x v="8"/>
    <x v="2"/>
    <n v="0.60941789999999996"/>
    <x v="8"/>
    <n v="16"/>
    <x v="1"/>
    <x v="3"/>
  </r>
  <r>
    <x v="756"/>
    <x v="9"/>
    <x v="2"/>
    <n v="0.6403122"/>
    <x v="8"/>
    <n v="16"/>
    <x v="1"/>
    <x v="3"/>
  </r>
  <r>
    <x v="756"/>
    <x v="10"/>
    <x v="2"/>
    <n v="0.72250720000000002"/>
    <x v="8"/>
    <n v="16"/>
    <x v="1"/>
    <x v="3"/>
  </r>
  <r>
    <x v="756"/>
    <x v="11"/>
    <x v="2"/>
    <n v="0.62730399999999997"/>
    <x v="8"/>
    <n v="16"/>
    <x v="1"/>
    <x v="3"/>
  </r>
  <r>
    <x v="756"/>
    <x v="12"/>
    <x v="2"/>
    <n v="0.84893010000000002"/>
    <x v="8"/>
    <n v="16"/>
    <x v="1"/>
    <x v="3"/>
  </r>
  <r>
    <x v="756"/>
    <x v="18"/>
    <x v="2"/>
    <n v="0.67900249999999995"/>
    <x v="8"/>
    <n v="16"/>
    <x v="1"/>
    <x v="3"/>
  </r>
  <r>
    <x v="756"/>
    <x v="19"/>
    <x v="2"/>
    <n v="0.7445927"/>
    <x v="8"/>
    <n v="16"/>
    <x v="1"/>
    <x v="3"/>
  </r>
  <r>
    <x v="756"/>
    <x v="13"/>
    <x v="2"/>
    <n v="0.54960019999999998"/>
    <x v="8"/>
    <n v="16"/>
    <x v="1"/>
    <x v="3"/>
  </r>
  <r>
    <x v="756"/>
    <x v="0"/>
    <x v="0"/>
    <n v="0.14099"/>
    <x v="8"/>
    <n v="16"/>
    <x v="1"/>
    <x v="3"/>
  </r>
  <r>
    <x v="756"/>
    <x v="16"/>
    <x v="0"/>
    <n v="0.47110000000000002"/>
    <x v="8"/>
    <n v="16"/>
    <x v="1"/>
    <x v="3"/>
  </r>
  <r>
    <x v="756"/>
    <x v="14"/>
    <x v="0"/>
    <n v="0.47110000000000002"/>
    <x v="8"/>
    <n v="16"/>
    <x v="1"/>
    <x v="3"/>
  </r>
  <r>
    <x v="756"/>
    <x v="2"/>
    <x v="0"/>
    <n v="0.47110000000000002"/>
    <x v="8"/>
    <n v="16"/>
    <x v="1"/>
    <x v="3"/>
  </r>
  <r>
    <x v="756"/>
    <x v="5"/>
    <x v="0"/>
    <n v="0.12446"/>
    <x v="8"/>
    <n v="16"/>
    <x v="1"/>
    <x v="3"/>
  </r>
  <r>
    <x v="756"/>
    <x v="6"/>
    <x v="0"/>
    <n v="0.34694999999999998"/>
    <x v="8"/>
    <n v="16"/>
    <x v="1"/>
    <x v="3"/>
  </r>
  <r>
    <x v="756"/>
    <x v="17"/>
    <x v="0"/>
    <n v="0.65920000000000001"/>
    <x v="8"/>
    <n v="16"/>
    <x v="1"/>
    <x v="3"/>
  </r>
  <r>
    <x v="756"/>
    <x v="15"/>
    <x v="0"/>
    <n v="0.65920000000000001"/>
    <x v="8"/>
    <n v="16"/>
    <x v="1"/>
    <x v="3"/>
  </r>
  <r>
    <x v="756"/>
    <x v="8"/>
    <x v="0"/>
    <n v="0.65920000000000001"/>
    <x v="8"/>
    <n v="16"/>
    <x v="1"/>
    <x v="3"/>
  </r>
  <r>
    <x v="756"/>
    <x v="9"/>
    <x v="0"/>
    <n v="0.65920000000000001"/>
    <x v="8"/>
    <n v="16"/>
    <x v="1"/>
    <x v="3"/>
  </r>
  <r>
    <x v="756"/>
    <x v="10"/>
    <x v="0"/>
    <n v="0.65920000000000001"/>
    <x v="8"/>
    <n v="16"/>
    <x v="1"/>
    <x v="3"/>
  </r>
  <r>
    <x v="756"/>
    <x v="11"/>
    <x v="0"/>
    <n v="0.65920000000000001"/>
    <x v="8"/>
    <n v="16"/>
    <x v="1"/>
    <x v="3"/>
  </r>
  <r>
    <x v="756"/>
    <x v="12"/>
    <x v="0"/>
    <n v="0.65920000000000001"/>
    <x v="8"/>
    <n v="16"/>
    <x v="1"/>
    <x v="3"/>
  </r>
  <r>
    <x v="756"/>
    <x v="18"/>
    <x v="0"/>
    <n v="6.4899999999999999E-2"/>
    <x v="8"/>
    <n v="16"/>
    <x v="1"/>
    <x v="3"/>
  </r>
  <r>
    <x v="756"/>
    <x v="19"/>
    <x v="0"/>
    <n v="8.3699999999999997E-2"/>
    <x v="8"/>
    <n v="16"/>
    <x v="1"/>
    <x v="3"/>
  </r>
  <r>
    <x v="756"/>
    <x v="13"/>
    <x v="0"/>
    <n v="3.6859999999999997E-2"/>
    <x v="8"/>
    <n v="16"/>
    <x v="1"/>
    <x v="3"/>
  </r>
  <r>
    <x v="756"/>
    <x v="0"/>
    <x v="1"/>
    <n v="0.1150374"/>
    <x v="8"/>
    <n v="16"/>
    <x v="1"/>
    <x v="3"/>
  </r>
  <r>
    <x v="756"/>
    <x v="16"/>
    <x v="1"/>
    <n v="0.25219599999999998"/>
    <x v="8"/>
    <n v="16"/>
    <x v="1"/>
    <x v="3"/>
  </r>
  <r>
    <x v="756"/>
    <x v="14"/>
    <x v="1"/>
    <n v="0.24348210000000001"/>
    <x v="8"/>
    <n v="16"/>
    <x v="1"/>
    <x v="3"/>
  </r>
  <r>
    <x v="756"/>
    <x v="2"/>
    <x v="1"/>
    <n v="0.2522894"/>
    <x v="8"/>
    <n v="16"/>
    <x v="1"/>
    <x v="3"/>
  </r>
  <r>
    <x v="756"/>
    <x v="5"/>
    <x v="1"/>
    <n v="9.9386730000000006E-2"/>
    <x v="8"/>
    <n v="16"/>
    <x v="1"/>
    <x v="3"/>
  </r>
  <r>
    <x v="756"/>
    <x v="6"/>
    <x v="1"/>
    <n v="0.20793500000000001"/>
    <x v="8"/>
    <n v="16"/>
    <x v="1"/>
    <x v="3"/>
  </r>
  <r>
    <x v="756"/>
    <x v="17"/>
    <x v="1"/>
    <n v="0.29125849999999998"/>
    <x v="8"/>
    <n v="16"/>
    <x v="1"/>
    <x v="3"/>
  </r>
  <r>
    <x v="756"/>
    <x v="15"/>
    <x v="1"/>
    <n v="0.28308699999999998"/>
    <x v="8"/>
    <n v="16"/>
    <x v="1"/>
    <x v="3"/>
  </r>
  <r>
    <x v="756"/>
    <x v="8"/>
    <x v="1"/>
    <n v="0.29178209999999999"/>
    <x v="8"/>
    <n v="16"/>
    <x v="1"/>
    <x v="3"/>
  </r>
  <r>
    <x v="756"/>
    <x v="9"/>
    <x v="1"/>
    <n v="0.29888779999999998"/>
    <x v="8"/>
    <n v="16"/>
    <x v="1"/>
    <x v="3"/>
  </r>
  <r>
    <x v="756"/>
    <x v="10"/>
    <x v="1"/>
    <n v="0.31779269999999998"/>
    <x v="8"/>
    <n v="16"/>
    <x v="1"/>
    <x v="3"/>
  </r>
  <r>
    <x v="756"/>
    <x v="11"/>
    <x v="1"/>
    <n v="0.29589589999999999"/>
    <x v="8"/>
    <n v="16"/>
    <x v="1"/>
    <x v="3"/>
  </r>
  <r>
    <x v="756"/>
    <x v="12"/>
    <x v="1"/>
    <n v="0.34686990000000001"/>
    <x v="8"/>
    <n v="16"/>
    <x v="1"/>
    <x v="3"/>
  </r>
  <r>
    <x v="756"/>
    <x v="18"/>
    <x v="1"/>
    <n v="0.17109759999999999"/>
    <x v="8"/>
    <n v="16"/>
    <x v="1"/>
    <x v="3"/>
  </r>
  <r>
    <x v="756"/>
    <x v="19"/>
    <x v="1"/>
    <n v="0.19050729999999999"/>
    <x v="8"/>
    <n v="16"/>
    <x v="1"/>
    <x v="3"/>
  </r>
  <r>
    <x v="756"/>
    <x v="13"/>
    <x v="1"/>
    <n v="7.623982E-2"/>
    <x v="8"/>
    <n v="16"/>
    <x v="1"/>
    <x v="3"/>
  </r>
  <r>
    <x v="757"/>
    <x v="0"/>
    <x v="3"/>
    <n v="0.61560000000000004"/>
    <x v="8"/>
    <n v="17"/>
    <x v="1"/>
    <x v="3"/>
  </r>
  <r>
    <x v="757"/>
    <x v="16"/>
    <x v="3"/>
    <n v="1.3589"/>
    <x v="8"/>
    <n v="17"/>
    <x v="1"/>
    <x v="3"/>
  </r>
  <r>
    <x v="757"/>
    <x v="14"/>
    <x v="3"/>
    <n v="1.3080000000000001"/>
    <x v="8"/>
    <n v="17"/>
    <x v="1"/>
    <x v="3"/>
  </r>
  <r>
    <x v="757"/>
    <x v="2"/>
    <x v="3"/>
    <n v="1.3533999999999999"/>
    <x v="8"/>
    <n v="17"/>
    <x v="1"/>
    <x v="3"/>
  </r>
  <r>
    <x v="757"/>
    <x v="5"/>
    <x v="3"/>
    <n v="0.87209999999999999"/>
    <x v="8"/>
    <n v="17"/>
    <x v="1"/>
    <x v="3"/>
  </r>
  <r>
    <x v="757"/>
    <x v="6"/>
    <x v="3"/>
    <n v="1.1221000000000001"/>
    <x v="8"/>
    <n v="17"/>
    <x v="1"/>
    <x v="3"/>
  </r>
  <r>
    <x v="757"/>
    <x v="17"/>
    <x v="3"/>
    <n v="1.5649"/>
    <x v="8"/>
    <n v="17"/>
    <x v="1"/>
    <x v="3"/>
  </r>
  <r>
    <x v="757"/>
    <x v="15"/>
    <x v="3"/>
    <n v="1.5209999999999999"/>
    <x v="8"/>
    <n v="17"/>
    <x v="1"/>
    <x v="3"/>
  </r>
  <r>
    <x v="757"/>
    <x v="8"/>
    <x v="3"/>
    <n v="1.5665"/>
    <x v="8"/>
    <n v="17"/>
    <x v="1"/>
    <x v="3"/>
  </r>
  <r>
    <x v="757"/>
    <x v="9"/>
    <x v="3"/>
    <n v="1.6043000000000001"/>
    <x v="8"/>
    <n v="17"/>
    <x v="1"/>
    <x v="3"/>
  </r>
  <r>
    <x v="757"/>
    <x v="10"/>
    <x v="3"/>
    <n v="1.7063999999999999"/>
    <x v="8"/>
    <n v="17"/>
    <x v="1"/>
    <x v="3"/>
  </r>
  <r>
    <x v="757"/>
    <x v="11"/>
    <x v="3"/>
    <n v="1.5898000000000001"/>
    <x v="8"/>
    <n v="17"/>
    <x v="1"/>
    <x v="3"/>
  </r>
  <r>
    <x v="757"/>
    <x v="12"/>
    <x v="3"/>
    <n v="1.8595999999999999"/>
    <x v="8"/>
    <n v="17"/>
    <x v="1"/>
    <x v="3"/>
  </r>
  <r>
    <x v="757"/>
    <x v="18"/>
    <x v="3"/>
    <n v="0.91500000000000004"/>
    <x v="8"/>
    <n v="17"/>
    <x v="1"/>
    <x v="3"/>
  </r>
  <r>
    <x v="757"/>
    <x v="19"/>
    <x v="3"/>
    <n v="1.0187999999999999"/>
    <x v="8"/>
    <n v="17"/>
    <x v="1"/>
    <x v="3"/>
  </r>
  <r>
    <x v="757"/>
    <x v="13"/>
    <x v="3"/>
    <n v="0.67369999999999997"/>
    <x v="8"/>
    <n v="17"/>
    <x v="1"/>
    <x v="3"/>
  </r>
  <r>
    <x v="757"/>
    <x v="0"/>
    <x v="2"/>
    <n v="0.35949779999999998"/>
    <x v="8"/>
    <n v="17"/>
    <x v="1"/>
    <x v="3"/>
  </r>
  <r>
    <x v="757"/>
    <x v="16"/>
    <x v="2"/>
    <n v="0.6336967"/>
    <x v="8"/>
    <n v="17"/>
    <x v="1"/>
    <x v="3"/>
  </r>
  <r>
    <x v="757"/>
    <x v="14"/>
    <x v="2"/>
    <n v="0.59231469999999997"/>
    <x v="8"/>
    <n v="17"/>
    <x v="1"/>
    <x v="3"/>
  </r>
  <r>
    <x v="757"/>
    <x v="2"/>
    <x v="2"/>
    <n v="0.62922520000000004"/>
    <x v="8"/>
    <n v="17"/>
    <x v="1"/>
    <x v="3"/>
  </r>
  <r>
    <x v="757"/>
    <x v="5"/>
    <x v="2"/>
    <n v="0.64730989999999999"/>
    <x v="8"/>
    <n v="17"/>
    <x v="1"/>
    <x v="3"/>
  </r>
  <r>
    <x v="757"/>
    <x v="6"/>
    <x v="2"/>
    <n v="0.56532649999999995"/>
    <x v="8"/>
    <n v="17"/>
    <x v="1"/>
    <x v="3"/>
  </r>
  <r>
    <x v="757"/>
    <x v="17"/>
    <x v="2"/>
    <n v="0.61307639999999997"/>
    <x v="8"/>
    <n v="17"/>
    <x v="1"/>
    <x v="3"/>
  </r>
  <r>
    <x v="757"/>
    <x v="15"/>
    <x v="2"/>
    <n v="0.57738540000000005"/>
    <x v="8"/>
    <n v="17"/>
    <x v="1"/>
    <x v="3"/>
  </r>
  <r>
    <x v="757"/>
    <x v="8"/>
    <x v="2"/>
    <n v="0.61437719999999996"/>
    <x v="8"/>
    <n v="17"/>
    <x v="1"/>
    <x v="3"/>
  </r>
  <r>
    <x v="757"/>
    <x v="9"/>
    <x v="2"/>
    <n v="0.64510889999999999"/>
    <x v="8"/>
    <n v="17"/>
    <x v="1"/>
    <x v="3"/>
  </r>
  <r>
    <x v="757"/>
    <x v="10"/>
    <x v="2"/>
    <n v="0.72811700000000001"/>
    <x v="8"/>
    <n v="17"/>
    <x v="1"/>
    <x v="3"/>
  </r>
  <r>
    <x v="757"/>
    <x v="11"/>
    <x v="2"/>
    <n v="0.63332029999999995"/>
    <x v="8"/>
    <n v="17"/>
    <x v="1"/>
    <x v="3"/>
  </r>
  <r>
    <x v="757"/>
    <x v="12"/>
    <x v="2"/>
    <n v="0.85266980000000003"/>
    <x v="8"/>
    <n v="17"/>
    <x v="1"/>
    <x v="3"/>
  </r>
  <r>
    <x v="757"/>
    <x v="18"/>
    <x v="2"/>
    <n v="0.67900249999999995"/>
    <x v="8"/>
    <n v="17"/>
    <x v="1"/>
    <x v="3"/>
  </r>
  <r>
    <x v="757"/>
    <x v="19"/>
    <x v="2"/>
    <n v="0.7445927"/>
    <x v="8"/>
    <n v="17"/>
    <x v="1"/>
    <x v="3"/>
  </r>
  <r>
    <x v="757"/>
    <x v="13"/>
    <x v="2"/>
    <n v="0.55933469999999996"/>
    <x v="8"/>
    <n v="17"/>
    <x v="1"/>
    <x v="3"/>
  </r>
  <r>
    <x v="757"/>
    <x v="0"/>
    <x v="0"/>
    <n v="0.14099"/>
    <x v="8"/>
    <n v="17"/>
    <x v="1"/>
    <x v="3"/>
  </r>
  <r>
    <x v="757"/>
    <x v="16"/>
    <x v="0"/>
    <n v="0.47110000000000002"/>
    <x v="8"/>
    <n v="17"/>
    <x v="1"/>
    <x v="3"/>
  </r>
  <r>
    <x v="757"/>
    <x v="14"/>
    <x v="0"/>
    <n v="0.47110000000000002"/>
    <x v="8"/>
    <n v="17"/>
    <x v="1"/>
    <x v="3"/>
  </r>
  <r>
    <x v="757"/>
    <x v="2"/>
    <x v="0"/>
    <n v="0.47110000000000002"/>
    <x v="8"/>
    <n v="17"/>
    <x v="1"/>
    <x v="3"/>
  </r>
  <r>
    <x v="757"/>
    <x v="5"/>
    <x v="0"/>
    <n v="0.12446"/>
    <x v="8"/>
    <n v="17"/>
    <x v="1"/>
    <x v="3"/>
  </r>
  <r>
    <x v="757"/>
    <x v="6"/>
    <x v="0"/>
    <n v="0.34694999999999998"/>
    <x v="8"/>
    <n v="17"/>
    <x v="1"/>
    <x v="3"/>
  </r>
  <r>
    <x v="757"/>
    <x v="17"/>
    <x v="0"/>
    <n v="0.65920000000000001"/>
    <x v="8"/>
    <n v="17"/>
    <x v="1"/>
    <x v="3"/>
  </r>
  <r>
    <x v="757"/>
    <x v="15"/>
    <x v="0"/>
    <n v="0.65920000000000001"/>
    <x v="8"/>
    <n v="17"/>
    <x v="1"/>
    <x v="3"/>
  </r>
  <r>
    <x v="757"/>
    <x v="8"/>
    <x v="0"/>
    <n v="0.65920000000000001"/>
    <x v="8"/>
    <n v="17"/>
    <x v="1"/>
    <x v="3"/>
  </r>
  <r>
    <x v="757"/>
    <x v="9"/>
    <x v="0"/>
    <n v="0.65920000000000001"/>
    <x v="8"/>
    <n v="17"/>
    <x v="1"/>
    <x v="3"/>
  </r>
  <r>
    <x v="757"/>
    <x v="10"/>
    <x v="0"/>
    <n v="0.65920000000000001"/>
    <x v="8"/>
    <n v="17"/>
    <x v="1"/>
    <x v="3"/>
  </r>
  <r>
    <x v="757"/>
    <x v="11"/>
    <x v="0"/>
    <n v="0.65920000000000001"/>
    <x v="8"/>
    <n v="17"/>
    <x v="1"/>
    <x v="3"/>
  </r>
  <r>
    <x v="757"/>
    <x v="12"/>
    <x v="0"/>
    <n v="0.65920000000000001"/>
    <x v="8"/>
    <n v="17"/>
    <x v="1"/>
    <x v="3"/>
  </r>
  <r>
    <x v="757"/>
    <x v="18"/>
    <x v="0"/>
    <n v="6.4899999999999999E-2"/>
    <x v="8"/>
    <n v="17"/>
    <x v="1"/>
    <x v="3"/>
  </r>
  <r>
    <x v="757"/>
    <x v="19"/>
    <x v="0"/>
    <n v="8.3699999999999997E-2"/>
    <x v="8"/>
    <n v="17"/>
    <x v="1"/>
    <x v="3"/>
  </r>
  <r>
    <x v="757"/>
    <x v="13"/>
    <x v="0"/>
    <n v="3.6859999999999997E-2"/>
    <x v="8"/>
    <n v="17"/>
    <x v="1"/>
    <x v="3"/>
  </r>
  <r>
    <x v="757"/>
    <x v="0"/>
    <x v="1"/>
    <n v="0.1151122"/>
    <x v="8"/>
    <n v="17"/>
    <x v="1"/>
    <x v="3"/>
  </r>
  <r>
    <x v="757"/>
    <x v="16"/>
    <x v="1"/>
    <n v="0.25410319999999997"/>
    <x v="8"/>
    <n v="17"/>
    <x v="1"/>
    <x v="3"/>
  </r>
  <r>
    <x v="757"/>
    <x v="14"/>
    <x v="1"/>
    <n v="0.24458540000000001"/>
    <x v="8"/>
    <n v="17"/>
    <x v="1"/>
    <x v="3"/>
  </r>
  <r>
    <x v="757"/>
    <x v="2"/>
    <x v="1"/>
    <n v="0.25307479999999999"/>
    <x v="8"/>
    <n v="17"/>
    <x v="1"/>
    <x v="3"/>
  </r>
  <r>
    <x v="757"/>
    <x v="5"/>
    <x v="1"/>
    <n v="0.10033010000000001"/>
    <x v="8"/>
    <n v="17"/>
    <x v="1"/>
    <x v="3"/>
  </r>
  <r>
    <x v="757"/>
    <x v="6"/>
    <x v="1"/>
    <n v="0.2098236"/>
    <x v="8"/>
    <n v="17"/>
    <x v="1"/>
    <x v="3"/>
  </r>
  <r>
    <x v="757"/>
    <x v="17"/>
    <x v="1"/>
    <n v="0.29262359999999998"/>
    <x v="8"/>
    <n v="17"/>
    <x v="1"/>
    <x v="3"/>
  </r>
  <r>
    <x v="757"/>
    <x v="15"/>
    <x v="1"/>
    <n v="0.28441460000000002"/>
    <x v="8"/>
    <n v="17"/>
    <x v="1"/>
    <x v="3"/>
  </r>
  <r>
    <x v="757"/>
    <x v="8"/>
    <x v="1"/>
    <n v="0.29292279999999998"/>
    <x v="8"/>
    <n v="17"/>
    <x v="1"/>
    <x v="3"/>
  </r>
  <r>
    <x v="757"/>
    <x v="9"/>
    <x v="1"/>
    <n v="0.29999110000000001"/>
    <x v="8"/>
    <n v="17"/>
    <x v="1"/>
    <x v="3"/>
  </r>
  <r>
    <x v="757"/>
    <x v="10"/>
    <x v="1"/>
    <n v="0.3190829"/>
    <x v="8"/>
    <n v="17"/>
    <x v="1"/>
    <x v="3"/>
  </r>
  <r>
    <x v="757"/>
    <x v="11"/>
    <x v="1"/>
    <n v="0.29727969999999998"/>
    <x v="8"/>
    <n v="17"/>
    <x v="1"/>
    <x v="3"/>
  </r>
  <r>
    <x v="757"/>
    <x v="12"/>
    <x v="1"/>
    <n v="0.34773009999999999"/>
    <x v="8"/>
    <n v="17"/>
    <x v="1"/>
    <x v="3"/>
  </r>
  <r>
    <x v="757"/>
    <x v="18"/>
    <x v="1"/>
    <n v="0.17109759999999999"/>
    <x v="8"/>
    <n v="17"/>
    <x v="1"/>
    <x v="3"/>
  </r>
  <r>
    <x v="757"/>
    <x v="19"/>
    <x v="1"/>
    <n v="0.19050729999999999"/>
    <x v="8"/>
    <n v="17"/>
    <x v="1"/>
    <x v="3"/>
  </r>
  <r>
    <x v="757"/>
    <x v="13"/>
    <x v="1"/>
    <n v="7.7505309999999994E-2"/>
    <x v="8"/>
    <n v="17"/>
    <x v="1"/>
    <x v="3"/>
  </r>
  <r>
    <x v="758"/>
    <x v="0"/>
    <x v="3"/>
    <n v="0.61780000000000002"/>
    <x v="8"/>
    <n v="18"/>
    <x v="1"/>
    <x v="3"/>
  </r>
  <r>
    <x v="758"/>
    <x v="16"/>
    <x v="3"/>
    <n v="1.3742000000000001"/>
    <x v="8"/>
    <n v="18"/>
    <x v="1"/>
    <x v="3"/>
  </r>
  <r>
    <x v="758"/>
    <x v="14"/>
    <x v="3"/>
    <n v="1.3245"/>
    <x v="8"/>
    <n v="18"/>
    <x v="1"/>
    <x v="3"/>
  </r>
  <r>
    <x v="758"/>
    <x v="2"/>
    <x v="3"/>
    <n v="1.3737999999999999"/>
    <x v="8"/>
    <n v="18"/>
    <x v="1"/>
    <x v="3"/>
  </r>
  <r>
    <x v="758"/>
    <x v="5"/>
    <x v="3"/>
    <n v="0.8821"/>
    <x v="8"/>
    <n v="18"/>
    <x v="1"/>
    <x v="3"/>
  </r>
  <r>
    <x v="758"/>
    <x v="6"/>
    <x v="3"/>
    <n v="1.1326000000000001"/>
    <x v="8"/>
    <n v="18"/>
    <x v="1"/>
    <x v="3"/>
  </r>
  <r>
    <x v="758"/>
    <x v="17"/>
    <x v="3"/>
    <n v="1.5807"/>
    <x v="8"/>
    <n v="18"/>
    <x v="1"/>
    <x v="3"/>
  </r>
  <r>
    <x v="758"/>
    <x v="15"/>
    <x v="3"/>
    <n v="1.5403"/>
    <x v="8"/>
    <n v="18"/>
    <x v="1"/>
    <x v="3"/>
  </r>
  <r>
    <x v="758"/>
    <x v="8"/>
    <x v="3"/>
    <n v="1.5876999999999999"/>
    <x v="8"/>
    <n v="18"/>
    <x v="1"/>
    <x v="3"/>
  </r>
  <r>
    <x v="758"/>
    <x v="9"/>
    <x v="3"/>
    <n v="1.6165"/>
    <x v="8"/>
    <n v="18"/>
    <x v="1"/>
    <x v="3"/>
  </r>
  <r>
    <x v="758"/>
    <x v="10"/>
    <x v="3"/>
    <n v="1.7315"/>
    <x v="8"/>
    <n v="18"/>
    <x v="1"/>
    <x v="3"/>
  </r>
  <r>
    <x v="758"/>
    <x v="11"/>
    <x v="3"/>
    <n v="1.6008"/>
    <x v="8"/>
    <n v="18"/>
    <x v="1"/>
    <x v="3"/>
  </r>
  <r>
    <x v="758"/>
    <x v="12"/>
    <x v="3"/>
    <n v="1.8591"/>
    <x v="8"/>
    <n v="18"/>
    <x v="1"/>
    <x v="3"/>
  </r>
  <r>
    <x v="758"/>
    <x v="18"/>
    <x v="3"/>
    <n v="0.91500000000000004"/>
    <x v="8"/>
    <n v="18"/>
    <x v="1"/>
    <x v="3"/>
  </r>
  <r>
    <x v="758"/>
    <x v="19"/>
    <x v="3"/>
    <n v="1.0187999999999999"/>
    <x v="8"/>
    <n v="18"/>
    <x v="1"/>
    <x v="3"/>
  </r>
  <r>
    <x v="758"/>
    <x v="13"/>
    <x v="3"/>
    <n v="0.67800000000000005"/>
    <x v="8"/>
    <n v="18"/>
    <x v="1"/>
    <x v="3"/>
  </r>
  <r>
    <x v="758"/>
    <x v="0"/>
    <x v="2"/>
    <n v="0.36128640000000001"/>
    <x v="8"/>
    <n v="18"/>
    <x v="1"/>
    <x v="3"/>
  </r>
  <r>
    <x v="758"/>
    <x v="16"/>
    <x v="2"/>
    <n v="0.64613580000000004"/>
    <x v="8"/>
    <n v="18"/>
    <x v="1"/>
    <x v="3"/>
  </r>
  <r>
    <x v="758"/>
    <x v="14"/>
    <x v="2"/>
    <n v="0.60572930000000003"/>
    <x v="8"/>
    <n v="18"/>
    <x v="1"/>
    <x v="3"/>
  </r>
  <r>
    <x v="758"/>
    <x v="2"/>
    <x v="2"/>
    <n v="0.64581060000000001"/>
    <x v="8"/>
    <n v="18"/>
    <x v="1"/>
    <x v="3"/>
  </r>
  <r>
    <x v="758"/>
    <x v="5"/>
    <x v="2"/>
    <n v="0.65615950000000001"/>
    <x v="8"/>
    <n v="18"/>
    <x v="1"/>
    <x v="3"/>
  </r>
  <r>
    <x v="758"/>
    <x v="6"/>
    <x v="2"/>
    <n v="0.57386300000000001"/>
    <x v="8"/>
    <n v="18"/>
    <x v="1"/>
    <x v="3"/>
  </r>
  <r>
    <x v="758"/>
    <x v="17"/>
    <x v="2"/>
    <n v="0.62592199999999998"/>
    <x v="8"/>
    <n v="18"/>
    <x v="1"/>
    <x v="3"/>
  </r>
  <r>
    <x v="758"/>
    <x v="15"/>
    <x v="2"/>
    <n v="0.59307639999999995"/>
    <x v="8"/>
    <n v="18"/>
    <x v="1"/>
    <x v="3"/>
  </r>
  <r>
    <x v="758"/>
    <x v="8"/>
    <x v="2"/>
    <n v="0.63161299999999998"/>
    <x v="8"/>
    <n v="18"/>
    <x v="1"/>
    <x v="3"/>
  </r>
  <r>
    <x v="758"/>
    <x v="9"/>
    <x v="2"/>
    <n v="0.65502760000000004"/>
    <x v="8"/>
    <n v="18"/>
    <x v="1"/>
    <x v="3"/>
  </r>
  <r>
    <x v="758"/>
    <x v="10"/>
    <x v="2"/>
    <n v="0.74852350000000001"/>
    <x v="8"/>
    <n v="18"/>
    <x v="1"/>
    <x v="3"/>
  </r>
  <r>
    <x v="758"/>
    <x v="11"/>
    <x v="2"/>
    <n v="0.64226340000000004"/>
    <x v="8"/>
    <n v="18"/>
    <x v="1"/>
    <x v="3"/>
  </r>
  <r>
    <x v="758"/>
    <x v="12"/>
    <x v="2"/>
    <n v="0.85226329999999995"/>
    <x v="8"/>
    <n v="18"/>
    <x v="1"/>
    <x v="3"/>
  </r>
  <r>
    <x v="758"/>
    <x v="18"/>
    <x v="2"/>
    <n v="0.67900249999999995"/>
    <x v="8"/>
    <n v="18"/>
    <x v="1"/>
    <x v="3"/>
  </r>
  <r>
    <x v="758"/>
    <x v="19"/>
    <x v="2"/>
    <n v="0.7445927"/>
    <x v="8"/>
    <n v="18"/>
    <x v="1"/>
    <x v="3"/>
  </r>
  <r>
    <x v="758"/>
    <x v="13"/>
    <x v="2"/>
    <n v="0.56313999999999997"/>
    <x v="8"/>
    <n v="18"/>
    <x v="1"/>
    <x v="3"/>
  </r>
  <r>
    <x v="758"/>
    <x v="0"/>
    <x v="0"/>
    <n v="0.14099"/>
    <x v="8"/>
    <n v="18"/>
    <x v="1"/>
    <x v="3"/>
  </r>
  <r>
    <x v="758"/>
    <x v="16"/>
    <x v="0"/>
    <n v="0.47110000000000002"/>
    <x v="8"/>
    <n v="18"/>
    <x v="1"/>
    <x v="3"/>
  </r>
  <r>
    <x v="758"/>
    <x v="14"/>
    <x v="0"/>
    <n v="0.47110000000000002"/>
    <x v="8"/>
    <n v="18"/>
    <x v="1"/>
    <x v="3"/>
  </r>
  <r>
    <x v="758"/>
    <x v="2"/>
    <x v="0"/>
    <n v="0.47110000000000002"/>
    <x v="8"/>
    <n v="18"/>
    <x v="1"/>
    <x v="3"/>
  </r>
  <r>
    <x v="758"/>
    <x v="5"/>
    <x v="0"/>
    <n v="0.12446"/>
    <x v="8"/>
    <n v="18"/>
    <x v="1"/>
    <x v="3"/>
  </r>
  <r>
    <x v="758"/>
    <x v="6"/>
    <x v="0"/>
    <n v="0.34694999999999998"/>
    <x v="8"/>
    <n v="18"/>
    <x v="1"/>
    <x v="3"/>
  </r>
  <r>
    <x v="758"/>
    <x v="17"/>
    <x v="0"/>
    <n v="0.65920000000000001"/>
    <x v="8"/>
    <n v="18"/>
    <x v="1"/>
    <x v="3"/>
  </r>
  <r>
    <x v="758"/>
    <x v="15"/>
    <x v="0"/>
    <n v="0.65920000000000001"/>
    <x v="8"/>
    <n v="18"/>
    <x v="1"/>
    <x v="3"/>
  </r>
  <r>
    <x v="758"/>
    <x v="8"/>
    <x v="0"/>
    <n v="0.65920000000000001"/>
    <x v="8"/>
    <n v="18"/>
    <x v="1"/>
    <x v="3"/>
  </r>
  <r>
    <x v="758"/>
    <x v="9"/>
    <x v="0"/>
    <n v="0.65920000000000001"/>
    <x v="8"/>
    <n v="18"/>
    <x v="1"/>
    <x v="3"/>
  </r>
  <r>
    <x v="758"/>
    <x v="10"/>
    <x v="0"/>
    <n v="0.65920000000000001"/>
    <x v="8"/>
    <n v="18"/>
    <x v="1"/>
    <x v="3"/>
  </r>
  <r>
    <x v="758"/>
    <x v="11"/>
    <x v="0"/>
    <n v="0.65920000000000001"/>
    <x v="8"/>
    <n v="18"/>
    <x v="1"/>
    <x v="3"/>
  </r>
  <r>
    <x v="758"/>
    <x v="12"/>
    <x v="0"/>
    <n v="0.65920000000000001"/>
    <x v="8"/>
    <n v="18"/>
    <x v="1"/>
    <x v="3"/>
  </r>
  <r>
    <x v="758"/>
    <x v="18"/>
    <x v="0"/>
    <n v="6.4899999999999999E-2"/>
    <x v="8"/>
    <n v="18"/>
    <x v="1"/>
    <x v="3"/>
  </r>
  <r>
    <x v="758"/>
    <x v="19"/>
    <x v="0"/>
    <n v="8.3699999999999997E-2"/>
    <x v="8"/>
    <n v="18"/>
    <x v="1"/>
    <x v="3"/>
  </r>
  <r>
    <x v="758"/>
    <x v="13"/>
    <x v="0"/>
    <n v="3.6859999999999997E-2"/>
    <x v="8"/>
    <n v="18"/>
    <x v="1"/>
    <x v="3"/>
  </r>
  <r>
    <x v="758"/>
    <x v="0"/>
    <x v="1"/>
    <n v="0.1155236"/>
    <x v="8"/>
    <n v="18"/>
    <x v="1"/>
    <x v="3"/>
  </r>
  <r>
    <x v="758"/>
    <x v="16"/>
    <x v="1"/>
    <n v="0.25696419999999998"/>
    <x v="8"/>
    <n v="18"/>
    <x v="1"/>
    <x v="3"/>
  </r>
  <r>
    <x v="758"/>
    <x v="14"/>
    <x v="1"/>
    <n v="0.24767069999999999"/>
    <x v="8"/>
    <n v="18"/>
    <x v="1"/>
    <x v="3"/>
  </r>
  <r>
    <x v="758"/>
    <x v="2"/>
    <x v="1"/>
    <n v="0.25688939999999999"/>
    <x v="8"/>
    <n v="18"/>
    <x v="1"/>
    <x v="3"/>
  </r>
  <r>
    <x v="758"/>
    <x v="5"/>
    <x v="1"/>
    <n v="0.1014805"/>
    <x v="8"/>
    <n v="18"/>
    <x v="1"/>
    <x v="3"/>
  </r>
  <r>
    <x v="758"/>
    <x v="6"/>
    <x v="1"/>
    <n v="0.211787"/>
    <x v="8"/>
    <n v="18"/>
    <x v="1"/>
    <x v="3"/>
  </r>
  <r>
    <x v="758"/>
    <x v="17"/>
    <x v="1"/>
    <n v="0.29557810000000001"/>
    <x v="8"/>
    <n v="18"/>
    <x v="1"/>
    <x v="3"/>
  </r>
  <r>
    <x v="758"/>
    <x v="15"/>
    <x v="1"/>
    <n v="0.28802359999999999"/>
    <x v="8"/>
    <n v="18"/>
    <x v="1"/>
    <x v="3"/>
  </r>
  <r>
    <x v="758"/>
    <x v="8"/>
    <x v="1"/>
    <n v="0.29688700000000001"/>
    <x v="8"/>
    <n v="18"/>
    <x v="1"/>
    <x v="3"/>
  </r>
  <r>
    <x v="758"/>
    <x v="9"/>
    <x v="1"/>
    <n v="0.30227229999999999"/>
    <x v="8"/>
    <n v="18"/>
    <x v="1"/>
    <x v="3"/>
  </r>
  <r>
    <x v="758"/>
    <x v="10"/>
    <x v="1"/>
    <n v="0.32377640000000002"/>
    <x v="8"/>
    <n v="18"/>
    <x v="1"/>
    <x v="3"/>
  </r>
  <r>
    <x v="758"/>
    <x v="11"/>
    <x v="1"/>
    <n v="0.29933660000000001"/>
    <x v="8"/>
    <n v="18"/>
    <x v="1"/>
    <x v="3"/>
  </r>
  <r>
    <x v="758"/>
    <x v="12"/>
    <x v="1"/>
    <n v="0.34763660000000002"/>
    <x v="8"/>
    <n v="18"/>
    <x v="1"/>
    <x v="3"/>
  </r>
  <r>
    <x v="758"/>
    <x v="18"/>
    <x v="1"/>
    <n v="0.17109759999999999"/>
    <x v="8"/>
    <n v="18"/>
    <x v="1"/>
    <x v="3"/>
  </r>
  <r>
    <x v="758"/>
    <x v="19"/>
    <x v="1"/>
    <n v="0.19050729999999999"/>
    <x v="8"/>
    <n v="18"/>
    <x v="1"/>
    <x v="3"/>
  </r>
  <r>
    <x v="758"/>
    <x v="13"/>
    <x v="1"/>
    <n v="7.7999990000000005E-2"/>
    <x v="8"/>
    <n v="18"/>
    <x v="1"/>
    <x v="3"/>
  </r>
  <r>
    <x v="759"/>
    <x v="0"/>
    <x v="3"/>
    <n v="0.62639999999999996"/>
    <x v="8"/>
    <n v="19"/>
    <x v="1"/>
    <x v="4"/>
  </r>
  <r>
    <x v="759"/>
    <x v="16"/>
    <x v="3"/>
    <n v="1.3813"/>
    <x v="8"/>
    <n v="19"/>
    <x v="1"/>
    <x v="4"/>
  </r>
  <r>
    <x v="759"/>
    <x v="14"/>
    <x v="3"/>
    <n v="1.33"/>
    <x v="8"/>
    <n v="19"/>
    <x v="1"/>
    <x v="4"/>
  </r>
  <r>
    <x v="759"/>
    <x v="2"/>
    <x v="3"/>
    <n v="1.3752"/>
    <x v="8"/>
    <n v="19"/>
    <x v="1"/>
    <x v="4"/>
  </r>
  <r>
    <x v="759"/>
    <x v="5"/>
    <x v="3"/>
    <n v="0.89159999999999995"/>
    <x v="8"/>
    <n v="19"/>
    <x v="1"/>
    <x v="4"/>
  </r>
  <r>
    <x v="759"/>
    <x v="6"/>
    <x v="3"/>
    <n v="1.1415999999999999"/>
    <x v="8"/>
    <n v="19"/>
    <x v="1"/>
    <x v="4"/>
  </r>
  <r>
    <x v="759"/>
    <x v="17"/>
    <x v="3"/>
    <n v="1.5889"/>
    <x v="8"/>
    <n v="19"/>
    <x v="1"/>
    <x v="4"/>
  </r>
  <r>
    <x v="759"/>
    <x v="15"/>
    <x v="3"/>
    <n v="1.5469999999999999"/>
    <x v="8"/>
    <n v="19"/>
    <x v="1"/>
    <x v="4"/>
  </r>
  <r>
    <x v="759"/>
    <x v="8"/>
    <x v="3"/>
    <n v="1.5908"/>
    <x v="8"/>
    <n v="19"/>
    <x v="1"/>
    <x v="4"/>
  </r>
  <r>
    <x v="759"/>
    <x v="9"/>
    <x v="3"/>
    <n v="1.6301000000000001"/>
    <x v="8"/>
    <n v="19"/>
    <x v="1"/>
    <x v="4"/>
  </r>
  <r>
    <x v="759"/>
    <x v="10"/>
    <x v="3"/>
    <n v="1.7339"/>
    <x v="8"/>
    <n v="19"/>
    <x v="1"/>
    <x v="4"/>
  </r>
  <r>
    <x v="759"/>
    <x v="11"/>
    <x v="3"/>
    <n v="1.6129"/>
    <x v="8"/>
    <n v="19"/>
    <x v="1"/>
    <x v="4"/>
  </r>
  <r>
    <x v="759"/>
    <x v="12"/>
    <x v="3"/>
    <n v="1.8686"/>
    <x v="8"/>
    <n v="19"/>
    <x v="1"/>
    <x v="4"/>
  </r>
  <r>
    <x v="759"/>
    <x v="18"/>
    <x v="3"/>
    <n v="0.91500000000000004"/>
    <x v="8"/>
    <n v="19"/>
    <x v="1"/>
    <x v="4"/>
  </r>
  <r>
    <x v="759"/>
    <x v="19"/>
    <x v="3"/>
    <n v="1.0187999999999999"/>
    <x v="8"/>
    <n v="19"/>
    <x v="1"/>
    <x v="4"/>
  </r>
  <r>
    <x v="759"/>
    <x v="13"/>
    <x v="3"/>
    <n v="0.68869999999999998"/>
    <x v="8"/>
    <n v="19"/>
    <x v="1"/>
    <x v="4"/>
  </r>
  <r>
    <x v="759"/>
    <x v="0"/>
    <x v="2"/>
    <n v="0.3682783"/>
    <x v="8"/>
    <n v="19"/>
    <x v="1"/>
    <x v="4"/>
  </r>
  <r>
    <x v="759"/>
    <x v="16"/>
    <x v="2"/>
    <n v="0.65190820000000005"/>
    <x v="8"/>
    <n v="19"/>
    <x v="1"/>
    <x v="4"/>
  </r>
  <r>
    <x v="759"/>
    <x v="14"/>
    <x v="2"/>
    <n v="0.61020090000000005"/>
    <x v="8"/>
    <n v="19"/>
    <x v="1"/>
    <x v="4"/>
  </r>
  <r>
    <x v="759"/>
    <x v="2"/>
    <x v="2"/>
    <n v="0.64694879999999999"/>
    <x v="8"/>
    <n v="19"/>
    <x v="1"/>
    <x v="4"/>
  </r>
  <r>
    <x v="759"/>
    <x v="5"/>
    <x v="2"/>
    <n v="0.66456660000000001"/>
    <x v="8"/>
    <n v="19"/>
    <x v="1"/>
    <x v="4"/>
  </r>
  <r>
    <x v="759"/>
    <x v="6"/>
    <x v="2"/>
    <n v="0.58118009999999998"/>
    <x v="8"/>
    <n v="19"/>
    <x v="1"/>
    <x v="4"/>
  </r>
  <r>
    <x v="759"/>
    <x v="17"/>
    <x v="2"/>
    <n v="0.63258859999999995"/>
    <x v="8"/>
    <n v="19"/>
    <x v="1"/>
    <x v="4"/>
  </r>
  <r>
    <x v="759"/>
    <x v="15"/>
    <x v="2"/>
    <n v="0.59852360000000004"/>
    <x v="8"/>
    <n v="19"/>
    <x v="1"/>
    <x v="4"/>
  </r>
  <r>
    <x v="759"/>
    <x v="8"/>
    <x v="2"/>
    <n v="0.63413330000000001"/>
    <x v="8"/>
    <n v="19"/>
    <x v="1"/>
    <x v="4"/>
  </r>
  <r>
    <x v="759"/>
    <x v="9"/>
    <x v="2"/>
    <n v="0.66608449999999997"/>
    <x v="8"/>
    <n v="19"/>
    <x v="1"/>
    <x v="4"/>
  </r>
  <r>
    <x v="759"/>
    <x v="10"/>
    <x v="2"/>
    <n v="0.75047470000000005"/>
    <x v="8"/>
    <n v="19"/>
    <x v="1"/>
    <x v="4"/>
  </r>
  <r>
    <x v="759"/>
    <x v="11"/>
    <x v="2"/>
    <n v="0.65210080000000004"/>
    <x v="8"/>
    <n v="19"/>
    <x v="1"/>
    <x v="4"/>
  </r>
  <r>
    <x v="759"/>
    <x v="12"/>
    <x v="2"/>
    <n v="0.8599869"/>
    <x v="8"/>
    <n v="19"/>
    <x v="1"/>
    <x v="4"/>
  </r>
  <r>
    <x v="759"/>
    <x v="18"/>
    <x v="2"/>
    <n v="0.67900249999999995"/>
    <x v="8"/>
    <n v="19"/>
    <x v="1"/>
    <x v="4"/>
  </r>
  <r>
    <x v="759"/>
    <x v="19"/>
    <x v="2"/>
    <n v="0.7445927"/>
    <x v="8"/>
    <n v="19"/>
    <x v="1"/>
    <x v="4"/>
  </r>
  <r>
    <x v="759"/>
    <x v="13"/>
    <x v="2"/>
    <n v="0.57260909999999998"/>
    <x v="8"/>
    <n v="19"/>
    <x v="1"/>
    <x v="4"/>
  </r>
  <r>
    <x v="759"/>
    <x v="0"/>
    <x v="0"/>
    <n v="0.14099"/>
    <x v="8"/>
    <n v="19"/>
    <x v="1"/>
    <x v="4"/>
  </r>
  <r>
    <x v="759"/>
    <x v="16"/>
    <x v="0"/>
    <n v="0.47110000000000002"/>
    <x v="8"/>
    <n v="19"/>
    <x v="1"/>
    <x v="4"/>
  </r>
  <r>
    <x v="759"/>
    <x v="14"/>
    <x v="0"/>
    <n v="0.47110000000000002"/>
    <x v="8"/>
    <n v="19"/>
    <x v="1"/>
    <x v="4"/>
  </r>
  <r>
    <x v="759"/>
    <x v="2"/>
    <x v="0"/>
    <n v="0.47110000000000002"/>
    <x v="8"/>
    <n v="19"/>
    <x v="1"/>
    <x v="4"/>
  </r>
  <r>
    <x v="759"/>
    <x v="5"/>
    <x v="0"/>
    <n v="0.12446"/>
    <x v="8"/>
    <n v="19"/>
    <x v="1"/>
    <x v="4"/>
  </r>
  <r>
    <x v="759"/>
    <x v="6"/>
    <x v="0"/>
    <n v="0.34694999999999998"/>
    <x v="8"/>
    <n v="19"/>
    <x v="1"/>
    <x v="4"/>
  </r>
  <r>
    <x v="759"/>
    <x v="17"/>
    <x v="0"/>
    <n v="0.65920000000000001"/>
    <x v="8"/>
    <n v="19"/>
    <x v="1"/>
    <x v="4"/>
  </r>
  <r>
    <x v="759"/>
    <x v="15"/>
    <x v="0"/>
    <n v="0.65920000000000001"/>
    <x v="8"/>
    <n v="19"/>
    <x v="1"/>
    <x v="4"/>
  </r>
  <r>
    <x v="759"/>
    <x v="8"/>
    <x v="0"/>
    <n v="0.65920000000000001"/>
    <x v="8"/>
    <n v="19"/>
    <x v="1"/>
    <x v="4"/>
  </r>
  <r>
    <x v="759"/>
    <x v="9"/>
    <x v="0"/>
    <n v="0.65920000000000001"/>
    <x v="8"/>
    <n v="19"/>
    <x v="1"/>
    <x v="4"/>
  </r>
  <r>
    <x v="759"/>
    <x v="10"/>
    <x v="0"/>
    <n v="0.65920000000000001"/>
    <x v="8"/>
    <n v="19"/>
    <x v="1"/>
    <x v="4"/>
  </r>
  <r>
    <x v="759"/>
    <x v="11"/>
    <x v="0"/>
    <n v="0.65920000000000001"/>
    <x v="8"/>
    <n v="19"/>
    <x v="1"/>
    <x v="4"/>
  </r>
  <r>
    <x v="759"/>
    <x v="12"/>
    <x v="0"/>
    <n v="0.65920000000000001"/>
    <x v="8"/>
    <n v="19"/>
    <x v="1"/>
    <x v="4"/>
  </r>
  <r>
    <x v="759"/>
    <x v="18"/>
    <x v="0"/>
    <n v="6.4899999999999999E-2"/>
    <x v="8"/>
    <n v="19"/>
    <x v="1"/>
    <x v="4"/>
  </r>
  <r>
    <x v="759"/>
    <x v="19"/>
    <x v="0"/>
    <n v="8.3699999999999997E-2"/>
    <x v="8"/>
    <n v="19"/>
    <x v="1"/>
    <x v="4"/>
  </r>
  <r>
    <x v="759"/>
    <x v="13"/>
    <x v="0"/>
    <n v="3.6859999999999997E-2"/>
    <x v="8"/>
    <n v="19"/>
    <x v="1"/>
    <x v="4"/>
  </r>
  <r>
    <x v="759"/>
    <x v="0"/>
    <x v="1"/>
    <n v="0.11713170000000001"/>
    <x v="8"/>
    <n v="19"/>
    <x v="1"/>
    <x v="4"/>
  </r>
  <r>
    <x v="759"/>
    <x v="16"/>
    <x v="1"/>
    <n v="0.25829190000000002"/>
    <x v="8"/>
    <n v="19"/>
    <x v="1"/>
    <x v="4"/>
  </r>
  <r>
    <x v="759"/>
    <x v="14"/>
    <x v="1"/>
    <n v="0.24869920000000001"/>
    <x v="8"/>
    <n v="19"/>
    <x v="1"/>
    <x v="4"/>
  </r>
  <r>
    <x v="759"/>
    <x v="2"/>
    <x v="1"/>
    <n v="0.25715120000000002"/>
    <x v="8"/>
    <n v="19"/>
    <x v="1"/>
    <x v="4"/>
  </r>
  <r>
    <x v="759"/>
    <x v="5"/>
    <x v="1"/>
    <n v="0.1025735"/>
    <x v="8"/>
    <n v="19"/>
    <x v="1"/>
    <x v="4"/>
  </r>
  <r>
    <x v="759"/>
    <x v="6"/>
    <x v="1"/>
    <n v="0.21346989999999999"/>
    <x v="8"/>
    <n v="19"/>
    <x v="1"/>
    <x v="4"/>
  </r>
  <r>
    <x v="759"/>
    <x v="17"/>
    <x v="1"/>
    <n v="0.29711140000000003"/>
    <x v="8"/>
    <n v="19"/>
    <x v="1"/>
    <x v="4"/>
  </r>
  <r>
    <x v="759"/>
    <x v="15"/>
    <x v="1"/>
    <n v="0.28927639999999999"/>
    <x v="8"/>
    <n v="19"/>
    <x v="1"/>
    <x v="4"/>
  </r>
  <r>
    <x v="759"/>
    <x v="8"/>
    <x v="1"/>
    <n v="0.29746669999999997"/>
    <x v="8"/>
    <n v="19"/>
    <x v="1"/>
    <x v="4"/>
  </r>
  <r>
    <x v="759"/>
    <x v="9"/>
    <x v="1"/>
    <n v="0.30481540000000001"/>
    <x v="8"/>
    <n v="19"/>
    <x v="1"/>
    <x v="4"/>
  </r>
  <r>
    <x v="759"/>
    <x v="10"/>
    <x v="1"/>
    <n v="0.32422519999999999"/>
    <x v="8"/>
    <n v="19"/>
    <x v="1"/>
    <x v="4"/>
  </r>
  <r>
    <x v="759"/>
    <x v="11"/>
    <x v="1"/>
    <n v="0.30159920000000001"/>
    <x v="8"/>
    <n v="19"/>
    <x v="1"/>
    <x v="4"/>
  </r>
  <r>
    <x v="759"/>
    <x v="12"/>
    <x v="1"/>
    <n v="0.34941299999999997"/>
    <x v="8"/>
    <n v="19"/>
    <x v="1"/>
    <x v="4"/>
  </r>
  <r>
    <x v="759"/>
    <x v="18"/>
    <x v="1"/>
    <n v="0.17109759999999999"/>
    <x v="8"/>
    <n v="19"/>
    <x v="1"/>
    <x v="4"/>
  </r>
  <r>
    <x v="759"/>
    <x v="19"/>
    <x v="1"/>
    <n v="0.19050729999999999"/>
    <x v="8"/>
    <n v="19"/>
    <x v="1"/>
    <x v="4"/>
  </r>
  <r>
    <x v="759"/>
    <x v="13"/>
    <x v="1"/>
    <n v="7.9230980000000006E-2"/>
    <x v="8"/>
    <n v="19"/>
    <x v="1"/>
    <x v="4"/>
  </r>
  <r>
    <x v="760"/>
    <x v="0"/>
    <x v="3"/>
    <n v="0.63470000000000004"/>
    <x v="8"/>
    <n v="20"/>
    <x v="1"/>
    <x v="4"/>
  </r>
  <r>
    <x v="760"/>
    <x v="16"/>
    <x v="3"/>
    <n v="1.3952"/>
    <x v="8"/>
    <n v="20"/>
    <x v="1"/>
    <x v="4"/>
  </r>
  <r>
    <x v="760"/>
    <x v="14"/>
    <x v="3"/>
    <n v="1.3475999999999999"/>
    <x v="8"/>
    <n v="20"/>
    <x v="1"/>
    <x v="4"/>
  </r>
  <r>
    <x v="760"/>
    <x v="2"/>
    <x v="3"/>
    <n v="1.3959999999999999"/>
    <x v="8"/>
    <n v="20"/>
    <x v="1"/>
    <x v="4"/>
  </r>
  <r>
    <x v="760"/>
    <x v="5"/>
    <x v="3"/>
    <n v="0.90439999999999998"/>
    <x v="8"/>
    <n v="20"/>
    <x v="1"/>
    <x v="4"/>
  </r>
  <r>
    <x v="760"/>
    <x v="6"/>
    <x v="3"/>
    <n v="1.1555"/>
    <x v="8"/>
    <n v="20"/>
    <x v="1"/>
    <x v="4"/>
  </r>
  <r>
    <x v="760"/>
    <x v="17"/>
    <x v="3"/>
    <n v="1.6043000000000001"/>
    <x v="8"/>
    <n v="20"/>
    <x v="1"/>
    <x v="4"/>
  </r>
  <r>
    <x v="760"/>
    <x v="15"/>
    <x v="3"/>
    <n v="1.5644"/>
    <x v="8"/>
    <n v="20"/>
    <x v="1"/>
    <x v="4"/>
  </r>
  <r>
    <x v="760"/>
    <x v="8"/>
    <x v="3"/>
    <n v="1.6127"/>
    <x v="8"/>
    <n v="20"/>
    <x v="1"/>
    <x v="4"/>
  </r>
  <r>
    <x v="760"/>
    <x v="9"/>
    <x v="3"/>
    <n v="1.639"/>
    <x v="8"/>
    <n v="20"/>
    <x v="1"/>
    <x v="4"/>
  </r>
  <r>
    <x v="760"/>
    <x v="10"/>
    <x v="3"/>
    <n v="1.7547999999999999"/>
    <x v="8"/>
    <n v="20"/>
    <x v="1"/>
    <x v="4"/>
  </r>
  <r>
    <x v="760"/>
    <x v="11"/>
    <x v="3"/>
    <n v="1.6637999999999999"/>
    <x v="8"/>
    <n v="20"/>
    <x v="1"/>
    <x v="4"/>
  </r>
  <r>
    <x v="760"/>
    <x v="12"/>
    <x v="3"/>
    <n v="1.8802000000000001"/>
    <x v="8"/>
    <n v="20"/>
    <x v="1"/>
    <x v="4"/>
  </r>
  <r>
    <x v="760"/>
    <x v="18"/>
    <x v="3"/>
    <n v="0.91500000000000004"/>
    <x v="8"/>
    <n v="20"/>
    <x v="1"/>
    <x v="4"/>
  </r>
  <r>
    <x v="760"/>
    <x v="19"/>
    <x v="3"/>
    <n v="1.0187999999999999"/>
    <x v="8"/>
    <n v="20"/>
    <x v="1"/>
    <x v="4"/>
  </r>
  <r>
    <x v="760"/>
    <x v="13"/>
    <x v="3"/>
    <n v="0.69820000000000004"/>
    <x v="8"/>
    <n v="20"/>
    <x v="1"/>
    <x v="4"/>
  </r>
  <r>
    <x v="760"/>
    <x v="0"/>
    <x v="2"/>
    <n v="0.37502629999999998"/>
    <x v="8"/>
    <n v="20"/>
    <x v="1"/>
    <x v="4"/>
  </r>
  <r>
    <x v="760"/>
    <x v="16"/>
    <x v="2"/>
    <n v="0.66320900000000005"/>
    <x v="8"/>
    <n v="20"/>
    <x v="1"/>
    <x v="4"/>
  </r>
  <r>
    <x v="760"/>
    <x v="14"/>
    <x v="2"/>
    <n v="0.6245098"/>
    <x v="8"/>
    <n v="20"/>
    <x v="1"/>
    <x v="4"/>
  </r>
  <r>
    <x v="760"/>
    <x v="2"/>
    <x v="2"/>
    <n v="0.66385939999999999"/>
    <x v="8"/>
    <n v="20"/>
    <x v="1"/>
    <x v="4"/>
  </r>
  <r>
    <x v="760"/>
    <x v="5"/>
    <x v="2"/>
    <n v="0.67589399999999999"/>
    <x v="8"/>
    <n v="20"/>
    <x v="1"/>
    <x v="4"/>
  </r>
  <r>
    <x v="760"/>
    <x v="6"/>
    <x v="2"/>
    <n v="0.59248100000000004"/>
    <x v="8"/>
    <n v="20"/>
    <x v="1"/>
    <x v="4"/>
  </r>
  <r>
    <x v="760"/>
    <x v="17"/>
    <x v="2"/>
    <n v="0.64510889999999999"/>
    <x v="8"/>
    <n v="20"/>
    <x v="1"/>
    <x v="4"/>
  </r>
  <r>
    <x v="760"/>
    <x v="15"/>
    <x v="2"/>
    <n v="0.61266989999999999"/>
    <x v="8"/>
    <n v="20"/>
    <x v="1"/>
    <x v="4"/>
  </r>
  <r>
    <x v="760"/>
    <x v="8"/>
    <x v="2"/>
    <n v="0.65193820000000002"/>
    <x v="8"/>
    <n v="20"/>
    <x v="1"/>
    <x v="4"/>
  </r>
  <r>
    <x v="760"/>
    <x v="9"/>
    <x v="2"/>
    <n v="0.67332040000000004"/>
    <x v="8"/>
    <n v="20"/>
    <x v="1"/>
    <x v="4"/>
  </r>
  <r>
    <x v="760"/>
    <x v="10"/>
    <x v="2"/>
    <n v="0.76746650000000005"/>
    <x v="8"/>
    <n v="20"/>
    <x v="1"/>
    <x v="4"/>
  </r>
  <r>
    <x v="760"/>
    <x v="11"/>
    <x v="2"/>
    <n v="0.69348299999999996"/>
    <x v="8"/>
    <n v="20"/>
    <x v="1"/>
    <x v="4"/>
  </r>
  <r>
    <x v="760"/>
    <x v="12"/>
    <x v="2"/>
    <n v="0.86941780000000002"/>
    <x v="8"/>
    <n v="20"/>
    <x v="1"/>
    <x v="4"/>
  </r>
  <r>
    <x v="760"/>
    <x v="18"/>
    <x v="2"/>
    <n v="0.67900249999999995"/>
    <x v="8"/>
    <n v="20"/>
    <x v="1"/>
    <x v="4"/>
  </r>
  <r>
    <x v="760"/>
    <x v="19"/>
    <x v="2"/>
    <n v="0.7445927"/>
    <x v="8"/>
    <n v="20"/>
    <x v="1"/>
    <x v="4"/>
  </r>
  <r>
    <x v="760"/>
    <x v="13"/>
    <x v="2"/>
    <n v="0.58101610000000004"/>
    <x v="8"/>
    <n v="20"/>
    <x v="1"/>
    <x v="4"/>
  </r>
  <r>
    <x v="760"/>
    <x v="0"/>
    <x v="0"/>
    <n v="0.14099"/>
    <x v="8"/>
    <n v="20"/>
    <x v="1"/>
    <x v="4"/>
  </r>
  <r>
    <x v="760"/>
    <x v="16"/>
    <x v="0"/>
    <n v="0.47110000000000002"/>
    <x v="8"/>
    <n v="20"/>
    <x v="1"/>
    <x v="4"/>
  </r>
  <r>
    <x v="760"/>
    <x v="14"/>
    <x v="0"/>
    <n v="0.47110000000000002"/>
    <x v="8"/>
    <n v="20"/>
    <x v="1"/>
    <x v="4"/>
  </r>
  <r>
    <x v="760"/>
    <x v="2"/>
    <x v="0"/>
    <n v="0.47110000000000002"/>
    <x v="8"/>
    <n v="20"/>
    <x v="1"/>
    <x v="4"/>
  </r>
  <r>
    <x v="760"/>
    <x v="5"/>
    <x v="0"/>
    <n v="0.12446"/>
    <x v="8"/>
    <n v="20"/>
    <x v="1"/>
    <x v="4"/>
  </r>
  <r>
    <x v="760"/>
    <x v="6"/>
    <x v="0"/>
    <n v="0.34694999999999998"/>
    <x v="8"/>
    <n v="20"/>
    <x v="1"/>
    <x v="4"/>
  </r>
  <r>
    <x v="760"/>
    <x v="17"/>
    <x v="0"/>
    <n v="0.65920000000000001"/>
    <x v="8"/>
    <n v="20"/>
    <x v="1"/>
    <x v="4"/>
  </r>
  <r>
    <x v="760"/>
    <x v="15"/>
    <x v="0"/>
    <n v="0.65920000000000001"/>
    <x v="8"/>
    <n v="20"/>
    <x v="1"/>
    <x v="4"/>
  </r>
  <r>
    <x v="760"/>
    <x v="8"/>
    <x v="0"/>
    <n v="0.65920000000000001"/>
    <x v="8"/>
    <n v="20"/>
    <x v="1"/>
    <x v="4"/>
  </r>
  <r>
    <x v="760"/>
    <x v="9"/>
    <x v="0"/>
    <n v="0.65920000000000001"/>
    <x v="8"/>
    <n v="20"/>
    <x v="1"/>
    <x v="4"/>
  </r>
  <r>
    <x v="760"/>
    <x v="10"/>
    <x v="0"/>
    <n v="0.65920000000000001"/>
    <x v="8"/>
    <n v="20"/>
    <x v="1"/>
    <x v="4"/>
  </r>
  <r>
    <x v="760"/>
    <x v="11"/>
    <x v="0"/>
    <n v="0.65920000000000001"/>
    <x v="8"/>
    <n v="20"/>
    <x v="1"/>
    <x v="4"/>
  </r>
  <r>
    <x v="760"/>
    <x v="12"/>
    <x v="0"/>
    <n v="0.65920000000000001"/>
    <x v="8"/>
    <n v="20"/>
    <x v="1"/>
    <x v="4"/>
  </r>
  <r>
    <x v="760"/>
    <x v="18"/>
    <x v="0"/>
    <n v="6.4899999999999999E-2"/>
    <x v="8"/>
    <n v="20"/>
    <x v="1"/>
    <x v="4"/>
  </r>
  <r>
    <x v="760"/>
    <x v="19"/>
    <x v="0"/>
    <n v="8.3699999999999997E-2"/>
    <x v="8"/>
    <n v="20"/>
    <x v="1"/>
    <x v="4"/>
  </r>
  <r>
    <x v="760"/>
    <x v="13"/>
    <x v="0"/>
    <n v="3.6859999999999997E-2"/>
    <x v="8"/>
    <n v="20"/>
    <x v="1"/>
    <x v="4"/>
  </r>
  <r>
    <x v="760"/>
    <x v="0"/>
    <x v="1"/>
    <n v="0.1186837"/>
    <x v="8"/>
    <n v="20"/>
    <x v="1"/>
    <x v="4"/>
  </r>
  <r>
    <x v="760"/>
    <x v="16"/>
    <x v="1"/>
    <n v="0.26089109999999999"/>
    <x v="8"/>
    <n v="20"/>
    <x v="1"/>
    <x v="4"/>
  </r>
  <r>
    <x v="760"/>
    <x v="14"/>
    <x v="1"/>
    <n v="0.2519902"/>
    <x v="8"/>
    <n v="20"/>
    <x v="1"/>
    <x v="4"/>
  </r>
  <r>
    <x v="760"/>
    <x v="2"/>
    <x v="1"/>
    <n v="0.26104070000000001"/>
    <x v="8"/>
    <n v="20"/>
    <x v="1"/>
    <x v="4"/>
  </r>
  <r>
    <x v="760"/>
    <x v="5"/>
    <x v="1"/>
    <n v="0.104046"/>
    <x v="8"/>
    <n v="20"/>
    <x v="1"/>
    <x v="4"/>
  </r>
  <r>
    <x v="760"/>
    <x v="6"/>
    <x v="1"/>
    <n v="0.21606909999999999"/>
    <x v="8"/>
    <n v="20"/>
    <x v="1"/>
    <x v="4"/>
  </r>
  <r>
    <x v="760"/>
    <x v="17"/>
    <x v="1"/>
    <n v="0.29999110000000001"/>
    <x v="8"/>
    <n v="20"/>
    <x v="1"/>
    <x v="4"/>
  </r>
  <r>
    <x v="760"/>
    <x v="15"/>
    <x v="1"/>
    <n v="0.29253010000000002"/>
    <x v="8"/>
    <n v="20"/>
    <x v="1"/>
    <x v="4"/>
  </r>
  <r>
    <x v="760"/>
    <x v="8"/>
    <x v="1"/>
    <n v="0.30156179999999999"/>
    <x v="8"/>
    <n v="20"/>
    <x v="1"/>
    <x v="4"/>
  </r>
  <r>
    <x v="760"/>
    <x v="9"/>
    <x v="1"/>
    <n v="0.30647970000000002"/>
    <x v="8"/>
    <n v="20"/>
    <x v="1"/>
    <x v="4"/>
  </r>
  <r>
    <x v="760"/>
    <x v="10"/>
    <x v="1"/>
    <n v="0.32813330000000002"/>
    <x v="8"/>
    <n v="20"/>
    <x v="1"/>
    <x v="4"/>
  </r>
  <r>
    <x v="760"/>
    <x v="11"/>
    <x v="1"/>
    <n v="0.31111709999999998"/>
    <x v="8"/>
    <n v="20"/>
    <x v="1"/>
    <x v="4"/>
  </r>
  <r>
    <x v="760"/>
    <x v="12"/>
    <x v="1"/>
    <n v="0.35158210000000001"/>
    <x v="8"/>
    <n v="20"/>
    <x v="1"/>
    <x v="4"/>
  </r>
  <r>
    <x v="760"/>
    <x v="18"/>
    <x v="1"/>
    <n v="0.17109759999999999"/>
    <x v="8"/>
    <n v="20"/>
    <x v="1"/>
    <x v="4"/>
  </r>
  <r>
    <x v="760"/>
    <x v="19"/>
    <x v="1"/>
    <n v="0.19050729999999999"/>
    <x v="8"/>
    <n v="20"/>
    <x v="1"/>
    <x v="4"/>
  </r>
  <r>
    <x v="760"/>
    <x v="13"/>
    <x v="1"/>
    <n v="8.0323889999999995E-2"/>
    <x v="8"/>
    <n v="20"/>
    <x v="1"/>
    <x v="4"/>
  </r>
  <r>
    <x v="761"/>
    <x v="0"/>
    <x v="3"/>
    <n v="0.63490000000000002"/>
    <x v="8"/>
    <n v="21"/>
    <x v="1"/>
    <x v="4"/>
  </r>
  <r>
    <x v="761"/>
    <x v="16"/>
    <x v="3"/>
    <n v="1.4135"/>
    <x v="8"/>
    <n v="21"/>
    <x v="1"/>
    <x v="4"/>
  </r>
  <r>
    <x v="761"/>
    <x v="14"/>
    <x v="3"/>
    <n v="1.3606"/>
    <x v="8"/>
    <n v="21"/>
    <x v="1"/>
    <x v="4"/>
  </r>
  <r>
    <x v="761"/>
    <x v="2"/>
    <x v="3"/>
    <n v="1.4093"/>
    <x v="8"/>
    <n v="21"/>
    <x v="1"/>
    <x v="4"/>
  </r>
  <r>
    <x v="761"/>
    <x v="5"/>
    <x v="3"/>
    <n v="0.92169999999999996"/>
    <x v="8"/>
    <n v="21"/>
    <x v="1"/>
    <x v="4"/>
  </r>
  <r>
    <x v="761"/>
    <x v="6"/>
    <x v="3"/>
    <n v="1.1786000000000001"/>
    <x v="8"/>
    <n v="21"/>
    <x v="1"/>
    <x v="4"/>
  </r>
  <r>
    <x v="761"/>
    <x v="17"/>
    <x v="3"/>
    <n v="1.6255999999999999"/>
    <x v="8"/>
    <n v="21"/>
    <x v="1"/>
    <x v="4"/>
  </r>
  <r>
    <x v="761"/>
    <x v="15"/>
    <x v="3"/>
    <n v="1.5780000000000001"/>
    <x v="8"/>
    <n v="21"/>
    <x v="1"/>
    <x v="4"/>
  </r>
  <r>
    <x v="761"/>
    <x v="8"/>
    <x v="3"/>
    <n v="1.6232"/>
    <x v="8"/>
    <n v="21"/>
    <x v="1"/>
    <x v="4"/>
  </r>
  <r>
    <x v="761"/>
    <x v="9"/>
    <x v="3"/>
    <n v="1.6597"/>
    <x v="8"/>
    <n v="21"/>
    <x v="1"/>
    <x v="4"/>
  </r>
  <r>
    <x v="761"/>
    <x v="10"/>
    <x v="3"/>
    <n v="1.7615000000000001"/>
    <x v="8"/>
    <n v="21"/>
    <x v="1"/>
    <x v="4"/>
  </r>
  <r>
    <x v="761"/>
    <x v="11"/>
    <x v="3"/>
    <n v="1.7033"/>
    <x v="8"/>
    <n v="21"/>
    <x v="1"/>
    <x v="4"/>
  </r>
  <r>
    <x v="761"/>
    <x v="12"/>
    <x v="3"/>
    <n v="1.8827"/>
    <x v="8"/>
    <n v="21"/>
    <x v="1"/>
    <x v="4"/>
  </r>
  <r>
    <x v="761"/>
    <x v="18"/>
    <x v="3"/>
    <n v="0.91500000000000004"/>
    <x v="8"/>
    <n v="21"/>
    <x v="1"/>
    <x v="4"/>
  </r>
  <r>
    <x v="761"/>
    <x v="19"/>
    <x v="3"/>
    <n v="1.0187999999999999"/>
    <x v="8"/>
    <n v="21"/>
    <x v="1"/>
    <x v="4"/>
  </r>
  <r>
    <x v="761"/>
    <x v="13"/>
    <x v="3"/>
    <n v="0.72130000000000005"/>
    <x v="8"/>
    <n v="21"/>
    <x v="1"/>
    <x v="4"/>
  </r>
  <r>
    <x v="761"/>
    <x v="0"/>
    <x v="2"/>
    <n v="0.37518879999999999"/>
    <x v="8"/>
    <n v="21"/>
    <x v="1"/>
    <x v="4"/>
  </r>
  <r>
    <x v="761"/>
    <x v="16"/>
    <x v="2"/>
    <n v="0.678087"/>
    <x v="8"/>
    <n v="21"/>
    <x v="1"/>
    <x v="4"/>
  </r>
  <r>
    <x v="761"/>
    <x v="14"/>
    <x v="2"/>
    <n v="0.6350789"/>
    <x v="8"/>
    <n v="21"/>
    <x v="1"/>
    <x v="4"/>
  </r>
  <r>
    <x v="761"/>
    <x v="2"/>
    <x v="2"/>
    <n v="0.67467239999999995"/>
    <x v="8"/>
    <n v="21"/>
    <x v="1"/>
    <x v="4"/>
  </r>
  <r>
    <x v="761"/>
    <x v="5"/>
    <x v="2"/>
    <n v="0.69120369999999998"/>
    <x v="8"/>
    <n v="21"/>
    <x v="1"/>
    <x v="4"/>
  </r>
  <r>
    <x v="761"/>
    <x v="6"/>
    <x v="2"/>
    <n v="0.61126139999999995"/>
    <x v="8"/>
    <n v="21"/>
    <x v="1"/>
    <x v="4"/>
  </r>
  <r>
    <x v="761"/>
    <x v="17"/>
    <x v="2"/>
    <n v="0.66242599999999996"/>
    <x v="8"/>
    <n v="21"/>
    <x v="1"/>
    <x v="4"/>
  </r>
  <r>
    <x v="761"/>
    <x v="15"/>
    <x v="2"/>
    <n v="0.62372680000000003"/>
    <x v="8"/>
    <n v="21"/>
    <x v="1"/>
    <x v="4"/>
  </r>
  <r>
    <x v="761"/>
    <x v="8"/>
    <x v="2"/>
    <n v="0.66047480000000003"/>
    <x v="8"/>
    <n v="21"/>
    <x v="1"/>
    <x v="4"/>
  </r>
  <r>
    <x v="761"/>
    <x v="9"/>
    <x v="2"/>
    <n v="0.69014949999999997"/>
    <x v="8"/>
    <n v="21"/>
    <x v="1"/>
    <x v="4"/>
  </r>
  <r>
    <x v="761"/>
    <x v="10"/>
    <x v="2"/>
    <n v="0.77291379999999998"/>
    <x v="8"/>
    <n v="21"/>
    <x v="1"/>
    <x v="4"/>
  </r>
  <r>
    <x v="761"/>
    <x v="11"/>
    <x v="2"/>
    <n v="0.72559680000000004"/>
    <x v="8"/>
    <n v="21"/>
    <x v="1"/>
    <x v="4"/>
  </r>
  <r>
    <x v="761"/>
    <x v="12"/>
    <x v="2"/>
    <n v="0.87145039999999996"/>
    <x v="8"/>
    <n v="21"/>
    <x v="1"/>
    <x v="4"/>
  </r>
  <r>
    <x v="761"/>
    <x v="18"/>
    <x v="2"/>
    <n v="0.67900249999999995"/>
    <x v="8"/>
    <n v="21"/>
    <x v="1"/>
    <x v="4"/>
  </r>
  <r>
    <x v="761"/>
    <x v="19"/>
    <x v="2"/>
    <n v="0.7445927"/>
    <x v="8"/>
    <n v="21"/>
    <x v="1"/>
    <x v="4"/>
  </r>
  <r>
    <x v="761"/>
    <x v="13"/>
    <x v="2"/>
    <n v="0.60145859999999995"/>
    <x v="8"/>
    <n v="21"/>
    <x v="1"/>
    <x v="4"/>
  </r>
  <r>
    <x v="761"/>
    <x v="0"/>
    <x v="0"/>
    <n v="0.14099"/>
    <x v="8"/>
    <n v="21"/>
    <x v="1"/>
    <x v="4"/>
  </r>
  <r>
    <x v="761"/>
    <x v="16"/>
    <x v="0"/>
    <n v="0.47110000000000002"/>
    <x v="8"/>
    <n v="21"/>
    <x v="1"/>
    <x v="4"/>
  </r>
  <r>
    <x v="761"/>
    <x v="14"/>
    <x v="0"/>
    <n v="0.47110000000000002"/>
    <x v="8"/>
    <n v="21"/>
    <x v="1"/>
    <x v="4"/>
  </r>
  <r>
    <x v="761"/>
    <x v="2"/>
    <x v="0"/>
    <n v="0.47110000000000002"/>
    <x v="8"/>
    <n v="21"/>
    <x v="1"/>
    <x v="4"/>
  </r>
  <r>
    <x v="761"/>
    <x v="5"/>
    <x v="0"/>
    <n v="0.12446"/>
    <x v="8"/>
    <n v="21"/>
    <x v="1"/>
    <x v="4"/>
  </r>
  <r>
    <x v="761"/>
    <x v="6"/>
    <x v="0"/>
    <n v="0.34694999999999998"/>
    <x v="8"/>
    <n v="21"/>
    <x v="1"/>
    <x v="4"/>
  </r>
  <r>
    <x v="761"/>
    <x v="17"/>
    <x v="0"/>
    <n v="0.65920000000000001"/>
    <x v="8"/>
    <n v="21"/>
    <x v="1"/>
    <x v="4"/>
  </r>
  <r>
    <x v="761"/>
    <x v="15"/>
    <x v="0"/>
    <n v="0.65920000000000001"/>
    <x v="8"/>
    <n v="21"/>
    <x v="1"/>
    <x v="4"/>
  </r>
  <r>
    <x v="761"/>
    <x v="8"/>
    <x v="0"/>
    <n v="0.65920000000000001"/>
    <x v="8"/>
    <n v="21"/>
    <x v="1"/>
    <x v="4"/>
  </r>
  <r>
    <x v="761"/>
    <x v="9"/>
    <x v="0"/>
    <n v="0.65920000000000001"/>
    <x v="8"/>
    <n v="21"/>
    <x v="1"/>
    <x v="4"/>
  </r>
  <r>
    <x v="761"/>
    <x v="10"/>
    <x v="0"/>
    <n v="0.65920000000000001"/>
    <x v="8"/>
    <n v="21"/>
    <x v="1"/>
    <x v="4"/>
  </r>
  <r>
    <x v="761"/>
    <x v="11"/>
    <x v="0"/>
    <n v="0.65920000000000001"/>
    <x v="8"/>
    <n v="21"/>
    <x v="1"/>
    <x v="4"/>
  </r>
  <r>
    <x v="761"/>
    <x v="12"/>
    <x v="0"/>
    <n v="0.65920000000000001"/>
    <x v="8"/>
    <n v="21"/>
    <x v="1"/>
    <x v="4"/>
  </r>
  <r>
    <x v="761"/>
    <x v="18"/>
    <x v="0"/>
    <n v="6.4899999999999999E-2"/>
    <x v="8"/>
    <n v="21"/>
    <x v="1"/>
    <x v="4"/>
  </r>
  <r>
    <x v="761"/>
    <x v="19"/>
    <x v="0"/>
    <n v="8.3699999999999997E-2"/>
    <x v="8"/>
    <n v="21"/>
    <x v="1"/>
    <x v="4"/>
  </r>
  <r>
    <x v="761"/>
    <x v="13"/>
    <x v="0"/>
    <n v="3.6859999999999997E-2"/>
    <x v="8"/>
    <n v="21"/>
    <x v="1"/>
    <x v="4"/>
  </r>
  <r>
    <x v="761"/>
    <x v="0"/>
    <x v="1"/>
    <n v="0.1187211"/>
    <x v="8"/>
    <n v="21"/>
    <x v="1"/>
    <x v="4"/>
  </r>
  <r>
    <x v="761"/>
    <x v="16"/>
    <x v="1"/>
    <n v="0.26431300000000002"/>
    <x v="8"/>
    <n v="21"/>
    <x v="1"/>
    <x v="4"/>
  </r>
  <r>
    <x v="761"/>
    <x v="14"/>
    <x v="1"/>
    <n v="0.25442110000000001"/>
    <x v="8"/>
    <n v="21"/>
    <x v="1"/>
    <x v="4"/>
  </r>
  <r>
    <x v="761"/>
    <x v="2"/>
    <x v="1"/>
    <n v="0.26352759999999997"/>
    <x v="8"/>
    <n v="21"/>
    <x v="1"/>
    <x v="4"/>
  </r>
  <r>
    <x v="761"/>
    <x v="5"/>
    <x v="1"/>
    <n v="0.1060363"/>
    <x v="8"/>
    <n v="21"/>
    <x v="1"/>
    <x v="4"/>
  </r>
  <r>
    <x v="761"/>
    <x v="6"/>
    <x v="1"/>
    <n v="0.22038859999999999"/>
    <x v="8"/>
    <n v="21"/>
    <x v="1"/>
    <x v="4"/>
  </r>
  <r>
    <x v="761"/>
    <x v="17"/>
    <x v="1"/>
    <n v="0.30397400000000002"/>
    <x v="8"/>
    <n v="21"/>
    <x v="1"/>
    <x v="4"/>
  </r>
  <r>
    <x v="761"/>
    <x v="15"/>
    <x v="1"/>
    <n v="0.29507319999999998"/>
    <x v="8"/>
    <n v="21"/>
    <x v="1"/>
    <x v="4"/>
  </r>
  <r>
    <x v="761"/>
    <x v="8"/>
    <x v="1"/>
    <n v="0.3035252"/>
    <x v="8"/>
    <n v="21"/>
    <x v="1"/>
    <x v="4"/>
  </r>
  <r>
    <x v="761"/>
    <x v="9"/>
    <x v="1"/>
    <n v="0.31035040000000003"/>
    <x v="8"/>
    <n v="21"/>
    <x v="1"/>
    <x v="4"/>
  </r>
  <r>
    <x v="761"/>
    <x v="10"/>
    <x v="1"/>
    <n v="0.32938620000000002"/>
    <x v="8"/>
    <n v="21"/>
    <x v="1"/>
    <x v="4"/>
  </r>
  <r>
    <x v="761"/>
    <x v="11"/>
    <x v="1"/>
    <n v="0.31850329999999999"/>
    <x v="8"/>
    <n v="21"/>
    <x v="1"/>
    <x v="4"/>
  </r>
  <r>
    <x v="761"/>
    <x v="12"/>
    <x v="1"/>
    <n v="0.35204960000000002"/>
    <x v="8"/>
    <n v="21"/>
    <x v="1"/>
    <x v="4"/>
  </r>
  <r>
    <x v="761"/>
    <x v="18"/>
    <x v="1"/>
    <n v="0.17109759999999999"/>
    <x v="8"/>
    <n v="21"/>
    <x v="1"/>
    <x v="4"/>
  </r>
  <r>
    <x v="761"/>
    <x v="19"/>
    <x v="1"/>
    <n v="0.19050729999999999"/>
    <x v="8"/>
    <n v="21"/>
    <x v="1"/>
    <x v="4"/>
  </r>
  <r>
    <x v="761"/>
    <x v="13"/>
    <x v="1"/>
    <n v="8.298142E-2"/>
    <x v="8"/>
    <n v="21"/>
    <x v="1"/>
    <x v="4"/>
  </r>
  <r>
    <x v="762"/>
    <x v="0"/>
    <x v="3"/>
    <n v="0.63570000000000004"/>
    <x v="8"/>
    <n v="22"/>
    <x v="1"/>
    <x v="4"/>
  </r>
  <r>
    <x v="762"/>
    <x v="16"/>
    <x v="3"/>
    <n v="1.4336"/>
    <x v="8"/>
    <n v="22"/>
    <x v="1"/>
    <x v="4"/>
  </r>
  <r>
    <x v="762"/>
    <x v="14"/>
    <x v="3"/>
    <n v="1.3829"/>
    <x v="8"/>
    <n v="22"/>
    <x v="1"/>
    <x v="4"/>
  </r>
  <r>
    <x v="762"/>
    <x v="2"/>
    <x v="3"/>
    <n v="1.4300999999999999"/>
    <x v="8"/>
    <n v="22"/>
    <x v="1"/>
    <x v="4"/>
  </r>
  <r>
    <x v="762"/>
    <x v="5"/>
    <x v="3"/>
    <n v="0.93910000000000005"/>
    <x v="8"/>
    <n v="22"/>
    <x v="1"/>
    <x v="4"/>
  </r>
  <r>
    <x v="762"/>
    <x v="6"/>
    <x v="3"/>
    <n v="1.1899"/>
    <x v="8"/>
    <n v="22"/>
    <x v="1"/>
    <x v="4"/>
  </r>
  <r>
    <x v="762"/>
    <x v="17"/>
    <x v="3"/>
    <n v="1.6447000000000001"/>
    <x v="8"/>
    <n v="22"/>
    <x v="1"/>
    <x v="4"/>
  </r>
  <r>
    <x v="762"/>
    <x v="15"/>
    <x v="3"/>
    <n v="1.6013999999999999"/>
    <x v="8"/>
    <n v="22"/>
    <x v="1"/>
    <x v="4"/>
  </r>
  <r>
    <x v="762"/>
    <x v="8"/>
    <x v="3"/>
    <n v="1.6473"/>
    <x v="8"/>
    <n v="22"/>
    <x v="1"/>
    <x v="4"/>
  </r>
  <r>
    <x v="762"/>
    <x v="9"/>
    <x v="3"/>
    <n v="1.6766000000000001"/>
    <x v="8"/>
    <n v="22"/>
    <x v="1"/>
    <x v="4"/>
  </r>
  <r>
    <x v="762"/>
    <x v="10"/>
    <x v="3"/>
    <n v="1.7905"/>
    <x v="8"/>
    <n v="22"/>
    <x v="1"/>
    <x v="4"/>
  </r>
  <r>
    <x v="762"/>
    <x v="11"/>
    <x v="3"/>
    <n v="1.7222"/>
    <x v="8"/>
    <n v="22"/>
    <x v="1"/>
    <x v="4"/>
  </r>
  <r>
    <x v="762"/>
    <x v="12"/>
    <x v="3"/>
    <n v="1.8976999999999999"/>
    <x v="8"/>
    <n v="22"/>
    <x v="1"/>
    <x v="4"/>
  </r>
  <r>
    <x v="762"/>
    <x v="18"/>
    <x v="3"/>
    <n v="0.91500000000000004"/>
    <x v="8"/>
    <n v="22"/>
    <x v="1"/>
    <x v="4"/>
  </r>
  <r>
    <x v="762"/>
    <x v="19"/>
    <x v="3"/>
    <n v="1.0187999999999999"/>
    <x v="8"/>
    <n v="22"/>
    <x v="1"/>
    <x v="4"/>
  </r>
  <r>
    <x v="762"/>
    <x v="13"/>
    <x v="3"/>
    <n v="0.72409999999999997"/>
    <x v="8"/>
    <n v="22"/>
    <x v="1"/>
    <x v="4"/>
  </r>
  <r>
    <x v="762"/>
    <x v="0"/>
    <x v="2"/>
    <n v="0.37583919999999998"/>
    <x v="8"/>
    <n v="22"/>
    <x v="1"/>
    <x v="4"/>
  </r>
  <r>
    <x v="762"/>
    <x v="16"/>
    <x v="2"/>
    <n v="0.69442839999999995"/>
    <x v="8"/>
    <n v="22"/>
    <x v="1"/>
    <x v="4"/>
  </r>
  <r>
    <x v="762"/>
    <x v="14"/>
    <x v="2"/>
    <n v="0.65320900000000004"/>
    <x v="8"/>
    <n v="22"/>
    <x v="1"/>
    <x v="4"/>
  </r>
  <r>
    <x v="762"/>
    <x v="2"/>
    <x v="2"/>
    <n v="0.6915829"/>
    <x v="8"/>
    <n v="22"/>
    <x v="1"/>
    <x v="4"/>
  </r>
  <r>
    <x v="762"/>
    <x v="5"/>
    <x v="2"/>
    <n v="0.70660199999999995"/>
    <x v="8"/>
    <n v="22"/>
    <x v="1"/>
    <x v="4"/>
  </r>
  <r>
    <x v="762"/>
    <x v="6"/>
    <x v="2"/>
    <n v="0.62044840000000001"/>
    <x v="8"/>
    <n v="22"/>
    <x v="1"/>
    <x v="4"/>
  </r>
  <r>
    <x v="762"/>
    <x v="17"/>
    <x v="2"/>
    <n v="0.67795450000000002"/>
    <x v="8"/>
    <n v="22"/>
    <x v="1"/>
    <x v="4"/>
  </r>
  <r>
    <x v="762"/>
    <x v="15"/>
    <x v="2"/>
    <n v="0.64275119999999997"/>
    <x v="8"/>
    <n v="22"/>
    <x v="1"/>
    <x v="4"/>
  </r>
  <r>
    <x v="762"/>
    <x v="8"/>
    <x v="2"/>
    <n v="0.68006829999999996"/>
    <x v="8"/>
    <n v="22"/>
    <x v="1"/>
    <x v="4"/>
  </r>
  <r>
    <x v="762"/>
    <x v="9"/>
    <x v="2"/>
    <n v="0.70388949999999995"/>
    <x v="8"/>
    <n v="22"/>
    <x v="1"/>
    <x v="4"/>
  </r>
  <r>
    <x v="762"/>
    <x v="10"/>
    <x v="2"/>
    <n v="0.79649099999999995"/>
    <x v="8"/>
    <n v="22"/>
    <x v="1"/>
    <x v="4"/>
  </r>
  <r>
    <x v="762"/>
    <x v="11"/>
    <x v="2"/>
    <n v="0.74096260000000003"/>
    <x v="8"/>
    <n v="22"/>
    <x v="1"/>
    <x v="4"/>
  </r>
  <r>
    <x v="762"/>
    <x v="12"/>
    <x v="2"/>
    <n v="0.88364540000000003"/>
    <x v="8"/>
    <n v="22"/>
    <x v="1"/>
    <x v="4"/>
  </r>
  <r>
    <x v="762"/>
    <x v="18"/>
    <x v="2"/>
    <n v="0.67900249999999995"/>
    <x v="8"/>
    <n v="22"/>
    <x v="1"/>
    <x v="4"/>
  </r>
  <r>
    <x v="762"/>
    <x v="19"/>
    <x v="2"/>
    <n v="0.7445927"/>
    <x v="8"/>
    <n v="22"/>
    <x v="1"/>
    <x v="4"/>
  </r>
  <r>
    <x v="762"/>
    <x v="13"/>
    <x v="2"/>
    <n v="0.60393640000000004"/>
    <x v="8"/>
    <n v="22"/>
    <x v="1"/>
    <x v="4"/>
  </r>
  <r>
    <x v="762"/>
    <x v="0"/>
    <x v="0"/>
    <n v="0.14099"/>
    <x v="8"/>
    <n v="22"/>
    <x v="1"/>
    <x v="4"/>
  </r>
  <r>
    <x v="762"/>
    <x v="16"/>
    <x v="0"/>
    <n v="0.47110000000000002"/>
    <x v="8"/>
    <n v="22"/>
    <x v="1"/>
    <x v="4"/>
  </r>
  <r>
    <x v="762"/>
    <x v="14"/>
    <x v="0"/>
    <n v="0.47110000000000002"/>
    <x v="8"/>
    <n v="22"/>
    <x v="1"/>
    <x v="4"/>
  </r>
  <r>
    <x v="762"/>
    <x v="2"/>
    <x v="0"/>
    <n v="0.47110000000000002"/>
    <x v="8"/>
    <n v="22"/>
    <x v="1"/>
    <x v="4"/>
  </r>
  <r>
    <x v="762"/>
    <x v="5"/>
    <x v="0"/>
    <n v="0.12446"/>
    <x v="8"/>
    <n v="22"/>
    <x v="1"/>
    <x v="4"/>
  </r>
  <r>
    <x v="762"/>
    <x v="6"/>
    <x v="0"/>
    <n v="0.34694999999999998"/>
    <x v="8"/>
    <n v="22"/>
    <x v="1"/>
    <x v="4"/>
  </r>
  <r>
    <x v="762"/>
    <x v="17"/>
    <x v="0"/>
    <n v="0.65920000000000001"/>
    <x v="8"/>
    <n v="22"/>
    <x v="1"/>
    <x v="4"/>
  </r>
  <r>
    <x v="762"/>
    <x v="15"/>
    <x v="0"/>
    <n v="0.65920000000000001"/>
    <x v="8"/>
    <n v="22"/>
    <x v="1"/>
    <x v="4"/>
  </r>
  <r>
    <x v="762"/>
    <x v="8"/>
    <x v="0"/>
    <n v="0.65920000000000001"/>
    <x v="8"/>
    <n v="22"/>
    <x v="1"/>
    <x v="4"/>
  </r>
  <r>
    <x v="762"/>
    <x v="9"/>
    <x v="0"/>
    <n v="0.65920000000000001"/>
    <x v="8"/>
    <n v="22"/>
    <x v="1"/>
    <x v="4"/>
  </r>
  <r>
    <x v="762"/>
    <x v="10"/>
    <x v="0"/>
    <n v="0.65920000000000001"/>
    <x v="8"/>
    <n v="22"/>
    <x v="1"/>
    <x v="4"/>
  </r>
  <r>
    <x v="762"/>
    <x v="11"/>
    <x v="0"/>
    <n v="0.65920000000000001"/>
    <x v="8"/>
    <n v="22"/>
    <x v="1"/>
    <x v="4"/>
  </r>
  <r>
    <x v="762"/>
    <x v="12"/>
    <x v="0"/>
    <n v="0.65920000000000001"/>
    <x v="8"/>
    <n v="22"/>
    <x v="1"/>
    <x v="4"/>
  </r>
  <r>
    <x v="762"/>
    <x v="18"/>
    <x v="0"/>
    <n v="6.4899999999999999E-2"/>
    <x v="8"/>
    <n v="22"/>
    <x v="1"/>
    <x v="4"/>
  </r>
  <r>
    <x v="762"/>
    <x v="19"/>
    <x v="0"/>
    <n v="8.3699999999999997E-2"/>
    <x v="8"/>
    <n v="22"/>
    <x v="1"/>
    <x v="4"/>
  </r>
  <r>
    <x v="762"/>
    <x v="13"/>
    <x v="0"/>
    <n v="3.6859999999999997E-2"/>
    <x v="8"/>
    <n v="22"/>
    <x v="1"/>
    <x v="4"/>
  </r>
  <r>
    <x v="762"/>
    <x v="0"/>
    <x v="1"/>
    <n v="0.1188707"/>
    <x v="8"/>
    <n v="22"/>
    <x v="1"/>
    <x v="4"/>
  </r>
  <r>
    <x v="762"/>
    <x v="16"/>
    <x v="1"/>
    <n v="0.26807150000000002"/>
    <x v="8"/>
    <n v="22"/>
    <x v="1"/>
    <x v="4"/>
  </r>
  <r>
    <x v="762"/>
    <x v="14"/>
    <x v="1"/>
    <n v="0.25859110000000002"/>
    <x v="8"/>
    <n v="22"/>
    <x v="1"/>
    <x v="4"/>
  </r>
  <r>
    <x v="762"/>
    <x v="2"/>
    <x v="1"/>
    <n v="0.26741710000000002"/>
    <x v="8"/>
    <n v="22"/>
    <x v="1"/>
    <x v="4"/>
  </r>
  <r>
    <x v="762"/>
    <x v="5"/>
    <x v="1"/>
    <n v="0.1080381"/>
    <x v="8"/>
    <n v="22"/>
    <x v="1"/>
    <x v="4"/>
  </r>
  <r>
    <x v="762"/>
    <x v="6"/>
    <x v="1"/>
    <n v="0.22250159999999999"/>
    <x v="8"/>
    <n v="22"/>
    <x v="1"/>
    <x v="4"/>
  </r>
  <r>
    <x v="762"/>
    <x v="17"/>
    <x v="1"/>
    <n v="0.30754550000000003"/>
    <x v="8"/>
    <n v="22"/>
    <x v="1"/>
    <x v="4"/>
  </r>
  <r>
    <x v="762"/>
    <x v="15"/>
    <x v="1"/>
    <n v="0.29944880000000001"/>
    <x v="8"/>
    <n v="22"/>
    <x v="1"/>
    <x v="4"/>
  </r>
  <r>
    <x v="762"/>
    <x v="8"/>
    <x v="1"/>
    <n v="0.30803170000000002"/>
    <x v="8"/>
    <n v="22"/>
    <x v="1"/>
    <x v="4"/>
  </r>
  <r>
    <x v="762"/>
    <x v="9"/>
    <x v="1"/>
    <n v="0.31351059999999997"/>
    <x v="8"/>
    <n v="22"/>
    <x v="1"/>
    <x v="4"/>
  </r>
  <r>
    <x v="762"/>
    <x v="10"/>
    <x v="1"/>
    <n v="0.33480890000000002"/>
    <x v="8"/>
    <n v="22"/>
    <x v="1"/>
    <x v="4"/>
  </r>
  <r>
    <x v="762"/>
    <x v="11"/>
    <x v="1"/>
    <n v="0.32203739999999997"/>
    <x v="8"/>
    <n v="22"/>
    <x v="1"/>
    <x v="4"/>
  </r>
  <r>
    <x v="762"/>
    <x v="12"/>
    <x v="1"/>
    <n v="0.35485450000000002"/>
    <x v="8"/>
    <n v="22"/>
    <x v="1"/>
    <x v="4"/>
  </r>
  <r>
    <x v="762"/>
    <x v="18"/>
    <x v="1"/>
    <n v="0.17109759999999999"/>
    <x v="8"/>
    <n v="22"/>
    <x v="1"/>
    <x v="4"/>
  </r>
  <r>
    <x v="762"/>
    <x v="19"/>
    <x v="1"/>
    <n v="0.19050729999999999"/>
    <x v="8"/>
    <n v="22"/>
    <x v="1"/>
    <x v="4"/>
  </r>
  <r>
    <x v="762"/>
    <x v="13"/>
    <x v="1"/>
    <n v="8.3303539999999995E-2"/>
    <x v="8"/>
    <n v="22"/>
    <x v="1"/>
    <x v="4"/>
  </r>
  <r>
    <x v="763"/>
    <x v="0"/>
    <x v="3"/>
    <n v="0.63939999999999997"/>
    <x v="8"/>
    <n v="23"/>
    <x v="1"/>
    <x v="5"/>
  </r>
  <r>
    <x v="763"/>
    <x v="16"/>
    <x v="3"/>
    <n v="1.4351"/>
    <x v="8"/>
    <n v="23"/>
    <x v="1"/>
    <x v="5"/>
  </r>
  <r>
    <x v="763"/>
    <x v="14"/>
    <x v="3"/>
    <n v="1.3824000000000001"/>
    <x v="8"/>
    <n v="23"/>
    <x v="1"/>
    <x v="5"/>
  </r>
  <r>
    <x v="763"/>
    <x v="2"/>
    <x v="3"/>
    <n v="1.4239999999999999"/>
    <x v="8"/>
    <n v="23"/>
    <x v="1"/>
    <x v="5"/>
  </r>
  <r>
    <x v="763"/>
    <x v="5"/>
    <x v="3"/>
    <n v="0.93920000000000003"/>
    <x v="8"/>
    <n v="23"/>
    <x v="1"/>
    <x v="5"/>
  </r>
  <r>
    <x v="763"/>
    <x v="6"/>
    <x v="3"/>
    <n v="1.198"/>
    <x v="8"/>
    <n v="23"/>
    <x v="1"/>
    <x v="5"/>
  </r>
  <r>
    <x v="763"/>
    <x v="17"/>
    <x v="3"/>
    <n v="1.6445000000000001"/>
    <x v="8"/>
    <n v="23"/>
    <x v="1"/>
    <x v="5"/>
  </r>
  <r>
    <x v="763"/>
    <x v="15"/>
    <x v="3"/>
    <n v="1.5986"/>
    <x v="8"/>
    <n v="23"/>
    <x v="1"/>
    <x v="5"/>
  </r>
  <r>
    <x v="763"/>
    <x v="8"/>
    <x v="3"/>
    <n v="1.637"/>
    <x v="8"/>
    <n v="23"/>
    <x v="1"/>
    <x v="5"/>
  </r>
  <r>
    <x v="763"/>
    <x v="9"/>
    <x v="3"/>
    <n v="1.6795"/>
    <x v="8"/>
    <n v="23"/>
    <x v="1"/>
    <x v="5"/>
  </r>
  <r>
    <x v="763"/>
    <x v="10"/>
    <x v="3"/>
    <n v="1.786"/>
    <x v="8"/>
    <n v="23"/>
    <x v="1"/>
    <x v="5"/>
  </r>
  <r>
    <x v="763"/>
    <x v="11"/>
    <x v="3"/>
    <n v="1.7178"/>
    <x v="8"/>
    <n v="23"/>
    <x v="1"/>
    <x v="5"/>
  </r>
  <r>
    <x v="763"/>
    <x v="12"/>
    <x v="3"/>
    <n v="1.9016999999999999"/>
    <x v="8"/>
    <n v="23"/>
    <x v="1"/>
    <x v="5"/>
  </r>
  <r>
    <x v="763"/>
    <x v="18"/>
    <x v="3"/>
    <n v="0.93"/>
    <x v="8"/>
    <n v="23"/>
    <x v="1"/>
    <x v="5"/>
  </r>
  <r>
    <x v="763"/>
    <x v="19"/>
    <x v="3"/>
    <n v="1.0187999999999999"/>
    <x v="8"/>
    <n v="23"/>
    <x v="1"/>
    <x v="5"/>
  </r>
  <r>
    <x v="763"/>
    <x v="13"/>
    <x v="3"/>
    <n v="0.74919999999999998"/>
    <x v="8"/>
    <n v="23"/>
    <x v="1"/>
    <x v="5"/>
  </r>
  <r>
    <x v="763"/>
    <x v="0"/>
    <x v="2"/>
    <n v="0.3788474"/>
    <x v="8"/>
    <n v="23"/>
    <x v="1"/>
    <x v="5"/>
  </r>
  <r>
    <x v="763"/>
    <x v="16"/>
    <x v="2"/>
    <n v="0.69564800000000004"/>
    <x v="8"/>
    <n v="23"/>
    <x v="1"/>
    <x v="5"/>
  </r>
  <r>
    <x v="763"/>
    <x v="14"/>
    <x v="2"/>
    <n v="0.65280249999999995"/>
    <x v="8"/>
    <n v="23"/>
    <x v="1"/>
    <x v="5"/>
  </r>
  <r>
    <x v="763"/>
    <x v="2"/>
    <x v="2"/>
    <n v="0.6866236"/>
    <x v="8"/>
    <n v="23"/>
    <x v="1"/>
    <x v="5"/>
  </r>
  <r>
    <x v="763"/>
    <x v="5"/>
    <x v="2"/>
    <n v="0.70669040000000005"/>
    <x v="8"/>
    <n v="23"/>
    <x v="1"/>
    <x v="5"/>
  </r>
  <r>
    <x v="763"/>
    <x v="6"/>
    <x v="2"/>
    <n v="0.62703370000000003"/>
    <x v="8"/>
    <n v="23"/>
    <x v="1"/>
    <x v="5"/>
  </r>
  <r>
    <x v="763"/>
    <x v="17"/>
    <x v="2"/>
    <n v="0.6777919"/>
    <x v="8"/>
    <n v="23"/>
    <x v="1"/>
    <x v="5"/>
  </r>
  <r>
    <x v="763"/>
    <x v="15"/>
    <x v="2"/>
    <n v="0.64047480000000001"/>
    <x v="8"/>
    <n v="23"/>
    <x v="1"/>
    <x v="5"/>
  </r>
  <r>
    <x v="763"/>
    <x v="8"/>
    <x v="2"/>
    <n v="0.67169429999999997"/>
    <x v="8"/>
    <n v="23"/>
    <x v="1"/>
    <x v="5"/>
  </r>
  <r>
    <x v="763"/>
    <x v="9"/>
    <x v="2"/>
    <n v="0.70624710000000002"/>
    <x v="8"/>
    <n v="23"/>
    <x v="1"/>
    <x v="5"/>
  </r>
  <r>
    <x v="763"/>
    <x v="10"/>
    <x v="2"/>
    <n v="0.7928326"/>
    <x v="8"/>
    <n v="23"/>
    <x v="1"/>
    <x v="5"/>
  </r>
  <r>
    <x v="763"/>
    <x v="11"/>
    <x v="2"/>
    <n v="0.73738530000000002"/>
    <x v="8"/>
    <n v="23"/>
    <x v="1"/>
    <x v="5"/>
  </r>
  <r>
    <x v="763"/>
    <x v="12"/>
    <x v="2"/>
    <n v="0.88689759999999995"/>
    <x v="8"/>
    <n v="23"/>
    <x v="1"/>
    <x v="5"/>
  </r>
  <r>
    <x v="763"/>
    <x v="18"/>
    <x v="2"/>
    <n v="0.69119759999999997"/>
    <x v="8"/>
    <n v="23"/>
    <x v="1"/>
    <x v="5"/>
  </r>
  <r>
    <x v="763"/>
    <x v="19"/>
    <x v="2"/>
    <n v="0.7445927"/>
    <x v="8"/>
    <n v="23"/>
    <x v="1"/>
    <x v="5"/>
  </r>
  <r>
    <x v="763"/>
    <x v="13"/>
    <x v="2"/>
    <n v="0.62614879999999995"/>
    <x v="8"/>
    <n v="23"/>
    <x v="1"/>
    <x v="5"/>
  </r>
  <r>
    <x v="763"/>
    <x v="0"/>
    <x v="0"/>
    <n v="0.14099"/>
    <x v="8"/>
    <n v="23"/>
    <x v="1"/>
    <x v="5"/>
  </r>
  <r>
    <x v="763"/>
    <x v="16"/>
    <x v="0"/>
    <n v="0.47110000000000002"/>
    <x v="8"/>
    <n v="23"/>
    <x v="1"/>
    <x v="5"/>
  </r>
  <r>
    <x v="763"/>
    <x v="14"/>
    <x v="0"/>
    <n v="0.47110000000000002"/>
    <x v="8"/>
    <n v="23"/>
    <x v="1"/>
    <x v="5"/>
  </r>
  <r>
    <x v="763"/>
    <x v="2"/>
    <x v="0"/>
    <n v="0.47110000000000002"/>
    <x v="8"/>
    <n v="23"/>
    <x v="1"/>
    <x v="5"/>
  </r>
  <r>
    <x v="763"/>
    <x v="5"/>
    <x v="0"/>
    <n v="0.12446"/>
    <x v="8"/>
    <n v="23"/>
    <x v="1"/>
    <x v="5"/>
  </r>
  <r>
    <x v="763"/>
    <x v="6"/>
    <x v="0"/>
    <n v="0.34694999999999998"/>
    <x v="8"/>
    <n v="23"/>
    <x v="1"/>
    <x v="5"/>
  </r>
  <r>
    <x v="763"/>
    <x v="17"/>
    <x v="0"/>
    <n v="0.65920000000000001"/>
    <x v="8"/>
    <n v="23"/>
    <x v="1"/>
    <x v="5"/>
  </r>
  <r>
    <x v="763"/>
    <x v="15"/>
    <x v="0"/>
    <n v="0.65920000000000001"/>
    <x v="8"/>
    <n v="23"/>
    <x v="1"/>
    <x v="5"/>
  </r>
  <r>
    <x v="763"/>
    <x v="8"/>
    <x v="0"/>
    <n v="0.65920000000000001"/>
    <x v="8"/>
    <n v="23"/>
    <x v="1"/>
    <x v="5"/>
  </r>
  <r>
    <x v="763"/>
    <x v="9"/>
    <x v="0"/>
    <n v="0.65920000000000001"/>
    <x v="8"/>
    <n v="23"/>
    <x v="1"/>
    <x v="5"/>
  </r>
  <r>
    <x v="763"/>
    <x v="10"/>
    <x v="0"/>
    <n v="0.65920000000000001"/>
    <x v="8"/>
    <n v="23"/>
    <x v="1"/>
    <x v="5"/>
  </r>
  <r>
    <x v="763"/>
    <x v="11"/>
    <x v="0"/>
    <n v="0.65920000000000001"/>
    <x v="8"/>
    <n v="23"/>
    <x v="1"/>
    <x v="5"/>
  </r>
  <r>
    <x v="763"/>
    <x v="12"/>
    <x v="0"/>
    <n v="0.65920000000000001"/>
    <x v="8"/>
    <n v="23"/>
    <x v="1"/>
    <x v="5"/>
  </r>
  <r>
    <x v="763"/>
    <x v="18"/>
    <x v="0"/>
    <n v="6.4899999999999999E-2"/>
    <x v="8"/>
    <n v="23"/>
    <x v="1"/>
    <x v="5"/>
  </r>
  <r>
    <x v="763"/>
    <x v="19"/>
    <x v="0"/>
    <n v="8.3699999999999997E-2"/>
    <x v="8"/>
    <n v="23"/>
    <x v="1"/>
    <x v="5"/>
  </r>
  <r>
    <x v="763"/>
    <x v="13"/>
    <x v="0"/>
    <n v="3.6859999999999997E-2"/>
    <x v="8"/>
    <n v="23"/>
    <x v="1"/>
    <x v="5"/>
  </r>
  <r>
    <x v="763"/>
    <x v="0"/>
    <x v="1"/>
    <n v="0.1195626"/>
    <x v="8"/>
    <n v="23"/>
    <x v="1"/>
    <x v="5"/>
  </r>
  <r>
    <x v="763"/>
    <x v="16"/>
    <x v="1"/>
    <n v="0.26835199999999998"/>
    <x v="8"/>
    <n v="23"/>
    <x v="1"/>
    <x v="5"/>
  </r>
  <r>
    <x v="763"/>
    <x v="14"/>
    <x v="1"/>
    <n v="0.25849759999999999"/>
    <x v="8"/>
    <n v="23"/>
    <x v="1"/>
    <x v="5"/>
  </r>
  <r>
    <x v="763"/>
    <x v="2"/>
    <x v="1"/>
    <n v="0.26627640000000002"/>
    <x v="8"/>
    <n v="23"/>
    <x v="1"/>
    <x v="5"/>
  </r>
  <r>
    <x v="763"/>
    <x v="5"/>
    <x v="1"/>
    <n v="0.1080496"/>
    <x v="8"/>
    <n v="23"/>
    <x v="1"/>
    <x v="5"/>
  </r>
  <r>
    <x v="763"/>
    <x v="6"/>
    <x v="1"/>
    <n v="0.2240162"/>
    <x v="8"/>
    <n v="23"/>
    <x v="1"/>
    <x v="5"/>
  </r>
  <r>
    <x v="763"/>
    <x v="17"/>
    <x v="1"/>
    <n v="0.30750810000000001"/>
    <x v="8"/>
    <n v="23"/>
    <x v="1"/>
    <x v="5"/>
  </r>
  <r>
    <x v="763"/>
    <x v="15"/>
    <x v="1"/>
    <n v="0.2989252"/>
    <x v="8"/>
    <n v="23"/>
    <x v="1"/>
    <x v="5"/>
  </r>
  <r>
    <x v="763"/>
    <x v="8"/>
    <x v="1"/>
    <n v="0.30610569999999998"/>
    <x v="8"/>
    <n v="23"/>
    <x v="1"/>
    <x v="5"/>
  </r>
  <r>
    <x v="763"/>
    <x v="9"/>
    <x v="1"/>
    <n v="0.31405290000000002"/>
    <x v="8"/>
    <n v="23"/>
    <x v="1"/>
    <x v="5"/>
  </r>
  <r>
    <x v="763"/>
    <x v="10"/>
    <x v="1"/>
    <n v="0.33396749999999997"/>
    <x v="8"/>
    <n v="23"/>
    <x v="1"/>
    <x v="5"/>
  </r>
  <r>
    <x v="763"/>
    <x v="11"/>
    <x v="1"/>
    <n v="0.32121460000000002"/>
    <x v="8"/>
    <n v="23"/>
    <x v="1"/>
    <x v="5"/>
  </r>
  <r>
    <x v="763"/>
    <x v="12"/>
    <x v="1"/>
    <n v="0.35560239999999999"/>
    <x v="8"/>
    <n v="23"/>
    <x v="1"/>
    <x v="5"/>
  </r>
  <r>
    <x v="763"/>
    <x v="18"/>
    <x v="1"/>
    <n v="0.17390240000000001"/>
    <x v="8"/>
    <n v="23"/>
    <x v="1"/>
    <x v="5"/>
  </r>
  <r>
    <x v="763"/>
    <x v="19"/>
    <x v="1"/>
    <n v="0.19050729999999999"/>
    <x v="8"/>
    <n v="23"/>
    <x v="1"/>
    <x v="5"/>
  </r>
  <r>
    <x v="763"/>
    <x v="13"/>
    <x v="1"/>
    <n v="8.6191149999999994E-2"/>
    <x v="8"/>
    <n v="23"/>
    <x v="1"/>
    <x v="5"/>
  </r>
  <r>
    <x v="764"/>
    <x v="0"/>
    <x v="3"/>
    <n v="0.65349999999999997"/>
    <x v="8"/>
    <n v="24"/>
    <x v="1"/>
    <x v="5"/>
  </r>
  <r>
    <x v="764"/>
    <x v="16"/>
    <x v="3"/>
    <n v="1.4255"/>
    <x v="8"/>
    <n v="24"/>
    <x v="1"/>
    <x v="5"/>
  </r>
  <r>
    <x v="764"/>
    <x v="14"/>
    <x v="3"/>
    <n v="1.3640000000000001"/>
    <x v="8"/>
    <n v="24"/>
    <x v="1"/>
    <x v="5"/>
  </r>
  <r>
    <x v="764"/>
    <x v="2"/>
    <x v="3"/>
    <n v="1.4038999999999999"/>
    <x v="8"/>
    <n v="24"/>
    <x v="1"/>
    <x v="5"/>
  </r>
  <r>
    <x v="764"/>
    <x v="5"/>
    <x v="3"/>
    <n v="0.92610000000000003"/>
    <x v="8"/>
    <n v="24"/>
    <x v="1"/>
    <x v="5"/>
  </r>
  <r>
    <x v="764"/>
    <x v="6"/>
    <x v="3"/>
    <n v="1.1893"/>
    <x v="8"/>
    <n v="24"/>
    <x v="1"/>
    <x v="5"/>
  </r>
  <r>
    <x v="764"/>
    <x v="17"/>
    <x v="3"/>
    <n v="1.6344000000000001"/>
    <x v="8"/>
    <n v="24"/>
    <x v="1"/>
    <x v="5"/>
  </r>
  <r>
    <x v="764"/>
    <x v="15"/>
    <x v="3"/>
    <n v="1.5826"/>
    <x v="8"/>
    <n v="24"/>
    <x v="1"/>
    <x v="5"/>
  </r>
  <r>
    <x v="764"/>
    <x v="8"/>
    <x v="3"/>
    <n v="1.6144000000000001"/>
    <x v="8"/>
    <n v="24"/>
    <x v="1"/>
    <x v="5"/>
  </r>
  <r>
    <x v="764"/>
    <x v="9"/>
    <x v="3"/>
    <n v="1.6695"/>
    <x v="8"/>
    <n v="24"/>
    <x v="1"/>
    <x v="5"/>
  </r>
  <r>
    <x v="764"/>
    <x v="10"/>
    <x v="3"/>
    <n v="1.7635000000000001"/>
    <x v="8"/>
    <n v="24"/>
    <x v="1"/>
    <x v="5"/>
  </r>
  <r>
    <x v="764"/>
    <x v="11"/>
    <x v="3"/>
    <n v="1.7037"/>
    <x v="8"/>
    <n v="24"/>
    <x v="1"/>
    <x v="5"/>
  </r>
  <r>
    <x v="764"/>
    <x v="12"/>
    <x v="3"/>
    <n v="1.8952"/>
    <x v="8"/>
    <n v="24"/>
    <x v="1"/>
    <x v="5"/>
  </r>
  <r>
    <x v="764"/>
    <x v="18"/>
    <x v="3"/>
    <n v="0.93"/>
    <x v="8"/>
    <n v="24"/>
    <x v="1"/>
    <x v="5"/>
  </r>
  <r>
    <x v="764"/>
    <x v="19"/>
    <x v="3"/>
    <n v="1.0187999999999999"/>
    <x v="8"/>
    <n v="24"/>
    <x v="1"/>
    <x v="5"/>
  </r>
  <r>
    <x v="764"/>
    <x v="13"/>
    <x v="3"/>
    <n v="0.74309999999999998"/>
    <x v="8"/>
    <n v="24"/>
    <x v="1"/>
    <x v="5"/>
  </r>
  <r>
    <x v="764"/>
    <x v="0"/>
    <x v="2"/>
    <n v="0.39031080000000001"/>
    <x v="8"/>
    <n v="24"/>
    <x v="1"/>
    <x v="5"/>
  </r>
  <r>
    <x v="764"/>
    <x v="16"/>
    <x v="2"/>
    <n v="0.68784310000000004"/>
    <x v="8"/>
    <n v="24"/>
    <x v="1"/>
    <x v="5"/>
  </r>
  <r>
    <x v="764"/>
    <x v="14"/>
    <x v="2"/>
    <n v="0.6378431"/>
    <x v="8"/>
    <n v="24"/>
    <x v="1"/>
    <x v="5"/>
  </r>
  <r>
    <x v="764"/>
    <x v="2"/>
    <x v="2"/>
    <n v="0.67028220000000005"/>
    <x v="8"/>
    <n v="24"/>
    <x v="1"/>
    <x v="5"/>
  </r>
  <r>
    <x v="764"/>
    <x v="5"/>
    <x v="2"/>
    <n v="0.69509759999999998"/>
    <x v="8"/>
    <n v="24"/>
    <x v="1"/>
    <x v="5"/>
  </r>
  <r>
    <x v="764"/>
    <x v="6"/>
    <x v="2"/>
    <n v="0.61996050000000003"/>
    <x v="8"/>
    <n v="24"/>
    <x v="1"/>
    <x v="5"/>
  </r>
  <r>
    <x v="764"/>
    <x v="17"/>
    <x v="2"/>
    <n v="0.66958050000000002"/>
    <x v="8"/>
    <n v="24"/>
    <x v="1"/>
    <x v="5"/>
  </r>
  <r>
    <x v="764"/>
    <x v="15"/>
    <x v="2"/>
    <n v="0.62746670000000004"/>
    <x v="8"/>
    <n v="24"/>
    <x v="1"/>
    <x v="5"/>
  </r>
  <r>
    <x v="764"/>
    <x v="8"/>
    <x v="2"/>
    <n v="0.65332029999999996"/>
    <x v="8"/>
    <n v="24"/>
    <x v="1"/>
    <x v="5"/>
  </r>
  <r>
    <x v="764"/>
    <x v="9"/>
    <x v="2"/>
    <n v="0.69811699999999999"/>
    <x v="8"/>
    <n v="24"/>
    <x v="1"/>
    <x v="5"/>
  </r>
  <r>
    <x v="764"/>
    <x v="10"/>
    <x v="2"/>
    <n v="0.77453989999999995"/>
    <x v="8"/>
    <n v="24"/>
    <x v="1"/>
    <x v="5"/>
  </r>
  <r>
    <x v="764"/>
    <x v="11"/>
    <x v="2"/>
    <n v="0.72592179999999995"/>
    <x v="8"/>
    <n v="24"/>
    <x v="1"/>
    <x v="5"/>
  </r>
  <r>
    <x v="764"/>
    <x v="12"/>
    <x v="2"/>
    <n v="0.88161310000000004"/>
    <x v="8"/>
    <n v="24"/>
    <x v="1"/>
    <x v="5"/>
  </r>
  <r>
    <x v="764"/>
    <x v="18"/>
    <x v="2"/>
    <n v="0.69119759999999997"/>
    <x v="8"/>
    <n v="24"/>
    <x v="1"/>
    <x v="5"/>
  </r>
  <r>
    <x v="764"/>
    <x v="19"/>
    <x v="2"/>
    <n v="0.7445927"/>
    <x v="8"/>
    <n v="24"/>
    <x v="1"/>
    <x v="5"/>
  </r>
  <r>
    <x v="764"/>
    <x v="13"/>
    <x v="2"/>
    <n v="0.62075060000000004"/>
    <x v="8"/>
    <n v="24"/>
    <x v="1"/>
    <x v="5"/>
  </r>
  <r>
    <x v="764"/>
    <x v="0"/>
    <x v="0"/>
    <n v="0.14099"/>
    <x v="8"/>
    <n v="24"/>
    <x v="1"/>
    <x v="5"/>
  </r>
  <r>
    <x v="764"/>
    <x v="16"/>
    <x v="0"/>
    <n v="0.47110000000000002"/>
    <x v="8"/>
    <n v="24"/>
    <x v="1"/>
    <x v="5"/>
  </r>
  <r>
    <x v="764"/>
    <x v="14"/>
    <x v="0"/>
    <n v="0.47110000000000002"/>
    <x v="8"/>
    <n v="24"/>
    <x v="1"/>
    <x v="5"/>
  </r>
  <r>
    <x v="764"/>
    <x v="2"/>
    <x v="0"/>
    <n v="0.47110000000000002"/>
    <x v="8"/>
    <n v="24"/>
    <x v="1"/>
    <x v="5"/>
  </r>
  <r>
    <x v="764"/>
    <x v="5"/>
    <x v="0"/>
    <n v="0.12446"/>
    <x v="8"/>
    <n v="24"/>
    <x v="1"/>
    <x v="5"/>
  </r>
  <r>
    <x v="764"/>
    <x v="6"/>
    <x v="0"/>
    <n v="0.34694999999999998"/>
    <x v="8"/>
    <n v="24"/>
    <x v="1"/>
    <x v="5"/>
  </r>
  <r>
    <x v="764"/>
    <x v="17"/>
    <x v="0"/>
    <n v="0.65920000000000001"/>
    <x v="8"/>
    <n v="24"/>
    <x v="1"/>
    <x v="5"/>
  </r>
  <r>
    <x v="764"/>
    <x v="15"/>
    <x v="0"/>
    <n v="0.65920000000000001"/>
    <x v="8"/>
    <n v="24"/>
    <x v="1"/>
    <x v="5"/>
  </r>
  <r>
    <x v="764"/>
    <x v="8"/>
    <x v="0"/>
    <n v="0.65920000000000001"/>
    <x v="8"/>
    <n v="24"/>
    <x v="1"/>
    <x v="5"/>
  </r>
  <r>
    <x v="764"/>
    <x v="9"/>
    <x v="0"/>
    <n v="0.65920000000000001"/>
    <x v="8"/>
    <n v="24"/>
    <x v="1"/>
    <x v="5"/>
  </r>
  <r>
    <x v="764"/>
    <x v="10"/>
    <x v="0"/>
    <n v="0.65920000000000001"/>
    <x v="8"/>
    <n v="24"/>
    <x v="1"/>
    <x v="5"/>
  </r>
  <r>
    <x v="764"/>
    <x v="11"/>
    <x v="0"/>
    <n v="0.65920000000000001"/>
    <x v="8"/>
    <n v="24"/>
    <x v="1"/>
    <x v="5"/>
  </r>
  <r>
    <x v="764"/>
    <x v="12"/>
    <x v="0"/>
    <n v="0.65920000000000001"/>
    <x v="8"/>
    <n v="24"/>
    <x v="1"/>
    <x v="5"/>
  </r>
  <r>
    <x v="764"/>
    <x v="18"/>
    <x v="0"/>
    <n v="6.4899999999999999E-2"/>
    <x v="8"/>
    <n v="24"/>
    <x v="1"/>
    <x v="5"/>
  </r>
  <r>
    <x v="764"/>
    <x v="19"/>
    <x v="0"/>
    <n v="8.3699999999999997E-2"/>
    <x v="8"/>
    <n v="24"/>
    <x v="1"/>
    <x v="5"/>
  </r>
  <r>
    <x v="764"/>
    <x v="13"/>
    <x v="0"/>
    <n v="3.6859999999999997E-2"/>
    <x v="8"/>
    <n v="24"/>
    <x v="1"/>
    <x v="5"/>
  </r>
  <r>
    <x v="764"/>
    <x v="0"/>
    <x v="1"/>
    <n v="0.12219919999999999"/>
    <x v="8"/>
    <n v="24"/>
    <x v="1"/>
    <x v="5"/>
  </r>
  <r>
    <x v="764"/>
    <x v="16"/>
    <x v="1"/>
    <n v="0.26655689999999999"/>
    <x v="8"/>
    <n v="24"/>
    <x v="1"/>
    <x v="5"/>
  </r>
  <r>
    <x v="764"/>
    <x v="14"/>
    <x v="1"/>
    <n v="0.25505689999999998"/>
    <x v="8"/>
    <n v="24"/>
    <x v="1"/>
    <x v="5"/>
  </r>
  <r>
    <x v="764"/>
    <x v="2"/>
    <x v="1"/>
    <n v="0.26251790000000003"/>
    <x v="8"/>
    <n v="24"/>
    <x v="1"/>
    <x v="5"/>
  </r>
  <r>
    <x v="764"/>
    <x v="5"/>
    <x v="1"/>
    <n v="0.1065425"/>
    <x v="8"/>
    <n v="24"/>
    <x v="1"/>
    <x v="5"/>
  </r>
  <r>
    <x v="764"/>
    <x v="6"/>
    <x v="1"/>
    <n v="0.22238939999999999"/>
    <x v="8"/>
    <n v="24"/>
    <x v="1"/>
    <x v="5"/>
  </r>
  <r>
    <x v="764"/>
    <x v="17"/>
    <x v="1"/>
    <n v="0.30561949999999999"/>
    <x v="8"/>
    <n v="24"/>
    <x v="1"/>
    <x v="5"/>
  </r>
  <r>
    <x v="764"/>
    <x v="15"/>
    <x v="1"/>
    <n v="0.29593330000000001"/>
    <x v="8"/>
    <n v="24"/>
    <x v="1"/>
    <x v="5"/>
  </r>
  <r>
    <x v="764"/>
    <x v="8"/>
    <x v="1"/>
    <n v="0.30187969999999997"/>
    <x v="8"/>
    <n v="24"/>
    <x v="1"/>
    <x v="5"/>
  </r>
  <r>
    <x v="764"/>
    <x v="9"/>
    <x v="1"/>
    <n v="0.31218289999999999"/>
    <x v="8"/>
    <n v="24"/>
    <x v="1"/>
    <x v="5"/>
  </r>
  <r>
    <x v="764"/>
    <x v="10"/>
    <x v="1"/>
    <n v="0.3297602"/>
    <x v="8"/>
    <n v="24"/>
    <x v="1"/>
    <x v="5"/>
  </r>
  <r>
    <x v="764"/>
    <x v="11"/>
    <x v="1"/>
    <n v="0.31857799999999997"/>
    <x v="8"/>
    <n v="24"/>
    <x v="1"/>
    <x v="5"/>
  </r>
  <r>
    <x v="764"/>
    <x v="12"/>
    <x v="1"/>
    <n v="0.35438700000000001"/>
    <x v="8"/>
    <n v="24"/>
    <x v="1"/>
    <x v="5"/>
  </r>
  <r>
    <x v="764"/>
    <x v="18"/>
    <x v="1"/>
    <n v="0.17390240000000001"/>
    <x v="8"/>
    <n v="24"/>
    <x v="1"/>
    <x v="5"/>
  </r>
  <r>
    <x v="764"/>
    <x v="19"/>
    <x v="1"/>
    <n v="0.19050729999999999"/>
    <x v="8"/>
    <n v="24"/>
    <x v="1"/>
    <x v="5"/>
  </r>
  <r>
    <x v="764"/>
    <x v="13"/>
    <x v="1"/>
    <n v="8.5489380000000004E-2"/>
    <x v="8"/>
    <n v="24"/>
    <x v="1"/>
    <x v="5"/>
  </r>
  <r>
    <x v="765"/>
    <x v="0"/>
    <x v="3"/>
    <n v="0.65710000000000002"/>
    <x v="8"/>
    <n v="25"/>
    <x v="1"/>
    <x v="5"/>
  </r>
  <r>
    <x v="765"/>
    <x v="16"/>
    <x v="3"/>
    <n v="1.4167000000000001"/>
    <x v="8"/>
    <n v="25"/>
    <x v="1"/>
    <x v="5"/>
  </r>
  <r>
    <x v="765"/>
    <x v="14"/>
    <x v="3"/>
    <n v="1.3609"/>
    <x v="8"/>
    <n v="25"/>
    <x v="1"/>
    <x v="5"/>
  </r>
  <r>
    <x v="765"/>
    <x v="2"/>
    <x v="3"/>
    <n v="1.403"/>
    <x v="8"/>
    <n v="25"/>
    <x v="1"/>
    <x v="5"/>
  </r>
  <r>
    <x v="765"/>
    <x v="5"/>
    <x v="3"/>
    <n v="0.9214"/>
    <x v="8"/>
    <n v="25"/>
    <x v="1"/>
    <x v="5"/>
  </r>
  <r>
    <x v="765"/>
    <x v="6"/>
    <x v="3"/>
    <n v="1.1848000000000001"/>
    <x v="8"/>
    <n v="25"/>
    <x v="1"/>
    <x v="5"/>
  </r>
  <r>
    <x v="765"/>
    <x v="17"/>
    <x v="3"/>
    <n v="1.6268"/>
    <x v="8"/>
    <n v="25"/>
    <x v="1"/>
    <x v="5"/>
  </r>
  <r>
    <x v="765"/>
    <x v="15"/>
    <x v="3"/>
    <n v="1.577"/>
    <x v="8"/>
    <n v="25"/>
    <x v="1"/>
    <x v="5"/>
  </r>
  <r>
    <x v="765"/>
    <x v="8"/>
    <x v="3"/>
    <n v="1.6135999999999999"/>
    <x v="8"/>
    <n v="25"/>
    <x v="1"/>
    <x v="5"/>
  </r>
  <r>
    <x v="765"/>
    <x v="9"/>
    <x v="3"/>
    <n v="1.6618999999999999"/>
    <x v="8"/>
    <n v="25"/>
    <x v="1"/>
    <x v="5"/>
  </r>
  <r>
    <x v="765"/>
    <x v="10"/>
    <x v="3"/>
    <n v="1.7607999999999999"/>
    <x v="8"/>
    <n v="25"/>
    <x v="1"/>
    <x v="5"/>
  </r>
  <r>
    <x v="765"/>
    <x v="11"/>
    <x v="3"/>
    <n v="1.6921999999999999"/>
    <x v="8"/>
    <n v="25"/>
    <x v="1"/>
    <x v="5"/>
  </r>
  <r>
    <x v="765"/>
    <x v="12"/>
    <x v="3"/>
    <n v="1.8917999999999999"/>
    <x v="8"/>
    <n v="25"/>
    <x v="1"/>
    <x v="5"/>
  </r>
  <r>
    <x v="765"/>
    <x v="18"/>
    <x v="3"/>
    <n v="0.93"/>
    <x v="8"/>
    <n v="25"/>
    <x v="1"/>
    <x v="5"/>
  </r>
  <r>
    <x v="765"/>
    <x v="19"/>
    <x v="3"/>
    <n v="1.0187999999999999"/>
    <x v="8"/>
    <n v="25"/>
    <x v="1"/>
    <x v="5"/>
  </r>
  <r>
    <x v="765"/>
    <x v="13"/>
    <x v="3"/>
    <n v="0.74219999999999997"/>
    <x v="8"/>
    <n v="25"/>
    <x v="1"/>
    <x v="5"/>
  </r>
  <r>
    <x v="765"/>
    <x v="0"/>
    <x v="2"/>
    <n v="0.39323770000000002"/>
    <x v="8"/>
    <n v="25"/>
    <x v="1"/>
    <x v="5"/>
  </r>
  <r>
    <x v="765"/>
    <x v="16"/>
    <x v="2"/>
    <n v="0.68068870000000004"/>
    <x v="8"/>
    <n v="25"/>
    <x v="1"/>
    <x v="5"/>
  </r>
  <r>
    <x v="765"/>
    <x v="14"/>
    <x v="2"/>
    <n v="0.63532279999999997"/>
    <x v="8"/>
    <n v="25"/>
    <x v="1"/>
    <x v="5"/>
  </r>
  <r>
    <x v="765"/>
    <x v="2"/>
    <x v="2"/>
    <n v="0.66955039999999999"/>
    <x v="8"/>
    <n v="25"/>
    <x v="1"/>
    <x v="5"/>
  </r>
  <r>
    <x v="765"/>
    <x v="5"/>
    <x v="2"/>
    <n v="0.69093819999999995"/>
    <x v="8"/>
    <n v="25"/>
    <x v="1"/>
    <x v="5"/>
  </r>
  <r>
    <x v="765"/>
    <x v="6"/>
    <x v="2"/>
    <n v="0.61630209999999996"/>
    <x v="8"/>
    <n v="25"/>
    <x v="1"/>
    <x v="5"/>
  </r>
  <r>
    <x v="765"/>
    <x v="17"/>
    <x v="2"/>
    <n v="0.66340149999999998"/>
    <x v="8"/>
    <n v="25"/>
    <x v="1"/>
    <x v="5"/>
  </r>
  <r>
    <x v="765"/>
    <x v="15"/>
    <x v="2"/>
    <n v="0.62291379999999996"/>
    <x v="8"/>
    <n v="25"/>
    <x v="1"/>
    <x v="5"/>
  </r>
  <r>
    <x v="765"/>
    <x v="8"/>
    <x v="2"/>
    <n v="0.65266990000000003"/>
    <x v="8"/>
    <n v="25"/>
    <x v="1"/>
    <x v="5"/>
  </r>
  <r>
    <x v="765"/>
    <x v="9"/>
    <x v="2"/>
    <n v="0.69193830000000001"/>
    <x v="8"/>
    <n v="25"/>
    <x v="1"/>
    <x v="5"/>
  </r>
  <r>
    <x v="765"/>
    <x v="10"/>
    <x v="2"/>
    <n v="0.77234460000000005"/>
    <x v="8"/>
    <n v="25"/>
    <x v="1"/>
    <x v="5"/>
  </r>
  <r>
    <x v="765"/>
    <x v="11"/>
    <x v="2"/>
    <n v="0.71657230000000005"/>
    <x v="8"/>
    <n v="25"/>
    <x v="1"/>
    <x v="5"/>
  </r>
  <r>
    <x v="765"/>
    <x v="12"/>
    <x v="2"/>
    <n v="0.87884870000000004"/>
    <x v="8"/>
    <n v="25"/>
    <x v="1"/>
    <x v="5"/>
  </r>
  <r>
    <x v="765"/>
    <x v="18"/>
    <x v="2"/>
    <n v="0.69119759999999997"/>
    <x v="8"/>
    <n v="25"/>
    <x v="1"/>
    <x v="5"/>
  </r>
  <r>
    <x v="765"/>
    <x v="19"/>
    <x v="2"/>
    <n v="0.7445927"/>
    <x v="8"/>
    <n v="25"/>
    <x v="1"/>
    <x v="5"/>
  </r>
  <r>
    <x v="765"/>
    <x v="13"/>
    <x v="2"/>
    <n v="0.61995420000000001"/>
    <x v="8"/>
    <n v="25"/>
    <x v="1"/>
    <x v="5"/>
  </r>
  <r>
    <x v="765"/>
    <x v="0"/>
    <x v="0"/>
    <n v="0.14099"/>
    <x v="8"/>
    <n v="25"/>
    <x v="1"/>
    <x v="5"/>
  </r>
  <r>
    <x v="765"/>
    <x v="16"/>
    <x v="0"/>
    <n v="0.47110000000000002"/>
    <x v="8"/>
    <n v="25"/>
    <x v="1"/>
    <x v="5"/>
  </r>
  <r>
    <x v="765"/>
    <x v="14"/>
    <x v="0"/>
    <n v="0.47110000000000002"/>
    <x v="8"/>
    <n v="25"/>
    <x v="1"/>
    <x v="5"/>
  </r>
  <r>
    <x v="765"/>
    <x v="2"/>
    <x v="0"/>
    <n v="0.47110000000000002"/>
    <x v="8"/>
    <n v="25"/>
    <x v="1"/>
    <x v="5"/>
  </r>
  <r>
    <x v="765"/>
    <x v="5"/>
    <x v="0"/>
    <n v="0.12446"/>
    <x v="8"/>
    <n v="25"/>
    <x v="1"/>
    <x v="5"/>
  </r>
  <r>
    <x v="765"/>
    <x v="6"/>
    <x v="0"/>
    <n v="0.34694999999999998"/>
    <x v="8"/>
    <n v="25"/>
    <x v="1"/>
    <x v="5"/>
  </r>
  <r>
    <x v="765"/>
    <x v="17"/>
    <x v="0"/>
    <n v="0.65920000000000001"/>
    <x v="8"/>
    <n v="25"/>
    <x v="1"/>
    <x v="5"/>
  </r>
  <r>
    <x v="765"/>
    <x v="15"/>
    <x v="0"/>
    <n v="0.65920000000000001"/>
    <x v="8"/>
    <n v="25"/>
    <x v="1"/>
    <x v="5"/>
  </r>
  <r>
    <x v="765"/>
    <x v="8"/>
    <x v="0"/>
    <n v="0.65920000000000001"/>
    <x v="8"/>
    <n v="25"/>
    <x v="1"/>
    <x v="5"/>
  </r>
  <r>
    <x v="765"/>
    <x v="9"/>
    <x v="0"/>
    <n v="0.65920000000000001"/>
    <x v="8"/>
    <n v="25"/>
    <x v="1"/>
    <x v="5"/>
  </r>
  <r>
    <x v="765"/>
    <x v="10"/>
    <x v="0"/>
    <n v="0.65920000000000001"/>
    <x v="8"/>
    <n v="25"/>
    <x v="1"/>
    <x v="5"/>
  </r>
  <r>
    <x v="765"/>
    <x v="11"/>
    <x v="0"/>
    <n v="0.65920000000000001"/>
    <x v="8"/>
    <n v="25"/>
    <x v="1"/>
    <x v="5"/>
  </r>
  <r>
    <x v="765"/>
    <x v="12"/>
    <x v="0"/>
    <n v="0.65920000000000001"/>
    <x v="8"/>
    <n v="25"/>
    <x v="1"/>
    <x v="5"/>
  </r>
  <r>
    <x v="765"/>
    <x v="18"/>
    <x v="0"/>
    <n v="6.4899999999999999E-2"/>
    <x v="8"/>
    <n v="25"/>
    <x v="1"/>
    <x v="5"/>
  </r>
  <r>
    <x v="765"/>
    <x v="19"/>
    <x v="0"/>
    <n v="8.3699999999999997E-2"/>
    <x v="8"/>
    <n v="25"/>
    <x v="1"/>
    <x v="5"/>
  </r>
  <r>
    <x v="765"/>
    <x v="13"/>
    <x v="0"/>
    <n v="3.6859999999999997E-2"/>
    <x v="8"/>
    <n v="25"/>
    <x v="1"/>
    <x v="5"/>
  </r>
  <r>
    <x v="765"/>
    <x v="0"/>
    <x v="1"/>
    <n v="0.12287240000000001"/>
    <x v="8"/>
    <n v="25"/>
    <x v="1"/>
    <x v="5"/>
  </r>
  <r>
    <x v="765"/>
    <x v="16"/>
    <x v="1"/>
    <n v="0.26491140000000002"/>
    <x v="8"/>
    <n v="25"/>
    <x v="1"/>
    <x v="5"/>
  </r>
  <r>
    <x v="765"/>
    <x v="14"/>
    <x v="1"/>
    <n v="0.25447720000000001"/>
    <x v="8"/>
    <n v="25"/>
    <x v="1"/>
    <x v="5"/>
  </r>
  <r>
    <x v="765"/>
    <x v="2"/>
    <x v="1"/>
    <n v="0.26234960000000002"/>
    <x v="8"/>
    <n v="25"/>
    <x v="1"/>
    <x v="5"/>
  </r>
  <r>
    <x v="765"/>
    <x v="5"/>
    <x v="1"/>
    <n v="0.10600179999999999"/>
    <x v="8"/>
    <n v="25"/>
    <x v="1"/>
    <x v="5"/>
  </r>
  <r>
    <x v="765"/>
    <x v="6"/>
    <x v="1"/>
    <n v="0.22154799999999999"/>
    <x v="8"/>
    <n v="25"/>
    <x v="1"/>
    <x v="5"/>
  </r>
  <r>
    <x v="765"/>
    <x v="17"/>
    <x v="1"/>
    <n v="0.30419839999999998"/>
    <x v="8"/>
    <n v="25"/>
    <x v="1"/>
    <x v="5"/>
  </r>
  <r>
    <x v="765"/>
    <x v="15"/>
    <x v="1"/>
    <n v="0.29488619999999999"/>
    <x v="8"/>
    <n v="25"/>
    <x v="1"/>
    <x v="5"/>
  </r>
  <r>
    <x v="765"/>
    <x v="8"/>
    <x v="1"/>
    <n v="0.3017301"/>
    <x v="8"/>
    <n v="25"/>
    <x v="1"/>
    <x v="5"/>
  </r>
  <r>
    <x v="765"/>
    <x v="9"/>
    <x v="1"/>
    <n v="0.31076179999999998"/>
    <x v="8"/>
    <n v="25"/>
    <x v="1"/>
    <x v="5"/>
  </r>
  <r>
    <x v="765"/>
    <x v="10"/>
    <x v="1"/>
    <n v="0.32925529999999997"/>
    <x v="8"/>
    <n v="25"/>
    <x v="1"/>
    <x v="5"/>
  </r>
  <r>
    <x v="765"/>
    <x v="11"/>
    <x v="1"/>
    <n v="0.31642759999999998"/>
    <x v="8"/>
    <n v="25"/>
    <x v="1"/>
    <x v="5"/>
  </r>
  <r>
    <x v="765"/>
    <x v="12"/>
    <x v="1"/>
    <n v="0.35375119999999999"/>
    <x v="8"/>
    <n v="25"/>
    <x v="1"/>
    <x v="5"/>
  </r>
  <r>
    <x v="765"/>
    <x v="18"/>
    <x v="1"/>
    <n v="0.17390240000000001"/>
    <x v="8"/>
    <n v="25"/>
    <x v="1"/>
    <x v="5"/>
  </r>
  <r>
    <x v="765"/>
    <x v="19"/>
    <x v="1"/>
    <n v="0.19050729999999999"/>
    <x v="8"/>
    <n v="25"/>
    <x v="1"/>
    <x v="5"/>
  </r>
  <r>
    <x v="765"/>
    <x v="13"/>
    <x v="1"/>
    <n v="8.5385840000000005E-2"/>
    <x v="8"/>
    <n v="25"/>
    <x v="1"/>
    <x v="5"/>
  </r>
  <r>
    <x v="766"/>
    <x v="0"/>
    <x v="3"/>
    <n v="0.65700000000000003"/>
    <x v="8"/>
    <n v="26"/>
    <x v="1"/>
    <x v="5"/>
  </r>
  <r>
    <x v="766"/>
    <x v="16"/>
    <x v="3"/>
    <n v="1.4128000000000001"/>
    <x v="8"/>
    <n v="26"/>
    <x v="1"/>
    <x v="5"/>
  </r>
  <r>
    <x v="766"/>
    <x v="14"/>
    <x v="3"/>
    <n v="1.3591"/>
    <x v="8"/>
    <n v="26"/>
    <x v="1"/>
    <x v="5"/>
  </r>
  <r>
    <x v="766"/>
    <x v="2"/>
    <x v="3"/>
    <n v="1.3991"/>
    <x v="8"/>
    <n v="26"/>
    <x v="1"/>
    <x v="5"/>
  </r>
  <r>
    <x v="766"/>
    <x v="5"/>
    <x v="3"/>
    <n v="0.91769999999999996"/>
    <x v="8"/>
    <n v="26"/>
    <x v="1"/>
    <x v="5"/>
  </r>
  <r>
    <x v="766"/>
    <x v="6"/>
    <x v="3"/>
    <n v="1.1780999999999999"/>
    <x v="8"/>
    <n v="26"/>
    <x v="1"/>
    <x v="5"/>
  </r>
  <r>
    <x v="766"/>
    <x v="17"/>
    <x v="3"/>
    <n v="1.621"/>
    <x v="8"/>
    <n v="26"/>
    <x v="1"/>
    <x v="5"/>
  </r>
  <r>
    <x v="766"/>
    <x v="15"/>
    <x v="3"/>
    <n v="1.5728"/>
    <x v="8"/>
    <n v="26"/>
    <x v="1"/>
    <x v="5"/>
  </r>
  <r>
    <x v="766"/>
    <x v="8"/>
    <x v="3"/>
    <n v="1.6060000000000001"/>
    <x v="8"/>
    <n v="26"/>
    <x v="1"/>
    <x v="5"/>
  </r>
  <r>
    <x v="766"/>
    <x v="9"/>
    <x v="3"/>
    <n v="1.6576"/>
    <x v="8"/>
    <n v="26"/>
    <x v="1"/>
    <x v="5"/>
  </r>
  <r>
    <x v="766"/>
    <x v="10"/>
    <x v="3"/>
    <n v="1.7561"/>
    <x v="8"/>
    <n v="26"/>
    <x v="1"/>
    <x v="5"/>
  </r>
  <r>
    <x v="766"/>
    <x v="11"/>
    <x v="3"/>
    <n v="1.6913"/>
    <x v="8"/>
    <n v="26"/>
    <x v="1"/>
    <x v="5"/>
  </r>
  <r>
    <x v="766"/>
    <x v="12"/>
    <x v="3"/>
    <n v="1.8920999999999999"/>
    <x v="8"/>
    <n v="26"/>
    <x v="1"/>
    <x v="5"/>
  </r>
  <r>
    <x v="766"/>
    <x v="18"/>
    <x v="3"/>
    <n v="0.93799999999999994"/>
    <x v="8"/>
    <n v="26"/>
    <x v="1"/>
    <x v="5"/>
  </r>
  <r>
    <x v="766"/>
    <x v="19"/>
    <x v="3"/>
    <n v="1.0187999999999999"/>
    <x v="8"/>
    <n v="26"/>
    <x v="1"/>
    <x v="5"/>
  </r>
  <r>
    <x v="766"/>
    <x v="13"/>
    <x v="3"/>
    <n v="0.73829999999999996"/>
    <x v="8"/>
    <n v="26"/>
    <x v="1"/>
    <x v="5"/>
  </r>
  <r>
    <x v="766"/>
    <x v="0"/>
    <x v="2"/>
    <n v="0.39315630000000001"/>
    <x v="8"/>
    <n v="26"/>
    <x v="1"/>
    <x v="5"/>
  </r>
  <r>
    <x v="766"/>
    <x v="16"/>
    <x v="2"/>
    <n v="0.67751790000000001"/>
    <x v="8"/>
    <n v="26"/>
    <x v="1"/>
    <x v="5"/>
  </r>
  <r>
    <x v="766"/>
    <x v="14"/>
    <x v="2"/>
    <n v="0.63385930000000001"/>
    <x v="8"/>
    <n v="26"/>
    <x v="1"/>
    <x v="5"/>
  </r>
  <r>
    <x v="766"/>
    <x v="2"/>
    <x v="2"/>
    <n v="0.66637959999999996"/>
    <x v="8"/>
    <n v="26"/>
    <x v="1"/>
    <x v="5"/>
  </r>
  <r>
    <x v="766"/>
    <x v="5"/>
    <x v="2"/>
    <n v="0.68766389999999999"/>
    <x v="8"/>
    <n v="26"/>
    <x v="1"/>
    <x v="5"/>
  </r>
  <r>
    <x v="766"/>
    <x v="6"/>
    <x v="2"/>
    <n v="0.61085489999999998"/>
    <x v="8"/>
    <n v="26"/>
    <x v="1"/>
    <x v="5"/>
  </r>
  <r>
    <x v="766"/>
    <x v="17"/>
    <x v="2"/>
    <n v="0.6586862"/>
    <x v="8"/>
    <n v="26"/>
    <x v="1"/>
    <x v="5"/>
  </r>
  <r>
    <x v="766"/>
    <x v="15"/>
    <x v="2"/>
    <n v="0.61949920000000003"/>
    <x v="8"/>
    <n v="26"/>
    <x v="1"/>
    <x v="5"/>
  </r>
  <r>
    <x v="766"/>
    <x v="8"/>
    <x v="2"/>
    <n v="0.64649100000000004"/>
    <x v="8"/>
    <n v="26"/>
    <x v="1"/>
    <x v="5"/>
  </r>
  <r>
    <x v="766"/>
    <x v="9"/>
    <x v="2"/>
    <n v="0.68844229999999995"/>
    <x v="8"/>
    <n v="26"/>
    <x v="1"/>
    <x v="5"/>
  </r>
  <r>
    <x v="766"/>
    <x v="10"/>
    <x v="2"/>
    <n v="0.76852359999999997"/>
    <x v="8"/>
    <n v="26"/>
    <x v="1"/>
    <x v="5"/>
  </r>
  <r>
    <x v="766"/>
    <x v="11"/>
    <x v="2"/>
    <n v="0.71584060000000005"/>
    <x v="8"/>
    <n v="26"/>
    <x v="1"/>
    <x v="5"/>
  </r>
  <r>
    <x v="766"/>
    <x v="12"/>
    <x v="2"/>
    <n v="0.8790926"/>
    <x v="8"/>
    <n v="26"/>
    <x v="1"/>
    <x v="5"/>
  </r>
  <r>
    <x v="766"/>
    <x v="18"/>
    <x v="2"/>
    <n v="0.69770169999999998"/>
    <x v="8"/>
    <n v="26"/>
    <x v="1"/>
    <x v="5"/>
  </r>
  <r>
    <x v="766"/>
    <x v="19"/>
    <x v="2"/>
    <n v="0.7445927"/>
    <x v="8"/>
    <n v="26"/>
    <x v="1"/>
    <x v="5"/>
  </r>
  <r>
    <x v="766"/>
    <x v="13"/>
    <x v="2"/>
    <n v="0.61650289999999996"/>
    <x v="8"/>
    <n v="26"/>
    <x v="1"/>
    <x v="5"/>
  </r>
  <r>
    <x v="766"/>
    <x v="0"/>
    <x v="0"/>
    <n v="0.14099"/>
    <x v="8"/>
    <n v="26"/>
    <x v="1"/>
    <x v="5"/>
  </r>
  <r>
    <x v="766"/>
    <x v="16"/>
    <x v="0"/>
    <n v="0.47110000000000002"/>
    <x v="8"/>
    <n v="26"/>
    <x v="1"/>
    <x v="5"/>
  </r>
  <r>
    <x v="766"/>
    <x v="14"/>
    <x v="0"/>
    <n v="0.47110000000000002"/>
    <x v="8"/>
    <n v="26"/>
    <x v="1"/>
    <x v="5"/>
  </r>
  <r>
    <x v="766"/>
    <x v="2"/>
    <x v="0"/>
    <n v="0.47110000000000002"/>
    <x v="8"/>
    <n v="26"/>
    <x v="1"/>
    <x v="5"/>
  </r>
  <r>
    <x v="766"/>
    <x v="5"/>
    <x v="0"/>
    <n v="0.12446"/>
    <x v="8"/>
    <n v="26"/>
    <x v="1"/>
    <x v="5"/>
  </r>
  <r>
    <x v="766"/>
    <x v="6"/>
    <x v="0"/>
    <n v="0.34694999999999998"/>
    <x v="8"/>
    <n v="26"/>
    <x v="1"/>
    <x v="5"/>
  </r>
  <r>
    <x v="766"/>
    <x v="17"/>
    <x v="0"/>
    <n v="0.65920000000000001"/>
    <x v="8"/>
    <n v="26"/>
    <x v="1"/>
    <x v="5"/>
  </r>
  <r>
    <x v="766"/>
    <x v="15"/>
    <x v="0"/>
    <n v="0.65920000000000001"/>
    <x v="8"/>
    <n v="26"/>
    <x v="1"/>
    <x v="5"/>
  </r>
  <r>
    <x v="766"/>
    <x v="8"/>
    <x v="0"/>
    <n v="0.65920000000000001"/>
    <x v="8"/>
    <n v="26"/>
    <x v="1"/>
    <x v="5"/>
  </r>
  <r>
    <x v="766"/>
    <x v="9"/>
    <x v="0"/>
    <n v="0.65920000000000001"/>
    <x v="8"/>
    <n v="26"/>
    <x v="1"/>
    <x v="5"/>
  </r>
  <r>
    <x v="766"/>
    <x v="10"/>
    <x v="0"/>
    <n v="0.65920000000000001"/>
    <x v="8"/>
    <n v="26"/>
    <x v="1"/>
    <x v="5"/>
  </r>
  <r>
    <x v="766"/>
    <x v="11"/>
    <x v="0"/>
    <n v="0.65920000000000001"/>
    <x v="8"/>
    <n v="26"/>
    <x v="1"/>
    <x v="5"/>
  </r>
  <r>
    <x v="766"/>
    <x v="12"/>
    <x v="0"/>
    <n v="0.65920000000000001"/>
    <x v="8"/>
    <n v="26"/>
    <x v="1"/>
    <x v="5"/>
  </r>
  <r>
    <x v="766"/>
    <x v="18"/>
    <x v="0"/>
    <n v="6.4899999999999999E-2"/>
    <x v="8"/>
    <n v="26"/>
    <x v="1"/>
    <x v="5"/>
  </r>
  <r>
    <x v="766"/>
    <x v="19"/>
    <x v="0"/>
    <n v="8.3699999999999997E-2"/>
    <x v="8"/>
    <n v="26"/>
    <x v="1"/>
    <x v="5"/>
  </r>
  <r>
    <x v="766"/>
    <x v="13"/>
    <x v="0"/>
    <n v="3.6859999999999997E-2"/>
    <x v="8"/>
    <n v="26"/>
    <x v="1"/>
    <x v="5"/>
  </r>
  <r>
    <x v="766"/>
    <x v="0"/>
    <x v="1"/>
    <n v="0.1228537"/>
    <x v="8"/>
    <n v="26"/>
    <x v="1"/>
    <x v="5"/>
  </r>
  <r>
    <x v="766"/>
    <x v="16"/>
    <x v="1"/>
    <n v="0.26418209999999998"/>
    <x v="8"/>
    <n v="26"/>
    <x v="1"/>
    <x v="5"/>
  </r>
  <r>
    <x v="766"/>
    <x v="14"/>
    <x v="1"/>
    <n v="0.25414059999999999"/>
    <x v="8"/>
    <n v="26"/>
    <x v="1"/>
    <x v="5"/>
  </r>
  <r>
    <x v="766"/>
    <x v="2"/>
    <x v="1"/>
    <n v="0.26162029999999997"/>
    <x v="8"/>
    <n v="26"/>
    <x v="1"/>
    <x v="5"/>
  </r>
  <r>
    <x v="766"/>
    <x v="5"/>
    <x v="1"/>
    <n v="0.10557610000000001"/>
    <x v="8"/>
    <n v="26"/>
    <x v="1"/>
    <x v="5"/>
  </r>
  <r>
    <x v="766"/>
    <x v="6"/>
    <x v="1"/>
    <n v="0.22029509999999999"/>
    <x v="8"/>
    <n v="26"/>
    <x v="1"/>
    <x v="5"/>
  </r>
  <r>
    <x v="766"/>
    <x v="17"/>
    <x v="1"/>
    <n v="0.30311379999999999"/>
    <x v="8"/>
    <n v="26"/>
    <x v="1"/>
    <x v="5"/>
  </r>
  <r>
    <x v="766"/>
    <x v="15"/>
    <x v="1"/>
    <n v="0.2941008"/>
    <x v="8"/>
    <n v="26"/>
    <x v="1"/>
    <x v="5"/>
  </r>
  <r>
    <x v="766"/>
    <x v="8"/>
    <x v="1"/>
    <n v="0.30030889999999999"/>
    <x v="8"/>
    <n v="26"/>
    <x v="1"/>
    <x v="5"/>
  </r>
  <r>
    <x v="766"/>
    <x v="9"/>
    <x v="1"/>
    <n v="0.3099577"/>
    <x v="8"/>
    <n v="26"/>
    <x v="1"/>
    <x v="5"/>
  </r>
  <r>
    <x v="766"/>
    <x v="10"/>
    <x v="1"/>
    <n v="0.32837640000000001"/>
    <x v="8"/>
    <n v="26"/>
    <x v="1"/>
    <x v="5"/>
  </r>
  <r>
    <x v="766"/>
    <x v="11"/>
    <x v="1"/>
    <n v="0.31625940000000002"/>
    <x v="8"/>
    <n v="26"/>
    <x v="1"/>
    <x v="5"/>
  </r>
  <r>
    <x v="766"/>
    <x v="12"/>
    <x v="1"/>
    <n v="0.35380729999999999"/>
    <x v="8"/>
    <n v="26"/>
    <x v="1"/>
    <x v="5"/>
  </r>
  <r>
    <x v="766"/>
    <x v="18"/>
    <x v="1"/>
    <n v="0.17539840000000001"/>
    <x v="8"/>
    <n v="26"/>
    <x v="1"/>
    <x v="5"/>
  </r>
  <r>
    <x v="766"/>
    <x v="19"/>
    <x v="1"/>
    <n v="0.19050729999999999"/>
    <x v="8"/>
    <n v="26"/>
    <x v="1"/>
    <x v="5"/>
  </r>
  <r>
    <x v="766"/>
    <x v="13"/>
    <x v="1"/>
    <n v="8.4937170000000006E-2"/>
    <x v="8"/>
    <n v="26"/>
    <x v="1"/>
    <x v="5"/>
  </r>
  <r>
    <x v="767"/>
    <x v="0"/>
    <x v="3"/>
    <n v="0.65720000000000001"/>
    <x v="8"/>
    <n v="27"/>
    <x v="2"/>
    <x v="6"/>
  </r>
  <r>
    <x v="767"/>
    <x v="16"/>
    <x v="3"/>
    <n v="1.4115"/>
    <x v="8"/>
    <n v="27"/>
    <x v="2"/>
    <x v="6"/>
  </r>
  <r>
    <x v="767"/>
    <x v="14"/>
    <x v="3"/>
    <n v="1.3582000000000001"/>
    <x v="8"/>
    <n v="27"/>
    <x v="2"/>
    <x v="6"/>
  </r>
  <r>
    <x v="767"/>
    <x v="2"/>
    <x v="3"/>
    <n v="1.4019999999999999"/>
    <x v="8"/>
    <n v="27"/>
    <x v="2"/>
    <x v="6"/>
  </r>
  <r>
    <x v="767"/>
    <x v="5"/>
    <x v="3"/>
    <n v="0.91490000000000005"/>
    <x v="8"/>
    <n v="27"/>
    <x v="2"/>
    <x v="6"/>
  </r>
  <r>
    <x v="767"/>
    <x v="6"/>
    <x v="3"/>
    <n v="1.1781999999999999"/>
    <x v="8"/>
    <n v="27"/>
    <x v="2"/>
    <x v="6"/>
  </r>
  <r>
    <x v="767"/>
    <x v="17"/>
    <x v="3"/>
    <n v="1.6211"/>
    <x v="8"/>
    <n v="27"/>
    <x v="2"/>
    <x v="6"/>
  </r>
  <r>
    <x v="767"/>
    <x v="15"/>
    <x v="3"/>
    <n v="1.5740000000000001"/>
    <x v="8"/>
    <n v="27"/>
    <x v="2"/>
    <x v="6"/>
  </r>
  <r>
    <x v="767"/>
    <x v="8"/>
    <x v="3"/>
    <n v="1.6148"/>
    <x v="8"/>
    <n v="27"/>
    <x v="2"/>
    <x v="6"/>
  </r>
  <r>
    <x v="767"/>
    <x v="9"/>
    <x v="3"/>
    <n v="1.6558999999999999"/>
    <x v="8"/>
    <n v="27"/>
    <x v="2"/>
    <x v="6"/>
  </r>
  <r>
    <x v="767"/>
    <x v="10"/>
    <x v="3"/>
    <n v="1.7547999999999999"/>
    <x v="8"/>
    <n v="27"/>
    <x v="2"/>
    <x v="6"/>
  </r>
  <r>
    <x v="767"/>
    <x v="11"/>
    <x v="3"/>
    <n v="1.6961999999999999"/>
    <x v="8"/>
    <n v="27"/>
    <x v="2"/>
    <x v="6"/>
  </r>
  <r>
    <x v="767"/>
    <x v="12"/>
    <x v="3"/>
    <n v="1.8960999999999999"/>
    <x v="8"/>
    <n v="27"/>
    <x v="2"/>
    <x v="6"/>
  </r>
  <r>
    <x v="767"/>
    <x v="18"/>
    <x v="3"/>
    <n v="0.94499999999999995"/>
    <x v="8"/>
    <n v="27"/>
    <x v="2"/>
    <x v="6"/>
  </r>
  <r>
    <x v="767"/>
    <x v="19"/>
    <x v="3"/>
    <n v="1.0187999999999999"/>
    <x v="8"/>
    <n v="27"/>
    <x v="2"/>
    <x v="6"/>
  </r>
  <r>
    <x v="767"/>
    <x v="13"/>
    <x v="3"/>
    <n v="0.73819999999999997"/>
    <x v="8"/>
    <n v="27"/>
    <x v="2"/>
    <x v="6"/>
  </r>
  <r>
    <x v="767"/>
    <x v="0"/>
    <x v="2"/>
    <n v="0.39331890000000003"/>
    <x v="8"/>
    <n v="27"/>
    <x v="2"/>
    <x v="6"/>
  </r>
  <r>
    <x v="767"/>
    <x v="16"/>
    <x v="2"/>
    <n v="0.67646099999999998"/>
    <x v="8"/>
    <n v="27"/>
    <x v="2"/>
    <x v="6"/>
  </r>
  <r>
    <x v="767"/>
    <x v="14"/>
    <x v="2"/>
    <n v="0.63312760000000001"/>
    <x v="8"/>
    <n v="27"/>
    <x v="2"/>
    <x v="6"/>
  </r>
  <r>
    <x v="767"/>
    <x v="2"/>
    <x v="2"/>
    <n v="0.66873740000000004"/>
    <x v="8"/>
    <n v="27"/>
    <x v="2"/>
    <x v="6"/>
  </r>
  <r>
    <x v="767"/>
    <x v="5"/>
    <x v="2"/>
    <n v="0.68518599999999996"/>
    <x v="8"/>
    <n v="27"/>
    <x v="2"/>
    <x v="6"/>
  </r>
  <r>
    <x v="767"/>
    <x v="6"/>
    <x v="2"/>
    <n v="0.61093620000000004"/>
    <x v="8"/>
    <n v="27"/>
    <x v="2"/>
    <x v="6"/>
  </r>
  <r>
    <x v="767"/>
    <x v="17"/>
    <x v="2"/>
    <n v="0.6587674"/>
    <x v="8"/>
    <n v="27"/>
    <x v="2"/>
    <x v="6"/>
  </r>
  <r>
    <x v="767"/>
    <x v="15"/>
    <x v="2"/>
    <n v="0.62047479999999999"/>
    <x v="8"/>
    <n v="27"/>
    <x v="2"/>
    <x v="6"/>
  </r>
  <r>
    <x v="767"/>
    <x v="8"/>
    <x v="2"/>
    <n v="0.65364549999999999"/>
    <x v="8"/>
    <n v="27"/>
    <x v="2"/>
    <x v="6"/>
  </r>
  <r>
    <x v="767"/>
    <x v="9"/>
    <x v="2"/>
    <n v="0.68706020000000001"/>
    <x v="8"/>
    <n v="27"/>
    <x v="2"/>
    <x v="6"/>
  </r>
  <r>
    <x v="767"/>
    <x v="10"/>
    <x v="2"/>
    <n v="0.76746650000000005"/>
    <x v="8"/>
    <n v="27"/>
    <x v="2"/>
    <x v="6"/>
  </r>
  <r>
    <x v="767"/>
    <x v="11"/>
    <x v="2"/>
    <n v="0.71982429999999997"/>
    <x v="8"/>
    <n v="27"/>
    <x v="2"/>
    <x v="6"/>
  </r>
  <r>
    <x v="767"/>
    <x v="12"/>
    <x v="2"/>
    <n v="0.88234480000000004"/>
    <x v="8"/>
    <n v="27"/>
    <x v="2"/>
    <x v="6"/>
  </r>
  <r>
    <x v="767"/>
    <x v="18"/>
    <x v="2"/>
    <n v="0.70339269999999998"/>
    <x v="8"/>
    <n v="27"/>
    <x v="2"/>
    <x v="6"/>
  </r>
  <r>
    <x v="767"/>
    <x v="19"/>
    <x v="2"/>
    <n v="0.7445927"/>
    <x v="8"/>
    <n v="27"/>
    <x v="2"/>
    <x v="6"/>
  </r>
  <r>
    <x v="767"/>
    <x v="13"/>
    <x v="2"/>
    <n v="0.61641440000000003"/>
    <x v="8"/>
    <n v="27"/>
    <x v="2"/>
    <x v="6"/>
  </r>
  <r>
    <x v="767"/>
    <x v="0"/>
    <x v="0"/>
    <n v="0.14099"/>
    <x v="8"/>
    <n v="27"/>
    <x v="2"/>
    <x v="6"/>
  </r>
  <r>
    <x v="767"/>
    <x v="16"/>
    <x v="0"/>
    <n v="0.47110000000000002"/>
    <x v="8"/>
    <n v="27"/>
    <x v="2"/>
    <x v="6"/>
  </r>
  <r>
    <x v="767"/>
    <x v="14"/>
    <x v="0"/>
    <n v="0.47110000000000002"/>
    <x v="8"/>
    <n v="27"/>
    <x v="2"/>
    <x v="6"/>
  </r>
  <r>
    <x v="767"/>
    <x v="2"/>
    <x v="0"/>
    <n v="0.47110000000000002"/>
    <x v="8"/>
    <n v="27"/>
    <x v="2"/>
    <x v="6"/>
  </r>
  <r>
    <x v="767"/>
    <x v="5"/>
    <x v="0"/>
    <n v="0.12446"/>
    <x v="8"/>
    <n v="27"/>
    <x v="2"/>
    <x v="6"/>
  </r>
  <r>
    <x v="767"/>
    <x v="6"/>
    <x v="0"/>
    <n v="0.34694999999999998"/>
    <x v="8"/>
    <n v="27"/>
    <x v="2"/>
    <x v="6"/>
  </r>
  <r>
    <x v="767"/>
    <x v="17"/>
    <x v="0"/>
    <n v="0.65920000000000001"/>
    <x v="8"/>
    <n v="27"/>
    <x v="2"/>
    <x v="6"/>
  </r>
  <r>
    <x v="767"/>
    <x v="15"/>
    <x v="0"/>
    <n v="0.65920000000000001"/>
    <x v="8"/>
    <n v="27"/>
    <x v="2"/>
    <x v="6"/>
  </r>
  <r>
    <x v="767"/>
    <x v="8"/>
    <x v="0"/>
    <n v="0.65920000000000001"/>
    <x v="8"/>
    <n v="27"/>
    <x v="2"/>
    <x v="6"/>
  </r>
  <r>
    <x v="767"/>
    <x v="9"/>
    <x v="0"/>
    <n v="0.65920000000000001"/>
    <x v="8"/>
    <n v="27"/>
    <x v="2"/>
    <x v="6"/>
  </r>
  <r>
    <x v="767"/>
    <x v="10"/>
    <x v="0"/>
    <n v="0.65920000000000001"/>
    <x v="8"/>
    <n v="27"/>
    <x v="2"/>
    <x v="6"/>
  </r>
  <r>
    <x v="767"/>
    <x v="11"/>
    <x v="0"/>
    <n v="0.65920000000000001"/>
    <x v="8"/>
    <n v="27"/>
    <x v="2"/>
    <x v="6"/>
  </r>
  <r>
    <x v="767"/>
    <x v="12"/>
    <x v="0"/>
    <n v="0.65920000000000001"/>
    <x v="8"/>
    <n v="27"/>
    <x v="2"/>
    <x v="6"/>
  </r>
  <r>
    <x v="767"/>
    <x v="18"/>
    <x v="0"/>
    <n v="6.4899999999999999E-2"/>
    <x v="8"/>
    <n v="27"/>
    <x v="2"/>
    <x v="6"/>
  </r>
  <r>
    <x v="767"/>
    <x v="19"/>
    <x v="0"/>
    <n v="8.3699999999999997E-2"/>
    <x v="8"/>
    <n v="27"/>
    <x v="2"/>
    <x v="6"/>
  </r>
  <r>
    <x v="767"/>
    <x v="13"/>
    <x v="0"/>
    <n v="3.6859999999999997E-2"/>
    <x v="8"/>
    <n v="27"/>
    <x v="2"/>
    <x v="6"/>
  </r>
  <r>
    <x v="767"/>
    <x v="0"/>
    <x v="1"/>
    <n v="0.1228911"/>
    <x v="8"/>
    <n v="27"/>
    <x v="2"/>
    <x v="6"/>
  </r>
  <r>
    <x v="767"/>
    <x v="16"/>
    <x v="1"/>
    <n v="0.26393899999999998"/>
    <x v="8"/>
    <n v="27"/>
    <x v="2"/>
    <x v="6"/>
  </r>
  <r>
    <x v="767"/>
    <x v="14"/>
    <x v="1"/>
    <n v="0.25397239999999999"/>
    <x v="8"/>
    <n v="27"/>
    <x v="2"/>
    <x v="6"/>
  </r>
  <r>
    <x v="767"/>
    <x v="2"/>
    <x v="1"/>
    <n v="0.26216260000000002"/>
    <x v="8"/>
    <n v="27"/>
    <x v="2"/>
    <x v="6"/>
  </r>
  <r>
    <x v="767"/>
    <x v="5"/>
    <x v="1"/>
    <n v="0.105254"/>
    <x v="8"/>
    <n v="27"/>
    <x v="2"/>
    <x v="6"/>
  </r>
  <r>
    <x v="767"/>
    <x v="6"/>
    <x v="1"/>
    <n v="0.2203138"/>
    <x v="8"/>
    <n v="27"/>
    <x v="2"/>
    <x v="6"/>
  </r>
  <r>
    <x v="767"/>
    <x v="17"/>
    <x v="1"/>
    <n v="0.30313250000000003"/>
    <x v="8"/>
    <n v="27"/>
    <x v="2"/>
    <x v="6"/>
  </r>
  <r>
    <x v="767"/>
    <x v="15"/>
    <x v="1"/>
    <n v="0.29432520000000001"/>
    <x v="8"/>
    <n v="27"/>
    <x v="2"/>
    <x v="6"/>
  </r>
  <r>
    <x v="767"/>
    <x v="8"/>
    <x v="1"/>
    <n v="0.30195450000000001"/>
    <x v="8"/>
    <n v="27"/>
    <x v="2"/>
    <x v="6"/>
  </r>
  <r>
    <x v="767"/>
    <x v="9"/>
    <x v="1"/>
    <n v="0.30963980000000002"/>
    <x v="8"/>
    <n v="27"/>
    <x v="2"/>
    <x v="6"/>
  </r>
  <r>
    <x v="767"/>
    <x v="10"/>
    <x v="1"/>
    <n v="0.32813330000000002"/>
    <x v="8"/>
    <n v="27"/>
    <x v="2"/>
    <x v="6"/>
  </r>
  <r>
    <x v="767"/>
    <x v="11"/>
    <x v="1"/>
    <n v="0.3171756"/>
    <x v="8"/>
    <n v="27"/>
    <x v="2"/>
    <x v="6"/>
  </r>
  <r>
    <x v="767"/>
    <x v="12"/>
    <x v="1"/>
    <n v="0.35455530000000002"/>
    <x v="8"/>
    <n v="27"/>
    <x v="2"/>
    <x v="6"/>
  </r>
  <r>
    <x v="767"/>
    <x v="18"/>
    <x v="1"/>
    <n v="0.17670730000000001"/>
    <x v="8"/>
    <n v="27"/>
    <x v="2"/>
    <x v="6"/>
  </r>
  <r>
    <x v="767"/>
    <x v="19"/>
    <x v="1"/>
    <n v="0.19050729999999999"/>
    <x v="8"/>
    <n v="27"/>
    <x v="2"/>
    <x v="6"/>
  </r>
  <r>
    <x v="767"/>
    <x v="13"/>
    <x v="1"/>
    <n v="8.4925669999999995E-2"/>
    <x v="8"/>
    <n v="27"/>
    <x v="2"/>
    <x v="6"/>
  </r>
  <r>
    <x v="768"/>
    <x v="0"/>
    <x v="3"/>
    <n v="0.65849999999999997"/>
    <x v="8"/>
    <n v="28"/>
    <x v="2"/>
    <x v="6"/>
  </r>
  <r>
    <x v="768"/>
    <x v="16"/>
    <x v="3"/>
    <n v="1.4129"/>
    <x v="8"/>
    <n v="28"/>
    <x v="2"/>
    <x v="6"/>
  </r>
  <r>
    <x v="768"/>
    <x v="14"/>
    <x v="3"/>
    <n v="1.3612"/>
    <x v="8"/>
    <n v="28"/>
    <x v="2"/>
    <x v="6"/>
  </r>
  <r>
    <x v="768"/>
    <x v="2"/>
    <x v="3"/>
    <n v="1.405"/>
    <x v="8"/>
    <n v="28"/>
    <x v="2"/>
    <x v="6"/>
  </r>
  <r>
    <x v="768"/>
    <x v="5"/>
    <x v="3"/>
    <n v="0.91749999999999998"/>
    <x v="8"/>
    <n v="28"/>
    <x v="2"/>
    <x v="6"/>
  </r>
  <r>
    <x v="768"/>
    <x v="6"/>
    <x v="3"/>
    <n v="1.1839"/>
    <x v="8"/>
    <n v="28"/>
    <x v="2"/>
    <x v="6"/>
  </r>
  <r>
    <x v="768"/>
    <x v="17"/>
    <x v="3"/>
    <n v="1.6247"/>
    <x v="8"/>
    <n v="28"/>
    <x v="2"/>
    <x v="6"/>
  </r>
  <r>
    <x v="768"/>
    <x v="15"/>
    <x v="3"/>
    <n v="1.5793999999999999"/>
    <x v="8"/>
    <n v="28"/>
    <x v="2"/>
    <x v="6"/>
  </r>
  <r>
    <x v="768"/>
    <x v="8"/>
    <x v="3"/>
    <n v="1.6214999999999999"/>
    <x v="8"/>
    <n v="28"/>
    <x v="2"/>
    <x v="6"/>
  </r>
  <r>
    <x v="768"/>
    <x v="9"/>
    <x v="3"/>
    <n v="1.6620999999999999"/>
    <x v="8"/>
    <n v="28"/>
    <x v="2"/>
    <x v="6"/>
  </r>
  <r>
    <x v="768"/>
    <x v="10"/>
    <x v="3"/>
    <n v="1.7611000000000001"/>
    <x v="8"/>
    <n v="28"/>
    <x v="2"/>
    <x v="6"/>
  </r>
  <r>
    <x v="768"/>
    <x v="11"/>
    <x v="3"/>
    <n v="1.6873"/>
    <x v="8"/>
    <n v="28"/>
    <x v="2"/>
    <x v="6"/>
  </r>
  <r>
    <x v="768"/>
    <x v="12"/>
    <x v="3"/>
    <n v="1.8985000000000001"/>
    <x v="8"/>
    <n v="28"/>
    <x v="2"/>
    <x v="6"/>
  </r>
  <r>
    <x v="768"/>
    <x v="18"/>
    <x v="3"/>
    <n v="0.94499999999999995"/>
    <x v="8"/>
    <n v="28"/>
    <x v="2"/>
    <x v="6"/>
  </r>
  <r>
    <x v="768"/>
    <x v="19"/>
    <x v="3"/>
    <n v="1.0188999999999999"/>
    <x v="8"/>
    <n v="28"/>
    <x v="2"/>
    <x v="6"/>
  </r>
  <r>
    <x v="768"/>
    <x v="13"/>
    <x v="3"/>
    <n v="0.75029999999999997"/>
    <x v="8"/>
    <n v="28"/>
    <x v="2"/>
    <x v="6"/>
  </r>
  <r>
    <x v="768"/>
    <x v="0"/>
    <x v="2"/>
    <n v="0.3943759"/>
    <x v="8"/>
    <n v="28"/>
    <x v="2"/>
    <x v="6"/>
  </r>
  <r>
    <x v="768"/>
    <x v="16"/>
    <x v="2"/>
    <n v="0.67759919999999996"/>
    <x v="8"/>
    <n v="28"/>
    <x v="2"/>
    <x v="6"/>
  </r>
  <r>
    <x v="768"/>
    <x v="14"/>
    <x v="2"/>
    <n v="0.63556670000000004"/>
    <x v="8"/>
    <n v="28"/>
    <x v="2"/>
    <x v="6"/>
  </r>
  <r>
    <x v="768"/>
    <x v="2"/>
    <x v="2"/>
    <n v="0.67117640000000001"/>
    <x v="8"/>
    <n v="28"/>
    <x v="2"/>
    <x v="6"/>
  </r>
  <r>
    <x v="768"/>
    <x v="5"/>
    <x v="2"/>
    <n v="0.68748690000000001"/>
    <x v="8"/>
    <n v="28"/>
    <x v="2"/>
    <x v="6"/>
  </r>
  <r>
    <x v="768"/>
    <x v="6"/>
    <x v="2"/>
    <n v="0.61557030000000001"/>
    <x v="8"/>
    <n v="28"/>
    <x v="2"/>
    <x v="6"/>
  </r>
  <r>
    <x v="768"/>
    <x v="17"/>
    <x v="2"/>
    <n v="0.66169420000000001"/>
    <x v="8"/>
    <n v="28"/>
    <x v="2"/>
    <x v="6"/>
  </r>
  <r>
    <x v="768"/>
    <x v="15"/>
    <x v="2"/>
    <n v="0.624865"/>
    <x v="8"/>
    <n v="28"/>
    <x v="2"/>
    <x v="6"/>
  </r>
  <r>
    <x v="768"/>
    <x v="8"/>
    <x v="2"/>
    <n v="0.65909269999999998"/>
    <x v="8"/>
    <n v="28"/>
    <x v="2"/>
    <x v="6"/>
  </r>
  <r>
    <x v="768"/>
    <x v="9"/>
    <x v="2"/>
    <n v="0.69210070000000001"/>
    <x v="8"/>
    <n v="28"/>
    <x v="2"/>
    <x v="6"/>
  </r>
  <r>
    <x v="768"/>
    <x v="10"/>
    <x v="2"/>
    <n v="0.77258870000000002"/>
    <x v="8"/>
    <n v="28"/>
    <x v="2"/>
    <x v="6"/>
  </r>
  <r>
    <x v="768"/>
    <x v="11"/>
    <x v="2"/>
    <n v="0.71258860000000002"/>
    <x v="8"/>
    <n v="28"/>
    <x v="2"/>
    <x v="6"/>
  </r>
  <r>
    <x v="768"/>
    <x v="12"/>
    <x v="2"/>
    <n v="0.88429590000000002"/>
    <x v="8"/>
    <n v="28"/>
    <x v="2"/>
    <x v="6"/>
  </r>
  <r>
    <x v="768"/>
    <x v="18"/>
    <x v="2"/>
    <n v="0.70339269999999998"/>
    <x v="8"/>
    <n v="28"/>
    <x v="2"/>
    <x v="6"/>
  </r>
  <r>
    <x v="768"/>
    <x v="19"/>
    <x v="2"/>
    <n v="0.74467399999999995"/>
    <x v="8"/>
    <n v="28"/>
    <x v="2"/>
    <x v="6"/>
  </r>
  <r>
    <x v="768"/>
    <x v="13"/>
    <x v="2"/>
    <n v="0.62712230000000002"/>
    <x v="8"/>
    <n v="28"/>
    <x v="2"/>
    <x v="6"/>
  </r>
  <r>
    <x v="768"/>
    <x v="0"/>
    <x v="0"/>
    <n v="0.14099"/>
    <x v="8"/>
    <n v="28"/>
    <x v="2"/>
    <x v="6"/>
  </r>
  <r>
    <x v="768"/>
    <x v="16"/>
    <x v="0"/>
    <n v="0.47110000000000002"/>
    <x v="8"/>
    <n v="28"/>
    <x v="2"/>
    <x v="6"/>
  </r>
  <r>
    <x v="768"/>
    <x v="14"/>
    <x v="0"/>
    <n v="0.47110000000000002"/>
    <x v="8"/>
    <n v="28"/>
    <x v="2"/>
    <x v="6"/>
  </r>
  <r>
    <x v="768"/>
    <x v="2"/>
    <x v="0"/>
    <n v="0.47110000000000002"/>
    <x v="8"/>
    <n v="28"/>
    <x v="2"/>
    <x v="6"/>
  </r>
  <r>
    <x v="768"/>
    <x v="5"/>
    <x v="0"/>
    <n v="0.12446"/>
    <x v="8"/>
    <n v="28"/>
    <x v="2"/>
    <x v="6"/>
  </r>
  <r>
    <x v="768"/>
    <x v="6"/>
    <x v="0"/>
    <n v="0.34694999999999998"/>
    <x v="8"/>
    <n v="28"/>
    <x v="2"/>
    <x v="6"/>
  </r>
  <r>
    <x v="768"/>
    <x v="17"/>
    <x v="0"/>
    <n v="0.65920000000000001"/>
    <x v="8"/>
    <n v="28"/>
    <x v="2"/>
    <x v="6"/>
  </r>
  <r>
    <x v="768"/>
    <x v="15"/>
    <x v="0"/>
    <n v="0.65920000000000001"/>
    <x v="8"/>
    <n v="28"/>
    <x v="2"/>
    <x v="6"/>
  </r>
  <r>
    <x v="768"/>
    <x v="8"/>
    <x v="0"/>
    <n v="0.65920000000000001"/>
    <x v="8"/>
    <n v="28"/>
    <x v="2"/>
    <x v="6"/>
  </r>
  <r>
    <x v="768"/>
    <x v="9"/>
    <x v="0"/>
    <n v="0.65920000000000001"/>
    <x v="8"/>
    <n v="28"/>
    <x v="2"/>
    <x v="6"/>
  </r>
  <r>
    <x v="768"/>
    <x v="10"/>
    <x v="0"/>
    <n v="0.65920000000000001"/>
    <x v="8"/>
    <n v="28"/>
    <x v="2"/>
    <x v="6"/>
  </r>
  <r>
    <x v="768"/>
    <x v="11"/>
    <x v="0"/>
    <n v="0.65920000000000001"/>
    <x v="8"/>
    <n v="28"/>
    <x v="2"/>
    <x v="6"/>
  </r>
  <r>
    <x v="768"/>
    <x v="12"/>
    <x v="0"/>
    <n v="0.65920000000000001"/>
    <x v="8"/>
    <n v="28"/>
    <x v="2"/>
    <x v="6"/>
  </r>
  <r>
    <x v="768"/>
    <x v="18"/>
    <x v="0"/>
    <n v="6.4899999999999999E-2"/>
    <x v="8"/>
    <n v="28"/>
    <x v="2"/>
    <x v="6"/>
  </r>
  <r>
    <x v="768"/>
    <x v="19"/>
    <x v="0"/>
    <n v="8.3699999999999997E-2"/>
    <x v="8"/>
    <n v="28"/>
    <x v="2"/>
    <x v="6"/>
  </r>
  <r>
    <x v="768"/>
    <x v="13"/>
    <x v="0"/>
    <n v="3.6859999999999997E-2"/>
    <x v="8"/>
    <n v="28"/>
    <x v="2"/>
    <x v="6"/>
  </r>
  <r>
    <x v="768"/>
    <x v="0"/>
    <x v="1"/>
    <n v="0.1231342"/>
    <x v="8"/>
    <n v="28"/>
    <x v="2"/>
    <x v="6"/>
  </r>
  <r>
    <x v="768"/>
    <x v="16"/>
    <x v="1"/>
    <n v="0.26420080000000001"/>
    <x v="8"/>
    <n v="28"/>
    <x v="2"/>
    <x v="6"/>
  </r>
  <r>
    <x v="768"/>
    <x v="14"/>
    <x v="1"/>
    <n v="0.25453330000000002"/>
    <x v="8"/>
    <n v="28"/>
    <x v="2"/>
    <x v="6"/>
  </r>
  <r>
    <x v="768"/>
    <x v="2"/>
    <x v="1"/>
    <n v="0.2627236"/>
    <x v="8"/>
    <n v="28"/>
    <x v="2"/>
    <x v="6"/>
  </r>
  <r>
    <x v="768"/>
    <x v="5"/>
    <x v="1"/>
    <n v="0.1055531"/>
    <x v="8"/>
    <n v="28"/>
    <x v="2"/>
    <x v="6"/>
  </r>
  <r>
    <x v="768"/>
    <x v="6"/>
    <x v="1"/>
    <n v="0.22137970000000001"/>
    <x v="8"/>
    <n v="28"/>
    <x v="2"/>
    <x v="6"/>
  </r>
  <r>
    <x v="768"/>
    <x v="17"/>
    <x v="1"/>
    <n v="0.30380570000000001"/>
    <x v="8"/>
    <n v="28"/>
    <x v="2"/>
    <x v="6"/>
  </r>
  <r>
    <x v="768"/>
    <x v="15"/>
    <x v="1"/>
    <n v="0.29533490000000001"/>
    <x v="8"/>
    <n v="28"/>
    <x v="2"/>
    <x v="6"/>
  </r>
  <r>
    <x v="768"/>
    <x v="8"/>
    <x v="1"/>
    <n v="0.30320730000000001"/>
    <x v="8"/>
    <n v="28"/>
    <x v="2"/>
    <x v="6"/>
  </r>
  <r>
    <x v="768"/>
    <x v="9"/>
    <x v="1"/>
    <n v="0.3107992"/>
    <x v="8"/>
    <n v="28"/>
    <x v="2"/>
    <x v="6"/>
  </r>
  <r>
    <x v="768"/>
    <x v="10"/>
    <x v="1"/>
    <n v="0.32931139999999998"/>
    <x v="8"/>
    <n v="28"/>
    <x v="2"/>
    <x v="6"/>
  </r>
  <r>
    <x v="768"/>
    <x v="11"/>
    <x v="1"/>
    <n v="0.3155114"/>
    <x v="8"/>
    <n v="28"/>
    <x v="2"/>
    <x v="6"/>
  </r>
  <r>
    <x v="768"/>
    <x v="12"/>
    <x v="1"/>
    <n v="0.35500409999999999"/>
    <x v="8"/>
    <n v="28"/>
    <x v="2"/>
    <x v="6"/>
  </r>
  <r>
    <x v="768"/>
    <x v="18"/>
    <x v="1"/>
    <n v="0.17670730000000001"/>
    <x v="8"/>
    <n v="28"/>
    <x v="2"/>
    <x v="6"/>
  </r>
  <r>
    <x v="768"/>
    <x v="19"/>
    <x v="1"/>
    <n v="0.190526"/>
    <x v="8"/>
    <n v="28"/>
    <x v="2"/>
    <x v="6"/>
  </r>
  <r>
    <x v="768"/>
    <x v="13"/>
    <x v="1"/>
    <n v="8.6317699999999997E-2"/>
    <x v="8"/>
    <n v="28"/>
    <x v="2"/>
    <x v="6"/>
  </r>
  <r>
    <x v="769"/>
    <x v="0"/>
    <x v="3"/>
    <n v="0.65759999999999996"/>
    <x v="8"/>
    <n v="29"/>
    <x v="2"/>
    <x v="6"/>
  </r>
  <r>
    <x v="769"/>
    <x v="16"/>
    <x v="3"/>
    <n v="1.4128000000000001"/>
    <x v="8"/>
    <n v="29"/>
    <x v="2"/>
    <x v="6"/>
  </r>
  <r>
    <x v="769"/>
    <x v="14"/>
    <x v="3"/>
    <n v="1.3614999999999999"/>
    <x v="8"/>
    <n v="29"/>
    <x v="2"/>
    <x v="6"/>
  </r>
  <r>
    <x v="769"/>
    <x v="2"/>
    <x v="3"/>
    <n v="1.4033"/>
    <x v="8"/>
    <n v="29"/>
    <x v="2"/>
    <x v="6"/>
  </r>
  <r>
    <x v="769"/>
    <x v="5"/>
    <x v="3"/>
    <n v="0.91700000000000004"/>
    <x v="8"/>
    <n v="29"/>
    <x v="2"/>
    <x v="6"/>
  </r>
  <r>
    <x v="769"/>
    <x v="6"/>
    <x v="3"/>
    <n v="1.1832"/>
    <x v="8"/>
    <n v="29"/>
    <x v="2"/>
    <x v="6"/>
  </r>
  <r>
    <x v="769"/>
    <x v="17"/>
    <x v="3"/>
    <n v="1.6275999999999999"/>
    <x v="8"/>
    <n v="29"/>
    <x v="2"/>
    <x v="6"/>
  </r>
  <r>
    <x v="769"/>
    <x v="15"/>
    <x v="3"/>
    <n v="1.5811999999999999"/>
    <x v="8"/>
    <n v="29"/>
    <x v="2"/>
    <x v="6"/>
  </r>
  <r>
    <x v="769"/>
    <x v="8"/>
    <x v="3"/>
    <n v="1.6202000000000001"/>
    <x v="8"/>
    <n v="29"/>
    <x v="2"/>
    <x v="6"/>
  </r>
  <r>
    <x v="769"/>
    <x v="9"/>
    <x v="3"/>
    <n v="1.6637999999999999"/>
    <x v="8"/>
    <n v="29"/>
    <x v="2"/>
    <x v="6"/>
  </r>
  <r>
    <x v="769"/>
    <x v="10"/>
    <x v="3"/>
    <n v="1.7625999999999999"/>
    <x v="8"/>
    <n v="29"/>
    <x v="2"/>
    <x v="6"/>
  </r>
  <r>
    <x v="769"/>
    <x v="11"/>
    <x v="3"/>
    <n v="1.6930000000000001"/>
    <x v="8"/>
    <n v="29"/>
    <x v="2"/>
    <x v="6"/>
  </r>
  <r>
    <x v="769"/>
    <x v="12"/>
    <x v="3"/>
    <n v="1.8974"/>
    <x v="8"/>
    <n v="29"/>
    <x v="2"/>
    <x v="6"/>
  </r>
  <r>
    <x v="769"/>
    <x v="18"/>
    <x v="3"/>
    <n v="0.94499999999999995"/>
    <x v="8"/>
    <n v="29"/>
    <x v="2"/>
    <x v="6"/>
  </r>
  <r>
    <x v="769"/>
    <x v="19"/>
    <x v="3"/>
    <n v="1.0188999999999999"/>
    <x v="8"/>
    <n v="29"/>
    <x v="2"/>
    <x v="6"/>
  </r>
  <r>
    <x v="769"/>
    <x v="13"/>
    <x v="3"/>
    <n v="0.75749999999999995"/>
    <x v="8"/>
    <n v="29"/>
    <x v="2"/>
    <x v="6"/>
  </r>
  <r>
    <x v="769"/>
    <x v="0"/>
    <x v="2"/>
    <n v="0.3936441"/>
    <x v="8"/>
    <n v="29"/>
    <x v="2"/>
    <x v="6"/>
  </r>
  <r>
    <x v="769"/>
    <x v="16"/>
    <x v="2"/>
    <n v="0.67751790000000001"/>
    <x v="8"/>
    <n v="29"/>
    <x v="2"/>
    <x v="6"/>
  </r>
  <r>
    <x v="769"/>
    <x v="14"/>
    <x v="2"/>
    <n v="0.6358106"/>
    <x v="8"/>
    <n v="29"/>
    <x v="2"/>
    <x v="6"/>
  </r>
  <r>
    <x v="769"/>
    <x v="2"/>
    <x v="2"/>
    <n v="0.66979440000000001"/>
    <x v="8"/>
    <n v="29"/>
    <x v="2"/>
    <x v="6"/>
  </r>
  <r>
    <x v="769"/>
    <x v="5"/>
    <x v="2"/>
    <n v="0.6870444"/>
    <x v="8"/>
    <n v="29"/>
    <x v="2"/>
    <x v="6"/>
  </r>
  <r>
    <x v="769"/>
    <x v="6"/>
    <x v="2"/>
    <n v="0.61500120000000003"/>
    <x v="8"/>
    <n v="29"/>
    <x v="2"/>
    <x v="6"/>
  </r>
  <r>
    <x v="769"/>
    <x v="17"/>
    <x v="2"/>
    <n v="0.66405199999999998"/>
    <x v="8"/>
    <n v="29"/>
    <x v="2"/>
    <x v="6"/>
  </r>
  <r>
    <x v="769"/>
    <x v="15"/>
    <x v="2"/>
    <n v="0.62632849999999995"/>
    <x v="8"/>
    <n v="29"/>
    <x v="2"/>
    <x v="6"/>
  </r>
  <r>
    <x v="769"/>
    <x v="8"/>
    <x v="2"/>
    <n v="0.65803579999999995"/>
    <x v="8"/>
    <n v="29"/>
    <x v="2"/>
    <x v="6"/>
  </r>
  <r>
    <x v="769"/>
    <x v="9"/>
    <x v="2"/>
    <n v="0.69348299999999996"/>
    <x v="8"/>
    <n v="29"/>
    <x v="2"/>
    <x v="6"/>
  </r>
  <r>
    <x v="769"/>
    <x v="10"/>
    <x v="2"/>
    <n v="0.7738081"/>
    <x v="8"/>
    <n v="29"/>
    <x v="2"/>
    <x v="6"/>
  </r>
  <r>
    <x v="769"/>
    <x v="11"/>
    <x v="2"/>
    <n v="0.71722260000000004"/>
    <x v="8"/>
    <n v="29"/>
    <x v="2"/>
    <x v="6"/>
  </r>
  <r>
    <x v="769"/>
    <x v="12"/>
    <x v="2"/>
    <n v="0.88340160000000001"/>
    <x v="8"/>
    <n v="29"/>
    <x v="2"/>
    <x v="6"/>
  </r>
  <r>
    <x v="769"/>
    <x v="18"/>
    <x v="2"/>
    <n v="0.70339269999999998"/>
    <x v="8"/>
    <n v="29"/>
    <x v="2"/>
    <x v="6"/>
  </r>
  <r>
    <x v="769"/>
    <x v="19"/>
    <x v="2"/>
    <n v="0.74467399999999995"/>
    <x v="8"/>
    <n v="29"/>
    <x v="2"/>
    <x v="6"/>
  </r>
  <r>
    <x v="769"/>
    <x v="13"/>
    <x v="2"/>
    <n v="0.633494"/>
    <x v="8"/>
    <n v="29"/>
    <x v="2"/>
    <x v="6"/>
  </r>
  <r>
    <x v="769"/>
    <x v="0"/>
    <x v="0"/>
    <n v="0.14099"/>
    <x v="8"/>
    <n v="29"/>
    <x v="2"/>
    <x v="6"/>
  </r>
  <r>
    <x v="769"/>
    <x v="16"/>
    <x v="0"/>
    <n v="0.47110000000000002"/>
    <x v="8"/>
    <n v="29"/>
    <x v="2"/>
    <x v="6"/>
  </r>
  <r>
    <x v="769"/>
    <x v="14"/>
    <x v="0"/>
    <n v="0.47110000000000002"/>
    <x v="8"/>
    <n v="29"/>
    <x v="2"/>
    <x v="6"/>
  </r>
  <r>
    <x v="769"/>
    <x v="2"/>
    <x v="0"/>
    <n v="0.47110000000000002"/>
    <x v="8"/>
    <n v="29"/>
    <x v="2"/>
    <x v="6"/>
  </r>
  <r>
    <x v="769"/>
    <x v="5"/>
    <x v="0"/>
    <n v="0.12446"/>
    <x v="8"/>
    <n v="29"/>
    <x v="2"/>
    <x v="6"/>
  </r>
  <r>
    <x v="769"/>
    <x v="6"/>
    <x v="0"/>
    <n v="0.34694999999999998"/>
    <x v="8"/>
    <n v="29"/>
    <x v="2"/>
    <x v="6"/>
  </r>
  <r>
    <x v="769"/>
    <x v="17"/>
    <x v="0"/>
    <n v="0.65920000000000001"/>
    <x v="8"/>
    <n v="29"/>
    <x v="2"/>
    <x v="6"/>
  </r>
  <r>
    <x v="769"/>
    <x v="15"/>
    <x v="0"/>
    <n v="0.65920000000000001"/>
    <x v="8"/>
    <n v="29"/>
    <x v="2"/>
    <x v="6"/>
  </r>
  <r>
    <x v="769"/>
    <x v="8"/>
    <x v="0"/>
    <n v="0.65920000000000001"/>
    <x v="8"/>
    <n v="29"/>
    <x v="2"/>
    <x v="6"/>
  </r>
  <r>
    <x v="769"/>
    <x v="9"/>
    <x v="0"/>
    <n v="0.65920000000000001"/>
    <x v="8"/>
    <n v="29"/>
    <x v="2"/>
    <x v="6"/>
  </r>
  <r>
    <x v="769"/>
    <x v="10"/>
    <x v="0"/>
    <n v="0.65920000000000001"/>
    <x v="8"/>
    <n v="29"/>
    <x v="2"/>
    <x v="6"/>
  </r>
  <r>
    <x v="769"/>
    <x v="11"/>
    <x v="0"/>
    <n v="0.65920000000000001"/>
    <x v="8"/>
    <n v="29"/>
    <x v="2"/>
    <x v="6"/>
  </r>
  <r>
    <x v="769"/>
    <x v="12"/>
    <x v="0"/>
    <n v="0.65920000000000001"/>
    <x v="8"/>
    <n v="29"/>
    <x v="2"/>
    <x v="6"/>
  </r>
  <r>
    <x v="769"/>
    <x v="18"/>
    <x v="0"/>
    <n v="6.4899999999999999E-2"/>
    <x v="8"/>
    <n v="29"/>
    <x v="2"/>
    <x v="6"/>
  </r>
  <r>
    <x v="769"/>
    <x v="19"/>
    <x v="0"/>
    <n v="8.3699999999999997E-2"/>
    <x v="8"/>
    <n v="29"/>
    <x v="2"/>
    <x v="6"/>
  </r>
  <r>
    <x v="769"/>
    <x v="13"/>
    <x v="0"/>
    <n v="3.6859999999999997E-2"/>
    <x v="8"/>
    <n v="29"/>
    <x v="2"/>
    <x v="6"/>
  </r>
  <r>
    <x v="769"/>
    <x v="0"/>
    <x v="1"/>
    <n v="0.1229658"/>
    <x v="8"/>
    <n v="29"/>
    <x v="2"/>
    <x v="6"/>
  </r>
  <r>
    <x v="769"/>
    <x v="16"/>
    <x v="1"/>
    <n v="0.26418209999999998"/>
    <x v="8"/>
    <n v="29"/>
    <x v="2"/>
    <x v="6"/>
  </r>
  <r>
    <x v="769"/>
    <x v="14"/>
    <x v="1"/>
    <n v="0.25458940000000002"/>
    <x v="8"/>
    <n v="29"/>
    <x v="2"/>
    <x v="6"/>
  </r>
  <r>
    <x v="769"/>
    <x v="2"/>
    <x v="1"/>
    <n v="0.26240570000000002"/>
    <x v="8"/>
    <n v="29"/>
    <x v="2"/>
    <x v="6"/>
  </r>
  <r>
    <x v="769"/>
    <x v="5"/>
    <x v="1"/>
    <n v="0.10549559999999999"/>
    <x v="8"/>
    <n v="29"/>
    <x v="2"/>
    <x v="6"/>
  </r>
  <r>
    <x v="769"/>
    <x v="6"/>
    <x v="1"/>
    <n v="0.2212488"/>
    <x v="8"/>
    <n v="29"/>
    <x v="2"/>
    <x v="6"/>
  </r>
  <r>
    <x v="769"/>
    <x v="17"/>
    <x v="1"/>
    <n v="0.30434800000000001"/>
    <x v="8"/>
    <n v="29"/>
    <x v="2"/>
    <x v="6"/>
  </r>
  <r>
    <x v="769"/>
    <x v="15"/>
    <x v="1"/>
    <n v="0.29567159999999998"/>
    <x v="8"/>
    <n v="29"/>
    <x v="2"/>
    <x v="6"/>
  </r>
  <r>
    <x v="769"/>
    <x v="8"/>
    <x v="1"/>
    <n v="0.30296420000000002"/>
    <x v="8"/>
    <n v="29"/>
    <x v="2"/>
    <x v="6"/>
  </r>
  <r>
    <x v="769"/>
    <x v="9"/>
    <x v="1"/>
    <n v="0.31111709999999998"/>
    <x v="8"/>
    <n v="29"/>
    <x v="2"/>
    <x v="6"/>
  </r>
  <r>
    <x v="769"/>
    <x v="10"/>
    <x v="1"/>
    <n v="0.32959189999999999"/>
    <x v="8"/>
    <n v="29"/>
    <x v="2"/>
    <x v="6"/>
  </r>
  <r>
    <x v="769"/>
    <x v="11"/>
    <x v="1"/>
    <n v="0.3165772"/>
    <x v="8"/>
    <n v="29"/>
    <x v="2"/>
    <x v="6"/>
  </r>
  <r>
    <x v="769"/>
    <x v="12"/>
    <x v="1"/>
    <n v="0.35479840000000001"/>
    <x v="8"/>
    <n v="29"/>
    <x v="2"/>
    <x v="6"/>
  </r>
  <r>
    <x v="769"/>
    <x v="18"/>
    <x v="1"/>
    <n v="0.17670730000000001"/>
    <x v="8"/>
    <n v="29"/>
    <x v="2"/>
    <x v="6"/>
  </r>
  <r>
    <x v="769"/>
    <x v="19"/>
    <x v="1"/>
    <n v="0.190526"/>
    <x v="8"/>
    <n v="29"/>
    <x v="2"/>
    <x v="6"/>
  </r>
  <r>
    <x v="769"/>
    <x v="13"/>
    <x v="1"/>
    <n v="8.7146009999999996E-2"/>
    <x v="8"/>
    <n v="29"/>
    <x v="2"/>
    <x v="6"/>
  </r>
  <r>
    <x v="770"/>
    <x v="0"/>
    <x v="3"/>
    <n v="0.65690000000000004"/>
    <x v="8"/>
    <n v="30"/>
    <x v="2"/>
    <x v="6"/>
  </r>
  <r>
    <x v="770"/>
    <x v="16"/>
    <x v="3"/>
    <n v="1.4047000000000001"/>
    <x v="8"/>
    <n v="30"/>
    <x v="2"/>
    <x v="6"/>
  </r>
  <r>
    <x v="770"/>
    <x v="14"/>
    <x v="3"/>
    <n v="1.3491"/>
    <x v="8"/>
    <n v="30"/>
    <x v="2"/>
    <x v="6"/>
  </r>
  <r>
    <x v="770"/>
    <x v="2"/>
    <x v="3"/>
    <n v="1.3927"/>
    <x v="8"/>
    <n v="30"/>
    <x v="2"/>
    <x v="6"/>
  </r>
  <r>
    <x v="770"/>
    <x v="5"/>
    <x v="3"/>
    <n v="0.90810000000000002"/>
    <x v="8"/>
    <n v="30"/>
    <x v="2"/>
    <x v="6"/>
  </r>
  <r>
    <x v="770"/>
    <x v="6"/>
    <x v="3"/>
    <n v="1.1763999999999999"/>
    <x v="8"/>
    <n v="30"/>
    <x v="2"/>
    <x v="6"/>
  </r>
  <r>
    <x v="770"/>
    <x v="17"/>
    <x v="3"/>
    <n v="1.6195999999999999"/>
    <x v="8"/>
    <n v="30"/>
    <x v="2"/>
    <x v="6"/>
  </r>
  <r>
    <x v="770"/>
    <x v="15"/>
    <x v="3"/>
    <n v="1.5721000000000001"/>
    <x v="8"/>
    <n v="30"/>
    <x v="2"/>
    <x v="6"/>
  </r>
  <r>
    <x v="770"/>
    <x v="8"/>
    <x v="3"/>
    <n v="1.6105"/>
    <x v="8"/>
    <n v="30"/>
    <x v="2"/>
    <x v="6"/>
  </r>
  <r>
    <x v="770"/>
    <x v="9"/>
    <x v="3"/>
    <n v="1.6593"/>
    <x v="8"/>
    <n v="30"/>
    <x v="2"/>
    <x v="6"/>
  </r>
  <r>
    <x v="770"/>
    <x v="10"/>
    <x v="3"/>
    <n v="1.7542"/>
    <x v="8"/>
    <n v="30"/>
    <x v="2"/>
    <x v="6"/>
  </r>
  <r>
    <x v="770"/>
    <x v="11"/>
    <x v="3"/>
    <n v="1.6768000000000001"/>
    <x v="8"/>
    <n v="30"/>
    <x v="2"/>
    <x v="6"/>
  </r>
  <r>
    <x v="770"/>
    <x v="12"/>
    <x v="3"/>
    <n v="1.8916999999999999"/>
    <x v="8"/>
    <n v="30"/>
    <x v="2"/>
    <x v="6"/>
  </r>
  <r>
    <x v="770"/>
    <x v="18"/>
    <x v="3"/>
    <n v="0.94499999999999995"/>
    <x v="8"/>
    <n v="30"/>
    <x v="2"/>
    <x v="6"/>
  </r>
  <r>
    <x v="770"/>
    <x v="19"/>
    <x v="3"/>
    <n v="1.0188999999999999"/>
    <x v="8"/>
    <n v="30"/>
    <x v="2"/>
    <x v="6"/>
  </r>
  <r>
    <x v="770"/>
    <x v="13"/>
    <x v="3"/>
    <n v="0.75639999999999996"/>
    <x v="8"/>
    <n v="30"/>
    <x v="2"/>
    <x v="6"/>
  </r>
  <r>
    <x v="770"/>
    <x v="0"/>
    <x v="2"/>
    <n v="0.39307500000000001"/>
    <x v="8"/>
    <n v="30"/>
    <x v="2"/>
    <x v="6"/>
  </r>
  <r>
    <x v="770"/>
    <x v="16"/>
    <x v="2"/>
    <n v="0.67093259999999999"/>
    <x v="8"/>
    <n v="30"/>
    <x v="2"/>
    <x v="6"/>
  </r>
  <r>
    <x v="770"/>
    <x v="14"/>
    <x v="2"/>
    <n v="0.62572930000000004"/>
    <x v="8"/>
    <n v="30"/>
    <x v="2"/>
    <x v="6"/>
  </r>
  <r>
    <x v="770"/>
    <x v="2"/>
    <x v="2"/>
    <n v="0.6611764"/>
    <x v="8"/>
    <n v="30"/>
    <x v="2"/>
    <x v="6"/>
  </r>
  <r>
    <x v="770"/>
    <x v="5"/>
    <x v="2"/>
    <n v="0.67916829999999995"/>
    <x v="8"/>
    <n v="30"/>
    <x v="2"/>
    <x v="6"/>
  </r>
  <r>
    <x v="770"/>
    <x v="6"/>
    <x v="2"/>
    <n v="0.60947280000000004"/>
    <x v="8"/>
    <n v="30"/>
    <x v="2"/>
    <x v="6"/>
  </r>
  <r>
    <x v="770"/>
    <x v="17"/>
    <x v="2"/>
    <n v="0.65754800000000002"/>
    <x v="8"/>
    <n v="30"/>
    <x v="2"/>
    <x v="6"/>
  </r>
  <r>
    <x v="770"/>
    <x v="15"/>
    <x v="2"/>
    <n v="0.61893010000000004"/>
    <x v="8"/>
    <n v="30"/>
    <x v="2"/>
    <x v="6"/>
  </r>
  <r>
    <x v="770"/>
    <x v="8"/>
    <x v="2"/>
    <n v="0.65014959999999999"/>
    <x v="8"/>
    <n v="30"/>
    <x v="2"/>
    <x v="6"/>
  </r>
  <r>
    <x v="770"/>
    <x v="9"/>
    <x v="2"/>
    <n v="0.68982429999999995"/>
    <x v="8"/>
    <n v="30"/>
    <x v="2"/>
    <x v="6"/>
  </r>
  <r>
    <x v="770"/>
    <x v="10"/>
    <x v="2"/>
    <n v="0.76697890000000002"/>
    <x v="8"/>
    <n v="30"/>
    <x v="2"/>
    <x v="6"/>
  </r>
  <r>
    <x v="770"/>
    <x v="11"/>
    <x v="2"/>
    <n v="0.70405209999999996"/>
    <x v="8"/>
    <n v="30"/>
    <x v="2"/>
    <x v="6"/>
  </r>
  <r>
    <x v="770"/>
    <x v="12"/>
    <x v="2"/>
    <n v="0.87876750000000003"/>
    <x v="8"/>
    <n v="30"/>
    <x v="2"/>
    <x v="6"/>
  </r>
  <r>
    <x v="770"/>
    <x v="18"/>
    <x v="2"/>
    <n v="0.70339269999999998"/>
    <x v="8"/>
    <n v="30"/>
    <x v="2"/>
    <x v="6"/>
  </r>
  <r>
    <x v="770"/>
    <x v="19"/>
    <x v="2"/>
    <n v="0.74467399999999995"/>
    <x v="8"/>
    <n v="30"/>
    <x v="2"/>
    <x v="6"/>
  </r>
  <r>
    <x v="770"/>
    <x v="13"/>
    <x v="2"/>
    <n v="0.63252059999999999"/>
    <x v="8"/>
    <n v="30"/>
    <x v="2"/>
    <x v="6"/>
  </r>
  <r>
    <x v="770"/>
    <x v="0"/>
    <x v="0"/>
    <n v="0.14099"/>
    <x v="8"/>
    <n v="30"/>
    <x v="2"/>
    <x v="6"/>
  </r>
  <r>
    <x v="770"/>
    <x v="16"/>
    <x v="0"/>
    <n v="0.47110000000000002"/>
    <x v="8"/>
    <n v="30"/>
    <x v="2"/>
    <x v="6"/>
  </r>
  <r>
    <x v="770"/>
    <x v="14"/>
    <x v="0"/>
    <n v="0.47110000000000002"/>
    <x v="8"/>
    <n v="30"/>
    <x v="2"/>
    <x v="6"/>
  </r>
  <r>
    <x v="770"/>
    <x v="2"/>
    <x v="0"/>
    <n v="0.47110000000000002"/>
    <x v="8"/>
    <n v="30"/>
    <x v="2"/>
    <x v="6"/>
  </r>
  <r>
    <x v="770"/>
    <x v="5"/>
    <x v="0"/>
    <n v="0.12446"/>
    <x v="8"/>
    <n v="30"/>
    <x v="2"/>
    <x v="6"/>
  </r>
  <r>
    <x v="770"/>
    <x v="6"/>
    <x v="0"/>
    <n v="0.34694999999999998"/>
    <x v="8"/>
    <n v="30"/>
    <x v="2"/>
    <x v="6"/>
  </r>
  <r>
    <x v="770"/>
    <x v="17"/>
    <x v="0"/>
    <n v="0.65920000000000001"/>
    <x v="8"/>
    <n v="30"/>
    <x v="2"/>
    <x v="6"/>
  </r>
  <r>
    <x v="770"/>
    <x v="15"/>
    <x v="0"/>
    <n v="0.65920000000000001"/>
    <x v="8"/>
    <n v="30"/>
    <x v="2"/>
    <x v="6"/>
  </r>
  <r>
    <x v="770"/>
    <x v="8"/>
    <x v="0"/>
    <n v="0.65920000000000001"/>
    <x v="8"/>
    <n v="30"/>
    <x v="2"/>
    <x v="6"/>
  </r>
  <r>
    <x v="770"/>
    <x v="9"/>
    <x v="0"/>
    <n v="0.65920000000000001"/>
    <x v="8"/>
    <n v="30"/>
    <x v="2"/>
    <x v="6"/>
  </r>
  <r>
    <x v="770"/>
    <x v="10"/>
    <x v="0"/>
    <n v="0.65920000000000001"/>
    <x v="8"/>
    <n v="30"/>
    <x v="2"/>
    <x v="6"/>
  </r>
  <r>
    <x v="770"/>
    <x v="11"/>
    <x v="0"/>
    <n v="0.65920000000000001"/>
    <x v="8"/>
    <n v="30"/>
    <x v="2"/>
    <x v="6"/>
  </r>
  <r>
    <x v="770"/>
    <x v="12"/>
    <x v="0"/>
    <n v="0.65920000000000001"/>
    <x v="8"/>
    <n v="30"/>
    <x v="2"/>
    <x v="6"/>
  </r>
  <r>
    <x v="770"/>
    <x v="18"/>
    <x v="0"/>
    <n v="6.4899999999999999E-2"/>
    <x v="8"/>
    <n v="30"/>
    <x v="2"/>
    <x v="6"/>
  </r>
  <r>
    <x v="770"/>
    <x v="19"/>
    <x v="0"/>
    <n v="8.3699999999999997E-2"/>
    <x v="8"/>
    <n v="30"/>
    <x v="2"/>
    <x v="6"/>
  </r>
  <r>
    <x v="770"/>
    <x v="13"/>
    <x v="0"/>
    <n v="3.6859999999999997E-2"/>
    <x v="8"/>
    <n v="30"/>
    <x v="2"/>
    <x v="6"/>
  </r>
  <r>
    <x v="770"/>
    <x v="0"/>
    <x v="1"/>
    <n v="0.122835"/>
    <x v="8"/>
    <n v="30"/>
    <x v="2"/>
    <x v="6"/>
  </r>
  <r>
    <x v="770"/>
    <x v="16"/>
    <x v="1"/>
    <n v="0.2626675"/>
    <x v="8"/>
    <n v="30"/>
    <x v="2"/>
    <x v="6"/>
  </r>
  <r>
    <x v="770"/>
    <x v="14"/>
    <x v="1"/>
    <n v="0.25227070000000001"/>
    <x v="8"/>
    <n v="30"/>
    <x v="2"/>
    <x v="6"/>
  </r>
  <r>
    <x v="770"/>
    <x v="2"/>
    <x v="1"/>
    <n v="0.26042359999999998"/>
    <x v="8"/>
    <n v="30"/>
    <x v="2"/>
    <x v="6"/>
  </r>
  <r>
    <x v="770"/>
    <x v="5"/>
    <x v="1"/>
    <n v="0.1044717"/>
    <x v="8"/>
    <n v="30"/>
    <x v="2"/>
    <x v="6"/>
  </r>
  <r>
    <x v="770"/>
    <x v="6"/>
    <x v="1"/>
    <n v="0.21997720000000001"/>
    <x v="8"/>
    <n v="30"/>
    <x v="2"/>
    <x v="6"/>
  </r>
  <r>
    <x v="770"/>
    <x v="17"/>
    <x v="1"/>
    <n v="0.30285200000000001"/>
    <x v="8"/>
    <n v="30"/>
    <x v="2"/>
    <x v="6"/>
  </r>
  <r>
    <x v="770"/>
    <x v="15"/>
    <x v="1"/>
    <n v="0.29396990000000001"/>
    <x v="8"/>
    <n v="30"/>
    <x v="2"/>
    <x v="6"/>
  </r>
  <r>
    <x v="770"/>
    <x v="8"/>
    <x v="1"/>
    <n v="0.30115039999999998"/>
    <x v="8"/>
    <n v="30"/>
    <x v="2"/>
    <x v="6"/>
  </r>
  <r>
    <x v="770"/>
    <x v="9"/>
    <x v="1"/>
    <n v="0.31027559999999998"/>
    <x v="8"/>
    <n v="30"/>
    <x v="2"/>
    <x v="6"/>
  </r>
  <r>
    <x v="770"/>
    <x v="10"/>
    <x v="1"/>
    <n v="0.32802110000000001"/>
    <x v="8"/>
    <n v="30"/>
    <x v="2"/>
    <x v="6"/>
  </r>
  <r>
    <x v="770"/>
    <x v="11"/>
    <x v="1"/>
    <n v="0.31354799999999999"/>
    <x v="8"/>
    <n v="30"/>
    <x v="2"/>
    <x v="6"/>
  </r>
  <r>
    <x v="770"/>
    <x v="12"/>
    <x v="1"/>
    <n v="0.35373250000000001"/>
    <x v="8"/>
    <n v="30"/>
    <x v="2"/>
    <x v="6"/>
  </r>
  <r>
    <x v="770"/>
    <x v="18"/>
    <x v="1"/>
    <n v="0.17670730000000001"/>
    <x v="8"/>
    <n v="30"/>
    <x v="2"/>
    <x v="6"/>
  </r>
  <r>
    <x v="770"/>
    <x v="19"/>
    <x v="1"/>
    <n v="0.190526"/>
    <x v="8"/>
    <n v="30"/>
    <x v="2"/>
    <x v="6"/>
  </r>
  <r>
    <x v="770"/>
    <x v="13"/>
    <x v="1"/>
    <n v="8.7019470000000002E-2"/>
    <x v="8"/>
    <n v="30"/>
    <x v="2"/>
    <x v="6"/>
  </r>
  <r>
    <x v="771"/>
    <x v="0"/>
    <x v="3"/>
    <n v="0.65849999999999997"/>
    <x v="8"/>
    <n v="31"/>
    <x v="2"/>
    <x v="6"/>
  </r>
  <r>
    <x v="771"/>
    <x v="16"/>
    <x v="3"/>
    <n v="1.4068000000000001"/>
    <x v="8"/>
    <n v="31"/>
    <x v="2"/>
    <x v="6"/>
  </r>
  <r>
    <x v="771"/>
    <x v="14"/>
    <x v="3"/>
    <n v="1.3579000000000001"/>
    <x v="8"/>
    <n v="31"/>
    <x v="2"/>
    <x v="6"/>
  </r>
  <r>
    <x v="771"/>
    <x v="2"/>
    <x v="3"/>
    <n v="1.4074"/>
    <x v="8"/>
    <n v="31"/>
    <x v="2"/>
    <x v="6"/>
  </r>
  <r>
    <x v="771"/>
    <x v="5"/>
    <x v="3"/>
    <n v="0.90869999999999995"/>
    <x v="8"/>
    <n v="31"/>
    <x v="2"/>
    <x v="6"/>
  </r>
  <r>
    <x v="771"/>
    <x v="6"/>
    <x v="3"/>
    <n v="1.1742999999999999"/>
    <x v="8"/>
    <n v="31"/>
    <x v="2"/>
    <x v="6"/>
  </r>
  <r>
    <x v="771"/>
    <x v="17"/>
    <x v="3"/>
    <n v="1.6313"/>
    <x v="8"/>
    <n v="31"/>
    <x v="2"/>
    <x v="6"/>
  </r>
  <r>
    <x v="771"/>
    <x v="15"/>
    <x v="3"/>
    <n v="1.5851999999999999"/>
    <x v="8"/>
    <n v="31"/>
    <x v="2"/>
    <x v="6"/>
  </r>
  <r>
    <x v="771"/>
    <x v="8"/>
    <x v="3"/>
    <n v="1.64"/>
    <x v="8"/>
    <n v="31"/>
    <x v="2"/>
    <x v="6"/>
  </r>
  <r>
    <x v="771"/>
    <x v="9"/>
    <x v="3"/>
    <n v="1.6601999999999999"/>
    <x v="8"/>
    <n v="31"/>
    <x v="2"/>
    <x v="6"/>
  </r>
  <r>
    <x v="771"/>
    <x v="10"/>
    <x v="3"/>
    <n v="1.7743"/>
    <x v="8"/>
    <n v="31"/>
    <x v="2"/>
    <x v="6"/>
  </r>
  <r>
    <x v="771"/>
    <x v="11"/>
    <x v="3"/>
    <n v="1.6693"/>
    <x v="8"/>
    <n v="31"/>
    <x v="2"/>
    <x v="6"/>
  </r>
  <r>
    <x v="771"/>
    <x v="12"/>
    <x v="3"/>
    <n v="1.8959999999999999"/>
    <x v="8"/>
    <n v="31"/>
    <x v="2"/>
    <x v="6"/>
  </r>
  <r>
    <x v="771"/>
    <x v="18"/>
    <x v="3"/>
    <n v="0.94499999999999995"/>
    <x v="8"/>
    <n v="31"/>
    <x v="2"/>
    <x v="6"/>
  </r>
  <r>
    <x v="771"/>
    <x v="19"/>
    <x v="3"/>
    <n v="1.0188999999999999"/>
    <x v="8"/>
    <n v="31"/>
    <x v="2"/>
    <x v="6"/>
  </r>
  <r>
    <x v="771"/>
    <x v="13"/>
    <x v="3"/>
    <n v="0.74099999999999999"/>
    <x v="8"/>
    <n v="31"/>
    <x v="2"/>
    <x v="6"/>
  </r>
  <r>
    <x v="771"/>
    <x v="0"/>
    <x v="2"/>
    <n v="0.3943759"/>
    <x v="8"/>
    <n v="31"/>
    <x v="2"/>
    <x v="6"/>
  </r>
  <r>
    <x v="771"/>
    <x v="16"/>
    <x v="2"/>
    <n v="0.67263989999999996"/>
    <x v="8"/>
    <n v="31"/>
    <x v="2"/>
    <x v="6"/>
  </r>
  <r>
    <x v="771"/>
    <x v="14"/>
    <x v="2"/>
    <n v="0.6328838"/>
    <x v="8"/>
    <n v="31"/>
    <x v="2"/>
    <x v="6"/>
  </r>
  <r>
    <x v="771"/>
    <x v="2"/>
    <x v="2"/>
    <n v="0.6731277"/>
    <x v="8"/>
    <n v="31"/>
    <x v="2"/>
    <x v="6"/>
  </r>
  <r>
    <x v="771"/>
    <x v="5"/>
    <x v="2"/>
    <n v="0.67969930000000001"/>
    <x v="8"/>
    <n v="31"/>
    <x v="2"/>
    <x v="6"/>
  </r>
  <r>
    <x v="771"/>
    <x v="6"/>
    <x v="2"/>
    <n v="0.60776540000000001"/>
    <x v="8"/>
    <n v="31"/>
    <x v="2"/>
    <x v="6"/>
  </r>
  <r>
    <x v="771"/>
    <x v="17"/>
    <x v="2"/>
    <n v="0.66706010000000004"/>
    <x v="8"/>
    <n v="31"/>
    <x v="2"/>
    <x v="6"/>
  </r>
  <r>
    <x v="771"/>
    <x v="15"/>
    <x v="2"/>
    <n v="0.62958040000000004"/>
    <x v="8"/>
    <n v="31"/>
    <x v="2"/>
    <x v="6"/>
  </r>
  <r>
    <x v="771"/>
    <x v="8"/>
    <x v="2"/>
    <n v="0.67413330000000005"/>
    <x v="8"/>
    <n v="31"/>
    <x v="2"/>
    <x v="6"/>
  </r>
  <r>
    <x v="771"/>
    <x v="9"/>
    <x v="2"/>
    <n v="0.69055599999999995"/>
    <x v="8"/>
    <n v="31"/>
    <x v="2"/>
    <x v="6"/>
  </r>
  <r>
    <x v="771"/>
    <x v="10"/>
    <x v="2"/>
    <n v="0.78332020000000002"/>
    <x v="8"/>
    <n v="31"/>
    <x v="2"/>
    <x v="6"/>
  </r>
  <r>
    <x v="771"/>
    <x v="11"/>
    <x v="2"/>
    <n v="0.69795439999999997"/>
    <x v="8"/>
    <n v="31"/>
    <x v="2"/>
    <x v="6"/>
  </r>
  <r>
    <x v="771"/>
    <x v="12"/>
    <x v="2"/>
    <n v="0.88226340000000003"/>
    <x v="8"/>
    <n v="31"/>
    <x v="2"/>
    <x v="6"/>
  </r>
  <r>
    <x v="771"/>
    <x v="18"/>
    <x v="2"/>
    <n v="0.70339269999999998"/>
    <x v="8"/>
    <n v="31"/>
    <x v="2"/>
    <x v="6"/>
  </r>
  <r>
    <x v="771"/>
    <x v="19"/>
    <x v="2"/>
    <n v="0.74467399999999995"/>
    <x v="8"/>
    <n v="31"/>
    <x v="2"/>
    <x v="6"/>
  </r>
  <r>
    <x v="771"/>
    <x v="13"/>
    <x v="2"/>
    <n v="0.6188922"/>
    <x v="8"/>
    <n v="31"/>
    <x v="2"/>
    <x v="6"/>
  </r>
  <r>
    <x v="771"/>
    <x v="0"/>
    <x v="0"/>
    <n v="0.14099"/>
    <x v="8"/>
    <n v="31"/>
    <x v="2"/>
    <x v="6"/>
  </r>
  <r>
    <x v="771"/>
    <x v="16"/>
    <x v="0"/>
    <n v="0.47110000000000002"/>
    <x v="8"/>
    <n v="31"/>
    <x v="2"/>
    <x v="6"/>
  </r>
  <r>
    <x v="771"/>
    <x v="14"/>
    <x v="0"/>
    <n v="0.47110000000000002"/>
    <x v="8"/>
    <n v="31"/>
    <x v="2"/>
    <x v="6"/>
  </r>
  <r>
    <x v="771"/>
    <x v="2"/>
    <x v="0"/>
    <n v="0.47110000000000002"/>
    <x v="8"/>
    <n v="31"/>
    <x v="2"/>
    <x v="6"/>
  </r>
  <r>
    <x v="771"/>
    <x v="5"/>
    <x v="0"/>
    <n v="0.12446"/>
    <x v="8"/>
    <n v="31"/>
    <x v="2"/>
    <x v="6"/>
  </r>
  <r>
    <x v="771"/>
    <x v="6"/>
    <x v="0"/>
    <n v="0.34694999999999998"/>
    <x v="8"/>
    <n v="31"/>
    <x v="2"/>
    <x v="6"/>
  </r>
  <r>
    <x v="771"/>
    <x v="17"/>
    <x v="0"/>
    <n v="0.65920000000000001"/>
    <x v="8"/>
    <n v="31"/>
    <x v="2"/>
    <x v="6"/>
  </r>
  <r>
    <x v="771"/>
    <x v="15"/>
    <x v="0"/>
    <n v="0.65920000000000001"/>
    <x v="8"/>
    <n v="31"/>
    <x v="2"/>
    <x v="6"/>
  </r>
  <r>
    <x v="771"/>
    <x v="8"/>
    <x v="0"/>
    <n v="0.65920000000000001"/>
    <x v="8"/>
    <n v="31"/>
    <x v="2"/>
    <x v="6"/>
  </r>
  <r>
    <x v="771"/>
    <x v="9"/>
    <x v="0"/>
    <n v="0.65920000000000001"/>
    <x v="8"/>
    <n v="31"/>
    <x v="2"/>
    <x v="6"/>
  </r>
  <r>
    <x v="771"/>
    <x v="10"/>
    <x v="0"/>
    <n v="0.65920000000000001"/>
    <x v="8"/>
    <n v="31"/>
    <x v="2"/>
    <x v="6"/>
  </r>
  <r>
    <x v="771"/>
    <x v="11"/>
    <x v="0"/>
    <n v="0.65920000000000001"/>
    <x v="8"/>
    <n v="31"/>
    <x v="2"/>
    <x v="6"/>
  </r>
  <r>
    <x v="771"/>
    <x v="12"/>
    <x v="0"/>
    <n v="0.65920000000000001"/>
    <x v="8"/>
    <n v="31"/>
    <x v="2"/>
    <x v="6"/>
  </r>
  <r>
    <x v="771"/>
    <x v="18"/>
    <x v="0"/>
    <n v="6.4899999999999999E-2"/>
    <x v="8"/>
    <n v="31"/>
    <x v="2"/>
    <x v="6"/>
  </r>
  <r>
    <x v="771"/>
    <x v="19"/>
    <x v="0"/>
    <n v="8.3699999999999997E-2"/>
    <x v="8"/>
    <n v="31"/>
    <x v="2"/>
    <x v="6"/>
  </r>
  <r>
    <x v="771"/>
    <x v="13"/>
    <x v="0"/>
    <n v="3.6859999999999997E-2"/>
    <x v="8"/>
    <n v="31"/>
    <x v="2"/>
    <x v="6"/>
  </r>
  <r>
    <x v="771"/>
    <x v="0"/>
    <x v="1"/>
    <n v="0.1231342"/>
    <x v="8"/>
    <n v="31"/>
    <x v="2"/>
    <x v="6"/>
  </r>
  <r>
    <x v="771"/>
    <x v="16"/>
    <x v="1"/>
    <n v="0.26306020000000002"/>
    <x v="8"/>
    <n v="31"/>
    <x v="2"/>
    <x v="6"/>
  </r>
  <r>
    <x v="771"/>
    <x v="14"/>
    <x v="1"/>
    <n v="0.25391629999999998"/>
    <x v="8"/>
    <n v="31"/>
    <x v="2"/>
    <x v="6"/>
  </r>
  <r>
    <x v="771"/>
    <x v="2"/>
    <x v="1"/>
    <n v="0.26317239999999997"/>
    <x v="8"/>
    <n v="31"/>
    <x v="2"/>
    <x v="6"/>
  </r>
  <r>
    <x v="771"/>
    <x v="5"/>
    <x v="1"/>
    <n v="0.1045407"/>
    <x v="8"/>
    <n v="31"/>
    <x v="2"/>
    <x v="6"/>
  </r>
  <r>
    <x v="771"/>
    <x v="6"/>
    <x v="1"/>
    <n v="0.21958449999999999"/>
    <x v="8"/>
    <n v="31"/>
    <x v="2"/>
    <x v="6"/>
  </r>
  <r>
    <x v="771"/>
    <x v="17"/>
    <x v="1"/>
    <n v="0.30503980000000003"/>
    <x v="8"/>
    <n v="31"/>
    <x v="2"/>
    <x v="6"/>
  </r>
  <r>
    <x v="771"/>
    <x v="15"/>
    <x v="1"/>
    <n v="0.2964195"/>
    <x v="8"/>
    <n v="31"/>
    <x v="2"/>
    <x v="6"/>
  </r>
  <r>
    <x v="771"/>
    <x v="8"/>
    <x v="1"/>
    <n v="0.30666670000000001"/>
    <x v="8"/>
    <n v="31"/>
    <x v="2"/>
    <x v="6"/>
  </r>
  <r>
    <x v="771"/>
    <x v="9"/>
    <x v="1"/>
    <n v="0.31044389999999999"/>
    <x v="8"/>
    <n v="31"/>
    <x v="2"/>
    <x v="6"/>
  </r>
  <r>
    <x v="771"/>
    <x v="10"/>
    <x v="1"/>
    <n v="0.33177970000000001"/>
    <x v="8"/>
    <n v="31"/>
    <x v="2"/>
    <x v="6"/>
  </r>
  <r>
    <x v="771"/>
    <x v="11"/>
    <x v="1"/>
    <n v="0.31214550000000002"/>
    <x v="8"/>
    <n v="31"/>
    <x v="2"/>
    <x v="6"/>
  </r>
  <r>
    <x v="771"/>
    <x v="12"/>
    <x v="1"/>
    <n v="0.35453659999999998"/>
    <x v="8"/>
    <n v="31"/>
    <x v="2"/>
    <x v="6"/>
  </r>
  <r>
    <x v="771"/>
    <x v="18"/>
    <x v="1"/>
    <n v="0.17670730000000001"/>
    <x v="8"/>
    <n v="31"/>
    <x v="2"/>
    <x v="6"/>
  </r>
  <r>
    <x v="771"/>
    <x v="19"/>
    <x v="1"/>
    <n v="0.190526"/>
    <x v="8"/>
    <n v="31"/>
    <x v="2"/>
    <x v="6"/>
  </r>
  <r>
    <x v="771"/>
    <x v="13"/>
    <x v="1"/>
    <n v="8.5247779999999995E-2"/>
    <x v="8"/>
    <n v="31"/>
    <x v="2"/>
    <x v="6"/>
  </r>
  <r>
    <x v="772"/>
    <x v="0"/>
    <x v="3"/>
    <n v="0.6583"/>
    <x v="8"/>
    <n v="32"/>
    <x v="2"/>
    <x v="7"/>
  </r>
  <r>
    <x v="772"/>
    <x v="16"/>
    <x v="3"/>
    <n v="1.41"/>
    <x v="8"/>
    <n v="32"/>
    <x v="2"/>
    <x v="7"/>
  </r>
  <r>
    <x v="772"/>
    <x v="14"/>
    <x v="3"/>
    <n v="1.3599000000000001"/>
    <x v="8"/>
    <n v="32"/>
    <x v="2"/>
    <x v="7"/>
  </r>
  <r>
    <x v="772"/>
    <x v="2"/>
    <x v="3"/>
    <n v="1.4044000000000001"/>
    <x v="8"/>
    <n v="32"/>
    <x v="2"/>
    <x v="7"/>
  </r>
  <r>
    <x v="772"/>
    <x v="5"/>
    <x v="3"/>
    <n v="0.91310000000000002"/>
    <x v="8"/>
    <n v="32"/>
    <x v="2"/>
    <x v="7"/>
  </r>
  <r>
    <x v="772"/>
    <x v="6"/>
    <x v="3"/>
    <n v="1.1779999999999999"/>
    <x v="8"/>
    <n v="32"/>
    <x v="2"/>
    <x v="7"/>
  </r>
  <r>
    <x v="772"/>
    <x v="17"/>
    <x v="3"/>
    <n v="1.6420999999999999"/>
    <x v="8"/>
    <n v="32"/>
    <x v="2"/>
    <x v="7"/>
  </r>
  <r>
    <x v="772"/>
    <x v="15"/>
    <x v="3"/>
    <n v="1.597"/>
    <x v="8"/>
    <n v="32"/>
    <x v="2"/>
    <x v="7"/>
  </r>
  <r>
    <x v="772"/>
    <x v="8"/>
    <x v="3"/>
    <n v="1.6465000000000001"/>
    <x v="8"/>
    <n v="32"/>
    <x v="2"/>
    <x v="7"/>
  </r>
  <r>
    <x v="772"/>
    <x v="9"/>
    <x v="3"/>
    <n v="1.6769000000000001"/>
    <x v="8"/>
    <n v="32"/>
    <x v="2"/>
    <x v="7"/>
  </r>
  <r>
    <x v="772"/>
    <x v="10"/>
    <x v="3"/>
    <n v="1.7805"/>
    <x v="8"/>
    <n v="32"/>
    <x v="2"/>
    <x v="7"/>
  </r>
  <r>
    <x v="772"/>
    <x v="11"/>
    <x v="3"/>
    <n v="1.6957"/>
    <x v="8"/>
    <n v="32"/>
    <x v="2"/>
    <x v="7"/>
  </r>
  <r>
    <x v="772"/>
    <x v="12"/>
    <x v="3"/>
    <n v="1.9018999999999999"/>
    <x v="8"/>
    <n v="32"/>
    <x v="2"/>
    <x v="7"/>
  </r>
  <r>
    <x v="772"/>
    <x v="18"/>
    <x v="3"/>
    <n v="0.96899999999999997"/>
    <x v="8"/>
    <n v="32"/>
    <x v="2"/>
    <x v="7"/>
  </r>
  <r>
    <x v="772"/>
    <x v="19"/>
    <x v="3"/>
    <n v="1.0188999999999999"/>
    <x v="8"/>
    <n v="32"/>
    <x v="2"/>
    <x v="7"/>
  </r>
  <r>
    <x v="772"/>
    <x v="13"/>
    <x v="3"/>
    <n v="0.75670000000000004"/>
    <x v="8"/>
    <n v="32"/>
    <x v="2"/>
    <x v="7"/>
  </r>
  <r>
    <x v="772"/>
    <x v="0"/>
    <x v="2"/>
    <n v="0.39421319999999999"/>
    <x v="8"/>
    <n v="32"/>
    <x v="2"/>
    <x v="7"/>
  </r>
  <r>
    <x v="772"/>
    <x v="16"/>
    <x v="2"/>
    <n v="0.67524150000000005"/>
    <x v="8"/>
    <n v="32"/>
    <x v="2"/>
    <x v="7"/>
  </r>
  <r>
    <x v="772"/>
    <x v="14"/>
    <x v="2"/>
    <n v="0.63450980000000001"/>
    <x v="8"/>
    <n v="32"/>
    <x v="2"/>
    <x v="7"/>
  </r>
  <r>
    <x v="772"/>
    <x v="2"/>
    <x v="2"/>
    <n v="0.67068859999999997"/>
    <x v="8"/>
    <n v="32"/>
    <x v="2"/>
    <x v="7"/>
  </r>
  <r>
    <x v="772"/>
    <x v="5"/>
    <x v="2"/>
    <n v="0.68359309999999995"/>
    <x v="8"/>
    <n v="32"/>
    <x v="2"/>
    <x v="7"/>
  </r>
  <r>
    <x v="772"/>
    <x v="6"/>
    <x v="2"/>
    <n v="0.61077360000000003"/>
    <x v="8"/>
    <n v="32"/>
    <x v="2"/>
    <x v="7"/>
  </r>
  <r>
    <x v="772"/>
    <x v="17"/>
    <x v="2"/>
    <n v="0.67584060000000001"/>
    <x v="8"/>
    <n v="32"/>
    <x v="2"/>
    <x v="7"/>
  </r>
  <r>
    <x v="772"/>
    <x v="15"/>
    <x v="2"/>
    <n v="0.63917400000000002"/>
    <x v="8"/>
    <n v="32"/>
    <x v="2"/>
    <x v="7"/>
  </r>
  <r>
    <x v="772"/>
    <x v="8"/>
    <x v="2"/>
    <n v="0.67941779999999996"/>
    <x v="8"/>
    <n v="32"/>
    <x v="2"/>
    <x v="7"/>
  </r>
  <r>
    <x v="772"/>
    <x v="9"/>
    <x v="2"/>
    <n v="0.70413329999999996"/>
    <x v="8"/>
    <n v="32"/>
    <x v="2"/>
    <x v="7"/>
  </r>
  <r>
    <x v="772"/>
    <x v="10"/>
    <x v="2"/>
    <n v="0.78836099999999998"/>
    <x v="8"/>
    <n v="32"/>
    <x v="2"/>
    <x v="7"/>
  </r>
  <r>
    <x v="772"/>
    <x v="11"/>
    <x v="2"/>
    <n v="0.71941790000000005"/>
    <x v="8"/>
    <n v="32"/>
    <x v="2"/>
    <x v="7"/>
  </r>
  <r>
    <x v="772"/>
    <x v="12"/>
    <x v="2"/>
    <n v="0.88706019999999997"/>
    <x v="8"/>
    <n v="32"/>
    <x v="2"/>
    <x v="7"/>
  </r>
  <r>
    <x v="772"/>
    <x v="18"/>
    <x v="2"/>
    <n v="0.72290489999999996"/>
    <x v="8"/>
    <n v="32"/>
    <x v="2"/>
    <x v="7"/>
  </r>
  <r>
    <x v="772"/>
    <x v="19"/>
    <x v="2"/>
    <n v="0.74467399999999995"/>
    <x v="8"/>
    <n v="32"/>
    <x v="2"/>
    <x v="7"/>
  </r>
  <r>
    <x v="772"/>
    <x v="13"/>
    <x v="2"/>
    <n v="0.63278599999999996"/>
    <x v="8"/>
    <n v="32"/>
    <x v="2"/>
    <x v="7"/>
  </r>
  <r>
    <x v="772"/>
    <x v="0"/>
    <x v="0"/>
    <n v="0.14099"/>
    <x v="8"/>
    <n v="32"/>
    <x v="2"/>
    <x v="7"/>
  </r>
  <r>
    <x v="772"/>
    <x v="16"/>
    <x v="0"/>
    <n v="0.47110000000000002"/>
    <x v="8"/>
    <n v="32"/>
    <x v="2"/>
    <x v="7"/>
  </r>
  <r>
    <x v="772"/>
    <x v="14"/>
    <x v="0"/>
    <n v="0.47110000000000002"/>
    <x v="8"/>
    <n v="32"/>
    <x v="2"/>
    <x v="7"/>
  </r>
  <r>
    <x v="772"/>
    <x v="2"/>
    <x v="0"/>
    <n v="0.47110000000000002"/>
    <x v="8"/>
    <n v="32"/>
    <x v="2"/>
    <x v="7"/>
  </r>
  <r>
    <x v="772"/>
    <x v="5"/>
    <x v="0"/>
    <n v="0.12446"/>
    <x v="8"/>
    <n v="32"/>
    <x v="2"/>
    <x v="7"/>
  </r>
  <r>
    <x v="772"/>
    <x v="6"/>
    <x v="0"/>
    <n v="0.34694999999999998"/>
    <x v="8"/>
    <n v="32"/>
    <x v="2"/>
    <x v="7"/>
  </r>
  <r>
    <x v="772"/>
    <x v="17"/>
    <x v="0"/>
    <n v="0.65920000000000001"/>
    <x v="8"/>
    <n v="32"/>
    <x v="2"/>
    <x v="7"/>
  </r>
  <r>
    <x v="772"/>
    <x v="15"/>
    <x v="0"/>
    <n v="0.65920000000000001"/>
    <x v="8"/>
    <n v="32"/>
    <x v="2"/>
    <x v="7"/>
  </r>
  <r>
    <x v="772"/>
    <x v="8"/>
    <x v="0"/>
    <n v="0.65920000000000001"/>
    <x v="8"/>
    <n v="32"/>
    <x v="2"/>
    <x v="7"/>
  </r>
  <r>
    <x v="772"/>
    <x v="9"/>
    <x v="0"/>
    <n v="0.65920000000000001"/>
    <x v="8"/>
    <n v="32"/>
    <x v="2"/>
    <x v="7"/>
  </r>
  <r>
    <x v="772"/>
    <x v="10"/>
    <x v="0"/>
    <n v="0.65920000000000001"/>
    <x v="8"/>
    <n v="32"/>
    <x v="2"/>
    <x v="7"/>
  </r>
  <r>
    <x v="772"/>
    <x v="11"/>
    <x v="0"/>
    <n v="0.65920000000000001"/>
    <x v="8"/>
    <n v="32"/>
    <x v="2"/>
    <x v="7"/>
  </r>
  <r>
    <x v="772"/>
    <x v="12"/>
    <x v="0"/>
    <n v="0.65920000000000001"/>
    <x v="8"/>
    <n v="32"/>
    <x v="2"/>
    <x v="7"/>
  </r>
  <r>
    <x v="772"/>
    <x v="18"/>
    <x v="0"/>
    <n v="6.4899999999999999E-2"/>
    <x v="8"/>
    <n v="32"/>
    <x v="2"/>
    <x v="7"/>
  </r>
  <r>
    <x v="772"/>
    <x v="19"/>
    <x v="0"/>
    <n v="8.3699999999999997E-2"/>
    <x v="8"/>
    <n v="32"/>
    <x v="2"/>
    <x v="7"/>
  </r>
  <r>
    <x v="772"/>
    <x v="13"/>
    <x v="0"/>
    <n v="3.6859999999999997E-2"/>
    <x v="8"/>
    <n v="32"/>
    <x v="2"/>
    <x v="7"/>
  </r>
  <r>
    <x v="772"/>
    <x v="0"/>
    <x v="1"/>
    <n v="0.1230967"/>
    <x v="8"/>
    <n v="32"/>
    <x v="2"/>
    <x v="7"/>
  </r>
  <r>
    <x v="772"/>
    <x v="16"/>
    <x v="1"/>
    <n v="0.26365850000000002"/>
    <x v="8"/>
    <n v="32"/>
    <x v="2"/>
    <x v="7"/>
  </r>
  <r>
    <x v="772"/>
    <x v="14"/>
    <x v="1"/>
    <n v="0.25429030000000002"/>
    <x v="8"/>
    <n v="32"/>
    <x v="2"/>
    <x v="7"/>
  </r>
  <r>
    <x v="772"/>
    <x v="2"/>
    <x v="1"/>
    <n v="0.26261139999999999"/>
    <x v="8"/>
    <n v="32"/>
    <x v="2"/>
    <x v="7"/>
  </r>
  <r>
    <x v="772"/>
    <x v="5"/>
    <x v="1"/>
    <n v="0.1050469"/>
    <x v="8"/>
    <n v="32"/>
    <x v="2"/>
    <x v="7"/>
  </r>
  <r>
    <x v="772"/>
    <x v="6"/>
    <x v="1"/>
    <n v="0.22027640000000001"/>
    <x v="8"/>
    <n v="32"/>
    <x v="2"/>
    <x v="7"/>
  </r>
  <r>
    <x v="772"/>
    <x v="17"/>
    <x v="1"/>
    <n v="0.30705929999999998"/>
    <x v="8"/>
    <n v="32"/>
    <x v="2"/>
    <x v="7"/>
  </r>
  <r>
    <x v="772"/>
    <x v="15"/>
    <x v="1"/>
    <n v="0.298626"/>
    <x v="8"/>
    <n v="32"/>
    <x v="2"/>
    <x v="7"/>
  </r>
  <r>
    <x v="772"/>
    <x v="8"/>
    <x v="1"/>
    <n v="0.30788209999999999"/>
    <x v="8"/>
    <n v="32"/>
    <x v="2"/>
    <x v="7"/>
  </r>
  <r>
    <x v="772"/>
    <x v="9"/>
    <x v="1"/>
    <n v="0.31356669999999998"/>
    <x v="8"/>
    <n v="32"/>
    <x v="2"/>
    <x v="7"/>
  </r>
  <r>
    <x v="772"/>
    <x v="10"/>
    <x v="1"/>
    <n v="0.33293899999999998"/>
    <x v="8"/>
    <n v="32"/>
    <x v="2"/>
    <x v="7"/>
  </r>
  <r>
    <x v="772"/>
    <x v="11"/>
    <x v="1"/>
    <n v="0.31708209999999998"/>
    <x v="8"/>
    <n v="32"/>
    <x v="2"/>
    <x v="7"/>
  </r>
  <r>
    <x v="772"/>
    <x v="12"/>
    <x v="1"/>
    <n v="0.35563980000000001"/>
    <x v="8"/>
    <n v="32"/>
    <x v="2"/>
    <x v="7"/>
  </r>
  <r>
    <x v="772"/>
    <x v="18"/>
    <x v="1"/>
    <n v="0.1811951"/>
    <x v="8"/>
    <n v="32"/>
    <x v="2"/>
    <x v="7"/>
  </r>
  <r>
    <x v="772"/>
    <x v="19"/>
    <x v="1"/>
    <n v="0.190526"/>
    <x v="8"/>
    <n v="32"/>
    <x v="2"/>
    <x v="7"/>
  </r>
  <r>
    <x v="772"/>
    <x v="13"/>
    <x v="1"/>
    <n v="8.7053980000000003E-2"/>
    <x v="8"/>
    <n v="32"/>
    <x v="2"/>
    <x v="7"/>
  </r>
  <r>
    <x v="773"/>
    <x v="0"/>
    <x v="3"/>
    <n v="0.65820000000000001"/>
    <x v="8"/>
    <n v="33"/>
    <x v="2"/>
    <x v="7"/>
  </r>
  <r>
    <x v="773"/>
    <x v="16"/>
    <x v="3"/>
    <n v="1.4117"/>
    <x v="8"/>
    <n v="33"/>
    <x v="2"/>
    <x v="7"/>
  </r>
  <r>
    <x v="773"/>
    <x v="14"/>
    <x v="3"/>
    <n v="1.359"/>
    <x v="8"/>
    <n v="33"/>
    <x v="2"/>
    <x v="7"/>
  </r>
  <r>
    <x v="773"/>
    <x v="2"/>
    <x v="3"/>
    <n v="1.4073"/>
    <x v="8"/>
    <n v="33"/>
    <x v="2"/>
    <x v="7"/>
  </r>
  <r>
    <x v="773"/>
    <x v="5"/>
    <x v="3"/>
    <n v="0.91410000000000002"/>
    <x v="8"/>
    <n v="33"/>
    <x v="2"/>
    <x v="7"/>
  </r>
  <r>
    <x v="773"/>
    <x v="6"/>
    <x v="3"/>
    <n v="1.1758999999999999"/>
    <x v="8"/>
    <n v="33"/>
    <x v="2"/>
    <x v="7"/>
  </r>
  <r>
    <x v="773"/>
    <x v="17"/>
    <x v="3"/>
    <n v="1.6418999999999999"/>
    <x v="8"/>
    <n v="33"/>
    <x v="2"/>
    <x v="7"/>
  </r>
  <r>
    <x v="773"/>
    <x v="15"/>
    <x v="3"/>
    <n v="1.5964"/>
    <x v="8"/>
    <n v="33"/>
    <x v="2"/>
    <x v="7"/>
  </r>
  <r>
    <x v="773"/>
    <x v="8"/>
    <x v="3"/>
    <n v="1.6386000000000001"/>
    <x v="8"/>
    <n v="33"/>
    <x v="2"/>
    <x v="7"/>
  </r>
  <r>
    <x v="773"/>
    <x v="9"/>
    <x v="3"/>
    <n v="1.6785000000000001"/>
    <x v="8"/>
    <n v="33"/>
    <x v="2"/>
    <x v="7"/>
  </r>
  <r>
    <x v="773"/>
    <x v="10"/>
    <x v="3"/>
    <n v="1.7798"/>
    <x v="8"/>
    <n v="33"/>
    <x v="2"/>
    <x v="7"/>
  </r>
  <r>
    <x v="773"/>
    <x v="11"/>
    <x v="3"/>
    <n v="1.7258"/>
    <x v="8"/>
    <n v="33"/>
    <x v="2"/>
    <x v="7"/>
  </r>
  <r>
    <x v="773"/>
    <x v="12"/>
    <x v="3"/>
    <n v="1.901"/>
    <x v="8"/>
    <n v="33"/>
    <x v="2"/>
    <x v="7"/>
  </r>
  <r>
    <x v="773"/>
    <x v="18"/>
    <x v="3"/>
    <n v="0.96899999999999997"/>
    <x v="8"/>
    <n v="33"/>
    <x v="2"/>
    <x v="7"/>
  </r>
  <r>
    <x v="773"/>
    <x v="19"/>
    <x v="3"/>
    <n v="1.0188999999999999"/>
    <x v="8"/>
    <n v="33"/>
    <x v="2"/>
    <x v="7"/>
  </r>
  <r>
    <x v="773"/>
    <x v="13"/>
    <x v="3"/>
    <n v="0.75473999999999997"/>
    <x v="8"/>
    <n v="33"/>
    <x v="2"/>
    <x v="7"/>
  </r>
  <r>
    <x v="773"/>
    <x v="0"/>
    <x v="2"/>
    <n v="0.39413199999999998"/>
    <x v="8"/>
    <n v="33"/>
    <x v="2"/>
    <x v="7"/>
  </r>
  <r>
    <x v="773"/>
    <x v="16"/>
    <x v="2"/>
    <n v="0.67662359999999999"/>
    <x v="8"/>
    <n v="33"/>
    <x v="2"/>
    <x v="7"/>
  </r>
  <r>
    <x v="773"/>
    <x v="14"/>
    <x v="2"/>
    <n v="0.63377799999999995"/>
    <x v="8"/>
    <n v="33"/>
    <x v="2"/>
    <x v="7"/>
  </r>
  <r>
    <x v="773"/>
    <x v="2"/>
    <x v="2"/>
    <n v="0.67304640000000004"/>
    <x v="8"/>
    <n v="33"/>
    <x v="2"/>
    <x v="7"/>
  </r>
  <r>
    <x v="773"/>
    <x v="5"/>
    <x v="2"/>
    <n v="0.68447800000000003"/>
    <x v="8"/>
    <n v="33"/>
    <x v="2"/>
    <x v="7"/>
  </r>
  <r>
    <x v="773"/>
    <x v="6"/>
    <x v="2"/>
    <n v="0.6090662"/>
    <x v="8"/>
    <n v="33"/>
    <x v="2"/>
    <x v="7"/>
  </r>
  <r>
    <x v="773"/>
    <x v="17"/>
    <x v="2"/>
    <n v="0.675678"/>
    <x v="8"/>
    <n v="33"/>
    <x v="2"/>
    <x v="7"/>
  </r>
  <r>
    <x v="773"/>
    <x v="15"/>
    <x v="2"/>
    <n v="0.63868619999999998"/>
    <x v="8"/>
    <n v="33"/>
    <x v="2"/>
    <x v="7"/>
  </r>
  <r>
    <x v="773"/>
    <x v="8"/>
    <x v="2"/>
    <n v="0.67299509999999996"/>
    <x v="8"/>
    <n v="33"/>
    <x v="2"/>
    <x v="7"/>
  </r>
  <r>
    <x v="773"/>
    <x v="9"/>
    <x v="2"/>
    <n v="0.70543409999999995"/>
    <x v="8"/>
    <n v="33"/>
    <x v="2"/>
    <x v="7"/>
  </r>
  <r>
    <x v="773"/>
    <x v="10"/>
    <x v="2"/>
    <n v="0.78779180000000004"/>
    <x v="8"/>
    <n v="33"/>
    <x v="2"/>
    <x v="7"/>
  </r>
  <r>
    <x v="773"/>
    <x v="11"/>
    <x v="2"/>
    <n v="0.74388949999999998"/>
    <x v="8"/>
    <n v="33"/>
    <x v="2"/>
    <x v="7"/>
  </r>
  <r>
    <x v="773"/>
    <x v="12"/>
    <x v="2"/>
    <n v="0.88632849999999996"/>
    <x v="8"/>
    <n v="33"/>
    <x v="2"/>
    <x v="7"/>
  </r>
  <r>
    <x v="773"/>
    <x v="18"/>
    <x v="2"/>
    <n v="0.72290489999999996"/>
    <x v="8"/>
    <n v="33"/>
    <x v="2"/>
    <x v="7"/>
  </r>
  <r>
    <x v="773"/>
    <x v="19"/>
    <x v="2"/>
    <n v="0.74467399999999995"/>
    <x v="8"/>
    <n v="33"/>
    <x v="2"/>
    <x v="7"/>
  </r>
  <r>
    <x v="773"/>
    <x v="13"/>
    <x v="2"/>
    <n v="0.63105149999999999"/>
    <x v="8"/>
    <n v="33"/>
    <x v="2"/>
    <x v="7"/>
  </r>
  <r>
    <x v="773"/>
    <x v="0"/>
    <x v="0"/>
    <n v="0.14099"/>
    <x v="8"/>
    <n v="33"/>
    <x v="2"/>
    <x v="7"/>
  </r>
  <r>
    <x v="773"/>
    <x v="16"/>
    <x v="0"/>
    <n v="0.47110000000000002"/>
    <x v="8"/>
    <n v="33"/>
    <x v="2"/>
    <x v="7"/>
  </r>
  <r>
    <x v="773"/>
    <x v="14"/>
    <x v="0"/>
    <n v="0.47110000000000002"/>
    <x v="8"/>
    <n v="33"/>
    <x v="2"/>
    <x v="7"/>
  </r>
  <r>
    <x v="773"/>
    <x v="2"/>
    <x v="0"/>
    <n v="0.47110000000000002"/>
    <x v="8"/>
    <n v="33"/>
    <x v="2"/>
    <x v="7"/>
  </r>
  <r>
    <x v="773"/>
    <x v="5"/>
    <x v="0"/>
    <n v="0.12446"/>
    <x v="8"/>
    <n v="33"/>
    <x v="2"/>
    <x v="7"/>
  </r>
  <r>
    <x v="773"/>
    <x v="6"/>
    <x v="0"/>
    <n v="0.34694999999999998"/>
    <x v="8"/>
    <n v="33"/>
    <x v="2"/>
    <x v="7"/>
  </r>
  <r>
    <x v="773"/>
    <x v="17"/>
    <x v="0"/>
    <n v="0.65920000000000001"/>
    <x v="8"/>
    <n v="33"/>
    <x v="2"/>
    <x v="7"/>
  </r>
  <r>
    <x v="773"/>
    <x v="15"/>
    <x v="0"/>
    <n v="0.65920000000000001"/>
    <x v="8"/>
    <n v="33"/>
    <x v="2"/>
    <x v="7"/>
  </r>
  <r>
    <x v="773"/>
    <x v="8"/>
    <x v="0"/>
    <n v="0.65920000000000001"/>
    <x v="8"/>
    <n v="33"/>
    <x v="2"/>
    <x v="7"/>
  </r>
  <r>
    <x v="773"/>
    <x v="9"/>
    <x v="0"/>
    <n v="0.65920000000000001"/>
    <x v="8"/>
    <n v="33"/>
    <x v="2"/>
    <x v="7"/>
  </r>
  <r>
    <x v="773"/>
    <x v="10"/>
    <x v="0"/>
    <n v="0.65920000000000001"/>
    <x v="8"/>
    <n v="33"/>
    <x v="2"/>
    <x v="7"/>
  </r>
  <r>
    <x v="773"/>
    <x v="11"/>
    <x v="0"/>
    <n v="0.65920000000000001"/>
    <x v="8"/>
    <n v="33"/>
    <x v="2"/>
    <x v="7"/>
  </r>
  <r>
    <x v="773"/>
    <x v="12"/>
    <x v="0"/>
    <n v="0.65920000000000001"/>
    <x v="8"/>
    <n v="33"/>
    <x v="2"/>
    <x v="7"/>
  </r>
  <r>
    <x v="773"/>
    <x v="18"/>
    <x v="0"/>
    <n v="6.4899999999999999E-2"/>
    <x v="8"/>
    <n v="33"/>
    <x v="2"/>
    <x v="7"/>
  </r>
  <r>
    <x v="773"/>
    <x v="19"/>
    <x v="0"/>
    <n v="8.3699999999999997E-2"/>
    <x v="8"/>
    <n v="33"/>
    <x v="2"/>
    <x v="7"/>
  </r>
  <r>
    <x v="773"/>
    <x v="13"/>
    <x v="0"/>
    <n v="3.6859999999999997E-2"/>
    <x v="8"/>
    <n v="33"/>
    <x v="2"/>
    <x v="7"/>
  </r>
  <r>
    <x v="773"/>
    <x v="0"/>
    <x v="1"/>
    <n v="0.1230781"/>
    <x v="8"/>
    <n v="33"/>
    <x v="2"/>
    <x v="7"/>
  </r>
  <r>
    <x v="773"/>
    <x v="16"/>
    <x v="1"/>
    <n v="0.2639764"/>
    <x v="8"/>
    <n v="33"/>
    <x v="2"/>
    <x v="7"/>
  </r>
  <r>
    <x v="773"/>
    <x v="14"/>
    <x v="1"/>
    <n v="0.25412200000000001"/>
    <x v="8"/>
    <n v="33"/>
    <x v="2"/>
    <x v="7"/>
  </r>
  <r>
    <x v="773"/>
    <x v="2"/>
    <x v="1"/>
    <n v="0.26315369999999999"/>
    <x v="8"/>
    <n v="33"/>
    <x v="2"/>
    <x v="7"/>
  </r>
  <r>
    <x v="773"/>
    <x v="5"/>
    <x v="1"/>
    <n v="0.1051619"/>
    <x v="8"/>
    <n v="33"/>
    <x v="2"/>
    <x v="7"/>
  </r>
  <r>
    <x v="773"/>
    <x v="6"/>
    <x v="1"/>
    <n v="0.21988369999999999"/>
    <x v="8"/>
    <n v="33"/>
    <x v="2"/>
    <x v="7"/>
  </r>
  <r>
    <x v="773"/>
    <x v="17"/>
    <x v="1"/>
    <n v="0.30702190000000001"/>
    <x v="8"/>
    <n v="33"/>
    <x v="2"/>
    <x v="7"/>
  </r>
  <r>
    <x v="773"/>
    <x v="15"/>
    <x v="1"/>
    <n v="0.2985138"/>
    <x v="8"/>
    <n v="33"/>
    <x v="2"/>
    <x v="7"/>
  </r>
  <r>
    <x v="773"/>
    <x v="8"/>
    <x v="1"/>
    <n v="0.30640489999999998"/>
    <x v="8"/>
    <n v="33"/>
    <x v="2"/>
    <x v="7"/>
  </r>
  <r>
    <x v="773"/>
    <x v="9"/>
    <x v="1"/>
    <n v="0.31386589999999998"/>
    <x v="8"/>
    <n v="33"/>
    <x v="2"/>
    <x v="7"/>
  </r>
  <r>
    <x v="773"/>
    <x v="10"/>
    <x v="1"/>
    <n v="0.3328081"/>
    <x v="8"/>
    <n v="33"/>
    <x v="2"/>
    <x v="7"/>
  </r>
  <r>
    <x v="773"/>
    <x v="11"/>
    <x v="1"/>
    <n v="0.32271060000000001"/>
    <x v="8"/>
    <n v="33"/>
    <x v="2"/>
    <x v="7"/>
  </r>
  <r>
    <x v="773"/>
    <x v="12"/>
    <x v="1"/>
    <n v="0.3554716"/>
    <x v="8"/>
    <n v="33"/>
    <x v="2"/>
    <x v="7"/>
  </r>
  <r>
    <x v="773"/>
    <x v="18"/>
    <x v="1"/>
    <n v="0.1811951"/>
    <x v="8"/>
    <n v="33"/>
    <x v="2"/>
    <x v="7"/>
  </r>
  <r>
    <x v="773"/>
    <x v="19"/>
    <x v="1"/>
    <n v="0.190526"/>
    <x v="8"/>
    <n v="33"/>
    <x v="2"/>
    <x v="7"/>
  </r>
  <r>
    <x v="773"/>
    <x v="13"/>
    <x v="1"/>
    <n v="8.6828489999999994E-2"/>
    <x v="8"/>
    <n v="33"/>
    <x v="2"/>
    <x v="7"/>
  </r>
  <r>
    <x v="774"/>
    <x v="0"/>
    <x v="3"/>
    <n v="0.66049999999999998"/>
    <x v="8"/>
    <n v="34"/>
    <x v="2"/>
    <x v="7"/>
  </r>
  <r>
    <x v="774"/>
    <x v="16"/>
    <x v="3"/>
    <n v="1.4132"/>
    <x v="8"/>
    <n v="34"/>
    <x v="2"/>
    <x v="7"/>
  </r>
  <r>
    <x v="774"/>
    <x v="14"/>
    <x v="3"/>
    <n v="1.3595999999999999"/>
    <x v="8"/>
    <n v="34"/>
    <x v="2"/>
    <x v="7"/>
  </r>
  <r>
    <x v="774"/>
    <x v="2"/>
    <x v="3"/>
    <n v="1.4044000000000001"/>
    <x v="8"/>
    <n v="34"/>
    <x v="2"/>
    <x v="7"/>
  </r>
  <r>
    <x v="774"/>
    <x v="5"/>
    <x v="3"/>
    <n v="0.91639999999999999"/>
    <x v="8"/>
    <n v="34"/>
    <x v="2"/>
    <x v="7"/>
  </r>
  <r>
    <x v="774"/>
    <x v="6"/>
    <x v="3"/>
    <n v="1.1808000000000001"/>
    <x v="8"/>
    <n v="34"/>
    <x v="2"/>
    <x v="7"/>
  </r>
  <r>
    <x v="774"/>
    <x v="17"/>
    <x v="3"/>
    <n v="1.6408"/>
    <x v="8"/>
    <n v="34"/>
    <x v="2"/>
    <x v="7"/>
  </r>
  <r>
    <x v="774"/>
    <x v="15"/>
    <x v="3"/>
    <n v="1.5918000000000001"/>
    <x v="8"/>
    <n v="34"/>
    <x v="2"/>
    <x v="7"/>
  </r>
  <r>
    <x v="774"/>
    <x v="8"/>
    <x v="3"/>
    <n v="1.6284000000000001"/>
    <x v="8"/>
    <n v="34"/>
    <x v="2"/>
    <x v="7"/>
  </r>
  <r>
    <x v="774"/>
    <x v="9"/>
    <x v="3"/>
    <n v="1.6747000000000001"/>
    <x v="8"/>
    <n v="34"/>
    <x v="2"/>
    <x v="7"/>
  </r>
  <r>
    <x v="774"/>
    <x v="10"/>
    <x v="3"/>
    <n v="1.7744"/>
    <x v="8"/>
    <n v="34"/>
    <x v="2"/>
    <x v="7"/>
  </r>
  <r>
    <x v="774"/>
    <x v="11"/>
    <x v="3"/>
    <n v="1.7047000000000001"/>
    <x v="8"/>
    <n v="34"/>
    <x v="2"/>
    <x v="7"/>
  </r>
  <r>
    <x v="774"/>
    <x v="12"/>
    <x v="3"/>
    <n v="1.8998999999999999"/>
    <x v="8"/>
    <n v="34"/>
    <x v="2"/>
    <x v="7"/>
  </r>
  <r>
    <x v="774"/>
    <x v="18"/>
    <x v="3"/>
    <n v="0.96899999999999997"/>
    <x v="8"/>
    <n v="34"/>
    <x v="2"/>
    <x v="7"/>
  </r>
  <r>
    <x v="774"/>
    <x v="19"/>
    <x v="3"/>
    <n v="1.0188999999999999"/>
    <x v="8"/>
    <n v="34"/>
    <x v="2"/>
    <x v="7"/>
  </r>
  <r>
    <x v="774"/>
    <x v="13"/>
    <x v="3"/>
    <n v="0.74973999999999996"/>
    <x v="8"/>
    <n v="34"/>
    <x v="2"/>
    <x v="7"/>
  </r>
  <r>
    <x v="774"/>
    <x v="0"/>
    <x v="2"/>
    <n v="0.39600180000000001"/>
    <x v="8"/>
    <n v="34"/>
    <x v="2"/>
    <x v="7"/>
  </r>
  <r>
    <x v="774"/>
    <x v="16"/>
    <x v="2"/>
    <n v="0.67784319999999998"/>
    <x v="8"/>
    <n v="34"/>
    <x v="2"/>
    <x v="7"/>
  </r>
  <r>
    <x v="774"/>
    <x v="14"/>
    <x v="2"/>
    <n v="0.63426579999999999"/>
    <x v="8"/>
    <n v="34"/>
    <x v="2"/>
    <x v="7"/>
  </r>
  <r>
    <x v="774"/>
    <x v="2"/>
    <x v="2"/>
    <n v="0.67068859999999997"/>
    <x v="8"/>
    <n v="34"/>
    <x v="2"/>
    <x v="7"/>
  </r>
  <r>
    <x v="774"/>
    <x v="5"/>
    <x v="2"/>
    <n v="0.6865135"/>
    <x v="8"/>
    <n v="34"/>
    <x v="2"/>
    <x v="7"/>
  </r>
  <r>
    <x v="774"/>
    <x v="6"/>
    <x v="2"/>
    <n v="0.61304999999999998"/>
    <x v="8"/>
    <n v="34"/>
    <x v="2"/>
    <x v="7"/>
  </r>
  <r>
    <x v="774"/>
    <x v="17"/>
    <x v="2"/>
    <n v="0.67478369999999999"/>
    <x v="8"/>
    <n v="34"/>
    <x v="2"/>
    <x v="7"/>
  </r>
  <r>
    <x v="774"/>
    <x v="15"/>
    <x v="2"/>
    <n v="0.63494629999999996"/>
    <x v="8"/>
    <n v="34"/>
    <x v="2"/>
    <x v="7"/>
  </r>
  <r>
    <x v="774"/>
    <x v="8"/>
    <x v="2"/>
    <n v="0.66470240000000003"/>
    <x v="8"/>
    <n v="34"/>
    <x v="2"/>
    <x v="7"/>
  </r>
  <r>
    <x v="774"/>
    <x v="9"/>
    <x v="2"/>
    <n v="0.70234479999999999"/>
    <x v="8"/>
    <n v="34"/>
    <x v="2"/>
    <x v="7"/>
  </r>
  <r>
    <x v="774"/>
    <x v="10"/>
    <x v="2"/>
    <n v="0.78340169999999998"/>
    <x v="8"/>
    <n v="34"/>
    <x v="2"/>
    <x v="7"/>
  </r>
  <r>
    <x v="774"/>
    <x v="11"/>
    <x v="2"/>
    <n v="0.72673500000000002"/>
    <x v="8"/>
    <n v="34"/>
    <x v="2"/>
    <x v="7"/>
  </r>
  <r>
    <x v="774"/>
    <x v="12"/>
    <x v="2"/>
    <n v="0.88543419999999995"/>
    <x v="8"/>
    <n v="34"/>
    <x v="2"/>
    <x v="7"/>
  </r>
  <r>
    <x v="774"/>
    <x v="18"/>
    <x v="2"/>
    <n v="0.72290489999999996"/>
    <x v="8"/>
    <n v="34"/>
    <x v="2"/>
    <x v="7"/>
  </r>
  <r>
    <x v="774"/>
    <x v="19"/>
    <x v="2"/>
    <n v="0.74467399999999995"/>
    <x v="8"/>
    <n v="34"/>
    <x v="2"/>
    <x v="7"/>
  </r>
  <r>
    <x v="774"/>
    <x v="13"/>
    <x v="2"/>
    <n v="0.62662669999999998"/>
    <x v="8"/>
    <n v="34"/>
    <x v="2"/>
    <x v="7"/>
  </r>
  <r>
    <x v="774"/>
    <x v="0"/>
    <x v="0"/>
    <n v="0.14099"/>
    <x v="8"/>
    <n v="34"/>
    <x v="2"/>
    <x v="7"/>
  </r>
  <r>
    <x v="774"/>
    <x v="16"/>
    <x v="0"/>
    <n v="0.47110000000000002"/>
    <x v="8"/>
    <n v="34"/>
    <x v="2"/>
    <x v="7"/>
  </r>
  <r>
    <x v="774"/>
    <x v="14"/>
    <x v="0"/>
    <n v="0.47110000000000002"/>
    <x v="8"/>
    <n v="34"/>
    <x v="2"/>
    <x v="7"/>
  </r>
  <r>
    <x v="774"/>
    <x v="2"/>
    <x v="0"/>
    <n v="0.47110000000000002"/>
    <x v="8"/>
    <n v="34"/>
    <x v="2"/>
    <x v="7"/>
  </r>
  <r>
    <x v="774"/>
    <x v="5"/>
    <x v="0"/>
    <n v="0.12446"/>
    <x v="8"/>
    <n v="34"/>
    <x v="2"/>
    <x v="7"/>
  </r>
  <r>
    <x v="774"/>
    <x v="6"/>
    <x v="0"/>
    <n v="0.34694999999999998"/>
    <x v="8"/>
    <n v="34"/>
    <x v="2"/>
    <x v="7"/>
  </r>
  <r>
    <x v="774"/>
    <x v="17"/>
    <x v="0"/>
    <n v="0.65920000000000001"/>
    <x v="8"/>
    <n v="34"/>
    <x v="2"/>
    <x v="7"/>
  </r>
  <r>
    <x v="774"/>
    <x v="15"/>
    <x v="0"/>
    <n v="0.65920000000000001"/>
    <x v="8"/>
    <n v="34"/>
    <x v="2"/>
    <x v="7"/>
  </r>
  <r>
    <x v="774"/>
    <x v="8"/>
    <x v="0"/>
    <n v="0.65920000000000001"/>
    <x v="8"/>
    <n v="34"/>
    <x v="2"/>
    <x v="7"/>
  </r>
  <r>
    <x v="774"/>
    <x v="9"/>
    <x v="0"/>
    <n v="0.65920000000000001"/>
    <x v="8"/>
    <n v="34"/>
    <x v="2"/>
    <x v="7"/>
  </r>
  <r>
    <x v="774"/>
    <x v="10"/>
    <x v="0"/>
    <n v="0.65920000000000001"/>
    <x v="8"/>
    <n v="34"/>
    <x v="2"/>
    <x v="7"/>
  </r>
  <r>
    <x v="774"/>
    <x v="11"/>
    <x v="0"/>
    <n v="0.65920000000000001"/>
    <x v="8"/>
    <n v="34"/>
    <x v="2"/>
    <x v="7"/>
  </r>
  <r>
    <x v="774"/>
    <x v="12"/>
    <x v="0"/>
    <n v="0.65920000000000001"/>
    <x v="8"/>
    <n v="34"/>
    <x v="2"/>
    <x v="7"/>
  </r>
  <r>
    <x v="774"/>
    <x v="18"/>
    <x v="0"/>
    <n v="6.4899999999999999E-2"/>
    <x v="8"/>
    <n v="34"/>
    <x v="2"/>
    <x v="7"/>
  </r>
  <r>
    <x v="774"/>
    <x v="19"/>
    <x v="0"/>
    <n v="8.3699999999999997E-2"/>
    <x v="8"/>
    <n v="34"/>
    <x v="2"/>
    <x v="7"/>
  </r>
  <r>
    <x v="774"/>
    <x v="13"/>
    <x v="0"/>
    <n v="3.6859999999999997E-2"/>
    <x v="8"/>
    <n v="34"/>
    <x v="2"/>
    <x v="7"/>
  </r>
  <r>
    <x v="774"/>
    <x v="0"/>
    <x v="1"/>
    <n v="0.1235081"/>
    <x v="8"/>
    <n v="34"/>
    <x v="2"/>
    <x v="7"/>
  </r>
  <r>
    <x v="774"/>
    <x v="16"/>
    <x v="1"/>
    <n v="0.26425690000000002"/>
    <x v="8"/>
    <n v="34"/>
    <x v="2"/>
    <x v="7"/>
  </r>
  <r>
    <x v="774"/>
    <x v="14"/>
    <x v="1"/>
    <n v="0.25423410000000002"/>
    <x v="8"/>
    <n v="34"/>
    <x v="2"/>
    <x v="7"/>
  </r>
  <r>
    <x v="774"/>
    <x v="2"/>
    <x v="1"/>
    <n v="0.26261139999999999"/>
    <x v="8"/>
    <n v="34"/>
    <x v="2"/>
    <x v="7"/>
  </r>
  <r>
    <x v="774"/>
    <x v="5"/>
    <x v="1"/>
    <n v="0.10542650000000001"/>
    <x v="8"/>
    <n v="34"/>
    <x v="2"/>
    <x v="7"/>
  </r>
  <r>
    <x v="774"/>
    <x v="6"/>
    <x v="1"/>
    <n v="0.2208"/>
    <x v="8"/>
    <n v="34"/>
    <x v="2"/>
    <x v="7"/>
  </r>
  <r>
    <x v="774"/>
    <x v="17"/>
    <x v="1"/>
    <n v="0.30681629999999999"/>
    <x v="8"/>
    <n v="34"/>
    <x v="2"/>
    <x v="7"/>
  </r>
  <r>
    <x v="774"/>
    <x v="15"/>
    <x v="1"/>
    <n v="0.29765360000000002"/>
    <x v="8"/>
    <n v="34"/>
    <x v="2"/>
    <x v="7"/>
  </r>
  <r>
    <x v="774"/>
    <x v="8"/>
    <x v="1"/>
    <n v="0.30449759999999998"/>
    <x v="8"/>
    <n v="34"/>
    <x v="2"/>
    <x v="7"/>
  </r>
  <r>
    <x v="774"/>
    <x v="9"/>
    <x v="1"/>
    <n v="0.31315530000000003"/>
    <x v="8"/>
    <n v="34"/>
    <x v="2"/>
    <x v="7"/>
  </r>
  <r>
    <x v="774"/>
    <x v="10"/>
    <x v="1"/>
    <n v="0.33179839999999999"/>
    <x v="8"/>
    <n v="34"/>
    <x v="2"/>
    <x v="7"/>
  </r>
  <r>
    <x v="774"/>
    <x v="11"/>
    <x v="1"/>
    <n v="0.31876500000000002"/>
    <x v="8"/>
    <n v="34"/>
    <x v="2"/>
    <x v="7"/>
  </r>
  <r>
    <x v="774"/>
    <x v="12"/>
    <x v="1"/>
    <n v="0.35526590000000002"/>
    <x v="8"/>
    <n v="34"/>
    <x v="2"/>
    <x v="7"/>
  </r>
  <r>
    <x v="774"/>
    <x v="18"/>
    <x v="1"/>
    <n v="0.1811951"/>
    <x v="8"/>
    <n v="34"/>
    <x v="2"/>
    <x v="7"/>
  </r>
  <r>
    <x v="774"/>
    <x v="19"/>
    <x v="1"/>
    <n v="0.190526"/>
    <x v="8"/>
    <n v="34"/>
    <x v="2"/>
    <x v="7"/>
  </r>
  <r>
    <x v="774"/>
    <x v="13"/>
    <x v="1"/>
    <n v="8.6253280000000002E-2"/>
    <x v="8"/>
    <n v="34"/>
    <x v="2"/>
    <x v="7"/>
  </r>
  <r>
    <x v="775"/>
    <x v="0"/>
    <x v="3"/>
    <n v="0.66080000000000005"/>
    <x v="8"/>
    <n v="35"/>
    <x v="2"/>
    <x v="7"/>
  </r>
  <r>
    <x v="775"/>
    <x v="16"/>
    <x v="3"/>
    <n v="1.4161999999999999"/>
    <x v="8"/>
    <n v="35"/>
    <x v="2"/>
    <x v="7"/>
  </r>
  <r>
    <x v="775"/>
    <x v="14"/>
    <x v="3"/>
    <n v="1.3638999999999999"/>
    <x v="8"/>
    <n v="35"/>
    <x v="2"/>
    <x v="7"/>
  </r>
  <r>
    <x v="775"/>
    <x v="2"/>
    <x v="3"/>
    <n v="1.4129"/>
    <x v="8"/>
    <n v="35"/>
    <x v="2"/>
    <x v="7"/>
  </r>
  <r>
    <x v="775"/>
    <x v="5"/>
    <x v="3"/>
    <n v="0.91930000000000001"/>
    <x v="8"/>
    <n v="35"/>
    <x v="2"/>
    <x v="7"/>
  </r>
  <r>
    <x v="775"/>
    <x v="6"/>
    <x v="3"/>
    <n v="1.1861999999999999"/>
    <x v="8"/>
    <n v="35"/>
    <x v="2"/>
    <x v="7"/>
  </r>
  <r>
    <x v="775"/>
    <x v="17"/>
    <x v="3"/>
    <n v="1.6426000000000001"/>
    <x v="8"/>
    <n v="35"/>
    <x v="2"/>
    <x v="7"/>
  </r>
  <r>
    <x v="775"/>
    <x v="15"/>
    <x v="3"/>
    <n v="1.5951"/>
    <x v="8"/>
    <n v="35"/>
    <x v="2"/>
    <x v="7"/>
  </r>
  <r>
    <x v="775"/>
    <x v="8"/>
    <x v="3"/>
    <n v="1.6386000000000001"/>
    <x v="8"/>
    <n v="35"/>
    <x v="2"/>
    <x v="7"/>
  </r>
  <r>
    <x v="775"/>
    <x v="9"/>
    <x v="3"/>
    <n v="1.6777"/>
    <x v="8"/>
    <n v="35"/>
    <x v="2"/>
    <x v="7"/>
  </r>
  <r>
    <x v="775"/>
    <x v="10"/>
    <x v="3"/>
    <n v="1.7784"/>
    <x v="8"/>
    <n v="35"/>
    <x v="2"/>
    <x v="7"/>
  </r>
  <r>
    <x v="775"/>
    <x v="11"/>
    <x v="3"/>
    <n v="1.7041999999999999"/>
    <x v="8"/>
    <n v="35"/>
    <x v="2"/>
    <x v="7"/>
  </r>
  <r>
    <x v="775"/>
    <x v="12"/>
    <x v="3"/>
    <n v="1.9052"/>
    <x v="8"/>
    <n v="35"/>
    <x v="2"/>
    <x v="7"/>
  </r>
  <r>
    <x v="775"/>
    <x v="18"/>
    <x v="3"/>
    <n v="0.96899999999999997"/>
    <x v="8"/>
    <n v="35"/>
    <x v="2"/>
    <x v="7"/>
  </r>
  <r>
    <x v="775"/>
    <x v="19"/>
    <x v="3"/>
    <n v="1.0188999999999999"/>
    <x v="8"/>
    <n v="35"/>
    <x v="2"/>
    <x v="7"/>
  </r>
  <r>
    <x v="775"/>
    <x v="13"/>
    <x v="3"/>
    <n v="0.74270000000000003"/>
    <x v="8"/>
    <n v="35"/>
    <x v="2"/>
    <x v="7"/>
  </r>
  <r>
    <x v="775"/>
    <x v="0"/>
    <x v="2"/>
    <n v="0.39624569999999998"/>
    <x v="8"/>
    <n v="35"/>
    <x v="2"/>
    <x v="7"/>
  </r>
  <r>
    <x v="775"/>
    <x v="16"/>
    <x v="2"/>
    <n v="0.68028219999999995"/>
    <x v="8"/>
    <n v="35"/>
    <x v="2"/>
    <x v="7"/>
  </r>
  <r>
    <x v="775"/>
    <x v="14"/>
    <x v="2"/>
    <n v="0.63776180000000005"/>
    <x v="8"/>
    <n v="35"/>
    <x v="2"/>
    <x v="7"/>
  </r>
  <r>
    <x v="775"/>
    <x v="2"/>
    <x v="2"/>
    <n v="0.67759919999999996"/>
    <x v="8"/>
    <n v="35"/>
    <x v="2"/>
    <x v="7"/>
  </r>
  <r>
    <x v="775"/>
    <x v="5"/>
    <x v="2"/>
    <n v="0.68907989999999997"/>
    <x v="8"/>
    <n v="35"/>
    <x v="2"/>
    <x v="7"/>
  </r>
  <r>
    <x v="775"/>
    <x v="6"/>
    <x v="2"/>
    <n v="0.61744030000000005"/>
    <x v="8"/>
    <n v="35"/>
    <x v="2"/>
    <x v="7"/>
  </r>
  <r>
    <x v="775"/>
    <x v="17"/>
    <x v="2"/>
    <n v="0.67624720000000005"/>
    <x v="8"/>
    <n v="35"/>
    <x v="2"/>
    <x v="7"/>
  </r>
  <r>
    <x v="775"/>
    <x v="15"/>
    <x v="2"/>
    <n v="0.63762929999999995"/>
    <x v="8"/>
    <n v="35"/>
    <x v="2"/>
    <x v="7"/>
  </r>
  <r>
    <x v="775"/>
    <x v="8"/>
    <x v="2"/>
    <n v="0.67299509999999996"/>
    <x v="8"/>
    <n v="35"/>
    <x v="2"/>
    <x v="7"/>
  </r>
  <r>
    <x v="775"/>
    <x v="9"/>
    <x v="2"/>
    <n v="0.70478379999999996"/>
    <x v="8"/>
    <n v="35"/>
    <x v="2"/>
    <x v="7"/>
  </r>
  <r>
    <x v="775"/>
    <x v="10"/>
    <x v="2"/>
    <n v="0.78665359999999995"/>
    <x v="8"/>
    <n v="35"/>
    <x v="2"/>
    <x v="7"/>
  </r>
  <r>
    <x v="775"/>
    <x v="11"/>
    <x v="2"/>
    <n v="0.72632859999999999"/>
    <x v="8"/>
    <n v="35"/>
    <x v="2"/>
    <x v="7"/>
  </r>
  <r>
    <x v="775"/>
    <x v="12"/>
    <x v="2"/>
    <n v="0.88974310000000001"/>
    <x v="8"/>
    <n v="35"/>
    <x v="2"/>
    <x v="7"/>
  </r>
  <r>
    <x v="775"/>
    <x v="18"/>
    <x v="2"/>
    <n v="0.72290489999999996"/>
    <x v="8"/>
    <n v="35"/>
    <x v="2"/>
    <x v="7"/>
  </r>
  <r>
    <x v="775"/>
    <x v="19"/>
    <x v="2"/>
    <n v="0.74467399999999995"/>
    <x v="8"/>
    <n v="35"/>
    <x v="2"/>
    <x v="7"/>
  </r>
  <r>
    <x v="775"/>
    <x v="13"/>
    <x v="2"/>
    <n v="0.62039659999999996"/>
    <x v="8"/>
    <n v="35"/>
    <x v="2"/>
    <x v="7"/>
  </r>
  <r>
    <x v="775"/>
    <x v="0"/>
    <x v="0"/>
    <n v="0.14099"/>
    <x v="8"/>
    <n v="35"/>
    <x v="2"/>
    <x v="7"/>
  </r>
  <r>
    <x v="775"/>
    <x v="16"/>
    <x v="0"/>
    <n v="0.47110000000000002"/>
    <x v="8"/>
    <n v="35"/>
    <x v="2"/>
    <x v="7"/>
  </r>
  <r>
    <x v="775"/>
    <x v="14"/>
    <x v="0"/>
    <n v="0.47110000000000002"/>
    <x v="8"/>
    <n v="35"/>
    <x v="2"/>
    <x v="7"/>
  </r>
  <r>
    <x v="775"/>
    <x v="2"/>
    <x v="0"/>
    <n v="0.47110000000000002"/>
    <x v="8"/>
    <n v="35"/>
    <x v="2"/>
    <x v="7"/>
  </r>
  <r>
    <x v="775"/>
    <x v="5"/>
    <x v="0"/>
    <n v="0.12446"/>
    <x v="8"/>
    <n v="35"/>
    <x v="2"/>
    <x v="7"/>
  </r>
  <r>
    <x v="775"/>
    <x v="6"/>
    <x v="0"/>
    <n v="0.34694999999999998"/>
    <x v="8"/>
    <n v="35"/>
    <x v="2"/>
    <x v="7"/>
  </r>
  <r>
    <x v="775"/>
    <x v="17"/>
    <x v="0"/>
    <n v="0.65920000000000001"/>
    <x v="8"/>
    <n v="35"/>
    <x v="2"/>
    <x v="7"/>
  </r>
  <r>
    <x v="775"/>
    <x v="15"/>
    <x v="0"/>
    <n v="0.65920000000000001"/>
    <x v="8"/>
    <n v="35"/>
    <x v="2"/>
    <x v="7"/>
  </r>
  <r>
    <x v="775"/>
    <x v="8"/>
    <x v="0"/>
    <n v="0.65920000000000001"/>
    <x v="8"/>
    <n v="35"/>
    <x v="2"/>
    <x v="7"/>
  </r>
  <r>
    <x v="775"/>
    <x v="9"/>
    <x v="0"/>
    <n v="0.65920000000000001"/>
    <x v="8"/>
    <n v="35"/>
    <x v="2"/>
    <x v="7"/>
  </r>
  <r>
    <x v="775"/>
    <x v="10"/>
    <x v="0"/>
    <n v="0.65920000000000001"/>
    <x v="8"/>
    <n v="35"/>
    <x v="2"/>
    <x v="7"/>
  </r>
  <r>
    <x v="775"/>
    <x v="11"/>
    <x v="0"/>
    <n v="0.65920000000000001"/>
    <x v="8"/>
    <n v="35"/>
    <x v="2"/>
    <x v="7"/>
  </r>
  <r>
    <x v="775"/>
    <x v="12"/>
    <x v="0"/>
    <n v="0.65920000000000001"/>
    <x v="8"/>
    <n v="35"/>
    <x v="2"/>
    <x v="7"/>
  </r>
  <r>
    <x v="775"/>
    <x v="18"/>
    <x v="0"/>
    <n v="6.4899999999999999E-2"/>
    <x v="8"/>
    <n v="35"/>
    <x v="2"/>
    <x v="7"/>
  </r>
  <r>
    <x v="775"/>
    <x v="19"/>
    <x v="0"/>
    <n v="8.3699999999999997E-2"/>
    <x v="8"/>
    <n v="35"/>
    <x v="2"/>
    <x v="7"/>
  </r>
  <r>
    <x v="775"/>
    <x v="13"/>
    <x v="0"/>
    <n v="3.6859999999999997E-2"/>
    <x v="8"/>
    <n v="35"/>
    <x v="2"/>
    <x v="7"/>
  </r>
  <r>
    <x v="775"/>
    <x v="0"/>
    <x v="1"/>
    <n v="0.1235642"/>
    <x v="8"/>
    <n v="35"/>
    <x v="2"/>
    <x v="7"/>
  </r>
  <r>
    <x v="775"/>
    <x v="16"/>
    <x v="1"/>
    <n v="0.26481789999999999"/>
    <x v="8"/>
    <n v="35"/>
    <x v="2"/>
    <x v="7"/>
  </r>
  <r>
    <x v="775"/>
    <x v="14"/>
    <x v="1"/>
    <n v="0.25503819999999999"/>
    <x v="8"/>
    <n v="35"/>
    <x v="2"/>
    <x v="7"/>
  </r>
  <r>
    <x v="775"/>
    <x v="2"/>
    <x v="1"/>
    <n v="0.26420080000000001"/>
    <x v="8"/>
    <n v="35"/>
    <x v="2"/>
    <x v="7"/>
  </r>
  <r>
    <x v="775"/>
    <x v="5"/>
    <x v="1"/>
    <n v="0.1057602"/>
    <x v="8"/>
    <n v="35"/>
    <x v="2"/>
    <x v="7"/>
  </r>
  <r>
    <x v="775"/>
    <x v="6"/>
    <x v="1"/>
    <n v="0.2218098"/>
    <x v="8"/>
    <n v="35"/>
    <x v="2"/>
    <x v="7"/>
  </r>
  <r>
    <x v="775"/>
    <x v="17"/>
    <x v="1"/>
    <n v="0.30715290000000001"/>
    <x v="8"/>
    <n v="35"/>
    <x v="2"/>
    <x v="7"/>
  </r>
  <r>
    <x v="775"/>
    <x v="15"/>
    <x v="1"/>
    <n v="0.2982707"/>
    <x v="8"/>
    <n v="35"/>
    <x v="2"/>
    <x v="7"/>
  </r>
  <r>
    <x v="775"/>
    <x v="8"/>
    <x v="1"/>
    <n v="0.30640489999999998"/>
    <x v="8"/>
    <n v="35"/>
    <x v="2"/>
    <x v="7"/>
  </r>
  <r>
    <x v="775"/>
    <x v="9"/>
    <x v="1"/>
    <n v="0.3137163"/>
    <x v="8"/>
    <n v="35"/>
    <x v="2"/>
    <x v="7"/>
  </r>
  <r>
    <x v="775"/>
    <x v="10"/>
    <x v="1"/>
    <n v="0.33254630000000002"/>
    <x v="8"/>
    <n v="35"/>
    <x v="2"/>
    <x v="7"/>
  </r>
  <r>
    <x v="775"/>
    <x v="11"/>
    <x v="1"/>
    <n v="0.3186716"/>
    <x v="8"/>
    <n v="35"/>
    <x v="2"/>
    <x v="7"/>
  </r>
  <r>
    <x v="775"/>
    <x v="12"/>
    <x v="1"/>
    <n v="0.35625689999999999"/>
    <x v="8"/>
    <n v="35"/>
    <x v="2"/>
    <x v="7"/>
  </r>
  <r>
    <x v="775"/>
    <x v="18"/>
    <x v="1"/>
    <n v="0.1811951"/>
    <x v="8"/>
    <n v="35"/>
    <x v="2"/>
    <x v="7"/>
  </r>
  <r>
    <x v="775"/>
    <x v="19"/>
    <x v="1"/>
    <n v="0.190526"/>
    <x v="8"/>
    <n v="35"/>
    <x v="2"/>
    <x v="7"/>
  </r>
  <r>
    <x v="775"/>
    <x v="13"/>
    <x v="1"/>
    <n v="8.5443359999999996E-2"/>
    <x v="8"/>
    <n v="35"/>
    <x v="2"/>
    <x v="7"/>
  </r>
  <r>
    <x v="776"/>
    <x v="0"/>
    <x v="3"/>
    <n v="0.66180000000000005"/>
    <x v="8"/>
    <n v="36"/>
    <x v="2"/>
    <x v="8"/>
  </r>
  <r>
    <x v="776"/>
    <x v="16"/>
    <x v="3"/>
    <n v="1.427"/>
    <x v="8"/>
    <n v="36"/>
    <x v="2"/>
    <x v="8"/>
  </r>
  <r>
    <x v="776"/>
    <x v="14"/>
    <x v="3"/>
    <n v="1.3788"/>
    <x v="8"/>
    <n v="36"/>
    <x v="2"/>
    <x v="8"/>
  </r>
  <r>
    <x v="776"/>
    <x v="2"/>
    <x v="3"/>
    <n v="1.4278"/>
    <x v="8"/>
    <n v="36"/>
    <x v="2"/>
    <x v="8"/>
  </r>
  <r>
    <x v="776"/>
    <x v="5"/>
    <x v="3"/>
    <n v="0.92810000000000004"/>
    <x v="8"/>
    <n v="36"/>
    <x v="2"/>
    <x v="8"/>
  </r>
  <r>
    <x v="776"/>
    <x v="6"/>
    <x v="3"/>
    <n v="1.1929000000000001"/>
    <x v="8"/>
    <n v="36"/>
    <x v="2"/>
    <x v="8"/>
  </r>
  <r>
    <x v="776"/>
    <x v="17"/>
    <x v="3"/>
    <n v="1.6483000000000001"/>
    <x v="8"/>
    <n v="36"/>
    <x v="2"/>
    <x v="8"/>
  </r>
  <r>
    <x v="776"/>
    <x v="15"/>
    <x v="3"/>
    <n v="1.6060000000000001"/>
    <x v="8"/>
    <n v="36"/>
    <x v="2"/>
    <x v="8"/>
  </r>
  <r>
    <x v="776"/>
    <x v="8"/>
    <x v="3"/>
    <n v="1.6491"/>
    <x v="8"/>
    <n v="36"/>
    <x v="2"/>
    <x v="8"/>
  </r>
  <r>
    <x v="776"/>
    <x v="9"/>
    <x v="3"/>
    <n v="1.6907000000000001"/>
    <x v="8"/>
    <n v="36"/>
    <x v="2"/>
    <x v="8"/>
  </r>
  <r>
    <x v="776"/>
    <x v="10"/>
    <x v="3"/>
    <n v="1.7890999999999999"/>
    <x v="8"/>
    <n v="36"/>
    <x v="2"/>
    <x v="8"/>
  </r>
  <r>
    <x v="776"/>
    <x v="11"/>
    <x v="3"/>
    <n v="1.7230000000000001"/>
    <x v="8"/>
    <n v="36"/>
    <x v="2"/>
    <x v="8"/>
  </r>
  <r>
    <x v="776"/>
    <x v="12"/>
    <x v="3"/>
    <n v="1.9080999999999999"/>
    <x v="8"/>
    <n v="36"/>
    <x v="2"/>
    <x v="8"/>
  </r>
  <r>
    <x v="776"/>
    <x v="18"/>
    <x v="3"/>
    <n v="0"/>
    <x v="8"/>
    <n v="36"/>
    <x v="2"/>
    <x v="8"/>
  </r>
  <r>
    <x v="776"/>
    <x v="19"/>
    <x v="3"/>
    <n v="0.96499999999999997"/>
    <x v="8"/>
    <n v="36"/>
    <x v="2"/>
    <x v="8"/>
  </r>
  <r>
    <x v="776"/>
    <x v="13"/>
    <x v="3"/>
    <n v="0.74673999999999996"/>
    <x v="8"/>
    <n v="36"/>
    <x v="2"/>
    <x v="8"/>
  </r>
  <r>
    <x v="776"/>
    <x v="0"/>
    <x v="2"/>
    <n v="0.39705879999999999"/>
    <x v="8"/>
    <n v="36"/>
    <x v="2"/>
    <x v="8"/>
  </r>
  <r>
    <x v="776"/>
    <x v="16"/>
    <x v="2"/>
    <n v="0.68906270000000003"/>
    <x v="8"/>
    <n v="36"/>
    <x v="2"/>
    <x v="8"/>
  </r>
  <r>
    <x v="776"/>
    <x v="14"/>
    <x v="2"/>
    <n v="0.6498756"/>
    <x v="8"/>
    <n v="36"/>
    <x v="2"/>
    <x v="8"/>
  </r>
  <r>
    <x v="776"/>
    <x v="2"/>
    <x v="2"/>
    <n v="0.68971309999999997"/>
    <x v="8"/>
    <n v="36"/>
    <x v="2"/>
    <x v="8"/>
  </r>
  <r>
    <x v="776"/>
    <x v="5"/>
    <x v="2"/>
    <n v="0.69686749999999997"/>
    <x v="8"/>
    <n v="36"/>
    <x v="2"/>
    <x v="8"/>
  </r>
  <r>
    <x v="776"/>
    <x v="6"/>
    <x v="2"/>
    <n v="0.62288739999999998"/>
    <x v="8"/>
    <n v="36"/>
    <x v="2"/>
    <x v="8"/>
  </r>
  <r>
    <x v="776"/>
    <x v="17"/>
    <x v="2"/>
    <n v="0.68088130000000002"/>
    <x v="8"/>
    <n v="36"/>
    <x v="2"/>
    <x v="8"/>
  </r>
  <r>
    <x v="776"/>
    <x v="15"/>
    <x v="2"/>
    <n v="0.64649100000000004"/>
    <x v="8"/>
    <n v="36"/>
    <x v="2"/>
    <x v="8"/>
  </r>
  <r>
    <x v="776"/>
    <x v="8"/>
    <x v="2"/>
    <n v="0.68153169999999996"/>
    <x v="8"/>
    <n v="36"/>
    <x v="2"/>
    <x v="8"/>
  </r>
  <r>
    <x v="776"/>
    <x v="9"/>
    <x v="2"/>
    <n v="0.71535300000000002"/>
    <x v="8"/>
    <n v="36"/>
    <x v="2"/>
    <x v="8"/>
  </r>
  <r>
    <x v="776"/>
    <x v="10"/>
    <x v="2"/>
    <n v="0.79535279999999997"/>
    <x v="8"/>
    <n v="36"/>
    <x v="2"/>
    <x v="8"/>
  </r>
  <r>
    <x v="776"/>
    <x v="11"/>
    <x v="2"/>
    <n v="0.74161310000000003"/>
    <x v="8"/>
    <n v="36"/>
    <x v="2"/>
    <x v="8"/>
  </r>
  <r>
    <x v="776"/>
    <x v="12"/>
    <x v="2"/>
    <n v="0.89210080000000003"/>
    <x v="8"/>
    <n v="36"/>
    <x v="2"/>
    <x v="8"/>
  </r>
  <r>
    <x v="776"/>
    <x v="18"/>
    <x v="2"/>
    <n v="-6.4899999999999999E-2"/>
    <x v="8"/>
    <n v="36"/>
    <x v="2"/>
    <x v="8"/>
  </r>
  <r>
    <x v="776"/>
    <x v="19"/>
    <x v="2"/>
    <n v="0.70085280000000005"/>
    <x v="8"/>
    <n v="36"/>
    <x v="2"/>
    <x v="8"/>
  </r>
  <r>
    <x v="776"/>
    <x v="13"/>
    <x v="2"/>
    <n v="0.62397190000000002"/>
    <x v="8"/>
    <n v="36"/>
    <x v="2"/>
    <x v="8"/>
  </r>
  <r>
    <x v="776"/>
    <x v="0"/>
    <x v="0"/>
    <n v="0.14099"/>
    <x v="8"/>
    <n v="36"/>
    <x v="2"/>
    <x v="8"/>
  </r>
  <r>
    <x v="776"/>
    <x v="16"/>
    <x v="0"/>
    <n v="0.47110000000000002"/>
    <x v="8"/>
    <n v="36"/>
    <x v="2"/>
    <x v="8"/>
  </r>
  <r>
    <x v="776"/>
    <x v="14"/>
    <x v="0"/>
    <n v="0.47110000000000002"/>
    <x v="8"/>
    <n v="36"/>
    <x v="2"/>
    <x v="8"/>
  </r>
  <r>
    <x v="776"/>
    <x v="2"/>
    <x v="0"/>
    <n v="0.47110000000000002"/>
    <x v="8"/>
    <n v="36"/>
    <x v="2"/>
    <x v="8"/>
  </r>
  <r>
    <x v="776"/>
    <x v="5"/>
    <x v="0"/>
    <n v="0.12446"/>
    <x v="8"/>
    <n v="36"/>
    <x v="2"/>
    <x v="8"/>
  </r>
  <r>
    <x v="776"/>
    <x v="6"/>
    <x v="0"/>
    <n v="0.34694999999999998"/>
    <x v="8"/>
    <n v="36"/>
    <x v="2"/>
    <x v="8"/>
  </r>
  <r>
    <x v="776"/>
    <x v="17"/>
    <x v="0"/>
    <n v="0.65920000000000001"/>
    <x v="8"/>
    <n v="36"/>
    <x v="2"/>
    <x v="8"/>
  </r>
  <r>
    <x v="776"/>
    <x v="15"/>
    <x v="0"/>
    <n v="0.65920000000000001"/>
    <x v="8"/>
    <n v="36"/>
    <x v="2"/>
    <x v="8"/>
  </r>
  <r>
    <x v="776"/>
    <x v="8"/>
    <x v="0"/>
    <n v="0.65920000000000001"/>
    <x v="8"/>
    <n v="36"/>
    <x v="2"/>
    <x v="8"/>
  </r>
  <r>
    <x v="776"/>
    <x v="9"/>
    <x v="0"/>
    <n v="0.65920000000000001"/>
    <x v="8"/>
    <n v="36"/>
    <x v="2"/>
    <x v="8"/>
  </r>
  <r>
    <x v="776"/>
    <x v="10"/>
    <x v="0"/>
    <n v="0.65920000000000001"/>
    <x v="8"/>
    <n v="36"/>
    <x v="2"/>
    <x v="8"/>
  </r>
  <r>
    <x v="776"/>
    <x v="11"/>
    <x v="0"/>
    <n v="0.65920000000000001"/>
    <x v="8"/>
    <n v="36"/>
    <x v="2"/>
    <x v="8"/>
  </r>
  <r>
    <x v="776"/>
    <x v="12"/>
    <x v="0"/>
    <n v="0.65920000000000001"/>
    <x v="8"/>
    <n v="36"/>
    <x v="2"/>
    <x v="8"/>
  </r>
  <r>
    <x v="776"/>
    <x v="18"/>
    <x v="0"/>
    <n v="6.4899999999999999E-2"/>
    <x v="8"/>
    <n v="36"/>
    <x v="2"/>
    <x v="8"/>
  </r>
  <r>
    <x v="776"/>
    <x v="19"/>
    <x v="0"/>
    <n v="8.3699999999999997E-2"/>
    <x v="8"/>
    <n v="36"/>
    <x v="2"/>
    <x v="8"/>
  </r>
  <r>
    <x v="776"/>
    <x v="13"/>
    <x v="0"/>
    <n v="3.6859999999999997E-2"/>
    <x v="8"/>
    <n v="36"/>
    <x v="2"/>
    <x v="8"/>
  </r>
  <r>
    <x v="776"/>
    <x v="0"/>
    <x v="1"/>
    <n v="0.12375120000000001"/>
    <x v="8"/>
    <n v="36"/>
    <x v="2"/>
    <x v="8"/>
  </r>
  <r>
    <x v="776"/>
    <x v="16"/>
    <x v="1"/>
    <n v="0.2668374"/>
    <x v="8"/>
    <n v="36"/>
    <x v="2"/>
    <x v="8"/>
  </r>
  <r>
    <x v="776"/>
    <x v="14"/>
    <x v="1"/>
    <n v="0.25782440000000001"/>
    <x v="8"/>
    <n v="36"/>
    <x v="2"/>
    <x v="8"/>
  </r>
  <r>
    <x v="776"/>
    <x v="2"/>
    <x v="1"/>
    <n v="0.26698699999999997"/>
    <x v="8"/>
    <n v="36"/>
    <x v="2"/>
    <x v="8"/>
  </r>
  <r>
    <x v="776"/>
    <x v="5"/>
    <x v="1"/>
    <n v="0.1067726"/>
    <x v="8"/>
    <n v="36"/>
    <x v="2"/>
    <x v="8"/>
  </r>
  <r>
    <x v="776"/>
    <x v="6"/>
    <x v="1"/>
    <n v="0.2230626"/>
    <x v="8"/>
    <n v="36"/>
    <x v="2"/>
    <x v="8"/>
  </r>
  <r>
    <x v="776"/>
    <x v="17"/>
    <x v="1"/>
    <n v="0.30821870000000001"/>
    <x v="8"/>
    <n v="36"/>
    <x v="2"/>
    <x v="8"/>
  </r>
  <r>
    <x v="776"/>
    <x v="15"/>
    <x v="1"/>
    <n v="0.30030889999999999"/>
    <x v="8"/>
    <n v="36"/>
    <x v="2"/>
    <x v="8"/>
  </r>
  <r>
    <x v="776"/>
    <x v="8"/>
    <x v="1"/>
    <n v="0.30836829999999998"/>
    <x v="8"/>
    <n v="36"/>
    <x v="2"/>
    <x v="8"/>
  </r>
  <r>
    <x v="776"/>
    <x v="9"/>
    <x v="1"/>
    <n v="0.31614720000000002"/>
    <x v="8"/>
    <n v="36"/>
    <x v="2"/>
    <x v="8"/>
  </r>
  <r>
    <x v="776"/>
    <x v="10"/>
    <x v="1"/>
    <n v="0.33454719999999999"/>
    <x v="8"/>
    <n v="36"/>
    <x v="2"/>
    <x v="8"/>
  </r>
  <r>
    <x v="776"/>
    <x v="11"/>
    <x v="1"/>
    <n v="0.322187"/>
    <x v="8"/>
    <n v="36"/>
    <x v="2"/>
    <x v="8"/>
  </r>
  <r>
    <x v="776"/>
    <x v="12"/>
    <x v="1"/>
    <n v="0.35679919999999998"/>
    <x v="8"/>
    <n v="36"/>
    <x v="2"/>
    <x v="8"/>
  </r>
  <r>
    <x v="776"/>
    <x v="18"/>
    <x v="1"/>
    <n v="0"/>
    <x v="8"/>
    <n v="36"/>
    <x v="2"/>
    <x v="8"/>
  </r>
  <r>
    <x v="776"/>
    <x v="19"/>
    <x v="1"/>
    <n v="0.1804471"/>
    <x v="8"/>
    <n v="36"/>
    <x v="2"/>
    <x v="8"/>
  </r>
  <r>
    <x v="776"/>
    <x v="13"/>
    <x v="1"/>
    <n v="8.5908139999999994E-2"/>
    <x v="8"/>
    <n v="36"/>
    <x v="2"/>
    <x v="8"/>
  </r>
  <r>
    <x v="777"/>
    <x v="0"/>
    <x v="3"/>
    <n v="0.6643"/>
    <x v="8"/>
    <n v="37"/>
    <x v="2"/>
    <x v="8"/>
  </r>
  <r>
    <x v="777"/>
    <x v="16"/>
    <x v="3"/>
    <n v="1.4352"/>
    <x v="8"/>
    <n v="37"/>
    <x v="2"/>
    <x v="8"/>
  </r>
  <r>
    <x v="777"/>
    <x v="14"/>
    <x v="3"/>
    <n v="1.3828"/>
    <x v="8"/>
    <n v="37"/>
    <x v="2"/>
    <x v="8"/>
  </r>
  <r>
    <x v="777"/>
    <x v="2"/>
    <x v="3"/>
    <n v="1.4316"/>
    <x v="8"/>
    <n v="37"/>
    <x v="2"/>
    <x v="8"/>
  </r>
  <r>
    <x v="777"/>
    <x v="5"/>
    <x v="3"/>
    <n v="0.9355"/>
    <x v="8"/>
    <n v="37"/>
    <x v="2"/>
    <x v="8"/>
  </r>
  <r>
    <x v="777"/>
    <x v="6"/>
    <x v="3"/>
    <n v="1.2002999999999999"/>
    <x v="8"/>
    <n v="37"/>
    <x v="2"/>
    <x v="8"/>
  </r>
  <r>
    <x v="777"/>
    <x v="17"/>
    <x v="3"/>
    <n v="1.6493"/>
    <x v="8"/>
    <n v="37"/>
    <x v="2"/>
    <x v="8"/>
  </r>
  <r>
    <x v="777"/>
    <x v="15"/>
    <x v="3"/>
    <n v="1.6037999999999999"/>
    <x v="8"/>
    <n v="37"/>
    <x v="2"/>
    <x v="8"/>
  </r>
  <r>
    <x v="777"/>
    <x v="8"/>
    <x v="3"/>
    <n v="1.6424000000000001"/>
    <x v="8"/>
    <n v="37"/>
    <x v="2"/>
    <x v="8"/>
  </r>
  <r>
    <x v="777"/>
    <x v="9"/>
    <x v="3"/>
    <n v="1.6935"/>
    <x v="8"/>
    <n v="37"/>
    <x v="2"/>
    <x v="8"/>
  </r>
  <r>
    <x v="777"/>
    <x v="10"/>
    <x v="3"/>
    <n v="1.7873000000000001"/>
    <x v="8"/>
    <n v="37"/>
    <x v="2"/>
    <x v="8"/>
  </r>
  <r>
    <x v="777"/>
    <x v="11"/>
    <x v="3"/>
    <n v="1.7336"/>
    <x v="8"/>
    <n v="37"/>
    <x v="2"/>
    <x v="8"/>
  </r>
  <r>
    <x v="777"/>
    <x v="12"/>
    <x v="3"/>
    <n v="1.9059999999999999"/>
    <x v="8"/>
    <n v="37"/>
    <x v="2"/>
    <x v="8"/>
  </r>
  <r>
    <x v="777"/>
    <x v="18"/>
    <x v="3"/>
    <n v="1.0209999999999999"/>
    <x v="8"/>
    <n v="37"/>
    <x v="2"/>
    <x v="8"/>
  </r>
  <r>
    <x v="777"/>
    <x v="19"/>
    <x v="3"/>
    <n v="1.0778000000000001"/>
    <x v="8"/>
    <n v="37"/>
    <x v="2"/>
    <x v="8"/>
  </r>
  <r>
    <x v="777"/>
    <x v="13"/>
    <x v="3"/>
    <n v="0.75470000000000004"/>
    <x v="8"/>
    <n v="37"/>
    <x v="2"/>
    <x v="8"/>
  </r>
  <r>
    <x v="777"/>
    <x v="0"/>
    <x v="2"/>
    <n v="0.39909129999999998"/>
    <x v="8"/>
    <n v="37"/>
    <x v="2"/>
    <x v="8"/>
  </r>
  <r>
    <x v="777"/>
    <x v="16"/>
    <x v="2"/>
    <n v="0.69572929999999999"/>
    <x v="8"/>
    <n v="37"/>
    <x v="2"/>
    <x v="8"/>
  </r>
  <r>
    <x v="777"/>
    <x v="14"/>
    <x v="2"/>
    <n v="0.65312769999999998"/>
    <x v="8"/>
    <n v="37"/>
    <x v="2"/>
    <x v="8"/>
  </r>
  <r>
    <x v="777"/>
    <x v="2"/>
    <x v="2"/>
    <n v="0.69280240000000004"/>
    <x v="8"/>
    <n v="37"/>
    <x v="2"/>
    <x v="8"/>
  </r>
  <r>
    <x v="777"/>
    <x v="5"/>
    <x v="2"/>
    <n v="0.70341620000000005"/>
    <x v="8"/>
    <n v="37"/>
    <x v="2"/>
    <x v="8"/>
  </r>
  <r>
    <x v="777"/>
    <x v="6"/>
    <x v="2"/>
    <n v="0.62890360000000001"/>
    <x v="8"/>
    <n v="37"/>
    <x v="2"/>
    <x v="8"/>
  </r>
  <r>
    <x v="777"/>
    <x v="17"/>
    <x v="2"/>
    <n v="0.68169429999999998"/>
    <x v="8"/>
    <n v="37"/>
    <x v="2"/>
    <x v="8"/>
  </r>
  <r>
    <x v="777"/>
    <x v="15"/>
    <x v="2"/>
    <n v="0.64470249999999996"/>
    <x v="8"/>
    <n v="37"/>
    <x v="2"/>
    <x v="8"/>
  </r>
  <r>
    <x v="777"/>
    <x v="8"/>
    <x v="2"/>
    <n v="0.67608460000000004"/>
    <x v="8"/>
    <n v="37"/>
    <x v="2"/>
    <x v="8"/>
  </r>
  <r>
    <x v="777"/>
    <x v="9"/>
    <x v="2"/>
    <n v="0.71762939999999997"/>
    <x v="8"/>
    <n v="37"/>
    <x v="2"/>
    <x v="8"/>
  </r>
  <r>
    <x v="777"/>
    <x v="10"/>
    <x v="2"/>
    <n v="0.79388930000000002"/>
    <x v="8"/>
    <n v="37"/>
    <x v="2"/>
    <x v="8"/>
  </r>
  <r>
    <x v="777"/>
    <x v="11"/>
    <x v="2"/>
    <n v="0.75023079999999998"/>
    <x v="8"/>
    <n v="37"/>
    <x v="2"/>
    <x v="8"/>
  </r>
  <r>
    <x v="777"/>
    <x v="12"/>
    <x v="2"/>
    <n v="0.8903934"/>
    <x v="8"/>
    <n v="37"/>
    <x v="2"/>
    <x v="8"/>
  </r>
  <r>
    <x v="777"/>
    <x v="18"/>
    <x v="2"/>
    <n v="0.76518140000000001"/>
    <x v="8"/>
    <n v="37"/>
    <x v="2"/>
    <x v="8"/>
  </r>
  <r>
    <x v="777"/>
    <x v="19"/>
    <x v="2"/>
    <n v="0.79256020000000005"/>
    <x v="8"/>
    <n v="37"/>
    <x v="2"/>
    <x v="8"/>
  </r>
  <r>
    <x v="777"/>
    <x v="13"/>
    <x v="2"/>
    <n v="0.63101609999999997"/>
    <x v="8"/>
    <n v="37"/>
    <x v="2"/>
    <x v="8"/>
  </r>
  <r>
    <x v="777"/>
    <x v="0"/>
    <x v="0"/>
    <n v="0.14099"/>
    <x v="8"/>
    <n v="37"/>
    <x v="2"/>
    <x v="8"/>
  </r>
  <r>
    <x v="777"/>
    <x v="16"/>
    <x v="0"/>
    <n v="0.47110000000000002"/>
    <x v="8"/>
    <n v="37"/>
    <x v="2"/>
    <x v="8"/>
  </r>
  <r>
    <x v="777"/>
    <x v="14"/>
    <x v="0"/>
    <n v="0.47110000000000002"/>
    <x v="8"/>
    <n v="37"/>
    <x v="2"/>
    <x v="8"/>
  </r>
  <r>
    <x v="777"/>
    <x v="2"/>
    <x v="0"/>
    <n v="0.47110000000000002"/>
    <x v="8"/>
    <n v="37"/>
    <x v="2"/>
    <x v="8"/>
  </r>
  <r>
    <x v="777"/>
    <x v="5"/>
    <x v="0"/>
    <n v="0.12446"/>
    <x v="8"/>
    <n v="37"/>
    <x v="2"/>
    <x v="8"/>
  </r>
  <r>
    <x v="777"/>
    <x v="6"/>
    <x v="0"/>
    <n v="0.34694999999999998"/>
    <x v="8"/>
    <n v="37"/>
    <x v="2"/>
    <x v="8"/>
  </r>
  <r>
    <x v="777"/>
    <x v="17"/>
    <x v="0"/>
    <n v="0.65920000000000001"/>
    <x v="8"/>
    <n v="37"/>
    <x v="2"/>
    <x v="8"/>
  </r>
  <r>
    <x v="777"/>
    <x v="15"/>
    <x v="0"/>
    <n v="0.65920000000000001"/>
    <x v="8"/>
    <n v="37"/>
    <x v="2"/>
    <x v="8"/>
  </r>
  <r>
    <x v="777"/>
    <x v="8"/>
    <x v="0"/>
    <n v="0.65920000000000001"/>
    <x v="8"/>
    <n v="37"/>
    <x v="2"/>
    <x v="8"/>
  </r>
  <r>
    <x v="777"/>
    <x v="9"/>
    <x v="0"/>
    <n v="0.65920000000000001"/>
    <x v="8"/>
    <n v="37"/>
    <x v="2"/>
    <x v="8"/>
  </r>
  <r>
    <x v="777"/>
    <x v="10"/>
    <x v="0"/>
    <n v="0.65920000000000001"/>
    <x v="8"/>
    <n v="37"/>
    <x v="2"/>
    <x v="8"/>
  </r>
  <r>
    <x v="777"/>
    <x v="11"/>
    <x v="0"/>
    <n v="0.65920000000000001"/>
    <x v="8"/>
    <n v="37"/>
    <x v="2"/>
    <x v="8"/>
  </r>
  <r>
    <x v="777"/>
    <x v="12"/>
    <x v="0"/>
    <n v="0.65920000000000001"/>
    <x v="8"/>
    <n v="37"/>
    <x v="2"/>
    <x v="8"/>
  </r>
  <r>
    <x v="777"/>
    <x v="18"/>
    <x v="0"/>
    <n v="6.4899999999999999E-2"/>
    <x v="8"/>
    <n v="37"/>
    <x v="2"/>
    <x v="8"/>
  </r>
  <r>
    <x v="777"/>
    <x v="19"/>
    <x v="0"/>
    <n v="8.3699999999999997E-2"/>
    <x v="8"/>
    <n v="37"/>
    <x v="2"/>
    <x v="8"/>
  </r>
  <r>
    <x v="777"/>
    <x v="13"/>
    <x v="0"/>
    <n v="3.6859999999999997E-2"/>
    <x v="8"/>
    <n v="37"/>
    <x v="2"/>
    <x v="8"/>
  </r>
  <r>
    <x v="777"/>
    <x v="0"/>
    <x v="1"/>
    <n v="0.1242187"/>
    <x v="8"/>
    <n v="37"/>
    <x v="2"/>
    <x v="8"/>
  </r>
  <r>
    <x v="777"/>
    <x v="16"/>
    <x v="1"/>
    <n v="0.26837070000000002"/>
    <x v="8"/>
    <n v="37"/>
    <x v="2"/>
    <x v="8"/>
  </r>
  <r>
    <x v="777"/>
    <x v="14"/>
    <x v="1"/>
    <n v="0.25857229999999998"/>
    <x v="8"/>
    <n v="37"/>
    <x v="2"/>
    <x v="8"/>
  </r>
  <r>
    <x v="777"/>
    <x v="2"/>
    <x v="1"/>
    <n v="0.26769749999999998"/>
    <x v="8"/>
    <n v="37"/>
    <x v="2"/>
    <x v="8"/>
  </r>
  <r>
    <x v="777"/>
    <x v="5"/>
    <x v="1"/>
    <n v="0.10762389999999999"/>
    <x v="8"/>
    <n v="37"/>
    <x v="2"/>
    <x v="8"/>
  </r>
  <r>
    <x v="777"/>
    <x v="6"/>
    <x v="1"/>
    <n v="0.22444629999999999"/>
    <x v="8"/>
    <n v="37"/>
    <x v="2"/>
    <x v="8"/>
  </r>
  <r>
    <x v="777"/>
    <x v="17"/>
    <x v="1"/>
    <n v="0.3084057"/>
    <x v="8"/>
    <n v="37"/>
    <x v="2"/>
    <x v="8"/>
  </r>
  <r>
    <x v="777"/>
    <x v="15"/>
    <x v="1"/>
    <n v="0.29989759999999999"/>
    <x v="8"/>
    <n v="37"/>
    <x v="2"/>
    <x v="8"/>
  </r>
  <r>
    <x v="777"/>
    <x v="8"/>
    <x v="1"/>
    <n v="0.30711549999999999"/>
    <x v="8"/>
    <n v="37"/>
    <x v="2"/>
    <x v="8"/>
  </r>
  <r>
    <x v="777"/>
    <x v="9"/>
    <x v="1"/>
    <n v="0.31667070000000003"/>
    <x v="8"/>
    <n v="37"/>
    <x v="2"/>
    <x v="8"/>
  </r>
  <r>
    <x v="777"/>
    <x v="10"/>
    <x v="1"/>
    <n v="0.33421060000000002"/>
    <x v="8"/>
    <n v="37"/>
    <x v="2"/>
    <x v="8"/>
  </r>
  <r>
    <x v="777"/>
    <x v="11"/>
    <x v="1"/>
    <n v="0.32416909999999999"/>
    <x v="8"/>
    <n v="37"/>
    <x v="2"/>
    <x v="8"/>
  </r>
  <r>
    <x v="777"/>
    <x v="12"/>
    <x v="1"/>
    <n v="0.35640650000000001"/>
    <x v="8"/>
    <n v="37"/>
    <x v="2"/>
    <x v="8"/>
  </r>
  <r>
    <x v="777"/>
    <x v="18"/>
    <x v="1"/>
    <n v="0.1909187"/>
    <x v="8"/>
    <n v="37"/>
    <x v="2"/>
    <x v="8"/>
  </r>
  <r>
    <x v="777"/>
    <x v="19"/>
    <x v="1"/>
    <n v="0.20153979999999999"/>
    <x v="8"/>
    <n v="37"/>
    <x v="2"/>
    <x v="8"/>
  </r>
  <r>
    <x v="777"/>
    <x v="13"/>
    <x v="1"/>
    <n v="8.6823899999999996E-2"/>
    <x v="8"/>
    <n v="37"/>
    <x v="2"/>
    <x v="8"/>
  </r>
  <r>
    <x v="778"/>
    <x v="0"/>
    <x v="3"/>
    <n v="0.66469999999999996"/>
    <x v="8"/>
    <n v="38"/>
    <x v="2"/>
    <x v="8"/>
  </r>
  <r>
    <x v="778"/>
    <x v="16"/>
    <x v="3"/>
    <n v="1.4374"/>
    <x v="8"/>
    <n v="38"/>
    <x v="2"/>
    <x v="8"/>
  </r>
  <r>
    <x v="778"/>
    <x v="14"/>
    <x v="3"/>
    <n v="1.385"/>
    <x v="8"/>
    <n v="38"/>
    <x v="2"/>
    <x v="8"/>
  </r>
  <r>
    <x v="778"/>
    <x v="2"/>
    <x v="3"/>
    <n v="1.4322999999999999"/>
    <x v="8"/>
    <n v="38"/>
    <x v="2"/>
    <x v="8"/>
  </r>
  <r>
    <x v="778"/>
    <x v="5"/>
    <x v="3"/>
    <n v="0.93740000000000001"/>
    <x v="8"/>
    <n v="38"/>
    <x v="2"/>
    <x v="8"/>
  </r>
  <r>
    <x v="778"/>
    <x v="6"/>
    <x v="3"/>
    <n v="1.2043999999999999"/>
    <x v="8"/>
    <n v="38"/>
    <x v="2"/>
    <x v="8"/>
  </r>
  <r>
    <x v="778"/>
    <x v="17"/>
    <x v="3"/>
    <n v="1.6428"/>
    <x v="8"/>
    <n v="38"/>
    <x v="2"/>
    <x v="8"/>
  </r>
  <r>
    <x v="778"/>
    <x v="15"/>
    <x v="3"/>
    <n v="1.5963000000000001"/>
    <x v="8"/>
    <n v="38"/>
    <x v="2"/>
    <x v="8"/>
  </r>
  <r>
    <x v="778"/>
    <x v="8"/>
    <x v="3"/>
    <n v="1.6338999999999999"/>
    <x v="8"/>
    <n v="38"/>
    <x v="2"/>
    <x v="8"/>
  </r>
  <r>
    <x v="778"/>
    <x v="9"/>
    <x v="3"/>
    <n v="1.6873"/>
    <x v="8"/>
    <n v="38"/>
    <x v="2"/>
    <x v="8"/>
  </r>
  <r>
    <x v="778"/>
    <x v="10"/>
    <x v="3"/>
    <n v="1.7768999999999999"/>
    <x v="8"/>
    <n v="38"/>
    <x v="2"/>
    <x v="8"/>
  </r>
  <r>
    <x v="778"/>
    <x v="11"/>
    <x v="3"/>
    <n v="1.7266999999999999"/>
    <x v="8"/>
    <n v="38"/>
    <x v="2"/>
    <x v="8"/>
  </r>
  <r>
    <x v="778"/>
    <x v="12"/>
    <x v="3"/>
    <n v="1.9021999999999999"/>
    <x v="8"/>
    <n v="38"/>
    <x v="2"/>
    <x v="8"/>
  </r>
  <r>
    <x v="778"/>
    <x v="18"/>
    <x v="3"/>
    <n v="1.0209999999999999"/>
    <x v="8"/>
    <n v="38"/>
    <x v="2"/>
    <x v="8"/>
  </r>
  <r>
    <x v="778"/>
    <x v="19"/>
    <x v="3"/>
    <n v="1.0778000000000001"/>
    <x v="8"/>
    <n v="38"/>
    <x v="2"/>
    <x v="8"/>
  </r>
  <r>
    <x v="778"/>
    <x v="13"/>
    <x v="3"/>
    <n v="0.75090000000000001"/>
    <x v="8"/>
    <n v="38"/>
    <x v="2"/>
    <x v="8"/>
  </r>
  <r>
    <x v="778"/>
    <x v="0"/>
    <x v="2"/>
    <n v="0.39941650000000001"/>
    <x v="8"/>
    <n v="38"/>
    <x v="2"/>
    <x v="8"/>
  </r>
  <r>
    <x v="778"/>
    <x v="16"/>
    <x v="2"/>
    <n v="0.69751790000000002"/>
    <x v="8"/>
    <n v="38"/>
    <x v="2"/>
    <x v="8"/>
  </r>
  <r>
    <x v="778"/>
    <x v="14"/>
    <x v="2"/>
    <n v="0.65491630000000001"/>
    <x v="8"/>
    <n v="38"/>
    <x v="2"/>
    <x v="8"/>
  </r>
  <r>
    <x v="778"/>
    <x v="2"/>
    <x v="2"/>
    <n v="0.69337150000000003"/>
    <x v="8"/>
    <n v="38"/>
    <x v="2"/>
    <x v="8"/>
  </r>
  <r>
    <x v="778"/>
    <x v="5"/>
    <x v="2"/>
    <n v="0.70509750000000004"/>
    <x v="8"/>
    <n v="38"/>
    <x v="2"/>
    <x v="8"/>
  </r>
  <r>
    <x v="778"/>
    <x v="6"/>
    <x v="2"/>
    <n v="0.63223700000000005"/>
    <x v="8"/>
    <n v="38"/>
    <x v="2"/>
    <x v="8"/>
  </r>
  <r>
    <x v="778"/>
    <x v="17"/>
    <x v="2"/>
    <n v="0.6764097"/>
    <x v="8"/>
    <n v="38"/>
    <x v="2"/>
    <x v="8"/>
  </r>
  <r>
    <x v="778"/>
    <x v="15"/>
    <x v="2"/>
    <n v="0.63860490000000003"/>
    <x v="8"/>
    <n v="38"/>
    <x v="2"/>
    <x v="8"/>
  </r>
  <r>
    <x v="778"/>
    <x v="8"/>
    <x v="2"/>
    <n v="0.66917400000000005"/>
    <x v="8"/>
    <n v="38"/>
    <x v="2"/>
    <x v="8"/>
  </r>
  <r>
    <x v="778"/>
    <x v="9"/>
    <x v="2"/>
    <n v="0.71258860000000002"/>
    <x v="8"/>
    <n v="38"/>
    <x v="2"/>
    <x v="8"/>
  </r>
  <r>
    <x v="778"/>
    <x v="10"/>
    <x v="2"/>
    <n v="0.78543419999999997"/>
    <x v="8"/>
    <n v="38"/>
    <x v="2"/>
    <x v="8"/>
  </r>
  <r>
    <x v="778"/>
    <x v="11"/>
    <x v="2"/>
    <n v="0.74462099999999998"/>
    <x v="8"/>
    <n v="38"/>
    <x v="2"/>
    <x v="8"/>
  </r>
  <r>
    <x v="778"/>
    <x v="12"/>
    <x v="2"/>
    <n v="0.88730410000000004"/>
    <x v="8"/>
    <n v="38"/>
    <x v="2"/>
    <x v="8"/>
  </r>
  <r>
    <x v="778"/>
    <x v="18"/>
    <x v="2"/>
    <n v="0.76518140000000001"/>
    <x v="8"/>
    <n v="38"/>
    <x v="2"/>
    <x v="8"/>
  </r>
  <r>
    <x v="778"/>
    <x v="19"/>
    <x v="2"/>
    <n v="0.79256020000000005"/>
    <x v="8"/>
    <n v="38"/>
    <x v="2"/>
    <x v="8"/>
  </r>
  <r>
    <x v="778"/>
    <x v="13"/>
    <x v="2"/>
    <n v="0.62765320000000002"/>
    <x v="8"/>
    <n v="38"/>
    <x v="2"/>
    <x v="8"/>
  </r>
  <r>
    <x v="778"/>
    <x v="0"/>
    <x v="0"/>
    <n v="0.14099"/>
    <x v="8"/>
    <n v="38"/>
    <x v="2"/>
    <x v="8"/>
  </r>
  <r>
    <x v="778"/>
    <x v="16"/>
    <x v="0"/>
    <n v="0.47110000000000002"/>
    <x v="8"/>
    <n v="38"/>
    <x v="2"/>
    <x v="8"/>
  </r>
  <r>
    <x v="778"/>
    <x v="14"/>
    <x v="0"/>
    <n v="0.47110000000000002"/>
    <x v="8"/>
    <n v="38"/>
    <x v="2"/>
    <x v="8"/>
  </r>
  <r>
    <x v="778"/>
    <x v="2"/>
    <x v="0"/>
    <n v="0.47110000000000002"/>
    <x v="8"/>
    <n v="38"/>
    <x v="2"/>
    <x v="8"/>
  </r>
  <r>
    <x v="778"/>
    <x v="5"/>
    <x v="0"/>
    <n v="0.12446"/>
    <x v="8"/>
    <n v="38"/>
    <x v="2"/>
    <x v="8"/>
  </r>
  <r>
    <x v="778"/>
    <x v="6"/>
    <x v="0"/>
    <n v="0.34694999999999998"/>
    <x v="8"/>
    <n v="38"/>
    <x v="2"/>
    <x v="8"/>
  </r>
  <r>
    <x v="778"/>
    <x v="17"/>
    <x v="0"/>
    <n v="0.65920000000000001"/>
    <x v="8"/>
    <n v="38"/>
    <x v="2"/>
    <x v="8"/>
  </r>
  <r>
    <x v="778"/>
    <x v="15"/>
    <x v="0"/>
    <n v="0.65920000000000001"/>
    <x v="8"/>
    <n v="38"/>
    <x v="2"/>
    <x v="8"/>
  </r>
  <r>
    <x v="778"/>
    <x v="8"/>
    <x v="0"/>
    <n v="0.65920000000000001"/>
    <x v="8"/>
    <n v="38"/>
    <x v="2"/>
    <x v="8"/>
  </r>
  <r>
    <x v="778"/>
    <x v="9"/>
    <x v="0"/>
    <n v="0.65920000000000001"/>
    <x v="8"/>
    <n v="38"/>
    <x v="2"/>
    <x v="8"/>
  </r>
  <r>
    <x v="778"/>
    <x v="10"/>
    <x v="0"/>
    <n v="0.65920000000000001"/>
    <x v="8"/>
    <n v="38"/>
    <x v="2"/>
    <x v="8"/>
  </r>
  <r>
    <x v="778"/>
    <x v="11"/>
    <x v="0"/>
    <n v="0.65920000000000001"/>
    <x v="8"/>
    <n v="38"/>
    <x v="2"/>
    <x v="8"/>
  </r>
  <r>
    <x v="778"/>
    <x v="12"/>
    <x v="0"/>
    <n v="0.65920000000000001"/>
    <x v="8"/>
    <n v="38"/>
    <x v="2"/>
    <x v="8"/>
  </r>
  <r>
    <x v="778"/>
    <x v="18"/>
    <x v="0"/>
    <n v="6.4899999999999999E-2"/>
    <x v="8"/>
    <n v="38"/>
    <x v="2"/>
    <x v="8"/>
  </r>
  <r>
    <x v="778"/>
    <x v="19"/>
    <x v="0"/>
    <n v="8.3699999999999997E-2"/>
    <x v="8"/>
    <n v="38"/>
    <x v="2"/>
    <x v="8"/>
  </r>
  <r>
    <x v="778"/>
    <x v="13"/>
    <x v="0"/>
    <n v="3.6859999999999997E-2"/>
    <x v="8"/>
    <n v="38"/>
    <x v="2"/>
    <x v="8"/>
  </r>
  <r>
    <x v="778"/>
    <x v="0"/>
    <x v="1"/>
    <n v="0.1242935"/>
    <x v="8"/>
    <n v="38"/>
    <x v="2"/>
    <x v="8"/>
  </r>
  <r>
    <x v="778"/>
    <x v="16"/>
    <x v="1"/>
    <n v="0.26878210000000002"/>
    <x v="8"/>
    <n v="38"/>
    <x v="2"/>
    <x v="8"/>
  </r>
  <r>
    <x v="778"/>
    <x v="14"/>
    <x v="1"/>
    <n v="0.25898369999999998"/>
    <x v="8"/>
    <n v="38"/>
    <x v="2"/>
    <x v="8"/>
  </r>
  <r>
    <x v="778"/>
    <x v="2"/>
    <x v="1"/>
    <n v="0.26782850000000002"/>
    <x v="8"/>
    <n v="38"/>
    <x v="2"/>
    <x v="8"/>
  </r>
  <r>
    <x v="778"/>
    <x v="5"/>
    <x v="1"/>
    <n v="0.10784249999999999"/>
    <x v="8"/>
    <n v="38"/>
    <x v="2"/>
    <x v="8"/>
  </r>
  <r>
    <x v="778"/>
    <x v="6"/>
    <x v="1"/>
    <n v="0.225213"/>
    <x v="8"/>
    <n v="38"/>
    <x v="2"/>
    <x v="8"/>
  </r>
  <r>
    <x v="778"/>
    <x v="17"/>
    <x v="1"/>
    <n v="0.30719020000000002"/>
    <x v="8"/>
    <n v="38"/>
    <x v="2"/>
    <x v="8"/>
  </r>
  <r>
    <x v="778"/>
    <x v="15"/>
    <x v="1"/>
    <n v="0.29849510000000001"/>
    <x v="8"/>
    <n v="38"/>
    <x v="2"/>
    <x v="8"/>
  </r>
  <r>
    <x v="778"/>
    <x v="8"/>
    <x v="1"/>
    <n v="0.30552600000000002"/>
    <x v="8"/>
    <n v="38"/>
    <x v="2"/>
    <x v="8"/>
  </r>
  <r>
    <x v="778"/>
    <x v="9"/>
    <x v="1"/>
    <n v="0.3155114"/>
    <x v="8"/>
    <n v="38"/>
    <x v="2"/>
    <x v="8"/>
  </r>
  <r>
    <x v="778"/>
    <x v="10"/>
    <x v="1"/>
    <n v="0.3322659"/>
    <x v="8"/>
    <n v="38"/>
    <x v="2"/>
    <x v="8"/>
  </r>
  <r>
    <x v="778"/>
    <x v="11"/>
    <x v="1"/>
    <n v="0.32287880000000002"/>
    <x v="8"/>
    <n v="38"/>
    <x v="2"/>
    <x v="8"/>
  </r>
  <r>
    <x v="778"/>
    <x v="12"/>
    <x v="1"/>
    <n v="0.35569590000000001"/>
    <x v="8"/>
    <n v="38"/>
    <x v="2"/>
    <x v="8"/>
  </r>
  <r>
    <x v="778"/>
    <x v="18"/>
    <x v="1"/>
    <n v="0.1909187"/>
    <x v="8"/>
    <n v="38"/>
    <x v="2"/>
    <x v="8"/>
  </r>
  <r>
    <x v="778"/>
    <x v="19"/>
    <x v="1"/>
    <n v="0.20153979999999999"/>
    <x v="8"/>
    <n v="38"/>
    <x v="2"/>
    <x v="8"/>
  </r>
  <r>
    <x v="778"/>
    <x v="13"/>
    <x v="1"/>
    <n v="8.6386729999999995E-2"/>
    <x v="8"/>
    <n v="38"/>
    <x v="2"/>
    <x v="8"/>
  </r>
  <r>
    <x v="779"/>
    <x v="0"/>
    <x v="3"/>
    <n v="0.66420000000000001"/>
    <x v="8"/>
    <n v="39"/>
    <x v="2"/>
    <x v="8"/>
  </r>
  <r>
    <x v="779"/>
    <x v="16"/>
    <x v="3"/>
    <n v="1.4355"/>
    <x v="8"/>
    <n v="39"/>
    <x v="2"/>
    <x v="8"/>
  </r>
  <r>
    <x v="779"/>
    <x v="14"/>
    <x v="3"/>
    <n v="1.3835999999999999"/>
    <x v="8"/>
    <n v="39"/>
    <x v="2"/>
    <x v="8"/>
  </r>
  <r>
    <x v="779"/>
    <x v="2"/>
    <x v="3"/>
    <n v="1.4291"/>
    <x v="8"/>
    <n v="39"/>
    <x v="2"/>
    <x v="8"/>
  </r>
  <r>
    <x v="779"/>
    <x v="5"/>
    <x v="3"/>
    <n v="0.93769999999999998"/>
    <x v="8"/>
    <n v="39"/>
    <x v="2"/>
    <x v="8"/>
  </r>
  <r>
    <x v="779"/>
    <x v="6"/>
    <x v="3"/>
    <n v="1.2053"/>
    <x v="8"/>
    <n v="39"/>
    <x v="2"/>
    <x v="8"/>
  </r>
  <r>
    <x v="779"/>
    <x v="17"/>
    <x v="3"/>
    <n v="1.6322000000000001"/>
    <x v="8"/>
    <n v="39"/>
    <x v="2"/>
    <x v="8"/>
  </r>
  <r>
    <x v="779"/>
    <x v="15"/>
    <x v="3"/>
    <n v="1.5867"/>
    <x v="8"/>
    <n v="39"/>
    <x v="2"/>
    <x v="8"/>
  </r>
  <r>
    <x v="779"/>
    <x v="8"/>
    <x v="3"/>
    <n v="1.6234999999999999"/>
    <x v="8"/>
    <n v="39"/>
    <x v="2"/>
    <x v="8"/>
  </r>
  <r>
    <x v="779"/>
    <x v="9"/>
    <x v="3"/>
    <n v="1.68"/>
    <x v="8"/>
    <n v="39"/>
    <x v="2"/>
    <x v="8"/>
  </r>
  <r>
    <x v="779"/>
    <x v="10"/>
    <x v="3"/>
    <n v="1.7672000000000001"/>
    <x v="8"/>
    <n v="39"/>
    <x v="2"/>
    <x v="8"/>
  </r>
  <r>
    <x v="779"/>
    <x v="11"/>
    <x v="3"/>
    <n v="1.7027000000000001"/>
    <x v="8"/>
    <n v="39"/>
    <x v="2"/>
    <x v="8"/>
  </r>
  <r>
    <x v="779"/>
    <x v="12"/>
    <x v="3"/>
    <n v="1.9045000000000001"/>
    <x v="8"/>
    <n v="39"/>
    <x v="2"/>
    <x v="8"/>
  </r>
  <r>
    <x v="779"/>
    <x v="18"/>
    <x v="3"/>
    <n v="1.0209999999999999"/>
    <x v="8"/>
    <n v="39"/>
    <x v="2"/>
    <x v="8"/>
  </r>
  <r>
    <x v="779"/>
    <x v="19"/>
    <x v="3"/>
    <n v="1.0778000000000001"/>
    <x v="8"/>
    <n v="39"/>
    <x v="2"/>
    <x v="8"/>
  </r>
  <r>
    <x v="779"/>
    <x v="13"/>
    <x v="3"/>
    <n v="0.75590000000000002"/>
    <x v="8"/>
    <n v="39"/>
    <x v="2"/>
    <x v="8"/>
  </r>
  <r>
    <x v="779"/>
    <x v="0"/>
    <x v="2"/>
    <n v="0.39900999999999998"/>
    <x v="8"/>
    <n v="39"/>
    <x v="2"/>
    <x v="8"/>
  </r>
  <r>
    <x v="779"/>
    <x v="16"/>
    <x v="2"/>
    <n v="0.69597319999999996"/>
    <x v="8"/>
    <n v="39"/>
    <x v="2"/>
    <x v="8"/>
  </r>
  <r>
    <x v="779"/>
    <x v="14"/>
    <x v="2"/>
    <n v="0.65377810000000003"/>
    <x v="8"/>
    <n v="39"/>
    <x v="2"/>
    <x v="8"/>
  </r>
  <r>
    <x v="779"/>
    <x v="2"/>
    <x v="2"/>
    <n v="0.69077"/>
    <x v="8"/>
    <n v="39"/>
    <x v="2"/>
    <x v="8"/>
  </r>
  <r>
    <x v="779"/>
    <x v="5"/>
    <x v="2"/>
    <n v="0.70536299999999996"/>
    <x v="8"/>
    <n v="39"/>
    <x v="2"/>
    <x v="8"/>
  </r>
  <r>
    <x v="779"/>
    <x v="6"/>
    <x v="2"/>
    <n v="0.63296870000000005"/>
    <x v="8"/>
    <n v="39"/>
    <x v="2"/>
    <x v="8"/>
  </r>
  <r>
    <x v="779"/>
    <x v="17"/>
    <x v="2"/>
    <n v="0.66779180000000005"/>
    <x v="8"/>
    <n v="39"/>
    <x v="2"/>
    <x v="8"/>
  </r>
  <r>
    <x v="779"/>
    <x v="15"/>
    <x v="2"/>
    <n v="0.63079989999999997"/>
    <x v="8"/>
    <n v="39"/>
    <x v="2"/>
    <x v="8"/>
  </r>
  <r>
    <x v="779"/>
    <x v="8"/>
    <x v="2"/>
    <n v="0.66071869999999999"/>
    <x v="8"/>
    <n v="39"/>
    <x v="2"/>
    <x v="8"/>
  </r>
  <r>
    <x v="779"/>
    <x v="9"/>
    <x v="2"/>
    <n v="0.70665350000000005"/>
    <x v="8"/>
    <n v="39"/>
    <x v="2"/>
    <x v="8"/>
  </r>
  <r>
    <x v="779"/>
    <x v="10"/>
    <x v="2"/>
    <n v="0.77754800000000002"/>
    <x v="8"/>
    <n v="39"/>
    <x v="2"/>
    <x v="8"/>
  </r>
  <r>
    <x v="779"/>
    <x v="11"/>
    <x v="2"/>
    <n v="0.72510889999999995"/>
    <x v="8"/>
    <n v="39"/>
    <x v="2"/>
    <x v="8"/>
  </r>
  <r>
    <x v="779"/>
    <x v="12"/>
    <x v="2"/>
    <n v="0.88917400000000002"/>
    <x v="8"/>
    <n v="39"/>
    <x v="2"/>
    <x v="8"/>
  </r>
  <r>
    <x v="779"/>
    <x v="18"/>
    <x v="2"/>
    <n v="0.76518140000000001"/>
    <x v="8"/>
    <n v="39"/>
    <x v="2"/>
    <x v="8"/>
  </r>
  <r>
    <x v="779"/>
    <x v="19"/>
    <x v="2"/>
    <n v="0.79256020000000005"/>
    <x v="8"/>
    <n v="39"/>
    <x v="2"/>
    <x v="8"/>
  </r>
  <r>
    <x v="779"/>
    <x v="13"/>
    <x v="2"/>
    <n v="0.63207809999999998"/>
    <x v="8"/>
    <n v="39"/>
    <x v="2"/>
    <x v="8"/>
  </r>
  <r>
    <x v="779"/>
    <x v="0"/>
    <x v="0"/>
    <n v="0.14099"/>
    <x v="8"/>
    <n v="39"/>
    <x v="2"/>
    <x v="8"/>
  </r>
  <r>
    <x v="779"/>
    <x v="16"/>
    <x v="0"/>
    <n v="0.47110000000000002"/>
    <x v="8"/>
    <n v="39"/>
    <x v="2"/>
    <x v="8"/>
  </r>
  <r>
    <x v="779"/>
    <x v="14"/>
    <x v="0"/>
    <n v="0.47110000000000002"/>
    <x v="8"/>
    <n v="39"/>
    <x v="2"/>
    <x v="8"/>
  </r>
  <r>
    <x v="779"/>
    <x v="2"/>
    <x v="0"/>
    <n v="0.47110000000000002"/>
    <x v="8"/>
    <n v="39"/>
    <x v="2"/>
    <x v="8"/>
  </r>
  <r>
    <x v="779"/>
    <x v="5"/>
    <x v="0"/>
    <n v="0.12446"/>
    <x v="8"/>
    <n v="39"/>
    <x v="2"/>
    <x v="8"/>
  </r>
  <r>
    <x v="779"/>
    <x v="6"/>
    <x v="0"/>
    <n v="0.34694999999999998"/>
    <x v="8"/>
    <n v="39"/>
    <x v="2"/>
    <x v="8"/>
  </r>
  <r>
    <x v="779"/>
    <x v="17"/>
    <x v="0"/>
    <n v="0.65920000000000001"/>
    <x v="8"/>
    <n v="39"/>
    <x v="2"/>
    <x v="8"/>
  </r>
  <r>
    <x v="779"/>
    <x v="15"/>
    <x v="0"/>
    <n v="0.65920000000000001"/>
    <x v="8"/>
    <n v="39"/>
    <x v="2"/>
    <x v="8"/>
  </r>
  <r>
    <x v="779"/>
    <x v="8"/>
    <x v="0"/>
    <n v="0.65920000000000001"/>
    <x v="8"/>
    <n v="39"/>
    <x v="2"/>
    <x v="8"/>
  </r>
  <r>
    <x v="779"/>
    <x v="9"/>
    <x v="0"/>
    <n v="0.65920000000000001"/>
    <x v="8"/>
    <n v="39"/>
    <x v="2"/>
    <x v="8"/>
  </r>
  <r>
    <x v="779"/>
    <x v="10"/>
    <x v="0"/>
    <n v="0.65920000000000001"/>
    <x v="8"/>
    <n v="39"/>
    <x v="2"/>
    <x v="8"/>
  </r>
  <r>
    <x v="779"/>
    <x v="11"/>
    <x v="0"/>
    <n v="0.65920000000000001"/>
    <x v="8"/>
    <n v="39"/>
    <x v="2"/>
    <x v="8"/>
  </r>
  <r>
    <x v="779"/>
    <x v="12"/>
    <x v="0"/>
    <n v="0.65920000000000001"/>
    <x v="8"/>
    <n v="39"/>
    <x v="2"/>
    <x v="8"/>
  </r>
  <r>
    <x v="779"/>
    <x v="18"/>
    <x v="0"/>
    <n v="6.4899999999999999E-2"/>
    <x v="8"/>
    <n v="39"/>
    <x v="2"/>
    <x v="8"/>
  </r>
  <r>
    <x v="779"/>
    <x v="19"/>
    <x v="0"/>
    <n v="8.3699999999999997E-2"/>
    <x v="8"/>
    <n v="39"/>
    <x v="2"/>
    <x v="8"/>
  </r>
  <r>
    <x v="779"/>
    <x v="13"/>
    <x v="0"/>
    <n v="3.6859999999999997E-2"/>
    <x v="8"/>
    <n v="39"/>
    <x v="2"/>
    <x v="8"/>
  </r>
  <r>
    <x v="779"/>
    <x v="0"/>
    <x v="1"/>
    <n v="0.1242"/>
    <x v="8"/>
    <n v="39"/>
    <x v="2"/>
    <x v="8"/>
  </r>
  <r>
    <x v="779"/>
    <x v="16"/>
    <x v="1"/>
    <n v="0.26842680000000002"/>
    <x v="8"/>
    <n v="39"/>
    <x v="2"/>
    <x v="8"/>
  </r>
  <r>
    <x v="779"/>
    <x v="14"/>
    <x v="1"/>
    <n v="0.2587219"/>
    <x v="8"/>
    <n v="39"/>
    <x v="2"/>
    <x v="8"/>
  </r>
  <r>
    <x v="779"/>
    <x v="2"/>
    <x v="1"/>
    <n v="0.26723010000000003"/>
    <x v="8"/>
    <n v="39"/>
    <x v="2"/>
    <x v="8"/>
  </r>
  <r>
    <x v="779"/>
    <x v="5"/>
    <x v="1"/>
    <n v="0.107877"/>
    <x v="8"/>
    <n v="39"/>
    <x v="2"/>
    <x v="8"/>
  </r>
  <r>
    <x v="779"/>
    <x v="6"/>
    <x v="1"/>
    <n v="0.22538130000000001"/>
    <x v="8"/>
    <n v="39"/>
    <x v="2"/>
    <x v="8"/>
  </r>
  <r>
    <x v="779"/>
    <x v="17"/>
    <x v="1"/>
    <n v="0.30520809999999998"/>
    <x v="8"/>
    <n v="39"/>
    <x v="2"/>
    <x v="8"/>
  </r>
  <r>
    <x v="779"/>
    <x v="15"/>
    <x v="1"/>
    <n v="0.29670000000000002"/>
    <x v="8"/>
    <n v="39"/>
    <x v="2"/>
    <x v="8"/>
  </r>
  <r>
    <x v="779"/>
    <x v="8"/>
    <x v="1"/>
    <n v="0.3035813"/>
    <x v="8"/>
    <n v="39"/>
    <x v="2"/>
    <x v="8"/>
  </r>
  <r>
    <x v="779"/>
    <x v="9"/>
    <x v="1"/>
    <n v="0.31414629999999999"/>
    <x v="8"/>
    <n v="39"/>
    <x v="2"/>
    <x v="8"/>
  </r>
  <r>
    <x v="779"/>
    <x v="10"/>
    <x v="1"/>
    <n v="0.33045200000000002"/>
    <x v="8"/>
    <n v="39"/>
    <x v="2"/>
    <x v="8"/>
  </r>
  <r>
    <x v="779"/>
    <x v="11"/>
    <x v="1"/>
    <n v="0.31839109999999998"/>
    <x v="8"/>
    <n v="39"/>
    <x v="2"/>
    <x v="8"/>
  </r>
  <r>
    <x v="779"/>
    <x v="12"/>
    <x v="1"/>
    <n v="0.356126"/>
    <x v="8"/>
    <n v="39"/>
    <x v="2"/>
    <x v="8"/>
  </r>
  <r>
    <x v="779"/>
    <x v="18"/>
    <x v="1"/>
    <n v="0.1909187"/>
    <x v="8"/>
    <n v="39"/>
    <x v="2"/>
    <x v="8"/>
  </r>
  <r>
    <x v="779"/>
    <x v="19"/>
    <x v="1"/>
    <n v="0.20153979999999999"/>
    <x v="8"/>
    <n v="39"/>
    <x v="2"/>
    <x v="8"/>
  </r>
  <r>
    <x v="779"/>
    <x v="13"/>
    <x v="1"/>
    <n v="8.6961949999999996E-2"/>
    <x v="8"/>
    <n v="39"/>
    <x v="2"/>
    <x v="8"/>
  </r>
  <r>
    <x v="780"/>
    <x v="0"/>
    <x v="3"/>
    <n v="0.66510000000000002"/>
    <x v="8"/>
    <n v="40"/>
    <x v="3"/>
    <x v="9"/>
  </r>
  <r>
    <x v="780"/>
    <x v="16"/>
    <x v="3"/>
    <n v="1.4463999999999999"/>
    <x v="8"/>
    <n v="40"/>
    <x v="3"/>
    <x v="9"/>
  </r>
  <r>
    <x v="780"/>
    <x v="14"/>
    <x v="3"/>
    <n v="1.3983000000000001"/>
    <x v="8"/>
    <n v="40"/>
    <x v="3"/>
    <x v="9"/>
  </r>
  <r>
    <x v="780"/>
    <x v="2"/>
    <x v="3"/>
    <n v="1.4498"/>
    <x v="8"/>
    <n v="40"/>
    <x v="3"/>
    <x v="9"/>
  </r>
  <r>
    <x v="780"/>
    <x v="5"/>
    <x v="3"/>
    <n v="0.94589999999999996"/>
    <x v="8"/>
    <n v="40"/>
    <x v="3"/>
    <x v="9"/>
  </r>
  <r>
    <x v="780"/>
    <x v="6"/>
    <x v="3"/>
    <n v="1.2110000000000001"/>
    <x v="8"/>
    <n v="40"/>
    <x v="3"/>
    <x v="9"/>
  </r>
  <r>
    <x v="780"/>
    <x v="17"/>
    <x v="3"/>
    <n v="1.6328"/>
    <x v="8"/>
    <n v="40"/>
    <x v="3"/>
    <x v="9"/>
  </r>
  <r>
    <x v="780"/>
    <x v="15"/>
    <x v="3"/>
    <n v="1.5871999999999999"/>
    <x v="8"/>
    <n v="40"/>
    <x v="3"/>
    <x v="9"/>
  </r>
  <r>
    <x v="780"/>
    <x v="8"/>
    <x v="3"/>
    <n v="1.6314"/>
    <x v="8"/>
    <n v="40"/>
    <x v="3"/>
    <x v="9"/>
  </r>
  <r>
    <x v="780"/>
    <x v="9"/>
    <x v="3"/>
    <n v="1.6758"/>
    <x v="8"/>
    <n v="40"/>
    <x v="3"/>
    <x v="9"/>
  </r>
  <r>
    <x v="780"/>
    <x v="10"/>
    <x v="3"/>
    <n v="1.7688999999999999"/>
    <x v="8"/>
    <n v="40"/>
    <x v="3"/>
    <x v="9"/>
  </r>
  <r>
    <x v="780"/>
    <x v="11"/>
    <x v="3"/>
    <n v="1.6695"/>
    <x v="8"/>
    <n v="40"/>
    <x v="3"/>
    <x v="9"/>
  </r>
  <r>
    <x v="780"/>
    <x v="12"/>
    <x v="3"/>
    <n v="1.9065000000000001"/>
    <x v="8"/>
    <n v="40"/>
    <x v="3"/>
    <x v="9"/>
  </r>
  <r>
    <x v="780"/>
    <x v="18"/>
    <x v="3"/>
    <n v="1.0209999999999999"/>
    <x v="8"/>
    <n v="40"/>
    <x v="3"/>
    <x v="9"/>
  </r>
  <r>
    <x v="780"/>
    <x v="19"/>
    <x v="3"/>
    <n v="1.0778000000000001"/>
    <x v="8"/>
    <n v="40"/>
    <x v="3"/>
    <x v="9"/>
  </r>
  <r>
    <x v="780"/>
    <x v="13"/>
    <x v="3"/>
    <n v="0.75573999999999997"/>
    <x v="8"/>
    <n v="40"/>
    <x v="3"/>
    <x v="9"/>
  </r>
  <r>
    <x v="780"/>
    <x v="0"/>
    <x v="2"/>
    <n v="0.39974169999999998"/>
    <x v="8"/>
    <n v="40"/>
    <x v="3"/>
    <x v="9"/>
  </r>
  <r>
    <x v="780"/>
    <x v="16"/>
    <x v="2"/>
    <n v="0.70483499999999999"/>
    <x v="8"/>
    <n v="40"/>
    <x v="3"/>
    <x v="9"/>
  </r>
  <r>
    <x v="780"/>
    <x v="14"/>
    <x v="2"/>
    <n v="0.66572929999999997"/>
    <x v="8"/>
    <n v="40"/>
    <x v="3"/>
    <x v="9"/>
  </r>
  <r>
    <x v="780"/>
    <x v="2"/>
    <x v="2"/>
    <n v="0.70759919999999998"/>
    <x v="8"/>
    <n v="40"/>
    <x v="3"/>
    <x v="9"/>
  </r>
  <r>
    <x v="780"/>
    <x v="5"/>
    <x v="2"/>
    <n v="0.71261969999999997"/>
    <x v="8"/>
    <n v="40"/>
    <x v="3"/>
    <x v="9"/>
  </r>
  <r>
    <x v="780"/>
    <x v="6"/>
    <x v="2"/>
    <n v="0.63760280000000003"/>
    <x v="8"/>
    <n v="40"/>
    <x v="3"/>
    <x v="9"/>
  </r>
  <r>
    <x v="780"/>
    <x v="17"/>
    <x v="2"/>
    <n v="0.66827959999999997"/>
    <x v="8"/>
    <n v="40"/>
    <x v="3"/>
    <x v="9"/>
  </r>
  <r>
    <x v="780"/>
    <x v="15"/>
    <x v="2"/>
    <n v="0.6312065"/>
    <x v="8"/>
    <n v="40"/>
    <x v="3"/>
    <x v="9"/>
  </r>
  <r>
    <x v="780"/>
    <x v="8"/>
    <x v="2"/>
    <n v="0.6671414"/>
    <x v="8"/>
    <n v="40"/>
    <x v="3"/>
    <x v="9"/>
  </r>
  <r>
    <x v="780"/>
    <x v="9"/>
    <x v="2"/>
    <n v="0.7032389"/>
    <x v="8"/>
    <n v="40"/>
    <x v="3"/>
    <x v="9"/>
  </r>
  <r>
    <x v="780"/>
    <x v="10"/>
    <x v="2"/>
    <n v="0.77893009999999996"/>
    <x v="8"/>
    <n v="40"/>
    <x v="3"/>
    <x v="9"/>
  </r>
  <r>
    <x v="780"/>
    <x v="11"/>
    <x v="2"/>
    <n v="0.69811699999999999"/>
    <x v="8"/>
    <n v="40"/>
    <x v="3"/>
    <x v="9"/>
  </r>
  <r>
    <x v="780"/>
    <x v="12"/>
    <x v="2"/>
    <n v="0.89079989999999998"/>
    <x v="8"/>
    <n v="40"/>
    <x v="3"/>
    <x v="9"/>
  </r>
  <r>
    <x v="780"/>
    <x v="18"/>
    <x v="2"/>
    <n v="0.76518140000000001"/>
    <x v="8"/>
    <n v="40"/>
    <x v="3"/>
    <x v="9"/>
  </r>
  <r>
    <x v="780"/>
    <x v="19"/>
    <x v="2"/>
    <n v="0.79256020000000005"/>
    <x v="8"/>
    <n v="40"/>
    <x v="3"/>
    <x v="9"/>
  </r>
  <r>
    <x v="780"/>
    <x v="13"/>
    <x v="2"/>
    <n v="0.63193639999999995"/>
    <x v="8"/>
    <n v="40"/>
    <x v="3"/>
    <x v="9"/>
  </r>
  <r>
    <x v="780"/>
    <x v="0"/>
    <x v="0"/>
    <n v="0.14099"/>
    <x v="8"/>
    <n v="40"/>
    <x v="3"/>
    <x v="9"/>
  </r>
  <r>
    <x v="780"/>
    <x v="16"/>
    <x v="0"/>
    <n v="0.47110000000000002"/>
    <x v="8"/>
    <n v="40"/>
    <x v="3"/>
    <x v="9"/>
  </r>
  <r>
    <x v="780"/>
    <x v="14"/>
    <x v="0"/>
    <n v="0.47110000000000002"/>
    <x v="8"/>
    <n v="40"/>
    <x v="3"/>
    <x v="9"/>
  </r>
  <r>
    <x v="780"/>
    <x v="2"/>
    <x v="0"/>
    <n v="0.47110000000000002"/>
    <x v="8"/>
    <n v="40"/>
    <x v="3"/>
    <x v="9"/>
  </r>
  <r>
    <x v="780"/>
    <x v="5"/>
    <x v="0"/>
    <n v="0.12446"/>
    <x v="8"/>
    <n v="40"/>
    <x v="3"/>
    <x v="9"/>
  </r>
  <r>
    <x v="780"/>
    <x v="6"/>
    <x v="0"/>
    <n v="0.34694999999999998"/>
    <x v="8"/>
    <n v="40"/>
    <x v="3"/>
    <x v="9"/>
  </r>
  <r>
    <x v="780"/>
    <x v="17"/>
    <x v="0"/>
    <n v="0.65920000000000001"/>
    <x v="8"/>
    <n v="40"/>
    <x v="3"/>
    <x v="9"/>
  </r>
  <r>
    <x v="780"/>
    <x v="15"/>
    <x v="0"/>
    <n v="0.65920000000000001"/>
    <x v="8"/>
    <n v="40"/>
    <x v="3"/>
    <x v="9"/>
  </r>
  <r>
    <x v="780"/>
    <x v="8"/>
    <x v="0"/>
    <n v="0.65920000000000001"/>
    <x v="8"/>
    <n v="40"/>
    <x v="3"/>
    <x v="9"/>
  </r>
  <r>
    <x v="780"/>
    <x v="9"/>
    <x v="0"/>
    <n v="0.65920000000000001"/>
    <x v="8"/>
    <n v="40"/>
    <x v="3"/>
    <x v="9"/>
  </r>
  <r>
    <x v="780"/>
    <x v="10"/>
    <x v="0"/>
    <n v="0.65920000000000001"/>
    <x v="8"/>
    <n v="40"/>
    <x v="3"/>
    <x v="9"/>
  </r>
  <r>
    <x v="780"/>
    <x v="11"/>
    <x v="0"/>
    <n v="0.65920000000000001"/>
    <x v="8"/>
    <n v="40"/>
    <x v="3"/>
    <x v="9"/>
  </r>
  <r>
    <x v="780"/>
    <x v="12"/>
    <x v="0"/>
    <n v="0.65920000000000001"/>
    <x v="8"/>
    <n v="40"/>
    <x v="3"/>
    <x v="9"/>
  </r>
  <r>
    <x v="780"/>
    <x v="18"/>
    <x v="0"/>
    <n v="6.4899999999999999E-2"/>
    <x v="8"/>
    <n v="40"/>
    <x v="3"/>
    <x v="9"/>
  </r>
  <r>
    <x v="780"/>
    <x v="19"/>
    <x v="0"/>
    <n v="8.3699999999999997E-2"/>
    <x v="8"/>
    <n v="40"/>
    <x v="3"/>
    <x v="9"/>
  </r>
  <r>
    <x v="780"/>
    <x v="13"/>
    <x v="0"/>
    <n v="3.6859999999999997E-2"/>
    <x v="8"/>
    <n v="40"/>
    <x v="3"/>
    <x v="9"/>
  </r>
  <r>
    <x v="780"/>
    <x v="0"/>
    <x v="1"/>
    <n v="0.1243683"/>
    <x v="8"/>
    <n v="40"/>
    <x v="3"/>
    <x v="9"/>
  </r>
  <r>
    <x v="780"/>
    <x v="16"/>
    <x v="1"/>
    <n v="0.27046500000000001"/>
    <x v="8"/>
    <n v="40"/>
    <x v="3"/>
    <x v="9"/>
  </r>
  <r>
    <x v="780"/>
    <x v="14"/>
    <x v="1"/>
    <n v="0.2614707"/>
    <x v="8"/>
    <n v="40"/>
    <x v="3"/>
    <x v="9"/>
  </r>
  <r>
    <x v="780"/>
    <x v="2"/>
    <x v="1"/>
    <n v="0.27110079999999998"/>
    <x v="8"/>
    <n v="40"/>
    <x v="3"/>
    <x v="9"/>
  </r>
  <r>
    <x v="780"/>
    <x v="5"/>
    <x v="1"/>
    <n v="0.1088204"/>
    <x v="8"/>
    <n v="40"/>
    <x v="3"/>
    <x v="9"/>
  </r>
  <r>
    <x v="780"/>
    <x v="6"/>
    <x v="1"/>
    <n v="0.22644719999999999"/>
    <x v="8"/>
    <n v="40"/>
    <x v="3"/>
    <x v="9"/>
  </r>
  <r>
    <x v="780"/>
    <x v="17"/>
    <x v="1"/>
    <n v="0.30532029999999999"/>
    <x v="8"/>
    <n v="40"/>
    <x v="3"/>
    <x v="9"/>
  </r>
  <r>
    <x v="780"/>
    <x v="15"/>
    <x v="1"/>
    <n v="0.29679349999999999"/>
    <x v="8"/>
    <n v="40"/>
    <x v="3"/>
    <x v="9"/>
  </r>
  <r>
    <x v="780"/>
    <x v="8"/>
    <x v="1"/>
    <n v="0.30505850000000001"/>
    <x v="8"/>
    <n v="40"/>
    <x v="3"/>
    <x v="9"/>
  </r>
  <r>
    <x v="780"/>
    <x v="9"/>
    <x v="1"/>
    <n v="0.313361"/>
    <x v="8"/>
    <n v="40"/>
    <x v="3"/>
    <x v="9"/>
  </r>
  <r>
    <x v="780"/>
    <x v="10"/>
    <x v="1"/>
    <n v="0.33076990000000001"/>
    <x v="8"/>
    <n v="40"/>
    <x v="3"/>
    <x v="9"/>
  </r>
  <r>
    <x v="780"/>
    <x v="11"/>
    <x v="1"/>
    <n v="0.31218289999999999"/>
    <x v="8"/>
    <n v="40"/>
    <x v="3"/>
    <x v="9"/>
  </r>
  <r>
    <x v="780"/>
    <x v="12"/>
    <x v="1"/>
    <n v="0.35649999999999998"/>
    <x v="8"/>
    <n v="40"/>
    <x v="3"/>
    <x v="9"/>
  </r>
  <r>
    <x v="780"/>
    <x v="18"/>
    <x v="1"/>
    <n v="0.1909187"/>
    <x v="8"/>
    <n v="40"/>
    <x v="3"/>
    <x v="9"/>
  </r>
  <r>
    <x v="780"/>
    <x v="19"/>
    <x v="1"/>
    <n v="0.20153979999999999"/>
    <x v="8"/>
    <n v="40"/>
    <x v="3"/>
    <x v="9"/>
  </r>
  <r>
    <x v="780"/>
    <x v="13"/>
    <x v="1"/>
    <n v="8.694354E-2"/>
    <x v="8"/>
    <n v="40"/>
    <x v="3"/>
    <x v="9"/>
  </r>
  <r>
    <x v="781"/>
    <x v="0"/>
    <x v="3"/>
    <n v="0.67620000000000002"/>
    <x v="8"/>
    <n v="41"/>
    <x v="3"/>
    <x v="9"/>
  </r>
  <r>
    <x v="781"/>
    <x v="16"/>
    <x v="3"/>
    <n v="1.4746999999999999"/>
    <x v="8"/>
    <n v="41"/>
    <x v="3"/>
    <x v="9"/>
  </r>
  <r>
    <x v="781"/>
    <x v="14"/>
    <x v="3"/>
    <n v="1.4296"/>
    <x v="8"/>
    <n v="41"/>
    <x v="3"/>
    <x v="9"/>
  </r>
  <r>
    <x v="781"/>
    <x v="2"/>
    <x v="3"/>
    <n v="1.4821"/>
    <x v="8"/>
    <n v="41"/>
    <x v="3"/>
    <x v="9"/>
  </r>
  <r>
    <x v="781"/>
    <x v="5"/>
    <x v="3"/>
    <n v="0.97499999999999998"/>
    <x v="8"/>
    <n v="41"/>
    <x v="3"/>
    <x v="9"/>
  </r>
  <r>
    <x v="781"/>
    <x v="6"/>
    <x v="3"/>
    <n v="1.234"/>
    <x v="8"/>
    <n v="41"/>
    <x v="3"/>
    <x v="9"/>
  </r>
  <r>
    <x v="781"/>
    <x v="17"/>
    <x v="3"/>
    <n v="1.6462000000000001"/>
    <x v="8"/>
    <n v="41"/>
    <x v="3"/>
    <x v="9"/>
  </r>
  <r>
    <x v="781"/>
    <x v="15"/>
    <x v="3"/>
    <n v="1.605"/>
    <x v="8"/>
    <n v="41"/>
    <x v="3"/>
    <x v="9"/>
  </r>
  <r>
    <x v="781"/>
    <x v="8"/>
    <x v="3"/>
    <n v="1.6513"/>
    <x v="8"/>
    <n v="41"/>
    <x v="3"/>
    <x v="9"/>
  </r>
  <r>
    <x v="781"/>
    <x v="9"/>
    <x v="3"/>
    <n v="1.6906000000000001"/>
    <x v="8"/>
    <n v="41"/>
    <x v="3"/>
    <x v="9"/>
  </r>
  <r>
    <x v="781"/>
    <x v="10"/>
    <x v="3"/>
    <n v="1.7875000000000001"/>
    <x v="8"/>
    <n v="41"/>
    <x v="3"/>
    <x v="9"/>
  </r>
  <r>
    <x v="781"/>
    <x v="11"/>
    <x v="3"/>
    <n v="1.7113"/>
    <x v="8"/>
    <n v="41"/>
    <x v="3"/>
    <x v="9"/>
  </r>
  <r>
    <x v="781"/>
    <x v="12"/>
    <x v="3"/>
    <n v="1.9117999999999999"/>
    <x v="8"/>
    <n v="41"/>
    <x v="3"/>
    <x v="9"/>
  </r>
  <r>
    <x v="781"/>
    <x v="18"/>
    <x v="3"/>
    <n v="1.0209999999999999"/>
    <x v="8"/>
    <n v="41"/>
    <x v="3"/>
    <x v="9"/>
  </r>
  <r>
    <x v="781"/>
    <x v="19"/>
    <x v="3"/>
    <n v="1.0779000000000001"/>
    <x v="8"/>
    <n v="41"/>
    <x v="3"/>
    <x v="9"/>
  </r>
  <r>
    <x v="781"/>
    <x v="13"/>
    <x v="3"/>
    <n v="0.77488999999999997"/>
    <x v="8"/>
    <n v="41"/>
    <x v="3"/>
    <x v="9"/>
  </r>
  <r>
    <x v="781"/>
    <x v="0"/>
    <x v="2"/>
    <n v="0.40876610000000002"/>
    <x v="8"/>
    <n v="41"/>
    <x v="3"/>
    <x v="9"/>
  </r>
  <r>
    <x v="781"/>
    <x v="16"/>
    <x v="2"/>
    <n v="0.72784309999999997"/>
    <x v="8"/>
    <n v="41"/>
    <x v="3"/>
    <x v="9"/>
  </r>
  <r>
    <x v="781"/>
    <x v="14"/>
    <x v="2"/>
    <n v="0.69117649999999997"/>
    <x v="8"/>
    <n v="41"/>
    <x v="3"/>
    <x v="9"/>
  </r>
  <r>
    <x v="781"/>
    <x v="2"/>
    <x v="2"/>
    <n v="0.73385940000000005"/>
    <x v="8"/>
    <n v="41"/>
    <x v="3"/>
    <x v="9"/>
  </r>
  <r>
    <x v="781"/>
    <x v="5"/>
    <x v="2"/>
    <n v="0.73837189999999997"/>
    <x v="8"/>
    <n v="41"/>
    <x v="3"/>
    <x v="9"/>
  </r>
  <r>
    <x v="781"/>
    <x v="6"/>
    <x v="2"/>
    <n v="0.65630200000000005"/>
    <x v="8"/>
    <n v="41"/>
    <x v="3"/>
    <x v="9"/>
  </r>
  <r>
    <x v="781"/>
    <x v="17"/>
    <x v="2"/>
    <n v="0.6791739"/>
    <x v="8"/>
    <n v="41"/>
    <x v="3"/>
    <x v="9"/>
  </r>
  <r>
    <x v="781"/>
    <x v="15"/>
    <x v="2"/>
    <n v="0.64567799999999997"/>
    <x v="8"/>
    <n v="41"/>
    <x v="3"/>
    <x v="9"/>
  </r>
  <r>
    <x v="781"/>
    <x v="8"/>
    <x v="2"/>
    <n v="0.68332029999999999"/>
    <x v="8"/>
    <n v="41"/>
    <x v="3"/>
    <x v="9"/>
  </r>
  <r>
    <x v="781"/>
    <x v="9"/>
    <x v="2"/>
    <n v="0.71527149999999995"/>
    <x v="8"/>
    <n v="41"/>
    <x v="3"/>
    <x v="9"/>
  </r>
  <r>
    <x v="781"/>
    <x v="10"/>
    <x v="2"/>
    <n v="0.79405199999999998"/>
    <x v="8"/>
    <n v="41"/>
    <x v="3"/>
    <x v="9"/>
  </r>
  <r>
    <x v="781"/>
    <x v="11"/>
    <x v="2"/>
    <n v="0.73210070000000005"/>
    <x v="8"/>
    <n v="41"/>
    <x v="3"/>
    <x v="9"/>
  </r>
  <r>
    <x v="781"/>
    <x v="12"/>
    <x v="2"/>
    <n v="0.89510889999999999"/>
    <x v="8"/>
    <n v="41"/>
    <x v="3"/>
    <x v="9"/>
  </r>
  <r>
    <x v="781"/>
    <x v="18"/>
    <x v="2"/>
    <n v="0.76518140000000001"/>
    <x v="8"/>
    <n v="41"/>
    <x v="3"/>
    <x v="9"/>
  </r>
  <r>
    <x v="781"/>
    <x v="19"/>
    <x v="2"/>
    <n v="0.7926415"/>
    <x v="8"/>
    <n v="41"/>
    <x v="3"/>
    <x v="9"/>
  </r>
  <r>
    <x v="781"/>
    <x v="13"/>
    <x v="2"/>
    <n v="0.6488834"/>
    <x v="8"/>
    <n v="41"/>
    <x v="3"/>
    <x v="9"/>
  </r>
  <r>
    <x v="781"/>
    <x v="0"/>
    <x v="0"/>
    <n v="0.14099"/>
    <x v="8"/>
    <n v="41"/>
    <x v="3"/>
    <x v="9"/>
  </r>
  <r>
    <x v="781"/>
    <x v="16"/>
    <x v="0"/>
    <n v="0.47110000000000002"/>
    <x v="8"/>
    <n v="41"/>
    <x v="3"/>
    <x v="9"/>
  </r>
  <r>
    <x v="781"/>
    <x v="14"/>
    <x v="0"/>
    <n v="0.47110000000000002"/>
    <x v="8"/>
    <n v="41"/>
    <x v="3"/>
    <x v="9"/>
  </r>
  <r>
    <x v="781"/>
    <x v="2"/>
    <x v="0"/>
    <n v="0.47110000000000002"/>
    <x v="8"/>
    <n v="41"/>
    <x v="3"/>
    <x v="9"/>
  </r>
  <r>
    <x v="781"/>
    <x v="5"/>
    <x v="0"/>
    <n v="0.12446"/>
    <x v="8"/>
    <n v="41"/>
    <x v="3"/>
    <x v="9"/>
  </r>
  <r>
    <x v="781"/>
    <x v="6"/>
    <x v="0"/>
    <n v="0.34694999999999998"/>
    <x v="8"/>
    <n v="41"/>
    <x v="3"/>
    <x v="9"/>
  </r>
  <r>
    <x v="781"/>
    <x v="17"/>
    <x v="0"/>
    <n v="0.65920000000000001"/>
    <x v="8"/>
    <n v="41"/>
    <x v="3"/>
    <x v="9"/>
  </r>
  <r>
    <x v="781"/>
    <x v="15"/>
    <x v="0"/>
    <n v="0.65920000000000001"/>
    <x v="8"/>
    <n v="41"/>
    <x v="3"/>
    <x v="9"/>
  </r>
  <r>
    <x v="781"/>
    <x v="8"/>
    <x v="0"/>
    <n v="0.65920000000000001"/>
    <x v="8"/>
    <n v="41"/>
    <x v="3"/>
    <x v="9"/>
  </r>
  <r>
    <x v="781"/>
    <x v="9"/>
    <x v="0"/>
    <n v="0.65920000000000001"/>
    <x v="8"/>
    <n v="41"/>
    <x v="3"/>
    <x v="9"/>
  </r>
  <r>
    <x v="781"/>
    <x v="10"/>
    <x v="0"/>
    <n v="0.65920000000000001"/>
    <x v="8"/>
    <n v="41"/>
    <x v="3"/>
    <x v="9"/>
  </r>
  <r>
    <x v="781"/>
    <x v="11"/>
    <x v="0"/>
    <n v="0.65920000000000001"/>
    <x v="8"/>
    <n v="41"/>
    <x v="3"/>
    <x v="9"/>
  </r>
  <r>
    <x v="781"/>
    <x v="12"/>
    <x v="0"/>
    <n v="0.65920000000000001"/>
    <x v="8"/>
    <n v="41"/>
    <x v="3"/>
    <x v="9"/>
  </r>
  <r>
    <x v="781"/>
    <x v="18"/>
    <x v="0"/>
    <n v="6.4899999999999999E-2"/>
    <x v="8"/>
    <n v="41"/>
    <x v="3"/>
    <x v="9"/>
  </r>
  <r>
    <x v="781"/>
    <x v="19"/>
    <x v="0"/>
    <n v="8.3699999999999997E-2"/>
    <x v="8"/>
    <n v="41"/>
    <x v="3"/>
    <x v="9"/>
  </r>
  <r>
    <x v="781"/>
    <x v="13"/>
    <x v="0"/>
    <n v="3.6859999999999997E-2"/>
    <x v="8"/>
    <n v="41"/>
    <x v="3"/>
    <x v="9"/>
  </r>
  <r>
    <x v="781"/>
    <x v="0"/>
    <x v="1"/>
    <n v="0.1264439"/>
    <x v="8"/>
    <n v="41"/>
    <x v="3"/>
    <x v="9"/>
  </r>
  <r>
    <x v="781"/>
    <x v="16"/>
    <x v="1"/>
    <n v="0.27575690000000003"/>
    <x v="8"/>
    <n v="41"/>
    <x v="3"/>
    <x v="9"/>
  </r>
  <r>
    <x v="781"/>
    <x v="14"/>
    <x v="1"/>
    <n v="0.26732359999999999"/>
    <x v="8"/>
    <n v="41"/>
    <x v="3"/>
    <x v="9"/>
  </r>
  <r>
    <x v="781"/>
    <x v="2"/>
    <x v="1"/>
    <n v="0.27714060000000001"/>
    <x v="8"/>
    <n v="41"/>
    <x v="3"/>
    <x v="9"/>
  </r>
  <r>
    <x v="781"/>
    <x v="5"/>
    <x v="1"/>
    <n v="0.11216810000000001"/>
    <x v="8"/>
    <n v="41"/>
    <x v="3"/>
    <x v="9"/>
  </r>
  <r>
    <x v="781"/>
    <x v="6"/>
    <x v="1"/>
    <n v="0.23074800000000001"/>
    <x v="8"/>
    <n v="41"/>
    <x v="3"/>
    <x v="9"/>
  </r>
  <r>
    <x v="781"/>
    <x v="17"/>
    <x v="1"/>
    <n v="0.30782599999999999"/>
    <x v="8"/>
    <n v="41"/>
    <x v="3"/>
    <x v="9"/>
  </r>
  <r>
    <x v="781"/>
    <x v="15"/>
    <x v="1"/>
    <n v="0.300122"/>
    <x v="8"/>
    <n v="41"/>
    <x v="3"/>
    <x v="9"/>
  </r>
  <r>
    <x v="781"/>
    <x v="8"/>
    <x v="1"/>
    <n v="0.30877969999999999"/>
    <x v="8"/>
    <n v="41"/>
    <x v="3"/>
    <x v="9"/>
  </r>
  <r>
    <x v="781"/>
    <x v="9"/>
    <x v="1"/>
    <n v="0.31612849999999998"/>
    <x v="8"/>
    <n v="41"/>
    <x v="3"/>
    <x v="9"/>
  </r>
  <r>
    <x v="781"/>
    <x v="10"/>
    <x v="1"/>
    <n v="0.33424799999999999"/>
    <x v="8"/>
    <n v="41"/>
    <x v="3"/>
    <x v="9"/>
  </r>
  <r>
    <x v="781"/>
    <x v="11"/>
    <x v="1"/>
    <n v="0.31999919999999998"/>
    <x v="8"/>
    <n v="41"/>
    <x v="3"/>
    <x v="9"/>
  </r>
  <r>
    <x v="781"/>
    <x v="12"/>
    <x v="1"/>
    <n v="0.35749110000000001"/>
    <x v="8"/>
    <n v="41"/>
    <x v="3"/>
    <x v="9"/>
  </r>
  <r>
    <x v="781"/>
    <x v="18"/>
    <x v="1"/>
    <n v="0.1909187"/>
    <x v="8"/>
    <n v="41"/>
    <x v="3"/>
    <x v="9"/>
  </r>
  <r>
    <x v="781"/>
    <x v="19"/>
    <x v="1"/>
    <n v="0.2015585"/>
    <x v="8"/>
    <n v="41"/>
    <x v="3"/>
    <x v="9"/>
  </r>
  <r>
    <x v="781"/>
    <x v="13"/>
    <x v="1"/>
    <n v="8.9146639999999999E-2"/>
    <x v="8"/>
    <n v="41"/>
    <x v="3"/>
    <x v="9"/>
  </r>
  <r>
    <x v="782"/>
    <x v="0"/>
    <x v="3"/>
    <n v="0.68610000000000004"/>
    <x v="8"/>
    <n v="42"/>
    <x v="3"/>
    <x v="9"/>
  </r>
  <r>
    <x v="782"/>
    <x v="16"/>
    <x v="3"/>
    <n v="1.4854000000000001"/>
    <x v="8"/>
    <n v="42"/>
    <x v="3"/>
    <x v="9"/>
  </r>
  <r>
    <x v="782"/>
    <x v="14"/>
    <x v="3"/>
    <n v="1.4347000000000001"/>
    <x v="8"/>
    <n v="42"/>
    <x v="3"/>
    <x v="9"/>
  </r>
  <r>
    <x v="782"/>
    <x v="2"/>
    <x v="3"/>
    <n v="1.4807999999999999"/>
    <x v="8"/>
    <n v="42"/>
    <x v="3"/>
    <x v="9"/>
  </r>
  <r>
    <x v="782"/>
    <x v="5"/>
    <x v="3"/>
    <n v="0.98380000000000001"/>
    <x v="8"/>
    <n v="42"/>
    <x v="3"/>
    <x v="9"/>
  </r>
  <r>
    <x v="782"/>
    <x v="6"/>
    <x v="3"/>
    <n v="1.2534000000000001"/>
    <x v="8"/>
    <n v="42"/>
    <x v="3"/>
    <x v="9"/>
  </r>
  <r>
    <x v="782"/>
    <x v="17"/>
    <x v="3"/>
    <n v="1.6409"/>
    <x v="8"/>
    <n v="42"/>
    <x v="3"/>
    <x v="9"/>
  </r>
  <r>
    <x v="782"/>
    <x v="15"/>
    <x v="3"/>
    <n v="1.5974999999999999"/>
    <x v="8"/>
    <n v="42"/>
    <x v="3"/>
    <x v="9"/>
  </r>
  <r>
    <x v="782"/>
    <x v="8"/>
    <x v="3"/>
    <n v="1.6292"/>
    <x v="8"/>
    <n v="42"/>
    <x v="3"/>
    <x v="9"/>
  </r>
  <r>
    <x v="782"/>
    <x v="9"/>
    <x v="3"/>
    <n v="1.6934"/>
    <x v="8"/>
    <n v="42"/>
    <x v="3"/>
    <x v="9"/>
  </r>
  <r>
    <x v="782"/>
    <x v="10"/>
    <x v="3"/>
    <n v="1.7781"/>
    <x v="8"/>
    <n v="42"/>
    <x v="3"/>
    <x v="9"/>
  </r>
  <r>
    <x v="782"/>
    <x v="11"/>
    <x v="3"/>
    <n v="1.7168000000000001"/>
    <x v="8"/>
    <n v="42"/>
    <x v="3"/>
    <x v="9"/>
  </r>
  <r>
    <x v="782"/>
    <x v="12"/>
    <x v="3"/>
    <n v="1.9123000000000001"/>
    <x v="8"/>
    <n v="42"/>
    <x v="3"/>
    <x v="9"/>
  </r>
  <r>
    <x v="782"/>
    <x v="18"/>
    <x v="3"/>
    <n v="1.0209999999999999"/>
    <x v="8"/>
    <n v="42"/>
    <x v="3"/>
    <x v="9"/>
  </r>
  <r>
    <x v="782"/>
    <x v="19"/>
    <x v="3"/>
    <n v="1.0779000000000001"/>
    <x v="8"/>
    <n v="42"/>
    <x v="3"/>
    <x v="9"/>
  </r>
  <r>
    <x v="782"/>
    <x v="13"/>
    <x v="3"/>
    <n v="0.80789999999999995"/>
    <x v="8"/>
    <n v="42"/>
    <x v="3"/>
    <x v="9"/>
  </r>
  <r>
    <x v="782"/>
    <x v="0"/>
    <x v="2"/>
    <n v="0.41681489999999999"/>
    <x v="8"/>
    <n v="42"/>
    <x v="3"/>
    <x v="9"/>
  </r>
  <r>
    <x v="782"/>
    <x v="16"/>
    <x v="2"/>
    <n v="0.73654229999999998"/>
    <x v="8"/>
    <n v="42"/>
    <x v="3"/>
    <x v="9"/>
  </r>
  <r>
    <x v="782"/>
    <x v="14"/>
    <x v="2"/>
    <n v="0.69532280000000002"/>
    <x v="8"/>
    <n v="42"/>
    <x v="3"/>
    <x v="9"/>
  </r>
  <r>
    <x v="782"/>
    <x v="2"/>
    <x v="2"/>
    <n v="0.73280250000000002"/>
    <x v="8"/>
    <n v="42"/>
    <x v="3"/>
    <x v="9"/>
  </r>
  <r>
    <x v="782"/>
    <x v="5"/>
    <x v="2"/>
    <n v="0.74615949999999998"/>
    <x v="8"/>
    <n v="42"/>
    <x v="3"/>
    <x v="9"/>
  </r>
  <r>
    <x v="782"/>
    <x v="6"/>
    <x v="2"/>
    <n v="0.67207439999999996"/>
    <x v="8"/>
    <n v="42"/>
    <x v="3"/>
    <x v="9"/>
  </r>
  <r>
    <x v="782"/>
    <x v="17"/>
    <x v="2"/>
    <n v="0.6748651"/>
    <x v="8"/>
    <n v="42"/>
    <x v="3"/>
    <x v="9"/>
  </r>
  <r>
    <x v="782"/>
    <x v="15"/>
    <x v="2"/>
    <n v="0.63958040000000005"/>
    <x v="8"/>
    <n v="42"/>
    <x v="3"/>
    <x v="9"/>
  </r>
  <r>
    <x v="782"/>
    <x v="8"/>
    <x v="2"/>
    <n v="0.66535279999999997"/>
    <x v="8"/>
    <n v="42"/>
    <x v="3"/>
    <x v="9"/>
  </r>
  <r>
    <x v="782"/>
    <x v="9"/>
    <x v="2"/>
    <n v="0.71754790000000002"/>
    <x v="8"/>
    <n v="42"/>
    <x v="3"/>
    <x v="9"/>
  </r>
  <r>
    <x v="782"/>
    <x v="10"/>
    <x v="2"/>
    <n v="0.78640980000000005"/>
    <x v="8"/>
    <n v="42"/>
    <x v="3"/>
    <x v="9"/>
  </r>
  <r>
    <x v="782"/>
    <x v="11"/>
    <x v="2"/>
    <n v="0.73657240000000002"/>
    <x v="8"/>
    <n v="42"/>
    <x v="3"/>
    <x v="9"/>
  </r>
  <r>
    <x v="782"/>
    <x v="12"/>
    <x v="2"/>
    <n v="0.89551539999999996"/>
    <x v="8"/>
    <n v="42"/>
    <x v="3"/>
    <x v="9"/>
  </r>
  <r>
    <x v="782"/>
    <x v="18"/>
    <x v="2"/>
    <n v="0.76518140000000001"/>
    <x v="8"/>
    <n v="42"/>
    <x v="3"/>
    <x v="9"/>
  </r>
  <r>
    <x v="782"/>
    <x v="19"/>
    <x v="2"/>
    <n v="0.7926415"/>
    <x v="8"/>
    <n v="42"/>
    <x v="3"/>
    <x v="9"/>
  </r>
  <r>
    <x v="782"/>
    <x v="13"/>
    <x v="2"/>
    <n v="0.67809580000000003"/>
    <x v="8"/>
    <n v="42"/>
    <x v="3"/>
    <x v="9"/>
  </r>
  <r>
    <x v="782"/>
    <x v="0"/>
    <x v="0"/>
    <n v="0.14099"/>
    <x v="8"/>
    <n v="42"/>
    <x v="3"/>
    <x v="9"/>
  </r>
  <r>
    <x v="782"/>
    <x v="16"/>
    <x v="0"/>
    <n v="0.47110000000000002"/>
    <x v="8"/>
    <n v="42"/>
    <x v="3"/>
    <x v="9"/>
  </r>
  <r>
    <x v="782"/>
    <x v="14"/>
    <x v="0"/>
    <n v="0.47110000000000002"/>
    <x v="8"/>
    <n v="42"/>
    <x v="3"/>
    <x v="9"/>
  </r>
  <r>
    <x v="782"/>
    <x v="2"/>
    <x v="0"/>
    <n v="0.47110000000000002"/>
    <x v="8"/>
    <n v="42"/>
    <x v="3"/>
    <x v="9"/>
  </r>
  <r>
    <x v="782"/>
    <x v="5"/>
    <x v="0"/>
    <n v="0.12446"/>
    <x v="8"/>
    <n v="42"/>
    <x v="3"/>
    <x v="9"/>
  </r>
  <r>
    <x v="782"/>
    <x v="6"/>
    <x v="0"/>
    <n v="0.34694999999999998"/>
    <x v="8"/>
    <n v="42"/>
    <x v="3"/>
    <x v="9"/>
  </r>
  <r>
    <x v="782"/>
    <x v="17"/>
    <x v="0"/>
    <n v="0.65920000000000001"/>
    <x v="8"/>
    <n v="42"/>
    <x v="3"/>
    <x v="9"/>
  </r>
  <r>
    <x v="782"/>
    <x v="15"/>
    <x v="0"/>
    <n v="0.65920000000000001"/>
    <x v="8"/>
    <n v="42"/>
    <x v="3"/>
    <x v="9"/>
  </r>
  <r>
    <x v="782"/>
    <x v="8"/>
    <x v="0"/>
    <n v="0.65920000000000001"/>
    <x v="8"/>
    <n v="42"/>
    <x v="3"/>
    <x v="9"/>
  </r>
  <r>
    <x v="782"/>
    <x v="9"/>
    <x v="0"/>
    <n v="0.65920000000000001"/>
    <x v="8"/>
    <n v="42"/>
    <x v="3"/>
    <x v="9"/>
  </r>
  <r>
    <x v="782"/>
    <x v="10"/>
    <x v="0"/>
    <n v="0.65920000000000001"/>
    <x v="8"/>
    <n v="42"/>
    <x v="3"/>
    <x v="9"/>
  </r>
  <r>
    <x v="782"/>
    <x v="11"/>
    <x v="0"/>
    <n v="0.65920000000000001"/>
    <x v="8"/>
    <n v="42"/>
    <x v="3"/>
    <x v="9"/>
  </r>
  <r>
    <x v="782"/>
    <x v="12"/>
    <x v="0"/>
    <n v="0.65920000000000001"/>
    <x v="8"/>
    <n v="42"/>
    <x v="3"/>
    <x v="9"/>
  </r>
  <r>
    <x v="782"/>
    <x v="18"/>
    <x v="0"/>
    <n v="6.4899999999999999E-2"/>
    <x v="8"/>
    <n v="42"/>
    <x v="3"/>
    <x v="9"/>
  </r>
  <r>
    <x v="782"/>
    <x v="19"/>
    <x v="0"/>
    <n v="8.3699999999999997E-2"/>
    <x v="8"/>
    <n v="42"/>
    <x v="3"/>
    <x v="9"/>
  </r>
  <r>
    <x v="782"/>
    <x v="13"/>
    <x v="0"/>
    <n v="3.6859999999999997E-2"/>
    <x v="8"/>
    <n v="42"/>
    <x v="3"/>
    <x v="9"/>
  </r>
  <r>
    <x v="782"/>
    <x v="0"/>
    <x v="1"/>
    <n v="0.1282951"/>
    <x v="8"/>
    <n v="42"/>
    <x v="3"/>
    <x v="9"/>
  </r>
  <r>
    <x v="782"/>
    <x v="16"/>
    <x v="1"/>
    <n v="0.2777577"/>
    <x v="8"/>
    <n v="42"/>
    <x v="3"/>
    <x v="9"/>
  </r>
  <r>
    <x v="782"/>
    <x v="14"/>
    <x v="1"/>
    <n v="0.26827719999999999"/>
    <x v="8"/>
    <n v="42"/>
    <x v="3"/>
    <x v="9"/>
  </r>
  <r>
    <x v="782"/>
    <x v="2"/>
    <x v="1"/>
    <n v="0.27689760000000002"/>
    <x v="8"/>
    <n v="42"/>
    <x v="3"/>
    <x v="9"/>
  </r>
  <r>
    <x v="782"/>
    <x v="5"/>
    <x v="1"/>
    <n v="0.1131805"/>
    <x v="8"/>
    <n v="42"/>
    <x v="3"/>
    <x v="9"/>
  </r>
  <r>
    <x v="782"/>
    <x v="6"/>
    <x v="1"/>
    <n v="0.23437559999999999"/>
    <x v="8"/>
    <n v="42"/>
    <x v="3"/>
    <x v="9"/>
  </r>
  <r>
    <x v="782"/>
    <x v="17"/>
    <x v="1"/>
    <n v="0.30683500000000002"/>
    <x v="8"/>
    <n v="42"/>
    <x v="3"/>
    <x v="9"/>
  </r>
  <r>
    <x v="782"/>
    <x v="15"/>
    <x v="1"/>
    <n v="0.29871950000000003"/>
    <x v="8"/>
    <n v="42"/>
    <x v="3"/>
    <x v="9"/>
  </r>
  <r>
    <x v="782"/>
    <x v="8"/>
    <x v="1"/>
    <n v="0.3046471"/>
    <x v="8"/>
    <n v="42"/>
    <x v="3"/>
    <x v="9"/>
  </r>
  <r>
    <x v="782"/>
    <x v="9"/>
    <x v="1"/>
    <n v="0.31665199999999999"/>
    <x v="8"/>
    <n v="42"/>
    <x v="3"/>
    <x v="9"/>
  </r>
  <r>
    <x v="782"/>
    <x v="10"/>
    <x v="1"/>
    <n v="0.33249020000000001"/>
    <x v="8"/>
    <n v="42"/>
    <x v="3"/>
    <x v="9"/>
  </r>
  <r>
    <x v="782"/>
    <x v="11"/>
    <x v="1"/>
    <n v="0.32102760000000002"/>
    <x v="8"/>
    <n v="42"/>
    <x v="3"/>
    <x v="9"/>
  </r>
  <r>
    <x v="782"/>
    <x v="12"/>
    <x v="1"/>
    <n v="0.35758459999999997"/>
    <x v="8"/>
    <n v="42"/>
    <x v="3"/>
    <x v="9"/>
  </r>
  <r>
    <x v="782"/>
    <x v="18"/>
    <x v="1"/>
    <n v="0.1909187"/>
    <x v="8"/>
    <n v="42"/>
    <x v="3"/>
    <x v="9"/>
  </r>
  <r>
    <x v="782"/>
    <x v="19"/>
    <x v="1"/>
    <n v="0.2015585"/>
    <x v="8"/>
    <n v="42"/>
    <x v="3"/>
    <x v="9"/>
  </r>
  <r>
    <x v="782"/>
    <x v="13"/>
    <x v="1"/>
    <n v="9.2944250000000006E-2"/>
    <x v="8"/>
    <n v="42"/>
    <x v="3"/>
    <x v="9"/>
  </r>
  <r>
    <x v="783"/>
    <x v="0"/>
    <x v="3"/>
    <n v="0.68520000000000003"/>
    <x v="8"/>
    <n v="43"/>
    <x v="3"/>
    <x v="9"/>
  </r>
  <r>
    <x v="783"/>
    <x v="16"/>
    <x v="3"/>
    <n v="1.476"/>
    <x v="8"/>
    <n v="43"/>
    <x v="3"/>
    <x v="9"/>
  </r>
  <r>
    <x v="783"/>
    <x v="14"/>
    <x v="3"/>
    <n v="1.4257"/>
    <x v="8"/>
    <n v="43"/>
    <x v="3"/>
    <x v="9"/>
  </r>
  <r>
    <x v="783"/>
    <x v="2"/>
    <x v="3"/>
    <n v="1.4683999999999999"/>
    <x v="8"/>
    <n v="43"/>
    <x v="3"/>
    <x v="9"/>
  </r>
  <r>
    <x v="783"/>
    <x v="5"/>
    <x v="3"/>
    <n v="0.97509999999999997"/>
    <x v="8"/>
    <n v="43"/>
    <x v="3"/>
    <x v="9"/>
  </r>
  <r>
    <x v="783"/>
    <x v="6"/>
    <x v="3"/>
    <n v="1.2464999999999999"/>
    <x v="8"/>
    <n v="43"/>
    <x v="3"/>
    <x v="9"/>
  </r>
  <r>
    <x v="783"/>
    <x v="17"/>
    <x v="3"/>
    <n v="1.6251"/>
    <x v="8"/>
    <n v="43"/>
    <x v="3"/>
    <x v="9"/>
  </r>
  <r>
    <x v="783"/>
    <x v="15"/>
    <x v="3"/>
    <n v="1.5736000000000001"/>
    <x v="8"/>
    <n v="43"/>
    <x v="3"/>
    <x v="9"/>
  </r>
  <r>
    <x v="783"/>
    <x v="8"/>
    <x v="3"/>
    <n v="1.6106"/>
    <x v="8"/>
    <n v="43"/>
    <x v="3"/>
    <x v="9"/>
  </r>
  <r>
    <x v="783"/>
    <x v="9"/>
    <x v="3"/>
    <n v="1.6716"/>
    <x v="8"/>
    <n v="43"/>
    <x v="3"/>
    <x v="9"/>
  </r>
  <r>
    <x v="783"/>
    <x v="10"/>
    <x v="3"/>
    <n v="1.7533000000000001"/>
    <x v="8"/>
    <n v="43"/>
    <x v="3"/>
    <x v="9"/>
  </r>
  <r>
    <x v="783"/>
    <x v="11"/>
    <x v="3"/>
    <n v="1.6976"/>
    <x v="8"/>
    <n v="43"/>
    <x v="3"/>
    <x v="9"/>
  </r>
  <r>
    <x v="783"/>
    <x v="12"/>
    <x v="3"/>
    <n v="1.9046000000000001"/>
    <x v="8"/>
    <n v="43"/>
    <x v="3"/>
    <x v="9"/>
  </r>
  <r>
    <x v="783"/>
    <x v="18"/>
    <x v="3"/>
    <n v="1.0369999999999999"/>
    <x v="8"/>
    <n v="43"/>
    <x v="3"/>
    <x v="9"/>
  </r>
  <r>
    <x v="783"/>
    <x v="19"/>
    <x v="3"/>
    <n v="1.0969"/>
    <x v="8"/>
    <n v="43"/>
    <x v="3"/>
    <x v="9"/>
  </r>
  <r>
    <x v="783"/>
    <x v="13"/>
    <x v="3"/>
    <n v="0.80489999999999995"/>
    <x v="8"/>
    <n v="43"/>
    <x v="3"/>
    <x v="9"/>
  </r>
  <r>
    <x v="783"/>
    <x v="0"/>
    <x v="2"/>
    <n v="0.41608309999999998"/>
    <x v="8"/>
    <n v="43"/>
    <x v="3"/>
    <x v="9"/>
  </r>
  <r>
    <x v="783"/>
    <x v="16"/>
    <x v="2"/>
    <n v="0.72889999999999999"/>
    <x v="8"/>
    <n v="43"/>
    <x v="3"/>
    <x v="9"/>
  </r>
  <r>
    <x v="783"/>
    <x v="14"/>
    <x v="2"/>
    <n v="0.68800570000000005"/>
    <x v="8"/>
    <n v="43"/>
    <x v="3"/>
    <x v="9"/>
  </r>
  <r>
    <x v="783"/>
    <x v="2"/>
    <x v="2"/>
    <n v="0.72272119999999995"/>
    <x v="8"/>
    <n v="43"/>
    <x v="3"/>
    <x v="9"/>
  </r>
  <r>
    <x v="783"/>
    <x v="5"/>
    <x v="2"/>
    <n v="0.73846040000000002"/>
    <x v="8"/>
    <n v="43"/>
    <x v="3"/>
    <x v="9"/>
  </r>
  <r>
    <x v="783"/>
    <x v="6"/>
    <x v="2"/>
    <n v="0.66646459999999996"/>
    <x v="8"/>
    <n v="43"/>
    <x v="3"/>
    <x v="9"/>
  </r>
  <r>
    <x v="783"/>
    <x v="17"/>
    <x v="2"/>
    <n v="0.66201949999999998"/>
    <x v="8"/>
    <n v="43"/>
    <x v="3"/>
    <x v="9"/>
  </r>
  <r>
    <x v="783"/>
    <x v="15"/>
    <x v="2"/>
    <n v="0.62014959999999997"/>
    <x v="8"/>
    <n v="43"/>
    <x v="3"/>
    <x v="9"/>
  </r>
  <r>
    <x v="783"/>
    <x v="8"/>
    <x v="2"/>
    <n v="0.65023089999999995"/>
    <x v="8"/>
    <n v="43"/>
    <x v="3"/>
    <x v="9"/>
  </r>
  <r>
    <x v="783"/>
    <x v="9"/>
    <x v="2"/>
    <n v="0.69982429999999995"/>
    <x v="8"/>
    <n v="43"/>
    <x v="3"/>
    <x v="9"/>
  </r>
  <r>
    <x v="783"/>
    <x v="10"/>
    <x v="2"/>
    <n v="0.76624720000000002"/>
    <x v="8"/>
    <n v="43"/>
    <x v="3"/>
    <x v="9"/>
  </r>
  <r>
    <x v="783"/>
    <x v="11"/>
    <x v="2"/>
    <n v="0.72096249999999995"/>
    <x v="8"/>
    <n v="43"/>
    <x v="3"/>
    <x v="9"/>
  </r>
  <r>
    <x v="783"/>
    <x v="12"/>
    <x v="2"/>
    <n v="0.88925520000000002"/>
    <x v="8"/>
    <n v="43"/>
    <x v="3"/>
    <x v="9"/>
  </r>
  <r>
    <x v="783"/>
    <x v="18"/>
    <x v="2"/>
    <n v="0.77818940000000003"/>
    <x v="8"/>
    <n v="43"/>
    <x v="3"/>
    <x v="9"/>
  </r>
  <r>
    <x v="783"/>
    <x v="19"/>
    <x v="2"/>
    <n v="0.80808869999999999"/>
    <x v="8"/>
    <n v="43"/>
    <x v="3"/>
    <x v="9"/>
  </r>
  <r>
    <x v="783"/>
    <x v="13"/>
    <x v="2"/>
    <n v="0.67544090000000001"/>
    <x v="8"/>
    <n v="43"/>
    <x v="3"/>
    <x v="9"/>
  </r>
  <r>
    <x v="783"/>
    <x v="0"/>
    <x v="0"/>
    <n v="0.14099"/>
    <x v="8"/>
    <n v="43"/>
    <x v="3"/>
    <x v="9"/>
  </r>
  <r>
    <x v="783"/>
    <x v="16"/>
    <x v="0"/>
    <n v="0.47110000000000002"/>
    <x v="8"/>
    <n v="43"/>
    <x v="3"/>
    <x v="9"/>
  </r>
  <r>
    <x v="783"/>
    <x v="14"/>
    <x v="0"/>
    <n v="0.47110000000000002"/>
    <x v="8"/>
    <n v="43"/>
    <x v="3"/>
    <x v="9"/>
  </r>
  <r>
    <x v="783"/>
    <x v="2"/>
    <x v="0"/>
    <n v="0.47110000000000002"/>
    <x v="8"/>
    <n v="43"/>
    <x v="3"/>
    <x v="9"/>
  </r>
  <r>
    <x v="783"/>
    <x v="5"/>
    <x v="0"/>
    <n v="0.12446"/>
    <x v="8"/>
    <n v="43"/>
    <x v="3"/>
    <x v="9"/>
  </r>
  <r>
    <x v="783"/>
    <x v="6"/>
    <x v="0"/>
    <n v="0.34694999999999998"/>
    <x v="8"/>
    <n v="43"/>
    <x v="3"/>
    <x v="9"/>
  </r>
  <r>
    <x v="783"/>
    <x v="17"/>
    <x v="0"/>
    <n v="0.65920000000000001"/>
    <x v="8"/>
    <n v="43"/>
    <x v="3"/>
    <x v="9"/>
  </r>
  <r>
    <x v="783"/>
    <x v="15"/>
    <x v="0"/>
    <n v="0.65920000000000001"/>
    <x v="8"/>
    <n v="43"/>
    <x v="3"/>
    <x v="9"/>
  </r>
  <r>
    <x v="783"/>
    <x v="8"/>
    <x v="0"/>
    <n v="0.65920000000000001"/>
    <x v="8"/>
    <n v="43"/>
    <x v="3"/>
    <x v="9"/>
  </r>
  <r>
    <x v="783"/>
    <x v="9"/>
    <x v="0"/>
    <n v="0.65920000000000001"/>
    <x v="8"/>
    <n v="43"/>
    <x v="3"/>
    <x v="9"/>
  </r>
  <r>
    <x v="783"/>
    <x v="10"/>
    <x v="0"/>
    <n v="0.65920000000000001"/>
    <x v="8"/>
    <n v="43"/>
    <x v="3"/>
    <x v="9"/>
  </r>
  <r>
    <x v="783"/>
    <x v="11"/>
    <x v="0"/>
    <n v="0.65920000000000001"/>
    <x v="8"/>
    <n v="43"/>
    <x v="3"/>
    <x v="9"/>
  </r>
  <r>
    <x v="783"/>
    <x v="12"/>
    <x v="0"/>
    <n v="0.65920000000000001"/>
    <x v="8"/>
    <n v="43"/>
    <x v="3"/>
    <x v="9"/>
  </r>
  <r>
    <x v="783"/>
    <x v="18"/>
    <x v="0"/>
    <n v="6.4899999999999999E-2"/>
    <x v="8"/>
    <n v="43"/>
    <x v="3"/>
    <x v="9"/>
  </r>
  <r>
    <x v="783"/>
    <x v="19"/>
    <x v="0"/>
    <n v="8.3699999999999997E-2"/>
    <x v="8"/>
    <n v="43"/>
    <x v="3"/>
    <x v="9"/>
  </r>
  <r>
    <x v="783"/>
    <x v="13"/>
    <x v="0"/>
    <n v="3.6859999999999997E-2"/>
    <x v="8"/>
    <n v="43"/>
    <x v="3"/>
    <x v="9"/>
  </r>
  <r>
    <x v="783"/>
    <x v="0"/>
    <x v="1"/>
    <n v="0.12812680000000001"/>
    <x v="8"/>
    <n v="43"/>
    <x v="3"/>
    <x v="9"/>
  </r>
  <r>
    <x v="783"/>
    <x v="16"/>
    <x v="1"/>
    <n v="0.27600000000000002"/>
    <x v="8"/>
    <n v="43"/>
    <x v="3"/>
    <x v="9"/>
  </r>
  <r>
    <x v="783"/>
    <x v="14"/>
    <x v="1"/>
    <n v="0.26659430000000001"/>
    <x v="8"/>
    <n v="43"/>
    <x v="3"/>
    <x v="9"/>
  </r>
  <r>
    <x v="783"/>
    <x v="2"/>
    <x v="1"/>
    <n v="0.27457890000000001"/>
    <x v="8"/>
    <n v="43"/>
    <x v="3"/>
    <x v="9"/>
  </r>
  <r>
    <x v="783"/>
    <x v="5"/>
    <x v="1"/>
    <n v="0.1121796"/>
    <x v="8"/>
    <n v="43"/>
    <x v="3"/>
    <x v="9"/>
  </r>
  <r>
    <x v="783"/>
    <x v="6"/>
    <x v="1"/>
    <n v="0.2330854"/>
    <x v="8"/>
    <n v="43"/>
    <x v="3"/>
    <x v="9"/>
  </r>
  <r>
    <x v="783"/>
    <x v="17"/>
    <x v="1"/>
    <n v="0.3038805"/>
    <x v="8"/>
    <n v="43"/>
    <x v="3"/>
    <x v="9"/>
  </r>
  <r>
    <x v="783"/>
    <x v="15"/>
    <x v="1"/>
    <n v="0.29425040000000002"/>
    <x v="8"/>
    <n v="43"/>
    <x v="3"/>
    <x v="9"/>
  </r>
  <r>
    <x v="783"/>
    <x v="8"/>
    <x v="1"/>
    <n v="0.30116910000000002"/>
    <x v="8"/>
    <n v="43"/>
    <x v="3"/>
    <x v="9"/>
  </r>
  <r>
    <x v="783"/>
    <x v="9"/>
    <x v="1"/>
    <n v="0.31257560000000001"/>
    <x v="8"/>
    <n v="43"/>
    <x v="3"/>
    <x v="9"/>
  </r>
  <r>
    <x v="783"/>
    <x v="10"/>
    <x v="1"/>
    <n v="0.3278528"/>
    <x v="8"/>
    <n v="43"/>
    <x v="3"/>
    <x v="9"/>
  </r>
  <r>
    <x v="783"/>
    <x v="11"/>
    <x v="1"/>
    <n v="0.31743739999999998"/>
    <x v="8"/>
    <n v="43"/>
    <x v="3"/>
    <x v="9"/>
  </r>
  <r>
    <x v="783"/>
    <x v="12"/>
    <x v="1"/>
    <n v="0.35614469999999998"/>
    <x v="8"/>
    <n v="43"/>
    <x v="3"/>
    <x v="9"/>
  </r>
  <r>
    <x v="783"/>
    <x v="18"/>
    <x v="1"/>
    <n v="0.19391059999999999"/>
    <x v="8"/>
    <n v="43"/>
    <x v="3"/>
    <x v="9"/>
  </r>
  <r>
    <x v="783"/>
    <x v="19"/>
    <x v="1"/>
    <n v="0.2051114"/>
    <x v="8"/>
    <n v="43"/>
    <x v="3"/>
    <x v="9"/>
  </r>
  <r>
    <x v="783"/>
    <x v="13"/>
    <x v="1"/>
    <n v="9.2599119999999993E-2"/>
    <x v="8"/>
    <n v="43"/>
    <x v="3"/>
    <x v="9"/>
  </r>
  <r>
    <x v="784"/>
    <x v="0"/>
    <x v="3"/>
    <n v="0.68520000000000003"/>
    <x v="8"/>
    <n v="44"/>
    <x v="3"/>
    <x v="9"/>
  </r>
  <r>
    <x v="784"/>
    <x v="16"/>
    <x v="3"/>
    <n v="1.4741"/>
    <x v="8"/>
    <n v="44"/>
    <x v="3"/>
    <x v="9"/>
  </r>
  <r>
    <x v="784"/>
    <x v="14"/>
    <x v="3"/>
    <n v="1.4177999999999999"/>
    <x v="8"/>
    <n v="44"/>
    <x v="3"/>
    <x v="9"/>
  </r>
  <r>
    <x v="784"/>
    <x v="2"/>
    <x v="3"/>
    <n v="1.4668000000000001"/>
    <x v="8"/>
    <n v="44"/>
    <x v="3"/>
    <x v="9"/>
  </r>
  <r>
    <x v="784"/>
    <x v="5"/>
    <x v="3"/>
    <n v="0.96799999999999997"/>
    <x v="8"/>
    <n v="44"/>
    <x v="3"/>
    <x v="9"/>
  </r>
  <r>
    <x v="784"/>
    <x v="6"/>
    <x v="3"/>
    <n v="1.2418"/>
    <x v="8"/>
    <n v="44"/>
    <x v="3"/>
    <x v="9"/>
  </r>
  <r>
    <x v="784"/>
    <x v="17"/>
    <x v="3"/>
    <n v="1.6158999999999999"/>
    <x v="8"/>
    <n v="44"/>
    <x v="3"/>
    <x v="9"/>
  </r>
  <r>
    <x v="784"/>
    <x v="15"/>
    <x v="3"/>
    <n v="1.5616000000000001"/>
    <x v="8"/>
    <n v="44"/>
    <x v="3"/>
    <x v="9"/>
  </r>
  <r>
    <x v="784"/>
    <x v="8"/>
    <x v="3"/>
    <n v="1.6002000000000001"/>
    <x v="8"/>
    <n v="44"/>
    <x v="3"/>
    <x v="9"/>
  </r>
  <r>
    <x v="784"/>
    <x v="9"/>
    <x v="3"/>
    <n v="1.6600999999999999"/>
    <x v="8"/>
    <n v="44"/>
    <x v="3"/>
    <x v="9"/>
  </r>
  <r>
    <x v="784"/>
    <x v="10"/>
    <x v="3"/>
    <n v="1.7424999999999999"/>
    <x v="8"/>
    <n v="44"/>
    <x v="3"/>
    <x v="9"/>
  </r>
  <r>
    <x v="784"/>
    <x v="11"/>
    <x v="3"/>
    <n v="1.6807000000000001"/>
    <x v="8"/>
    <n v="44"/>
    <x v="3"/>
    <x v="9"/>
  </r>
  <r>
    <x v="784"/>
    <x v="12"/>
    <x v="3"/>
    <n v="1.9017999999999999"/>
    <x v="8"/>
    <n v="44"/>
    <x v="3"/>
    <x v="9"/>
  </r>
  <r>
    <x v="784"/>
    <x v="18"/>
    <x v="3"/>
    <n v="1.0369999999999999"/>
    <x v="8"/>
    <n v="44"/>
    <x v="3"/>
    <x v="9"/>
  </r>
  <r>
    <x v="784"/>
    <x v="19"/>
    <x v="3"/>
    <n v="1.0969"/>
    <x v="8"/>
    <n v="44"/>
    <x v="3"/>
    <x v="9"/>
  </r>
  <r>
    <x v="784"/>
    <x v="13"/>
    <x v="3"/>
    <n v="0.79120000000000001"/>
    <x v="8"/>
    <n v="44"/>
    <x v="3"/>
    <x v="9"/>
  </r>
  <r>
    <x v="784"/>
    <x v="0"/>
    <x v="2"/>
    <n v="0.41608309999999998"/>
    <x v="8"/>
    <n v="44"/>
    <x v="3"/>
    <x v="9"/>
  </r>
  <r>
    <x v="784"/>
    <x v="16"/>
    <x v="2"/>
    <n v="0.72735530000000004"/>
    <x v="8"/>
    <n v="44"/>
    <x v="3"/>
    <x v="9"/>
  </r>
  <r>
    <x v="784"/>
    <x v="14"/>
    <x v="2"/>
    <n v="0.68158289999999999"/>
    <x v="8"/>
    <n v="44"/>
    <x v="3"/>
    <x v="9"/>
  </r>
  <r>
    <x v="784"/>
    <x v="2"/>
    <x v="2"/>
    <n v="0.72142030000000001"/>
    <x v="8"/>
    <n v="44"/>
    <x v="3"/>
    <x v="9"/>
  </r>
  <r>
    <x v="784"/>
    <x v="5"/>
    <x v="2"/>
    <n v="0.73217719999999997"/>
    <x v="8"/>
    <n v="44"/>
    <x v="3"/>
    <x v="9"/>
  </r>
  <r>
    <x v="784"/>
    <x v="6"/>
    <x v="2"/>
    <n v="0.66264339999999999"/>
    <x v="8"/>
    <n v="44"/>
    <x v="3"/>
    <x v="9"/>
  </r>
  <r>
    <x v="784"/>
    <x v="17"/>
    <x v="2"/>
    <n v="0.65453989999999995"/>
    <x v="8"/>
    <n v="44"/>
    <x v="3"/>
    <x v="9"/>
  </r>
  <r>
    <x v="784"/>
    <x v="15"/>
    <x v="2"/>
    <n v="0.61039350000000003"/>
    <x v="8"/>
    <n v="44"/>
    <x v="3"/>
    <x v="9"/>
  </r>
  <r>
    <x v="784"/>
    <x v="8"/>
    <x v="2"/>
    <n v="0.64177569999999995"/>
    <x v="8"/>
    <n v="44"/>
    <x v="3"/>
    <x v="9"/>
  </r>
  <r>
    <x v="784"/>
    <x v="9"/>
    <x v="2"/>
    <n v="0.69047480000000006"/>
    <x v="8"/>
    <n v="44"/>
    <x v="3"/>
    <x v="9"/>
  </r>
  <r>
    <x v="784"/>
    <x v="10"/>
    <x v="2"/>
    <n v="0.75746659999999999"/>
    <x v="8"/>
    <n v="44"/>
    <x v="3"/>
    <x v="9"/>
  </r>
  <r>
    <x v="784"/>
    <x v="11"/>
    <x v="2"/>
    <n v="0.70722260000000003"/>
    <x v="8"/>
    <n v="44"/>
    <x v="3"/>
    <x v="9"/>
  </r>
  <r>
    <x v="784"/>
    <x v="12"/>
    <x v="2"/>
    <n v="0.88697879999999996"/>
    <x v="8"/>
    <n v="44"/>
    <x v="3"/>
    <x v="9"/>
  </r>
  <r>
    <x v="784"/>
    <x v="18"/>
    <x v="2"/>
    <n v="0.77818940000000003"/>
    <x v="8"/>
    <n v="44"/>
    <x v="3"/>
    <x v="9"/>
  </r>
  <r>
    <x v="784"/>
    <x v="19"/>
    <x v="2"/>
    <n v="0.80808869999999999"/>
    <x v="8"/>
    <n v="44"/>
    <x v="3"/>
    <x v="9"/>
  </r>
  <r>
    <x v="784"/>
    <x v="13"/>
    <x v="2"/>
    <n v="0.66331700000000005"/>
    <x v="8"/>
    <n v="44"/>
    <x v="3"/>
    <x v="9"/>
  </r>
  <r>
    <x v="784"/>
    <x v="0"/>
    <x v="0"/>
    <n v="0.14099"/>
    <x v="8"/>
    <n v="44"/>
    <x v="3"/>
    <x v="9"/>
  </r>
  <r>
    <x v="784"/>
    <x v="16"/>
    <x v="0"/>
    <n v="0.47110000000000002"/>
    <x v="8"/>
    <n v="44"/>
    <x v="3"/>
    <x v="9"/>
  </r>
  <r>
    <x v="784"/>
    <x v="14"/>
    <x v="0"/>
    <n v="0.47110000000000002"/>
    <x v="8"/>
    <n v="44"/>
    <x v="3"/>
    <x v="9"/>
  </r>
  <r>
    <x v="784"/>
    <x v="2"/>
    <x v="0"/>
    <n v="0.47110000000000002"/>
    <x v="8"/>
    <n v="44"/>
    <x v="3"/>
    <x v="9"/>
  </r>
  <r>
    <x v="784"/>
    <x v="5"/>
    <x v="0"/>
    <n v="0.12446"/>
    <x v="8"/>
    <n v="44"/>
    <x v="3"/>
    <x v="9"/>
  </r>
  <r>
    <x v="784"/>
    <x v="6"/>
    <x v="0"/>
    <n v="0.34694999999999998"/>
    <x v="8"/>
    <n v="44"/>
    <x v="3"/>
    <x v="9"/>
  </r>
  <r>
    <x v="784"/>
    <x v="17"/>
    <x v="0"/>
    <n v="0.65920000000000001"/>
    <x v="8"/>
    <n v="44"/>
    <x v="3"/>
    <x v="9"/>
  </r>
  <r>
    <x v="784"/>
    <x v="15"/>
    <x v="0"/>
    <n v="0.65920000000000001"/>
    <x v="8"/>
    <n v="44"/>
    <x v="3"/>
    <x v="9"/>
  </r>
  <r>
    <x v="784"/>
    <x v="8"/>
    <x v="0"/>
    <n v="0.65920000000000001"/>
    <x v="8"/>
    <n v="44"/>
    <x v="3"/>
    <x v="9"/>
  </r>
  <r>
    <x v="784"/>
    <x v="9"/>
    <x v="0"/>
    <n v="0.65920000000000001"/>
    <x v="8"/>
    <n v="44"/>
    <x v="3"/>
    <x v="9"/>
  </r>
  <r>
    <x v="784"/>
    <x v="10"/>
    <x v="0"/>
    <n v="0.65920000000000001"/>
    <x v="8"/>
    <n v="44"/>
    <x v="3"/>
    <x v="9"/>
  </r>
  <r>
    <x v="784"/>
    <x v="11"/>
    <x v="0"/>
    <n v="0.65920000000000001"/>
    <x v="8"/>
    <n v="44"/>
    <x v="3"/>
    <x v="9"/>
  </r>
  <r>
    <x v="784"/>
    <x v="12"/>
    <x v="0"/>
    <n v="0.65920000000000001"/>
    <x v="8"/>
    <n v="44"/>
    <x v="3"/>
    <x v="9"/>
  </r>
  <r>
    <x v="784"/>
    <x v="18"/>
    <x v="0"/>
    <n v="6.4899999999999999E-2"/>
    <x v="8"/>
    <n v="44"/>
    <x v="3"/>
    <x v="9"/>
  </r>
  <r>
    <x v="784"/>
    <x v="19"/>
    <x v="0"/>
    <n v="8.3699999999999997E-2"/>
    <x v="8"/>
    <n v="44"/>
    <x v="3"/>
    <x v="9"/>
  </r>
  <r>
    <x v="784"/>
    <x v="13"/>
    <x v="0"/>
    <n v="3.6859999999999997E-2"/>
    <x v="8"/>
    <n v="44"/>
    <x v="3"/>
    <x v="9"/>
  </r>
  <r>
    <x v="784"/>
    <x v="0"/>
    <x v="1"/>
    <n v="0.12812680000000001"/>
    <x v="8"/>
    <n v="44"/>
    <x v="3"/>
    <x v="9"/>
  </r>
  <r>
    <x v="784"/>
    <x v="16"/>
    <x v="1"/>
    <n v="0.27564470000000002"/>
    <x v="8"/>
    <n v="44"/>
    <x v="3"/>
    <x v="9"/>
  </r>
  <r>
    <x v="784"/>
    <x v="14"/>
    <x v="1"/>
    <n v="0.26511699999999999"/>
    <x v="8"/>
    <n v="44"/>
    <x v="3"/>
    <x v="9"/>
  </r>
  <r>
    <x v="784"/>
    <x v="2"/>
    <x v="1"/>
    <n v="0.27427970000000002"/>
    <x v="8"/>
    <n v="44"/>
    <x v="3"/>
    <x v="9"/>
  </r>
  <r>
    <x v="784"/>
    <x v="5"/>
    <x v="1"/>
    <n v="0.1113628"/>
    <x v="8"/>
    <n v="44"/>
    <x v="3"/>
    <x v="9"/>
  </r>
  <r>
    <x v="784"/>
    <x v="6"/>
    <x v="1"/>
    <n v="0.23220650000000001"/>
    <x v="8"/>
    <n v="44"/>
    <x v="3"/>
    <x v="9"/>
  </r>
  <r>
    <x v="784"/>
    <x v="17"/>
    <x v="1"/>
    <n v="0.30216019999999999"/>
    <x v="8"/>
    <n v="44"/>
    <x v="3"/>
    <x v="9"/>
  </r>
  <r>
    <x v="784"/>
    <x v="15"/>
    <x v="1"/>
    <n v="0.2920065"/>
    <x v="8"/>
    <n v="44"/>
    <x v="3"/>
    <x v="9"/>
  </r>
  <r>
    <x v="784"/>
    <x v="8"/>
    <x v="1"/>
    <n v="0.2992244"/>
    <x v="8"/>
    <n v="44"/>
    <x v="3"/>
    <x v="9"/>
  </r>
  <r>
    <x v="784"/>
    <x v="9"/>
    <x v="1"/>
    <n v="0.31042520000000001"/>
    <x v="8"/>
    <n v="44"/>
    <x v="3"/>
    <x v="9"/>
  </r>
  <r>
    <x v="784"/>
    <x v="10"/>
    <x v="1"/>
    <n v="0.32583329999999999"/>
    <x v="8"/>
    <n v="44"/>
    <x v="3"/>
    <x v="9"/>
  </r>
  <r>
    <x v="784"/>
    <x v="11"/>
    <x v="1"/>
    <n v="0.31427719999999998"/>
    <x v="8"/>
    <n v="44"/>
    <x v="3"/>
    <x v="9"/>
  </r>
  <r>
    <x v="784"/>
    <x v="12"/>
    <x v="1"/>
    <n v="0.35562120000000003"/>
    <x v="8"/>
    <n v="44"/>
    <x v="3"/>
    <x v="9"/>
  </r>
  <r>
    <x v="784"/>
    <x v="18"/>
    <x v="1"/>
    <n v="0.19391059999999999"/>
    <x v="8"/>
    <n v="44"/>
    <x v="3"/>
    <x v="9"/>
  </r>
  <r>
    <x v="784"/>
    <x v="19"/>
    <x v="1"/>
    <n v="0.2051114"/>
    <x v="8"/>
    <n v="44"/>
    <x v="3"/>
    <x v="9"/>
  </r>
  <r>
    <x v="784"/>
    <x v="13"/>
    <x v="1"/>
    <n v="9.1023010000000001E-2"/>
    <x v="8"/>
    <n v="44"/>
    <x v="3"/>
    <x v="9"/>
  </r>
  <r>
    <x v="785"/>
    <x v="0"/>
    <x v="3"/>
    <n v="0.6855"/>
    <x v="8"/>
    <n v="45"/>
    <x v="3"/>
    <x v="10"/>
  </r>
  <r>
    <x v="785"/>
    <x v="16"/>
    <x v="3"/>
    <n v="1.4703999999999999"/>
    <x v="8"/>
    <n v="45"/>
    <x v="3"/>
    <x v="10"/>
  </r>
  <r>
    <x v="785"/>
    <x v="14"/>
    <x v="3"/>
    <n v="1.4187000000000001"/>
    <x v="8"/>
    <n v="45"/>
    <x v="3"/>
    <x v="10"/>
  </r>
  <r>
    <x v="785"/>
    <x v="2"/>
    <x v="3"/>
    <n v="1.4657"/>
    <x v="8"/>
    <n v="45"/>
    <x v="3"/>
    <x v="10"/>
  </r>
  <r>
    <x v="785"/>
    <x v="5"/>
    <x v="3"/>
    <n v="0.96760000000000002"/>
    <x v="8"/>
    <n v="45"/>
    <x v="3"/>
    <x v="10"/>
  </r>
  <r>
    <x v="785"/>
    <x v="6"/>
    <x v="3"/>
    <n v="1.2395"/>
    <x v="8"/>
    <n v="45"/>
    <x v="3"/>
    <x v="10"/>
  </r>
  <r>
    <x v="785"/>
    <x v="17"/>
    <x v="3"/>
    <n v="1.6023000000000001"/>
    <x v="8"/>
    <n v="45"/>
    <x v="3"/>
    <x v="10"/>
  </r>
  <r>
    <x v="785"/>
    <x v="15"/>
    <x v="3"/>
    <n v="1.5532999999999999"/>
    <x v="8"/>
    <n v="45"/>
    <x v="3"/>
    <x v="10"/>
  </r>
  <r>
    <x v="785"/>
    <x v="8"/>
    <x v="3"/>
    <n v="1.5942000000000001"/>
    <x v="8"/>
    <n v="45"/>
    <x v="3"/>
    <x v="10"/>
  </r>
  <r>
    <x v="785"/>
    <x v="9"/>
    <x v="3"/>
    <n v="1.6547000000000001"/>
    <x v="8"/>
    <n v="45"/>
    <x v="3"/>
    <x v="10"/>
  </r>
  <r>
    <x v="785"/>
    <x v="10"/>
    <x v="3"/>
    <n v="1.736"/>
    <x v="8"/>
    <n v="45"/>
    <x v="3"/>
    <x v="10"/>
  </r>
  <r>
    <x v="785"/>
    <x v="11"/>
    <x v="3"/>
    <n v="1.6835"/>
    <x v="8"/>
    <n v="45"/>
    <x v="3"/>
    <x v="10"/>
  </r>
  <r>
    <x v="785"/>
    <x v="12"/>
    <x v="3"/>
    <n v="1.9015"/>
    <x v="8"/>
    <n v="45"/>
    <x v="3"/>
    <x v="10"/>
  </r>
  <r>
    <x v="785"/>
    <x v="18"/>
    <x v="3"/>
    <n v="1.0369999999999999"/>
    <x v="8"/>
    <n v="45"/>
    <x v="3"/>
    <x v="10"/>
  </r>
  <r>
    <x v="785"/>
    <x v="19"/>
    <x v="3"/>
    <n v="1.0969"/>
    <x v="8"/>
    <n v="45"/>
    <x v="3"/>
    <x v="10"/>
  </r>
  <r>
    <x v="785"/>
    <x v="13"/>
    <x v="3"/>
    <n v="0.79139999999999999"/>
    <x v="8"/>
    <n v="45"/>
    <x v="3"/>
    <x v="10"/>
  </r>
  <r>
    <x v="785"/>
    <x v="0"/>
    <x v="2"/>
    <n v="0.41632710000000001"/>
    <x v="8"/>
    <n v="45"/>
    <x v="3"/>
    <x v="10"/>
  </r>
  <r>
    <x v="785"/>
    <x v="16"/>
    <x v="2"/>
    <n v="0.72434719999999997"/>
    <x v="8"/>
    <n v="45"/>
    <x v="3"/>
    <x v="10"/>
  </r>
  <r>
    <x v="785"/>
    <x v="14"/>
    <x v="2"/>
    <n v="0.68231459999999999"/>
    <x v="8"/>
    <n v="45"/>
    <x v="3"/>
    <x v="10"/>
  </r>
  <r>
    <x v="785"/>
    <x v="2"/>
    <x v="2"/>
    <n v="0.720526"/>
    <x v="8"/>
    <n v="45"/>
    <x v="3"/>
    <x v="10"/>
  </r>
  <r>
    <x v="785"/>
    <x v="5"/>
    <x v="2"/>
    <n v="0.73182320000000001"/>
    <x v="8"/>
    <n v="45"/>
    <x v="3"/>
    <x v="10"/>
  </r>
  <r>
    <x v="785"/>
    <x v="6"/>
    <x v="2"/>
    <n v="0.66077359999999996"/>
    <x v="8"/>
    <n v="45"/>
    <x v="3"/>
    <x v="10"/>
  </r>
  <r>
    <x v="785"/>
    <x v="17"/>
    <x v="2"/>
    <n v="0.64348289999999997"/>
    <x v="8"/>
    <n v="45"/>
    <x v="3"/>
    <x v="10"/>
  </r>
  <r>
    <x v="785"/>
    <x v="15"/>
    <x v="2"/>
    <n v="0.6036456"/>
    <x v="8"/>
    <n v="45"/>
    <x v="3"/>
    <x v="10"/>
  </r>
  <r>
    <x v="785"/>
    <x v="8"/>
    <x v="2"/>
    <n v="0.63689759999999995"/>
    <x v="8"/>
    <n v="45"/>
    <x v="3"/>
    <x v="10"/>
  </r>
  <r>
    <x v="785"/>
    <x v="9"/>
    <x v="2"/>
    <n v="0.68608460000000004"/>
    <x v="8"/>
    <n v="45"/>
    <x v="3"/>
    <x v="10"/>
  </r>
  <r>
    <x v="785"/>
    <x v="10"/>
    <x v="2"/>
    <n v="0.75218200000000002"/>
    <x v="8"/>
    <n v="45"/>
    <x v="3"/>
    <x v="10"/>
  </r>
  <r>
    <x v="785"/>
    <x v="11"/>
    <x v="2"/>
    <n v="0.70949930000000005"/>
    <x v="8"/>
    <n v="45"/>
    <x v="3"/>
    <x v="10"/>
  </r>
  <r>
    <x v="785"/>
    <x v="12"/>
    <x v="2"/>
    <n v="0.88673500000000005"/>
    <x v="8"/>
    <n v="45"/>
    <x v="3"/>
    <x v="10"/>
  </r>
  <r>
    <x v="785"/>
    <x v="18"/>
    <x v="2"/>
    <n v="0.77818940000000003"/>
    <x v="8"/>
    <n v="45"/>
    <x v="3"/>
    <x v="10"/>
  </r>
  <r>
    <x v="785"/>
    <x v="19"/>
    <x v="2"/>
    <n v="0.80808869999999999"/>
    <x v="8"/>
    <n v="45"/>
    <x v="3"/>
    <x v="10"/>
  </r>
  <r>
    <x v="785"/>
    <x v="13"/>
    <x v="2"/>
    <n v="0.66349400000000003"/>
    <x v="8"/>
    <n v="45"/>
    <x v="3"/>
    <x v="10"/>
  </r>
  <r>
    <x v="785"/>
    <x v="0"/>
    <x v="0"/>
    <n v="0.14099"/>
    <x v="8"/>
    <n v="45"/>
    <x v="3"/>
    <x v="10"/>
  </r>
  <r>
    <x v="785"/>
    <x v="16"/>
    <x v="0"/>
    <n v="0.47110000000000002"/>
    <x v="8"/>
    <n v="45"/>
    <x v="3"/>
    <x v="10"/>
  </r>
  <r>
    <x v="785"/>
    <x v="14"/>
    <x v="0"/>
    <n v="0.47110000000000002"/>
    <x v="8"/>
    <n v="45"/>
    <x v="3"/>
    <x v="10"/>
  </r>
  <r>
    <x v="785"/>
    <x v="2"/>
    <x v="0"/>
    <n v="0.47110000000000002"/>
    <x v="8"/>
    <n v="45"/>
    <x v="3"/>
    <x v="10"/>
  </r>
  <r>
    <x v="785"/>
    <x v="5"/>
    <x v="0"/>
    <n v="0.12446"/>
    <x v="8"/>
    <n v="45"/>
    <x v="3"/>
    <x v="10"/>
  </r>
  <r>
    <x v="785"/>
    <x v="6"/>
    <x v="0"/>
    <n v="0.34694999999999998"/>
    <x v="8"/>
    <n v="45"/>
    <x v="3"/>
    <x v="10"/>
  </r>
  <r>
    <x v="785"/>
    <x v="17"/>
    <x v="0"/>
    <n v="0.65920000000000001"/>
    <x v="8"/>
    <n v="45"/>
    <x v="3"/>
    <x v="10"/>
  </r>
  <r>
    <x v="785"/>
    <x v="15"/>
    <x v="0"/>
    <n v="0.65920000000000001"/>
    <x v="8"/>
    <n v="45"/>
    <x v="3"/>
    <x v="10"/>
  </r>
  <r>
    <x v="785"/>
    <x v="8"/>
    <x v="0"/>
    <n v="0.65920000000000001"/>
    <x v="8"/>
    <n v="45"/>
    <x v="3"/>
    <x v="10"/>
  </r>
  <r>
    <x v="785"/>
    <x v="9"/>
    <x v="0"/>
    <n v="0.65920000000000001"/>
    <x v="8"/>
    <n v="45"/>
    <x v="3"/>
    <x v="10"/>
  </r>
  <r>
    <x v="785"/>
    <x v="10"/>
    <x v="0"/>
    <n v="0.65920000000000001"/>
    <x v="8"/>
    <n v="45"/>
    <x v="3"/>
    <x v="10"/>
  </r>
  <r>
    <x v="785"/>
    <x v="11"/>
    <x v="0"/>
    <n v="0.65920000000000001"/>
    <x v="8"/>
    <n v="45"/>
    <x v="3"/>
    <x v="10"/>
  </r>
  <r>
    <x v="785"/>
    <x v="12"/>
    <x v="0"/>
    <n v="0.65920000000000001"/>
    <x v="8"/>
    <n v="45"/>
    <x v="3"/>
    <x v="10"/>
  </r>
  <r>
    <x v="785"/>
    <x v="18"/>
    <x v="0"/>
    <n v="6.4899999999999999E-2"/>
    <x v="8"/>
    <n v="45"/>
    <x v="3"/>
    <x v="10"/>
  </r>
  <r>
    <x v="785"/>
    <x v="19"/>
    <x v="0"/>
    <n v="8.3699999999999997E-2"/>
    <x v="8"/>
    <n v="45"/>
    <x v="3"/>
    <x v="10"/>
  </r>
  <r>
    <x v="785"/>
    <x v="13"/>
    <x v="0"/>
    <n v="3.6859999999999997E-2"/>
    <x v="8"/>
    <n v="45"/>
    <x v="3"/>
    <x v="10"/>
  </r>
  <r>
    <x v="785"/>
    <x v="0"/>
    <x v="1"/>
    <n v="0.12818289999999999"/>
    <x v="8"/>
    <n v="45"/>
    <x v="3"/>
    <x v="10"/>
  </r>
  <r>
    <x v="785"/>
    <x v="16"/>
    <x v="1"/>
    <n v="0.2749528"/>
    <x v="8"/>
    <n v="45"/>
    <x v="3"/>
    <x v="10"/>
  </r>
  <r>
    <x v="785"/>
    <x v="14"/>
    <x v="1"/>
    <n v="0.2652854"/>
    <x v="8"/>
    <n v="45"/>
    <x v="3"/>
    <x v="10"/>
  </r>
  <r>
    <x v="785"/>
    <x v="2"/>
    <x v="1"/>
    <n v="0.27407399999999998"/>
    <x v="8"/>
    <n v="45"/>
    <x v="3"/>
    <x v="10"/>
  </r>
  <r>
    <x v="785"/>
    <x v="5"/>
    <x v="1"/>
    <n v="0.11131679999999999"/>
    <x v="8"/>
    <n v="45"/>
    <x v="3"/>
    <x v="10"/>
  </r>
  <r>
    <x v="785"/>
    <x v="6"/>
    <x v="1"/>
    <n v="0.23177639999999999"/>
    <x v="8"/>
    <n v="45"/>
    <x v="3"/>
    <x v="10"/>
  </r>
  <r>
    <x v="785"/>
    <x v="17"/>
    <x v="1"/>
    <n v="0.29961710000000003"/>
    <x v="8"/>
    <n v="45"/>
    <x v="3"/>
    <x v="10"/>
  </r>
  <r>
    <x v="785"/>
    <x v="15"/>
    <x v="1"/>
    <n v="0.2904545"/>
    <x v="8"/>
    <n v="45"/>
    <x v="3"/>
    <x v="10"/>
  </r>
  <r>
    <x v="785"/>
    <x v="8"/>
    <x v="1"/>
    <n v="0.29810239999999999"/>
    <x v="8"/>
    <n v="45"/>
    <x v="3"/>
    <x v="10"/>
  </r>
  <r>
    <x v="785"/>
    <x v="9"/>
    <x v="1"/>
    <n v="0.30941550000000001"/>
    <x v="8"/>
    <n v="45"/>
    <x v="3"/>
    <x v="10"/>
  </r>
  <r>
    <x v="785"/>
    <x v="10"/>
    <x v="1"/>
    <n v="0.32461790000000001"/>
    <x v="8"/>
    <n v="45"/>
    <x v="3"/>
    <x v="10"/>
  </r>
  <r>
    <x v="785"/>
    <x v="11"/>
    <x v="1"/>
    <n v="0.31480079999999999"/>
    <x v="8"/>
    <n v="45"/>
    <x v="3"/>
    <x v="10"/>
  </r>
  <r>
    <x v="785"/>
    <x v="12"/>
    <x v="1"/>
    <n v="0.35556500000000002"/>
    <x v="8"/>
    <n v="45"/>
    <x v="3"/>
    <x v="10"/>
  </r>
  <r>
    <x v="785"/>
    <x v="18"/>
    <x v="1"/>
    <n v="0.19391059999999999"/>
    <x v="8"/>
    <n v="45"/>
    <x v="3"/>
    <x v="10"/>
  </r>
  <r>
    <x v="785"/>
    <x v="19"/>
    <x v="1"/>
    <n v="0.2051114"/>
    <x v="8"/>
    <n v="45"/>
    <x v="3"/>
    <x v="10"/>
  </r>
  <r>
    <x v="785"/>
    <x v="13"/>
    <x v="1"/>
    <n v="9.1046020000000005E-2"/>
    <x v="8"/>
    <n v="45"/>
    <x v="3"/>
    <x v="10"/>
  </r>
  <r>
    <x v="786"/>
    <x v="0"/>
    <x v="3"/>
    <n v="0.68520000000000003"/>
    <x v="8"/>
    <n v="46"/>
    <x v="3"/>
    <x v="10"/>
  </r>
  <r>
    <x v="786"/>
    <x v="16"/>
    <x v="3"/>
    <n v="1.46"/>
    <x v="8"/>
    <n v="46"/>
    <x v="3"/>
    <x v="10"/>
  </r>
  <r>
    <x v="786"/>
    <x v="14"/>
    <x v="3"/>
    <n v="1.4036"/>
    <x v="8"/>
    <n v="46"/>
    <x v="3"/>
    <x v="10"/>
  </r>
  <r>
    <x v="786"/>
    <x v="2"/>
    <x v="3"/>
    <n v="1.4466000000000001"/>
    <x v="8"/>
    <n v="46"/>
    <x v="3"/>
    <x v="10"/>
  </r>
  <r>
    <x v="786"/>
    <x v="5"/>
    <x v="3"/>
    <n v="0.95760000000000001"/>
    <x v="8"/>
    <n v="46"/>
    <x v="3"/>
    <x v="10"/>
  </r>
  <r>
    <x v="786"/>
    <x v="6"/>
    <x v="3"/>
    <n v="1.2311000000000001"/>
    <x v="8"/>
    <n v="46"/>
    <x v="3"/>
    <x v="10"/>
  </r>
  <r>
    <x v="786"/>
    <x v="17"/>
    <x v="3"/>
    <n v="1.5802"/>
    <x v="8"/>
    <n v="46"/>
    <x v="3"/>
    <x v="10"/>
  </r>
  <r>
    <x v="786"/>
    <x v="15"/>
    <x v="3"/>
    <n v="1.5317000000000001"/>
    <x v="8"/>
    <n v="46"/>
    <x v="3"/>
    <x v="10"/>
  </r>
  <r>
    <x v="786"/>
    <x v="8"/>
    <x v="3"/>
    <n v="1.5595000000000001"/>
    <x v="8"/>
    <n v="46"/>
    <x v="3"/>
    <x v="10"/>
  </r>
  <r>
    <x v="786"/>
    <x v="9"/>
    <x v="3"/>
    <n v="1.6435999999999999"/>
    <x v="8"/>
    <n v="46"/>
    <x v="3"/>
    <x v="10"/>
  </r>
  <r>
    <x v="786"/>
    <x v="10"/>
    <x v="3"/>
    <n v="1.7110000000000001"/>
    <x v="8"/>
    <n v="46"/>
    <x v="3"/>
    <x v="10"/>
  </r>
  <r>
    <x v="786"/>
    <x v="11"/>
    <x v="3"/>
    <n v="1.6768000000000001"/>
    <x v="8"/>
    <n v="46"/>
    <x v="3"/>
    <x v="10"/>
  </r>
  <r>
    <x v="786"/>
    <x v="12"/>
    <x v="3"/>
    <n v="1.899"/>
    <x v="8"/>
    <n v="46"/>
    <x v="3"/>
    <x v="10"/>
  </r>
  <r>
    <x v="786"/>
    <x v="18"/>
    <x v="3"/>
    <n v="1.0369999999999999"/>
    <x v="8"/>
    <n v="46"/>
    <x v="3"/>
    <x v="10"/>
  </r>
  <r>
    <x v="786"/>
    <x v="19"/>
    <x v="3"/>
    <n v="1.0892999999999999"/>
    <x v="8"/>
    <n v="46"/>
    <x v="3"/>
    <x v="10"/>
  </r>
  <r>
    <x v="786"/>
    <x v="13"/>
    <x v="3"/>
    <n v="0.7863"/>
    <x v="8"/>
    <n v="46"/>
    <x v="3"/>
    <x v="10"/>
  </r>
  <r>
    <x v="786"/>
    <x v="0"/>
    <x v="2"/>
    <n v="0.41608309999999998"/>
    <x v="8"/>
    <n v="46"/>
    <x v="3"/>
    <x v="10"/>
  </r>
  <r>
    <x v="786"/>
    <x v="16"/>
    <x v="2"/>
    <n v="0.71589199999999997"/>
    <x v="8"/>
    <n v="46"/>
    <x v="3"/>
    <x v="10"/>
  </r>
  <r>
    <x v="786"/>
    <x v="14"/>
    <x v="2"/>
    <n v="0.67003820000000003"/>
    <x v="8"/>
    <n v="46"/>
    <x v="3"/>
    <x v="10"/>
  </r>
  <r>
    <x v="786"/>
    <x v="2"/>
    <x v="2"/>
    <n v="0.70499750000000005"/>
    <x v="8"/>
    <n v="46"/>
    <x v="3"/>
    <x v="10"/>
  </r>
  <r>
    <x v="786"/>
    <x v="5"/>
    <x v="2"/>
    <n v="0.72297359999999999"/>
    <x v="8"/>
    <n v="46"/>
    <x v="3"/>
    <x v="10"/>
  </r>
  <r>
    <x v="786"/>
    <x v="6"/>
    <x v="2"/>
    <n v="0.65394430000000003"/>
    <x v="8"/>
    <n v="46"/>
    <x v="3"/>
    <x v="10"/>
  </r>
  <r>
    <x v="786"/>
    <x v="17"/>
    <x v="2"/>
    <n v="0.62551540000000005"/>
    <x v="8"/>
    <n v="46"/>
    <x v="3"/>
    <x v="10"/>
  </r>
  <r>
    <x v="786"/>
    <x v="15"/>
    <x v="2"/>
    <n v="0.58608450000000001"/>
    <x v="8"/>
    <n v="46"/>
    <x v="3"/>
    <x v="10"/>
  </r>
  <r>
    <x v="786"/>
    <x v="8"/>
    <x v="2"/>
    <n v="0.60868610000000001"/>
    <x v="8"/>
    <n v="46"/>
    <x v="3"/>
    <x v="10"/>
  </r>
  <r>
    <x v="786"/>
    <x v="9"/>
    <x v="2"/>
    <n v="0.67706010000000005"/>
    <x v="8"/>
    <n v="46"/>
    <x v="3"/>
    <x v="10"/>
  </r>
  <r>
    <x v="786"/>
    <x v="10"/>
    <x v="2"/>
    <n v="0.73185690000000003"/>
    <x v="8"/>
    <n v="46"/>
    <x v="3"/>
    <x v="10"/>
  </r>
  <r>
    <x v="786"/>
    <x v="11"/>
    <x v="2"/>
    <n v="0.70405209999999996"/>
    <x v="8"/>
    <n v="46"/>
    <x v="3"/>
    <x v="10"/>
  </r>
  <r>
    <x v="786"/>
    <x v="12"/>
    <x v="2"/>
    <n v="0.8847024"/>
    <x v="8"/>
    <n v="46"/>
    <x v="3"/>
    <x v="10"/>
  </r>
  <r>
    <x v="786"/>
    <x v="18"/>
    <x v="2"/>
    <n v="0.77818940000000003"/>
    <x v="8"/>
    <n v="46"/>
    <x v="3"/>
    <x v="10"/>
  </r>
  <r>
    <x v="786"/>
    <x v="19"/>
    <x v="2"/>
    <n v="0.80190969999999995"/>
    <x v="8"/>
    <n v="46"/>
    <x v="3"/>
    <x v="10"/>
  </r>
  <r>
    <x v="786"/>
    <x v="13"/>
    <x v="2"/>
    <n v="0.65898069999999997"/>
    <x v="8"/>
    <n v="46"/>
    <x v="3"/>
    <x v="10"/>
  </r>
  <r>
    <x v="786"/>
    <x v="0"/>
    <x v="0"/>
    <n v="0.14099"/>
    <x v="8"/>
    <n v="46"/>
    <x v="3"/>
    <x v="10"/>
  </r>
  <r>
    <x v="786"/>
    <x v="16"/>
    <x v="0"/>
    <n v="0.47110000000000002"/>
    <x v="8"/>
    <n v="46"/>
    <x v="3"/>
    <x v="10"/>
  </r>
  <r>
    <x v="786"/>
    <x v="14"/>
    <x v="0"/>
    <n v="0.47110000000000002"/>
    <x v="8"/>
    <n v="46"/>
    <x v="3"/>
    <x v="10"/>
  </r>
  <r>
    <x v="786"/>
    <x v="2"/>
    <x v="0"/>
    <n v="0.47110000000000002"/>
    <x v="8"/>
    <n v="46"/>
    <x v="3"/>
    <x v="10"/>
  </r>
  <r>
    <x v="786"/>
    <x v="5"/>
    <x v="0"/>
    <n v="0.12446"/>
    <x v="8"/>
    <n v="46"/>
    <x v="3"/>
    <x v="10"/>
  </r>
  <r>
    <x v="786"/>
    <x v="6"/>
    <x v="0"/>
    <n v="0.34694999999999998"/>
    <x v="8"/>
    <n v="46"/>
    <x v="3"/>
    <x v="10"/>
  </r>
  <r>
    <x v="786"/>
    <x v="17"/>
    <x v="0"/>
    <n v="0.65920000000000001"/>
    <x v="8"/>
    <n v="46"/>
    <x v="3"/>
    <x v="10"/>
  </r>
  <r>
    <x v="786"/>
    <x v="15"/>
    <x v="0"/>
    <n v="0.65920000000000001"/>
    <x v="8"/>
    <n v="46"/>
    <x v="3"/>
    <x v="10"/>
  </r>
  <r>
    <x v="786"/>
    <x v="8"/>
    <x v="0"/>
    <n v="0.65920000000000001"/>
    <x v="8"/>
    <n v="46"/>
    <x v="3"/>
    <x v="10"/>
  </r>
  <r>
    <x v="786"/>
    <x v="9"/>
    <x v="0"/>
    <n v="0.65920000000000001"/>
    <x v="8"/>
    <n v="46"/>
    <x v="3"/>
    <x v="10"/>
  </r>
  <r>
    <x v="786"/>
    <x v="10"/>
    <x v="0"/>
    <n v="0.65920000000000001"/>
    <x v="8"/>
    <n v="46"/>
    <x v="3"/>
    <x v="10"/>
  </r>
  <r>
    <x v="786"/>
    <x v="11"/>
    <x v="0"/>
    <n v="0.65920000000000001"/>
    <x v="8"/>
    <n v="46"/>
    <x v="3"/>
    <x v="10"/>
  </r>
  <r>
    <x v="786"/>
    <x v="12"/>
    <x v="0"/>
    <n v="0.65920000000000001"/>
    <x v="8"/>
    <n v="46"/>
    <x v="3"/>
    <x v="10"/>
  </r>
  <r>
    <x v="786"/>
    <x v="18"/>
    <x v="0"/>
    <n v="6.4899999999999999E-2"/>
    <x v="8"/>
    <n v="46"/>
    <x v="3"/>
    <x v="10"/>
  </r>
  <r>
    <x v="786"/>
    <x v="19"/>
    <x v="0"/>
    <n v="8.3699999999999997E-2"/>
    <x v="8"/>
    <n v="46"/>
    <x v="3"/>
    <x v="10"/>
  </r>
  <r>
    <x v="786"/>
    <x v="13"/>
    <x v="0"/>
    <n v="3.6859999999999997E-2"/>
    <x v="8"/>
    <n v="46"/>
    <x v="3"/>
    <x v="10"/>
  </r>
  <r>
    <x v="786"/>
    <x v="0"/>
    <x v="1"/>
    <n v="0.12812680000000001"/>
    <x v="8"/>
    <n v="46"/>
    <x v="3"/>
    <x v="10"/>
  </r>
  <r>
    <x v="786"/>
    <x v="16"/>
    <x v="1"/>
    <n v="0.27300809999999998"/>
    <x v="8"/>
    <n v="46"/>
    <x v="3"/>
    <x v="10"/>
  </r>
  <r>
    <x v="786"/>
    <x v="14"/>
    <x v="1"/>
    <n v="0.26246180000000002"/>
    <x v="8"/>
    <n v="46"/>
    <x v="3"/>
    <x v="10"/>
  </r>
  <r>
    <x v="786"/>
    <x v="2"/>
    <x v="1"/>
    <n v="0.27050239999999998"/>
    <x v="8"/>
    <n v="46"/>
    <x v="3"/>
    <x v="10"/>
  </r>
  <r>
    <x v="786"/>
    <x v="5"/>
    <x v="1"/>
    <n v="0.1101664"/>
    <x v="8"/>
    <n v="46"/>
    <x v="3"/>
    <x v="10"/>
  </r>
  <r>
    <x v="786"/>
    <x v="6"/>
    <x v="1"/>
    <n v="0.23020570000000001"/>
    <x v="8"/>
    <n v="46"/>
    <x v="3"/>
    <x v="10"/>
  </r>
  <r>
    <x v="786"/>
    <x v="17"/>
    <x v="1"/>
    <n v="0.29548449999999998"/>
    <x v="8"/>
    <n v="46"/>
    <x v="3"/>
    <x v="10"/>
  </r>
  <r>
    <x v="786"/>
    <x v="15"/>
    <x v="1"/>
    <n v="0.28641549999999999"/>
    <x v="8"/>
    <n v="46"/>
    <x v="3"/>
    <x v="10"/>
  </r>
  <r>
    <x v="786"/>
    <x v="8"/>
    <x v="1"/>
    <n v="0.29161379999999998"/>
    <x v="8"/>
    <n v="46"/>
    <x v="3"/>
    <x v="10"/>
  </r>
  <r>
    <x v="786"/>
    <x v="9"/>
    <x v="1"/>
    <n v="0.3073398"/>
    <x v="8"/>
    <n v="46"/>
    <x v="3"/>
    <x v="10"/>
  </r>
  <r>
    <x v="786"/>
    <x v="10"/>
    <x v="1"/>
    <n v="0.31994309999999998"/>
    <x v="8"/>
    <n v="46"/>
    <x v="3"/>
    <x v="10"/>
  </r>
  <r>
    <x v="786"/>
    <x v="11"/>
    <x v="1"/>
    <n v="0.31354799999999999"/>
    <x v="8"/>
    <n v="46"/>
    <x v="3"/>
    <x v="10"/>
  </r>
  <r>
    <x v="786"/>
    <x v="12"/>
    <x v="1"/>
    <n v="0.35509760000000001"/>
    <x v="8"/>
    <n v="46"/>
    <x v="3"/>
    <x v="10"/>
  </r>
  <r>
    <x v="786"/>
    <x v="18"/>
    <x v="1"/>
    <n v="0.19391059999999999"/>
    <x v="8"/>
    <n v="46"/>
    <x v="3"/>
    <x v="10"/>
  </r>
  <r>
    <x v="786"/>
    <x v="19"/>
    <x v="1"/>
    <n v="0.20369019999999999"/>
    <x v="8"/>
    <n v="46"/>
    <x v="3"/>
    <x v="10"/>
  </r>
  <r>
    <x v="786"/>
    <x v="13"/>
    <x v="1"/>
    <n v="9.0459289999999998E-2"/>
    <x v="8"/>
    <n v="46"/>
    <x v="3"/>
    <x v="10"/>
  </r>
  <r>
    <x v="787"/>
    <x v="0"/>
    <x v="3"/>
    <n v="0.68310000000000004"/>
    <x v="8"/>
    <n v="47"/>
    <x v="3"/>
    <x v="10"/>
  </r>
  <r>
    <x v="787"/>
    <x v="16"/>
    <x v="3"/>
    <n v="1.4436"/>
    <x v="8"/>
    <n v="47"/>
    <x v="3"/>
    <x v="10"/>
  </r>
  <r>
    <x v="787"/>
    <x v="14"/>
    <x v="3"/>
    <n v="1.391"/>
    <x v="8"/>
    <n v="47"/>
    <x v="3"/>
    <x v="10"/>
  </r>
  <r>
    <x v="787"/>
    <x v="2"/>
    <x v="3"/>
    <n v="1.4339999999999999"/>
    <x v="8"/>
    <n v="47"/>
    <x v="3"/>
    <x v="10"/>
  </r>
  <r>
    <x v="787"/>
    <x v="5"/>
    <x v="3"/>
    <n v="0.94440000000000002"/>
    <x v="8"/>
    <n v="47"/>
    <x v="3"/>
    <x v="10"/>
  </r>
  <r>
    <x v="787"/>
    <x v="6"/>
    <x v="3"/>
    <n v="1.2141999999999999"/>
    <x v="8"/>
    <n v="47"/>
    <x v="3"/>
    <x v="10"/>
  </r>
  <r>
    <x v="787"/>
    <x v="17"/>
    <x v="3"/>
    <n v="1.5597000000000001"/>
    <x v="8"/>
    <n v="47"/>
    <x v="3"/>
    <x v="10"/>
  </r>
  <r>
    <x v="787"/>
    <x v="15"/>
    <x v="3"/>
    <n v="1.5106999999999999"/>
    <x v="8"/>
    <n v="47"/>
    <x v="3"/>
    <x v="10"/>
  </r>
  <r>
    <x v="787"/>
    <x v="8"/>
    <x v="3"/>
    <n v="1.5482"/>
    <x v="8"/>
    <n v="47"/>
    <x v="3"/>
    <x v="10"/>
  </r>
  <r>
    <x v="787"/>
    <x v="9"/>
    <x v="3"/>
    <n v="1.6153999999999999"/>
    <x v="8"/>
    <n v="47"/>
    <x v="3"/>
    <x v="10"/>
  </r>
  <r>
    <x v="787"/>
    <x v="10"/>
    <x v="3"/>
    <n v="1.6942999999999999"/>
    <x v="8"/>
    <n v="47"/>
    <x v="3"/>
    <x v="10"/>
  </r>
  <r>
    <x v="787"/>
    <x v="11"/>
    <x v="3"/>
    <n v="1.6242000000000001"/>
    <x v="8"/>
    <n v="47"/>
    <x v="3"/>
    <x v="10"/>
  </r>
  <r>
    <x v="787"/>
    <x v="12"/>
    <x v="3"/>
    <n v="1.8898999999999999"/>
    <x v="8"/>
    <n v="47"/>
    <x v="3"/>
    <x v="10"/>
  </r>
  <r>
    <x v="787"/>
    <x v="18"/>
    <x v="3"/>
    <n v="1.0369999999999999"/>
    <x v="8"/>
    <n v="47"/>
    <x v="3"/>
    <x v="10"/>
  </r>
  <r>
    <x v="787"/>
    <x v="19"/>
    <x v="3"/>
    <n v="1.0892999999999999"/>
    <x v="8"/>
    <n v="47"/>
    <x v="3"/>
    <x v="10"/>
  </r>
  <r>
    <x v="787"/>
    <x v="13"/>
    <x v="3"/>
    <n v="0.76759999999999995"/>
    <x v="8"/>
    <n v="47"/>
    <x v="3"/>
    <x v="10"/>
  </r>
  <r>
    <x v="787"/>
    <x v="0"/>
    <x v="2"/>
    <n v="0.41437580000000002"/>
    <x v="8"/>
    <n v="47"/>
    <x v="3"/>
    <x v="10"/>
  </r>
  <r>
    <x v="787"/>
    <x v="16"/>
    <x v="2"/>
    <n v="0.70255860000000003"/>
    <x v="8"/>
    <n v="47"/>
    <x v="3"/>
    <x v="10"/>
  </r>
  <r>
    <x v="787"/>
    <x v="14"/>
    <x v="2"/>
    <n v="0.6597944"/>
    <x v="8"/>
    <n v="47"/>
    <x v="3"/>
    <x v="10"/>
  </r>
  <r>
    <x v="787"/>
    <x v="2"/>
    <x v="2"/>
    <n v="0.69475370000000003"/>
    <x v="8"/>
    <n v="47"/>
    <x v="3"/>
    <x v="10"/>
  </r>
  <r>
    <x v="787"/>
    <x v="5"/>
    <x v="2"/>
    <n v="0.71129229999999999"/>
    <x v="8"/>
    <n v="47"/>
    <x v="3"/>
    <x v="10"/>
  </r>
  <r>
    <x v="787"/>
    <x v="6"/>
    <x v="2"/>
    <n v="0.64020449999999995"/>
    <x v="8"/>
    <n v="47"/>
    <x v="3"/>
    <x v="10"/>
  </r>
  <r>
    <x v="787"/>
    <x v="17"/>
    <x v="2"/>
    <n v="0.60884879999999997"/>
    <x v="8"/>
    <n v="47"/>
    <x v="3"/>
    <x v="10"/>
  </r>
  <r>
    <x v="787"/>
    <x v="15"/>
    <x v="2"/>
    <n v="0.5690113"/>
    <x v="8"/>
    <n v="47"/>
    <x v="3"/>
    <x v="10"/>
  </r>
  <r>
    <x v="787"/>
    <x v="8"/>
    <x v="2"/>
    <n v="0.59949920000000001"/>
    <x v="8"/>
    <n v="47"/>
    <x v="3"/>
    <x v="10"/>
  </r>
  <r>
    <x v="787"/>
    <x v="9"/>
    <x v="2"/>
    <n v="0.65413330000000003"/>
    <x v="8"/>
    <n v="47"/>
    <x v="3"/>
    <x v="10"/>
  </r>
  <r>
    <x v="787"/>
    <x v="10"/>
    <x v="2"/>
    <n v="0.71827969999999997"/>
    <x v="8"/>
    <n v="47"/>
    <x v="3"/>
    <x v="10"/>
  </r>
  <r>
    <x v="787"/>
    <x v="11"/>
    <x v="2"/>
    <n v="0.66128779999999998"/>
    <x v="8"/>
    <n v="47"/>
    <x v="3"/>
    <x v="10"/>
  </r>
  <r>
    <x v="787"/>
    <x v="12"/>
    <x v="2"/>
    <n v="0.87730410000000003"/>
    <x v="8"/>
    <n v="47"/>
    <x v="3"/>
    <x v="10"/>
  </r>
  <r>
    <x v="787"/>
    <x v="18"/>
    <x v="2"/>
    <n v="0.77818940000000003"/>
    <x v="8"/>
    <n v="47"/>
    <x v="3"/>
    <x v="10"/>
  </r>
  <r>
    <x v="787"/>
    <x v="19"/>
    <x v="2"/>
    <n v="0.80190969999999995"/>
    <x v="8"/>
    <n v="47"/>
    <x v="3"/>
    <x v="10"/>
  </r>
  <r>
    <x v="787"/>
    <x v="13"/>
    <x v="2"/>
    <n v="0.642432"/>
    <x v="8"/>
    <n v="47"/>
    <x v="3"/>
    <x v="10"/>
  </r>
  <r>
    <x v="787"/>
    <x v="0"/>
    <x v="0"/>
    <n v="0.14099"/>
    <x v="8"/>
    <n v="47"/>
    <x v="3"/>
    <x v="10"/>
  </r>
  <r>
    <x v="787"/>
    <x v="16"/>
    <x v="0"/>
    <n v="0.47110000000000002"/>
    <x v="8"/>
    <n v="47"/>
    <x v="3"/>
    <x v="10"/>
  </r>
  <r>
    <x v="787"/>
    <x v="14"/>
    <x v="0"/>
    <n v="0.47110000000000002"/>
    <x v="8"/>
    <n v="47"/>
    <x v="3"/>
    <x v="10"/>
  </r>
  <r>
    <x v="787"/>
    <x v="2"/>
    <x v="0"/>
    <n v="0.47110000000000002"/>
    <x v="8"/>
    <n v="47"/>
    <x v="3"/>
    <x v="10"/>
  </r>
  <r>
    <x v="787"/>
    <x v="5"/>
    <x v="0"/>
    <n v="0.12446"/>
    <x v="8"/>
    <n v="47"/>
    <x v="3"/>
    <x v="10"/>
  </r>
  <r>
    <x v="787"/>
    <x v="6"/>
    <x v="0"/>
    <n v="0.34694999999999998"/>
    <x v="8"/>
    <n v="47"/>
    <x v="3"/>
    <x v="10"/>
  </r>
  <r>
    <x v="787"/>
    <x v="17"/>
    <x v="0"/>
    <n v="0.65920000000000001"/>
    <x v="8"/>
    <n v="47"/>
    <x v="3"/>
    <x v="10"/>
  </r>
  <r>
    <x v="787"/>
    <x v="15"/>
    <x v="0"/>
    <n v="0.65920000000000001"/>
    <x v="8"/>
    <n v="47"/>
    <x v="3"/>
    <x v="10"/>
  </r>
  <r>
    <x v="787"/>
    <x v="8"/>
    <x v="0"/>
    <n v="0.65920000000000001"/>
    <x v="8"/>
    <n v="47"/>
    <x v="3"/>
    <x v="10"/>
  </r>
  <r>
    <x v="787"/>
    <x v="9"/>
    <x v="0"/>
    <n v="0.65920000000000001"/>
    <x v="8"/>
    <n v="47"/>
    <x v="3"/>
    <x v="10"/>
  </r>
  <r>
    <x v="787"/>
    <x v="10"/>
    <x v="0"/>
    <n v="0.65920000000000001"/>
    <x v="8"/>
    <n v="47"/>
    <x v="3"/>
    <x v="10"/>
  </r>
  <r>
    <x v="787"/>
    <x v="11"/>
    <x v="0"/>
    <n v="0.65920000000000001"/>
    <x v="8"/>
    <n v="47"/>
    <x v="3"/>
    <x v="10"/>
  </r>
  <r>
    <x v="787"/>
    <x v="12"/>
    <x v="0"/>
    <n v="0.65920000000000001"/>
    <x v="8"/>
    <n v="47"/>
    <x v="3"/>
    <x v="10"/>
  </r>
  <r>
    <x v="787"/>
    <x v="18"/>
    <x v="0"/>
    <n v="6.4899999999999999E-2"/>
    <x v="8"/>
    <n v="47"/>
    <x v="3"/>
    <x v="10"/>
  </r>
  <r>
    <x v="787"/>
    <x v="19"/>
    <x v="0"/>
    <n v="8.3699999999999997E-2"/>
    <x v="8"/>
    <n v="47"/>
    <x v="3"/>
    <x v="10"/>
  </r>
  <r>
    <x v="787"/>
    <x v="13"/>
    <x v="0"/>
    <n v="3.6859999999999997E-2"/>
    <x v="8"/>
    <n v="47"/>
    <x v="3"/>
    <x v="10"/>
  </r>
  <r>
    <x v="787"/>
    <x v="0"/>
    <x v="1"/>
    <n v="0.12773409999999999"/>
    <x v="8"/>
    <n v="47"/>
    <x v="3"/>
    <x v="10"/>
  </r>
  <r>
    <x v="787"/>
    <x v="16"/>
    <x v="1"/>
    <n v="0.2699415"/>
    <x v="8"/>
    <n v="47"/>
    <x v="3"/>
    <x v="10"/>
  </r>
  <r>
    <x v="787"/>
    <x v="14"/>
    <x v="1"/>
    <n v="0.2601057"/>
    <x v="8"/>
    <n v="47"/>
    <x v="3"/>
    <x v="10"/>
  </r>
  <r>
    <x v="787"/>
    <x v="2"/>
    <x v="1"/>
    <n v="0.2681463"/>
    <x v="8"/>
    <n v="47"/>
    <x v="3"/>
    <x v="10"/>
  </r>
  <r>
    <x v="787"/>
    <x v="5"/>
    <x v="1"/>
    <n v="0.1086478"/>
    <x v="8"/>
    <n v="47"/>
    <x v="3"/>
    <x v="10"/>
  </r>
  <r>
    <x v="787"/>
    <x v="6"/>
    <x v="1"/>
    <n v="0.22704550000000001"/>
    <x v="8"/>
    <n v="47"/>
    <x v="3"/>
    <x v="10"/>
  </r>
  <r>
    <x v="787"/>
    <x v="17"/>
    <x v="1"/>
    <n v="0.2916512"/>
    <x v="8"/>
    <n v="47"/>
    <x v="3"/>
    <x v="10"/>
  </r>
  <r>
    <x v="787"/>
    <x v="15"/>
    <x v="1"/>
    <n v="0.28248859999999998"/>
    <x v="8"/>
    <n v="47"/>
    <x v="3"/>
    <x v="10"/>
  </r>
  <r>
    <x v="787"/>
    <x v="8"/>
    <x v="1"/>
    <n v="0.2895008"/>
    <x v="8"/>
    <n v="47"/>
    <x v="3"/>
    <x v="10"/>
  </r>
  <r>
    <x v="787"/>
    <x v="9"/>
    <x v="1"/>
    <n v="0.30206670000000002"/>
    <x v="8"/>
    <n v="47"/>
    <x v="3"/>
    <x v="10"/>
  </r>
  <r>
    <x v="787"/>
    <x v="10"/>
    <x v="1"/>
    <n v="0.3168203"/>
    <x v="8"/>
    <n v="47"/>
    <x v="3"/>
    <x v="10"/>
  </r>
  <r>
    <x v="787"/>
    <x v="11"/>
    <x v="1"/>
    <n v="0.30371219999999999"/>
    <x v="8"/>
    <n v="47"/>
    <x v="3"/>
    <x v="10"/>
  </r>
  <r>
    <x v="787"/>
    <x v="12"/>
    <x v="1"/>
    <n v="0.35339589999999999"/>
    <x v="8"/>
    <n v="47"/>
    <x v="3"/>
    <x v="10"/>
  </r>
  <r>
    <x v="787"/>
    <x v="18"/>
    <x v="1"/>
    <n v="0.19391059999999999"/>
    <x v="8"/>
    <n v="47"/>
    <x v="3"/>
    <x v="10"/>
  </r>
  <r>
    <x v="787"/>
    <x v="19"/>
    <x v="1"/>
    <n v="0.20369019999999999"/>
    <x v="8"/>
    <n v="47"/>
    <x v="3"/>
    <x v="10"/>
  </r>
  <r>
    <x v="787"/>
    <x v="13"/>
    <x v="1"/>
    <n v="8.8307960000000005E-2"/>
    <x v="8"/>
    <n v="47"/>
    <x v="3"/>
    <x v="10"/>
  </r>
  <r>
    <x v="788"/>
    <x v="0"/>
    <x v="3"/>
    <n v="0.68200000000000005"/>
    <x v="8"/>
    <n v="48"/>
    <x v="3"/>
    <x v="10"/>
  </r>
  <r>
    <x v="788"/>
    <x v="16"/>
    <x v="3"/>
    <n v="1.4171"/>
    <x v="8"/>
    <n v="48"/>
    <x v="3"/>
    <x v="10"/>
  </r>
  <r>
    <x v="788"/>
    <x v="14"/>
    <x v="3"/>
    <n v="1.3635999999999999"/>
    <x v="8"/>
    <n v="48"/>
    <x v="3"/>
    <x v="10"/>
  </r>
  <r>
    <x v="788"/>
    <x v="2"/>
    <x v="3"/>
    <n v="1.4012"/>
    <x v="8"/>
    <n v="48"/>
    <x v="3"/>
    <x v="10"/>
  </r>
  <r>
    <x v="788"/>
    <x v="5"/>
    <x v="3"/>
    <n v="0.92020000000000002"/>
    <x v="8"/>
    <n v="48"/>
    <x v="3"/>
    <x v="10"/>
  </r>
  <r>
    <x v="788"/>
    <x v="6"/>
    <x v="3"/>
    <n v="1.1902999999999999"/>
    <x v="8"/>
    <n v="48"/>
    <x v="3"/>
    <x v="10"/>
  </r>
  <r>
    <x v="788"/>
    <x v="17"/>
    <x v="3"/>
    <n v="1.528"/>
    <x v="8"/>
    <n v="48"/>
    <x v="3"/>
    <x v="10"/>
  </r>
  <r>
    <x v="788"/>
    <x v="15"/>
    <x v="3"/>
    <n v="1.4814000000000001"/>
    <x v="8"/>
    <n v="48"/>
    <x v="3"/>
    <x v="10"/>
  </r>
  <r>
    <x v="788"/>
    <x v="8"/>
    <x v="3"/>
    <n v="1.5119"/>
    <x v="8"/>
    <n v="48"/>
    <x v="3"/>
    <x v="10"/>
  </r>
  <r>
    <x v="788"/>
    <x v="9"/>
    <x v="3"/>
    <n v="1.5911999999999999"/>
    <x v="8"/>
    <n v="48"/>
    <x v="3"/>
    <x v="10"/>
  </r>
  <r>
    <x v="788"/>
    <x v="10"/>
    <x v="3"/>
    <n v="1.6628000000000001"/>
    <x v="8"/>
    <n v="48"/>
    <x v="3"/>
    <x v="10"/>
  </r>
  <r>
    <x v="788"/>
    <x v="11"/>
    <x v="3"/>
    <n v="1.6108"/>
    <x v="8"/>
    <n v="48"/>
    <x v="3"/>
    <x v="10"/>
  </r>
  <r>
    <x v="788"/>
    <x v="12"/>
    <x v="3"/>
    <n v="1.8765000000000001"/>
    <x v="8"/>
    <n v="48"/>
    <x v="3"/>
    <x v="10"/>
  </r>
  <r>
    <x v="788"/>
    <x v="18"/>
    <x v="3"/>
    <n v="1.0369999999999999"/>
    <x v="8"/>
    <n v="48"/>
    <x v="3"/>
    <x v="10"/>
  </r>
  <r>
    <x v="788"/>
    <x v="19"/>
    <x v="3"/>
    <n v="1.0892999999999999"/>
    <x v="8"/>
    <n v="48"/>
    <x v="3"/>
    <x v="10"/>
  </r>
  <r>
    <x v="788"/>
    <x v="13"/>
    <x v="3"/>
    <n v="0.74619999999999997"/>
    <x v="8"/>
    <n v="48"/>
    <x v="3"/>
    <x v="10"/>
  </r>
  <r>
    <x v="788"/>
    <x v="0"/>
    <x v="2"/>
    <n v="0.4134815"/>
    <x v="8"/>
    <n v="48"/>
    <x v="3"/>
    <x v="10"/>
  </r>
  <r>
    <x v="788"/>
    <x v="16"/>
    <x v="2"/>
    <n v="0.6810138"/>
    <x v="8"/>
    <n v="48"/>
    <x v="3"/>
    <x v="10"/>
  </r>
  <r>
    <x v="788"/>
    <x v="14"/>
    <x v="2"/>
    <n v="0.63751789999999997"/>
    <x v="8"/>
    <n v="48"/>
    <x v="3"/>
    <x v="10"/>
  </r>
  <r>
    <x v="788"/>
    <x v="2"/>
    <x v="2"/>
    <n v="0.66808710000000004"/>
    <x v="8"/>
    <n v="48"/>
    <x v="3"/>
    <x v="10"/>
  </r>
  <r>
    <x v="788"/>
    <x v="5"/>
    <x v="2"/>
    <n v="0.6898763"/>
    <x v="8"/>
    <n v="48"/>
    <x v="3"/>
    <x v="10"/>
  </r>
  <r>
    <x v="788"/>
    <x v="6"/>
    <x v="2"/>
    <n v="0.62077360000000004"/>
    <x v="8"/>
    <n v="48"/>
    <x v="3"/>
    <x v="10"/>
  </r>
  <r>
    <x v="788"/>
    <x v="17"/>
    <x v="2"/>
    <n v="0.58307640000000005"/>
    <x v="8"/>
    <n v="48"/>
    <x v="3"/>
    <x v="10"/>
  </r>
  <r>
    <x v="788"/>
    <x v="15"/>
    <x v="2"/>
    <n v="0.54519019999999996"/>
    <x v="8"/>
    <n v="48"/>
    <x v="3"/>
    <x v="10"/>
  </r>
  <r>
    <x v="788"/>
    <x v="8"/>
    <x v="2"/>
    <n v="0.56998689999999996"/>
    <x v="8"/>
    <n v="48"/>
    <x v="3"/>
    <x v="10"/>
  </r>
  <r>
    <x v="788"/>
    <x v="9"/>
    <x v="2"/>
    <n v="0.63445850000000004"/>
    <x v="8"/>
    <n v="48"/>
    <x v="3"/>
    <x v="10"/>
  </r>
  <r>
    <x v="788"/>
    <x v="10"/>
    <x v="2"/>
    <n v="0.6926698"/>
    <x v="8"/>
    <n v="48"/>
    <x v="3"/>
    <x v="10"/>
  </r>
  <r>
    <x v="788"/>
    <x v="11"/>
    <x v="2"/>
    <n v="0.65039349999999996"/>
    <x v="8"/>
    <n v="48"/>
    <x v="3"/>
    <x v="10"/>
  </r>
  <r>
    <x v="788"/>
    <x v="12"/>
    <x v="2"/>
    <n v="0.86640969999999995"/>
    <x v="8"/>
    <n v="48"/>
    <x v="3"/>
    <x v="10"/>
  </r>
  <r>
    <x v="788"/>
    <x v="18"/>
    <x v="2"/>
    <n v="0.77818940000000003"/>
    <x v="8"/>
    <n v="48"/>
    <x v="3"/>
    <x v="10"/>
  </r>
  <r>
    <x v="788"/>
    <x v="19"/>
    <x v="2"/>
    <n v="0.80190969999999995"/>
    <x v="8"/>
    <n v="48"/>
    <x v="3"/>
    <x v="10"/>
  </r>
  <r>
    <x v="788"/>
    <x v="13"/>
    <x v="2"/>
    <n v="0.62349399999999999"/>
    <x v="8"/>
    <n v="48"/>
    <x v="3"/>
    <x v="10"/>
  </r>
  <r>
    <x v="788"/>
    <x v="0"/>
    <x v="0"/>
    <n v="0.14099"/>
    <x v="8"/>
    <n v="48"/>
    <x v="3"/>
    <x v="10"/>
  </r>
  <r>
    <x v="788"/>
    <x v="16"/>
    <x v="0"/>
    <n v="0.47110000000000002"/>
    <x v="8"/>
    <n v="48"/>
    <x v="3"/>
    <x v="10"/>
  </r>
  <r>
    <x v="788"/>
    <x v="14"/>
    <x v="0"/>
    <n v="0.47110000000000002"/>
    <x v="8"/>
    <n v="48"/>
    <x v="3"/>
    <x v="10"/>
  </r>
  <r>
    <x v="788"/>
    <x v="2"/>
    <x v="0"/>
    <n v="0.47110000000000002"/>
    <x v="8"/>
    <n v="48"/>
    <x v="3"/>
    <x v="10"/>
  </r>
  <r>
    <x v="788"/>
    <x v="5"/>
    <x v="0"/>
    <n v="0.12446"/>
    <x v="8"/>
    <n v="48"/>
    <x v="3"/>
    <x v="10"/>
  </r>
  <r>
    <x v="788"/>
    <x v="6"/>
    <x v="0"/>
    <n v="0.34694999999999998"/>
    <x v="8"/>
    <n v="48"/>
    <x v="3"/>
    <x v="10"/>
  </r>
  <r>
    <x v="788"/>
    <x v="17"/>
    <x v="0"/>
    <n v="0.65920000000000001"/>
    <x v="8"/>
    <n v="48"/>
    <x v="3"/>
    <x v="10"/>
  </r>
  <r>
    <x v="788"/>
    <x v="15"/>
    <x v="0"/>
    <n v="0.65920000000000001"/>
    <x v="8"/>
    <n v="48"/>
    <x v="3"/>
    <x v="10"/>
  </r>
  <r>
    <x v="788"/>
    <x v="8"/>
    <x v="0"/>
    <n v="0.65920000000000001"/>
    <x v="8"/>
    <n v="48"/>
    <x v="3"/>
    <x v="10"/>
  </r>
  <r>
    <x v="788"/>
    <x v="9"/>
    <x v="0"/>
    <n v="0.65920000000000001"/>
    <x v="8"/>
    <n v="48"/>
    <x v="3"/>
    <x v="10"/>
  </r>
  <r>
    <x v="788"/>
    <x v="10"/>
    <x v="0"/>
    <n v="0.65920000000000001"/>
    <x v="8"/>
    <n v="48"/>
    <x v="3"/>
    <x v="10"/>
  </r>
  <r>
    <x v="788"/>
    <x v="11"/>
    <x v="0"/>
    <n v="0.65920000000000001"/>
    <x v="8"/>
    <n v="48"/>
    <x v="3"/>
    <x v="10"/>
  </r>
  <r>
    <x v="788"/>
    <x v="12"/>
    <x v="0"/>
    <n v="0.65920000000000001"/>
    <x v="8"/>
    <n v="48"/>
    <x v="3"/>
    <x v="10"/>
  </r>
  <r>
    <x v="788"/>
    <x v="18"/>
    <x v="0"/>
    <n v="6.4899999999999999E-2"/>
    <x v="8"/>
    <n v="48"/>
    <x v="3"/>
    <x v="10"/>
  </r>
  <r>
    <x v="788"/>
    <x v="19"/>
    <x v="0"/>
    <n v="8.3699999999999997E-2"/>
    <x v="8"/>
    <n v="48"/>
    <x v="3"/>
    <x v="10"/>
  </r>
  <r>
    <x v="788"/>
    <x v="13"/>
    <x v="0"/>
    <n v="3.6859999999999997E-2"/>
    <x v="8"/>
    <n v="48"/>
    <x v="3"/>
    <x v="10"/>
  </r>
  <r>
    <x v="788"/>
    <x v="0"/>
    <x v="1"/>
    <n v="0.12752849999999999"/>
    <x v="8"/>
    <n v="48"/>
    <x v="3"/>
    <x v="10"/>
  </r>
  <r>
    <x v="788"/>
    <x v="16"/>
    <x v="1"/>
    <n v="0.26498620000000001"/>
    <x v="8"/>
    <n v="48"/>
    <x v="3"/>
    <x v="10"/>
  </r>
  <r>
    <x v="788"/>
    <x v="14"/>
    <x v="1"/>
    <n v="0.25498209999999999"/>
    <x v="8"/>
    <n v="48"/>
    <x v="3"/>
    <x v="10"/>
  </r>
  <r>
    <x v="788"/>
    <x v="2"/>
    <x v="1"/>
    <n v="0.262013"/>
    <x v="8"/>
    <n v="48"/>
    <x v="3"/>
    <x v="10"/>
  </r>
  <r>
    <x v="788"/>
    <x v="5"/>
    <x v="1"/>
    <n v="0.10586370000000001"/>
    <x v="8"/>
    <n v="48"/>
    <x v="3"/>
    <x v="10"/>
  </r>
  <r>
    <x v="788"/>
    <x v="6"/>
    <x v="1"/>
    <n v="0.22257640000000001"/>
    <x v="8"/>
    <n v="48"/>
    <x v="3"/>
    <x v="10"/>
  </r>
  <r>
    <x v="788"/>
    <x v="17"/>
    <x v="1"/>
    <n v="0.28572360000000002"/>
    <x v="8"/>
    <n v="48"/>
    <x v="3"/>
    <x v="10"/>
  </r>
  <r>
    <x v="788"/>
    <x v="15"/>
    <x v="1"/>
    <n v="0.27700979999999997"/>
    <x v="8"/>
    <n v="48"/>
    <x v="3"/>
    <x v="10"/>
  </r>
  <r>
    <x v="788"/>
    <x v="8"/>
    <x v="1"/>
    <n v="0.28271299999999999"/>
    <x v="8"/>
    <n v="48"/>
    <x v="3"/>
    <x v="10"/>
  </r>
  <r>
    <x v="788"/>
    <x v="9"/>
    <x v="1"/>
    <n v="0.29754150000000001"/>
    <x v="8"/>
    <n v="48"/>
    <x v="3"/>
    <x v="10"/>
  </r>
  <r>
    <x v="788"/>
    <x v="10"/>
    <x v="1"/>
    <n v="0.31093009999999999"/>
    <x v="8"/>
    <n v="48"/>
    <x v="3"/>
    <x v="10"/>
  </r>
  <r>
    <x v="788"/>
    <x v="11"/>
    <x v="1"/>
    <n v="0.30120649999999999"/>
    <x v="8"/>
    <n v="48"/>
    <x v="3"/>
    <x v="10"/>
  </r>
  <r>
    <x v="788"/>
    <x v="12"/>
    <x v="1"/>
    <n v="0.35089019999999999"/>
    <x v="8"/>
    <n v="48"/>
    <x v="3"/>
    <x v="10"/>
  </r>
  <r>
    <x v="788"/>
    <x v="18"/>
    <x v="1"/>
    <n v="0.19391059999999999"/>
    <x v="8"/>
    <n v="48"/>
    <x v="3"/>
    <x v="10"/>
  </r>
  <r>
    <x v="788"/>
    <x v="19"/>
    <x v="1"/>
    <n v="0.20369019999999999"/>
    <x v="8"/>
    <n v="48"/>
    <x v="3"/>
    <x v="10"/>
  </r>
  <r>
    <x v="788"/>
    <x v="13"/>
    <x v="1"/>
    <n v="8.5846019999999995E-2"/>
    <x v="8"/>
    <n v="48"/>
    <x v="3"/>
    <x v="10"/>
  </r>
  <r>
    <x v="789"/>
    <x v="0"/>
    <x v="3"/>
    <n v="0.68069999999999997"/>
    <x v="8"/>
    <n v="49"/>
    <x v="3"/>
    <x v="11"/>
  </r>
  <r>
    <x v="789"/>
    <x v="16"/>
    <x v="3"/>
    <n v="1.3861000000000001"/>
    <x v="8"/>
    <n v="49"/>
    <x v="3"/>
    <x v="11"/>
  </r>
  <r>
    <x v="789"/>
    <x v="14"/>
    <x v="3"/>
    <n v="1.3311999999999999"/>
    <x v="8"/>
    <n v="49"/>
    <x v="3"/>
    <x v="11"/>
  </r>
  <r>
    <x v="789"/>
    <x v="2"/>
    <x v="3"/>
    <n v="1.3682000000000001"/>
    <x v="8"/>
    <n v="49"/>
    <x v="3"/>
    <x v="11"/>
  </r>
  <r>
    <x v="789"/>
    <x v="5"/>
    <x v="3"/>
    <n v="0.8901"/>
    <x v="8"/>
    <n v="49"/>
    <x v="3"/>
    <x v="11"/>
  </r>
  <r>
    <x v="789"/>
    <x v="6"/>
    <x v="3"/>
    <n v="1.1606000000000001"/>
    <x v="8"/>
    <n v="49"/>
    <x v="3"/>
    <x v="11"/>
  </r>
  <r>
    <x v="789"/>
    <x v="17"/>
    <x v="3"/>
    <n v="1.4970000000000001"/>
    <x v="8"/>
    <n v="49"/>
    <x v="3"/>
    <x v="11"/>
  </r>
  <r>
    <x v="789"/>
    <x v="15"/>
    <x v="3"/>
    <n v="1.4481999999999999"/>
    <x v="8"/>
    <n v="49"/>
    <x v="3"/>
    <x v="11"/>
  </r>
  <r>
    <x v="789"/>
    <x v="8"/>
    <x v="3"/>
    <n v="1.4802999999999999"/>
    <x v="8"/>
    <n v="49"/>
    <x v="3"/>
    <x v="11"/>
  </r>
  <r>
    <x v="789"/>
    <x v="9"/>
    <x v="3"/>
    <n v="1.5581"/>
    <x v="8"/>
    <n v="49"/>
    <x v="3"/>
    <x v="11"/>
  </r>
  <r>
    <x v="789"/>
    <x v="10"/>
    <x v="3"/>
    <n v="1.6282000000000001"/>
    <x v="8"/>
    <n v="49"/>
    <x v="3"/>
    <x v="11"/>
  </r>
  <r>
    <x v="789"/>
    <x v="11"/>
    <x v="3"/>
    <n v="1.5739000000000001"/>
    <x v="8"/>
    <n v="49"/>
    <x v="3"/>
    <x v="11"/>
  </r>
  <r>
    <x v="789"/>
    <x v="12"/>
    <x v="3"/>
    <n v="1.8714"/>
    <x v="8"/>
    <n v="49"/>
    <x v="3"/>
    <x v="11"/>
  </r>
  <r>
    <x v="789"/>
    <x v="18"/>
    <x v="3"/>
    <n v="1.0389999999999999"/>
    <x v="8"/>
    <n v="49"/>
    <x v="3"/>
    <x v="11"/>
  </r>
  <r>
    <x v="789"/>
    <x v="19"/>
    <x v="3"/>
    <n v="1.0892999999999999"/>
    <x v="8"/>
    <n v="49"/>
    <x v="3"/>
    <x v="11"/>
  </r>
  <r>
    <x v="789"/>
    <x v="13"/>
    <x v="3"/>
    <n v="0.72101899999999997"/>
    <x v="8"/>
    <n v="49"/>
    <x v="3"/>
    <x v="11"/>
  </r>
  <r>
    <x v="789"/>
    <x v="0"/>
    <x v="2"/>
    <n v="0.41242459999999997"/>
    <x v="8"/>
    <n v="49"/>
    <x v="3"/>
    <x v="11"/>
  </r>
  <r>
    <x v="789"/>
    <x v="16"/>
    <x v="2"/>
    <n v="0.65581069999999997"/>
    <x v="8"/>
    <n v="49"/>
    <x v="3"/>
    <x v="11"/>
  </r>
  <r>
    <x v="789"/>
    <x v="14"/>
    <x v="2"/>
    <n v="0.61117639999999995"/>
    <x v="8"/>
    <n v="49"/>
    <x v="3"/>
    <x v="11"/>
  </r>
  <r>
    <x v="789"/>
    <x v="2"/>
    <x v="2"/>
    <n v="0.64125770000000004"/>
    <x v="8"/>
    <n v="49"/>
    <x v="3"/>
    <x v="11"/>
  </r>
  <r>
    <x v="789"/>
    <x v="5"/>
    <x v="2"/>
    <n v="0.66323909999999997"/>
    <x v="8"/>
    <n v="49"/>
    <x v="3"/>
    <x v="11"/>
  </r>
  <r>
    <x v="789"/>
    <x v="6"/>
    <x v="2"/>
    <n v="0.59662720000000002"/>
    <x v="8"/>
    <n v="49"/>
    <x v="3"/>
    <x v="11"/>
  </r>
  <r>
    <x v="789"/>
    <x v="17"/>
    <x v="2"/>
    <n v="0.55787310000000001"/>
    <x v="8"/>
    <n v="49"/>
    <x v="3"/>
    <x v="11"/>
  </r>
  <r>
    <x v="789"/>
    <x v="15"/>
    <x v="2"/>
    <n v="0.51819839999999995"/>
    <x v="8"/>
    <n v="49"/>
    <x v="3"/>
    <x v="11"/>
  </r>
  <r>
    <x v="789"/>
    <x v="8"/>
    <x v="2"/>
    <n v="0.54429590000000005"/>
    <x v="8"/>
    <n v="49"/>
    <x v="3"/>
    <x v="11"/>
  </r>
  <r>
    <x v="789"/>
    <x v="9"/>
    <x v="2"/>
    <n v="0.60754790000000003"/>
    <x v="8"/>
    <n v="49"/>
    <x v="3"/>
    <x v="11"/>
  </r>
  <r>
    <x v="789"/>
    <x v="10"/>
    <x v="2"/>
    <n v="0.66453989999999996"/>
    <x v="8"/>
    <n v="49"/>
    <x v="3"/>
    <x v="11"/>
  </r>
  <r>
    <x v="789"/>
    <x v="11"/>
    <x v="2"/>
    <n v="0.62039350000000004"/>
    <x v="8"/>
    <n v="49"/>
    <x v="3"/>
    <x v="11"/>
  </r>
  <r>
    <x v="789"/>
    <x v="12"/>
    <x v="2"/>
    <n v="0.86226329999999995"/>
    <x v="8"/>
    <n v="49"/>
    <x v="3"/>
    <x v="11"/>
  </r>
  <r>
    <x v="789"/>
    <x v="18"/>
    <x v="2"/>
    <n v="0.77981549999999999"/>
    <x v="8"/>
    <n v="49"/>
    <x v="3"/>
    <x v="11"/>
  </r>
  <r>
    <x v="789"/>
    <x v="19"/>
    <x v="2"/>
    <n v="0.80190969999999995"/>
    <x v="8"/>
    <n v="49"/>
    <x v="3"/>
    <x v="11"/>
  </r>
  <r>
    <x v="789"/>
    <x v="13"/>
    <x v="2"/>
    <n v="0.60120989999999996"/>
    <x v="8"/>
    <n v="49"/>
    <x v="3"/>
    <x v="11"/>
  </r>
  <r>
    <x v="789"/>
    <x v="0"/>
    <x v="0"/>
    <n v="0.14099"/>
    <x v="8"/>
    <n v="49"/>
    <x v="3"/>
    <x v="11"/>
  </r>
  <r>
    <x v="789"/>
    <x v="16"/>
    <x v="0"/>
    <n v="0.47110000000000002"/>
    <x v="8"/>
    <n v="49"/>
    <x v="3"/>
    <x v="11"/>
  </r>
  <r>
    <x v="789"/>
    <x v="14"/>
    <x v="0"/>
    <n v="0.47110000000000002"/>
    <x v="8"/>
    <n v="49"/>
    <x v="3"/>
    <x v="11"/>
  </r>
  <r>
    <x v="789"/>
    <x v="2"/>
    <x v="0"/>
    <n v="0.47110000000000002"/>
    <x v="8"/>
    <n v="49"/>
    <x v="3"/>
    <x v="11"/>
  </r>
  <r>
    <x v="789"/>
    <x v="5"/>
    <x v="0"/>
    <n v="0.12446"/>
    <x v="8"/>
    <n v="49"/>
    <x v="3"/>
    <x v="11"/>
  </r>
  <r>
    <x v="789"/>
    <x v="6"/>
    <x v="0"/>
    <n v="0.34694999999999998"/>
    <x v="8"/>
    <n v="49"/>
    <x v="3"/>
    <x v="11"/>
  </r>
  <r>
    <x v="789"/>
    <x v="17"/>
    <x v="0"/>
    <n v="0.65920000000000001"/>
    <x v="8"/>
    <n v="49"/>
    <x v="3"/>
    <x v="11"/>
  </r>
  <r>
    <x v="789"/>
    <x v="15"/>
    <x v="0"/>
    <n v="0.65920000000000001"/>
    <x v="8"/>
    <n v="49"/>
    <x v="3"/>
    <x v="11"/>
  </r>
  <r>
    <x v="789"/>
    <x v="8"/>
    <x v="0"/>
    <n v="0.65920000000000001"/>
    <x v="8"/>
    <n v="49"/>
    <x v="3"/>
    <x v="11"/>
  </r>
  <r>
    <x v="789"/>
    <x v="9"/>
    <x v="0"/>
    <n v="0.65920000000000001"/>
    <x v="8"/>
    <n v="49"/>
    <x v="3"/>
    <x v="11"/>
  </r>
  <r>
    <x v="789"/>
    <x v="10"/>
    <x v="0"/>
    <n v="0.65920000000000001"/>
    <x v="8"/>
    <n v="49"/>
    <x v="3"/>
    <x v="11"/>
  </r>
  <r>
    <x v="789"/>
    <x v="11"/>
    <x v="0"/>
    <n v="0.65920000000000001"/>
    <x v="8"/>
    <n v="49"/>
    <x v="3"/>
    <x v="11"/>
  </r>
  <r>
    <x v="789"/>
    <x v="12"/>
    <x v="0"/>
    <n v="0.65920000000000001"/>
    <x v="8"/>
    <n v="49"/>
    <x v="3"/>
    <x v="11"/>
  </r>
  <r>
    <x v="789"/>
    <x v="18"/>
    <x v="0"/>
    <n v="6.4899999999999999E-2"/>
    <x v="8"/>
    <n v="49"/>
    <x v="3"/>
    <x v="11"/>
  </r>
  <r>
    <x v="789"/>
    <x v="19"/>
    <x v="0"/>
    <n v="8.3699999999999997E-2"/>
    <x v="8"/>
    <n v="49"/>
    <x v="3"/>
    <x v="11"/>
  </r>
  <r>
    <x v="789"/>
    <x v="13"/>
    <x v="0"/>
    <n v="3.6859999999999997E-2"/>
    <x v="8"/>
    <n v="49"/>
    <x v="3"/>
    <x v="11"/>
  </r>
  <r>
    <x v="789"/>
    <x v="0"/>
    <x v="1"/>
    <n v="0.12728539999999999"/>
    <x v="8"/>
    <n v="49"/>
    <x v="3"/>
    <x v="11"/>
  </r>
  <r>
    <x v="789"/>
    <x v="16"/>
    <x v="1"/>
    <n v="0.25918940000000001"/>
    <x v="8"/>
    <n v="49"/>
    <x v="3"/>
    <x v="11"/>
  </r>
  <r>
    <x v="789"/>
    <x v="14"/>
    <x v="1"/>
    <n v="0.24892359999999999"/>
    <x v="8"/>
    <n v="49"/>
    <x v="3"/>
    <x v="11"/>
  </r>
  <r>
    <x v="789"/>
    <x v="2"/>
    <x v="1"/>
    <n v="0.25584230000000002"/>
    <x v="8"/>
    <n v="49"/>
    <x v="3"/>
    <x v="11"/>
  </r>
  <r>
    <x v="789"/>
    <x v="5"/>
    <x v="1"/>
    <n v="0.1024009"/>
    <x v="8"/>
    <n v="49"/>
    <x v="3"/>
    <x v="11"/>
  </r>
  <r>
    <x v="789"/>
    <x v="6"/>
    <x v="1"/>
    <n v="0.21702279999999999"/>
    <x v="8"/>
    <n v="49"/>
    <x v="3"/>
    <x v="11"/>
  </r>
  <r>
    <x v="789"/>
    <x v="17"/>
    <x v="1"/>
    <n v="0.27992679999999998"/>
    <x v="8"/>
    <n v="49"/>
    <x v="3"/>
    <x v="11"/>
  </r>
  <r>
    <x v="789"/>
    <x v="15"/>
    <x v="1"/>
    <n v="0.27080159999999998"/>
    <x v="8"/>
    <n v="49"/>
    <x v="3"/>
    <x v="11"/>
  </r>
  <r>
    <x v="789"/>
    <x v="8"/>
    <x v="1"/>
    <n v="0.2768041"/>
    <x v="8"/>
    <n v="49"/>
    <x v="3"/>
    <x v="11"/>
  </r>
  <r>
    <x v="789"/>
    <x v="9"/>
    <x v="1"/>
    <n v="0.291352"/>
    <x v="8"/>
    <n v="49"/>
    <x v="3"/>
    <x v="11"/>
  </r>
  <r>
    <x v="789"/>
    <x v="10"/>
    <x v="1"/>
    <n v="0.30446020000000001"/>
    <x v="8"/>
    <n v="49"/>
    <x v="3"/>
    <x v="11"/>
  </r>
  <r>
    <x v="789"/>
    <x v="11"/>
    <x v="1"/>
    <n v="0.29430650000000003"/>
    <x v="8"/>
    <n v="49"/>
    <x v="3"/>
    <x v="11"/>
  </r>
  <r>
    <x v="789"/>
    <x v="12"/>
    <x v="1"/>
    <n v="0.34993659999999999"/>
    <x v="8"/>
    <n v="49"/>
    <x v="3"/>
    <x v="11"/>
  </r>
  <r>
    <x v="789"/>
    <x v="18"/>
    <x v="1"/>
    <n v="0.1942846"/>
    <x v="8"/>
    <n v="49"/>
    <x v="3"/>
    <x v="11"/>
  </r>
  <r>
    <x v="789"/>
    <x v="19"/>
    <x v="1"/>
    <n v="0.20369019999999999"/>
    <x v="8"/>
    <n v="49"/>
    <x v="3"/>
    <x v="11"/>
  </r>
  <r>
    <x v="789"/>
    <x v="13"/>
    <x v="1"/>
    <n v="8.2949090000000003E-2"/>
    <x v="8"/>
    <n v="49"/>
    <x v="3"/>
    <x v="11"/>
  </r>
  <r>
    <x v="790"/>
    <x v="0"/>
    <x v="3"/>
    <n v="0.67569999999999997"/>
    <x v="8"/>
    <n v="50"/>
    <x v="3"/>
    <x v="11"/>
  </r>
  <r>
    <x v="790"/>
    <x v="16"/>
    <x v="3"/>
    <n v="1.3727"/>
    <x v="8"/>
    <n v="50"/>
    <x v="3"/>
    <x v="11"/>
  </r>
  <r>
    <x v="790"/>
    <x v="14"/>
    <x v="3"/>
    <n v="1.3143"/>
    <x v="8"/>
    <n v="50"/>
    <x v="3"/>
    <x v="11"/>
  </r>
  <r>
    <x v="790"/>
    <x v="2"/>
    <x v="3"/>
    <n v="1.3613"/>
    <x v="8"/>
    <n v="50"/>
    <x v="3"/>
    <x v="11"/>
  </r>
  <r>
    <x v="790"/>
    <x v="5"/>
    <x v="3"/>
    <n v="0.87509999999999999"/>
    <x v="8"/>
    <n v="50"/>
    <x v="3"/>
    <x v="11"/>
  </r>
  <r>
    <x v="790"/>
    <x v="6"/>
    <x v="3"/>
    <n v="1.1476999999999999"/>
    <x v="8"/>
    <n v="50"/>
    <x v="3"/>
    <x v="11"/>
  </r>
  <r>
    <x v="790"/>
    <x v="17"/>
    <x v="3"/>
    <n v="1.4869000000000001"/>
    <x v="8"/>
    <n v="50"/>
    <x v="3"/>
    <x v="11"/>
  </r>
  <r>
    <x v="790"/>
    <x v="15"/>
    <x v="3"/>
    <n v="1.4351"/>
    <x v="8"/>
    <n v="50"/>
    <x v="3"/>
    <x v="11"/>
  </r>
  <r>
    <x v="790"/>
    <x v="8"/>
    <x v="3"/>
    <n v="1.4790000000000001"/>
    <x v="8"/>
    <n v="50"/>
    <x v="3"/>
    <x v="11"/>
  </r>
  <r>
    <x v="790"/>
    <x v="9"/>
    <x v="3"/>
    <n v="1.5385"/>
    <x v="8"/>
    <n v="50"/>
    <x v="3"/>
    <x v="11"/>
  </r>
  <r>
    <x v="790"/>
    <x v="10"/>
    <x v="3"/>
    <n v="1.6177999999999999"/>
    <x v="8"/>
    <n v="50"/>
    <x v="3"/>
    <x v="11"/>
  </r>
  <r>
    <x v="790"/>
    <x v="11"/>
    <x v="3"/>
    <n v="1.5411999999999999"/>
    <x v="8"/>
    <n v="50"/>
    <x v="3"/>
    <x v="11"/>
  </r>
  <r>
    <x v="790"/>
    <x v="12"/>
    <x v="3"/>
    <n v="1.865"/>
    <x v="8"/>
    <n v="50"/>
    <x v="3"/>
    <x v="11"/>
  </r>
  <r>
    <x v="790"/>
    <x v="18"/>
    <x v="3"/>
    <n v="1.0389999999999999"/>
    <x v="8"/>
    <n v="50"/>
    <x v="3"/>
    <x v="11"/>
  </r>
  <r>
    <x v="790"/>
    <x v="19"/>
    <x v="3"/>
    <n v="1.0892999999999999"/>
    <x v="8"/>
    <n v="50"/>
    <x v="3"/>
    <x v="11"/>
  </r>
  <r>
    <x v="790"/>
    <x v="13"/>
    <x v="3"/>
    <n v="0.69620000000000004"/>
    <x v="8"/>
    <n v="50"/>
    <x v="3"/>
    <x v="11"/>
  </r>
  <r>
    <x v="790"/>
    <x v="0"/>
    <x v="2"/>
    <n v="0.40835959999999999"/>
    <x v="8"/>
    <n v="50"/>
    <x v="3"/>
    <x v="11"/>
  </r>
  <r>
    <x v="790"/>
    <x v="16"/>
    <x v="2"/>
    <n v="0.6449163"/>
    <x v="8"/>
    <n v="50"/>
    <x v="3"/>
    <x v="11"/>
  </r>
  <r>
    <x v="790"/>
    <x v="14"/>
    <x v="2"/>
    <n v="0.59743650000000004"/>
    <x v="8"/>
    <n v="50"/>
    <x v="3"/>
    <x v="11"/>
  </r>
  <r>
    <x v="790"/>
    <x v="2"/>
    <x v="2"/>
    <n v="0.63564799999999999"/>
    <x v="8"/>
    <n v="50"/>
    <x v="3"/>
    <x v="11"/>
  </r>
  <r>
    <x v="790"/>
    <x v="5"/>
    <x v="2"/>
    <n v="0.64996480000000001"/>
    <x v="8"/>
    <n v="50"/>
    <x v="3"/>
    <x v="11"/>
  </r>
  <r>
    <x v="790"/>
    <x v="6"/>
    <x v="2"/>
    <n v="0.58613939999999998"/>
    <x v="8"/>
    <n v="50"/>
    <x v="3"/>
    <x v="11"/>
  </r>
  <r>
    <x v="790"/>
    <x v="17"/>
    <x v="2"/>
    <n v="0.54966179999999998"/>
    <x v="8"/>
    <n v="50"/>
    <x v="3"/>
    <x v="11"/>
  </r>
  <r>
    <x v="790"/>
    <x v="15"/>
    <x v="2"/>
    <n v="0.50754790000000005"/>
    <x v="8"/>
    <n v="50"/>
    <x v="3"/>
    <x v="11"/>
  </r>
  <r>
    <x v="790"/>
    <x v="8"/>
    <x v="2"/>
    <n v="0.54323900000000003"/>
    <x v="8"/>
    <n v="50"/>
    <x v="3"/>
    <x v="11"/>
  </r>
  <r>
    <x v="790"/>
    <x v="9"/>
    <x v="2"/>
    <n v="0.5916129"/>
    <x v="8"/>
    <n v="50"/>
    <x v="3"/>
    <x v="11"/>
  </r>
  <r>
    <x v="790"/>
    <x v="10"/>
    <x v="2"/>
    <n v="0.65608449999999996"/>
    <x v="8"/>
    <n v="50"/>
    <x v="3"/>
    <x v="11"/>
  </r>
  <r>
    <x v="790"/>
    <x v="11"/>
    <x v="2"/>
    <n v="0.59380820000000001"/>
    <x v="8"/>
    <n v="50"/>
    <x v="3"/>
    <x v="11"/>
  </r>
  <r>
    <x v="790"/>
    <x v="12"/>
    <x v="2"/>
    <n v="0.85706020000000005"/>
    <x v="8"/>
    <n v="50"/>
    <x v="3"/>
    <x v="11"/>
  </r>
  <r>
    <x v="790"/>
    <x v="18"/>
    <x v="2"/>
    <n v="0.77981549999999999"/>
    <x v="8"/>
    <n v="50"/>
    <x v="3"/>
    <x v="11"/>
  </r>
  <r>
    <x v="790"/>
    <x v="19"/>
    <x v="2"/>
    <n v="0.80190969999999995"/>
    <x v="8"/>
    <n v="50"/>
    <x v="3"/>
    <x v="11"/>
  </r>
  <r>
    <x v="790"/>
    <x v="13"/>
    <x v="2"/>
    <n v="0.57924620000000004"/>
    <x v="8"/>
    <n v="50"/>
    <x v="3"/>
    <x v="11"/>
  </r>
  <r>
    <x v="790"/>
    <x v="0"/>
    <x v="0"/>
    <n v="0.14099"/>
    <x v="8"/>
    <n v="50"/>
    <x v="3"/>
    <x v="11"/>
  </r>
  <r>
    <x v="790"/>
    <x v="16"/>
    <x v="0"/>
    <n v="0.47110000000000002"/>
    <x v="8"/>
    <n v="50"/>
    <x v="3"/>
    <x v="11"/>
  </r>
  <r>
    <x v="790"/>
    <x v="14"/>
    <x v="0"/>
    <n v="0.47110000000000002"/>
    <x v="8"/>
    <n v="50"/>
    <x v="3"/>
    <x v="11"/>
  </r>
  <r>
    <x v="790"/>
    <x v="2"/>
    <x v="0"/>
    <n v="0.47110000000000002"/>
    <x v="8"/>
    <n v="50"/>
    <x v="3"/>
    <x v="11"/>
  </r>
  <r>
    <x v="790"/>
    <x v="5"/>
    <x v="0"/>
    <n v="0.12446"/>
    <x v="8"/>
    <n v="50"/>
    <x v="3"/>
    <x v="11"/>
  </r>
  <r>
    <x v="790"/>
    <x v="6"/>
    <x v="0"/>
    <n v="0.34694999999999998"/>
    <x v="8"/>
    <n v="50"/>
    <x v="3"/>
    <x v="11"/>
  </r>
  <r>
    <x v="790"/>
    <x v="17"/>
    <x v="0"/>
    <n v="0.65920000000000001"/>
    <x v="8"/>
    <n v="50"/>
    <x v="3"/>
    <x v="11"/>
  </r>
  <r>
    <x v="790"/>
    <x v="15"/>
    <x v="0"/>
    <n v="0.65920000000000001"/>
    <x v="8"/>
    <n v="50"/>
    <x v="3"/>
    <x v="11"/>
  </r>
  <r>
    <x v="790"/>
    <x v="8"/>
    <x v="0"/>
    <n v="0.65920000000000001"/>
    <x v="8"/>
    <n v="50"/>
    <x v="3"/>
    <x v="11"/>
  </r>
  <r>
    <x v="790"/>
    <x v="9"/>
    <x v="0"/>
    <n v="0.65920000000000001"/>
    <x v="8"/>
    <n v="50"/>
    <x v="3"/>
    <x v="11"/>
  </r>
  <r>
    <x v="790"/>
    <x v="10"/>
    <x v="0"/>
    <n v="0.65920000000000001"/>
    <x v="8"/>
    <n v="50"/>
    <x v="3"/>
    <x v="11"/>
  </r>
  <r>
    <x v="790"/>
    <x v="11"/>
    <x v="0"/>
    <n v="0.65920000000000001"/>
    <x v="8"/>
    <n v="50"/>
    <x v="3"/>
    <x v="11"/>
  </r>
  <r>
    <x v="790"/>
    <x v="12"/>
    <x v="0"/>
    <n v="0.65920000000000001"/>
    <x v="8"/>
    <n v="50"/>
    <x v="3"/>
    <x v="11"/>
  </r>
  <r>
    <x v="790"/>
    <x v="18"/>
    <x v="0"/>
    <n v="6.4899999999999999E-2"/>
    <x v="8"/>
    <n v="50"/>
    <x v="3"/>
    <x v="11"/>
  </r>
  <r>
    <x v="790"/>
    <x v="19"/>
    <x v="0"/>
    <n v="8.3699999999999997E-2"/>
    <x v="8"/>
    <n v="50"/>
    <x v="3"/>
    <x v="11"/>
  </r>
  <r>
    <x v="790"/>
    <x v="13"/>
    <x v="0"/>
    <n v="3.6859999999999997E-2"/>
    <x v="8"/>
    <n v="50"/>
    <x v="3"/>
    <x v="11"/>
  </r>
  <r>
    <x v="790"/>
    <x v="0"/>
    <x v="1"/>
    <n v="0.1263504"/>
    <x v="8"/>
    <n v="50"/>
    <x v="3"/>
    <x v="11"/>
  </r>
  <r>
    <x v="790"/>
    <x v="16"/>
    <x v="1"/>
    <n v="0.25668370000000001"/>
    <x v="8"/>
    <n v="50"/>
    <x v="3"/>
    <x v="11"/>
  </r>
  <r>
    <x v="790"/>
    <x v="14"/>
    <x v="1"/>
    <n v="0.24576339999999999"/>
    <x v="8"/>
    <n v="50"/>
    <x v="3"/>
    <x v="11"/>
  </r>
  <r>
    <x v="790"/>
    <x v="2"/>
    <x v="1"/>
    <n v="0.254552"/>
    <x v="8"/>
    <n v="50"/>
    <x v="3"/>
    <x v="11"/>
  </r>
  <r>
    <x v="790"/>
    <x v="5"/>
    <x v="1"/>
    <n v="0.10067520000000001"/>
    <x v="8"/>
    <n v="50"/>
    <x v="3"/>
    <x v="11"/>
  </r>
  <r>
    <x v="790"/>
    <x v="6"/>
    <x v="1"/>
    <n v="0.21461060000000001"/>
    <x v="8"/>
    <n v="50"/>
    <x v="3"/>
    <x v="11"/>
  </r>
  <r>
    <x v="790"/>
    <x v="17"/>
    <x v="1"/>
    <n v="0.27803820000000001"/>
    <x v="8"/>
    <n v="50"/>
    <x v="3"/>
    <x v="11"/>
  </r>
  <r>
    <x v="790"/>
    <x v="15"/>
    <x v="1"/>
    <n v="0.26835199999999998"/>
    <x v="8"/>
    <n v="50"/>
    <x v="3"/>
    <x v="11"/>
  </r>
  <r>
    <x v="790"/>
    <x v="8"/>
    <x v="1"/>
    <n v="0.276561"/>
    <x v="8"/>
    <n v="50"/>
    <x v="3"/>
    <x v="11"/>
  </r>
  <r>
    <x v="790"/>
    <x v="9"/>
    <x v="1"/>
    <n v="0.28768700000000003"/>
    <x v="8"/>
    <n v="50"/>
    <x v="3"/>
    <x v="11"/>
  </r>
  <r>
    <x v="790"/>
    <x v="10"/>
    <x v="1"/>
    <n v="0.30251539999999999"/>
    <x v="8"/>
    <n v="50"/>
    <x v="3"/>
    <x v="11"/>
  </r>
  <r>
    <x v="790"/>
    <x v="11"/>
    <x v="1"/>
    <n v="0.2881919"/>
    <x v="8"/>
    <n v="50"/>
    <x v="3"/>
    <x v="11"/>
  </r>
  <r>
    <x v="790"/>
    <x v="12"/>
    <x v="1"/>
    <n v="0.34873979999999999"/>
    <x v="8"/>
    <n v="50"/>
    <x v="3"/>
    <x v="11"/>
  </r>
  <r>
    <x v="790"/>
    <x v="18"/>
    <x v="1"/>
    <n v="0.1942846"/>
    <x v="8"/>
    <n v="50"/>
    <x v="3"/>
    <x v="11"/>
  </r>
  <r>
    <x v="790"/>
    <x v="19"/>
    <x v="1"/>
    <n v="0.20369019999999999"/>
    <x v="8"/>
    <n v="50"/>
    <x v="3"/>
    <x v="11"/>
  </r>
  <r>
    <x v="790"/>
    <x v="13"/>
    <x v="1"/>
    <n v="8.0093810000000001E-2"/>
    <x v="8"/>
    <n v="50"/>
    <x v="3"/>
    <x v="11"/>
  </r>
  <r>
    <x v="791"/>
    <x v="0"/>
    <x v="3"/>
    <n v="0.66410000000000002"/>
    <x v="8"/>
    <n v="51"/>
    <x v="3"/>
    <x v="11"/>
  </r>
  <r>
    <x v="791"/>
    <x v="16"/>
    <x v="3"/>
    <n v="1.3667"/>
    <x v="8"/>
    <n v="51"/>
    <x v="3"/>
    <x v="11"/>
  </r>
  <r>
    <x v="791"/>
    <x v="14"/>
    <x v="3"/>
    <n v="1.3099000000000001"/>
    <x v="8"/>
    <n v="51"/>
    <x v="3"/>
    <x v="11"/>
  </r>
  <r>
    <x v="791"/>
    <x v="2"/>
    <x v="3"/>
    <n v="1.3543000000000001"/>
    <x v="8"/>
    <n v="51"/>
    <x v="3"/>
    <x v="11"/>
  </r>
  <r>
    <x v="791"/>
    <x v="5"/>
    <x v="3"/>
    <n v="0.87039999999999995"/>
    <x v="8"/>
    <n v="51"/>
    <x v="3"/>
    <x v="11"/>
  </r>
  <r>
    <x v="791"/>
    <x v="6"/>
    <x v="3"/>
    <n v="1.1395"/>
    <x v="8"/>
    <n v="51"/>
    <x v="3"/>
    <x v="11"/>
  </r>
  <r>
    <x v="791"/>
    <x v="17"/>
    <x v="3"/>
    <n v="1.4834000000000001"/>
    <x v="8"/>
    <n v="51"/>
    <x v="3"/>
    <x v="11"/>
  </r>
  <r>
    <x v="791"/>
    <x v="15"/>
    <x v="3"/>
    <n v="1.4349000000000001"/>
    <x v="8"/>
    <n v="51"/>
    <x v="3"/>
    <x v="11"/>
  </r>
  <r>
    <x v="791"/>
    <x v="8"/>
    <x v="3"/>
    <n v="1.4798"/>
    <x v="8"/>
    <n v="51"/>
    <x v="3"/>
    <x v="11"/>
  </r>
  <r>
    <x v="791"/>
    <x v="9"/>
    <x v="3"/>
    <n v="1.5377000000000001"/>
    <x v="8"/>
    <n v="51"/>
    <x v="3"/>
    <x v="11"/>
  </r>
  <r>
    <x v="791"/>
    <x v="10"/>
    <x v="3"/>
    <n v="1.6188"/>
    <x v="8"/>
    <n v="51"/>
    <x v="3"/>
    <x v="11"/>
  </r>
  <r>
    <x v="791"/>
    <x v="11"/>
    <x v="3"/>
    <n v="1.5447"/>
    <x v="8"/>
    <n v="51"/>
    <x v="3"/>
    <x v="11"/>
  </r>
  <r>
    <x v="791"/>
    <x v="12"/>
    <x v="3"/>
    <n v="1.8636999999999999"/>
    <x v="8"/>
    <n v="51"/>
    <x v="3"/>
    <x v="11"/>
  </r>
  <r>
    <x v="791"/>
    <x v="18"/>
    <x v="3"/>
    <n v="1.0389999999999999"/>
    <x v="8"/>
    <n v="51"/>
    <x v="3"/>
    <x v="11"/>
  </r>
  <r>
    <x v="791"/>
    <x v="19"/>
    <x v="3"/>
    <n v="1.0892999999999999"/>
    <x v="8"/>
    <n v="51"/>
    <x v="3"/>
    <x v="11"/>
  </r>
  <r>
    <x v="791"/>
    <x v="13"/>
    <x v="3"/>
    <n v="0.6996"/>
    <x v="8"/>
    <n v="51"/>
    <x v="3"/>
    <x v="11"/>
  </r>
  <r>
    <x v="791"/>
    <x v="0"/>
    <x v="2"/>
    <n v="0.39892870000000002"/>
    <x v="8"/>
    <n v="51"/>
    <x v="3"/>
    <x v="11"/>
  </r>
  <r>
    <x v="791"/>
    <x v="16"/>
    <x v="2"/>
    <n v="0.64003829999999995"/>
    <x v="8"/>
    <n v="51"/>
    <x v="3"/>
    <x v="11"/>
  </r>
  <r>
    <x v="791"/>
    <x v="14"/>
    <x v="2"/>
    <n v="0.59385940000000004"/>
    <x v="8"/>
    <n v="51"/>
    <x v="3"/>
    <x v="11"/>
  </r>
  <r>
    <x v="791"/>
    <x v="2"/>
    <x v="2"/>
    <n v="0.62995699999999999"/>
    <x v="8"/>
    <n v="51"/>
    <x v="3"/>
    <x v="11"/>
  </r>
  <r>
    <x v="791"/>
    <x v="5"/>
    <x v="2"/>
    <n v="0.64580550000000003"/>
    <x v="8"/>
    <n v="51"/>
    <x v="3"/>
    <x v="11"/>
  </r>
  <r>
    <x v="791"/>
    <x v="6"/>
    <x v="2"/>
    <n v="0.57947280000000001"/>
    <x v="8"/>
    <n v="51"/>
    <x v="3"/>
    <x v="11"/>
  </r>
  <r>
    <x v="791"/>
    <x v="17"/>
    <x v="2"/>
    <n v="0.54681619999999997"/>
    <x v="8"/>
    <n v="51"/>
    <x v="3"/>
    <x v="11"/>
  </r>
  <r>
    <x v="791"/>
    <x v="15"/>
    <x v="2"/>
    <n v="0.50738539999999999"/>
    <x v="8"/>
    <n v="51"/>
    <x v="3"/>
    <x v="11"/>
  </r>
  <r>
    <x v="791"/>
    <x v="8"/>
    <x v="2"/>
    <n v="0.54388939999999997"/>
    <x v="8"/>
    <n v="51"/>
    <x v="3"/>
    <x v="11"/>
  </r>
  <r>
    <x v="791"/>
    <x v="9"/>
    <x v="2"/>
    <n v="0.5909626"/>
    <x v="8"/>
    <n v="51"/>
    <x v="3"/>
    <x v="11"/>
  </r>
  <r>
    <x v="791"/>
    <x v="10"/>
    <x v="2"/>
    <n v="0.65689759999999997"/>
    <x v="8"/>
    <n v="51"/>
    <x v="3"/>
    <x v="11"/>
  </r>
  <r>
    <x v="791"/>
    <x v="11"/>
    <x v="2"/>
    <n v="0.59665360000000001"/>
    <x v="8"/>
    <n v="51"/>
    <x v="3"/>
    <x v="11"/>
  </r>
  <r>
    <x v="791"/>
    <x v="12"/>
    <x v="2"/>
    <n v="0.85600319999999996"/>
    <x v="8"/>
    <n v="51"/>
    <x v="3"/>
    <x v="11"/>
  </r>
  <r>
    <x v="791"/>
    <x v="18"/>
    <x v="2"/>
    <n v="0.77981549999999999"/>
    <x v="8"/>
    <n v="51"/>
    <x v="3"/>
    <x v="11"/>
  </r>
  <r>
    <x v="791"/>
    <x v="19"/>
    <x v="2"/>
    <n v="0.80190969999999995"/>
    <x v="8"/>
    <n v="51"/>
    <x v="3"/>
    <x v="11"/>
  </r>
  <r>
    <x v="791"/>
    <x v="13"/>
    <x v="2"/>
    <n v="0.58225499999999997"/>
    <x v="8"/>
    <n v="51"/>
    <x v="3"/>
    <x v="11"/>
  </r>
  <r>
    <x v="791"/>
    <x v="0"/>
    <x v="0"/>
    <n v="0.14099"/>
    <x v="8"/>
    <n v="51"/>
    <x v="3"/>
    <x v="11"/>
  </r>
  <r>
    <x v="791"/>
    <x v="16"/>
    <x v="0"/>
    <n v="0.47110000000000002"/>
    <x v="8"/>
    <n v="51"/>
    <x v="3"/>
    <x v="11"/>
  </r>
  <r>
    <x v="791"/>
    <x v="14"/>
    <x v="0"/>
    <n v="0.47110000000000002"/>
    <x v="8"/>
    <n v="51"/>
    <x v="3"/>
    <x v="11"/>
  </r>
  <r>
    <x v="791"/>
    <x v="2"/>
    <x v="0"/>
    <n v="0.47110000000000002"/>
    <x v="8"/>
    <n v="51"/>
    <x v="3"/>
    <x v="11"/>
  </r>
  <r>
    <x v="791"/>
    <x v="5"/>
    <x v="0"/>
    <n v="0.12446"/>
    <x v="8"/>
    <n v="51"/>
    <x v="3"/>
    <x v="11"/>
  </r>
  <r>
    <x v="791"/>
    <x v="6"/>
    <x v="0"/>
    <n v="0.34694999999999998"/>
    <x v="8"/>
    <n v="51"/>
    <x v="3"/>
    <x v="11"/>
  </r>
  <r>
    <x v="791"/>
    <x v="17"/>
    <x v="0"/>
    <n v="0.65920000000000001"/>
    <x v="8"/>
    <n v="51"/>
    <x v="3"/>
    <x v="11"/>
  </r>
  <r>
    <x v="791"/>
    <x v="15"/>
    <x v="0"/>
    <n v="0.65920000000000001"/>
    <x v="8"/>
    <n v="51"/>
    <x v="3"/>
    <x v="11"/>
  </r>
  <r>
    <x v="791"/>
    <x v="8"/>
    <x v="0"/>
    <n v="0.65920000000000001"/>
    <x v="8"/>
    <n v="51"/>
    <x v="3"/>
    <x v="11"/>
  </r>
  <r>
    <x v="791"/>
    <x v="9"/>
    <x v="0"/>
    <n v="0.65920000000000001"/>
    <x v="8"/>
    <n v="51"/>
    <x v="3"/>
    <x v="11"/>
  </r>
  <r>
    <x v="791"/>
    <x v="10"/>
    <x v="0"/>
    <n v="0.65920000000000001"/>
    <x v="8"/>
    <n v="51"/>
    <x v="3"/>
    <x v="11"/>
  </r>
  <r>
    <x v="791"/>
    <x v="11"/>
    <x v="0"/>
    <n v="0.65920000000000001"/>
    <x v="8"/>
    <n v="51"/>
    <x v="3"/>
    <x v="11"/>
  </r>
  <r>
    <x v="791"/>
    <x v="12"/>
    <x v="0"/>
    <n v="0.65920000000000001"/>
    <x v="8"/>
    <n v="51"/>
    <x v="3"/>
    <x v="11"/>
  </r>
  <r>
    <x v="791"/>
    <x v="18"/>
    <x v="0"/>
    <n v="6.4899999999999999E-2"/>
    <x v="8"/>
    <n v="51"/>
    <x v="3"/>
    <x v="11"/>
  </r>
  <r>
    <x v="791"/>
    <x v="19"/>
    <x v="0"/>
    <n v="8.3699999999999997E-2"/>
    <x v="8"/>
    <n v="51"/>
    <x v="3"/>
    <x v="11"/>
  </r>
  <r>
    <x v="791"/>
    <x v="13"/>
    <x v="0"/>
    <n v="3.6859999999999997E-2"/>
    <x v="8"/>
    <n v="51"/>
    <x v="3"/>
    <x v="11"/>
  </r>
  <r>
    <x v="791"/>
    <x v="0"/>
    <x v="1"/>
    <n v="0.12418129999999999"/>
    <x v="8"/>
    <n v="51"/>
    <x v="3"/>
    <x v="11"/>
  </r>
  <r>
    <x v="791"/>
    <x v="16"/>
    <x v="1"/>
    <n v="0.25556180000000001"/>
    <x v="8"/>
    <n v="51"/>
    <x v="3"/>
    <x v="11"/>
  </r>
  <r>
    <x v="791"/>
    <x v="14"/>
    <x v="1"/>
    <n v="0.24494070000000001"/>
    <x v="8"/>
    <n v="51"/>
    <x v="3"/>
    <x v="11"/>
  </r>
  <r>
    <x v="791"/>
    <x v="2"/>
    <x v="1"/>
    <n v="0.2532431"/>
    <x v="8"/>
    <n v="51"/>
    <x v="3"/>
    <x v="11"/>
  </r>
  <r>
    <x v="791"/>
    <x v="5"/>
    <x v="1"/>
    <n v="0.1001345"/>
    <x v="8"/>
    <n v="51"/>
    <x v="3"/>
    <x v="11"/>
  </r>
  <r>
    <x v="791"/>
    <x v="6"/>
    <x v="1"/>
    <n v="0.21307719999999999"/>
    <x v="8"/>
    <n v="51"/>
    <x v="3"/>
    <x v="11"/>
  </r>
  <r>
    <x v="791"/>
    <x v="17"/>
    <x v="1"/>
    <n v="0.27738370000000001"/>
    <x v="8"/>
    <n v="51"/>
    <x v="3"/>
    <x v="11"/>
  </r>
  <r>
    <x v="791"/>
    <x v="15"/>
    <x v="1"/>
    <n v="0.26831460000000001"/>
    <x v="8"/>
    <n v="51"/>
    <x v="3"/>
    <x v="11"/>
  </r>
  <r>
    <x v="791"/>
    <x v="8"/>
    <x v="1"/>
    <n v="0.27671059999999997"/>
    <x v="8"/>
    <n v="51"/>
    <x v="3"/>
    <x v="11"/>
  </r>
  <r>
    <x v="791"/>
    <x v="9"/>
    <x v="1"/>
    <n v="0.2875374"/>
    <x v="8"/>
    <n v="51"/>
    <x v="3"/>
    <x v="11"/>
  </r>
  <r>
    <x v="791"/>
    <x v="10"/>
    <x v="1"/>
    <n v="0.30270249999999999"/>
    <x v="8"/>
    <n v="51"/>
    <x v="3"/>
    <x v="11"/>
  </r>
  <r>
    <x v="791"/>
    <x v="11"/>
    <x v="1"/>
    <n v="0.2888463"/>
    <x v="8"/>
    <n v="51"/>
    <x v="3"/>
    <x v="11"/>
  </r>
  <r>
    <x v="791"/>
    <x v="12"/>
    <x v="1"/>
    <n v="0.3484968"/>
    <x v="8"/>
    <n v="51"/>
    <x v="3"/>
    <x v="11"/>
  </r>
  <r>
    <x v="791"/>
    <x v="18"/>
    <x v="1"/>
    <n v="0.1942846"/>
    <x v="8"/>
    <n v="51"/>
    <x v="3"/>
    <x v="11"/>
  </r>
  <r>
    <x v="791"/>
    <x v="19"/>
    <x v="1"/>
    <n v="0.20369019999999999"/>
    <x v="8"/>
    <n v="51"/>
    <x v="3"/>
    <x v="11"/>
  </r>
  <r>
    <x v="791"/>
    <x v="13"/>
    <x v="1"/>
    <n v="8.0484959999999994E-2"/>
    <x v="8"/>
    <n v="51"/>
    <x v="3"/>
    <x v="11"/>
  </r>
  <r>
    <x v="792"/>
    <x v="0"/>
    <x v="3"/>
    <n v="0.64829999999999999"/>
    <x v="8"/>
    <n v="52"/>
    <x v="3"/>
    <x v="11"/>
  </r>
  <r>
    <x v="792"/>
    <x v="16"/>
    <x v="3"/>
    <n v="1.3523000000000001"/>
    <x v="8"/>
    <n v="52"/>
    <x v="3"/>
    <x v="11"/>
  </r>
  <r>
    <x v="792"/>
    <x v="14"/>
    <x v="3"/>
    <n v="1.2902"/>
    <x v="8"/>
    <n v="52"/>
    <x v="3"/>
    <x v="11"/>
  </r>
  <r>
    <x v="792"/>
    <x v="2"/>
    <x v="3"/>
    <n v="1.3314999999999999"/>
    <x v="8"/>
    <n v="52"/>
    <x v="3"/>
    <x v="11"/>
  </r>
  <r>
    <x v="792"/>
    <x v="5"/>
    <x v="3"/>
    <n v="0.85799999999999998"/>
    <x v="8"/>
    <n v="52"/>
    <x v="3"/>
    <x v="11"/>
  </r>
  <r>
    <x v="792"/>
    <x v="6"/>
    <x v="3"/>
    <n v="1.1214999999999999"/>
    <x v="8"/>
    <n v="52"/>
    <x v="3"/>
    <x v="11"/>
  </r>
  <r>
    <x v="792"/>
    <x v="17"/>
    <x v="3"/>
    <n v="1.4734"/>
    <x v="8"/>
    <n v="52"/>
    <x v="3"/>
    <x v="11"/>
  </r>
  <r>
    <x v="792"/>
    <x v="15"/>
    <x v="3"/>
    <n v="1.421"/>
    <x v="8"/>
    <n v="52"/>
    <x v="3"/>
    <x v="11"/>
  </r>
  <r>
    <x v="792"/>
    <x v="8"/>
    <x v="3"/>
    <n v="1.4567000000000001"/>
    <x v="8"/>
    <n v="52"/>
    <x v="3"/>
    <x v="11"/>
  </r>
  <r>
    <x v="792"/>
    <x v="9"/>
    <x v="3"/>
    <n v="1.5282"/>
    <x v="8"/>
    <n v="52"/>
    <x v="3"/>
    <x v="11"/>
  </r>
  <r>
    <x v="792"/>
    <x v="10"/>
    <x v="3"/>
    <n v="1.6046"/>
    <x v="8"/>
    <n v="52"/>
    <x v="3"/>
    <x v="11"/>
  </r>
  <r>
    <x v="792"/>
    <x v="11"/>
    <x v="3"/>
    <n v="1.5648"/>
    <x v="8"/>
    <n v="52"/>
    <x v="3"/>
    <x v="11"/>
  </r>
  <r>
    <x v="792"/>
    <x v="12"/>
    <x v="3"/>
    <n v="1.857"/>
    <x v="8"/>
    <n v="52"/>
    <x v="3"/>
    <x v="11"/>
  </r>
  <r>
    <x v="792"/>
    <x v="18"/>
    <x v="3"/>
    <n v="1.0389999999999999"/>
    <x v="8"/>
    <n v="52"/>
    <x v="3"/>
    <x v="11"/>
  </r>
  <r>
    <x v="792"/>
    <x v="19"/>
    <x v="3"/>
    <n v="1.0892999999999999"/>
    <x v="8"/>
    <n v="52"/>
    <x v="3"/>
    <x v="11"/>
  </r>
  <r>
    <x v="792"/>
    <x v="13"/>
    <x v="3"/>
    <n v="0.68430000000000002"/>
    <x v="8"/>
    <n v="52"/>
    <x v="3"/>
    <x v="11"/>
  </r>
  <r>
    <x v="792"/>
    <x v="0"/>
    <x v="2"/>
    <n v="0.38608320000000002"/>
    <x v="8"/>
    <n v="52"/>
    <x v="3"/>
    <x v="11"/>
  </r>
  <r>
    <x v="792"/>
    <x v="16"/>
    <x v="2"/>
    <n v="0.62833090000000003"/>
    <x v="8"/>
    <n v="52"/>
    <x v="3"/>
    <x v="11"/>
  </r>
  <r>
    <x v="792"/>
    <x v="14"/>
    <x v="2"/>
    <n v="0.57784310000000005"/>
    <x v="8"/>
    <n v="52"/>
    <x v="3"/>
    <x v="11"/>
  </r>
  <r>
    <x v="792"/>
    <x v="2"/>
    <x v="2"/>
    <n v="0.61142039999999998"/>
    <x v="8"/>
    <n v="52"/>
    <x v="3"/>
    <x v="11"/>
  </r>
  <r>
    <x v="792"/>
    <x v="5"/>
    <x v="2"/>
    <n v="0.63483199999999995"/>
    <x v="8"/>
    <n v="52"/>
    <x v="3"/>
    <x v="11"/>
  </r>
  <r>
    <x v="792"/>
    <x v="6"/>
    <x v="2"/>
    <n v="0.56483859999999997"/>
    <x v="8"/>
    <n v="52"/>
    <x v="3"/>
    <x v="11"/>
  </r>
  <r>
    <x v="792"/>
    <x v="17"/>
    <x v="2"/>
    <n v="0.5386862"/>
    <x v="8"/>
    <n v="52"/>
    <x v="3"/>
    <x v="11"/>
  </r>
  <r>
    <x v="792"/>
    <x v="15"/>
    <x v="2"/>
    <n v="0.49608449999999998"/>
    <x v="8"/>
    <n v="52"/>
    <x v="3"/>
    <x v="11"/>
  </r>
  <r>
    <x v="792"/>
    <x v="8"/>
    <x v="2"/>
    <n v="0.52510889999999999"/>
    <x v="8"/>
    <n v="52"/>
    <x v="3"/>
    <x v="11"/>
  </r>
  <r>
    <x v="792"/>
    <x v="9"/>
    <x v="2"/>
    <n v="0.58323899999999995"/>
    <x v="8"/>
    <n v="52"/>
    <x v="3"/>
    <x v="11"/>
  </r>
  <r>
    <x v="792"/>
    <x v="10"/>
    <x v="2"/>
    <n v="0.64535279999999995"/>
    <x v="8"/>
    <n v="52"/>
    <x v="3"/>
    <x v="11"/>
  </r>
  <r>
    <x v="792"/>
    <x v="11"/>
    <x v="2"/>
    <n v="0.61299510000000001"/>
    <x v="8"/>
    <n v="52"/>
    <x v="3"/>
    <x v="11"/>
  </r>
  <r>
    <x v="792"/>
    <x v="12"/>
    <x v="2"/>
    <n v="0.85055599999999998"/>
    <x v="8"/>
    <n v="52"/>
    <x v="3"/>
    <x v="11"/>
  </r>
  <r>
    <x v="792"/>
    <x v="18"/>
    <x v="2"/>
    <n v="0.77981549999999999"/>
    <x v="8"/>
    <n v="52"/>
    <x v="3"/>
    <x v="11"/>
  </r>
  <r>
    <x v="792"/>
    <x v="19"/>
    <x v="2"/>
    <n v="0.80190969999999995"/>
    <x v="8"/>
    <n v="52"/>
    <x v="3"/>
    <x v="11"/>
  </r>
  <r>
    <x v="792"/>
    <x v="13"/>
    <x v="2"/>
    <n v="0.56871519999999998"/>
    <x v="8"/>
    <n v="52"/>
    <x v="3"/>
    <x v="11"/>
  </r>
  <r>
    <x v="792"/>
    <x v="0"/>
    <x v="0"/>
    <n v="0.14099"/>
    <x v="8"/>
    <n v="52"/>
    <x v="3"/>
    <x v="11"/>
  </r>
  <r>
    <x v="792"/>
    <x v="16"/>
    <x v="0"/>
    <n v="0.47110000000000002"/>
    <x v="8"/>
    <n v="52"/>
    <x v="3"/>
    <x v="11"/>
  </r>
  <r>
    <x v="792"/>
    <x v="14"/>
    <x v="0"/>
    <n v="0.47110000000000002"/>
    <x v="8"/>
    <n v="52"/>
    <x v="3"/>
    <x v="11"/>
  </r>
  <r>
    <x v="792"/>
    <x v="2"/>
    <x v="0"/>
    <n v="0.47110000000000002"/>
    <x v="8"/>
    <n v="52"/>
    <x v="3"/>
    <x v="11"/>
  </r>
  <r>
    <x v="792"/>
    <x v="5"/>
    <x v="0"/>
    <n v="0.12446"/>
    <x v="8"/>
    <n v="52"/>
    <x v="3"/>
    <x v="11"/>
  </r>
  <r>
    <x v="792"/>
    <x v="6"/>
    <x v="0"/>
    <n v="0.34694999999999998"/>
    <x v="8"/>
    <n v="52"/>
    <x v="3"/>
    <x v="11"/>
  </r>
  <r>
    <x v="792"/>
    <x v="17"/>
    <x v="0"/>
    <n v="0.65920000000000001"/>
    <x v="8"/>
    <n v="52"/>
    <x v="3"/>
    <x v="11"/>
  </r>
  <r>
    <x v="792"/>
    <x v="15"/>
    <x v="0"/>
    <n v="0.65920000000000001"/>
    <x v="8"/>
    <n v="52"/>
    <x v="3"/>
    <x v="11"/>
  </r>
  <r>
    <x v="792"/>
    <x v="8"/>
    <x v="0"/>
    <n v="0.65920000000000001"/>
    <x v="8"/>
    <n v="52"/>
    <x v="3"/>
    <x v="11"/>
  </r>
  <r>
    <x v="792"/>
    <x v="9"/>
    <x v="0"/>
    <n v="0.65920000000000001"/>
    <x v="8"/>
    <n v="52"/>
    <x v="3"/>
    <x v="11"/>
  </r>
  <r>
    <x v="792"/>
    <x v="10"/>
    <x v="0"/>
    <n v="0.65920000000000001"/>
    <x v="8"/>
    <n v="52"/>
    <x v="3"/>
    <x v="11"/>
  </r>
  <r>
    <x v="792"/>
    <x v="11"/>
    <x v="0"/>
    <n v="0.65920000000000001"/>
    <x v="8"/>
    <n v="52"/>
    <x v="3"/>
    <x v="11"/>
  </r>
  <r>
    <x v="792"/>
    <x v="12"/>
    <x v="0"/>
    <n v="0.65920000000000001"/>
    <x v="8"/>
    <n v="52"/>
    <x v="3"/>
    <x v="11"/>
  </r>
  <r>
    <x v="792"/>
    <x v="18"/>
    <x v="0"/>
    <n v="6.4899999999999999E-2"/>
    <x v="8"/>
    <n v="52"/>
    <x v="3"/>
    <x v="11"/>
  </r>
  <r>
    <x v="792"/>
    <x v="19"/>
    <x v="0"/>
    <n v="8.3699999999999997E-2"/>
    <x v="8"/>
    <n v="52"/>
    <x v="3"/>
    <x v="11"/>
  </r>
  <r>
    <x v="792"/>
    <x v="13"/>
    <x v="0"/>
    <n v="3.6859999999999997E-2"/>
    <x v="8"/>
    <n v="52"/>
    <x v="3"/>
    <x v="11"/>
  </r>
  <r>
    <x v="792"/>
    <x v="0"/>
    <x v="1"/>
    <n v="0.1212268"/>
    <x v="8"/>
    <n v="52"/>
    <x v="3"/>
    <x v="11"/>
  </r>
  <r>
    <x v="792"/>
    <x v="16"/>
    <x v="1"/>
    <n v="0.25286910000000001"/>
    <x v="8"/>
    <n v="52"/>
    <x v="3"/>
    <x v="11"/>
  </r>
  <r>
    <x v="792"/>
    <x v="14"/>
    <x v="1"/>
    <n v="0.2412569"/>
    <x v="8"/>
    <n v="52"/>
    <x v="3"/>
    <x v="11"/>
  </r>
  <r>
    <x v="792"/>
    <x v="2"/>
    <x v="1"/>
    <n v="0.2489797"/>
    <x v="8"/>
    <n v="52"/>
    <x v="3"/>
    <x v="11"/>
  </r>
  <r>
    <x v="792"/>
    <x v="5"/>
    <x v="1"/>
    <n v="9.8707959999999997E-2"/>
    <x v="8"/>
    <n v="52"/>
    <x v="3"/>
    <x v="11"/>
  </r>
  <r>
    <x v="792"/>
    <x v="6"/>
    <x v="1"/>
    <n v="0.20971139999999999"/>
    <x v="8"/>
    <n v="52"/>
    <x v="3"/>
    <x v="11"/>
  </r>
  <r>
    <x v="792"/>
    <x v="17"/>
    <x v="1"/>
    <n v="0.27551379999999998"/>
    <x v="8"/>
    <n v="52"/>
    <x v="3"/>
    <x v="11"/>
  </r>
  <r>
    <x v="792"/>
    <x v="15"/>
    <x v="1"/>
    <n v="0.26571549999999999"/>
    <x v="8"/>
    <n v="52"/>
    <x v="3"/>
    <x v="11"/>
  </r>
  <r>
    <x v="792"/>
    <x v="8"/>
    <x v="1"/>
    <n v="0.2723911"/>
    <x v="8"/>
    <n v="52"/>
    <x v="3"/>
    <x v="11"/>
  </r>
  <r>
    <x v="792"/>
    <x v="9"/>
    <x v="1"/>
    <n v="0.28576099999999999"/>
    <x v="8"/>
    <n v="52"/>
    <x v="3"/>
    <x v="11"/>
  </r>
  <r>
    <x v="792"/>
    <x v="10"/>
    <x v="1"/>
    <n v="0.30004720000000001"/>
    <x v="8"/>
    <n v="52"/>
    <x v="3"/>
    <x v="11"/>
  </r>
  <r>
    <x v="792"/>
    <x v="11"/>
    <x v="1"/>
    <n v="0.2926049"/>
    <x v="8"/>
    <n v="52"/>
    <x v="3"/>
    <x v="11"/>
  </r>
  <r>
    <x v="792"/>
    <x v="12"/>
    <x v="1"/>
    <n v="0.34724389999999999"/>
    <x v="8"/>
    <n v="52"/>
    <x v="3"/>
    <x v="11"/>
  </r>
  <r>
    <x v="792"/>
    <x v="18"/>
    <x v="1"/>
    <n v="0.1942846"/>
    <x v="8"/>
    <n v="52"/>
    <x v="3"/>
    <x v="11"/>
  </r>
  <r>
    <x v="792"/>
    <x v="19"/>
    <x v="1"/>
    <n v="0.20369019999999999"/>
    <x v="8"/>
    <n v="52"/>
    <x v="3"/>
    <x v="11"/>
  </r>
  <r>
    <x v="792"/>
    <x v="13"/>
    <x v="1"/>
    <n v="7.8724779999999994E-2"/>
    <x v="8"/>
    <n v="52"/>
    <x v="3"/>
    <x v="11"/>
  </r>
  <r>
    <x v="793"/>
    <x v="0"/>
    <x v="3"/>
    <n v="0.64690000000000003"/>
    <x v="8"/>
    <n v="53"/>
    <x v="3"/>
    <x v="11"/>
  </r>
  <r>
    <x v="793"/>
    <x v="16"/>
    <x v="3"/>
    <n v="1.3341000000000001"/>
    <x v="8"/>
    <n v="53"/>
    <x v="3"/>
    <x v="11"/>
  </r>
  <r>
    <x v="793"/>
    <x v="14"/>
    <x v="3"/>
    <n v="1.2716000000000001"/>
    <x v="8"/>
    <n v="53"/>
    <x v="3"/>
    <x v="11"/>
  </r>
  <r>
    <x v="793"/>
    <x v="2"/>
    <x v="3"/>
    <n v="1.3103"/>
    <x v="8"/>
    <n v="53"/>
    <x v="3"/>
    <x v="11"/>
  </r>
  <r>
    <x v="793"/>
    <x v="5"/>
    <x v="3"/>
    <n v="0.8397"/>
    <x v="8"/>
    <n v="53"/>
    <x v="3"/>
    <x v="11"/>
  </r>
  <r>
    <x v="793"/>
    <x v="6"/>
    <x v="3"/>
    <n v="1.1073"/>
    <x v="8"/>
    <n v="53"/>
    <x v="3"/>
    <x v="11"/>
  </r>
  <r>
    <x v="793"/>
    <x v="17"/>
    <x v="3"/>
    <n v="1.4602999999999999"/>
    <x v="8"/>
    <n v="53"/>
    <x v="3"/>
    <x v="11"/>
  </r>
  <r>
    <x v="793"/>
    <x v="15"/>
    <x v="3"/>
    <n v="1.4069"/>
    <x v="8"/>
    <n v="53"/>
    <x v="3"/>
    <x v="11"/>
  </r>
  <r>
    <x v="793"/>
    <x v="8"/>
    <x v="3"/>
    <n v="1.4514"/>
    <x v="8"/>
    <n v="53"/>
    <x v="3"/>
    <x v="11"/>
  </r>
  <r>
    <x v="793"/>
    <x v="9"/>
    <x v="3"/>
    <n v="1.5093000000000001"/>
    <x v="8"/>
    <n v="53"/>
    <x v="3"/>
    <x v="11"/>
  </r>
  <r>
    <x v="793"/>
    <x v="10"/>
    <x v="3"/>
    <n v="1.5919000000000001"/>
    <x v="8"/>
    <n v="53"/>
    <x v="3"/>
    <x v="11"/>
  </r>
  <r>
    <x v="793"/>
    <x v="11"/>
    <x v="3"/>
    <n v="1.5452999999999999"/>
    <x v="8"/>
    <n v="53"/>
    <x v="3"/>
    <x v="11"/>
  </r>
  <r>
    <x v="793"/>
    <x v="12"/>
    <x v="3"/>
    <n v="1.8571"/>
    <x v="8"/>
    <n v="53"/>
    <x v="3"/>
    <x v="11"/>
  </r>
  <r>
    <x v="793"/>
    <x v="18"/>
    <x v="3"/>
    <n v="1.0389999999999999"/>
    <x v="8"/>
    <n v="53"/>
    <x v="3"/>
    <x v="11"/>
  </r>
  <r>
    <x v="793"/>
    <x v="19"/>
    <x v="3"/>
    <n v="1.0892999999999999"/>
    <x v="8"/>
    <n v="53"/>
    <x v="3"/>
    <x v="11"/>
  </r>
  <r>
    <x v="793"/>
    <x v="13"/>
    <x v="3"/>
    <n v="0.65100000000000002"/>
    <x v="8"/>
    <n v="53"/>
    <x v="3"/>
    <x v="11"/>
  </r>
  <r>
    <x v="793"/>
    <x v="0"/>
    <x v="2"/>
    <n v="0.38494489999999998"/>
    <x v="8"/>
    <n v="53"/>
    <x v="3"/>
    <x v="11"/>
  </r>
  <r>
    <x v="793"/>
    <x v="16"/>
    <x v="2"/>
    <n v="0.61353420000000003"/>
    <x v="8"/>
    <n v="53"/>
    <x v="3"/>
    <x v="11"/>
  </r>
  <r>
    <x v="793"/>
    <x v="14"/>
    <x v="2"/>
    <n v="0.56272120000000003"/>
    <x v="8"/>
    <n v="53"/>
    <x v="3"/>
    <x v="11"/>
  </r>
  <r>
    <x v="793"/>
    <x v="2"/>
    <x v="2"/>
    <n v="0.59418459999999995"/>
    <x v="8"/>
    <n v="53"/>
    <x v="3"/>
    <x v="11"/>
  </r>
  <r>
    <x v="793"/>
    <x v="5"/>
    <x v="2"/>
    <n v="0.61863729999999995"/>
    <x v="8"/>
    <n v="53"/>
    <x v="3"/>
    <x v="11"/>
  </r>
  <r>
    <x v="793"/>
    <x v="6"/>
    <x v="2"/>
    <n v="0.55329390000000001"/>
    <x v="8"/>
    <n v="53"/>
    <x v="3"/>
    <x v="11"/>
  </r>
  <r>
    <x v="793"/>
    <x v="17"/>
    <x v="2"/>
    <n v="0.52803580000000006"/>
    <x v="8"/>
    <n v="53"/>
    <x v="3"/>
    <x v="11"/>
  </r>
  <r>
    <x v="793"/>
    <x v="15"/>
    <x v="2"/>
    <n v="0.48462119999999997"/>
    <x v="8"/>
    <n v="53"/>
    <x v="3"/>
    <x v="11"/>
  </r>
  <r>
    <x v="793"/>
    <x v="8"/>
    <x v="2"/>
    <n v="0.52080000000000004"/>
    <x v="8"/>
    <n v="53"/>
    <x v="3"/>
    <x v="11"/>
  </r>
  <r>
    <x v="793"/>
    <x v="9"/>
    <x v="2"/>
    <n v="0.56787319999999997"/>
    <x v="8"/>
    <n v="53"/>
    <x v="3"/>
    <x v="11"/>
  </r>
  <r>
    <x v="793"/>
    <x v="10"/>
    <x v="2"/>
    <n v="0.63502760000000003"/>
    <x v="8"/>
    <n v="53"/>
    <x v="3"/>
    <x v="11"/>
  </r>
  <r>
    <x v="793"/>
    <x v="11"/>
    <x v="2"/>
    <n v="0.59714140000000004"/>
    <x v="8"/>
    <n v="53"/>
    <x v="3"/>
    <x v="11"/>
  </r>
  <r>
    <x v="793"/>
    <x v="12"/>
    <x v="2"/>
    <n v="0.85063739999999999"/>
    <x v="8"/>
    <n v="53"/>
    <x v="3"/>
    <x v="11"/>
  </r>
  <r>
    <x v="793"/>
    <x v="18"/>
    <x v="2"/>
    <n v="0.77981549999999999"/>
    <x v="8"/>
    <n v="53"/>
    <x v="3"/>
    <x v="11"/>
  </r>
  <r>
    <x v="793"/>
    <x v="19"/>
    <x v="2"/>
    <n v="0.80190969999999995"/>
    <x v="8"/>
    <n v="53"/>
    <x v="3"/>
    <x v="11"/>
  </r>
  <r>
    <x v="793"/>
    <x v="13"/>
    <x v="2"/>
    <n v="0.53924620000000001"/>
    <x v="8"/>
    <n v="53"/>
    <x v="3"/>
    <x v="11"/>
  </r>
  <r>
    <x v="793"/>
    <x v="0"/>
    <x v="0"/>
    <n v="0.14099"/>
    <x v="8"/>
    <n v="53"/>
    <x v="3"/>
    <x v="11"/>
  </r>
  <r>
    <x v="793"/>
    <x v="16"/>
    <x v="0"/>
    <n v="0.47110000000000002"/>
    <x v="8"/>
    <n v="53"/>
    <x v="3"/>
    <x v="11"/>
  </r>
  <r>
    <x v="793"/>
    <x v="14"/>
    <x v="0"/>
    <n v="0.47110000000000002"/>
    <x v="8"/>
    <n v="53"/>
    <x v="3"/>
    <x v="11"/>
  </r>
  <r>
    <x v="793"/>
    <x v="2"/>
    <x v="0"/>
    <n v="0.47110000000000002"/>
    <x v="8"/>
    <n v="53"/>
    <x v="3"/>
    <x v="11"/>
  </r>
  <r>
    <x v="793"/>
    <x v="5"/>
    <x v="0"/>
    <n v="0.12446"/>
    <x v="8"/>
    <n v="53"/>
    <x v="3"/>
    <x v="11"/>
  </r>
  <r>
    <x v="793"/>
    <x v="6"/>
    <x v="0"/>
    <n v="0.34694999999999998"/>
    <x v="8"/>
    <n v="53"/>
    <x v="3"/>
    <x v="11"/>
  </r>
  <r>
    <x v="793"/>
    <x v="17"/>
    <x v="0"/>
    <n v="0.65920000000000001"/>
    <x v="8"/>
    <n v="53"/>
    <x v="3"/>
    <x v="11"/>
  </r>
  <r>
    <x v="793"/>
    <x v="15"/>
    <x v="0"/>
    <n v="0.65920000000000001"/>
    <x v="8"/>
    <n v="53"/>
    <x v="3"/>
    <x v="11"/>
  </r>
  <r>
    <x v="793"/>
    <x v="8"/>
    <x v="0"/>
    <n v="0.65920000000000001"/>
    <x v="8"/>
    <n v="53"/>
    <x v="3"/>
    <x v="11"/>
  </r>
  <r>
    <x v="793"/>
    <x v="9"/>
    <x v="0"/>
    <n v="0.65920000000000001"/>
    <x v="8"/>
    <n v="53"/>
    <x v="3"/>
    <x v="11"/>
  </r>
  <r>
    <x v="793"/>
    <x v="10"/>
    <x v="0"/>
    <n v="0.65920000000000001"/>
    <x v="8"/>
    <n v="53"/>
    <x v="3"/>
    <x v="11"/>
  </r>
  <r>
    <x v="793"/>
    <x v="11"/>
    <x v="0"/>
    <n v="0.65920000000000001"/>
    <x v="8"/>
    <n v="53"/>
    <x v="3"/>
    <x v="11"/>
  </r>
  <r>
    <x v="793"/>
    <x v="12"/>
    <x v="0"/>
    <n v="0.65920000000000001"/>
    <x v="8"/>
    <n v="53"/>
    <x v="3"/>
    <x v="11"/>
  </r>
  <r>
    <x v="793"/>
    <x v="18"/>
    <x v="0"/>
    <n v="6.4899999999999999E-2"/>
    <x v="8"/>
    <n v="53"/>
    <x v="3"/>
    <x v="11"/>
  </r>
  <r>
    <x v="793"/>
    <x v="19"/>
    <x v="0"/>
    <n v="8.3699999999999997E-2"/>
    <x v="8"/>
    <n v="53"/>
    <x v="3"/>
    <x v="11"/>
  </r>
  <r>
    <x v="793"/>
    <x v="13"/>
    <x v="0"/>
    <n v="3.6859999999999997E-2"/>
    <x v="8"/>
    <n v="53"/>
    <x v="3"/>
    <x v="11"/>
  </r>
  <r>
    <x v="793"/>
    <x v="0"/>
    <x v="1"/>
    <n v="0.120965"/>
    <x v="8"/>
    <n v="53"/>
    <x v="3"/>
    <x v="11"/>
  </r>
  <r>
    <x v="793"/>
    <x v="16"/>
    <x v="1"/>
    <n v="0.24946589999999999"/>
    <x v="8"/>
    <n v="53"/>
    <x v="3"/>
    <x v="11"/>
  </r>
  <r>
    <x v="793"/>
    <x v="14"/>
    <x v="1"/>
    <n v="0.23777889999999999"/>
    <x v="8"/>
    <n v="53"/>
    <x v="3"/>
    <x v="11"/>
  </r>
  <r>
    <x v="793"/>
    <x v="2"/>
    <x v="1"/>
    <n v="0.24501539999999999"/>
    <x v="8"/>
    <n v="53"/>
    <x v="3"/>
    <x v="11"/>
  </r>
  <r>
    <x v="793"/>
    <x v="5"/>
    <x v="1"/>
    <n v="9.6602660000000007E-2"/>
    <x v="8"/>
    <n v="53"/>
    <x v="3"/>
    <x v="11"/>
  </r>
  <r>
    <x v="793"/>
    <x v="6"/>
    <x v="1"/>
    <n v="0.20705609999999999"/>
    <x v="8"/>
    <n v="53"/>
    <x v="3"/>
    <x v="11"/>
  </r>
  <r>
    <x v="793"/>
    <x v="17"/>
    <x v="1"/>
    <n v="0.27306419999999998"/>
    <x v="8"/>
    <n v="53"/>
    <x v="3"/>
    <x v="11"/>
  </r>
  <r>
    <x v="793"/>
    <x v="15"/>
    <x v="1"/>
    <n v="0.2630789"/>
    <x v="8"/>
    <n v="53"/>
    <x v="3"/>
    <x v="11"/>
  </r>
  <r>
    <x v="793"/>
    <x v="8"/>
    <x v="1"/>
    <n v="0.27139999999999997"/>
    <x v="8"/>
    <n v="53"/>
    <x v="3"/>
    <x v="11"/>
  </r>
  <r>
    <x v="793"/>
    <x v="9"/>
    <x v="1"/>
    <n v="0.2822268"/>
    <x v="8"/>
    <n v="53"/>
    <x v="3"/>
    <x v="11"/>
  </r>
  <r>
    <x v="793"/>
    <x v="10"/>
    <x v="1"/>
    <n v="0.2976724"/>
    <x v="8"/>
    <n v="53"/>
    <x v="3"/>
    <x v="11"/>
  </r>
  <r>
    <x v="793"/>
    <x v="11"/>
    <x v="1"/>
    <n v="0.28895850000000001"/>
    <x v="8"/>
    <n v="53"/>
    <x v="3"/>
    <x v="11"/>
  </r>
  <r>
    <x v="793"/>
    <x v="12"/>
    <x v="1"/>
    <n v="0.34726259999999998"/>
    <x v="8"/>
    <n v="53"/>
    <x v="3"/>
    <x v="11"/>
  </r>
  <r>
    <x v="793"/>
    <x v="18"/>
    <x v="1"/>
    <n v="0.1942846"/>
    <x v="8"/>
    <n v="53"/>
    <x v="3"/>
    <x v="11"/>
  </r>
  <r>
    <x v="793"/>
    <x v="19"/>
    <x v="1"/>
    <n v="0.20369019999999999"/>
    <x v="8"/>
    <n v="53"/>
    <x v="3"/>
    <x v="11"/>
  </r>
  <r>
    <x v="793"/>
    <x v="13"/>
    <x v="1"/>
    <n v="7.4893810000000005E-2"/>
    <x v="8"/>
    <n v="53"/>
    <x v="3"/>
    <x v="11"/>
  </r>
  <r>
    <x v="794"/>
    <x v="0"/>
    <x v="3"/>
    <n v="0.67090000000000005"/>
    <x v="9"/>
    <n v="2"/>
    <x v="0"/>
    <x v="0"/>
  </r>
  <r>
    <x v="794"/>
    <x v="16"/>
    <x v="3"/>
    <n v="1.3406"/>
    <x v="9"/>
    <n v="2"/>
    <x v="0"/>
    <x v="0"/>
  </r>
  <r>
    <x v="794"/>
    <x v="14"/>
    <x v="3"/>
    <n v="1.3019000000000001"/>
    <x v="9"/>
    <n v="2"/>
    <x v="0"/>
    <x v="0"/>
  </r>
  <r>
    <x v="794"/>
    <x v="2"/>
    <x v="3"/>
    <n v="1.3653999999999999"/>
    <x v="9"/>
    <n v="2"/>
    <x v="0"/>
    <x v="0"/>
  </r>
  <r>
    <x v="794"/>
    <x v="5"/>
    <x v="3"/>
    <n v="0.84240000000000004"/>
    <x v="9"/>
    <n v="2"/>
    <x v="0"/>
    <x v="0"/>
  </r>
  <r>
    <x v="794"/>
    <x v="6"/>
    <x v="3"/>
    <n v="1.1012999999999999"/>
    <x v="9"/>
    <n v="2"/>
    <x v="0"/>
    <x v="0"/>
  </r>
  <r>
    <x v="794"/>
    <x v="17"/>
    <x v="3"/>
    <n v="1.4481999999999999"/>
    <x v="9"/>
    <n v="2"/>
    <x v="0"/>
    <x v="0"/>
  </r>
  <r>
    <x v="794"/>
    <x v="15"/>
    <x v="3"/>
    <n v="1.4027000000000001"/>
    <x v="9"/>
    <n v="2"/>
    <x v="0"/>
    <x v="0"/>
  </r>
  <r>
    <x v="794"/>
    <x v="8"/>
    <x v="3"/>
    <n v="1.4595"/>
    <x v="9"/>
    <n v="2"/>
    <x v="0"/>
    <x v="0"/>
  </r>
  <r>
    <x v="794"/>
    <x v="9"/>
    <x v="3"/>
    <n v="1.4827999999999999"/>
    <x v="9"/>
    <n v="2"/>
    <x v="0"/>
    <x v="0"/>
  </r>
  <r>
    <x v="794"/>
    <x v="10"/>
    <x v="3"/>
    <n v="1.5955999999999999"/>
    <x v="9"/>
    <n v="2"/>
    <x v="0"/>
    <x v="0"/>
  </r>
  <r>
    <x v="794"/>
    <x v="11"/>
    <x v="3"/>
    <n v="1.5056"/>
    <x v="9"/>
    <n v="2"/>
    <x v="0"/>
    <x v="0"/>
  </r>
  <r>
    <x v="794"/>
    <x v="12"/>
    <x v="3"/>
    <n v="1.8445"/>
    <x v="9"/>
    <n v="2"/>
    <x v="0"/>
    <x v="0"/>
  </r>
  <r>
    <x v="794"/>
    <x v="18"/>
    <x v="3"/>
    <n v="1.0529999999999999"/>
    <x v="9"/>
    <n v="2"/>
    <x v="0"/>
    <x v="0"/>
  </r>
  <r>
    <x v="794"/>
    <x v="19"/>
    <x v="3"/>
    <n v="1.1077999999999999"/>
    <x v="9"/>
    <n v="2"/>
    <x v="0"/>
    <x v="0"/>
  </r>
  <r>
    <x v="794"/>
    <x v="13"/>
    <x v="3"/>
    <n v="0.65720000000000001"/>
    <x v="9"/>
    <n v="2"/>
    <x v="0"/>
    <x v="0"/>
  </r>
  <r>
    <x v="794"/>
    <x v="0"/>
    <x v="2"/>
    <n v="0.39573710000000001"/>
    <x v="9"/>
    <n v="2"/>
    <x v="0"/>
    <x v="0"/>
  </r>
  <r>
    <x v="794"/>
    <x v="16"/>
    <x v="2"/>
    <n v="0.60423870000000002"/>
    <x v="9"/>
    <n v="2"/>
    <x v="0"/>
    <x v="0"/>
  </r>
  <r>
    <x v="794"/>
    <x v="14"/>
    <x v="2"/>
    <n v="0.57277540000000005"/>
    <x v="9"/>
    <n v="2"/>
    <x v="0"/>
    <x v="0"/>
  </r>
  <r>
    <x v="794"/>
    <x v="2"/>
    <x v="2"/>
    <n v="0.62440119999999999"/>
    <x v="9"/>
    <n v="2"/>
    <x v="0"/>
    <x v="0"/>
  </r>
  <r>
    <x v="794"/>
    <x v="5"/>
    <x v="2"/>
    <n v="0.60644670000000001"/>
    <x v="9"/>
    <n v="2"/>
    <x v="0"/>
    <x v="0"/>
  </r>
  <r>
    <x v="794"/>
    <x v="6"/>
    <x v="2"/>
    <n v="0.53383579999999997"/>
    <x v="9"/>
    <n v="2"/>
    <x v="0"/>
    <x v="0"/>
  </r>
  <r>
    <x v="794"/>
    <x v="17"/>
    <x v="2"/>
    <n v="0.53481840000000003"/>
    <x v="9"/>
    <n v="2"/>
    <x v="0"/>
    <x v="0"/>
  </r>
  <r>
    <x v="794"/>
    <x v="15"/>
    <x v="2"/>
    <n v="0.49782650000000001"/>
    <x v="9"/>
    <n v="2"/>
    <x v="0"/>
    <x v="0"/>
  </r>
  <r>
    <x v="794"/>
    <x v="8"/>
    <x v="2"/>
    <n v="0.54400530000000002"/>
    <x v="9"/>
    <n v="2"/>
    <x v="0"/>
    <x v="0"/>
  </r>
  <r>
    <x v="794"/>
    <x v="9"/>
    <x v="2"/>
    <n v="0.56294849999999996"/>
    <x v="9"/>
    <n v="2"/>
    <x v="0"/>
    <x v="0"/>
  </r>
  <r>
    <x v="794"/>
    <x v="10"/>
    <x v="2"/>
    <n v="0.65465580000000001"/>
    <x v="9"/>
    <n v="2"/>
    <x v="0"/>
    <x v="0"/>
  </r>
  <r>
    <x v="794"/>
    <x v="11"/>
    <x v="2"/>
    <n v="0.58148509999999998"/>
    <x v="9"/>
    <n v="2"/>
    <x v="0"/>
    <x v="0"/>
  </r>
  <r>
    <x v="794"/>
    <x v="12"/>
    <x v="2"/>
    <n v="0.85701349999999998"/>
    <x v="9"/>
    <n v="2"/>
    <x v="0"/>
    <x v="0"/>
  </r>
  <r>
    <x v="794"/>
    <x v="18"/>
    <x v="2"/>
    <n v="0.77739749999999996"/>
    <x v="9"/>
    <n v="2"/>
    <x v="0"/>
    <x v="0"/>
  </r>
  <r>
    <x v="794"/>
    <x v="19"/>
    <x v="2"/>
    <n v="0.79915040000000004"/>
    <x v="9"/>
    <n v="2"/>
    <x v="0"/>
    <x v="0"/>
  </r>
  <r>
    <x v="794"/>
    <x v="13"/>
    <x v="2"/>
    <n v="0.5265029"/>
    <x v="9"/>
    <n v="2"/>
    <x v="0"/>
    <x v="0"/>
  </r>
  <r>
    <x v="794"/>
    <x v="0"/>
    <x v="0"/>
    <n v="0.14971000000000001"/>
    <x v="9"/>
    <n v="2"/>
    <x v="0"/>
    <x v="0"/>
  </r>
  <r>
    <x v="794"/>
    <x v="16"/>
    <x v="0"/>
    <n v="0.48568"/>
    <x v="9"/>
    <n v="2"/>
    <x v="0"/>
    <x v="0"/>
  </r>
  <r>
    <x v="794"/>
    <x v="14"/>
    <x v="0"/>
    <n v="0.48568"/>
    <x v="9"/>
    <n v="2"/>
    <x v="0"/>
    <x v="0"/>
  </r>
  <r>
    <x v="794"/>
    <x v="2"/>
    <x v="0"/>
    <n v="0.48568"/>
    <x v="9"/>
    <n v="2"/>
    <x v="0"/>
    <x v="0"/>
  </r>
  <r>
    <x v="794"/>
    <x v="5"/>
    <x v="0"/>
    <n v="0.13904"/>
    <x v="9"/>
    <n v="2"/>
    <x v="0"/>
    <x v="0"/>
  </r>
  <r>
    <x v="794"/>
    <x v="6"/>
    <x v="0"/>
    <n v="0.36153000000000002"/>
    <x v="9"/>
    <n v="2"/>
    <x v="0"/>
    <x v="0"/>
  </r>
  <r>
    <x v="794"/>
    <x v="17"/>
    <x v="0"/>
    <n v="0.64258000000000004"/>
    <x v="9"/>
    <n v="2"/>
    <x v="0"/>
    <x v="0"/>
  </r>
  <r>
    <x v="794"/>
    <x v="15"/>
    <x v="0"/>
    <n v="0.64258000000000004"/>
    <x v="9"/>
    <n v="2"/>
    <x v="0"/>
    <x v="0"/>
  </r>
  <r>
    <x v="794"/>
    <x v="8"/>
    <x v="0"/>
    <n v="0.64258000000000004"/>
    <x v="9"/>
    <n v="2"/>
    <x v="0"/>
    <x v="0"/>
  </r>
  <r>
    <x v="794"/>
    <x v="9"/>
    <x v="0"/>
    <n v="0.64258000000000004"/>
    <x v="9"/>
    <n v="2"/>
    <x v="0"/>
    <x v="0"/>
  </r>
  <r>
    <x v="794"/>
    <x v="10"/>
    <x v="0"/>
    <n v="0.64258000000000004"/>
    <x v="9"/>
    <n v="2"/>
    <x v="0"/>
    <x v="0"/>
  </r>
  <r>
    <x v="794"/>
    <x v="11"/>
    <x v="0"/>
    <n v="0.64258000000000004"/>
    <x v="9"/>
    <n v="2"/>
    <x v="0"/>
    <x v="0"/>
  </r>
  <r>
    <x v="794"/>
    <x v="12"/>
    <x v="0"/>
    <n v="0.64258000000000004"/>
    <x v="9"/>
    <n v="2"/>
    <x v="0"/>
    <x v="0"/>
  </r>
  <r>
    <x v="794"/>
    <x v="18"/>
    <x v="0"/>
    <n v="7.8700000000000006E-2"/>
    <x v="9"/>
    <n v="2"/>
    <x v="0"/>
    <x v="0"/>
  </r>
  <r>
    <x v="794"/>
    <x v="19"/>
    <x v="0"/>
    <n v="0.10150000000000001"/>
    <x v="9"/>
    <n v="2"/>
    <x v="0"/>
    <x v="0"/>
  </r>
  <r>
    <x v="794"/>
    <x v="13"/>
    <x v="0"/>
    <n v="5.509E-2"/>
    <x v="9"/>
    <n v="2"/>
    <x v="0"/>
    <x v="0"/>
  </r>
  <r>
    <x v="794"/>
    <x v="0"/>
    <x v="1"/>
    <n v="0.1254528"/>
    <x v="9"/>
    <n v="2"/>
    <x v="0"/>
    <x v="0"/>
  </r>
  <r>
    <x v="794"/>
    <x v="16"/>
    <x v="1"/>
    <n v="0.2506813"/>
    <x v="9"/>
    <n v="2"/>
    <x v="0"/>
    <x v="0"/>
  </r>
  <r>
    <x v="794"/>
    <x v="14"/>
    <x v="1"/>
    <n v="0.24344470000000001"/>
    <x v="9"/>
    <n v="2"/>
    <x v="0"/>
    <x v="0"/>
  </r>
  <r>
    <x v="794"/>
    <x v="2"/>
    <x v="1"/>
    <n v="0.25531870000000001"/>
    <x v="9"/>
    <n v="2"/>
    <x v="0"/>
    <x v="0"/>
  </r>
  <r>
    <x v="794"/>
    <x v="5"/>
    <x v="1"/>
    <n v="9.6913280000000004E-2"/>
    <x v="9"/>
    <n v="2"/>
    <x v="0"/>
    <x v="0"/>
  </r>
  <r>
    <x v="794"/>
    <x v="6"/>
    <x v="1"/>
    <n v="0.20593420000000001"/>
    <x v="9"/>
    <n v="2"/>
    <x v="0"/>
    <x v="0"/>
  </r>
  <r>
    <x v="794"/>
    <x v="17"/>
    <x v="1"/>
    <n v="0.27080159999999998"/>
    <x v="9"/>
    <n v="2"/>
    <x v="0"/>
    <x v="0"/>
  </r>
  <r>
    <x v="794"/>
    <x v="15"/>
    <x v="1"/>
    <n v="0.26229350000000001"/>
    <x v="9"/>
    <n v="2"/>
    <x v="0"/>
    <x v="0"/>
  </r>
  <r>
    <x v="794"/>
    <x v="8"/>
    <x v="1"/>
    <n v="0.27291460000000001"/>
    <x v="9"/>
    <n v="2"/>
    <x v="0"/>
    <x v="0"/>
  </r>
  <r>
    <x v="794"/>
    <x v="9"/>
    <x v="1"/>
    <n v="0.2772715"/>
    <x v="9"/>
    <n v="2"/>
    <x v="0"/>
    <x v="0"/>
  </r>
  <r>
    <x v="794"/>
    <x v="10"/>
    <x v="1"/>
    <n v="0.29836420000000002"/>
    <x v="9"/>
    <n v="2"/>
    <x v="0"/>
    <x v="0"/>
  </r>
  <r>
    <x v="794"/>
    <x v="11"/>
    <x v="1"/>
    <n v="0.28153489999999998"/>
    <x v="9"/>
    <n v="2"/>
    <x v="0"/>
    <x v="0"/>
  </r>
  <r>
    <x v="794"/>
    <x v="12"/>
    <x v="1"/>
    <n v="0.3449065"/>
    <x v="9"/>
    <n v="2"/>
    <x v="0"/>
    <x v="0"/>
  </r>
  <r>
    <x v="794"/>
    <x v="18"/>
    <x v="1"/>
    <n v="0.19690240000000001"/>
    <x v="9"/>
    <n v="2"/>
    <x v="0"/>
    <x v="0"/>
  </r>
  <r>
    <x v="794"/>
    <x v="19"/>
    <x v="1"/>
    <n v="0.20714959999999999"/>
    <x v="9"/>
    <n v="2"/>
    <x v="0"/>
    <x v="0"/>
  </r>
  <r>
    <x v="794"/>
    <x v="13"/>
    <x v="1"/>
    <n v="7.5607079999999993E-2"/>
    <x v="9"/>
    <n v="2"/>
    <x v="0"/>
    <x v="0"/>
  </r>
  <r>
    <x v="795"/>
    <x v="0"/>
    <x v="3"/>
    <n v="0.66349999999999998"/>
    <x v="9"/>
    <n v="3"/>
    <x v="0"/>
    <x v="0"/>
  </r>
  <r>
    <x v="795"/>
    <x v="16"/>
    <x v="3"/>
    <n v="1.3399000000000001"/>
    <x v="9"/>
    <n v="3"/>
    <x v="0"/>
    <x v="0"/>
  </r>
  <r>
    <x v="795"/>
    <x v="14"/>
    <x v="3"/>
    <n v="1.3282"/>
    <x v="9"/>
    <n v="3"/>
    <x v="0"/>
    <x v="0"/>
  </r>
  <r>
    <x v="795"/>
    <x v="2"/>
    <x v="3"/>
    <n v="1.3953"/>
    <x v="9"/>
    <n v="3"/>
    <x v="0"/>
    <x v="0"/>
  </r>
  <r>
    <x v="795"/>
    <x v="5"/>
    <x v="3"/>
    <n v="0.8619"/>
    <x v="9"/>
    <n v="3"/>
    <x v="0"/>
    <x v="0"/>
  </r>
  <r>
    <x v="795"/>
    <x v="6"/>
    <x v="3"/>
    <n v="1.1180000000000001"/>
    <x v="9"/>
    <n v="3"/>
    <x v="0"/>
    <x v="0"/>
  </r>
  <r>
    <x v="795"/>
    <x v="17"/>
    <x v="3"/>
    <n v="1.4518"/>
    <x v="9"/>
    <n v="3"/>
    <x v="0"/>
    <x v="0"/>
  </r>
  <r>
    <x v="795"/>
    <x v="15"/>
    <x v="3"/>
    <n v="1.4182999999999999"/>
    <x v="9"/>
    <n v="3"/>
    <x v="0"/>
    <x v="0"/>
  </r>
  <r>
    <x v="795"/>
    <x v="8"/>
    <x v="3"/>
    <n v="1.4745999999999999"/>
    <x v="9"/>
    <n v="3"/>
    <x v="0"/>
    <x v="0"/>
  </r>
  <r>
    <x v="795"/>
    <x v="9"/>
    <x v="3"/>
    <n v="1.4913000000000001"/>
    <x v="9"/>
    <n v="3"/>
    <x v="0"/>
    <x v="0"/>
  </r>
  <r>
    <x v="795"/>
    <x v="10"/>
    <x v="3"/>
    <n v="1.6141000000000001"/>
    <x v="9"/>
    <n v="3"/>
    <x v="0"/>
    <x v="0"/>
  </r>
  <r>
    <x v="795"/>
    <x v="11"/>
    <x v="3"/>
    <n v="1.5264"/>
    <x v="9"/>
    <n v="3"/>
    <x v="0"/>
    <x v="0"/>
  </r>
  <r>
    <x v="795"/>
    <x v="12"/>
    <x v="3"/>
    <n v="1.8462000000000001"/>
    <x v="9"/>
    <n v="3"/>
    <x v="0"/>
    <x v="0"/>
  </r>
  <r>
    <x v="795"/>
    <x v="18"/>
    <x v="3"/>
    <n v="1.0529999999999999"/>
    <x v="9"/>
    <n v="3"/>
    <x v="0"/>
    <x v="0"/>
  </r>
  <r>
    <x v="795"/>
    <x v="19"/>
    <x v="3"/>
    <n v="1.1077999999999999"/>
    <x v="9"/>
    <n v="3"/>
    <x v="0"/>
    <x v="0"/>
  </r>
  <r>
    <x v="795"/>
    <x v="13"/>
    <x v="3"/>
    <n v="0.68020000000000003"/>
    <x v="9"/>
    <n v="3"/>
    <x v="0"/>
    <x v="0"/>
  </r>
  <r>
    <x v="795"/>
    <x v="0"/>
    <x v="2"/>
    <n v="0.38972089999999998"/>
    <x v="9"/>
    <n v="3"/>
    <x v="0"/>
    <x v="0"/>
  </r>
  <r>
    <x v="795"/>
    <x v="16"/>
    <x v="2"/>
    <n v="0.60366960000000003"/>
    <x v="9"/>
    <n v="3"/>
    <x v="0"/>
    <x v="0"/>
  </r>
  <r>
    <x v="795"/>
    <x v="14"/>
    <x v="2"/>
    <n v="0.59415739999999995"/>
    <x v="9"/>
    <n v="3"/>
    <x v="0"/>
    <x v="0"/>
  </r>
  <r>
    <x v="795"/>
    <x v="2"/>
    <x v="2"/>
    <n v="0.64871029999999996"/>
    <x v="9"/>
    <n v="3"/>
    <x v="0"/>
    <x v="0"/>
  </r>
  <r>
    <x v="795"/>
    <x v="5"/>
    <x v="2"/>
    <n v="0.62370340000000002"/>
    <x v="9"/>
    <n v="3"/>
    <x v="0"/>
    <x v="0"/>
  </r>
  <r>
    <x v="795"/>
    <x v="6"/>
    <x v="2"/>
    <n v="0.54741309999999999"/>
    <x v="9"/>
    <n v="3"/>
    <x v="0"/>
    <x v="0"/>
  </r>
  <r>
    <x v="795"/>
    <x v="17"/>
    <x v="2"/>
    <n v="0.53774520000000003"/>
    <x v="9"/>
    <n v="3"/>
    <x v="0"/>
    <x v="0"/>
  </r>
  <r>
    <x v="795"/>
    <x v="15"/>
    <x v="2"/>
    <n v="0.51050949999999995"/>
    <x v="9"/>
    <n v="3"/>
    <x v="0"/>
    <x v="0"/>
  </r>
  <r>
    <x v="795"/>
    <x v="8"/>
    <x v="2"/>
    <n v="0.55628180000000005"/>
    <x v="9"/>
    <n v="3"/>
    <x v="0"/>
    <x v="0"/>
  </r>
  <r>
    <x v="795"/>
    <x v="9"/>
    <x v="2"/>
    <n v="0.569859"/>
    <x v="9"/>
    <n v="3"/>
    <x v="0"/>
    <x v="0"/>
  </r>
  <r>
    <x v="795"/>
    <x v="10"/>
    <x v="2"/>
    <n v="0.66969650000000003"/>
    <x v="9"/>
    <n v="3"/>
    <x v="0"/>
    <x v="0"/>
  </r>
  <r>
    <x v="795"/>
    <x v="11"/>
    <x v="2"/>
    <n v="0.59839560000000003"/>
    <x v="9"/>
    <n v="3"/>
    <x v="0"/>
    <x v="0"/>
  </r>
  <r>
    <x v="795"/>
    <x v="12"/>
    <x v="2"/>
    <n v="0.85839560000000004"/>
    <x v="9"/>
    <n v="3"/>
    <x v="0"/>
    <x v="0"/>
  </r>
  <r>
    <x v="795"/>
    <x v="18"/>
    <x v="2"/>
    <n v="0.77739749999999996"/>
    <x v="9"/>
    <n v="3"/>
    <x v="0"/>
    <x v="0"/>
  </r>
  <r>
    <x v="795"/>
    <x v="19"/>
    <x v="2"/>
    <n v="0.79915040000000004"/>
    <x v="9"/>
    <n v="3"/>
    <x v="0"/>
    <x v="0"/>
  </r>
  <r>
    <x v="795"/>
    <x v="13"/>
    <x v="2"/>
    <n v="0.54685689999999998"/>
    <x v="9"/>
    <n v="3"/>
    <x v="0"/>
    <x v="0"/>
  </r>
  <r>
    <x v="795"/>
    <x v="0"/>
    <x v="0"/>
    <n v="0.14971000000000001"/>
    <x v="9"/>
    <n v="3"/>
    <x v="0"/>
    <x v="0"/>
  </r>
  <r>
    <x v="795"/>
    <x v="16"/>
    <x v="0"/>
    <n v="0.48568"/>
    <x v="9"/>
    <n v="3"/>
    <x v="0"/>
    <x v="0"/>
  </r>
  <r>
    <x v="795"/>
    <x v="14"/>
    <x v="0"/>
    <n v="0.48568"/>
    <x v="9"/>
    <n v="3"/>
    <x v="0"/>
    <x v="0"/>
  </r>
  <r>
    <x v="795"/>
    <x v="2"/>
    <x v="0"/>
    <n v="0.48568"/>
    <x v="9"/>
    <n v="3"/>
    <x v="0"/>
    <x v="0"/>
  </r>
  <r>
    <x v="795"/>
    <x v="5"/>
    <x v="0"/>
    <n v="0.13904"/>
    <x v="9"/>
    <n v="3"/>
    <x v="0"/>
    <x v="0"/>
  </r>
  <r>
    <x v="795"/>
    <x v="6"/>
    <x v="0"/>
    <n v="0.36153000000000002"/>
    <x v="9"/>
    <n v="3"/>
    <x v="0"/>
    <x v="0"/>
  </r>
  <r>
    <x v="795"/>
    <x v="17"/>
    <x v="0"/>
    <n v="0.64258000000000004"/>
    <x v="9"/>
    <n v="3"/>
    <x v="0"/>
    <x v="0"/>
  </r>
  <r>
    <x v="795"/>
    <x v="15"/>
    <x v="0"/>
    <n v="0.64258000000000004"/>
    <x v="9"/>
    <n v="3"/>
    <x v="0"/>
    <x v="0"/>
  </r>
  <r>
    <x v="795"/>
    <x v="8"/>
    <x v="0"/>
    <n v="0.64258000000000004"/>
    <x v="9"/>
    <n v="3"/>
    <x v="0"/>
    <x v="0"/>
  </r>
  <r>
    <x v="795"/>
    <x v="9"/>
    <x v="0"/>
    <n v="0.64258000000000004"/>
    <x v="9"/>
    <n v="3"/>
    <x v="0"/>
    <x v="0"/>
  </r>
  <r>
    <x v="795"/>
    <x v="10"/>
    <x v="0"/>
    <n v="0.64258000000000004"/>
    <x v="9"/>
    <n v="3"/>
    <x v="0"/>
    <x v="0"/>
  </r>
  <r>
    <x v="795"/>
    <x v="11"/>
    <x v="0"/>
    <n v="0.64258000000000004"/>
    <x v="9"/>
    <n v="3"/>
    <x v="0"/>
    <x v="0"/>
  </r>
  <r>
    <x v="795"/>
    <x v="12"/>
    <x v="0"/>
    <n v="0.64258000000000004"/>
    <x v="9"/>
    <n v="3"/>
    <x v="0"/>
    <x v="0"/>
  </r>
  <r>
    <x v="795"/>
    <x v="18"/>
    <x v="0"/>
    <n v="7.8700000000000006E-2"/>
    <x v="9"/>
    <n v="3"/>
    <x v="0"/>
    <x v="0"/>
  </r>
  <r>
    <x v="795"/>
    <x v="19"/>
    <x v="0"/>
    <n v="0.10150000000000001"/>
    <x v="9"/>
    <n v="3"/>
    <x v="0"/>
    <x v="0"/>
  </r>
  <r>
    <x v="795"/>
    <x v="13"/>
    <x v="0"/>
    <n v="5.509E-2"/>
    <x v="9"/>
    <n v="3"/>
    <x v="0"/>
    <x v="0"/>
  </r>
  <r>
    <x v="795"/>
    <x v="0"/>
    <x v="1"/>
    <n v="0.1240691"/>
    <x v="9"/>
    <n v="3"/>
    <x v="0"/>
    <x v="0"/>
  </r>
  <r>
    <x v="795"/>
    <x v="16"/>
    <x v="1"/>
    <n v="0.25055040000000001"/>
    <x v="9"/>
    <n v="3"/>
    <x v="0"/>
    <x v="0"/>
  </r>
  <r>
    <x v="795"/>
    <x v="14"/>
    <x v="1"/>
    <n v="0.24836259999999999"/>
    <x v="9"/>
    <n v="3"/>
    <x v="0"/>
    <x v="0"/>
  </r>
  <r>
    <x v="795"/>
    <x v="2"/>
    <x v="1"/>
    <n v="0.26090980000000003"/>
    <x v="9"/>
    <n v="3"/>
    <x v="0"/>
    <x v="0"/>
  </r>
  <r>
    <x v="795"/>
    <x v="5"/>
    <x v="1"/>
    <n v="9.9156629999999996E-2"/>
    <x v="9"/>
    <n v="3"/>
    <x v="0"/>
    <x v="0"/>
  </r>
  <r>
    <x v="795"/>
    <x v="6"/>
    <x v="1"/>
    <n v="0.20905689999999999"/>
    <x v="9"/>
    <n v="3"/>
    <x v="0"/>
    <x v="0"/>
  </r>
  <r>
    <x v="795"/>
    <x v="17"/>
    <x v="1"/>
    <n v="0.27147480000000002"/>
    <x v="9"/>
    <n v="3"/>
    <x v="0"/>
    <x v="0"/>
  </r>
  <r>
    <x v="795"/>
    <x v="15"/>
    <x v="1"/>
    <n v="0.26521060000000002"/>
    <x v="9"/>
    <n v="3"/>
    <x v="0"/>
    <x v="0"/>
  </r>
  <r>
    <x v="795"/>
    <x v="8"/>
    <x v="1"/>
    <n v="0.27573819999999999"/>
    <x v="9"/>
    <n v="3"/>
    <x v="0"/>
    <x v="0"/>
  </r>
  <r>
    <x v="795"/>
    <x v="9"/>
    <x v="1"/>
    <n v="0.27886100000000003"/>
    <x v="9"/>
    <n v="3"/>
    <x v="0"/>
    <x v="0"/>
  </r>
  <r>
    <x v="795"/>
    <x v="10"/>
    <x v="1"/>
    <n v="0.30182360000000003"/>
    <x v="9"/>
    <n v="3"/>
    <x v="0"/>
    <x v="0"/>
  </r>
  <r>
    <x v="795"/>
    <x v="11"/>
    <x v="1"/>
    <n v="0.28542440000000002"/>
    <x v="9"/>
    <n v="3"/>
    <x v="0"/>
    <x v="0"/>
  </r>
  <r>
    <x v="795"/>
    <x v="12"/>
    <x v="1"/>
    <n v="0.34522439999999999"/>
    <x v="9"/>
    <n v="3"/>
    <x v="0"/>
    <x v="0"/>
  </r>
  <r>
    <x v="795"/>
    <x v="18"/>
    <x v="1"/>
    <n v="0.19690240000000001"/>
    <x v="9"/>
    <n v="3"/>
    <x v="0"/>
    <x v="0"/>
  </r>
  <r>
    <x v="795"/>
    <x v="19"/>
    <x v="1"/>
    <n v="0.20714959999999999"/>
    <x v="9"/>
    <n v="3"/>
    <x v="0"/>
    <x v="0"/>
  </r>
  <r>
    <x v="795"/>
    <x v="13"/>
    <x v="1"/>
    <n v="7.8253100000000006E-2"/>
    <x v="9"/>
    <n v="3"/>
    <x v="0"/>
    <x v="0"/>
  </r>
  <r>
    <x v="796"/>
    <x v="0"/>
    <x v="3"/>
    <n v="0.64070000000000005"/>
    <x v="9"/>
    <n v="4"/>
    <x v="0"/>
    <x v="0"/>
  </r>
  <r>
    <x v="796"/>
    <x v="16"/>
    <x v="3"/>
    <n v="1.3585"/>
    <x v="9"/>
    <n v="4"/>
    <x v="0"/>
    <x v="0"/>
  </r>
  <r>
    <x v="796"/>
    <x v="14"/>
    <x v="3"/>
    <n v="1.3372999999999999"/>
    <x v="9"/>
    <n v="4"/>
    <x v="0"/>
    <x v="0"/>
  </r>
  <r>
    <x v="796"/>
    <x v="2"/>
    <x v="3"/>
    <n v="1.3998999999999999"/>
    <x v="9"/>
    <n v="4"/>
    <x v="0"/>
    <x v="0"/>
  </r>
  <r>
    <x v="796"/>
    <x v="5"/>
    <x v="3"/>
    <n v="0.87880000000000003"/>
    <x v="9"/>
    <n v="4"/>
    <x v="0"/>
    <x v="0"/>
  </r>
  <r>
    <x v="796"/>
    <x v="6"/>
    <x v="3"/>
    <n v="1.1400999999999999"/>
    <x v="9"/>
    <n v="4"/>
    <x v="0"/>
    <x v="0"/>
  </r>
  <r>
    <x v="796"/>
    <x v="17"/>
    <x v="3"/>
    <n v="1.4512"/>
    <x v="9"/>
    <n v="4"/>
    <x v="0"/>
    <x v="0"/>
  </r>
  <r>
    <x v="796"/>
    <x v="15"/>
    <x v="3"/>
    <n v="1.4112"/>
    <x v="9"/>
    <n v="4"/>
    <x v="0"/>
    <x v="0"/>
  </r>
  <r>
    <x v="796"/>
    <x v="8"/>
    <x v="3"/>
    <n v="1.4784999999999999"/>
    <x v="9"/>
    <n v="4"/>
    <x v="0"/>
    <x v="0"/>
  </r>
  <r>
    <x v="796"/>
    <x v="9"/>
    <x v="3"/>
    <n v="1.4963"/>
    <x v="9"/>
    <n v="4"/>
    <x v="0"/>
    <x v="0"/>
  </r>
  <r>
    <x v="796"/>
    <x v="10"/>
    <x v="3"/>
    <n v="1.6083000000000001"/>
    <x v="9"/>
    <n v="4"/>
    <x v="0"/>
    <x v="0"/>
  </r>
  <r>
    <x v="796"/>
    <x v="11"/>
    <x v="3"/>
    <n v="1.5459000000000001"/>
    <x v="9"/>
    <n v="4"/>
    <x v="0"/>
    <x v="0"/>
  </r>
  <r>
    <x v="796"/>
    <x v="12"/>
    <x v="3"/>
    <n v="1.8062"/>
    <x v="9"/>
    <n v="4"/>
    <x v="0"/>
    <x v="0"/>
  </r>
  <r>
    <x v="796"/>
    <x v="18"/>
    <x v="3"/>
    <n v="1.0529999999999999"/>
    <x v="9"/>
    <n v="4"/>
    <x v="0"/>
    <x v="0"/>
  </r>
  <r>
    <x v="796"/>
    <x v="19"/>
    <x v="3"/>
    <n v="1.1077999999999999"/>
    <x v="9"/>
    <n v="4"/>
    <x v="0"/>
    <x v="0"/>
  </r>
  <r>
    <x v="796"/>
    <x v="13"/>
    <x v="3"/>
    <n v="0.70699999999999996"/>
    <x v="9"/>
    <n v="4"/>
    <x v="0"/>
    <x v="0"/>
  </r>
  <r>
    <x v="796"/>
    <x v="0"/>
    <x v="2"/>
    <n v="0.37118430000000002"/>
    <x v="9"/>
    <n v="4"/>
    <x v="0"/>
    <x v="0"/>
  </r>
  <r>
    <x v="796"/>
    <x v="16"/>
    <x v="2"/>
    <n v="0.6187916"/>
    <x v="9"/>
    <n v="4"/>
    <x v="0"/>
    <x v="0"/>
  </r>
  <r>
    <x v="796"/>
    <x v="14"/>
    <x v="2"/>
    <n v="0.60155579999999997"/>
    <x v="9"/>
    <n v="4"/>
    <x v="0"/>
    <x v="0"/>
  </r>
  <r>
    <x v="796"/>
    <x v="2"/>
    <x v="2"/>
    <n v="0.65245010000000003"/>
    <x v="9"/>
    <n v="4"/>
    <x v="0"/>
    <x v="0"/>
  </r>
  <r>
    <x v="796"/>
    <x v="5"/>
    <x v="2"/>
    <n v="0.63865910000000004"/>
    <x v="9"/>
    <n v="4"/>
    <x v="0"/>
    <x v="0"/>
  </r>
  <r>
    <x v="796"/>
    <x v="6"/>
    <x v="2"/>
    <n v="0.56538060000000001"/>
    <x v="9"/>
    <n v="4"/>
    <x v="0"/>
    <x v="0"/>
  </r>
  <r>
    <x v="796"/>
    <x v="17"/>
    <x v="2"/>
    <n v="0.5372574"/>
    <x v="9"/>
    <n v="4"/>
    <x v="0"/>
    <x v="0"/>
  </r>
  <r>
    <x v="796"/>
    <x v="15"/>
    <x v="2"/>
    <n v="0.50473710000000005"/>
    <x v="9"/>
    <n v="4"/>
    <x v="0"/>
    <x v="0"/>
  </r>
  <r>
    <x v="796"/>
    <x v="8"/>
    <x v="2"/>
    <n v="0.55945250000000002"/>
    <x v="9"/>
    <n v="4"/>
    <x v="0"/>
    <x v="0"/>
  </r>
  <r>
    <x v="796"/>
    <x v="9"/>
    <x v="2"/>
    <n v="0.57392410000000005"/>
    <x v="9"/>
    <n v="4"/>
    <x v="0"/>
    <x v="0"/>
  </r>
  <r>
    <x v="796"/>
    <x v="10"/>
    <x v="2"/>
    <n v="0.66498100000000004"/>
    <x v="9"/>
    <n v="4"/>
    <x v="0"/>
    <x v="0"/>
  </r>
  <r>
    <x v="796"/>
    <x v="11"/>
    <x v="2"/>
    <n v="0.6142493"/>
    <x v="9"/>
    <n v="4"/>
    <x v="0"/>
    <x v="0"/>
  </r>
  <r>
    <x v="796"/>
    <x v="12"/>
    <x v="2"/>
    <n v="0.82587529999999998"/>
    <x v="9"/>
    <n v="4"/>
    <x v="0"/>
    <x v="0"/>
  </r>
  <r>
    <x v="796"/>
    <x v="18"/>
    <x v="2"/>
    <n v="0.77739749999999996"/>
    <x v="9"/>
    <n v="4"/>
    <x v="0"/>
    <x v="0"/>
  </r>
  <r>
    <x v="796"/>
    <x v="19"/>
    <x v="2"/>
    <n v="0.79915040000000004"/>
    <x v="9"/>
    <n v="4"/>
    <x v="0"/>
    <x v="0"/>
  </r>
  <r>
    <x v="796"/>
    <x v="13"/>
    <x v="2"/>
    <n v="0.57057369999999996"/>
    <x v="9"/>
    <n v="4"/>
    <x v="0"/>
    <x v="0"/>
  </r>
  <r>
    <x v="796"/>
    <x v="0"/>
    <x v="0"/>
    <n v="0.14971000000000001"/>
    <x v="9"/>
    <n v="4"/>
    <x v="0"/>
    <x v="0"/>
  </r>
  <r>
    <x v="796"/>
    <x v="16"/>
    <x v="0"/>
    <n v="0.48568"/>
    <x v="9"/>
    <n v="4"/>
    <x v="0"/>
    <x v="0"/>
  </r>
  <r>
    <x v="796"/>
    <x v="14"/>
    <x v="0"/>
    <n v="0.48568"/>
    <x v="9"/>
    <n v="4"/>
    <x v="0"/>
    <x v="0"/>
  </r>
  <r>
    <x v="796"/>
    <x v="2"/>
    <x v="0"/>
    <n v="0.48568"/>
    <x v="9"/>
    <n v="4"/>
    <x v="0"/>
    <x v="0"/>
  </r>
  <r>
    <x v="796"/>
    <x v="5"/>
    <x v="0"/>
    <n v="0.13904"/>
    <x v="9"/>
    <n v="4"/>
    <x v="0"/>
    <x v="0"/>
  </r>
  <r>
    <x v="796"/>
    <x v="6"/>
    <x v="0"/>
    <n v="0.36153000000000002"/>
    <x v="9"/>
    <n v="4"/>
    <x v="0"/>
    <x v="0"/>
  </r>
  <r>
    <x v="796"/>
    <x v="17"/>
    <x v="0"/>
    <n v="0.64258000000000004"/>
    <x v="9"/>
    <n v="4"/>
    <x v="0"/>
    <x v="0"/>
  </r>
  <r>
    <x v="796"/>
    <x v="15"/>
    <x v="0"/>
    <n v="0.64258000000000004"/>
    <x v="9"/>
    <n v="4"/>
    <x v="0"/>
    <x v="0"/>
  </r>
  <r>
    <x v="796"/>
    <x v="8"/>
    <x v="0"/>
    <n v="0.64258000000000004"/>
    <x v="9"/>
    <n v="4"/>
    <x v="0"/>
    <x v="0"/>
  </r>
  <r>
    <x v="796"/>
    <x v="9"/>
    <x v="0"/>
    <n v="0.64258000000000004"/>
    <x v="9"/>
    <n v="4"/>
    <x v="0"/>
    <x v="0"/>
  </r>
  <r>
    <x v="796"/>
    <x v="10"/>
    <x v="0"/>
    <n v="0.64258000000000004"/>
    <x v="9"/>
    <n v="4"/>
    <x v="0"/>
    <x v="0"/>
  </r>
  <r>
    <x v="796"/>
    <x v="11"/>
    <x v="0"/>
    <n v="0.64258000000000004"/>
    <x v="9"/>
    <n v="4"/>
    <x v="0"/>
    <x v="0"/>
  </r>
  <r>
    <x v="796"/>
    <x v="12"/>
    <x v="0"/>
    <n v="0.64258000000000004"/>
    <x v="9"/>
    <n v="4"/>
    <x v="0"/>
    <x v="0"/>
  </r>
  <r>
    <x v="796"/>
    <x v="18"/>
    <x v="0"/>
    <n v="7.8700000000000006E-2"/>
    <x v="9"/>
    <n v="4"/>
    <x v="0"/>
    <x v="0"/>
  </r>
  <r>
    <x v="796"/>
    <x v="19"/>
    <x v="0"/>
    <n v="0.10150000000000001"/>
    <x v="9"/>
    <n v="4"/>
    <x v="0"/>
    <x v="0"/>
  </r>
  <r>
    <x v="796"/>
    <x v="13"/>
    <x v="0"/>
    <n v="5.509E-2"/>
    <x v="9"/>
    <n v="4"/>
    <x v="0"/>
    <x v="0"/>
  </r>
  <r>
    <x v="796"/>
    <x v="0"/>
    <x v="1"/>
    <n v="0.1198057"/>
    <x v="9"/>
    <n v="4"/>
    <x v="0"/>
    <x v="0"/>
  </r>
  <r>
    <x v="796"/>
    <x v="16"/>
    <x v="1"/>
    <n v="0.25402849999999999"/>
    <x v="9"/>
    <n v="4"/>
    <x v="0"/>
    <x v="0"/>
  </r>
  <r>
    <x v="796"/>
    <x v="14"/>
    <x v="1"/>
    <n v="0.25006420000000001"/>
    <x v="9"/>
    <n v="4"/>
    <x v="0"/>
    <x v="0"/>
  </r>
  <r>
    <x v="796"/>
    <x v="2"/>
    <x v="1"/>
    <n v="0.2617699"/>
    <x v="9"/>
    <n v="4"/>
    <x v="0"/>
    <x v="0"/>
  </r>
  <r>
    <x v="796"/>
    <x v="5"/>
    <x v="1"/>
    <n v="0.10110089999999999"/>
    <x v="9"/>
    <n v="4"/>
    <x v="0"/>
    <x v="0"/>
  </r>
  <r>
    <x v="796"/>
    <x v="6"/>
    <x v="1"/>
    <n v="0.2131894"/>
    <x v="9"/>
    <n v="4"/>
    <x v="0"/>
    <x v="0"/>
  </r>
  <r>
    <x v="796"/>
    <x v="17"/>
    <x v="1"/>
    <n v="0.27136260000000001"/>
    <x v="9"/>
    <n v="4"/>
    <x v="0"/>
    <x v="0"/>
  </r>
  <r>
    <x v="796"/>
    <x v="15"/>
    <x v="1"/>
    <n v="0.26388289999999998"/>
    <x v="9"/>
    <n v="4"/>
    <x v="0"/>
    <x v="0"/>
  </r>
  <r>
    <x v="796"/>
    <x v="8"/>
    <x v="1"/>
    <n v="0.27646749999999998"/>
    <x v="9"/>
    <n v="4"/>
    <x v="0"/>
    <x v="0"/>
  </r>
  <r>
    <x v="796"/>
    <x v="9"/>
    <x v="1"/>
    <n v="0.27979589999999999"/>
    <x v="9"/>
    <n v="4"/>
    <x v="0"/>
    <x v="0"/>
  </r>
  <r>
    <x v="796"/>
    <x v="10"/>
    <x v="1"/>
    <n v="0.30073899999999998"/>
    <x v="9"/>
    <n v="4"/>
    <x v="0"/>
    <x v="0"/>
  </r>
  <r>
    <x v="796"/>
    <x v="11"/>
    <x v="1"/>
    <n v="0.28907070000000001"/>
    <x v="9"/>
    <n v="4"/>
    <x v="0"/>
    <x v="0"/>
  </r>
  <r>
    <x v="796"/>
    <x v="12"/>
    <x v="1"/>
    <n v="0.33774470000000001"/>
    <x v="9"/>
    <n v="4"/>
    <x v="0"/>
    <x v="0"/>
  </r>
  <r>
    <x v="796"/>
    <x v="18"/>
    <x v="1"/>
    <n v="0.19690240000000001"/>
    <x v="9"/>
    <n v="4"/>
    <x v="0"/>
    <x v="0"/>
  </r>
  <r>
    <x v="796"/>
    <x v="19"/>
    <x v="1"/>
    <n v="0.20714959999999999"/>
    <x v="9"/>
    <n v="4"/>
    <x v="0"/>
    <x v="0"/>
  </r>
  <r>
    <x v="796"/>
    <x v="13"/>
    <x v="1"/>
    <n v="8.1336279999999997E-2"/>
    <x v="9"/>
    <n v="4"/>
    <x v="0"/>
    <x v="0"/>
  </r>
  <r>
    <x v="797"/>
    <x v="0"/>
    <x v="3"/>
    <n v="0.63919999999999999"/>
    <x v="9"/>
    <n v="5"/>
    <x v="0"/>
    <x v="0"/>
  </r>
  <r>
    <x v="797"/>
    <x v="16"/>
    <x v="3"/>
    <n v="1.3674999999999999"/>
    <x v="9"/>
    <n v="5"/>
    <x v="0"/>
    <x v="0"/>
  </r>
  <r>
    <x v="797"/>
    <x v="14"/>
    <x v="3"/>
    <n v="1.3448"/>
    <x v="9"/>
    <n v="5"/>
    <x v="0"/>
    <x v="0"/>
  </r>
  <r>
    <x v="797"/>
    <x v="2"/>
    <x v="3"/>
    <n v="1.4029"/>
    <x v="9"/>
    <n v="5"/>
    <x v="0"/>
    <x v="0"/>
  </r>
  <r>
    <x v="797"/>
    <x v="5"/>
    <x v="3"/>
    <n v="0.88560000000000005"/>
    <x v="9"/>
    <n v="5"/>
    <x v="0"/>
    <x v="0"/>
  </r>
  <r>
    <x v="797"/>
    <x v="6"/>
    <x v="3"/>
    <n v="1.1480999999999999"/>
    <x v="9"/>
    <n v="5"/>
    <x v="0"/>
    <x v="0"/>
  </r>
  <r>
    <x v="797"/>
    <x v="17"/>
    <x v="3"/>
    <n v="1.4529000000000001"/>
    <x v="9"/>
    <n v="5"/>
    <x v="0"/>
    <x v="0"/>
  </r>
  <r>
    <x v="797"/>
    <x v="15"/>
    <x v="3"/>
    <n v="1.4128000000000001"/>
    <x v="9"/>
    <n v="5"/>
    <x v="0"/>
    <x v="0"/>
  </r>
  <r>
    <x v="797"/>
    <x v="8"/>
    <x v="3"/>
    <n v="1.4754"/>
    <x v="9"/>
    <n v="5"/>
    <x v="0"/>
    <x v="0"/>
  </r>
  <r>
    <x v="797"/>
    <x v="9"/>
    <x v="3"/>
    <n v="1.4966999999999999"/>
    <x v="9"/>
    <n v="5"/>
    <x v="0"/>
    <x v="0"/>
  </r>
  <r>
    <x v="797"/>
    <x v="10"/>
    <x v="3"/>
    <n v="1.6091"/>
    <x v="9"/>
    <n v="5"/>
    <x v="0"/>
    <x v="0"/>
  </r>
  <r>
    <x v="797"/>
    <x v="11"/>
    <x v="3"/>
    <n v="1.5465"/>
    <x v="9"/>
    <n v="5"/>
    <x v="0"/>
    <x v="0"/>
  </r>
  <r>
    <x v="797"/>
    <x v="12"/>
    <x v="3"/>
    <n v="1.8059000000000001"/>
    <x v="9"/>
    <n v="5"/>
    <x v="0"/>
    <x v="0"/>
  </r>
  <r>
    <x v="797"/>
    <x v="18"/>
    <x v="3"/>
    <n v="1.0529999999999999"/>
    <x v="9"/>
    <n v="5"/>
    <x v="0"/>
    <x v="0"/>
  </r>
  <r>
    <x v="797"/>
    <x v="19"/>
    <x v="3"/>
    <n v="1.1100000000000001"/>
    <x v="9"/>
    <n v="5"/>
    <x v="0"/>
    <x v="0"/>
  </r>
  <r>
    <x v="797"/>
    <x v="13"/>
    <x v="3"/>
    <n v="0.70240000000000002"/>
    <x v="9"/>
    <n v="5"/>
    <x v="0"/>
    <x v="0"/>
  </r>
  <r>
    <x v="797"/>
    <x v="0"/>
    <x v="2"/>
    <n v="0.36996479999999998"/>
    <x v="9"/>
    <n v="5"/>
    <x v="0"/>
    <x v="0"/>
  </r>
  <r>
    <x v="797"/>
    <x v="16"/>
    <x v="2"/>
    <n v="0.62610860000000002"/>
    <x v="9"/>
    <n v="5"/>
    <x v="0"/>
    <x v="0"/>
  </r>
  <r>
    <x v="797"/>
    <x v="14"/>
    <x v="2"/>
    <n v="0.60765329999999995"/>
    <x v="9"/>
    <n v="5"/>
    <x v="0"/>
    <x v="0"/>
  </r>
  <r>
    <x v="797"/>
    <x v="2"/>
    <x v="2"/>
    <n v="0.6548891"/>
    <x v="9"/>
    <n v="5"/>
    <x v="0"/>
    <x v="0"/>
  </r>
  <r>
    <x v="797"/>
    <x v="5"/>
    <x v="2"/>
    <n v="0.64467680000000005"/>
    <x v="9"/>
    <n v="5"/>
    <x v="0"/>
    <x v="0"/>
  </r>
  <r>
    <x v="797"/>
    <x v="6"/>
    <x v="2"/>
    <n v="0.57188459999999997"/>
    <x v="9"/>
    <n v="5"/>
    <x v="0"/>
    <x v="0"/>
  </r>
  <r>
    <x v="797"/>
    <x v="17"/>
    <x v="2"/>
    <n v="0.5386396"/>
    <x v="9"/>
    <n v="5"/>
    <x v="0"/>
    <x v="0"/>
  </r>
  <r>
    <x v="797"/>
    <x v="15"/>
    <x v="2"/>
    <n v="0.50603790000000004"/>
    <x v="9"/>
    <n v="5"/>
    <x v="0"/>
    <x v="0"/>
  </r>
  <r>
    <x v="797"/>
    <x v="8"/>
    <x v="2"/>
    <n v="0.55693219999999999"/>
    <x v="9"/>
    <n v="5"/>
    <x v="0"/>
    <x v="0"/>
  </r>
  <r>
    <x v="797"/>
    <x v="9"/>
    <x v="2"/>
    <n v="0.57424929999999996"/>
    <x v="9"/>
    <n v="5"/>
    <x v="0"/>
    <x v="0"/>
  </r>
  <r>
    <x v="797"/>
    <x v="10"/>
    <x v="2"/>
    <n v="0.66563139999999998"/>
    <x v="9"/>
    <n v="5"/>
    <x v="0"/>
    <x v="0"/>
  </r>
  <r>
    <x v="797"/>
    <x v="11"/>
    <x v="2"/>
    <n v="0.61473710000000004"/>
    <x v="9"/>
    <n v="5"/>
    <x v="0"/>
    <x v="0"/>
  </r>
  <r>
    <x v="797"/>
    <x v="12"/>
    <x v="2"/>
    <n v="0.82563140000000002"/>
    <x v="9"/>
    <n v="5"/>
    <x v="0"/>
    <x v="0"/>
  </r>
  <r>
    <x v="797"/>
    <x v="18"/>
    <x v="2"/>
    <n v="0.77739749999999996"/>
    <x v="9"/>
    <n v="5"/>
    <x v="0"/>
    <x v="0"/>
  </r>
  <r>
    <x v="797"/>
    <x v="19"/>
    <x v="2"/>
    <n v="0.80093899999999996"/>
    <x v="9"/>
    <n v="5"/>
    <x v="0"/>
    <x v="0"/>
  </r>
  <r>
    <x v="797"/>
    <x v="13"/>
    <x v="2"/>
    <n v="0.56650290000000003"/>
    <x v="9"/>
    <n v="5"/>
    <x v="0"/>
    <x v="0"/>
  </r>
  <r>
    <x v="797"/>
    <x v="0"/>
    <x v="0"/>
    <n v="0.14971000000000001"/>
    <x v="9"/>
    <n v="5"/>
    <x v="0"/>
    <x v="0"/>
  </r>
  <r>
    <x v="797"/>
    <x v="16"/>
    <x v="0"/>
    <n v="0.48568"/>
    <x v="9"/>
    <n v="5"/>
    <x v="0"/>
    <x v="0"/>
  </r>
  <r>
    <x v="797"/>
    <x v="14"/>
    <x v="0"/>
    <n v="0.48568"/>
    <x v="9"/>
    <n v="5"/>
    <x v="0"/>
    <x v="0"/>
  </r>
  <r>
    <x v="797"/>
    <x v="2"/>
    <x v="0"/>
    <n v="0.48568"/>
    <x v="9"/>
    <n v="5"/>
    <x v="0"/>
    <x v="0"/>
  </r>
  <r>
    <x v="797"/>
    <x v="5"/>
    <x v="0"/>
    <n v="0.13904"/>
    <x v="9"/>
    <n v="5"/>
    <x v="0"/>
    <x v="0"/>
  </r>
  <r>
    <x v="797"/>
    <x v="6"/>
    <x v="0"/>
    <n v="0.36153000000000002"/>
    <x v="9"/>
    <n v="5"/>
    <x v="0"/>
    <x v="0"/>
  </r>
  <r>
    <x v="797"/>
    <x v="17"/>
    <x v="0"/>
    <n v="0.64258000000000004"/>
    <x v="9"/>
    <n v="5"/>
    <x v="0"/>
    <x v="0"/>
  </r>
  <r>
    <x v="797"/>
    <x v="15"/>
    <x v="0"/>
    <n v="0.64258000000000004"/>
    <x v="9"/>
    <n v="5"/>
    <x v="0"/>
    <x v="0"/>
  </r>
  <r>
    <x v="797"/>
    <x v="8"/>
    <x v="0"/>
    <n v="0.64258000000000004"/>
    <x v="9"/>
    <n v="5"/>
    <x v="0"/>
    <x v="0"/>
  </r>
  <r>
    <x v="797"/>
    <x v="9"/>
    <x v="0"/>
    <n v="0.64258000000000004"/>
    <x v="9"/>
    <n v="5"/>
    <x v="0"/>
    <x v="0"/>
  </r>
  <r>
    <x v="797"/>
    <x v="10"/>
    <x v="0"/>
    <n v="0.64258000000000004"/>
    <x v="9"/>
    <n v="5"/>
    <x v="0"/>
    <x v="0"/>
  </r>
  <r>
    <x v="797"/>
    <x v="11"/>
    <x v="0"/>
    <n v="0.64258000000000004"/>
    <x v="9"/>
    <n v="5"/>
    <x v="0"/>
    <x v="0"/>
  </r>
  <r>
    <x v="797"/>
    <x v="12"/>
    <x v="0"/>
    <n v="0.64258000000000004"/>
    <x v="9"/>
    <n v="5"/>
    <x v="0"/>
    <x v="0"/>
  </r>
  <r>
    <x v="797"/>
    <x v="18"/>
    <x v="0"/>
    <n v="7.8700000000000006E-2"/>
    <x v="9"/>
    <n v="5"/>
    <x v="0"/>
    <x v="0"/>
  </r>
  <r>
    <x v="797"/>
    <x v="19"/>
    <x v="0"/>
    <n v="0.10150000000000001"/>
    <x v="9"/>
    <n v="5"/>
    <x v="0"/>
    <x v="0"/>
  </r>
  <r>
    <x v="797"/>
    <x v="13"/>
    <x v="0"/>
    <n v="5.509E-2"/>
    <x v="9"/>
    <n v="5"/>
    <x v="0"/>
    <x v="0"/>
  </r>
  <r>
    <x v="797"/>
    <x v="0"/>
    <x v="1"/>
    <n v="0.1195252"/>
    <x v="9"/>
    <n v="5"/>
    <x v="0"/>
    <x v="0"/>
  </r>
  <r>
    <x v="797"/>
    <x v="16"/>
    <x v="1"/>
    <n v="0.25571139999999998"/>
    <x v="9"/>
    <n v="5"/>
    <x v="0"/>
    <x v="0"/>
  </r>
  <r>
    <x v="797"/>
    <x v="14"/>
    <x v="1"/>
    <n v="0.25146669999999999"/>
    <x v="9"/>
    <n v="5"/>
    <x v="0"/>
    <x v="0"/>
  </r>
  <r>
    <x v="797"/>
    <x v="2"/>
    <x v="1"/>
    <n v="0.26233089999999998"/>
    <x v="9"/>
    <n v="5"/>
    <x v="0"/>
    <x v="0"/>
  </r>
  <r>
    <x v="797"/>
    <x v="5"/>
    <x v="1"/>
    <n v="0.10188319999999999"/>
    <x v="9"/>
    <n v="5"/>
    <x v="0"/>
    <x v="0"/>
  </r>
  <r>
    <x v="797"/>
    <x v="6"/>
    <x v="1"/>
    <n v="0.2146854"/>
    <x v="9"/>
    <n v="5"/>
    <x v="0"/>
    <x v="0"/>
  </r>
  <r>
    <x v="797"/>
    <x v="17"/>
    <x v="1"/>
    <n v="0.27168049999999999"/>
    <x v="9"/>
    <n v="5"/>
    <x v="0"/>
    <x v="0"/>
  </r>
  <r>
    <x v="797"/>
    <x v="15"/>
    <x v="1"/>
    <n v="0.26418209999999998"/>
    <x v="9"/>
    <n v="5"/>
    <x v="0"/>
    <x v="0"/>
  </r>
  <r>
    <x v="797"/>
    <x v="8"/>
    <x v="1"/>
    <n v="0.27588780000000002"/>
    <x v="9"/>
    <n v="5"/>
    <x v="0"/>
    <x v="0"/>
  </r>
  <r>
    <x v="797"/>
    <x v="9"/>
    <x v="1"/>
    <n v="0.27987069999999997"/>
    <x v="9"/>
    <n v="5"/>
    <x v="0"/>
    <x v="0"/>
  </r>
  <r>
    <x v="797"/>
    <x v="10"/>
    <x v="1"/>
    <n v="0.30088860000000001"/>
    <x v="9"/>
    <n v="5"/>
    <x v="0"/>
    <x v="0"/>
  </r>
  <r>
    <x v="797"/>
    <x v="11"/>
    <x v="1"/>
    <n v="0.28918290000000002"/>
    <x v="9"/>
    <n v="5"/>
    <x v="0"/>
    <x v="0"/>
  </r>
  <r>
    <x v="797"/>
    <x v="12"/>
    <x v="1"/>
    <n v="0.33768860000000001"/>
    <x v="9"/>
    <n v="5"/>
    <x v="0"/>
    <x v="0"/>
  </r>
  <r>
    <x v="797"/>
    <x v="18"/>
    <x v="1"/>
    <n v="0.19690240000000001"/>
    <x v="9"/>
    <n v="5"/>
    <x v="0"/>
    <x v="0"/>
  </r>
  <r>
    <x v="797"/>
    <x v="19"/>
    <x v="1"/>
    <n v="0.207561"/>
    <x v="9"/>
    <n v="5"/>
    <x v="0"/>
    <x v="0"/>
  </r>
  <r>
    <x v="797"/>
    <x v="13"/>
    <x v="1"/>
    <n v="8.0807080000000003E-2"/>
    <x v="9"/>
    <n v="5"/>
    <x v="0"/>
    <x v="0"/>
  </r>
  <r>
    <x v="798"/>
    <x v="0"/>
    <x v="3"/>
    <n v="0.63490000000000002"/>
    <x v="9"/>
    <n v="6"/>
    <x v="0"/>
    <x v="1"/>
  </r>
  <r>
    <x v="798"/>
    <x v="16"/>
    <x v="3"/>
    <n v="1.3704000000000001"/>
    <x v="9"/>
    <n v="6"/>
    <x v="0"/>
    <x v="1"/>
  </r>
  <r>
    <x v="798"/>
    <x v="14"/>
    <x v="3"/>
    <n v="1.3480000000000001"/>
    <x v="9"/>
    <n v="6"/>
    <x v="0"/>
    <x v="1"/>
  </r>
  <r>
    <x v="798"/>
    <x v="2"/>
    <x v="3"/>
    <n v="1.4033"/>
    <x v="9"/>
    <n v="6"/>
    <x v="0"/>
    <x v="1"/>
  </r>
  <r>
    <x v="798"/>
    <x v="5"/>
    <x v="3"/>
    <n v="0.8891"/>
    <x v="9"/>
    <n v="6"/>
    <x v="0"/>
    <x v="1"/>
  </r>
  <r>
    <x v="798"/>
    <x v="6"/>
    <x v="3"/>
    <n v="1.1588000000000001"/>
    <x v="9"/>
    <n v="6"/>
    <x v="0"/>
    <x v="1"/>
  </r>
  <r>
    <x v="798"/>
    <x v="17"/>
    <x v="3"/>
    <n v="1.4462999999999999"/>
    <x v="9"/>
    <n v="6"/>
    <x v="0"/>
    <x v="1"/>
  </r>
  <r>
    <x v="798"/>
    <x v="15"/>
    <x v="3"/>
    <n v="1.4120999999999999"/>
    <x v="9"/>
    <n v="6"/>
    <x v="0"/>
    <x v="1"/>
  </r>
  <r>
    <x v="798"/>
    <x v="8"/>
    <x v="3"/>
    <n v="1.4743999999999999"/>
    <x v="9"/>
    <n v="6"/>
    <x v="0"/>
    <x v="1"/>
  </r>
  <r>
    <x v="798"/>
    <x v="9"/>
    <x v="3"/>
    <n v="1.4959"/>
    <x v="9"/>
    <n v="6"/>
    <x v="0"/>
    <x v="1"/>
  </r>
  <r>
    <x v="798"/>
    <x v="10"/>
    <x v="3"/>
    <n v="1.6084000000000001"/>
    <x v="9"/>
    <n v="6"/>
    <x v="0"/>
    <x v="1"/>
  </r>
  <r>
    <x v="798"/>
    <x v="11"/>
    <x v="3"/>
    <n v="1.5571999999999999"/>
    <x v="9"/>
    <n v="6"/>
    <x v="0"/>
    <x v="1"/>
  </r>
  <r>
    <x v="798"/>
    <x v="12"/>
    <x v="3"/>
    <n v="1.8072999999999999"/>
    <x v="9"/>
    <n v="6"/>
    <x v="0"/>
    <x v="1"/>
  </r>
  <r>
    <x v="798"/>
    <x v="18"/>
    <x v="3"/>
    <n v="1.0489999999999999"/>
    <x v="9"/>
    <n v="6"/>
    <x v="0"/>
    <x v="1"/>
  </r>
  <r>
    <x v="798"/>
    <x v="19"/>
    <x v="3"/>
    <n v="1.1044"/>
    <x v="9"/>
    <n v="6"/>
    <x v="0"/>
    <x v="1"/>
  </r>
  <r>
    <x v="798"/>
    <x v="13"/>
    <x v="3"/>
    <n v="0.70286000000000004"/>
    <x v="9"/>
    <n v="6"/>
    <x v="0"/>
    <x v="1"/>
  </r>
  <r>
    <x v="798"/>
    <x v="0"/>
    <x v="2"/>
    <n v="0.36646889999999999"/>
    <x v="9"/>
    <n v="6"/>
    <x v="0"/>
    <x v="1"/>
  </r>
  <r>
    <x v="798"/>
    <x v="16"/>
    <x v="2"/>
    <n v="0.62846630000000003"/>
    <x v="9"/>
    <n v="6"/>
    <x v="0"/>
    <x v="1"/>
  </r>
  <r>
    <x v="798"/>
    <x v="14"/>
    <x v="2"/>
    <n v="0.61025499999999999"/>
    <x v="9"/>
    <n v="6"/>
    <x v="0"/>
    <x v="1"/>
  </r>
  <r>
    <x v="798"/>
    <x v="2"/>
    <x v="2"/>
    <n v="0.65521439999999997"/>
    <x v="9"/>
    <n v="6"/>
    <x v="0"/>
    <x v="1"/>
  </r>
  <r>
    <x v="798"/>
    <x v="5"/>
    <x v="2"/>
    <n v="0.64777419999999997"/>
    <x v="9"/>
    <n v="6"/>
    <x v="0"/>
    <x v="1"/>
  </r>
  <r>
    <x v="798"/>
    <x v="6"/>
    <x v="2"/>
    <n v="0.58058379999999998"/>
    <x v="9"/>
    <n v="6"/>
    <x v="0"/>
    <x v="1"/>
  </r>
  <r>
    <x v="798"/>
    <x v="17"/>
    <x v="2"/>
    <n v="0.53327369999999996"/>
    <x v="9"/>
    <n v="6"/>
    <x v="0"/>
    <x v="1"/>
  </r>
  <r>
    <x v="798"/>
    <x v="15"/>
    <x v="2"/>
    <n v="0.50546880000000005"/>
    <x v="9"/>
    <n v="6"/>
    <x v="0"/>
    <x v="1"/>
  </r>
  <r>
    <x v="798"/>
    <x v="8"/>
    <x v="2"/>
    <n v="0.55611929999999998"/>
    <x v="9"/>
    <n v="6"/>
    <x v="0"/>
    <x v="1"/>
  </r>
  <r>
    <x v="798"/>
    <x v="9"/>
    <x v="2"/>
    <n v="0.57359890000000002"/>
    <x v="9"/>
    <n v="6"/>
    <x v="0"/>
    <x v="1"/>
  </r>
  <r>
    <x v="798"/>
    <x v="10"/>
    <x v="2"/>
    <n v="0.6650623"/>
    <x v="9"/>
    <n v="6"/>
    <x v="0"/>
    <x v="1"/>
  </r>
  <r>
    <x v="798"/>
    <x v="11"/>
    <x v="2"/>
    <n v="0.62343630000000005"/>
    <x v="9"/>
    <n v="6"/>
    <x v="0"/>
    <x v="1"/>
  </r>
  <r>
    <x v="798"/>
    <x v="12"/>
    <x v="2"/>
    <n v="0.82676959999999999"/>
    <x v="9"/>
    <n v="6"/>
    <x v="0"/>
    <x v="1"/>
  </r>
  <r>
    <x v="798"/>
    <x v="18"/>
    <x v="2"/>
    <n v="0.77414550000000004"/>
    <x v="9"/>
    <n v="6"/>
    <x v="0"/>
    <x v="1"/>
  </r>
  <r>
    <x v="798"/>
    <x v="19"/>
    <x v="2"/>
    <n v="0.79638620000000004"/>
    <x v="9"/>
    <n v="6"/>
    <x v="0"/>
    <x v="1"/>
  </r>
  <r>
    <x v="798"/>
    <x v="13"/>
    <x v="2"/>
    <n v="0.56691000000000003"/>
    <x v="9"/>
    <n v="6"/>
    <x v="0"/>
    <x v="1"/>
  </r>
  <r>
    <x v="798"/>
    <x v="0"/>
    <x v="0"/>
    <n v="0.14971000000000001"/>
    <x v="9"/>
    <n v="6"/>
    <x v="0"/>
    <x v="1"/>
  </r>
  <r>
    <x v="798"/>
    <x v="16"/>
    <x v="0"/>
    <n v="0.48568"/>
    <x v="9"/>
    <n v="6"/>
    <x v="0"/>
    <x v="1"/>
  </r>
  <r>
    <x v="798"/>
    <x v="14"/>
    <x v="0"/>
    <n v="0.48568"/>
    <x v="9"/>
    <n v="6"/>
    <x v="0"/>
    <x v="1"/>
  </r>
  <r>
    <x v="798"/>
    <x v="2"/>
    <x v="0"/>
    <n v="0.48568"/>
    <x v="9"/>
    <n v="6"/>
    <x v="0"/>
    <x v="1"/>
  </r>
  <r>
    <x v="798"/>
    <x v="5"/>
    <x v="0"/>
    <n v="0.13904"/>
    <x v="9"/>
    <n v="6"/>
    <x v="0"/>
    <x v="1"/>
  </r>
  <r>
    <x v="798"/>
    <x v="6"/>
    <x v="0"/>
    <n v="0.36153000000000002"/>
    <x v="9"/>
    <n v="6"/>
    <x v="0"/>
    <x v="1"/>
  </r>
  <r>
    <x v="798"/>
    <x v="17"/>
    <x v="0"/>
    <n v="0.64258000000000004"/>
    <x v="9"/>
    <n v="6"/>
    <x v="0"/>
    <x v="1"/>
  </r>
  <r>
    <x v="798"/>
    <x v="15"/>
    <x v="0"/>
    <n v="0.64258000000000004"/>
    <x v="9"/>
    <n v="6"/>
    <x v="0"/>
    <x v="1"/>
  </r>
  <r>
    <x v="798"/>
    <x v="8"/>
    <x v="0"/>
    <n v="0.64258000000000004"/>
    <x v="9"/>
    <n v="6"/>
    <x v="0"/>
    <x v="1"/>
  </r>
  <r>
    <x v="798"/>
    <x v="9"/>
    <x v="0"/>
    <n v="0.64258000000000004"/>
    <x v="9"/>
    <n v="6"/>
    <x v="0"/>
    <x v="1"/>
  </r>
  <r>
    <x v="798"/>
    <x v="10"/>
    <x v="0"/>
    <n v="0.64258000000000004"/>
    <x v="9"/>
    <n v="6"/>
    <x v="0"/>
    <x v="1"/>
  </r>
  <r>
    <x v="798"/>
    <x v="11"/>
    <x v="0"/>
    <n v="0.64258000000000004"/>
    <x v="9"/>
    <n v="6"/>
    <x v="0"/>
    <x v="1"/>
  </r>
  <r>
    <x v="798"/>
    <x v="12"/>
    <x v="0"/>
    <n v="0.64258000000000004"/>
    <x v="9"/>
    <n v="6"/>
    <x v="0"/>
    <x v="1"/>
  </r>
  <r>
    <x v="798"/>
    <x v="18"/>
    <x v="0"/>
    <n v="7.8700000000000006E-2"/>
    <x v="9"/>
    <n v="6"/>
    <x v="0"/>
    <x v="1"/>
  </r>
  <r>
    <x v="798"/>
    <x v="19"/>
    <x v="0"/>
    <n v="0.10150000000000001"/>
    <x v="9"/>
    <n v="6"/>
    <x v="0"/>
    <x v="1"/>
  </r>
  <r>
    <x v="798"/>
    <x v="13"/>
    <x v="0"/>
    <n v="5.509E-2"/>
    <x v="9"/>
    <n v="6"/>
    <x v="0"/>
    <x v="1"/>
  </r>
  <r>
    <x v="798"/>
    <x v="0"/>
    <x v="1"/>
    <n v="0.1187211"/>
    <x v="9"/>
    <n v="6"/>
    <x v="0"/>
    <x v="1"/>
  </r>
  <r>
    <x v="798"/>
    <x v="16"/>
    <x v="1"/>
    <n v="0.25625369999999997"/>
    <x v="9"/>
    <n v="6"/>
    <x v="0"/>
    <x v="1"/>
  </r>
  <r>
    <x v="798"/>
    <x v="14"/>
    <x v="1"/>
    <n v="0.25206509999999999"/>
    <x v="9"/>
    <n v="6"/>
    <x v="0"/>
    <x v="1"/>
  </r>
  <r>
    <x v="798"/>
    <x v="2"/>
    <x v="1"/>
    <n v="0.26240570000000002"/>
    <x v="9"/>
    <n v="6"/>
    <x v="0"/>
    <x v="1"/>
  </r>
  <r>
    <x v="798"/>
    <x v="5"/>
    <x v="1"/>
    <n v="0.1022858"/>
    <x v="9"/>
    <n v="6"/>
    <x v="0"/>
    <x v="1"/>
  </r>
  <r>
    <x v="798"/>
    <x v="6"/>
    <x v="1"/>
    <n v="0.2166862"/>
    <x v="9"/>
    <n v="6"/>
    <x v="0"/>
    <x v="1"/>
  </r>
  <r>
    <x v="798"/>
    <x v="17"/>
    <x v="1"/>
    <n v="0.27044639999999998"/>
    <x v="9"/>
    <n v="6"/>
    <x v="0"/>
    <x v="1"/>
  </r>
  <r>
    <x v="798"/>
    <x v="15"/>
    <x v="1"/>
    <n v="0.26405119999999999"/>
    <x v="9"/>
    <n v="6"/>
    <x v="0"/>
    <x v="1"/>
  </r>
  <r>
    <x v="798"/>
    <x v="8"/>
    <x v="1"/>
    <n v="0.27570080000000002"/>
    <x v="9"/>
    <n v="6"/>
    <x v="0"/>
    <x v="1"/>
  </r>
  <r>
    <x v="798"/>
    <x v="9"/>
    <x v="1"/>
    <n v="0.2797211"/>
    <x v="9"/>
    <n v="6"/>
    <x v="0"/>
    <x v="1"/>
  </r>
  <r>
    <x v="798"/>
    <x v="10"/>
    <x v="1"/>
    <n v="0.30075770000000002"/>
    <x v="9"/>
    <n v="6"/>
    <x v="0"/>
    <x v="1"/>
  </r>
  <r>
    <x v="798"/>
    <x v="11"/>
    <x v="1"/>
    <n v="0.29118369999999999"/>
    <x v="9"/>
    <n v="6"/>
    <x v="0"/>
    <x v="1"/>
  </r>
  <r>
    <x v="798"/>
    <x v="12"/>
    <x v="1"/>
    <n v="0.33795039999999998"/>
    <x v="9"/>
    <n v="6"/>
    <x v="0"/>
    <x v="1"/>
  </r>
  <r>
    <x v="798"/>
    <x v="18"/>
    <x v="1"/>
    <n v="0.19615450000000001"/>
    <x v="9"/>
    <n v="6"/>
    <x v="0"/>
    <x v="1"/>
  </r>
  <r>
    <x v="798"/>
    <x v="19"/>
    <x v="1"/>
    <n v="0.2065138"/>
    <x v="9"/>
    <n v="6"/>
    <x v="0"/>
    <x v="1"/>
  </r>
  <r>
    <x v="798"/>
    <x v="13"/>
    <x v="1"/>
    <n v="8.0860000000000001E-2"/>
    <x v="9"/>
    <n v="6"/>
    <x v="0"/>
    <x v="1"/>
  </r>
  <r>
    <x v="799"/>
    <x v="0"/>
    <x v="3"/>
    <n v="0.63429999999999997"/>
    <x v="9"/>
    <n v="7"/>
    <x v="0"/>
    <x v="1"/>
  </r>
  <r>
    <x v="799"/>
    <x v="16"/>
    <x v="3"/>
    <n v="1.3737999999999999"/>
    <x v="9"/>
    <n v="7"/>
    <x v="0"/>
    <x v="1"/>
  </r>
  <r>
    <x v="799"/>
    <x v="14"/>
    <x v="3"/>
    <n v="1.3514999999999999"/>
    <x v="9"/>
    <n v="7"/>
    <x v="0"/>
    <x v="1"/>
  </r>
  <r>
    <x v="799"/>
    <x v="2"/>
    <x v="3"/>
    <n v="1.4078999999999999"/>
    <x v="9"/>
    <n v="7"/>
    <x v="0"/>
    <x v="1"/>
  </r>
  <r>
    <x v="799"/>
    <x v="5"/>
    <x v="3"/>
    <n v="0.89239999999999997"/>
    <x v="9"/>
    <n v="7"/>
    <x v="0"/>
    <x v="1"/>
  </r>
  <r>
    <x v="799"/>
    <x v="6"/>
    <x v="3"/>
    <n v="1.1625000000000001"/>
    <x v="9"/>
    <n v="7"/>
    <x v="0"/>
    <x v="1"/>
  </r>
  <r>
    <x v="799"/>
    <x v="17"/>
    <x v="3"/>
    <n v="1.4492"/>
    <x v="9"/>
    <n v="7"/>
    <x v="0"/>
    <x v="1"/>
  </r>
  <r>
    <x v="799"/>
    <x v="15"/>
    <x v="3"/>
    <n v="1.4152"/>
    <x v="9"/>
    <n v="7"/>
    <x v="0"/>
    <x v="1"/>
  </r>
  <r>
    <x v="799"/>
    <x v="8"/>
    <x v="3"/>
    <n v="1.4782999999999999"/>
    <x v="9"/>
    <n v="7"/>
    <x v="0"/>
    <x v="1"/>
  </r>
  <r>
    <x v="799"/>
    <x v="9"/>
    <x v="3"/>
    <n v="1.4979"/>
    <x v="9"/>
    <n v="7"/>
    <x v="0"/>
    <x v="1"/>
  </r>
  <r>
    <x v="799"/>
    <x v="10"/>
    <x v="3"/>
    <n v="1.6121000000000001"/>
    <x v="9"/>
    <n v="7"/>
    <x v="0"/>
    <x v="1"/>
  </r>
  <r>
    <x v="799"/>
    <x v="11"/>
    <x v="3"/>
    <n v="1.5571999999999999"/>
    <x v="9"/>
    <n v="7"/>
    <x v="0"/>
    <x v="1"/>
  </r>
  <r>
    <x v="799"/>
    <x v="12"/>
    <x v="3"/>
    <n v="1.8084"/>
    <x v="9"/>
    <n v="7"/>
    <x v="0"/>
    <x v="1"/>
  </r>
  <r>
    <x v="799"/>
    <x v="18"/>
    <x v="3"/>
    <n v="1.0489999999999999"/>
    <x v="9"/>
    <n v="7"/>
    <x v="0"/>
    <x v="1"/>
  </r>
  <r>
    <x v="799"/>
    <x v="19"/>
    <x v="3"/>
    <n v="1.1044"/>
    <x v="9"/>
    <n v="7"/>
    <x v="0"/>
    <x v="1"/>
  </r>
  <r>
    <x v="799"/>
    <x v="13"/>
    <x v="3"/>
    <n v="0.70620000000000005"/>
    <x v="9"/>
    <n v="7"/>
    <x v="0"/>
    <x v="1"/>
  </r>
  <r>
    <x v="799"/>
    <x v="0"/>
    <x v="2"/>
    <n v="0.3659811"/>
    <x v="9"/>
    <n v="7"/>
    <x v="0"/>
    <x v="1"/>
  </r>
  <r>
    <x v="799"/>
    <x v="16"/>
    <x v="2"/>
    <n v="0.63123059999999998"/>
    <x v="9"/>
    <n v="7"/>
    <x v="0"/>
    <x v="1"/>
  </r>
  <r>
    <x v="799"/>
    <x v="14"/>
    <x v="2"/>
    <n v="0.61310050000000005"/>
    <x v="9"/>
    <n v="7"/>
    <x v="0"/>
    <x v="1"/>
  </r>
  <r>
    <x v="799"/>
    <x v="2"/>
    <x v="2"/>
    <n v="0.65895409999999999"/>
    <x v="9"/>
    <n v="7"/>
    <x v="0"/>
    <x v="1"/>
  </r>
  <r>
    <x v="799"/>
    <x v="5"/>
    <x v="2"/>
    <n v="0.65069449999999995"/>
    <x v="9"/>
    <n v="7"/>
    <x v="0"/>
    <x v="1"/>
  </r>
  <r>
    <x v="799"/>
    <x v="6"/>
    <x v="2"/>
    <n v="0.58359190000000005"/>
    <x v="9"/>
    <n v="7"/>
    <x v="0"/>
    <x v="1"/>
  </r>
  <r>
    <x v="799"/>
    <x v="17"/>
    <x v="2"/>
    <n v="0.53563139999999998"/>
    <x v="9"/>
    <n v="7"/>
    <x v="0"/>
    <x v="1"/>
  </r>
  <r>
    <x v="799"/>
    <x v="15"/>
    <x v="2"/>
    <n v="0.50798909999999997"/>
    <x v="9"/>
    <n v="7"/>
    <x v="0"/>
    <x v="1"/>
  </r>
  <r>
    <x v="799"/>
    <x v="8"/>
    <x v="2"/>
    <n v="0.55928990000000001"/>
    <x v="9"/>
    <n v="7"/>
    <x v="0"/>
    <x v="1"/>
  </r>
  <r>
    <x v="799"/>
    <x v="9"/>
    <x v="2"/>
    <n v="0.57522490000000004"/>
    <x v="9"/>
    <n v="7"/>
    <x v="0"/>
    <x v="1"/>
  </r>
  <r>
    <x v="799"/>
    <x v="10"/>
    <x v="2"/>
    <n v="0.66807039999999995"/>
    <x v="9"/>
    <n v="7"/>
    <x v="0"/>
    <x v="1"/>
  </r>
  <r>
    <x v="799"/>
    <x v="11"/>
    <x v="2"/>
    <n v="0.62343630000000005"/>
    <x v="9"/>
    <n v="7"/>
    <x v="0"/>
    <x v="1"/>
  </r>
  <r>
    <x v="799"/>
    <x v="12"/>
    <x v="2"/>
    <n v="0.82766399999999996"/>
    <x v="9"/>
    <n v="7"/>
    <x v="0"/>
    <x v="1"/>
  </r>
  <r>
    <x v="799"/>
    <x v="18"/>
    <x v="2"/>
    <n v="0.77414550000000004"/>
    <x v="9"/>
    <n v="7"/>
    <x v="0"/>
    <x v="1"/>
  </r>
  <r>
    <x v="799"/>
    <x v="19"/>
    <x v="2"/>
    <n v="0.79638620000000004"/>
    <x v="9"/>
    <n v="7"/>
    <x v="0"/>
    <x v="1"/>
  </r>
  <r>
    <x v="799"/>
    <x v="13"/>
    <x v="2"/>
    <n v="0.56986579999999998"/>
    <x v="9"/>
    <n v="7"/>
    <x v="0"/>
    <x v="1"/>
  </r>
  <r>
    <x v="799"/>
    <x v="0"/>
    <x v="0"/>
    <n v="0.14971000000000001"/>
    <x v="9"/>
    <n v="7"/>
    <x v="0"/>
    <x v="1"/>
  </r>
  <r>
    <x v="799"/>
    <x v="16"/>
    <x v="0"/>
    <n v="0.48568"/>
    <x v="9"/>
    <n v="7"/>
    <x v="0"/>
    <x v="1"/>
  </r>
  <r>
    <x v="799"/>
    <x v="14"/>
    <x v="0"/>
    <n v="0.48568"/>
    <x v="9"/>
    <n v="7"/>
    <x v="0"/>
    <x v="1"/>
  </r>
  <r>
    <x v="799"/>
    <x v="2"/>
    <x v="0"/>
    <n v="0.48568"/>
    <x v="9"/>
    <n v="7"/>
    <x v="0"/>
    <x v="1"/>
  </r>
  <r>
    <x v="799"/>
    <x v="5"/>
    <x v="0"/>
    <n v="0.13904"/>
    <x v="9"/>
    <n v="7"/>
    <x v="0"/>
    <x v="1"/>
  </r>
  <r>
    <x v="799"/>
    <x v="6"/>
    <x v="0"/>
    <n v="0.36153000000000002"/>
    <x v="9"/>
    <n v="7"/>
    <x v="0"/>
    <x v="1"/>
  </r>
  <r>
    <x v="799"/>
    <x v="17"/>
    <x v="0"/>
    <n v="0.64258000000000004"/>
    <x v="9"/>
    <n v="7"/>
    <x v="0"/>
    <x v="1"/>
  </r>
  <r>
    <x v="799"/>
    <x v="15"/>
    <x v="0"/>
    <n v="0.64258000000000004"/>
    <x v="9"/>
    <n v="7"/>
    <x v="0"/>
    <x v="1"/>
  </r>
  <r>
    <x v="799"/>
    <x v="8"/>
    <x v="0"/>
    <n v="0.64258000000000004"/>
    <x v="9"/>
    <n v="7"/>
    <x v="0"/>
    <x v="1"/>
  </r>
  <r>
    <x v="799"/>
    <x v="9"/>
    <x v="0"/>
    <n v="0.64258000000000004"/>
    <x v="9"/>
    <n v="7"/>
    <x v="0"/>
    <x v="1"/>
  </r>
  <r>
    <x v="799"/>
    <x v="10"/>
    <x v="0"/>
    <n v="0.64258000000000004"/>
    <x v="9"/>
    <n v="7"/>
    <x v="0"/>
    <x v="1"/>
  </r>
  <r>
    <x v="799"/>
    <x v="11"/>
    <x v="0"/>
    <n v="0.64258000000000004"/>
    <x v="9"/>
    <n v="7"/>
    <x v="0"/>
    <x v="1"/>
  </r>
  <r>
    <x v="799"/>
    <x v="12"/>
    <x v="0"/>
    <n v="0.64258000000000004"/>
    <x v="9"/>
    <n v="7"/>
    <x v="0"/>
    <x v="1"/>
  </r>
  <r>
    <x v="799"/>
    <x v="18"/>
    <x v="0"/>
    <n v="7.8700000000000006E-2"/>
    <x v="9"/>
    <n v="7"/>
    <x v="0"/>
    <x v="1"/>
  </r>
  <r>
    <x v="799"/>
    <x v="19"/>
    <x v="0"/>
    <n v="0.10150000000000001"/>
    <x v="9"/>
    <n v="7"/>
    <x v="0"/>
    <x v="1"/>
  </r>
  <r>
    <x v="799"/>
    <x v="13"/>
    <x v="0"/>
    <n v="5.509E-2"/>
    <x v="9"/>
    <n v="7"/>
    <x v="0"/>
    <x v="1"/>
  </r>
  <r>
    <x v="799"/>
    <x v="0"/>
    <x v="1"/>
    <n v="0.1186089"/>
    <x v="9"/>
    <n v="7"/>
    <x v="0"/>
    <x v="1"/>
  </r>
  <r>
    <x v="799"/>
    <x v="16"/>
    <x v="1"/>
    <n v="0.25688939999999999"/>
    <x v="9"/>
    <n v="7"/>
    <x v="0"/>
    <x v="1"/>
  </r>
  <r>
    <x v="799"/>
    <x v="14"/>
    <x v="1"/>
    <n v="0.25271949999999999"/>
    <x v="9"/>
    <n v="7"/>
    <x v="0"/>
    <x v="1"/>
  </r>
  <r>
    <x v="799"/>
    <x v="2"/>
    <x v="1"/>
    <n v="0.26326579999999999"/>
    <x v="9"/>
    <n v="7"/>
    <x v="0"/>
    <x v="1"/>
  </r>
  <r>
    <x v="799"/>
    <x v="5"/>
    <x v="1"/>
    <n v="0.10266550000000001"/>
    <x v="9"/>
    <n v="7"/>
    <x v="0"/>
    <x v="1"/>
  </r>
  <r>
    <x v="799"/>
    <x v="6"/>
    <x v="1"/>
    <n v="0.21737809999999999"/>
    <x v="9"/>
    <n v="7"/>
    <x v="0"/>
    <x v="1"/>
  </r>
  <r>
    <x v="799"/>
    <x v="17"/>
    <x v="1"/>
    <n v="0.27098860000000002"/>
    <x v="9"/>
    <n v="7"/>
    <x v="0"/>
    <x v="1"/>
  </r>
  <r>
    <x v="799"/>
    <x v="15"/>
    <x v="1"/>
    <n v="0.2646309"/>
    <x v="9"/>
    <n v="7"/>
    <x v="0"/>
    <x v="1"/>
  </r>
  <r>
    <x v="799"/>
    <x v="8"/>
    <x v="1"/>
    <n v="0.27643010000000001"/>
    <x v="9"/>
    <n v="7"/>
    <x v="0"/>
    <x v="1"/>
  </r>
  <r>
    <x v="799"/>
    <x v="9"/>
    <x v="1"/>
    <n v="0.28009509999999999"/>
    <x v="9"/>
    <n v="7"/>
    <x v="0"/>
    <x v="1"/>
  </r>
  <r>
    <x v="799"/>
    <x v="10"/>
    <x v="1"/>
    <n v="0.30144959999999998"/>
    <x v="9"/>
    <n v="7"/>
    <x v="0"/>
    <x v="1"/>
  </r>
  <r>
    <x v="799"/>
    <x v="11"/>
    <x v="1"/>
    <n v="0.29118369999999999"/>
    <x v="9"/>
    <n v="7"/>
    <x v="0"/>
    <x v="1"/>
  </r>
  <r>
    <x v="799"/>
    <x v="12"/>
    <x v="1"/>
    <n v="0.33815610000000002"/>
    <x v="9"/>
    <n v="7"/>
    <x v="0"/>
    <x v="1"/>
  </r>
  <r>
    <x v="799"/>
    <x v="18"/>
    <x v="1"/>
    <n v="0.19615450000000001"/>
    <x v="9"/>
    <n v="7"/>
    <x v="0"/>
    <x v="1"/>
  </r>
  <r>
    <x v="799"/>
    <x v="19"/>
    <x v="1"/>
    <n v="0.2065138"/>
    <x v="9"/>
    <n v="7"/>
    <x v="0"/>
    <x v="1"/>
  </r>
  <r>
    <x v="799"/>
    <x v="13"/>
    <x v="1"/>
    <n v="8.1244250000000004E-2"/>
    <x v="9"/>
    <n v="7"/>
    <x v="0"/>
    <x v="1"/>
  </r>
  <r>
    <x v="800"/>
    <x v="0"/>
    <x v="3"/>
    <n v="0.63400000000000001"/>
    <x v="9"/>
    <n v="8"/>
    <x v="0"/>
    <x v="1"/>
  </r>
  <r>
    <x v="800"/>
    <x v="16"/>
    <x v="3"/>
    <n v="1.3847"/>
    <x v="9"/>
    <n v="8"/>
    <x v="0"/>
    <x v="1"/>
  </r>
  <r>
    <x v="800"/>
    <x v="14"/>
    <x v="3"/>
    <n v="1.3613"/>
    <x v="9"/>
    <n v="8"/>
    <x v="0"/>
    <x v="1"/>
  </r>
  <r>
    <x v="800"/>
    <x v="2"/>
    <x v="3"/>
    <n v="1.42"/>
    <x v="9"/>
    <n v="8"/>
    <x v="0"/>
    <x v="1"/>
  </r>
  <r>
    <x v="800"/>
    <x v="5"/>
    <x v="3"/>
    <n v="0.90010000000000001"/>
    <x v="9"/>
    <n v="8"/>
    <x v="0"/>
    <x v="1"/>
  </r>
  <r>
    <x v="800"/>
    <x v="6"/>
    <x v="3"/>
    <n v="1.1691"/>
    <x v="9"/>
    <n v="8"/>
    <x v="0"/>
    <x v="1"/>
  </r>
  <r>
    <x v="800"/>
    <x v="17"/>
    <x v="3"/>
    <n v="1.4570000000000001"/>
    <x v="9"/>
    <n v="8"/>
    <x v="0"/>
    <x v="1"/>
  </r>
  <r>
    <x v="800"/>
    <x v="15"/>
    <x v="3"/>
    <n v="1.4259999999999999"/>
    <x v="9"/>
    <n v="8"/>
    <x v="0"/>
    <x v="1"/>
  </r>
  <r>
    <x v="800"/>
    <x v="8"/>
    <x v="3"/>
    <n v="1.4907999999999999"/>
    <x v="9"/>
    <n v="8"/>
    <x v="0"/>
    <x v="1"/>
  </r>
  <r>
    <x v="800"/>
    <x v="9"/>
    <x v="3"/>
    <n v="1.5028999999999999"/>
    <x v="9"/>
    <n v="8"/>
    <x v="0"/>
    <x v="1"/>
  </r>
  <r>
    <x v="800"/>
    <x v="10"/>
    <x v="3"/>
    <n v="1.6249"/>
    <x v="9"/>
    <n v="8"/>
    <x v="0"/>
    <x v="1"/>
  </r>
  <r>
    <x v="800"/>
    <x v="11"/>
    <x v="3"/>
    <n v="1.5569999999999999"/>
    <x v="9"/>
    <n v="8"/>
    <x v="0"/>
    <x v="1"/>
  </r>
  <r>
    <x v="800"/>
    <x v="12"/>
    <x v="3"/>
    <n v="1.8090999999999999"/>
    <x v="9"/>
    <n v="8"/>
    <x v="0"/>
    <x v="1"/>
  </r>
  <r>
    <x v="800"/>
    <x v="18"/>
    <x v="3"/>
    <n v="1.0489999999999999"/>
    <x v="9"/>
    <n v="8"/>
    <x v="0"/>
    <x v="1"/>
  </r>
  <r>
    <x v="800"/>
    <x v="19"/>
    <x v="3"/>
    <n v="1.1044"/>
    <x v="9"/>
    <n v="8"/>
    <x v="0"/>
    <x v="1"/>
  </r>
  <r>
    <x v="800"/>
    <x v="13"/>
    <x v="3"/>
    <n v="0.71650000000000003"/>
    <x v="9"/>
    <n v="8"/>
    <x v="0"/>
    <x v="1"/>
  </r>
  <r>
    <x v="800"/>
    <x v="0"/>
    <x v="2"/>
    <n v="0.36573719999999998"/>
    <x v="9"/>
    <n v="8"/>
    <x v="0"/>
    <x v="1"/>
  </r>
  <r>
    <x v="800"/>
    <x v="16"/>
    <x v="2"/>
    <n v="0.64009229999999995"/>
    <x v="9"/>
    <n v="8"/>
    <x v="0"/>
    <x v="1"/>
  </r>
  <r>
    <x v="800"/>
    <x v="14"/>
    <x v="2"/>
    <n v="0.62106799999999995"/>
    <x v="9"/>
    <n v="8"/>
    <x v="0"/>
    <x v="1"/>
  </r>
  <r>
    <x v="800"/>
    <x v="2"/>
    <x v="2"/>
    <n v="0.66879149999999998"/>
    <x v="9"/>
    <n v="8"/>
    <x v="0"/>
    <x v="1"/>
  </r>
  <r>
    <x v="800"/>
    <x v="5"/>
    <x v="2"/>
    <n v="0.65750869999999995"/>
    <x v="9"/>
    <n v="8"/>
    <x v="0"/>
    <x v="1"/>
  </r>
  <r>
    <x v="800"/>
    <x v="6"/>
    <x v="2"/>
    <n v="0.58895779999999998"/>
    <x v="9"/>
    <n v="8"/>
    <x v="0"/>
    <x v="1"/>
  </r>
  <r>
    <x v="800"/>
    <x v="17"/>
    <x v="2"/>
    <n v="0.54197289999999998"/>
    <x v="9"/>
    <n v="8"/>
    <x v="0"/>
    <x v="1"/>
  </r>
  <r>
    <x v="800"/>
    <x v="15"/>
    <x v="2"/>
    <n v="0.51676960000000005"/>
    <x v="9"/>
    <n v="8"/>
    <x v="0"/>
    <x v="1"/>
  </r>
  <r>
    <x v="800"/>
    <x v="8"/>
    <x v="2"/>
    <n v="0.56945259999999998"/>
    <x v="9"/>
    <n v="8"/>
    <x v="0"/>
    <x v="1"/>
  </r>
  <r>
    <x v="800"/>
    <x v="9"/>
    <x v="2"/>
    <n v="0.57928999999999997"/>
    <x v="9"/>
    <n v="8"/>
    <x v="0"/>
    <x v="1"/>
  </r>
  <r>
    <x v="800"/>
    <x v="10"/>
    <x v="2"/>
    <n v="0.67847690000000005"/>
    <x v="9"/>
    <n v="8"/>
    <x v="0"/>
    <x v="1"/>
  </r>
  <r>
    <x v="800"/>
    <x v="11"/>
    <x v="2"/>
    <n v="0.62327370000000004"/>
    <x v="9"/>
    <n v="8"/>
    <x v="0"/>
    <x v="1"/>
  </r>
  <r>
    <x v="800"/>
    <x v="12"/>
    <x v="2"/>
    <n v="0.82823310000000006"/>
    <x v="9"/>
    <n v="8"/>
    <x v="0"/>
    <x v="1"/>
  </r>
  <r>
    <x v="800"/>
    <x v="18"/>
    <x v="2"/>
    <n v="0.77414550000000004"/>
    <x v="9"/>
    <n v="8"/>
    <x v="0"/>
    <x v="1"/>
  </r>
  <r>
    <x v="800"/>
    <x v="19"/>
    <x v="2"/>
    <n v="0.79638620000000004"/>
    <x v="9"/>
    <n v="8"/>
    <x v="0"/>
    <x v="1"/>
  </r>
  <r>
    <x v="800"/>
    <x v="13"/>
    <x v="2"/>
    <n v="0.57898070000000001"/>
    <x v="9"/>
    <n v="8"/>
    <x v="0"/>
    <x v="1"/>
  </r>
  <r>
    <x v="800"/>
    <x v="0"/>
    <x v="0"/>
    <n v="0.14971000000000001"/>
    <x v="9"/>
    <n v="8"/>
    <x v="0"/>
    <x v="1"/>
  </r>
  <r>
    <x v="800"/>
    <x v="16"/>
    <x v="0"/>
    <n v="0.48568"/>
    <x v="9"/>
    <n v="8"/>
    <x v="0"/>
    <x v="1"/>
  </r>
  <r>
    <x v="800"/>
    <x v="14"/>
    <x v="0"/>
    <n v="0.48568"/>
    <x v="9"/>
    <n v="8"/>
    <x v="0"/>
    <x v="1"/>
  </r>
  <r>
    <x v="800"/>
    <x v="2"/>
    <x v="0"/>
    <n v="0.48568"/>
    <x v="9"/>
    <n v="8"/>
    <x v="0"/>
    <x v="1"/>
  </r>
  <r>
    <x v="800"/>
    <x v="5"/>
    <x v="0"/>
    <n v="0.13904"/>
    <x v="9"/>
    <n v="8"/>
    <x v="0"/>
    <x v="1"/>
  </r>
  <r>
    <x v="800"/>
    <x v="6"/>
    <x v="0"/>
    <n v="0.36153000000000002"/>
    <x v="9"/>
    <n v="8"/>
    <x v="0"/>
    <x v="1"/>
  </r>
  <r>
    <x v="800"/>
    <x v="17"/>
    <x v="0"/>
    <n v="0.64258000000000004"/>
    <x v="9"/>
    <n v="8"/>
    <x v="0"/>
    <x v="1"/>
  </r>
  <r>
    <x v="800"/>
    <x v="15"/>
    <x v="0"/>
    <n v="0.64258000000000004"/>
    <x v="9"/>
    <n v="8"/>
    <x v="0"/>
    <x v="1"/>
  </r>
  <r>
    <x v="800"/>
    <x v="8"/>
    <x v="0"/>
    <n v="0.64258000000000004"/>
    <x v="9"/>
    <n v="8"/>
    <x v="0"/>
    <x v="1"/>
  </r>
  <r>
    <x v="800"/>
    <x v="9"/>
    <x v="0"/>
    <n v="0.64258000000000004"/>
    <x v="9"/>
    <n v="8"/>
    <x v="0"/>
    <x v="1"/>
  </r>
  <r>
    <x v="800"/>
    <x v="10"/>
    <x v="0"/>
    <n v="0.64258000000000004"/>
    <x v="9"/>
    <n v="8"/>
    <x v="0"/>
    <x v="1"/>
  </r>
  <r>
    <x v="800"/>
    <x v="11"/>
    <x v="0"/>
    <n v="0.64258000000000004"/>
    <x v="9"/>
    <n v="8"/>
    <x v="0"/>
    <x v="1"/>
  </r>
  <r>
    <x v="800"/>
    <x v="12"/>
    <x v="0"/>
    <n v="0.64258000000000004"/>
    <x v="9"/>
    <n v="8"/>
    <x v="0"/>
    <x v="1"/>
  </r>
  <r>
    <x v="800"/>
    <x v="18"/>
    <x v="0"/>
    <n v="7.8700000000000006E-2"/>
    <x v="9"/>
    <n v="8"/>
    <x v="0"/>
    <x v="1"/>
  </r>
  <r>
    <x v="800"/>
    <x v="19"/>
    <x v="0"/>
    <n v="0.10150000000000001"/>
    <x v="9"/>
    <n v="8"/>
    <x v="0"/>
    <x v="1"/>
  </r>
  <r>
    <x v="800"/>
    <x v="13"/>
    <x v="0"/>
    <n v="5.509E-2"/>
    <x v="9"/>
    <n v="8"/>
    <x v="0"/>
    <x v="1"/>
  </r>
  <r>
    <x v="800"/>
    <x v="0"/>
    <x v="1"/>
    <n v="0.1185528"/>
    <x v="9"/>
    <n v="8"/>
    <x v="0"/>
    <x v="1"/>
  </r>
  <r>
    <x v="800"/>
    <x v="16"/>
    <x v="1"/>
    <n v="0.25892759999999998"/>
    <x v="9"/>
    <n v="8"/>
    <x v="0"/>
    <x v="1"/>
  </r>
  <r>
    <x v="800"/>
    <x v="14"/>
    <x v="1"/>
    <n v="0.254552"/>
    <x v="9"/>
    <n v="8"/>
    <x v="0"/>
    <x v="1"/>
  </r>
  <r>
    <x v="800"/>
    <x v="2"/>
    <x v="1"/>
    <n v="0.2655284"/>
    <x v="9"/>
    <n v="8"/>
    <x v="0"/>
    <x v="1"/>
  </r>
  <r>
    <x v="800"/>
    <x v="5"/>
    <x v="1"/>
    <n v="0.1035513"/>
    <x v="9"/>
    <n v="8"/>
    <x v="0"/>
    <x v="1"/>
  </r>
  <r>
    <x v="800"/>
    <x v="6"/>
    <x v="1"/>
    <n v="0.21861220000000001"/>
    <x v="9"/>
    <n v="8"/>
    <x v="0"/>
    <x v="1"/>
  </r>
  <r>
    <x v="800"/>
    <x v="17"/>
    <x v="1"/>
    <n v="0.2724472"/>
    <x v="9"/>
    <n v="8"/>
    <x v="0"/>
    <x v="1"/>
  </r>
  <r>
    <x v="800"/>
    <x v="15"/>
    <x v="1"/>
    <n v="0.26665040000000001"/>
    <x v="9"/>
    <n v="8"/>
    <x v="0"/>
    <x v="1"/>
  </r>
  <r>
    <x v="800"/>
    <x v="8"/>
    <x v="1"/>
    <n v="0.2787675"/>
    <x v="9"/>
    <n v="8"/>
    <x v="0"/>
    <x v="1"/>
  </r>
  <r>
    <x v="800"/>
    <x v="9"/>
    <x v="1"/>
    <n v="0.2810301"/>
    <x v="9"/>
    <n v="8"/>
    <x v="0"/>
    <x v="1"/>
  </r>
  <r>
    <x v="800"/>
    <x v="10"/>
    <x v="1"/>
    <n v="0.30384309999999998"/>
    <x v="9"/>
    <n v="8"/>
    <x v="0"/>
    <x v="1"/>
  </r>
  <r>
    <x v="800"/>
    <x v="11"/>
    <x v="1"/>
    <n v="0.29114630000000002"/>
    <x v="9"/>
    <n v="8"/>
    <x v="0"/>
    <x v="1"/>
  </r>
  <r>
    <x v="800"/>
    <x v="12"/>
    <x v="1"/>
    <n v="0.338287"/>
    <x v="9"/>
    <n v="8"/>
    <x v="0"/>
    <x v="1"/>
  </r>
  <r>
    <x v="800"/>
    <x v="18"/>
    <x v="1"/>
    <n v="0.19615450000000001"/>
    <x v="9"/>
    <n v="8"/>
    <x v="0"/>
    <x v="1"/>
  </r>
  <r>
    <x v="800"/>
    <x v="19"/>
    <x v="1"/>
    <n v="0.2065138"/>
    <x v="9"/>
    <n v="8"/>
    <x v="0"/>
    <x v="1"/>
  </r>
  <r>
    <x v="800"/>
    <x v="13"/>
    <x v="1"/>
    <n v="8.2429199999999994E-2"/>
    <x v="9"/>
    <n v="8"/>
    <x v="0"/>
    <x v="1"/>
  </r>
  <r>
    <x v="801"/>
    <x v="0"/>
    <x v="3"/>
    <n v="0.63460000000000005"/>
    <x v="9"/>
    <n v="9"/>
    <x v="0"/>
    <x v="1"/>
  </r>
  <r>
    <x v="801"/>
    <x v="16"/>
    <x v="3"/>
    <n v="1.4120999999999999"/>
    <x v="9"/>
    <n v="9"/>
    <x v="0"/>
    <x v="1"/>
  </r>
  <r>
    <x v="801"/>
    <x v="14"/>
    <x v="3"/>
    <n v="1.3856999999999999"/>
    <x v="9"/>
    <n v="9"/>
    <x v="0"/>
    <x v="1"/>
  </r>
  <r>
    <x v="801"/>
    <x v="2"/>
    <x v="3"/>
    <n v="1.4413"/>
    <x v="9"/>
    <n v="9"/>
    <x v="0"/>
    <x v="1"/>
  </r>
  <r>
    <x v="801"/>
    <x v="5"/>
    <x v="3"/>
    <n v="0.91959999999999997"/>
    <x v="9"/>
    <n v="9"/>
    <x v="0"/>
    <x v="1"/>
  </r>
  <r>
    <x v="801"/>
    <x v="6"/>
    <x v="3"/>
    <n v="1.1837"/>
    <x v="9"/>
    <n v="9"/>
    <x v="0"/>
    <x v="1"/>
  </r>
  <r>
    <x v="801"/>
    <x v="17"/>
    <x v="3"/>
    <n v="1.4722"/>
    <x v="9"/>
    <n v="9"/>
    <x v="0"/>
    <x v="1"/>
  </r>
  <r>
    <x v="801"/>
    <x v="15"/>
    <x v="3"/>
    <n v="1.4517"/>
    <x v="9"/>
    <n v="9"/>
    <x v="0"/>
    <x v="1"/>
  </r>
  <r>
    <x v="801"/>
    <x v="8"/>
    <x v="3"/>
    <n v="1.5150999999999999"/>
    <x v="9"/>
    <n v="9"/>
    <x v="0"/>
    <x v="1"/>
  </r>
  <r>
    <x v="801"/>
    <x v="9"/>
    <x v="3"/>
    <n v="1.528"/>
    <x v="9"/>
    <n v="9"/>
    <x v="0"/>
    <x v="1"/>
  </r>
  <r>
    <x v="801"/>
    <x v="10"/>
    <x v="3"/>
    <n v="1.6531"/>
    <x v="9"/>
    <n v="9"/>
    <x v="0"/>
    <x v="1"/>
  </r>
  <r>
    <x v="801"/>
    <x v="11"/>
    <x v="3"/>
    <n v="1.5866"/>
    <x v="9"/>
    <n v="9"/>
    <x v="0"/>
    <x v="1"/>
  </r>
  <r>
    <x v="801"/>
    <x v="12"/>
    <x v="3"/>
    <n v="1.8106"/>
    <x v="9"/>
    <n v="9"/>
    <x v="0"/>
    <x v="1"/>
  </r>
  <r>
    <x v="801"/>
    <x v="18"/>
    <x v="3"/>
    <n v="1.0489999999999999"/>
    <x v="9"/>
    <n v="9"/>
    <x v="0"/>
    <x v="1"/>
  </r>
  <r>
    <x v="801"/>
    <x v="19"/>
    <x v="3"/>
    <n v="1.1044"/>
    <x v="9"/>
    <n v="9"/>
    <x v="0"/>
    <x v="1"/>
  </r>
  <r>
    <x v="801"/>
    <x v="13"/>
    <x v="3"/>
    <n v="0.73129999999999995"/>
    <x v="9"/>
    <n v="9"/>
    <x v="0"/>
    <x v="1"/>
  </r>
  <r>
    <x v="801"/>
    <x v="0"/>
    <x v="2"/>
    <n v="0.36622500000000002"/>
    <x v="9"/>
    <n v="9"/>
    <x v="0"/>
    <x v="1"/>
  </r>
  <r>
    <x v="801"/>
    <x v="16"/>
    <x v="2"/>
    <n v="0.66236879999999998"/>
    <x v="9"/>
    <n v="9"/>
    <x v="0"/>
    <x v="1"/>
  </r>
  <r>
    <x v="801"/>
    <x v="14"/>
    <x v="2"/>
    <n v="0.64090539999999996"/>
    <x v="9"/>
    <n v="9"/>
    <x v="0"/>
    <x v="1"/>
  </r>
  <r>
    <x v="801"/>
    <x v="2"/>
    <x v="2"/>
    <n v="0.68610859999999996"/>
    <x v="9"/>
    <n v="9"/>
    <x v="0"/>
    <x v="1"/>
  </r>
  <r>
    <x v="801"/>
    <x v="5"/>
    <x v="2"/>
    <n v="0.67476530000000001"/>
    <x v="9"/>
    <n v="9"/>
    <x v="0"/>
    <x v="1"/>
  </r>
  <r>
    <x v="801"/>
    <x v="6"/>
    <x v="2"/>
    <n v="0.60082769999999996"/>
    <x v="9"/>
    <n v="9"/>
    <x v="0"/>
    <x v="1"/>
  </r>
  <r>
    <x v="801"/>
    <x v="17"/>
    <x v="2"/>
    <n v="0.55433060000000001"/>
    <x v="9"/>
    <n v="9"/>
    <x v="0"/>
    <x v="1"/>
  </r>
  <r>
    <x v="801"/>
    <x v="15"/>
    <x v="2"/>
    <n v="0.53766389999999997"/>
    <x v="9"/>
    <n v="9"/>
    <x v="0"/>
    <x v="1"/>
  </r>
  <r>
    <x v="801"/>
    <x v="8"/>
    <x v="2"/>
    <n v="0.58920870000000003"/>
    <x v="9"/>
    <n v="9"/>
    <x v="0"/>
    <x v="1"/>
  </r>
  <r>
    <x v="801"/>
    <x v="9"/>
    <x v="2"/>
    <n v="0.59969649999999997"/>
    <x v="9"/>
    <n v="9"/>
    <x v="0"/>
    <x v="1"/>
  </r>
  <r>
    <x v="801"/>
    <x v="10"/>
    <x v="2"/>
    <n v="0.70140369999999996"/>
    <x v="9"/>
    <n v="9"/>
    <x v="0"/>
    <x v="1"/>
  </r>
  <r>
    <x v="801"/>
    <x v="11"/>
    <x v="2"/>
    <n v="0.64733870000000004"/>
    <x v="9"/>
    <n v="9"/>
    <x v="0"/>
    <x v="1"/>
  </r>
  <r>
    <x v="801"/>
    <x v="12"/>
    <x v="2"/>
    <n v="0.82945250000000004"/>
    <x v="9"/>
    <n v="9"/>
    <x v="0"/>
    <x v="1"/>
  </r>
  <r>
    <x v="801"/>
    <x v="18"/>
    <x v="2"/>
    <n v="0.77414550000000004"/>
    <x v="9"/>
    <n v="9"/>
    <x v="0"/>
    <x v="1"/>
  </r>
  <r>
    <x v="801"/>
    <x v="19"/>
    <x v="2"/>
    <n v="0.79638620000000004"/>
    <x v="9"/>
    <n v="9"/>
    <x v="0"/>
    <x v="1"/>
  </r>
  <r>
    <x v="801"/>
    <x v="13"/>
    <x v="2"/>
    <n v="0.59207810000000005"/>
    <x v="9"/>
    <n v="9"/>
    <x v="0"/>
    <x v="1"/>
  </r>
  <r>
    <x v="801"/>
    <x v="0"/>
    <x v="0"/>
    <n v="0.14971000000000001"/>
    <x v="9"/>
    <n v="9"/>
    <x v="0"/>
    <x v="1"/>
  </r>
  <r>
    <x v="801"/>
    <x v="16"/>
    <x v="0"/>
    <n v="0.48568"/>
    <x v="9"/>
    <n v="9"/>
    <x v="0"/>
    <x v="1"/>
  </r>
  <r>
    <x v="801"/>
    <x v="14"/>
    <x v="0"/>
    <n v="0.48568"/>
    <x v="9"/>
    <n v="9"/>
    <x v="0"/>
    <x v="1"/>
  </r>
  <r>
    <x v="801"/>
    <x v="2"/>
    <x v="0"/>
    <n v="0.48568"/>
    <x v="9"/>
    <n v="9"/>
    <x v="0"/>
    <x v="1"/>
  </r>
  <r>
    <x v="801"/>
    <x v="5"/>
    <x v="0"/>
    <n v="0.13904"/>
    <x v="9"/>
    <n v="9"/>
    <x v="0"/>
    <x v="1"/>
  </r>
  <r>
    <x v="801"/>
    <x v="6"/>
    <x v="0"/>
    <n v="0.36153000000000002"/>
    <x v="9"/>
    <n v="9"/>
    <x v="0"/>
    <x v="1"/>
  </r>
  <r>
    <x v="801"/>
    <x v="17"/>
    <x v="0"/>
    <n v="0.64258000000000004"/>
    <x v="9"/>
    <n v="9"/>
    <x v="0"/>
    <x v="1"/>
  </r>
  <r>
    <x v="801"/>
    <x v="15"/>
    <x v="0"/>
    <n v="0.64258000000000004"/>
    <x v="9"/>
    <n v="9"/>
    <x v="0"/>
    <x v="1"/>
  </r>
  <r>
    <x v="801"/>
    <x v="8"/>
    <x v="0"/>
    <n v="0.64258000000000004"/>
    <x v="9"/>
    <n v="9"/>
    <x v="0"/>
    <x v="1"/>
  </r>
  <r>
    <x v="801"/>
    <x v="9"/>
    <x v="0"/>
    <n v="0.64258000000000004"/>
    <x v="9"/>
    <n v="9"/>
    <x v="0"/>
    <x v="1"/>
  </r>
  <r>
    <x v="801"/>
    <x v="10"/>
    <x v="0"/>
    <n v="0.64258000000000004"/>
    <x v="9"/>
    <n v="9"/>
    <x v="0"/>
    <x v="1"/>
  </r>
  <r>
    <x v="801"/>
    <x v="11"/>
    <x v="0"/>
    <n v="0.64258000000000004"/>
    <x v="9"/>
    <n v="9"/>
    <x v="0"/>
    <x v="1"/>
  </r>
  <r>
    <x v="801"/>
    <x v="12"/>
    <x v="0"/>
    <n v="0.64258000000000004"/>
    <x v="9"/>
    <n v="9"/>
    <x v="0"/>
    <x v="1"/>
  </r>
  <r>
    <x v="801"/>
    <x v="18"/>
    <x v="0"/>
    <n v="7.8700000000000006E-2"/>
    <x v="9"/>
    <n v="9"/>
    <x v="0"/>
    <x v="1"/>
  </r>
  <r>
    <x v="801"/>
    <x v="19"/>
    <x v="0"/>
    <n v="0.10150000000000001"/>
    <x v="9"/>
    <n v="9"/>
    <x v="0"/>
    <x v="1"/>
  </r>
  <r>
    <x v="801"/>
    <x v="13"/>
    <x v="0"/>
    <n v="5.509E-2"/>
    <x v="9"/>
    <n v="9"/>
    <x v="0"/>
    <x v="1"/>
  </r>
  <r>
    <x v="801"/>
    <x v="0"/>
    <x v="1"/>
    <n v="0.11866500000000001"/>
    <x v="9"/>
    <n v="9"/>
    <x v="0"/>
    <x v="1"/>
  </r>
  <r>
    <x v="801"/>
    <x v="16"/>
    <x v="1"/>
    <n v="0.26405119999999999"/>
    <x v="9"/>
    <n v="9"/>
    <x v="0"/>
    <x v="1"/>
  </r>
  <r>
    <x v="801"/>
    <x v="14"/>
    <x v="1"/>
    <n v="0.25911459999999997"/>
    <x v="9"/>
    <n v="9"/>
    <x v="0"/>
    <x v="1"/>
  </r>
  <r>
    <x v="801"/>
    <x v="2"/>
    <x v="1"/>
    <n v="0.26951140000000001"/>
    <x v="9"/>
    <n v="9"/>
    <x v="0"/>
    <x v="1"/>
  </r>
  <r>
    <x v="801"/>
    <x v="5"/>
    <x v="1"/>
    <n v="0.10579470000000001"/>
    <x v="9"/>
    <n v="9"/>
    <x v="0"/>
    <x v="1"/>
  </r>
  <r>
    <x v="801"/>
    <x v="6"/>
    <x v="1"/>
    <n v="0.22134229999999999"/>
    <x v="9"/>
    <n v="9"/>
    <x v="0"/>
    <x v="1"/>
  </r>
  <r>
    <x v="801"/>
    <x v="17"/>
    <x v="1"/>
    <n v="0.27528940000000002"/>
    <x v="9"/>
    <n v="9"/>
    <x v="0"/>
    <x v="1"/>
  </r>
  <r>
    <x v="801"/>
    <x v="15"/>
    <x v="1"/>
    <n v="0.27145609999999998"/>
    <x v="9"/>
    <n v="9"/>
    <x v="0"/>
    <x v="1"/>
  </r>
  <r>
    <x v="801"/>
    <x v="8"/>
    <x v="1"/>
    <n v="0.28331139999999999"/>
    <x v="9"/>
    <n v="9"/>
    <x v="0"/>
    <x v="1"/>
  </r>
  <r>
    <x v="801"/>
    <x v="9"/>
    <x v="1"/>
    <n v="0.28572360000000002"/>
    <x v="9"/>
    <n v="9"/>
    <x v="0"/>
    <x v="1"/>
  </r>
  <r>
    <x v="801"/>
    <x v="10"/>
    <x v="1"/>
    <n v="0.30911630000000001"/>
    <x v="9"/>
    <n v="9"/>
    <x v="0"/>
    <x v="1"/>
  </r>
  <r>
    <x v="801"/>
    <x v="11"/>
    <x v="1"/>
    <n v="0.29668129999999998"/>
    <x v="9"/>
    <n v="9"/>
    <x v="0"/>
    <x v="1"/>
  </r>
  <r>
    <x v="801"/>
    <x v="12"/>
    <x v="1"/>
    <n v="0.33856750000000002"/>
    <x v="9"/>
    <n v="9"/>
    <x v="0"/>
    <x v="1"/>
  </r>
  <r>
    <x v="801"/>
    <x v="18"/>
    <x v="1"/>
    <n v="0.19615450000000001"/>
    <x v="9"/>
    <n v="9"/>
    <x v="0"/>
    <x v="1"/>
  </r>
  <r>
    <x v="801"/>
    <x v="19"/>
    <x v="1"/>
    <n v="0.2065138"/>
    <x v="9"/>
    <n v="9"/>
    <x v="0"/>
    <x v="1"/>
  </r>
  <r>
    <x v="801"/>
    <x v="13"/>
    <x v="1"/>
    <n v="8.4131860000000003E-2"/>
    <x v="9"/>
    <n v="9"/>
    <x v="0"/>
    <x v="1"/>
  </r>
  <r>
    <x v="802"/>
    <x v="0"/>
    <x v="3"/>
    <n v="0.63449999999999995"/>
    <x v="9"/>
    <n v="10"/>
    <x v="0"/>
    <x v="2"/>
  </r>
  <r>
    <x v="802"/>
    <x v="16"/>
    <x v="3"/>
    <n v="1.4172"/>
    <x v="9"/>
    <n v="10"/>
    <x v="0"/>
    <x v="2"/>
  </r>
  <r>
    <x v="802"/>
    <x v="14"/>
    <x v="3"/>
    <n v="1.3916999999999999"/>
    <x v="9"/>
    <n v="10"/>
    <x v="0"/>
    <x v="2"/>
  </r>
  <r>
    <x v="802"/>
    <x v="2"/>
    <x v="3"/>
    <n v="1.4434"/>
    <x v="9"/>
    <n v="10"/>
    <x v="0"/>
    <x v="2"/>
  </r>
  <r>
    <x v="802"/>
    <x v="5"/>
    <x v="3"/>
    <n v="0.92749999999999999"/>
    <x v="9"/>
    <n v="10"/>
    <x v="0"/>
    <x v="2"/>
  </r>
  <r>
    <x v="802"/>
    <x v="6"/>
    <x v="3"/>
    <n v="1.1964999999999999"/>
    <x v="9"/>
    <n v="10"/>
    <x v="0"/>
    <x v="2"/>
  </r>
  <r>
    <x v="802"/>
    <x v="17"/>
    <x v="3"/>
    <n v="1.4750000000000001"/>
    <x v="9"/>
    <n v="10"/>
    <x v="0"/>
    <x v="2"/>
  </r>
  <r>
    <x v="802"/>
    <x v="15"/>
    <x v="3"/>
    <n v="1.4548000000000001"/>
    <x v="9"/>
    <n v="10"/>
    <x v="0"/>
    <x v="2"/>
  </r>
  <r>
    <x v="802"/>
    <x v="8"/>
    <x v="3"/>
    <n v="1.5092000000000001"/>
    <x v="9"/>
    <n v="10"/>
    <x v="0"/>
    <x v="2"/>
  </r>
  <r>
    <x v="802"/>
    <x v="9"/>
    <x v="3"/>
    <n v="1.5364"/>
    <x v="9"/>
    <n v="10"/>
    <x v="0"/>
    <x v="2"/>
  </r>
  <r>
    <x v="802"/>
    <x v="10"/>
    <x v="3"/>
    <n v="1.6516"/>
    <x v="9"/>
    <n v="10"/>
    <x v="0"/>
    <x v="2"/>
  </r>
  <r>
    <x v="802"/>
    <x v="11"/>
    <x v="3"/>
    <n v="1.6028"/>
    <x v="9"/>
    <n v="10"/>
    <x v="0"/>
    <x v="2"/>
  </r>
  <r>
    <x v="802"/>
    <x v="12"/>
    <x v="3"/>
    <n v="1.8109"/>
    <x v="9"/>
    <n v="10"/>
    <x v="0"/>
    <x v="2"/>
  </r>
  <r>
    <x v="802"/>
    <x v="18"/>
    <x v="3"/>
    <n v="1.0489999999999999"/>
    <x v="9"/>
    <n v="10"/>
    <x v="0"/>
    <x v="2"/>
  </r>
  <r>
    <x v="802"/>
    <x v="19"/>
    <x v="3"/>
    <n v="1.1014999999999999"/>
    <x v="9"/>
    <n v="10"/>
    <x v="0"/>
    <x v="2"/>
  </r>
  <r>
    <x v="802"/>
    <x v="13"/>
    <x v="3"/>
    <n v="0.74260000000000004"/>
    <x v="9"/>
    <n v="10"/>
    <x v="0"/>
    <x v="2"/>
  </r>
  <r>
    <x v="802"/>
    <x v="0"/>
    <x v="2"/>
    <n v="0.36614370000000002"/>
    <x v="9"/>
    <n v="10"/>
    <x v="0"/>
    <x v="2"/>
  </r>
  <r>
    <x v="802"/>
    <x v="16"/>
    <x v="2"/>
    <n v="0.66651510000000003"/>
    <x v="9"/>
    <n v="10"/>
    <x v="0"/>
    <x v="2"/>
  </r>
  <r>
    <x v="802"/>
    <x v="14"/>
    <x v="2"/>
    <n v="0.64578349999999995"/>
    <x v="9"/>
    <n v="10"/>
    <x v="0"/>
    <x v="2"/>
  </r>
  <r>
    <x v="802"/>
    <x v="2"/>
    <x v="2"/>
    <n v="0.68781599999999998"/>
    <x v="9"/>
    <n v="10"/>
    <x v="0"/>
    <x v="2"/>
  </r>
  <r>
    <x v="802"/>
    <x v="5"/>
    <x v="2"/>
    <n v="0.68175649999999999"/>
    <x v="9"/>
    <n v="10"/>
    <x v="0"/>
    <x v="2"/>
  </r>
  <r>
    <x v="802"/>
    <x v="6"/>
    <x v="2"/>
    <n v="0.61123419999999995"/>
    <x v="9"/>
    <n v="10"/>
    <x v="0"/>
    <x v="2"/>
  </r>
  <r>
    <x v="802"/>
    <x v="17"/>
    <x v="2"/>
    <n v="0.55660710000000002"/>
    <x v="9"/>
    <n v="10"/>
    <x v="0"/>
    <x v="2"/>
  </r>
  <r>
    <x v="802"/>
    <x v="15"/>
    <x v="2"/>
    <n v="0.54018429999999995"/>
    <x v="9"/>
    <n v="10"/>
    <x v="0"/>
    <x v="2"/>
  </r>
  <r>
    <x v="802"/>
    <x v="8"/>
    <x v="2"/>
    <n v="0.58441189999999998"/>
    <x v="9"/>
    <n v="10"/>
    <x v="0"/>
    <x v="2"/>
  </r>
  <r>
    <x v="802"/>
    <x v="9"/>
    <x v="2"/>
    <n v="0.60652569999999995"/>
    <x v="9"/>
    <n v="10"/>
    <x v="0"/>
    <x v="2"/>
  </r>
  <r>
    <x v="802"/>
    <x v="10"/>
    <x v="2"/>
    <n v="0.70018429999999998"/>
    <x v="9"/>
    <n v="10"/>
    <x v="0"/>
    <x v="2"/>
  </r>
  <r>
    <x v="802"/>
    <x v="11"/>
    <x v="2"/>
    <n v="0.66050949999999997"/>
    <x v="9"/>
    <n v="10"/>
    <x v="0"/>
    <x v="2"/>
  </r>
  <r>
    <x v="802"/>
    <x v="12"/>
    <x v="2"/>
    <n v="0.8296964"/>
    <x v="9"/>
    <n v="10"/>
    <x v="0"/>
    <x v="2"/>
  </r>
  <r>
    <x v="802"/>
    <x v="18"/>
    <x v="2"/>
    <n v="0.77414550000000004"/>
    <x v="9"/>
    <n v="10"/>
    <x v="0"/>
    <x v="2"/>
  </r>
  <r>
    <x v="802"/>
    <x v="19"/>
    <x v="2"/>
    <n v="0.79402850000000003"/>
    <x v="9"/>
    <n v="10"/>
    <x v="0"/>
    <x v="2"/>
  </r>
  <r>
    <x v="802"/>
    <x v="13"/>
    <x v="2"/>
    <n v="0.60207809999999995"/>
    <x v="9"/>
    <n v="10"/>
    <x v="0"/>
    <x v="2"/>
  </r>
  <r>
    <x v="802"/>
    <x v="0"/>
    <x v="0"/>
    <n v="0.14971000000000001"/>
    <x v="9"/>
    <n v="10"/>
    <x v="0"/>
    <x v="2"/>
  </r>
  <r>
    <x v="802"/>
    <x v="16"/>
    <x v="0"/>
    <n v="0.48568"/>
    <x v="9"/>
    <n v="10"/>
    <x v="0"/>
    <x v="2"/>
  </r>
  <r>
    <x v="802"/>
    <x v="14"/>
    <x v="0"/>
    <n v="0.48568"/>
    <x v="9"/>
    <n v="10"/>
    <x v="0"/>
    <x v="2"/>
  </r>
  <r>
    <x v="802"/>
    <x v="2"/>
    <x v="0"/>
    <n v="0.48568"/>
    <x v="9"/>
    <n v="10"/>
    <x v="0"/>
    <x v="2"/>
  </r>
  <r>
    <x v="802"/>
    <x v="5"/>
    <x v="0"/>
    <n v="0.13904"/>
    <x v="9"/>
    <n v="10"/>
    <x v="0"/>
    <x v="2"/>
  </r>
  <r>
    <x v="802"/>
    <x v="6"/>
    <x v="0"/>
    <n v="0.36153000000000002"/>
    <x v="9"/>
    <n v="10"/>
    <x v="0"/>
    <x v="2"/>
  </r>
  <r>
    <x v="802"/>
    <x v="17"/>
    <x v="0"/>
    <n v="0.64258000000000004"/>
    <x v="9"/>
    <n v="10"/>
    <x v="0"/>
    <x v="2"/>
  </r>
  <r>
    <x v="802"/>
    <x v="15"/>
    <x v="0"/>
    <n v="0.64258000000000004"/>
    <x v="9"/>
    <n v="10"/>
    <x v="0"/>
    <x v="2"/>
  </r>
  <r>
    <x v="802"/>
    <x v="8"/>
    <x v="0"/>
    <n v="0.64258000000000004"/>
    <x v="9"/>
    <n v="10"/>
    <x v="0"/>
    <x v="2"/>
  </r>
  <r>
    <x v="802"/>
    <x v="9"/>
    <x v="0"/>
    <n v="0.64258000000000004"/>
    <x v="9"/>
    <n v="10"/>
    <x v="0"/>
    <x v="2"/>
  </r>
  <r>
    <x v="802"/>
    <x v="10"/>
    <x v="0"/>
    <n v="0.64258000000000004"/>
    <x v="9"/>
    <n v="10"/>
    <x v="0"/>
    <x v="2"/>
  </r>
  <r>
    <x v="802"/>
    <x v="11"/>
    <x v="0"/>
    <n v="0.64258000000000004"/>
    <x v="9"/>
    <n v="10"/>
    <x v="0"/>
    <x v="2"/>
  </r>
  <r>
    <x v="802"/>
    <x v="12"/>
    <x v="0"/>
    <n v="0.64258000000000004"/>
    <x v="9"/>
    <n v="10"/>
    <x v="0"/>
    <x v="2"/>
  </r>
  <r>
    <x v="802"/>
    <x v="18"/>
    <x v="0"/>
    <n v="7.8700000000000006E-2"/>
    <x v="9"/>
    <n v="10"/>
    <x v="0"/>
    <x v="2"/>
  </r>
  <r>
    <x v="802"/>
    <x v="19"/>
    <x v="0"/>
    <n v="0.10150000000000001"/>
    <x v="9"/>
    <n v="10"/>
    <x v="0"/>
    <x v="2"/>
  </r>
  <r>
    <x v="802"/>
    <x v="13"/>
    <x v="0"/>
    <n v="5.509E-2"/>
    <x v="9"/>
    <n v="10"/>
    <x v="0"/>
    <x v="2"/>
  </r>
  <r>
    <x v="802"/>
    <x v="0"/>
    <x v="1"/>
    <n v="0.1186463"/>
    <x v="9"/>
    <n v="10"/>
    <x v="0"/>
    <x v="2"/>
  </r>
  <r>
    <x v="802"/>
    <x v="16"/>
    <x v="1"/>
    <n v="0.26500489999999999"/>
    <x v="9"/>
    <n v="10"/>
    <x v="0"/>
    <x v="2"/>
  </r>
  <r>
    <x v="802"/>
    <x v="14"/>
    <x v="1"/>
    <n v="0.26023659999999998"/>
    <x v="9"/>
    <n v="10"/>
    <x v="0"/>
    <x v="2"/>
  </r>
  <r>
    <x v="802"/>
    <x v="2"/>
    <x v="1"/>
    <n v="0.26990409999999998"/>
    <x v="9"/>
    <n v="10"/>
    <x v="0"/>
    <x v="2"/>
  </r>
  <r>
    <x v="802"/>
    <x v="5"/>
    <x v="1"/>
    <n v="0.10670350000000001"/>
    <x v="9"/>
    <n v="10"/>
    <x v="0"/>
    <x v="2"/>
  </r>
  <r>
    <x v="802"/>
    <x v="6"/>
    <x v="1"/>
    <n v="0.22373580000000001"/>
    <x v="9"/>
    <n v="10"/>
    <x v="0"/>
    <x v="2"/>
  </r>
  <r>
    <x v="802"/>
    <x v="17"/>
    <x v="1"/>
    <n v="0.27581299999999997"/>
    <x v="9"/>
    <n v="10"/>
    <x v="0"/>
    <x v="2"/>
  </r>
  <r>
    <x v="802"/>
    <x v="15"/>
    <x v="1"/>
    <n v="0.27203579999999999"/>
    <x v="9"/>
    <n v="10"/>
    <x v="0"/>
    <x v="2"/>
  </r>
  <r>
    <x v="802"/>
    <x v="8"/>
    <x v="1"/>
    <n v="0.28220810000000002"/>
    <x v="9"/>
    <n v="10"/>
    <x v="0"/>
    <x v="2"/>
  </r>
  <r>
    <x v="802"/>
    <x v="9"/>
    <x v="1"/>
    <n v="0.2872943"/>
    <x v="9"/>
    <n v="10"/>
    <x v="0"/>
    <x v="2"/>
  </r>
  <r>
    <x v="802"/>
    <x v="10"/>
    <x v="1"/>
    <n v="0.30883579999999999"/>
    <x v="9"/>
    <n v="10"/>
    <x v="0"/>
    <x v="2"/>
  </r>
  <r>
    <x v="802"/>
    <x v="11"/>
    <x v="1"/>
    <n v="0.29971059999999999"/>
    <x v="9"/>
    <n v="10"/>
    <x v="0"/>
    <x v="2"/>
  </r>
  <r>
    <x v="802"/>
    <x v="12"/>
    <x v="1"/>
    <n v="0.33862360000000002"/>
    <x v="9"/>
    <n v="10"/>
    <x v="0"/>
    <x v="2"/>
  </r>
  <r>
    <x v="802"/>
    <x v="18"/>
    <x v="1"/>
    <n v="0.19615450000000001"/>
    <x v="9"/>
    <n v="10"/>
    <x v="0"/>
    <x v="2"/>
  </r>
  <r>
    <x v="802"/>
    <x v="19"/>
    <x v="1"/>
    <n v="0.2059716"/>
    <x v="9"/>
    <n v="10"/>
    <x v="0"/>
    <x v="2"/>
  </r>
  <r>
    <x v="802"/>
    <x v="13"/>
    <x v="1"/>
    <n v="8.5431859999999998E-2"/>
    <x v="9"/>
    <n v="10"/>
    <x v="0"/>
    <x v="2"/>
  </r>
  <r>
    <x v="803"/>
    <x v="0"/>
    <x v="3"/>
    <n v="0.63449999999999995"/>
    <x v="9"/>
    <n v="11"/>
    <x v="0"/>
    <x v="2"/>
  </r>
  <r>
    <x v="803"/>
    <x v="16"/>
    <x v="3"/>
    <n v="1.4204000000000001"/>
    <x v="9"/>
    <n v="11"/>
    <x v="0"/>
    <x v="2"/>
  </r>
  <r>
    <x v="803"/>
    <x v="14"/>
    <x v="3"/>
    <n v="1.3938999999999999"/>
    <x v="9"/>
    <n v="11"/>
    <x v="0"/>
    <x v="2"/>
  </r>
  <r>
    <x v="803"/>
    <x v="2"/>
    <x v="3"/>
    <n v="1.4468000000000001"/>
    <x v="9"/>
    <n v="11"/>
    <x v="0"/>
    <x v="2"/>
  </r>
  <r>
    <x v="803"/>
    <x v="5"/>
    <x v="3"/>
    <n v="0.93059999999999998"/>
    <x v="9"/>
    <n v="11"/>
    <x v="0"/>
    <x v="2"/>
  </r>
  <r>
    <x v="803"/>
    <x v="6"/>
    <x v="3"/>
    <n v="1.1956"/>
    <x v="9"/>
    <n v="11"/>
    <x v="0"/>
    <x v="2"/>
  </r>
  <r>
    <x v="803"/>
    <x v="17"/>
    <x v="3"/>
    <n v="1.4797"/>
    <x v="9"/>
    <n v="11"/>
    <x v="0"/>
    <x v="2"/>
  </r>
  <r>
    <x v="803"/>
    <x v="15"/>
    <x v="3"/>
    <n v="1.4575"/>
    <x v="9"/>
    <n v="11"/>
    <x v="0"/>
    <x v="2"/>
  </r>
  <r>
    <x v="803"/>
    <x v="8"/>
    <x v="3"/>
    <n v="1.5178"/>
    <x v="9"/>
    <n v="11"/>
    <x v="0"/>
    <x v="2"/>
  </r>
  <r>
    <x v="803"/>
    <x v="9"/>
    <x v="3"/>
    <n v="1.5354000000000001"/>
    <x v="9"/>
    <n v="11"/>
    <x v="0"/>
    <x v="2"/>
  </r>
  <r>
    <x v="803"/>
    <x v="10"/>
    <x v="3"/>
    <n v="1.655"/>
    <x v="9"/>
    <n v="11"/>
    <x v="0"/>
    <x v="2"/>
  </r>
  <r>
    <x v="803"/>
    <x v="11"/>
    <x v="3"/>
    <n v="1.5806"/>
    <x v="9"/>
    <n v="11"/>
    <x v="0"/>
    <x v="2"/>
  </r>
  <r>
    <x v="803"/>
    <x v="12"/>
    <x v="3"/>
    <n v="1.8111999999999999"/>
    <x v="9"/>
    <n v="11"/>
    <x v="0"/>
    <x v="2"/>
  </r>
  <r>
    <x v="803"/>
    <x v="18"/>
    <x v="3"/>
    <n v="1.0489999999999999"/>
    <x v="9"/>
    <n v="11"/>
    <x v="0"/>
    <x v="2"/>
  </r>
  <r>
    <x v="803"/>
    <x v="19"/>
    <x v="3"/>
    <n v="1.1016999999999999"/>
    <x v="9"/>
    <n v="11"/>
    <x v="0"/>
    <x v="2"/>
  </r>
  <r>
    <x v="803"/>
    <x v="13"/>
    <x v="3"/>
    <n v="0.73199999999999998"/>
    <x v="9"/>
    <n v="11"/>
    <x v="0"/>
    <x v="2"/>
  </r>
  <r>
    <x v="803"/>
    <x v="0"/>
    <x v="2"/>
    <n v="0.36614370000000002"/>
    <x v="9"/>
    <n v="11"/>
    <x v="0"/>
    <x v="2"/>
  </r>
  <r>
    <x v="803"/>
    <x v="16"/>
    <x v="2"/>
    <n v="0.66911679999999996"/>
    <x v="9"/>
    <n v="11"/>
    <x v="0"/>
    <x v="2"/>
  </r>
  <r>
    <x v="803"/>
    <x v="14"/>
    <x v="2"/>
    <n v="0.64757209999999998"/>
    <x v="9"/>
    <n v="11"/>
    <x v="0"/>
    <x v="2"/>
  </r>
  <r>
    <x v="803"/>
    <x v="2"/>
    <x v="2"/>
    <n v="0.69058019999999998"/>
    <x v="9"/>
    <n v="11"/>
    <x v="0"/>
    <x v="2"/>
  </r>
  <r>
    <x v="803"/>
    <x v="5"/>
    <x v="2"/>
    <n v="0.68449979999999999"/>
    <x v="9"/>
    <n v="11"/>
    <x v="0"/>
    <x v="2"/>
  </r>
  <r>
    <x v="803"/>
    <x v="6"/>
    <x v="2"/>
    <n v="0.61050249999999995"/>
    <x v="9"/>
    <n v="11"/>
    <x v="0"/>
    <x v="2"/>
  </r>
  <r>
    <x v="803"/>
    <x v="17"/>
    <x v="2"/>
    <n v="0.56042809999999998"/>
    <x v="9"/>
    <n v="11"/>
    <x v="0"/>
    <x v="2"/>
  </r>
  <r>
    <x v="803"/>
    <x v="15"/>
    <x v="2"/>
    <n v="0.54237939999999996"/>
    <x v="9"/>
    <n v="11"/>
    <x v="0"/>
    <x v="2"/>
  </r>
  <r>
    <x v="803"/>
    <x v="8"/>
    <x v="2"/>
    <n v="0.59140369999999998"/>
    <x v="9"/>
    <n v="11"/>
    <x v="0"/>
    <x v="2"/>
  </r>
  <r>
    <x v="803"/>
    <x v="9"/>
    <x v="2"/>
    <n v="0.60571269999999999"/>
    <x v="9"/>
    <n v="11"/>
    <x v="0"/>
    <x v="2"/>
  </r>
  <r>
    <x v="803"/>
    <x v="10"/>
    <x v="2"/>
    <n v="0.70294840000000003"/>
    <x v="9"/>
    <n v="11"/>
    <x v="0"/>
    <x v="2"/>
  </r>
  <r>
    <x v="803"/>
    <x v="11"/>
    <x v="2"/>
    <n v="0.6424607"/>
    <x v="9"/>
    <n v="11"/>
    <x v="0"/>
    <x v="2"/>
  </r>
  <r>
    <x v="803"/>
    <x v="12"/>
    <x v="2"/>
    <n v="0.82994040000000002"/>
    <x v="9"/>
    <n v="11"/>
    <x v="0"/>
    <x v="2"/>
  </r>
  <r>
    <x v="803"/>
    <x v="18"/>
    <x v="2"/>
    <n v="0.77414550000000004"/>
    <x v="9"/>
    <n v="11"/>
    <x v="0"/>
    <x v="2"/>
  </r>
  <r>
    <x v="803"/>
    <x v="19"/>
    <x v="2"/>
    <n v="0.79419099999999998"/>
    <x v="9"/>
    <n v="11"/>
    <x v="0"/>
    <x v="2"/>
  </r>
  <r>
    <x v="803"/>
    <x v="13"/>
    <x v="2"/>
    <n v="0.59269760000000005"/>
    <x v="9"/>
    <n v="11"/>
    <x v="0"/>
    <x v="2"/>
  </r>
  <r>
    <x v="803"/>
    <x v="0"/>
    <x v="0"/>
    <n v="0.14971000000000001"/>
    <x v="9"/>
    <n v="11"/>
    <x v="0"/>
    <x v="2"/>
  </r>
  <r>
    <x v="803"/>
    <x v="16"/>
    <x v="0"/>
    <n v="0.48568"/>
    <x v="9"/>
    <n v="11"/>
    <x v="0"/>
    <x v="2"/>
  </r>
  <r>
    <x v="803"/>
    <x v="14"/>
    <x v="0"/>
    <n v="0.48568"/>
    <x v="9"/>
    <n v="11"/>
    <x v="0"/>
    <x v="2"/>
  </r>
  <r>
    <x v="803"/>
    <x v="2"/>
    <x v="0"/>
    <n v="0.48568"/>
    <x v="9"/>
    <n v="11"/>
    <x v="0"/>
    <x v="2"/>
  </r>
  <r>
    <x v="803"/>
    <x v="5"/>
    <x v="0"/>
    <n v="0.13904"/>
    <x v="9"/>
    <n v="11"/>
    <x v="0"/>
    <x v="2"/>
  </r>
  <r>
    <x v="803"/>
    <x v="6"/>
    <x v="0"/>
    <n v="0.36153000000000002"/>
    <x v="9"/>
    <n v="11"/>
    <x v="0"/>
    <x v="2"/>
  </r>
  <r>
    <x v="803"/>
    <x v="17"/>
    <x v="0"/>
    <n v="0.64258000000000004"/>
    <x v="9"/>
    <n v="11"/>
    <x v="0"/>
    <x v="2"/>
  </r>
  <r>
    <x v="803"/>
    <x v="15"/>
    <x v="0"/>
    <n v="0.64258000000000004"/>
    <x v="9"/>
    <n v="11"/>
    <x v="0"/>
    <x v="2"/>
  </r>
  <r>
    <x v="803"/>
    <x v="8"/>
    <x v="0"/>
    <n v="0.64258000000000004"/>
    <x v="9"/>
    <n v="11"/>
    <x v="0"/>
    <x v="2"/>
  </r>
  <r>
    <x v="803"/>
    <x v="9"/>
    <x v="0"/>
    <n v="0.64258000000000004"/>
    <x v="9"/>
    <n v="11"/>
    <x v="0"/>
    <x v="2"/>
  </r>
  <r>
    <x v="803"/>
    <x v="10"/>
    <x v="0"/>
    <n v="0.64258000000000004"/>
    <x v="9"/>
    <n v="11"/>
    <x v="0"/>
    <x v="2"/>
  </r>
  <r>
    <x v="803"/>
    <x v="11"/>
    <x v="0"/>
    <n v="0.64258000000000004"/>
    <x v="9"/>
    <n v="11"/>
    <x v="0"/>
    <x v="2"/>
  </r>
  <r>
    <x v="803"/>
    <x v="12"/>
    <x v="0"/>
    <n v="0.64258000000000004"/>
    <x v="9"/>
    <n v="11"/>
    <x v="0"/>
    <x v="2"/>
  </r>
  <r>
    <x v="803"/>
    <x v="18"/>
    <x v="0"/>
    <n v="7.8700000000000006E-2"/>
    <x v="9"/>
    <n v="11"/>
    <x v="0"/>
    <x v="2"/>
  </r>
  <r>
    <x v="803"/>
    <x v="19"/>
    <x v="0"/>
    <n v="0.10150000000000001"/>
    <x v="9"/>
    <n v="11"/>
    <x v="0"/>
    <x v="2"/>
  </r>
  <r>
    <x v="803"/>
    <x v="13"/>
    <x v="0"/>
    <n v="5.509E-2"/>
    <x v="9"/>
    <n v="11"/>
    <x v="0"/>
    <x v="2"/>
  </r>
  <r>
    <x v="803"/>
    <x v="0"/>
    <x v="1"/>
    <n v="0.1186463"/>
    <x v="9"/>
    <n v="11"/>
    <x v="0"/>
    <x v="2"/>
  </r>
  <r>
    <x v="803"/>
    <x v="16"/>
    <x v="1"/>
    <n v="0.26560319999999998"/>
    <x v="9"/>
    <n v="11"/>
    <x v="0"/>
    <x v="2"/>
  </r>
  <r>
    <x v="803"/>
    <x v="14"/>
    <x v="1"/>
    <n v="0.26064799999999999"/>
    <x v="9"/>
    <n v="11"/>
    <x v="0"/>
    <x v="2"/>
  </r>
  <r>
    <x v="803"/>
    <x v="2"/>
    <x v="1"/>
    <n v="0.2705398"/>
    <x v="9"/>
    <n v="11"/>
    <x v="0"/>
    <x v="2"/>
  </r>
  <r>
    <x v="803"/>
    <x v="5"/>
    <x v="1"/>
    <n v="0.10706019999999999"/>
    <x v="9"/>
    <n v="11"/>
    <x v="0"/>
    <x v="2"/>
  </r>
  <r>
    <x v="803"/>
    <x v="6"/>
    <x v="1"/>
    <n v="0.2235675"/>
    <x v="9"/>
    <n v="11"/>
    <x v="0"/>
    <x v="2"/>
  </r>
  <r>
    <x v="803"/>
    <x v="17"/>
    <x v="1"/>
    <n v="0.27669189999999999"/>
    <x v="9"/>
    <n v="11"/>
    <x v="0"/>
    <x v="2"/>
  </r>
  <r>
    <x v="803"/>
    <x v="15"/>
    <x v="1"/>
    <n v="0.27254070000000002"/>
    <x v="9"/>
    <n v="11"/>
    <x v="0"/>
    <x v="2"/>
  </r>
  <r>
    <x v="803"/>
    <x v="8"/>
    <x v="1"/>
    <n v="0.28381620000000002"/>
    <x v="9"/>
    <n v="11"/>
    <x v="0"/>
    <x v="2"/>
  </r>
  <r>
    <x v="803"/>
    <x v="9"/>
    <x v="1"/>
    <n v="0.28710730000000001"/>
    <x v="9"/>
    <n v="11"/>
    <x v="0"/>
    <x v="2"/>
  </r>
  <r>
    <x v="803"/>
    <x v="10"/>
    <x v="1"/>
    <n v="0.30947150000000001"/>
    <x v="9"/>
    <n v="11"/>
    <x v="0"/>
    <x v="2"/>
  </r>
  <r>
    <x v="803"/>
    <x v="11"/>
    <x v="1"/>
    <n v="0.29555930000000002"/>
    <x v="9"/>
    <n v="11"/>
    <x v="0"/>
    <x v="2"/>
  </r>
  <r>
    <x v="803"/>
    <x v="12"/>
    <x v="1"/>
    <n v="0.33867969999999997"/>
    <x v="9"/>
    <n v="11"/>
    <x v="0"/>
    <x v="2"/>
  </r>
  <r>
    <x v="803"/>
    <x v="18"/>
    <x v="1"/>
    <n v="0.19615450000000001"/>
    <x v="9"/>
    <n v="11"/>
    <x v="0"/>
    <x v="2"/>
  </r>
  <r>
    <x v="803"/>
    <x v="19"/>
    <x v="1"/>
    <n v="0.20600889999999999"/>
    <x v="9"/>
    <n v="11"/>
    <x v="0"/>
    <x v="2"/>
  </r>
  <r>
    <x v="803"/>
    <x v="13"/>
    <x v="1"/>
    <n v="8.4212389999999998E-2"/>
    <x v="9"/>
    <n v="11"/>
    <x v="0"/>
    <x v="2"/>
  </r>
  <r>
    <x v="804"/>
    <x v="0"/>
    <x v="3"/>
    <n v="0.63419999999999999"/>
    <x v="9"/>
    <n v="12"/>
    <x v="0"/>
    <x v="2"/>
  </r>
  <r>
    <x v="804"/>
    <x v="16"/>
    <x v="3"/>
    <n v="1.4218999999999999"/>
    <x v="9"/>
    <n v="12"/>
    <x v="0"/>
    <x v="2"/>
  </r>
  <r>
    <x v="804"/>
    <x v="14"/>
    <x v="3"/>
    <n v="1.3935999999999999"/>
    <x v="9"/>
    <n v="12"/>
    <x v="0"/>
    <x v="2"/>
  </r>
  <r>
    <x v="804"/>
    <x v="2"/>
    <x v="3"/>
    <n v="1.4442999999999999"/>
    <x v="9"/>
    <n v="12"/>
    <x v="0"/>
    <x v="2"/>
  </r>
  <r>
    <x v="804"/>
    <x v="5"/>
    <x v="3"/>
    <n v="0.93110000000000004"/>
    <x v="9"/>
    <n v="12"/>
    <x v="0"/>
    <x v="2"/>
  </r>
  <r>
    <x v="804"/>
    <x v="6"/>
    <x v="3"/>
    <n v="1.1963999999999999"/>
    <x v="9"/>
    <n v="12"/>
    <x v="0"/>
    <x v="2"/>
  </r>
  <r>
    <x v="804"/>
    <x v="17"/>
    <x v="3"/>
    <n v="1.4974000000000001"/>
    <x v="9"/>
    <n v="12"/>
    <x v="0"/>
    <x v="2"/>
  </r>
  <r>
    <x v="804"/>
    <x v="15"/>
    <x v="3"/>
    <n v="1.4704999999999999"/>
    <x v="9"/>
    <n v="12"/>
    <x v="0"/>
    <x v="2"/>
  </r>
  <r>
    <x v="804"/>
    <x v="8"/>
    <x v="3"/>
    <n v="1.5317000000000001"/>
    <x v="9"/>
    <n v="12"/>
    <x v="0"/>
    <x v="2"/>
  </r>
  <r>
    <x v="804"/>
    <x v="9"/>
    <x v="3"/>
    <n v="1.5490999999999999"/>
    <x v="9"/>
    <n v="12"/>
    <x v="0"/>
    <x v="2"/>
  </r>
  <r>
    <x v="804"/>
    <x v="10"/>
    <x v="3"/>
    <n v="1.6666000000000001"/>
    <x v="9"/>
    <n v="12"/>
    <x v="0"/>
    <x v="2"/>
  </r>
  <r>
    <x v="804"/>
    <x v="11"/>
    <x v="3"/>
    <n v="1.5915999999999999"/>
    <x v="9"/>
    <n v="12"/>
    <x v="0"/>
    <x v="2"/>
  </r>
  <r>
    <x v="804"/>
    <x v="12"/>
    <x v="3"/>
    <n v="1.8121"/>
    <x v="9"/>
    <n v="12"/>
    <x v="0"/>
    <x v="2"/>
  </r>
  <r>
    <x v="804"/>
    <x v="18"/>
    <x v="3"/>
    <n v="1.0489999999999999"/>
    <x v="9"/>
    <n v="12"/>
    <x v="0"/>
    <x v="2"/>
  </r>
  <r>
    <x v="804"/>
    <x v="19"/>
    <x v="3"/>
    <n v="1.1016999999999999"/>
    <x v="9"/>
    <n v="12"/>
    <x v="0"/>
    <x v="2"/>
  </r>
  <r>
    <x v="804"/>
    <x v="13"/>
    <x v="3"/>
    <n v="0.73928000000000005"/>
    <x v="9"/>
    <n v="12"/>
    <x v="0"/>
    <x v="2"/>
  </r>
  <r>
    <x v="804"/>
    <x v="0"/>
    <x v="2"/>
    <n v="0.3658998"/>
    <x v="9"/>
    <n v="12"/>
    <x v="0"/>
    <x v="2"/>
  </r>
  <r>
    <x v="804"/>
    <x v="16"/>
    <x v="2"/>
    <n v="0.6703363"/>
    <x v="9"/>
    <n v="12"/>
    <x v="0"/>
    <x v="2"/>
  </r>
  <r>
    <x v="804"/>
    <x v="14"/>
    <x v="2"/>
    <n v="0.64732809999999996"/>
    <x v="9"/>
    <n v="12"/>
    <x v="0"/>
    <x v="2"/>
  </r>
  <r>
    <x v="804"/>
    <x v="2"/>
    <x v="2"/>
    <n v="0.68854769999999998"/>
    <x v="9"/>
    <n v="12"/>
    <x v="0"/>
    <x v="2"/>
  </r>
  <r>
    <x v="804"/>
    <x v="5"/>
    <x v="2"/>
    <n v="0.6849423"/>
    <x v="9"/>
    <n v="12"/>
    <x v="0"/>
    <x v="2"/>
  </r>
  <r>
    <x v="804"/>
    <x v="6"/>
    <x v="2"/>
    <n v="0.6111529"/>
    <x v="9"/>
    <n v="12"/>
    <x v="0"/>
    <x v="2"/>
  </r>
  <r>
    <x v="804"/>
    <x v="17"/>
    <x v="2"/>
    <n v="0.57481839999999995"/>
    <x v="9"/>
    <n v="12"/>
    <x v="0"/>
    <x v="2"/>
  </r>
  <r>
    <x v="804"/>
    <x v="15"/>
    <x v="2"/>
    <n v="0.55294849999999995"/>
    <x v="9"/>
    <n v="12"/>
    <x v="0"/>
    <x v="2"/>
  </r>
  <r>
    <x v="804"/>
    <x v="8"/>
    <x v="2"/>
    <n v="0.60270460000000003"/>
    <x v="9"/>
    <n v="12"/>
    <x v="0"/>
    <x v="2"/>
  </r>
  <r>
    <x v="804"/>
    <x v="9"/>
    <x v="2"/>
    <n v="0.61685100000000004"/>
    <x v="9"/>
    <n v="12"/>
    <x v="0"/>
    <x v="2"/>
  </r>
  <r>
    <x v="804"/>
    <x v="10"/>
    <x v="2"/>
    <n v="0.71237930000000005"/>
    <x v="9"/>
    <n v="12"/>
    <x v="0"/>
    <x v="2"/>
  </r>
  <r>
    <x v="804"/>
    <x v="11"/>
    <x v="2"/>
    <n v="0.65140370000000003"/>
    <x v="9"/>
    <n v="12"/>
    <x v="0"/>
    <x v="2"/>
  </r>
  <r>
    <x v="804"/>
    <x v="12"/>
    <x v="2"/>
    <n v="0.83067210000000002"/>
    <x v="9"/>
    <n v="12"/>
    <x v="0"/>
    <x v="2"/>
  </r>
  <r>
    <x v="804"/>
    <x v="18"/>
    <x v="2"/>
    <n v="0.77414550000000004"/>
    <x v="9"/>
    <n v="12"/>
    <x v="0"/>
    <x v="2"/>
  </r>
  <r>
    <x v="804"/>
    <x v="19"/>
    <x v="2"/>
    <n v="0.79419099999999998"/>
    <x v="9"/>
    <n v="12"/>
    <x v="0"/>
    <x v="2"/>
  </r>
  <r>
    <x v="804"/>
    <x v="13"/>
    <x v="2"/>
    <n v="0.59914000000000001"/>
    <x v="9"/>
    <n v="12"/>
    <x v="0"/>
    <x v="2"/>
  </r>
  <r>
    <x v="804"/>
    <x v="0"/>
    <x v="0"/>
    <n v="0.14971000000000001"/>
    <x v="9"/>
    <n v="12"/>
    <x v="0"/>
    <x v="2"/>
  </r>
  <r>
    <x v="804"/>
    <x v="16"/>
    <x v="0"/>
    <n v="0.48568"/>
    <x v="9"/>
    <n v="12"/>
    <x v="0"/>
    <x v="2"/>
  </r>
  <r>
    <x v="804"/>
    <x v="14"/>
    <x v="0"/>
    <n v="0.48568"/>
    <x v="9"/>
    <n v="12"/>
    <x v="0"/>
    <x v="2"/>
  </r>
  <r>
    <x v="804"/>
    <x v="2"/>
    <x v="0"/>
    <n v="0.48568"/>
    <x v="9"/>
    <n v="12"/>
    <x v="0"/>
    <x v="2"/>
  </r>
  <r>
    <x v="804"/>
    <x v="5"/>
    <x v="0"/>
    <n v="0.13904"/>
    <x v="9"/>
    <n v="12"/>
    <x v="0"/>
    <x v="2"/>
  </r>
  <r>
    <x v="804"/>
    <x v="6"/>
    <x v="0"/>
    <n v="0.36153000000000002"/>
    <x v="9"/>
    <n v="12"/>
    <x v="0"/>
    <x v="2"/>
  </r>
  <r>
    <x v="804"/>
    <x v="17"/>
    <x v="0"/>
    <n v="0.64258000000000004"/>
    <x v="9"/>
    <n v="12"/>
    <x v="0"/>
    <x v="2"/>
  </r>
  <r>
    <x v="804"/>
    <x v="15"/>
    <x v="0"/>
    <n v="0.64258000000000004"/>
    <x v="9"/>
    <n v="12"/>
    <x v="0"/>
    <x v="2"/>
  </r>
  <r>
    <x v="804"/>
    <x v="8"/>
    <x v="0"/>
    <n v="0.64258000000000004"/>
    <x v="9"/>
    <n v="12"/>
    <x v="0"/>
    <x v="2"/>
  </r>
  <r>
    <x v="804"/>
    <x v="9"/>
    <x v="0"/>
    <n v="0.64258000000000004"/>
    <x v="9"/>
    <n v="12"/>
    <x v="0"/>
    <x v="2"/>
  </r>
  <r>
    <x v="804"/>
    <x v="10"/>
    <x v="0"/>
    <n v="0.64258000000000004"/>
    <x v="9"/>
    <n v="12"/>
    <x v="0"/>
    <x v="2"/>
  </r>
  <r>
    <x v="804"/>
    <x v="11"/>
    <x v="0"/>
    <n v="0.64258000000000004"/>
    <x v="9"/>
    <n v="12"/>
    <x v="0"/>
    <x v="2"/>
  </r>
  <r>
    <x v="804"/>
    <x v="12"/>
    <x v="0"/>
    <n v="0.64258000000000004"/>
    <x v="9"/>
    <n v="12"/>
    <x v="0"/>
    <x v="2"/>
  </r>
  <r>
    <x v="804"/>
    <x v="18"/>
    <x v="0"/>
    <n v="7.8700000000000006E-2"/>
    <x v="9"/>
    <n v="12"/>
    <x v="0"/>
    <x v="2"/>
  </r>
  <r>
    <x v="804"/>
    <x v="19"/>
    <x v="0"/>
    <n v="0.10150000000000001"/>
    <x v="9"/>
    <n v="12"/>
    <x v="0"/>
    <x v="2"/>
  </r>
  <r>
    <x v="804"/>
    <x v="13"/>
    <x v="0"/>
    <n v="5.509E-2"/>
    <x v="9"/>
    <n v="12"/>
    <x v="0"/>
    <x v="2"/>
  </r>
  <r>
    <x v="804"/>
    <x v="0"/>
    <x v="1"/>
    <n v="0.11859020000000001"/>
    <x v="9"/>
    <n v="12"/>
    <x v="0"/>
    <x v="2"/>
  </r>
  <r>
    <x v="804"/>
    <x v="16"/>
    <x v="1"/>
    <n v="0.2658837"/>
    <x v="9"/>
    <n v="12"/>
    <x v="0"/>
    <x v="2"/>
  </r>
  <r>
    <x v="804"/>
    <x v="14"/>
    <x v="1"/>
    <n v="0.26059189999999999"/>
    <x v="9"/>
    <n v="12"/>
    <x v="0"/>
    <x v="2"/>
  </r>
  <r>
    <x v="804"/>
    <x v="2"/>
    <x v="1"/>
    <n v="0.27007239999999999"/>
    <x v="9"/>
    <n v="12"/>
    <x v="0"/>
    <x v="2"/>
  </r>
  <r>
    <x v="804"/>
    <x v="5"/>
    <x v="1"/>
    <n v="0.1071177"/>
    <x v="9"/>
    <n v="12"/>
    <x v="0"/>
    <x v="2"/>
  </r>
  <r>
    <x v="804"/>
    <x v="6"/>
    <x v="1"/>
    <n v="0.2237171"/>
    <x v="9"/>
    <n v="12"/>
    <x v="0"/>
    <x v="2"/>
  </r>
  <r>
    <x v="804"/>
    <x v="17"/>
    <x v="1"/>
    <n v="0.28000160000000002"/>
    <x v="9"/>
    <n v="12"/>
    <x v="0"/>
    <x v="2"/>
  </r>
  <r>
    <x v="804"/>
    <x v="15"/>
    <x v="1"/>
    <n v="0.27497149999999998"/>
    <x v="9"/>
    <n v="12"/>
    <x v="0"/>
    <x v="2"/>
  </r>
  <r>
    <x v="804"/>
    <x v="8"/>
    <x v="1"/>
    <n v="0.28641549999999999"/>
    <x v="9"/>
    <n v="12"/>
    <x v="0"/>
    <x v="2"/>
  </r>
  <r>
    <x v="804"/>
    <x v="9"/>
    <x v="1"/>
    <n v="0.28966910000000001"/>
    <x v="9"/>
    <n v="12"/>
    <x v="0"/>
    <x v="2"/>
  </r>
  <r>
    <x v="804"/>
    <x v="10"/>
    <x v="1"/>
    <n v="0.31164069999999999"/>
    <x v="9"/>
    <n v="12"/>
    <x v="0"/>
    <x v="2"/>
  </r>
  <r>
    <x v="804"/>
    <x v="11"/>
    <x v="1"/>
    <n v="0.2976162"/>
    <x v="9"/>
    <n v="12"/>
    <x v="0"/>
    <x v="2"/>
  </r>
  <r>
    <x v="804"/>
    <x v="12"/>
    <x v="1"/>
    <n v="0.33884799999999998"/>
    <x v="9"/>
    <n v="12"/>
    <x v="0"/>
    <x v="2"/>
  </r>
  <r>
    <x v="804"/>
    <x v="18"/>
    <x v="1"/>
    <n v="0.19615450000000001"/>
    <x v="9"/>
    <n v="12"/>
    <x v="0"/>
    <x v="2"/>
  </r>
  <r>
    <x v="804"/>
    <x v="19"/>
    <x v="1"/>
    <n v="0.20600889999999999"/>
    <x v="9"/>
    <n v="12"/>
    <x v="0"/>
    <x v="2"/>
  </r>
  <r>
    <x v="804"/>
    <x v="13"/>
    <x v="1"/>
    <n v="8.5049910000000006E-2"/>
    <x v="9"/>
    <n v="12"/>
    <x v="0"/>
    <x v="2"/>
  </r>
  <r>
    <x v="805"/>
    <x v="0"/>
    <x v="3"/>
    <n v="0.63449999999999995"/>
    <x v="9"/>
    <n v="13"/>
    <x v="0"/>
    <x v="2"/>
  </r>
  <r>
    <x v="805"/>
    <x v="16"/>
    <x v="3"/>
    <n v="1.4200999999999999"/>
    <x v="9"/>
    <n v="13"/>
    <x v="0"/>
    <x v="2"/>
  </r>
  <r>
    <x v="805"/>
    <x v="14"/>
    <x v="3"/>
    <n v="1.3902000000000001"/>
    <x v="9"/>
    <n v="13"/>
    <x v="0"/>
    <x v="2"/>
  </r>
  <r>
    <x v="805"/>
    <x v="2"/>
    <x v="3"/>
    <n v="1.4420999999999999"/>
    <x v="9"/>
    <n v="13"/>
    <x v="0"/>
    <x v="2"/>
  </r>
  <r>
    <x v="805"/>
    <x v="5"/>
    <x v="3"/>
    <n v="0.92849999999999999"/>
    <x v="9"/>
    <n v="13"/>
    <x v="0"/>
    <x v="2"/>
  </r>
  <r>
    <x v="805"/>
    <x v="6"/>
    <x v="3"/>
    <n v="1.1940999999999999"/>
    <x v="9"/>
    <n v="13"/>
    <x v="0"/>
    <x v="2"/>
  </r>
  <r>
    <x v="805"/>
    <x v="17"/>
    <x v="3"/>
    <n v="1.5081"/>
    <x v="9"/>
    <n v="13"/>
    <x v="0"/>
    <x v="2"/>
  </r>
  <r>
    <x v="805"/>
    <x v="15"/>
    <x v="3"/>
    <n v="1.4858"/>
    <x v="9"/>
    <n v="13"/>
    <x v="0"/>
    <x v="2"/>
  </r>
  <r>
    <x v="805"/>
    <x v="8"/>
    <x v="3"/>
    <n v="1.5496000000000001"/>
    <x v="9"/>
    <n v="13"/>
    <x v="0"/>
    <x v="2"/>
  </r>
  <r>
    <x v="805"/>
    <x v="9"/>
    <x v="3"/>
    <n v="1.5592999999999999"/>
    <x v="9"/>
    <n v="13"/>
    <x v="0"/>
    <x v="2"/>
  </r>
  <r>
    <x v="805"/>
    <x v="10"/>
    <x v="3"/>
    <n v="1.6839"/>
    <x v="9"/>
    <n v="13"/>
    <x v="0"/>
    <x v="2"/>
  </r>
  <r>
    <x v="805"/>
    <x v="11"/>
    <x v="3"/>
    <n v="1.6084000000000001"/>
    <x v="9"/>
    <n v="13"/>
    <x v="0"/>
    <x v="2"/>
  </r>
  <r>
    <x v="805"/>
    <x v="12"/>
    <x v="3"/>
    <n v="1.8121"/>
    <x v="9"/>
    <n v="13"/>
    <x v="0"/>
    <x v="2"/>
  </r>
  <r>
    <x v="805"/>
    <x v="18"/>
    <x v="3"/>
    <n v="1.054"/>
    <x v="9"/>
    <n v="13"/>
    <x v="0"/>
    <x v="2"/>
  </r>
  <r>
    <x v="805"/>
    <x v="19"/>
    <x v="3"/>
    <n v="1.1016999999999999"/>
    <x v="9"/>
    <n v="13"/>
    <x v="0"/>
    <x v="2"/>
  </r>
  <r>
    <x v="805"/>
    <x v="13"/>
    <x v="3"/>
    <n v="0.74760000000000004"/>
    <x v="9"/>
    <n v="13"/>
    <x v="0"/>
    <x v="2"/>
  </r>
  <r>
    <x v="805"/>
    <x v="0"/>
    <x v="2"/>
    <n v="0.36614370000000002"/>
    <x v="9"/>
    <n v="13"/>
    <x v="0"/>
    <x v="2"/>
  </r>
  <r>
    <x v="805"/>
    <x v="16"/>
    <x v="2"/>
    <n v="0.66887280000000005"/>
    <x v="9"/>
    <n v="13"/>
    <x v="0"/>
    <x v="2"/>
  </r>
  <r>
    <x v="805"/>
    <x v="14"/>
    <x v="2"/>
    <n v="0.64456389999999997"/>
    <x v="9"/>
    <n v="13"/>
    <x v="0"/>
    <x v="2"/>
  </r>
  <r>
    <x v="805"/>
    <x v="2"/>
    <x v="2"/>
    <n v="0.68675909999999996"/>
    <x v="9"/>
    <n v="13"/>
    <x v="0"/>
    <x v="2"/>
  </r>
  <r>
    <x v="805"/>
    <x v="5"/>
    <x v="2"/>
    <n v="0.68264139999999995"/>
    <x v="9"/>
    <n v="13"/>
    <x v="0"/>
    <x v="2"/>
  </r>
  <r>
    <x v="805"/>
    <x v="6"/>
    <x v="2"/>
    <n v="0.60928300000000002"/>
    <x v="9"/>
    <n v="13"/>
    <x v="0"/>
    <x v="2"/>
  </r>
  <r>
    <x v="805"/>
    <x v="17"/>
    <x v="2"/>
    <n v="0.58351759999999997"/>
    <x v="9"/>
    <n v="13"/>
    <x v="0"/>
    <x v="2"/>
  </r>
  <r>
    <x v="805"/>
    <x v="15"/>
    <x v="2"/>
    <n v="0.56538750000000004"/>
    <x v="9"/>
    <n v="13"/>
    <x v="0"/>
    <x v="2"/>
  </r>
  <r>
    <x v="805"/>
    <x v="8"/>
    <x v="2"/>
    <n v="0.61725739999999996"/>
    <x v="9"/>
    <n v="13"/>
    <x v="0"/>
    <x v="2"/>
  </r>
  <r>
    <x v="805"/>
    <x v="9"/>
    <x v="2"/>
    <n v="0.62514360000000002"/>
    <x v="9"/>
    <n v="13"/>
    <x v="0"/>
    <x v="2"/>
  </r>
  <r>
    <x v="805"/>
    <x v="10"/>
    <x v="2"/>
    <n v="0.72644450000000005"/>
    <x v="9"/>
    <n v="13"/>
    <x v="0"/>
    <x v="2"/>
  </r>
  <r>
    <x v="805"/>
    <x v="11"/>
    <x v="2"/>
    <n v="0.6650623"/>
    <x v="9"/>
    <n v="13"/>
    <x v="0"/>
    <x v="2"/>
  </r>
  <r>
    <x v="805"/>
    <x v="12"/>
    <x v="2"/>
    <n v="0.83067210000000002"/>
    <x v="9"/>
    <n v="13"/>
    <x v="0"/>
    <x v="2"/>
  </r>
  <r>
    <x v="805"/>
    <x v="18"/>
    <x v="2"/>
    <n v="0.77821059999999997"/>
    <x v="9"/>
    <n v="13"/>
    <x v="0"/>
    <x v="2"/>
  </r>
  <r>
    <x v="805"/>
    <x v="19"/>
    <x v="2"/>
    <n v="0.79419099999999998"/>
    <x v="9"/>
    <n v="13"/>
    <x v="0"/>
    <x v="2"/>
  </r>
  <r>
    <x v="805"/>
    <x v="13"/>
    <x v="2"/>
    <n v="0.60650300000000001"/>
    <x v="9"/>
    <n v="13"/>
    <x v="0"/>
    <x v="2"/>
  </r>
  <r>
    <x v="805"/>
    <x v="0"/>
    <x v="0"/>
    <n v="0.14971000000000001"/>
    <x v="9"/>
    <n v="13"/>
    <x v="0"/>
    <x v="2"/>
  </r>
  <r>
    <x v="805"/>
    <x v="16"/>
    <x v="0"/>
    <n v="0.48568"/>
    <x v="9"/>
    <n v="13"/>
    <x v="0"/>
    <x v="2"/>
  </r>
  <r>
    <x v="805"/>
    <x v="14"/>
    <x v="0"/>
    <n v="0.48568"/>
    <x v="9"/>
    <n v="13"/>
    <x v="0"/>
    <x v="2"/>
  </r>
  <r>
    <x v="805"/>
    <x v="2"/>
    <x v="0"/>
    <n v="0.48568"/>
    <x v="9"/>
    <n v="13"/>
    <x v="0"/>
    <x v="2"/>
  </r>
  <r>
    <x v="805"/>
    <x v="5"/>
    <x v="0"/>
    <n v="0.13904"/>
    <x v="9"/>
    <n v="13"/>
    <x v="0"/>
    <x v="2"/>
  </r>
  <r>
    <x v="805"/>
    <x v="6"/>
    <x v="0"/>
    <n v="0.36153000000000002"/>
    <x v="9"/>
    <n v="13"/>
    <x v="0"/>
    <x v="2"/>
  </r>
  <r>
    <x v="805"/>
    <x v="17"/>
    <x v="0"/>
    <n v="0.64258000000000004"/>
    <x v="9"/>
    <n v="13"/>
    <x v="0"/>
    <x v="2"/>
  </r>
  <r>
    <x v="805"/>
    <x v="15"/>
    <x v="0"/>
    <n v="0.64258000000000004"/>
    <x v="9"/>
    <n v="13"/>
    <x v="0"/>
    <x v="2"/>
  </r>
  <r>
    <x v="805"/>
    <x v="8"/>
    <x v="0"/>
    <n v="0.64258000000000004"/>
    <x v="9"/>
    <n v="13"/>
    <x v="0"/>
    <x v="2"/>
  </r>
  <r>
    <x v="805"/>
    <x v="9"/>
    <x v="0"/>
    <n v="0.64258000000000004"/>
    <x v="9"/>
    <n v="13"/>
    <x v="0"/>
    <x v="2"/>
  </r>
  <r>
    <x v="805"/>
    <x v="10"/>
    <x v="0"/>
    <n v="0.64258000000000004"/>
    <x v="9"/>
    <n v="13"/>
    <x v="0"/>
    <x v="2"/>
  </r>
  <r>
    <x v="805"/>
    <x v="11"/>
    <x v="0"/>
    <n v="0.64258000000000004"/>
    <x v="9"/>
    <n v="13"/>
    <x v="0"/>
    <x v="2"/>
  </r>
  <r>
    <x v="805"/>
    <x v="12"/>
    <x v="0"/>
    <n v="0.64258000000000004"/>
    <x v="9"/>
    <n v="13"/>
    <x v="0"/>
    <x v="2"/>
  </r>
  <r>
    <x v="805"/>
    <x v="18"/>
    <x v="0"/>
    <n v="7.8700000000000006E-2"/>
    <x v="9"/>
    <n v="13"/>
    <x v="0"/>
    <x v="2"/>
  </r>
  <r>
    <x v="805"/>
    <x v="19"/>
    <x v="0"/>
    <n v="0.10150000000000001"/>
    <x v="9"/>
    <n v="13"/>
    <x v="0"/>
    <x v="2"/>
  </r>
  <r>
    <x v="805"/>
    <x v="13"/>
    <x v="0"/>
    <n v="5.509E-2"/>
    <x v="9"/>
    <n v="13"/>
    <x v="0"/>
    <x v="2"/>
  </r>
  <r>
    <x v="805"/>
    <x v="0"/>
    <x v="1"/>
    <n v="0.1186463"/>
    <x v="9"/>
    <n v="13"/>
    <x v="0"/>
    <x v="2"/>
  </r>
  <r>
    <x v="805"/>
    <x v="16"/>
    <x v="1"/>
    <n v="0.26554719999999998"/>
    <x v="9"/>
    <n v="13"/>
    <x v="0"/>
    <x v="2"/>
  </r>
  <r>
    <x v="805"/>
    <x v="14"/>
    <x v="1"/>
    <n v="0.25995610000000002"/>
    <x v="9"/>
    <n v="13"/>
    <x v="0"/>
    <x v="2"/>
  </r>
  <r>
    <x v="805"/>
    <x v="2"/>
    <x v="1"/>
    <n v="0.26966099999999998"/>
    <x v="9"/>
    <n v="13"/>
    <x v="0"/>
    <x v="2"/>
  </r>
  <r>
    <x v="805"/>
    <x v="5"/>
    <x v="1"/>
    <n v="0.1068186"/>
    <x v="9"/>
    <n v="13"/>
    <x v="0"/>
    <x v="2"/>
  </r>
  <r>
    <x v="805"/>
    <x v="6"/>
    <x v="1"/>
    <n v="0.22328700000000001"/>
    <x v="9"/>
    <n v="13"/>
    <x v="0"/>
    <x v="2"/>
  </r>
  <r>
    <x v="805"/>
    <x v="17"/>
    <x v="1"/>
    <n v="0.28200239999999999"/>
    <x v="9"/>
    <n v="13"/>
    <x v="0"/>
    <x v="2"/>
  </r>
  <r>
    <x v="805"/>
    <x v="15"/>
    <x v="1"/>
    <n v="0.27783249999999998"/>
    <x v="9"/>
    <n v="13"/>
    <x v="0"/>
    <x v="2"/>
  </r>
  <r>
    <x v="805"/>
    <x v="8"/>
    <x v="1"/>
    <n v="0.28976259999999998"/>
    <x v="9"/>
    <n v="13"/>
    <x v="0"/>
    <x v="2"/>
  </r>
  <r>
    <x v="805"/>
    <x v="9"/>
    <x v="1"/>
    <n v="0.29157640000000001"/>
    <x v="9"/>
    <n v="13"/>
    <x v="0"/>
    <x v="2"/>
  </r>
  <r>
    <x v="805"/>
    <x v="10"/>
    <x v="1"/>
    <n v="0.31487559999999998"/>
    <x v="9"/>
    <n v="13"/>
    <x v="0"/>
    <x v="2"/>
  </r>
  <r>
    <x v="805"/>
    <x v="11"/>
    <x v="1"/>
    <n v="0.30075770000000002"/>
    <x v="9"/>
    <n v="13"/>
    <x v="0"/>
    <x v="2"/>
  </r>
  <r>
    <x v="805"/>
    <x v="12"/>
    <x v="1"/>
    <n v="0.33884799999999998"/>
    <x v="9"/>
    <n v="13"/>
    <x v="0"/>
    <x v="2"/>
  </r>
  <r>
    <x v="805"/>
    <x v="18"/>
    <x v="1"/>
    <n v="0.1970894"/>
    <x v="9"/>
    <n v="13"/>
    <x v="0"/>
    <x v="2"/>
  </r>
  <r>
    <x v="805"/>
    <x v="19"/>
    <x v="1"/>
    <n v="0.20600889999999999"/>
    <x v="9"/>
    <n v="13"/>
    <x v="0"/>
    <x v="2"/>
  </r>
  <r>
    <x v="805"/>
    <x v="13"/>
    <x v="1"/>
    <n v="8.600708E-2"/>
    <x v="9"/>
    <n v="13"/>
    <x v="0"/>
    <x v="2"/>
  </r>
  <r>
    <x v="806"/>
    <x v="0"/>
    <x v="3"/>
    <n v="0.62670000000000003"/>
    <x v="9"/>
    <n v="14"/>
    <x v="1"/>
    <x v="3"/>
  </r>
  <r>
    <x v="806"/>
    <x v="16"/>
    <x v="3"/>
    <n v="1.4240999999999999"/>
    <x v="9"/>
    <n v="14"/>
    <x v="1"/>
    <x v="3"/>
  </r>
  <r>
    <x v="806"/>
    <x v="14"/>
    <x v="3"/>
    <n v="1.3685"/>
    <x v="9"/>
    <n v="14"/>
    <x v="1"/>
    <x v="3"/>
  </r>
  <r>
    <x v="806"/>
    <x v="2"/>
    <x v="3"/>
    <n v="1.4153"/>
    <x v="9"/>
    <n v="14"/>
    <x v="1"/>
    <x v="3"/>
  </r>
  <r>
    <x v="806"/>
    <x v="5"/>
    <x v="3"/>
    <n v="0.9254"/>
    <x v="9"/>
    <n v="14"/>
    <x v="1"/>
    <x v="3"/>
  </r>
  <r>
    <x v="806"/>
    <x v="6"/>
    <x v="3"/>
    <n v="1.1954"/>
    <x v="9"/>
    <n v="14"/>
    <x v="1"/>
    <x v="3"/>
  </r>
  <r>
    <x v="806"/>
    <x v="17"/>
    <x v="3"/>
    <n v="1.5429999999999999"/>
    <x v="9"/>
    <n v="14"/>
    <x v="1"/>
    <x v="3"/>
  </r>
  <r>
    <x v="806"/>
    <x v="15"/>
    <x v="3"/>
    <n v="1.5043"/>
    <x v="9"/>
    <n v="14"/>
    <x v="1"/>
    <x v="3"/>
  </r>
  <r>
    <x v="806"/>
    <x v="8"/>
    <x v="3"/>
    <n v="1.5690999999999999"/>
    <x v="9"/>
    <n v="14"/>
    <x v="1"/>
    <x v="3"/>
  </r>
  <r>
    <x v="806"/>
    <x v="9"/>
    <x v="3"/>
    <n v="1.5777000000000001"/>
    <x v="9"/>
    <n v="14"/>
    <x v="1"/>
    <x v="3"/>
  </r>
  <r>
    <x v="806"/>
    <x v="10"/>
    <x v="3"/>
    <n v="1.6979"/>
    <x v="9"/>
    <n v="14"/>
    <x v="1"/>
    <x v="3"/>
  </r>
  <r>
    <x v="806"/>
    <x v="11"/>
    <x v="3"/>
    <n v="1.6298999999999999"/>
    <x v="9"/>
    <n v="14"/>
    <x v="1"/>
    <x v="3"/>
  </r>
  <r>
    <x v="806"/>
    <x v="12"/>
    <x v="3"/>
    <n v="1.8125"/>
    <x v="9"/>
    <n v="14"/>
    <x v="1"/>
    <x v="3"/>
  </r>
  <r>
    <x v="806"/>
    <x v="18"/>
    <x v="3"/>
    <n v="1.054"/>
    <x v="9"/>
    <n v="14"/>
    <x v="1"/>
    <x v="3"/>
  </r>
  <r>
    <x v="806"/>
    <x v="19"/>
    <x v="3"/>
    <n v="1.1016999999999999"/>
    <x v="9"/>
    <n v="14"/>
    <x v="1"/>
    <x v="3"/>
  </r>
  <r>
    <x v="806"/>
    <x v="13"/>
    <x v="3"/>
    <n v="0.73740000000000006"/>
    <x v="9"/>
    <n v="14"/>
    <x v="1"/>
    <x v="3"/>
  </r>
  <r>
    <x v="806"/>
    <x v="0"/>
    <x v="2"/>
    <n v="0.35980220000000002"/>
    <x v="9"/>
    <n v="14"/>
    <x v="1"/>
    <x v="3"/>
  </r>
  <r>
    <x v="806"/>
    <x v="16"/>
    <x v="2"/>
    <n v="0.67212490000000003"/>
    <x v="9"/>
    <n v="14"/>
    <x v="1"/>
    <x v="3"/>
  </r>
  <r>
    <x v="806"/>
    <x v="14"/>
    <x v="2"/>
    <n v="0.62692170000000003"/>
    <x v="9"/>
    <n v="14"/>
    <x v="1"/>
    <x v="3"/>
  </r>
  <r>
    <x v="806"/>
    <x v="2"/>
    <x v="2"/>
    <n v="0.66497050000000002"/>
    <x v="9"/>
    <n v="14"/>
    <x v="1"/>
    <x v="3"/>
  </r>
  <r>
    <x v="806"/>
    <x v="5"/>
    <x v="2"/>
    <n v="0.67989809999999995"/>
    <x v="9"/>
    <n v="14"/>
    <x v="1"/>
    <x v="3"/>
  </r>
  <r>
    <x v="806"/>
    <x v="6"/>
    <x v="2"/>
    <n v="0.61033990000000005"/>
    <x v="9"/>
    <n v="14"/>
    <x v="1"/>
    <x v="3"/>
  </r>
  <r>
    <x v="806"/>
    <x v="17"/>
    <x v="2"/>
    <n v="0.61189159999999998"/>
    <x v="9"/>
    <n v="14"/>
    <x v="1"/>
    <x v="3"/>
  </r>
  <r>
    <x v="806"/>
    <x v="15"/>
    <x v="2"/>
    <n v="0.58042819999999995"/>
    <x v="9"/>
    <n v="14"/>
    <x v="1"/>
    <x v="3"/>
  </r>
  <r>
    <x v="806"/>
    <x v="8"/>
    <x v="2"/>
    <n v="0.63311110000000004"/>
    <x v="9"/>
    <n v="14"/>
    <x v="1"/>
    <x v="3"/>
  </r>
  <r>
    <x v="806"/>
    <x v="9"/>
    <x v="2"/>
    <n v="0.64010299999999998"/>
    <x v="9"/>
    <n v="14"/>
    <x v="1"/>
    <x v="3"/>
  </r>
  <r>
    <x v="806"/>
    <x v="10"/>
    <x v="2"/>
    <n v="0.73782650000000005"/>
    <x v="9"/>
    <n v="14"/>
    <x v="1"/>
    <x v="3"/>
  </r>
  <r>
    <x v="806"/>
    <x v="11"/>
    <x v="2"/>
    <n v="0.68254199999999998"/>
    <x v="9"/>
    <n v="14"/>
    <x v="1"/>
    <x v="3"/>
  </r>
  <r>
    <x v="806"/>
    <x v="12"/>
    <x v="2"/>
    <n v="0.83099719999999999"/>
    <x v="9"/>
    <n v="14"/>
    <x v="1"/>
    <x v="3"/>
  </r>
  <r>
    <x v="806"/>
    <x v="18"/>
    <x v="2"/>
    <n v="0.77821059999999997"/>
    <x v="9"/>
    <n v="14"/>
    <x v="1"/>
    <x v="3"/>
  </r>
  <r>
    <x v="806"/>
    <x v="19"/>
    <x v="2"/>
    <n v="0.79419099999999998"/>
    <x v="9"/>
    <n v="14"/>
    <x v="1"/>
    <x v="3"/>
  </r>
  <r>
    <x v="806"/>
    <x v="13"/>
    <x v="2"/>
    <n v="0.59747640000000002"/>
    <x v="9"/>
    <n v="14"/>
    <x v="1"/>
    <x v="3"/>
  </r>
  <r>
    <x v="806"/>
    <x v="0"/>
    <x v="0"/>
    <n v="0.14971000000000001"/>
    <x v="9"/>
    <n v="14"/>
    <x v="1"/>
    <x v="3"/>
  </r>
  <r>
    <x v="806"/>
    <x v="16"/>
    <x v="0"/>
    <n v="0.48568"/>
    <x v="9"/>
    <n v="14"/>
    <x v="1"/>
    <x v="3"/>
  </r>
  <r>
    <x v="806"/>
    <x v="14"/>
    <x v="0"/>
    <n v="0.48568"/>
    <x v="9"/>
    <n v="14"/>
    <x v="1"/>
    <x v="3"/>
  </r>
  <r>
    <x v="806"/>
    <x v="2"/>
    <x v="0"/>
    <n v="0.48568"/>
    <x v="9"/>
    <n v="14"/>
    <x v="1"/>
    <x v="3"/>
  </r>
  <r>
    <x v="806"/>
    <x v="5"/>
    <x v="0"/>
    <n v="0.13904"/>
    <x v="9"/>
    <n v="14"/>
    <x v="1"/>
    <x v="3"/>
  </r>
  <r>
    <x v="806"/>
    <x v="6"/>
    <x v="0"/>
    <n v="0.36153000000000002"/>
    <x v="9"/>
    <n v="14"/>
    <x v="1"/>
    <x v="3"/>
  </r>
  <r>
    <x v="806"/>
    <x v="17"/>
    <x v="0"/>
    <n v="0.64258000000000004"/>
    <x v="9"/>
    <n v="14"/>
    <x v="1"/>
    <x v="3"/>
  </r>
  <r>
    <x v="806"/>
    <x v="15"/>
    <x v="0"/>
    <n v="0.64258000000000004"/>
    <x v="9"/>
    <n v="14"/>
    <x v="1"/>
    <x v="3"/>
  </r>
  <r>
    <x v="806"/>
    <x v="8"/>
    <x v="0"/>
    <n v="0.64258000000000004"/>
    <x v="9"/>
    <n v="14"/>
    <x v="1"/>
    <x v="3"/>
  </r>
  <r>
    <x v="806"/>
    <x v="9"/>
    <x v="0"/>
    <n v="0.64258000000000004"/>
    <x v="9"/>
    <n v="14"/>
    <x v="1"/>
    <x v="3"/>
  </r>
  <r>
    <x v="806"/>
    <x v="10"/>
    <x v="0"/>
    <n v="0.64258000000000004"/>
    <x v="9"/>
    <n v="14"/>
    <x v="1"/>
    <x v="3"/>
  </r>
  <r>
    <x v="806"/>
    <x v="11"/>
    <x v="0"/>
    <n v="0.64258000000000004"/>
    <x v="9"/>
    <n v="14"/>
    <x v="1"/>
    <x v="3"/>
  </r>
  <r>
    <x v="806"/>
    <x v="12"/>
    <x v="0"/>
    <n v="0.64258000000000004"/>
    <x v="9"/>
    <n v="14"/>
    <x v="1"/>
    <x v="3"/>
  </r>
  <r>
    <x v="806"/>
    <x v="18"/>
    <x v="0"/>
    <n v="7.8700000000000006E-2"/>
    <x v="9"/>
    <n v="14"/>
    <x v="1"/>
    <x v="3"/>
  </r>
  <r>
    <x v="806"/>
    <x v="19"/>
    <x v="0"/>
    <n v="0.10150000000000001"/>
    <x v="9"/>
    <n v="14"/>
    <x v="1"/>
    <x v="3"/>
  </r>
  <r>
    <x v="806"/>
    <x v="13"/>
    <x v="0"/>
    <n v="5.509E-2"/>
    <x v="9"/>
    <n v="14"/>
    <x v="1"/>
    <x v="3"/>
  </r>
  <r>
    <x v="806"/>
    <x v="0"/>
    <x v="1"/>
    <n v="0.11718779999999999"/>
    <x v="9"/>
    <n v="14"/>
    <x v="1"/>
    <x v="3"/>
  </r>
  <r>
    <x v="806"/>
    <x v="16"/>
    <x v="1"/>
    <n v="0.26629510000000001"/>
    <x v="9"/>
    <n v="14"/>
    <x v="1"/>
    <x v="3"/>
  </r>
  <r>
    <x v="806"/>
    <x v="14"/>
    <x v="1"/>
    <n v="0.25589840000000003"/>
    <x v="9"/>
    <n v="14"/>
    <x v="1"/>
    <x v="3"/>
  </r>
  <r>
    <x v="806"/>
    <x v="2"/>
    <x v="1"/>
    <n v="0.26464959999999998"/>
    <x v="9"/>
    <n v="14"/>
    <x v="1"/>
    <x v="3"/>
  </r>
  <r>
    <x v="806"/>
    <x v="5"/>
    <x v="1"/>
    <n v="0.1064619"/>
    <x v="9"/>
    <n v="14"/>
    <x v="1"/>
    <x v="3"/>
  </r>
  <r>
    <x v="806"/>
    <x v="6"/>
    <x v="1"/>
    <n v="0.22353010000000001"/>
    <x v="9"/>
    <n v="14"/>
    <x v="1"/>
    <x v="3"/>
  </r>
  <r>
    <x v="806"/>
    <x v="17"/>
    <x v="1"/>
    <n v="0.28852840000000002"/>
    <x v="9"/>
    <n v="14"/>
    <x v="1"/>
    <x v="3"/>
  </r>
  <r>
    <x v="806"/>
    <x v="15"/>
    <x v="1"/>
    <n v="0.28129189999999998"/>
    <x v="9"/>
    <n v="14"/>
    <x v="1"/>
    <x v="3"/>
  </r>
  <r>
    <x v="806"/>
    <x v="8"/>
    <x v="1"/>
    <n v="0.29340899999999998"/>
    <x v="9"/>
    <n v="14"/>
    <x v="1"/>
    <x v="3"/>
  </r>
  <r>
    <x v="806"/>
    <x v="9"/>
    <x v="1"/>
    <n v="0.29501709999999998"/>
    <x v="9"/>
    <n v="14"/>
    <x v="1"/>
    <x v="3"/>
  </r>
  <r>
    <x v="806"/>
    <x v="10"/>
    <x v="1"/>
    <n v="0.31749349999999998"/>
    <x v="9"/>
    <n v="14"/>
    <x v="1"/>
    <x v="3"/>
  </r>
  <r>
    <x v="806"/>
    <x v="11"/>
    <x v="1"/>
    <n v="0.30477799999999999"/>
    <x v="9"/>
    <n v="14"/>
    <x v="1"/>
    <x v="3"/>
  </r>
  <r>
    <x v="806"/>
    <x v="12"/>
    <x v="1"/>
    <n v="0.33892280000000002"/>
    <x v="9"/>
    <n v="14"/>
    <x v="1"/>
    <x v="3"/>
  </r>
  <r>
    <x v="806"/>
    <x v="18"/>
    <x v="1"/>
    <n v="0.1970894"/>
    <x v="9"/>
    <n v="14"/>
    <x v="1"/>
    <x v="3"/>
  </r>
  <r>
    <x v="806"/>
    <x v="19"/>
    <x v="1"/>
    <n v="0.20600889999999999"/>
    <x v="9"/>
    <n v="14"/>
    <x v="1"/>
    <x v="3"/>
  </r>
  <r>
    <x v="806"/>
    <x v="13"/>
    <x v="1"/>
    <n v="8.4833629999999993E-2"/>
    <x v="9"/>
    <n v="14"/>
    <x v="1"/>
    <x v="3"/>
  </r>
  <r>
    <x v="807"/>
    <x v="0"/>
    <x v="3"/>
    <n v="0.63019999999999998"/>
    <x v="9"/>
    <n v="15"/>
    <x v="1"/>
    <x v="3"/>
  </r>
  <r>
    <x v="807"/>
    <x v="16"/>
    <x v="3"/>
    <n v="1.4269000000000001"/>
    <x v="9"/>
    <n v="15"/>
    <x v="1"/>
    <x v="3"/>
  </r>
  <r>
    <x v="807"/>
    <x v="14"/>
    <x v="3"/>
    <n v="1.3741000000000001"/>
    <x v="9"/>
    <n v="15"/>
    <x v="1"/>
    <x v="3"/>
  </r>
  <r>
    <x v="807"/>
    <x v="2"/>
    <x v="3"/>
    <n v="1.4202999999999999"/>
    <x v="9"/>
    <n v="15"/>
    <x v="1"/>
    <x v="3"/>
  </r>
  <r>
    <x v="807"/>
    <x v="5"/>
    <x v="3"/>
    <n v="0.92930000000000001"/>
    <x v="9"/>
    <n v="15"/>
    <x v="1"/>
    <x v="3"/>
  </r>
  <r>
    <x v="807"/>
    <x v="6"/>
    <x v="3"/>
    <n v="1.1971000000000001"/>
    <x v="9"/>
    <n v="15"/>
    <x v="1"/>
    <x v="3"/>
  </r>
  <r>
    <x v="807"/>
    <x v="17"/>
    <x v="3"/>
    <n v="1.5580000000000001"/>
    <x v="9"/>
    <n v="15"/>
    <x v="1"/>
    <x v="3"/>
  </r>
  <r>
    <x v="807"/>
    <x v="15"/>
    <x v="3"/>
    <n v="1.5261"/>
    <x v="9"/>
    <n v="15"/>
    <x v="1"/>
    <x v="3"/>
  </r>
  <r>
    <x v="807"/>
    <x v="8"/>
    <x v="3"/>
    <n v="1.5841000000000001"/>
    <x v="9"/>
    <n v="15"/>
    <x v="1"/>
    <x v="3"/>
  </r>
  <r>
    <x v="807"/>
    <x v="9"/>
    <x v="3"/>
    <n v="1.6044"/>
    <x v="9"/>
    <n v="15"/>
    <x v="1"/>
    <x v="3"/>
  </r>
  <r>
    <x v="807"/>
    <x v="10"/>
    <x v="3"/>
    <n v="1.7150000000000001"/>
    <x v="9"/>
    <n v="15"/>
    <x v="1"/>
    <x v="3"/>
  </r>
  <r>
    <x v="807"/>
    <x v="11"/>
    <x v="3"/>
    <n v="1.6753"/>
    <x v="9"/>
    <n v="15"/>
    <x v="1"/>
    <x v="3"/>
  </r>
  <r>
    <x v="807"/>
    <x v="12"/>
    <x v="3"/>
    <n v="1.8146"/>
    <x v="9"/>
    <n v="15"/>
    <x v="1"/>
    <x v="3"/>
  </r>
  <r>
    <x v="807"/>
    <x v="18"/>
    <x v="3"/>
    <n v="1.054"/>
    <x v="9"/>
    <n v="15"/>
    <x v="1"/>
    <x v="3"/>
  </r>
  <r>
    <x v="807"/>
    <x v="19"/>
    <x v="3"/>
    <n v="1.1016999999999999"/>
    <x v="9"/>
    <n v="15"/>
    <x v="1"/>
    <x v="3"/>
  </r>
  <r>
    <x v="807"/>
    <x v="13"/>
    <x v="3"/>
    <n v="0.7379"/>
    <x v="9"/>
    <n v="15"/>
    <x v="1"/>
    <x v="3"/>
  </r>
  <r>
    <x v="807"/>
    <x v="0"/>
    <x v="2"/>
    <n v="0.36264780000000002"/>
    <x v="9"/>
    <n v="15"/>
    <x v="1"/>
    <x v="3"/>
  </r>
  <r>
    <x v="807"/>
    <x v="16"/>
    <x v="2"/>
    <n v="0.67440129999999998"/>
    <x v="9"/>
    <n v="15"/>
    <x v="1"/>
    <x v="3"/>
  </r>
  <r>
    <x v="807"/>
    <x v="14"/>
    <x v="2"/>
    <n v="0.63147439999999999"/>
    <x v="9"/>
    <n v="15"/>
    <x v="1"/>
    <x v="3"/>
  </r>
  <r>
    <x v="807"/>
    <x v="2"/>
    <x v="2"/>
    <n v="0.66903550000000001"/>
    <x v="9"/>
    <n v="15"/>
    <x v="1"/>
    <x v="3"/>
  </r>
  <r>
    <x v="807"/>
    <x v="5"/>
    <x v="2"/>
    <n v="0.6833494"/>
    <x v="9"/>
    <n v="15"/>
    <x v="1"/>
    <x v="3"/>
  </r>
  <r>
    <x v="807"/>
    <x v="6"/>
    <x v="2"/>
    <n v="0.61172210000000005"/>
    <x v="9"/>
    <n v="15"/>
    <x v="1"/>
    <x v="3"/>
  </r>
  <r>
    <x v="807"/>
    <x v="17"/>
    <x v="2"/>
    <n v="0.62408669999999999"/>
    <x v="9"/>
    <n v="15"/>
    <x v="1"/>
    <x v="3"/>
  </r>
  <r>
    <x v="807"/>
    <x v="15"/>
    <x v="2"/>
    <n v="0.59815169999999995"/>
    <x v="9"/>
    <n v="15"/>
    <x v="1"/>
    <x v="3"/>
  </r>
  <r>
    <x v="807"/>
    <x v="8"/>
    <x v="2"/>
    <n v="0.64530620000000005"/>
    <x v="9"/>
    <n v="15"/>
    <x v="1"/>
    <x v="3"/>
  </r>
  <r>
    <x v="807"/>
    <x v="9"/>
    <x v="2"/>
    <n v="0.66181029999999996"/>
    <x v="9"/>
    <n v="15"/>
    <x v="1"/>
    <x v="3"/>
  </r>
  <r>
    <x v="807"/>
    <x v="10"/>
    <x v="2"/>
    <n v="0.75172910000000004"/>
    <x v="9"/>
    <n v="15"/>
    <x v="1"/>
    <x v="3"/>
  </r>
  <r>
    <x v="807"/>
    <x v="11"/>
    <x v="2"/>
    <n v="0.7194526"/>
    <x v="9"/>
    <n v="15"/>
    <x v="1"/>
    <x v="3"/>
  </r>
  <r>
    <x v="807"/>
    <x v="12"/>
    <x v="2"/>
    <n v="0.83270449999999996"/>
    <x v="9"/>
    <n v="15"/>
    <x v="1"/>
    <x v="3"/>
  </r>
  <r>
    <x v="807"/>
    <x v="18"/>
    <x v="2"/>
    <n v="0.77821059999999997"/>
    <x v="9"/>
    <n v="15"/>
    <x v="1"/>
    <x v="3"/>
  </r>
  <r>
    <x v="807"/>
    <x v="19"/>
    <x v="2"/>
    <n v="0.79419099999999998"/>
    <x v="9"/>
    <n v="15"/>
    <x v="1"/>
    <x v="3"/>
  </r>
  <r>
    <x v="807"/>
    <x v="13"/>
    <x v="2"/>
    <n v="0.59791890000000003"/>
    <x v="9"/>
    <n v="15"/>
    <x v="1"/>
    <x v="3"/>
  </r>
  <r>
    <x v="807"/>
    <x v="0"/>
    <x v="0"/>
    <n v="0.14971000000000001"/>
    <x v="9"/>
    <n v="15"/>
    <x v="1"/>
    <x v="3"/>
  </r>
  <r>
    <x v="807"/>
    <x v="16"/>
    <x v="0"/>
    <n v="0.48568"/>
    <x v="9"/>
    <n v="15"/>
    <x v="1"/>
    <x v="3"/>
  </r>
  <r>
    <x v="807"/>
    <x v="14"/>
    <x v="0"/>
    <n v="0.48568"/>
    <x v="9"/>
    <n v="15"/>
    <x v="1"/>
    <x v="3"/>
  </r>
  <r>
    <x v="807"/>
    <x v="2"/>
    <x v="0"/>
    <n v="0.48568"/>
    <x v="9"/>
    <n v="15"/>
    <x v="1"/>
    <x v="3"/>
  </r>
  <r>
    <x v="807"/>
    <x v="5"/>
    <x v="0"/>
    <n v="0.13904"/>
    <x v="9"/>
    <n v="15"/>
    <x v="1"/>
    <x v="3"/>
  </r>
  <r>
    <x v="807"/>
    <x v="6"/>
    <x v="0"/>
    <n v="0.36153000000000002"/>
    <x v="9"/>
    <n v="15"/>
    <x v="1"/>
    <x v="3"/>
  </r>
  <r>
    <x v="807"/>
    <x v="17"/>
    <x v="0"/>
    <n v="0.64258000000000004"/>
    <x v="9"/>
    <n v="15"/>
    <x v="1"/>
    <x v="3"/>
  </r>
  <r>
    <x v="807"/>
    <x v="15"/>
    <x v="0"/>
    <n v="0.64258000000000004"/>
    <x v="9"/>
    <n v="15"/>
    <x v="1"/>
    <x v="3"/>
  </r>
  <r>
    <x v="807"/>
    <x v="8"/>
    <x v="0"/>
    <n v="0.64258000000000004"/>
    <x v="9"/>
    <n v="15"/>
    <x v="1"/>
    <x v="3"/>
  </r>
  <r>
    <x v="807"/>
    <x v="9"/>
    <x v="0"/>
    <n v="0.64258000000000004"/>
    <x v="9"/>
    <n v="15"/>
    <x v="1"/>
    <x v="3"/>
  </r>
  <r>
    <x v="807"/>
    <x v="10"/>
    <x v="0"/>
    <n v="0.64258000000000004"/>
    <x v="9"/>
    <n v="15"/>
    <x v="1"/>
    <x v="3"/>
  </r>
  <r>
    <x v="807"/>
    <x v="11"/>
    <x v="0"/>
    <n v="0.64258000000000004"/>
    <x v="9"/>
    <n v="15"/>
    <x v="1"/>
    <x v="3"/>
  </r>
  <r>
    <x v="807"/>
    <x v="12"/>
    <x v="0"/>
    <n v="0.64258000000000004"/>
    <x v="9"/>
    <n v="15"/>
    <x v="1"/>
    <x v="3"/>
  </r>
  <r>
    <x v="807"/>
    <x v="18"/>
    <x v="0"/>
    <n v="7.8700000000000006E-2"/>
    <x v="9"/>
    <n v="15"/>
    <x v="1"/>
    <x v="3"/>
  </r>
  <r>
    <x v="807"/>
    <x v="19"/>
    <x v="0"/>
    <n v="0.10150000000000001"/>
    <x v="9"/>
    <n v="15"/>
    <x v="1"/>
    <x v="3"/>
  </r>
  <r>
    <x v="807"/>
    <x v="13"/>
    <x v="0"/>
    <n v="5.509E-2"/>
    <x v="9"/>
    <n v="15"/>
    <x v="1"/>
    <x v="3"/>
  </r>
  <r>
    <x v="807"/>
    <x v="0"/>
    <x v="1"/>
    <n v="0.1178423"/>
    <x v="9"/>
    <n v="15"/>
    <x v="1"/>
    <x v="3"/>
  </r>
  <r>
    <x v="807"/>
    <x v="16"/>
    <x v="1"/>
    <n v="0.26681870000000002"/>
    <x v="9"/>
    <n v="15"/>
    <x v="1"/>
    <x v="3"/>
  </r>
  <r>
    <x v="807"/>
    <x v="14"/>
    <x v="1"/>
    <n v="0.25694549999999999"/>
    <x v="9"/>
    <n v="15"/>
    <x v="1"/>
    <x v="3"/>
  </r>
  <r>
    <x v="807"/>
    <x v="2"/>
    <x v="1"/>
    <n v="0.2655846"/>
    <x v="9"/>
    <n v="15"/>
    <x v="1"/>
    <x v="3"/>
  </r>
  <r>
    <x v="807"/>
    <x v="5"/>
    <x v="1"/>
    <n v="0.10691059999999999"/>
    <x v="9"/>
    <n v="15"/>
    <x v="1"/>
    <x v="3"/>
  </r>
  <r>
    <x v="807"/>
    <x v="6"/>
    <x v="1"/>
    <n v="0.22384799999999999"/>
    <x v="9"/>
    <n v="15"/>
    <x v="1"/>
    <x v="3"/>
  </r>
  <r>
    <x v="807"/>
    <x v="17"/>
    <x v="1"/>
    <n v="0.29133330000000002"/>
    <x v="9"/>
    <n v="15"/>
    <x v="1"/>
    <x v="3"/>
  </r>
  <r>
    <x v="807"/>
    <x v="15"/>
    <x v="1"/>
    <n v="0.28536830000000002"/>
    <x v="9"/>
    <n v="15"/>
    <x v="1"/>
    <x v="3"/>
  </r>
  <r>
    <x v="807"/>
    <x v="8"/>
    <x v="1"/>
    <n v="0.29621380000000003"/>
    <x v="9"/>
    <n v="15"/>
    <x v="1"/>
    <x v="3"/>
  </r>
  <r>
    <x v="807"/>
    <x v="9"/>
    <x v="1"/>
    <n v="0.30000979999999999"/>
    <x v="9"/>
    <n v="15"/>
    <x v="1"/>
    <x v="3"/>
  </r>
  <r>
    <x v="807"/>
    <x v="10"/>
    <x v="1"/>
    <n v="0.320691"/>
    <x v="9"/>
    <n v="15"/>
    <x v="1"/>
    <x v="3"/>
  </r>
  <r>
    <x v="807"/>
    <x v="11"/>
    <x v="1"/>
    <n v="0.31326749999999998"/>
    <x v="9"/>
    <n v="15"/>
    <x v="1"/>
    <x v="3"/>
  </r>
  <r>
    <x v="807"/>
    <x v="12"/>
    <x v="1"/>
    <n v="0.33931539999999999"/>
    <x v="9"/>
    <n v="15"/>
    <x v="1"/>
    <x v="3"/>
  </r>
  <r>
    <x v="807"/>
    <x v="18"/>
    <x v="1"/>
    <n v="0.1970894"/>
    <x v="9"/>
    <n v="15"/>
    <x v="1"/>
    <x v="3"/>
  </r>
  <r>
    <x v="807"/>
    <x v="19"/>
    <x v="1"/>
    <n v="0.20600889999999999"/>
    <x v="9"/>
    <n v="15"/>
    <x v="1"/>
    <x v="3"/>
  </r>
  <r>
    <x v="807"/>
    <x v="13"/>
    <x v="1"/>
    <n v="8.4891159999999993E-2"/>
    <x v="9"/>
    <n v="15"/>
    <x v="1"/>
    <x v="3"/>
  </r>
  <r>
    <x v="808"/>
    <x v="0"/>
    <x v="3"/>
    <n v="0.6321"/>
    <x v="9"/>
    <n v="16"/>
    <x v="1"/>
    <x v="3"/>
  </r>
  <r>
    <x v="808"/>
    <x v="16"/>
    <x v="3"/>
    <n v="1.4316"/>
    <x v="9"/>
    <n v="16"/>
    <x v="1"/>
    <x v="3"/>
  </r>
  <r>
    <x v="808"/>
    <x v="14"/>
    <x v="3"/>
    <n v="1.3826000000000001"/>
    <x v="9"/>
    <n v="16"/>
    <x v="1"/>
    <x v="3"/>
  </r>
  <r>
    <x v="808"/>
    <x v="2"/>
    <x v="3"/>
    <n v="1.431"/>
    <x v="9"/>
    <n v="16"/>
    <x v="1"/>
    <x v="3"/>
  </r>
  <r>
    <x v="808"/>
    <x v="5"/>
    <x v="3"/>
    <n v="0.93669999999999998"/>
    <x v="9"/>
    <n v="16"/>
    <x v="1"/>
    <x v="3"/>
  </r>
  <r>
    <x v="808"/>
    <x v="6"/>
    <x v="3"/>
    <n v="1.2050000000000001"/>
    <x v="9"/>
    <n v="16"/>
    <x v="1"/>
    <x v="3"/>
  </r>
  <r>
    <x v="808"/>
    <x v="17"/>
    <x v="3"/>
    <n v="1.573"/>
    <x v="9"/>
    <n v="16"/>
    <x v="1"/>
    <x v="3"/>
  </r>
  <r>
    <x v="808"/>
    <x v="15"/>
    <x v="3"/>
    <n v="1.5458000000000001"/>
    <x v="9"/>
    <n v="16"/>
    <x v="1"/>
    <x v="3"/>
  </r>
  <r>
    <x v="808"/>
    <x v="8"/>
    <x v="3"/>
    <n v="1.6047"/>
    <x v="9"/>
    <n v="16"/>
    <x v="1"/>
    <x v="3"/>
  </r>
  <r>
    <x v="808"/>
    <x v="9"/>
    <x v="3"/>
    <n v="1.6222000000000001"/>
    <x v="9"/>
    <n v="16"/>
    <x v="1"/>
    <x v="3"/>
  </r>
  <r>
    <x v="808"/>
    <x v="10"/>
    <x v="3"/>
    <n v="1.7346999999999999"/>
    <x v="9"/>
    <n v="16"/>
    <x v="1"/>
    <x v="3"/>
  </r>
  <r>
    <x v="808"/>
    <x v="11"/>
    <x v="3"/>
    <n v="1.6893"/>
    <x v="9"/>
    <n v="16"/>
    <x v="1"/>
    <x v="3"/>
  </r>
  <r>
    <x v="808"/>
    <x v="12"/>
    <x v="3"/>
    <n v="1.8156000000000001"/>
    <x v="9"/>
    <n v="16"/>
    <x v="1"/>
    <x v="3"/>
  </r>
  <r>
    <x v="808"/>
    <x v="18"/>
    <x v="3"/>
    <n v="1.054"/>
    <x v="9"/>
    <n v="16"/>
    <x v="1"/>
    <x v="3"/>
  </r>
  <r>
    <x v="808"/>
    <x v="19"/>
    <x v="3"/>
    <n v="1.1016999999999999"/>
    <x v="9"/>
    <n v="16"/>
    <x v="1"/>
    <x v="3"/>
  </r>
  <r>
    <x v="808"/>
    <x v="13"/>
    <x v="3"/>
    <n v="0.74580000000000002"/>
    <x v="9"/>
    <n v="16"/>
    <x v="1"/>
    <x v="3"/>
  </r>
  <r>
    <x v="808"/>
    <x v="0"/>
    <x v="2"/>
    <n v="0.36419240000000003"/>
    <x v="9"/>
    <n v="16"/>
    <x v="1"/>
    <x v="3"/>
  </r>
  <r>
    <x v="808"/>
    <x v="16"/>
    <x v="2"/>
    <n v="0.6782224"/>
    <x v="9"/>
    <n v="16"/>
    <x v="1"/>
    <x v="3"/>
  </r>
  <r>
    <x v="808"/>
    <x v="14"/>
    <x v="2"/>
    <n v="0.63838499999999998"/>
    <x v="9"/>
    <n v="16"/>
    <x v="1"/>
    <x v="3"/>
  </r>
  <r>
    <x v="808"/>
    <x v="2"/>
    <x v="2"/>
    <n v="0.67773470000000002"/>
    <x v="9"/>
    <n v="16"/>
    <x v="1"/>
    <x v="3"/>
  </r>
  <r>
    <x v="808"/>
    <x v="5"/>
    <x v="2"/>
    <n v="0.68989809999999996"/>
    <x v="9"/>
    <n v="16"/>
    <x v="1"/>
    <x v="3"/>
  </r>
  <r>
    <x v="808"/>
    <x v="6"/>
    <x v="2"/>
    <n v="0.61814480000000005"/>
    <x v="9"/>
    <n v="16"/>
    <x v="1"/>
    <x v="3"/>
  </r>
  <r>
    <x v="808"/>
    <x v="17"/>
    <x v="2"/>
    <n v="0.63628180000000001"/>
    <x v="9"/>
    <n v="16"/>
    <x v="1"/>
    <x v="3"/>
  </r>
  <r>
    <x v="808"/>
    <x v="15"/>
    <x v="2"/>
    <n v="0.61416800000000005"/>
    <x v="9"/>
    <n v="16"/>
    <x v="1"/>
    <x v="3"/>
  </r>
  <r>
    <x v="808"/>
    <x v="8"/>
    <x v="2"/>
    <n v="0.66205409999999998"/>
    <x v="9"/>
    <n v="16"/>
    <x v="1"/>
    <x v="3"/>
  </r>
  <r>
    <x v="808"/>
    <x v="9"/>
    <x v="2"/>
    <n v="0.67628180000000004"/>
    <x v="9"/>
    <n v="16"/>
    <x v="1"/>
    <x v="3"/>
  </r>
  <r>
    <x v="808"/>
    <x v="10"/>
    <x v="2"/>
    <n v="0.76774509999999996"/>
    <x v="9"/>
    <n v="16"/>
    <x v="1"/>
    <x v="3"/>
  </r>
  <r>
    <x v="808"/>
    <x v="11"/>
    <x v="2"/>
    <n v="0.73083469999999995"/>
    <x v="9"/>
    <n v="16"/>
    <x v="1"/>
    <x v="3"/>
  </r>
  <r>
    <x v="808"/>
    <x v="12"/>
    <x v="2"/>
    <n v="0.83351770000000003"/>
    <x v="9"/>
    <n v="16"/>
    <x v="1"/>
    <x v="3"/>
  </r>
  <r>
    <x v="808"/>
    <x v="18"/>
    <x v="2"/>
    <n v="0.77821059999999997"/>
    <x v="9"/>
    <n v="16"/>
    <x v="1"/>
    <x v="3"/>
  </r>
  <r>
    <x v="808"/>
    <x v="19"/>
    <x v="2"/>
    <n v="0.79419099999999998"/>
    <x v="9"/>
    <n v="16"/>
    <x v="1"/>
    <x v="3"/>
  </r>
  <r>
    <x v="808"/>
    <x v="13"/>
    <x v="2"/>
    <n v="0.60490999999999995"/>
    <x v="9"/>
    <n v="16"/>
    <x v="1"/>
    <x v="3"/>
  </r>
  <r>
    <x v="808"/>
    <x v="0"/>
    <x v="0"/>
    <n v="0.14971000000000001"/>
    <x v="9"/>
    <n v="16"/>
    <x v="1"/>
    <x v="3"/>
  </r>
  <r>
    <x v="808"/>
    <x v="16"/>
    <x v="0"/>
    <n v="0.48568"/>
    <x v="9"/>
    <n v="16"/>
    <x v="1"/>
    <x v="3"/>
  </r>
  <r>
    <x v="808"/>
    <x v="14"/>
    <x v="0"/>
    <n v="0.48568"/>
    <x v="9"/>
    <n v="16"/>
    <x v="1"/>
    <x v="3"/>
  </r>
  <r>
    <x v="808"/>
    <x v="2"/>
    <x v="0"/>
    <n v="0.48568"/>
    <x v="9"/>
    <n v="16"/>
    <x v="1"/>
    <x v="3"/>
  </r>
  <r>
    <x v="808"/>
    <x v="5"/>
    <x v="0"/>
    <n v="0.13904"/>
    <x v="9"/>
    <n v="16"/>
    <x v="1"/>
    <x v="3"/>
  </r>
  <r>
    <x v="808"/>
    <x v="6"/>
    <x v="0"/>
    <n v="0.36153000000000002"/>
    <x v="9"/>
    <n v="16"/>
    <x v="1"/>
    <x v="3"/>
  </r>
  <r>
    <x v="808"/>
    <x v="17"/>
    <x v="0"/>
    <n v="0.64258000000000004"/>
    <x v="9"/>
    <n v="16"/>
    <x v="1"/>
    <x v="3"/>
  </r>
  <r>
    <x v="808"/>
    <x v="15"/>
    <x v="0"/>
    <n v="0.64258000000000004"/>
    <x v="9"/>
    <n v="16"/>
    <x v="1"/>
    <x v="3"/>
  </r>
  <r>
    <x v="808"/>
    <x v="8"/>
    <x v="0"/>
    <n v="0.64258000000000004"/>
    <x v="9"/>
    <n v="16"/>
    <x v="1"/>
    <x v="3"/>
  </r>
  <r>
    <x v="808"/>
    <x v="9"/>
    <x v="0"/>
    <n v="0.64258000000000004"/>
    <x v="9"/>
    <n v="16"/>
    <x v="1"/>
    <x v="3"/>
  </r>
  <r>
    <x v="808"/>
    <x v="10"/>
    <x v="0"/>
    <n v="0.64258000000000004"/>
    <x v="9"/>
    <n v="16"/>
    <x v="1"/>
    <x v="3"/>
  </r>
  <r>
    <x v="808"/>
    <x v="11"/>
    <x v="0"/>
    <n v="0.64258000000000004"/>
    <x v="9"/>
    <n v="16"/>
    <x v="1"/>
    <x v="3"/>
  </r>
  <r>
    <x v="808"/>
    <x v="12"/>
    <x v="0"/>
    <n v="0.64258000000000004"/>
    <x v="9"/>
    <n v="16"/>
    <x v="1"/>
    <x v="3"/>
  </r>
  <r>
    <x v="808"/>
    <x v="18"/>
    <x v="0"/>
    <n v="7.8700000000000006E-2"/>
    <x v="9"/>
    <n v="16"/>
    <x v="1"/>
    <x v="3"/>
  </r>
  <r>
    <x v="808"/>
    <x v="19"/>
    <x v="0"/>
    <n v="0.10150000000000001"/>
    <x v="9"/>
    <n v="16"/>
    <x v="1"/>
    <x v="3"/>
  </r>
  <r>
    <x v="808"/>
    <x v="13"/>
    <x v="0"/>
    <n v="5.509E-2"/>
    <x v="9"/>
    <n v="16"/>
    <x v="1"/>
    <x v="3"/>
  </r>
  <r>
    <x v="808"/>
    <x v="0"/>
    <x v="1"/>
    <n v="0.1181976"/>
    <x v="9"/>
    <n v="16"/>
    <x v="1"/>
    <x v="3"/>
  </r>
  <r>
    <x v="808"/>
    <x v="16"/>
    <x v="1"/>
    <n v="0.26769749999999998"/>
    <x v="9"/>
    <n v="16"/>
    <x v="1"/>
    <x v="3"/>
  </r>
  <r>
    <x v="808"/>
    <x v="14"/>
    <x v="1"/>
    <n v="0.25853490000000001"/>
    <x v="9"/>
    <n v="16"/>
    <x v="1"/>
    <x v="3"/>
  </r>
  <r>
    <x v="808"/>
    <x v="2"/>
    <x v="1"/>
    <n v="0.26758539999999997"/>
    <x v="9"/>
    <n v="16"/>
    <x v="1"/>
    <x v="3"/>
  </r>
  <r>
    <x v="808"/>
    <x v="5"/>
    <x v="1"/>
    <n v="0.10776189999999999"/>
    <x v="9"/>
    <n v="16"/>
    <x v="1"/>
    <x v="3"/>
  </r>
  <r>
    <x v="808"/>
    <x v="6"/>
    <x v="1"/>
    <n v="0.2253252"/>
    <x v="9"/>
    <n v="16"/>
    <x v="1"/>
    <x v="3"/>
  </r>
  <r>
    <x v="808"/>
    <x v="17"/>
    <x v="1"/>
    <n v="0.29413820000000002"/>
    <x v="9"/>
    <n v="16"/>
    <x v="1"/>
    <x v="3"/>
  </r>
  <r>
    <x v="808"/>
    <x v="15"/>
    <x v="1"/>
    <n v="0.28905199999999998"/>
    <x v="9"/>
    <n v="16"/>
    <x v="1"/>
    <x v="3"/>
  </r>
  <r>
    <x v="808"/>
    <x v="8"/>
    <x v="1"/>
    <n v="0.30006579999999999"/>
    <x v="9"/>
    <n v="16"/>
    <x v="1"/>
    <x v="3"/>
  </r>
  <r>
    <x v="808"/>
    <x v="9"/>
    <x v="1"/>
    <n v="0.3033382"/>
    <x v="9"/>
    <n v="16"/>
    <x v="1"/>
    <x v="3"/>
  </r>
  <r>
    <x v="808"/>
    <x v="10"/>
    <x v="1"/>
    <n v="0.32437480000000002"/>
    <x v="9"/>
    <n v="16"/>
    <x v="1"/>
    <x v="3"/>
  </r>
  <r>
    <x v="808"/>
    <x v="11"/>
    <x v="1"/>
    <n v="0.31588539999999998"/>
    <x v="9"/>
    <n v="16"/>
    <x v="1"/>
    <x v="3"/>
  </r>
  <r>
    <x v="808"/>
    <x v="12"/>
    <x v="1"/>
    <n v="0.33950249999999998"/>
    <x v="9"/>
    <n v="16"/>
    <x v="1"/>
    <x v="3"/>
  </r>
  <r>
    <x v="808"/>
    <x v="18"/>
    <x v="1"/>
    <n v="0.1970894"/>
    <x v="9"/>
    <n v="16"/>
    <x v="1"/>
    <x v="3"/>
  </r>
  <r>
    <x v="808"/>
    <x v="19"/>
    <x v="1"/>
    <n v="0.20600889999999999"/>
    <x v="9"/>
    <n v="16"/>
    <x v="1"/>
    <x v="3"/>
  </r>
  <r>
    <x v="808"/>
    <x v="13"/>
    <x v="1"/>
    <n v="8.5800000000000001E-2"/>
    <x v="9"/>
    <n v="16"/>
    <x v="1"/>
    <x v="3"/>
  </r>
  <r>
    <x v="809"/>
    <x v="0"/>
    <x v="3"/>
    <n v="0.63270000000000004"/>
    <x v="9"/>
    <n v="17"/>
    <x v="1"/>
    <x v="3"/>
  </r>
  <r>
    <x v="809"/>
    <x v="16"/>
    <x v="3"/>
    <n v="1.4350000000000001"/>
    <x v="9"/>
    <n v="17"/>
    <x v="1"/>
    <x v="3"/>
  </r>
  <r>
    <x v="809"/>
    <x v="14"/>
    <x v="3"/>
    <n v="1.3855999999999999"/>
    <x v="9"/>
    <n v="17"/>
    <x v="1"/>
    <x v="3"/>
  </r>
  <r>
    <x v="809"/>
    <x v="2"/>
    <x v="3"/>
    <n v="1.4317"/>
    <x v="9"/>
    <n v="17"/>
    <x v="1"/>
    <x v="3"/>
  </r>
  <r>
    <x v="809"/>
    <x v="5"/>
    <x v="3"/>
    <n v="0.94059999999999999"/>
    <x v="9"/>
    <n v="17"/>
    <x v="1"/>
    <x v="3"/>
  </r>
  <r>
    <x v="809"/>
    <x v="6"/>
    <x v="3"/>
    <n v="1.2115"/>
    <x v="9"/>
    <n v="17"/>
    <x v="1"/>
    <x v="3"/>
  </r>
  <r>
    <x v="809"/>
    <x v="17"/>
    <x v="3"/>
    <n v="1.5791999999999999"/>
    <x v="9"/>
    <n v="17"/>
    <x v="1"/>
    <x v="3"/>
  </r>
  <r>
    <x v="809"/>
    <x v="15"/>
    <x v="3"/>
    <n v="1.5505"/>
    <x v="9"/>
    <n v="17"/>
    <x v="1"/>
    <x v="3"/>
  </r>
  <r>
    <x v="809"/>
    <x v="8"/>
    <x v="3"/>
    <n v="1.605"/>
    <x v="9"/>
    <n v="17"/>
    <x v="1"/>
    <x v="3"/>
  </r>
  <r>
    <x v="809"/>
    <x v="9"/>
    <x v="3"/>
    <n v="1.6315"/>
    <x v="9"/>
    <n v="17"/>
    <x v="1"/>
    <x v="3"/>
  </r>
  <r>
    <x v="809"/>
    <x v="10"/>
    <x v="3"/>
    <n v="1.7361"/>
    <x v="9"/>
    <n v="17"/>
    <x v="1"/>
    <x v="3"/>
  </r>
  <r>
    <x v="809"/>
    <x v="11"/>
    <x v="3"/>
    <n v="1.7107000000000001"/>
    <x v="9"/>
    <n v="17"/>
    <x v="1"/>
    <x v="3"/>
  </r>
  <r>
    <x v="809"/>
    <x v="12"/>
    <x v="3"/>
    <n v="1.8150999999999999"/>
    <x v="9"/>
    <n v="17"/>
    <x v="1"/>
    <x v="3"/>
  </r>
  <r>
    <x v="809"/>
    <x v="18"/>
    <x v="3"/>
    <n v="1.054"/>
    <x v="9"/>
    <n v="17"/>
    <x v="1"/>
    <x v="3"/>
  </r>
  <r>
    <x v="809"/>
    <x v="19"/>
    <x v="3"/>
    <n v="1.1016999999999999"/>
    <x v="9"/>
    <n v="17"/>
    <x v="1"/>
    <x v="3"/>
  </r>
  <r>
    <x v="809"/>
    <x v="13"/>
    <x v="3"/>
    <n v="0.74602999999999997"/>
    <x v="9"/>
    <n v="17"/>
    <x v="1"/>
    <x v="3"/>
  </r>
  <r>
    <x v="809"/>
    <x v="0"/>
    <x v="2"/>
    <n v="0.36468030000000001"/>
    <x v="9"/>
    <n v="17"/>
    <x v="1"/>
    <x v="3"/>
  </r>
  <r>
    <x v="809"/>
    <x v="16"/>
    <x v="2"/>
    <n v="0.6809866"/>
    <x v="9"/>
    <n v="17"/>
    <x v="1"/>
    <x v="3"/>
  </r>
  <r>
    <x v="809"/>
    <x v="14"/>
    <x v="2"/>
    <n v="0.64082410000000001"/>
    <x v="9"/>
    <n v="17"/>
    <x v="1"/>
    <x v="3"/>
  </r>
  <r>
    <x v="809"/>
    <x v="2"/>
    <x v="2"/>
    <n v="0.67830380000000001"/>
    <x v="9"/>
    <n v="17"/>
    <x v="1"/>
    <x v="3"/>
  </r>
  <r>
    <x v="809"/>
    <x v="5"/>
    <x v="2"/>
    <n v="0.6933494"/>
    <x v="9"/>
    <n v="17"/>
    <x v="1"/>
    <x v="3"/>
  </r>
  <r>
    <x v="809"/>
    <x v="6"/>
    <x v="2"/>
    <n v="0.62342940000000002"/>
    <x v="9"/>
    <n v="17"/>
    <x v="1"/>
    <x v="3"/>
  </r>
  <r>
    <x v="809"/>
    <x v="17"/>
    <x v="2"/>
    <n v="0.64132250000000002"/>
    <x v="9"/>
    <n v="17"/>
    <x v="1"/>
    <x v="3"/>
  </r>
  <r>
    <x v="809"/>
    <x v="15"/>
    <x v="2"/>
    <n v="0.61798920000000002"/>
    <x v="9"/>
    <n v="17"/>
    <x v="1"/>
    <x v="3"/>
  </r>
  <r>
    <x v="809"/>
    <x v="8"/>
    <x v="2"/>
    <n v="0.6622981"/>
    <x v="9"/>
    <n v="17"/>
    <x v="1"/>
    <x v="3"/>
  </r>
  <r>
    <x v="809"/>
    <x v="9"/>
    <x v="2"/>
    <n v="0.68384279999999997"/>
    <x v="9"/>
    <n v="17"/>
    <x v="1"/>
    <x v="3"/>
  </r>
  <r>
    <x v="809"/>
    <x v="10"/>
    <x v="2"/>
    <n v="0.76888330000000005"/>
    <x v="9"/>
    <n v="17"/>
    <x v="1"/>
    <x v="3"/>
  </r>
  <r>
    <x v="809"/>
    <x v="11"/>
    <x v="2"/>
    <n v="0.74823300000000004"/>
    <x v="9"/>
    <n v="17"/>
    <x v="1"/>
    <x v="3"/>
  </r>
  <r>
    <x v="809"/>
    <x v="12"/>
    <x v="2"/>
    <n v="0.83311100000000005"/>
    <x v="9"/>
    <n v="17"/>
    <x v="1"/>
    <x v="3"/>
  </r>
  <r>
    <x v="809"/>
    <x v="18"/>
    <x v="2"/>
    <n v="0.77821059999999997"/>
    <x v="9"/>
    <n v="17"/>
    <x v="1"/>
    <x v="3"/>
  </r>
  <r>
    <x v="809"/>
    <x v="19"/>
    <x v="2"/>
    <n v="0.79419099999999998"/>
    <x v="9"/>
    <n v="17"/>
    <x v="1"/>
    <x v="3"/>
  </r>
  <r>
    <x v="809"/>
    <x v="13"/>
    <x v="2"/>
    <n v="0.60511349999999997"/>
    <x v="9"/>
    <n v="17"/>
    <x v="1"/>
    <x v="3"/>
  </r>
  <r>
    <x v="809"/>
    <x v="0"/>
    <x v="0"/>
    <n v="0.14971000000000001"/>
    <x v="9"/>
    <n v="17"/>
    <x v="1"/>
    <x v="3"/>
  </r>
  <r>
    <x v="809"/>
    <x v="16"/>
    <x v="0"/>
    <n v="0.48568"/>
    <x v="9"/>
    <n v="17"/>
    <x v="1"/>
    <x v="3"/>
  </r>
  <r>
    <x v="809"/>
    <x v="14"/>
    <x v="0"/>
    <n v="0.48568"/>
    <x v="9"/>
    <n v="17"/>
    <x v="1"/>
    <x v="3"/>
  </r>
  <r>
    <x v="809"/>
    <x v="2"/>
    <x v="0"/>
    <n v="0.48568"/>
    <x v="9"/>
    <n v="17"/>
    <x v="1"/>
    <x v="3"/>
  </r>
  <r>
    <x v="809"/>
    <x v="5"/>
    <x v="0"/>
    <n v="0.13904"/>
    <x v="9"/>
    <n v="17"/>
    <x v="1"/>
    <x v="3"/>
  </r>
  <r>
    <x v="809"/>
    <x v="6"/>
    <x v="0"/>
    <n v="0.36153000000000002"/>
    <x v="9"/>
    <n v="17"/>
    <x v="1"/>
    <x v="3"/>
  </r>
  <r>
    <x v="809"/>
    <x v="17"/>
    <x v="0"/>
    <n v="0.64258000000000004"/>
    <x v="9"/>
    <n v="17"/>
    <x v="1"/>
    <x v="3"/>
  </r>
  <r>
    <x v="809"/>
    <x v="15"/>
    <x v="0"/>
    <n v="0.64258000000000004"/>
    <x v="9"/>
    <n v="17"/>
    <x v="1"/>
    <x v="3"/>
  </r>
  <r>
    <x v="809"/>
    <x v="8"/>
    <x v="0"/>
    <n v="0.64258000000000004"/>
    <x v="9"/>
    <n v="17"/>
    <x v="1"/>
    <x v="3"/>
  </r>
  <r>
    <x v="809"/>
    <x v="9"/>
    <x v="0"/>
    <n v="0.64258000000000004"/>
    <x v="9"/>
    <n v="17"/>
    <x v="1"/>
    <x v="3"/>
  </r>
  <r>
    <x v="809"/>
    <x v="10"/>
    <x v="0"/>
    <n v="0.64258000000000004"/>
    <x v="9"/>
    <n v="17"/>
    <x v="1"/>
    <x v="3"/>
  </r>
  <r>
    <x v="809"/>
    <x v="11"/>
    <x v="0"/>
    <n v="0.64258000000000004"/>
    <x v="9"/>
    <n v="17"/>
    <x v="1"/>
    <x v="3"/>
  </r>
  <r>
    <x v="809"/>
    <x v="12"/>
    <x v="0"/>
    <n v="0.64258000000000004"/>
    <x v="9"/>
    <n v="17"/>
    <x v="1"/>
    <x v="3"/>
  </r>
  <r>
    <x v="809"/>
    <x v="18"/>
    <x v="0"/>
    <n v="7.8700000000000006E-2"/>
    <x v="9"/>
    <n v="17"/>
    <x v="1"/>
    <x v="3"/>
  </r>
  <r>
    <x v="809"/>
    <x v="19"/>
    <x v="0"/>
    <n v="0.10150000000000001"/>
    <x v="9"/>
    <n v="17"/>
    <x v="1"/>
    <x v="3"/>
  </r>
  <r>
    <x v="809"/>
    <x v="13"/>
    <x v="0"/>
    <n v="5.509E-2"/>
    <x v="9"/>
    <n v="17"/>
    <x v="1"/>
    <x v="3"/>
  </r>
  <r>
    <x v="809"/>
    <x v="0"/>
    <x v="1"/>
    <n v="0.11830980000000001"/>
    <x v="9"/>
    <n v="17"/>
    <x v="1"/>
    <x v="3"/>
  </r>
  <r>
    <x v="809"/>
    <x v="16"/>
    <x v="1"/>
    <n v="0.2683333"/>
    <x v="9"/>
    <n v="17"/>
    <x v="1"/>
    <x v="3"/>
  </r>
  <r>
    <x v="809"/>
    <x v="14"/>
    <x v="1"/>
    <n v="0.25909589999999999"/>
    <x v="9"/>
    <n v="17"/>
    <x v="1"/>
    <x v="3"/>
  </r>
  <r>
    <x v="809"/>
    <x v="2"/>
    <x v="1"/>
    <n v="0.26771630000000002"/>
    <x v="9"/>
    <n v="17"/>
    <x v="1"/>
    <x v="3"/>
  </r>
  <r>
    <x v="809"/>
    <x v="5"/>
    <x v="1"/>
    <n v="0.1082106"/>
    <x v="9"/>
    <n v="17"/>
    <x v="1"/>
    <x v="3"/>
  </r>
  <r>
    <x v="809"/>
    <x v="6"/>
    <x v="1"/>
    <n v="0.22654070000000001"/>
    <x v="9"/>
    <n v="17"/>
    <x v="1"/>
    <x v="3"/>
  </r>
  <r>
    <x v="809"/>
    <x v="17"/>
    <x v="1"/>
    <n v="0.29529759999999999"/>
    <x v="9"/>
    <n v="17"/>
    <x v="1"/>
    <x v="3"/>
  </r>
  <r>
    <x v="809"/>
    <x v="15"/>
    <x v="1"/>
    <n v="0.28993089999999999"/>
    <x v="9"/>
    <n v="17"/>
    <x v="1"/>
    <x v="3"/>
  </r>
  <r>
    <x v="809"/>
    <x v="8"/>
    <x v="1"/>
    <n v="0.300122"/>
    <x v="9"/>
    <n v="17"/>
    <x v="1"/>
    <x v="3"/>
  </r>
  <r>
    <x v="809"/>
    <x v="9"/>
    <x v="1"/>
    <n v="0.30507719999999999"/>
    <x v="9"/>
    <n v="17"/>
    <x v="1"/>
    <x v="3"/>
  </r>
  <r>
    <x v="809"/>
    <x v="10"/>
    <x v="1"/>
    <n v="0.3246366"/>
    <x v="9"/>
    <n v="17"/>
    <x v="1"/>
    <x v="3"/>
  </r>
  <r>
    <x v="809"/>
    <x v="11"/>
    <x v="1"/>
    <n v="0.31988699999999998"/>
    <x v="9"/>
    <n v="17"/>
    <x v="1"/>
    <x v="3"/>
  </r>
  <r>
    <x v="809"/>
    <x v="12"/>
    <x v="1"/>
    <n v="0.33940890000000001"/>
    <x v="9"/>
    <n v="17"/>
    <x v="1"/>
    <x v="3"/>
  </r>
  <r>
    <x v="809"/>
    <x v="18"/>
    <x v="1"/>
    <n v="0.1970894"/>
    <x v="9"/>
    <n v="17"/>
    <x v="1"/>
    <x v="3"/>
  </r>
  <r>
    <x v="809"/>
    <x v="19"/>
    <x v="1"/>
    <n v="0.20600889999999999"/>
    <x v="9"/>
    <n v="17"/>
    <x v="1"/>
    <x v="3"/>
  </r>
  <r>
    <x v="809"/>
    <x v="13"/>
    <x v="1"/>
    <n v="8.5826459999999993E-2"/>
    <x v="9"/>
    <n v="17"/>
    <x v="1"/>
    <x v="3"/>
  </r>
  <r>
    <x v="810"/>
    <x v="0"/>
    <x v="3"/>
    <n v="0.63260000000000005"/>
    <x v="9"/>
    <n v="18"/>
    <x v="1"/>
    <x v="3"/>
  </r>
  <r>
    <x v="810"/>
    <x v="16"/>
    <x v="3"/>
    <n v="1.4416"/>
    <x v="9"/>
    <n v="18"/>
    <x v="1"/>
    <x v="3"/>
  </r>
  <r>
    <x v="810"/>
    <x v="14"/>
    <x v="3"/>
    <n v="1.3918999999999999"/>
    <x v="9"/>
    <n v="18"/>
    <x v="1"/>
    <x v="3"/>
  </r>
  <r>
    <x v="810"/>
    <x v="2"/>
    <x v="3"/>
    <n v="1.4393"/>
    <x v="9"/>
    <n v="18"/>
    <x v="1"/>
    <x v="3"/>
  </r>
  <r>
    <x v="810"/>
    <x v="5"/>
    <x v="3"/>
    <n v="0.94720000000000004"/>
    <x v="9"/>
    <n v="18"/>
    <x v="1"/>
    <x v="3"/>
  </r>
  <r>
    <x v="810"/>
    <x v="6"/>
    <x v="3"/>
    <n v="1.2183999999999999"/>
    <x v="9"/>
    <n v="18"/>
    <x v="1"/>
    <x v="3"/>
  </r>
  <r>
    <x v="810"/>
    <x v="17"/>
    <x v="3"/>
    <n v="1.5905"/>
    <x v="9"/>
    <n v="18"/>
    <x v="1"/>
    <x v="3"/>
  </r>
  <r>
    <x v="810"/>
    <x v="15"/>
    <x v="3"/>
    <n v="1.5644"/>
    <x v="9"/>
    <n v="18"/>
    <x v="1"/>
    <x v="3"/>
  </r>
  <r>
    <x v="810"/>
    <x v="8"/>
    <x v="3"/>
    <n v="1.6228"/>
    <x v="9"/>
    <n v="18"/>
    <x v="1"/>
    <x v="3"/>
  </r>
  <r>
    <x v="810"/>
    <x v="9"/>
    <x v="3"/>
    <n v="1.6384000000000001"/>
    <x v="9"/>
    <n v="18"/>
    <x v="1"/>
    <x v="3"/>
  </r>
  <r>
    <x v="810"/>
    <x v="10"/>
    <x v="3"/>
    <n v="1.7505999999999999"/>
    <x v="9"/>
    <n v="18"/>
    <x v="1"/>
    <x v="3"/>
  </r>
  <r>
    <x v="810"/>
    <x v="11"/>
    <x v="3"/>
    <n v="1.7133"/>
    <x v="9"/>
    <n v="18"/>
    <x v="1"/>
    <x v="3"/>
  </r>
  <r>
    <x v="810"/>
    <x v="12"/>
    <x v="3"/>
    <n v="1.8158000000000001"/>
    <x v="9"/>
    <n v="18"/>
    <x v="1"/>
    <x v="3"/>
  </r>
  <r>
    <x v="810"/>
    <x v="18"/>
    <x v="3"/>
    <n v="1.054"/>
    <x v="9"/>
    <n v="18"/>
    <x v="1"/>
    <x v="3"/>
  </r>
  <r>
    <x v="810"/>
    <x v="19"/>
    <x v="3"/>
    <n v="1.1016999999999999"/>
    <x v="9"/>
    <n v="18"/>
    <x v="1"/>
    <x v="3"/>
  </r>
  <r>
    <x v="810"/>
    <x v="13"/>
    <x v="3"/>
    <n v="0.74070000000000003"/>
    <x v="9"/>
    <n v="18"/>
    <x v="1"/>
    <x v="3"/>
  </r>
  <r>
    <x v="810"/>
    <x v="0"/>
    <x v="2"/>
    <n v="0.36459900000000001"/>
    <x v="9"/>
    <n v="18"/>
    <x v="1"/>
    <x v="3"/>
  </r>
  <r>
    <x v="810"/>
    <x v="16"/>
    <x v="2"/>
    <n v="0.68635250000000003"/>
    <x v="9"/>
    <n v="18"/>
    <x v="1"/>
    <x v="3"/>
  </r>
  <r>
    <x v="810"/>
    <x v="14"/>
    <x v="2"/>
    <n v="0.64594600000000002"/>
    <x v="9"/>
    <n v="18"/>
    <x v="1"/>
    <x v="3"/>
  </r>
  <r>
    <x v="810"/>
    <x v="2"/>
    <x v="2"/>
    <n v="0.68448260000000005"/>
    <x v="9"/>
    <n v="18"/>
    <x v="1"/>
    <x v="3"/>
  </r>
  <r>
    <x v="810"/>
    <x v="5"/>
    <x v="2"/>
    <n v="0.69919010000000004"/>
    <x v="9"/>
    <n v="18"/>
    <x v="1"/>
    <x v="3"/>
  </r>
  <r>
    <x v="810"/>
    <x v="6"/>
    <x v="2"/>
    <n v="0.62903909999999996"/>
    <x v="9"/>
    <n v="18"/>
    <x v="1"/>
    <x v="3"/>
  </r>
  <r>
    <x v="810"/>
    <x v="17"/>
    <x v="2"/>
    <n v="0.65050949999999996"/>
    <x v="9"/>
    <n v="18"/>
    <x v="1"/>
    <x v="3"/>
  </r>
  <r>
    <x v="810"/>
    <x v="15"/>
    <x v="2"/>
    <n v="0.62928989999999996"/>
    <x v="9"/>
    <n v="18"/>
    <x v="1"/>
    <x v="3"/>
  </r>
  <r>
    <x v="810"/>
    <x v="8"/>
    <x v="2"/>
    <n v="0.67676959999999997"/>
    <x v="9"/>
    <n v="18"/>
    <x v="1"/>
    <x v="3"/>
  </r>
  <r>
    <x v="810"/>
    <x v="9"/>
    <x v="2"/>
    <n v="0.68945250000000002"/>
    <x v="9"/>
    <n v="18"/>
    <x v="1"/>
    <x v="3"/>
  </r>
  <r>
    <x v="810"/>
    <x v="10"/>
    <x v="2"/>
    <n v="0.78067209999999998"/>
    <x v="9"/>
    <n v="18"/>
    <x v="1"/>
    <x v="3"/>
  </r>
  <r>
    <x v="810"/>
    <x v="11"/>
    <x v="2"/>
    <n v="0.75034679999999998"/>
    <x v="9"/>
    <n v="18"/>
    <x v="1"/>
    <x v="3"/>
  </r>
  <r>
    <x v="810"/>
    <x v="12"/>
    <x v="2"/>
    <n v="0.83368010000000004"/>
    <x v="9"/>
    <n v="18"/>
    <x v="1"/>
    <x v="3"/>
  </r>
  <r>
    <x v="810"/>
    <x v="18"/>
    <x v="2"/>
    <n v="0.77821059999999997"/>
    <x v="9"/>
    <n v="18"/>
    <x v="1"/>
    <x v="3"/>
  </r>
  <r>
    <x v="810"/>
    <x v="19"/>
    <x v="2"/>
    <n v="0.79419099999999998"/>
    <x v="9"/>
    <n v="18"/>
    <x v="1"/>
    <x v="3"/>
  </r>
  <r>
    <x v="810"/>
    <x v="13"/>
    <x v="2"/>
    <n v="0.60039670000000001"/>
    <x v="9"/>
    <n v="18"/>
    <x v="1"/>
    <x v="3"/>
  </r>
  <r>
    <x v="810"/>
    <x v="0"/>
    <x v="0"/>
    <n v="0.14971000000000001"/>
    <x v="9"/>
    <n v="18"/>
    <x v="1"/>
    <x v="3"/>
  </r>
  <r>
    <x v="810"/>
    <x v="16"/>
    <x v="0"/>
    <n v="0.48568"/>
    <x v="9"/>
    <n v="18"/>
    <x v="1"/>
    <x v="3"/>
  </r>
  <r>
    <x v="810"/>
    <x v="14"/>
    <x v="0"/>
    <n v="0.48568"/>
    <x v="9"/>
    <n v="18"/>
    <x v="1"/>
    <x v="3"/>
  </r>
  <r>
    <x v="810"/>
    <x v="2"/>
    <x v="0"/>
    <n v="0.48568"/>
    <x v="9"/>
    <n v="18"/>
    <x v="1"/>
    <x v="3"/>
  </r>
  <r>
    <x v="810"/>
    <x v="5"/>
    <x v="0"/>
    <n v="0.13904"/>
    <x v="9"/>
    <n v="18"/>
    <x v="1"/>
    <x v="3"/>
  </r>
  <r>
    <x v="810"/>
    <x v="6"/>
    <x v="0"/>
    <n v="0.36153000000000002"/>
    <x v="9"/>
    <n v="18"/>
    <x v="1"/>
    <x v="3"/>
  </r>
  <r>
    <x v="810"/>
    <x v="17"/>
    <x v="0"/>
    <n v="0.64258000000000004"/>
    <x v="9"/>
    <n v="18"/>
    <x v="1"/>
    <x v="3"/>
  </r>
  <r>
    <x v="810"/>
    <x v="15"/>
    <x v="0"/>
    <n v="0.64258000000000004"/>
    <x v="9"/>
    <n v="18"/>
    <x v="1"/>
    <x v="3"/>
  </r>
  <r>
    <x v="810"/>
    <x v="8"/>
    <x v="0"/>
    <n v="0.64258000000000004"/>
    <x v="9"/>
    <n v="18"/>
    <x v="1"/>
    <x v="3"/>
  </r>
  <r>
    <x v="810"/>
    <x v="9"/>
    <x v="0"/>
    <n v="0.64258000000000004"/>
    <x v="9"/>
    <n v="18"/>
    <x v="1"/>
    <x v="3"/>
  </r>
  <r>
    <x v="810"/>
    <x v="10"/>
    <x v="0"/>
    <n v="0.64258000000000004"/>
    <x v="9"/>
    <n v="18"/>
    <x v="1"/>
    <x v="3"/>
  </r>
  <r>
    <x v="810"/>
    <x v="11"/>
    <x v="0"/>
    <n v="0.64258000000000004"/>
    <x v="9"/>
    <n v="18"/>
    <x v="1"/>
    <x v="3"/>
  </r>
  <r>
    <x v="810"/>
    <x v="12"/>
    <x v="0"/>
    <n v="0.64258000000000004"/>
    <x v="9"/>
    <n v="18"/>
    <x v="1"/>
    <x v="3"/>
  </r>
  <r>
    <x v="810"/>
    <x v="18"/>
    <x v="0"/>
    <n v="7.8700000000000006E-2"/>
    <x v="9"/>
    <n v="18"/>
    <x v="1"/>
    <x v="3"/>
  </r>
  <r>
    <x v="810"/>
    <x v="19"/>
    <x v="0"/>
    <n v="0.10150000000000001"/>
    <x v="9"/>
    <n v="18"/>
    <x v="1"/>
    <x v="3"/>
  </r>
  <r>
    <x v="810"/>
    <x v="13"/>
    <x v="0"/>
    <n v="5.509E-2"/>
    <x v="9"/>
    <n v="18"/>
    <x v="1"/>
    <x v="3"/>
  </r>
  <r>
    <x v="810"/>
    <x v="0"/>
    <x v="1"/>
    <n v="0.1182911"/>
    <x v="9"/>
    <n v="18"/>
    <x v="1"/>
    <x v="3"/>
  </r>
  <r>
    <x v="810"/>
    <x v="16"/>
    <x v="1"/>
    <n v="0.26956750000000002"/>
    <x v="9"/>
    <n v="18"/>
    <x v="1"/>
    <x v="3"/>
  </r>
  <r>
    <x v="810"/>
    <x v="14"/>
    <x v="1"/>
    <n v="0.26027400000000001"/>
    <x v="9"/>
    <n v="18"/>
    <x v="1"/>
    <x v="3"/>
  </r>
  <r>
    <x v="810"/>
    <x v="2"/>
    <x v="1"/>
    <n v="0.26913740000000003"/>
    <x v="9"/>
    <n v="18"/>
    <x v="1"/>
    <x v="3"/>
  </r>
  <r>
    <x v="810"/>
    <x v="5"/>
    <x v="1"/>
    <n v="0.10896989999999999"/>
    <x v="9"/>
    <n v="18"/>
    <x v="1"/>
    <x v="3"/>
  </r>
  <r>
    <x v="810"/>
    <x v="6"/>
    <x v="1"/>
    <n v="0.2278309"/>
    <x v="9"/>
    <n v="18"/>
    <x v="1"/>
    <x v="3"/>
  </r>
  <r>
    <x v="810"/>
    <x v="17"/>
    <x v="1"/>
    <n v="0.29741060000000002"/>
    <x v="9"/>
    <n v="18"/>
    <x v="1"/>
    <x v="3"/>
  </r>
  <r>
    <x v="810"/>
    <x v="15"/>
    <x v="1"/>
    <n v="0.29253010000000002"/>
    <x v="9"/>
    <n v="18"/>
    <x v="1"/>
    <x v="3"/>
  </r>
  <r>
    <x v="810"/>
    <x v="8"/>
    <x v="1"/>
    <n v="0.30345040000000001"/>
    <x v="9"/>
    <n v="18"/>
    <x v="1"/>
    <x v="3"/>
  </r>
  <r>
    <x v="810"/>
    <x v="9"/>
    <x v="1"/>
    <n v="0.30636750000000001"/>
    <x v="9"/>
    <n v="18"/>
    <x v="1"/>
    <x v="3"/>
  </r>
  <r>
    <x v="810"/>
    <x v="10"/>
    <x v="1"/>
    <n v="0.32734799999999997"/>
    <x v="9"/>
    <n v="18"/>
    <x v="1"/>
    <x v="3"/>
  </r>
  <r>
    <x v="810"/>
    <x v="11"/>
    <x v="1"/>
    <n v="0.32037320000000002"/>
    <x v="9"/>
    <n v="18"/>
    <x v="1"/>
    <x v="3"/>
  </r>
  <r>
    <x v="810"/>
    <x v="12"/>
    <x v="1"/>
    <n v="0.3395398"/>
    <x v="9"/>
    <n v="18"/>
    <x v="1"/>
    <x v="3"/>
  </r>
  <r>
    <x v="810"/>
    <x v="18"/>
    <x v="1"/>
    <n v="0.1970894"/>
    <x v="9"/>
    <n v="18"/>
    <x v="1"/>
    <x v="3"/>
  </r>
  <r>
    <x v="810"/>
    <x v="19"/>
    <x v="1"/>
    <n v="0.20600889999999999"/>
    <x v="9"/>
    <n v="18"/>
    <x v="1"/>
    <x v="3"/>
  </r>
  <r>
    <x v="810"/>
    <x v="13"/>
    <x v="1"/>
    <n v="8.5213269999999994E-2"/>
    <x v="9"/>
    <n v="18"/>
    <x v="1"/>
    <x v="3"/>
  </r>
  <r>
    <x v="811"/>
    <x v="0"/>
    <x v="3"/>
    <n v="0.63139999999999996"/>
    <x v="9"/>
    <n v="19"/>
    <x v="1"/>
    <x v="4"/>
  </r>
  <r>
    <x v="811"/>
    <x v="16"/>
    <x v="3"/>
    <n v="1.4511000000000001"/>
    <x v="9"/>
    <n v="19"/>
    <x v="1"/>
    <x v="4"/>
  </r>
  <r>
    <x v="811"/>
    <x v="14"/>
    <x v="3"/>
    <n v="1.3960999999999999"/>
    <x v="9"/>
    <n v="19"/>
    <x v="1"/>
    <x v="4"/>
  </r>
  <r>
    <x v="811"/>
    <x v="2"/>
    <x v="3"/>
    <n v="1.4423999999999999"/>
    <x v="9"/>
    <n v="19"/>
    <x v="1"/>
    <x v="4"/>
  </r>
  <r>
    <x v="811"/>
    <x v="5"/>
    <x v="3"/>
    <n v="0.95369999999999999"/>
    <x v="9"/>
    <n v="19"/>
    <x v="1"/>
    <x v="4"/>
  </r>
  <r>
    <x v="811"/>
    <x v="6"/>
    <x v="3"/>
    <n v="1.2282999999999999"/>
    <x v="9"/>
    <n v="19"/>
    <x v="1"/>
    <x v="4"/>
  </r>
  <r>
    <x v="811"/>
    <x v="17"/>
    <x v="3"/>
    <n v="1.6272"/>
    <x v="9"/>
    <n v="19"/>
    <x v="1"/>
    <x v="4"/>
  </r>
  <r>
    <x v="811"/>
    <x v="15"/>
    <x v="3"/>
    <n v="1.573"/>
    <x v="9"/>
    <n v="19"/>
    <x v="1"/>
    <x v="4"/>
  </r>
  <r>
    <x v="811"/>
    <x v="8"/>
    <x v="3"/>
    <n v="1.6294999999999999"/>
    <x v="9"/>
    <n v="19"/>
    <x v="1"/>
    <x v="4"/>
  </r>
  <r>
    <x v="811"/>
    <x v="9"/>
    <x v="3"/>
    <n v="1.6498999999999999"/>
    <x v="9"/>
    <n v="19"/>
    <x v="1"/>
    <x v="4"/>
  </r>
  <r>
    <x v="811"/>
    <x v="10"/>
    <x v="3"/>
    <n v="1.7604"/>
    <x v="9"/>
    <n v="19"/>
    <x v="1"/>
    <x v="4"/>
  </r>
  <r>
    <x v="811"/>
    <x v="11"/>
    <x v="3"/>
    <n v="1.7272000000000001"/>
    <x v="9"/>
    <n v="19"/>
    <x v="1"/>
    <x v="4"/>
  </r>
  <r>
    <x v="811"/>
    <x v="12"/>
    <x v="3"/>
    <n v="1.9137999999999999"/>
    <x v="9"/>
    <n v="19"/>
    <x v="1"/>
    <x v="4"/>
  </r>
  <r>
    <x v="811"/>
    <x v="18"/>
    <x v="3"/>
    <n v="1.0609999999999999"/>
    <x v="9"/>
    <n v="19"/>
    <x v="1"/>
    <x v="4"/>
  </r>
  <r>
    <x v="811"/>
    <x v="19"/>
    <x v="3"/>
    <n v="1.1016999999999999"/>
    <x v="9"/>
    <n v="19"/>
    <x v="1"/>
    <x v="4"/>
  </r>
  <r>
    <x v="811"/>
    <x v="13"/>
    <x v="3"/>
    <n v="0.76070000000000004"/>
    <x v="9"/>
    <n v="19"/>
    <x v="1"/>
    <x v="4"/>
  </r>
  <r>
    <x v="811"/>
    <x v="0"/>
    <x v="2"/>
    <n v="0.36362329999999998"/>
    <x v="9"/>
    <n v="19"/>
    <x v="1"/>
    <x v="4"/>
  </r>
  <r>
    <x v="811"/>
    <x v="16"/>
    <x v="2"/>
    <n v="0.69407609999999997"/>
    <x v="9"/>
    <n v="19"/>
    <x v="1"/>
    <x v="4"/>
  </r>
  <r>
    <x v="811"/>
    <x v="14"/>
    <x v="2"/>
    <n v="0.64936070000000001"/>
    <x v="9"/>
    <n v="19"/>
    <x v="1"/>
    <x v="4"/>
  </r>
  <r>
    <x v="811"/>
    <x v="2"/>
    <x v="2"/>
    <n v="0.68700289999999997"/>
    <x v="9"/>
    <n v="19"/>
    <x v="1"/>
    <x v="4"/>
  </r>
  <r>
    <x v="811"/>
    <x v="5"/>
    <x v="2"/>
    <n v="0.70494230000000002"/>
    <x v="9"/>
    <n v="19"/>
    <x v="1"/>
    <x v="4"/>
  </r>
  <r>
    <x v="811"/>
    <x v="6"/>
    <x v="2"/>
    <n v="0.63708790000000004"/>
    <x v="9"/>
    <n v="19"/>
    <x v="1"/>
    <x v="4"/>
  </r>
  <r>
    <x v="811"/>
    <x v="17"/>
    <x v="2"/>
    <n v="0.68034680000000003"/>
    <x v="9"/>
    <n v="19"/>
    <x v="1"/>
    <x v="4"/>
  </r>
  <r>
    <x v="811"/>
    <x v="15"/>
    <x v="2"/>
    <n v="0.63628180000000001"/>
    <x v="9"/>
    <n v="19"/>
    <x v="1"/>
    <x v="4"/>
  </r>
  <r>
    <x v="811"/>
    <x v="8"/>
    <x v="2"/>
    <n v="0.68221679999999996"/>
    <x v="9"/>
    <n v="19"/>
    <x v="1"/>
    <x v="4"/>
  </r>
  <r>
    <x v="811"/>
    <x v="9"/>
    <x v="2"/>
    <n v="0.69880209999999998"/>
    <x v="9"/>
    <n v="19"/>
    <x v="1"/>
    <x v="4"/>
  </r>
  <r>
    <x v="811"/>
    <x v="10"/>
    <x v="2"/>
    <n v="0.78863950000000005"/>
    <x v="9"/>
    <n v="19"/>
    <x v="1"/>
    <x v="4"/>
  </r>
  <r>
    <x v="811"/>
    <x v="11"/>
    <x v="2"/>
    <n v="0.76164759999999998"/>
    <x v="9"/>
    <n v="19"/>
    <x v="1"/>
    <x v="4"/>
  </r>
  <r>
    <x v="811"/>
    <x v="12"/>
    <x v="2"/>
    <n v="0.91335489999999997"/>
    <x v="9"/>
    <n v="19"/>
    <x v="1"/>
    <x v="4"/>
  </r>
  <r>
    <x v="811"/>
    <x v="18"/>
    <x v="2"/>
    <n v="0.78390159999999998"/>
    <x v="9"/>
    <n v="19"/>
    <x v="1"/>
    <x v="4"/>
  </r>
  <r>
    <x v="811"/>
    <x v="19"/>
    <x v="2"/>
    <n v="0.79419099999999998"/>
    <x v="9"/>
    <n v="19"/>
    <x v="1"/>
    <x v="4"/>
  </r>
  <r>
    <x v="811"/>
    <x v="13"/>
    <x v="2"/>
    <n v="0.61809579999999997"/>
    <x v="9"/>
    <n v="19"/>
    <x v="1"/>
    <x v="4"/>
  </r>
  <r>
    <x v="811"/>
    <x v="0"/>
    <x v="0"/>
    <n v="0.14971000000000001"/>
    <x v="9"/>
    <n v="19"/>
    <x v="1"/>
    <x v="4"/>
  </r>
  <r>
    <x v="811"/>
    <x v="16"/>
    <x v="0"/>
    <n v="0.48568"/>
    <x v="9"/>
    <n v="19"/>
    <x v="1"/>
    <x v="4"/>
  </r>
  <r>
    <x v="811"/>
    <x v="14"/>
    <x v="0"/>
    <n v="0.48568"/>
    <x v="9"/>
    <n v="19"/>
    <x v="1"/>
    <x v="4"/>
  </r>
  <r>
    <x v="811"/>
    <x v="2"/>
    <x v="0"/>
    <n v="0.48568"/>
    <x v="9"/>
    <n v="19"/>
    <x v="1"/>
    <x v="4"/>
  </r>
  <r>
    <x v="811"/>
    <x v="5"/>
    <x v="0"/>
    <n v="0.13904"/>
    <x v="9"/>
    <n v="19"/>
    <x v="1"/>
    <x v="4"/>
  </r>
  <r>
    <x v="811"/>
    <x v="6"/>
    <x v="0"/>
    <n v="0.36153000000000002"/>
    <x v="9"/>
    <n v="19"/>
    <x v="1"/>
    <x v="4"/>
  </r>
  <r>
    <x v="811"/>
    <x v="17"/>
    <x v="0"/>
    <n v="0.64258000000000004"/>
    <x v="9"/>
    <n v="19"/>
    <x v="1"/>
    <x v="4"/>
  </r>
  <r>
    <x v="811"/>
    <x v="15"/>
    <x v="0"/>
    <n v="0.64258000000000004"/>
    <x v="9"/>
    <n v="19"/>
    <x v="1"/>
    <x v="4"/>
  </r>
  <r>
    <x v="811"/>
    <x v="8"/>
    <x v="0"/>
    <n v="0.64258000000000004"/>
    <x v="9"/>
    <n v="19"/>
    <x v="1"/>
    <x v="4"/>
  </r>
  <r>
    <x v="811"/>
    <x v="9"/>
    <x v="0"/>
    <n v="0.64258000000000004"/>
    <x v="9"/>
    <n v="19"/>
    <x v="1"/>
    <x v="4"/>
  </r>
  <r>
    <x v="811"/>
    <x v="10"/>
    <x v="0"/>
    <n v="0.64258000000000004"/>
    <x v="9"/>
    <n v="19"/>
    <x v="1"/>
    <x v="4"/>
  </r>
  <r>
    <x v="811"/>
    <x v="11"/>
    <x v="0"/>
    <n v="0.64258000000000004"/>
    <x v="9"/>
    <n v="19"/>
    <x v="1"/>
    <x v="4"/>
  </r>
  <r>
    <x v="811"/>
    <x v="12"/>
    <x v="0"/>
    <n v="0.64258000000000004"/>
    <x v="9"/>
    <n v="19"/>
    <x v="1"/>
    <x v="4"/>
  </r>
  <r>
    <x v="811"/>
    <x v="18"/>
    <x v="0"/>
    <n v="7.8700000000000006E-2"/>
    <x v="9"/>
    <n v="19"/>
    <x v="1"/>
    <x v="4"/>
  </r>
  <r>
    <x v="811"/>
    <x v="19"/>
    <x v="0"/>
    <n v="0.10150000000000001"/>
    <x v="9"/>
    <n v="19"/>
    <x v="1"/>
    <x v="4"/>
  </r>
  <r>
    <x v="811"/>
    <x v="13"/>
    <x v="0"/>
    <n v="5.509E-2"/>
    <x v="9"/>
    <n v="19"/>
    <x v="1"/>
    <x v="4"/>
  </r>
  <r>
    <x v="811"/>
    <x v="0"/>
    <x v="1"/>
    <n v="0.1180667"/>
    <x v="9"/>
    <n v="19"/>
    <x v="1"/>
    <x v="4"/>
  </r>
  <r>
    <x v="811"/>
    <x v="16"/>
    <x v="1"/>
    <n v="0.27134390000000003"/>
    <x v="9"/>
    <n v="19"/>
    <x v="1"/>
    <x v="4"/>
  </r>
  <r>
    <x v="811"/>
    <x v="14"/>
    <x v="1"/>
    <n v="0.26105929999999999"/>
    <x v="9"/>
    <n v="19"/>
    <x v="1"/>
    <x v="4"/>
  </r>
  <r>
    <x v="811"/>
    <x v="2"/>
    <x v="1"/>
    <n v="0.26971709999999999"/>
    <x v="9"/>
    <n v="19"/>
    <x v="1"/>
    <x v="4"/>
  </r>
  <r>
    <x v="811"/>
    <x v="5"/>
    <x v="1"/>
    <n v="0.1097177"/>
    <x v="9"/>
    <n v="19"/>
    <x v="1"/>
    <x v="4"/>
  </r>
  <r>
    <x v="811"/>
    <x v="6"/>
    <x v="1"/>
    <n v="0.2296821"/>
    <x v="9"/>
    <n v="19"/>
    <x v="1"/>
    <x v="4"/>
  </r>
  <r>
    <x v="811"/>
    <x v="17"/>
    <x v="1"/>
    <n v="0.30427320000000002"/>
    <x v="9"/>
    <n v="19"/>
    <x v="1"/>
    <x v="4"/>
  </r>
  <r>
    <x v="811"/>
    <x v="15"/>
    <x v="1"/>
    <n v="0.29413820000000002"/>
    <x v="9"/>
    <n v="19"/>
    <x v="1"/>
    <x v="4"/>
  </r>
  <r>
    <x v="811"/>
    <x v="8"/>
    <x v="1"/>
    <n v="0.30470330000000001"/>
    <x v="9"/>
    <n v="19"/>
    <x v="1"/>
    <x v="4"/>
  </r>
  <r>
    <x v="811"/>
    <x v="9"/>
    <x v="1"/>
    <n v="0.30851790000000001"/>
    <x v="9"/>
    <n v="19"/>
    <x v="1"/>
    <x v="4"/>
  </r>
  <r>
    <x v="811"/>
    <x v="10"/>
    <x v="1"/>
    <n v="0.32918049999999999"/>
    <x v="9"/>
    <n v="19"/>
    <x v="1"/>
    <x v="4"/>
  </r>
  <r>
    <x v="811"/>
    <x v="11"/>
    <x v="1"/>
    <n v="0.32297239999999999"/>
    <x v="9"/>
    <n v="19"/>
    <x v="1"/>
    <x v="4"/>
  </r>
  <r>
    <x v="811"/>
    <x v="12"/>
    <x v="1"/>
    <n v="0.35786499999999999"/>
    <x v="9"/>
    <n v="19"/>
    <x v="1"/>
    <x v="4"/>
  </r>
  <r>
    <x v="811"/>
    <x v="18"/>
    <x v="1"/>
    <n v="0.1983984"/>
    <x v="9"/>
    <n v="19"/>
    <x v="1"/>
    <x v="4"/>
  </r>
  <r>
    <x v="811"/>
    <x v="19"/>
    <x v="1"/>
    <n v="0.20600889999999999"/>
    <x v="9"/>
    <n v="19"/>
    <x v="1"/>
    <x v="4"/>
  </r>
  <r>
    <x v="811"/>
    <x v="13"/>
    <x v="1"/>
    <n v="8.7514149999999999E-2"/>
    <x v="9"/>
    <n v="19"/>
    <x v="1"/>
    <x v="4"/>
  </r>
  <r>
    <x v="812"/>
    <x v="0"/>
    <x v="3"/>
    <n v="0.62470000000000003"/>
    <x v="9"/>
    <n v="20"/>
    <x v="1"/>
    <x v="4"/>
  </r>
  <r>
    <x v="812"/>
    <x v="16"/>
    <x v="3"/>
    <n v="1.4497"/>
    <x v="9"/>
    <n v="20"/>
    <x v="1"/>
    <x v="4"/>
  </r>
  <r>
    <x v="812"/>
    <x v="14"/>
    <x v="3"/>
    <n v="1.3918999999999999"/>
    <x v="9"/>
    <n v="20"/>
    <x v="1"/>
    <x v="4"/>
  </r>
  <r>
    <x v="812"/>
    <x v="2"/>
    <x v="3"/>
    <n v="1.4368000000000001"/>
    <x v="9"/>
    <n v="20"/>
    <x v="1"/>
    <x v="4"/>
  </r>
  <r>
    <x v="812"/>
    <x v="5"/>
    <x v="3"/>
    <n v="0.95199999999999996"/>
    <x v="9"/>
    <n v="20"/>
    <x v="1"/>
    <x v="4"/>
  </r>
  <r>
    <x v="812"/>
    <x v="6"/>
    <x v="3"/>
    <n v="1.2275"/>
    <x v="9"/>
    <n v="20"/>
    <x v="1"/>
    <x v="4"/>
  </r>
  <r>
    <x v="812"/>
    <x v="17"/>
    <x v="3"/>
    <n v="1.6193"/>
    <x v="9"/>
    <n v="20"/>
    <x v="1"/>
    <x v="4"/>
  </r>
  <r>
    <x v="812"/>
    <x v="15"/>
    <x v="3"/>
    <n v="1.5626"/>
    <x v="9"/>
    <n v="20"/>
    <x v="1"/>
    <x v="4"/>
  </r>
  <r>
    <x v="812"/>
    <x v="8"/>
    <x v="3"/>
    <n v="1.6105"/>
    <x v="9"/>
    <n v="20"/>
    <x v="1"/>
    <x v="4"/>
  </r>
  <r>
    <x v="812"/>
    <x v="9"/>
    <x v="3"/>
    <n v="1.6496999999999999"/>
    <x v="9"/>
    <n v="20"/>
    <x v="1"/>
    <x v="4"/>
  </r>
  <r>
    <x v="812"/>
    <x v="10"/>
    <x v="3"/>
    <n v="1.746"/>
    <x v="9"/>
    <n v="20"/>
    <x v="1"/>
    <x v="4"/>
  </r>
  <r>
    <x v="812"/>
    <x v="11"/>
    <x v="3"/>
    <n v="1.7295"/>
    <x v="9"/>
    <n v="20"/>
    <x v="1"/>
    <x v="4"/>
  </r>
  <r>
    <x v="812"/>
    <x v="12"/>
    <x v="3"/>
    <n v="1.9054"/>
    <x v="9"/>
    <n v="20"/>
    <x v="1"/>
    <x v="4"/>
  </r>
  <r>
    <x v="812"/>
    <x v="18"/>
    <x v="3"/>
    <n v="1.0609999999999999"/>
    <x v="9"/>
    <n v="20"/>
    <x v="1"/>
    <x v="4"/>
  </r>
  <r>
    <x v="812"/>
    <x v="19"/>
    <x v="3"/>
    <n v="1.1016999999999999"/>
    <x v="9"/>
    <n v="20"/>
    <x v="1"/>
    <x v="4"/>
  </r>
  <r>
    <x v="812"/>
    <x v="13"/>
    <x v="3"/>
    <n v="0.75819999999999999"/>
    <x v="9"/>
    <n v="20"/>
    <x v="1"/>
    <x v="4"/>
  </r>
  <r>
    <x v="812"/>
    <x v="0"/>
    <x v="2"/>
    <n v="0.3581762"/>
    <x v="9"/>
    <n v="20"/>
    <x v="1"/>
    <x v="4"/>
  </r>
  <r>
    <x v="812"/>
    <x v="16"/>
    <x v="2"/>
    <n v="0.6929379"/>
    <x v="9"/>
    <n v="20"/>
    <x v="1"/>
    <x v="4"/>
  </r>
  <r>
    <x v="812"/>
    <x v="14"/>
    <x v="2"/>
    <n v="0.64594600000000002"/>
    <x v="9"/>
    <n v="20"/>
    <x v="1"/>
    <x v="4"/>
  </r>
  <r>
    <x v="812"/>
    <x v="2"/>
    <x v="2"/>
    <n v="0.68245009999999995"/>
    <x v="9"/>
    <n v="20"/>
    <x v="1"/>
    <x v="4"/>
  </r>
  <r>
    <x v="812"/>
    <x v="5"/>
    <x v="2"/>
    <n v="0.70343789999999995"/>
    <x v="9"/>
    <n v="20"/>
    <x v="1"/>
    <x v="4"/>
  </r>
  <r>
    <x v="812"/>
    <x v="6"/>
    <x v="2"/>
    <n v="0.63643740000000004"/>
    <x v="9"/>
    <n v="20"/>
    <x v="1"/>
    <x v="4"/>
  </r>
  <r>
    <x v="812"/>
    <x v="17"/>
    <x v="2"/>
    <n v="0.67392410000000003"/>
    <x v="9"/>
    <n v="20"/>
    <x v="1"/>
    <x v="4"/>
  </r>
  <r>
    <x v="812"/>
    <x v="15"/>
    <x v="2"/>
    <n v="0.62782660000000001"/>
    <x v="9"/>
    <n v="20"/>
    <x v="1"/>
    <x v="4"/>
  </r>
  <r>
    <x v="812"/>
    <x v="8"/>
    <x v="2"/>
    <n v="0.66676959999999996"/>
    <x v="9"/>
    <n v="20"/>
    <x v="1"/>
    <x v="4"/>
  </r>
  <r>
    <x v="812"/>
    <x v="9"/>
    <x v="2"/>
    <n v="0.69863960000000003"/>
    <x v="9"/>
    <n v="20"/>
    <x v="1"/>
    <x v="4"/>
  </r>
  <r>
    <x v="812"/>
    <x v="10"/>
    <x v="2"/>
    <n v="0.77693219999999996"/>
    <x v="9"/>
    <n v="20"/>
    <x v="1"/>
    <x v="4"/>
  </r>
  <r>
    <x v="812"/>
    <x v="11"/>
    <x v="2"/>
    <n v="0.76351760000000002"/>
    <x v="9"/>
    <n v="20"/>
    <x v="1"/>
    <x v="4"/>
  </r>
  <r>
    <x v="812"/>
    <x v="12"/>
    <x v="2"/>
    <n v="0.90652569999999999"/>
    <x v="9"/>
    <n v="20"/>
    <x v="1"/>
    <x v="4"/>
  </r>
  <r>
    <x v="812"/>
    <x v="18"/>
    <x v="2"/>
    <n v="0.78390159999999998"/>
    <x v="9"/>
    <n v="20"/>
    <x v="1"/>
    <x v="4"/>
  </r>
  <r>
    <x v="812"/>
    <x v="19"/>
    <x v="2"/>
    <n v="0.79419099999999998"/>
    <x v="9"/>
    <n v="20"/>
    <x v="1"/>
    <x v="4"/>
  </r>
  <r>
    <x v="812"/>
    <x v="13"/>
    <x v="2"/>
    <n v="0.61588339999999997"/>
    <x v="9"/>
    <n v="20"/>
    <x v="1"/>
    <x v="4"/>
  </r>
  <r>
    <x v="812"/>
    <x v="0"/>
    <x v="0"/>
    <n v="0.14971000000000001"/>
    <x v="9"/>
    <n v="20"/>
    <x v="1"/>
    <x v="4"/>
  </r>
  <r>
    <x v="812"/>
    <x v="16"/>
    <x v="0"/>
    <n v="0.48568"/>
    <x v="9"/>
    <n v="20"/>
    <x v="1"/>
    <x v="4"/>
  </r>
  <r>
    <x v="812"/>
    <x v="14"/>
    <x v="0"/>
    <n v="0.48568"/>
    <x v="9"/>
    <n v="20"/>
    <x v="1"/>
    <x v="4"/>
  </r>
  <r>
    <x v="812"/>
    <x v="2"/>
    <x v="0"/>
    <n v="0.48568"/>
    <x v="9"/>
    <n v="20"/>
    <x v="1"/>
    <x v="4"/>
  </r>
  <r>
    <x v="812"/>
    <x v="5"/>
    <x v="0"/>
    <n v="0.13904"/>
    <x v="9"/>
    <n v="20"/>
    <x v="1"/>
    <x v="4"/>
  </r>
  <r>
    <x v="812"/>
    <x v="6"/>
    <x v="0"/>
    <n v="0.36153000000000002"/>
    <x v="9"/>
    <n v="20"/>
    <x v="1"/>
    <x v="4"/>
  </r>
  <r>
    <x v="812"/>
    <x v="17"/>
    <x v="0"/>
    <n v="0.64258000000000004"/>
    <x v="9"/>
    <n v="20"/>
    <x v="1"/>
    <x v="4"/>
  </r>
  <r>
    <x v="812"/>
    <x v="15"/>
    <x v="0"/>
    <n v="0.64258000000000004"/>
    <x v="9"/>
    <n v="20"/>
    <x v="1"/>
    <x v="4"/>
  </r>
  <r>
    <x v="812"/>
    <x v="8"/>
    <x v="0"/>
    <n v="0.64258000000000004"/>
    <x v="9"/>
    <n v="20"/>
    <x v="1"/>
    <x v="4"/>
  </r>
  <r>
    <x v="812"/>
    <x v="9"/>
    <x v="0"/>
    <n v="0.64258000000000004"/>
    <x v="9"/>
    <n v="20"/>
    <x v="1"/>
    <x v="4"/>
  </r>
  <r>
    <x v="812"/>
    <x v="10"/>
    <x v="0"/>
    <n v="0.64258000000000004"/>
    <x v="9"/>
    <n v="20"/>
    <x v="1"/>
    <x v="4"/>
  </r>
  <r>
    <x v="812"/>
    <x v="11"/>
    <x v="0"/>
    <n v="0.64258000000000004"/>
    <x v="9"/>
    <n v="20"/>
    <x v="1"/>
    <x v="4"/>
  </r>
  <r>
    <x v="812"/>
    <x v="12"/>
    <x v="0"/>
    <n v="0.64258000000000004"/>
    <x v="9"/>
    <n v="20"/>
    <x v="1"/>
    <x v="4"/>
  </r>
  <r>
    <x v="812"/>
    <x v="18"/>
    <x v="0"/>
    <n v="7.8700000000000006E-2"/>
    <x v="9"/>
    <n v="20"/>
    <x v="1"/>
    <x v="4"/>
  </r>
  <r>
    <x v="812"/>
    <x v="19"/>
    <x v="0"/>
    <n v="0.10150000000000001"/>
    <x v="9"/>
    <n v="20"/>
    <x v="1"/>
    <x v="4"/>
  </r>
  <r>
    <x v="812"/>
    <x v="13"/>
    <x v="0"/>
    <n v="5.509E-2"/>
    <x v="9"/>
    <n v="20"/>
    <x v="1"/>
    <x v="4"/>
  </r>
  <r>
    <x v="812"/>
    <x v="0"/>
    <x v="1"/>
    <n v="0.1168138"/>
    <x v="9"/>
    <n v="20"/>
    <x v="1"/>
    <x v="4"/>
  </r>
  <r>
    <x v="812"/>
    <x v="16"/>
    <x v="1"/>
    <n v="0.27108209999999999"/>
    <x v="9"/>
    <n v="20"/>
    <x v="1"/>
    <x v="4"/>
  </r>
  <r>
    <x v="812"/>
    <x v="14"/>
    <x v="1"/>
    <n v="0.26027400000000001"/>
    <x v="9"/>
    <n v="20"/>
    <x v="1"/>
    <x v="4"/>
  </r>
  <r>
    <x v="812"/>
    <x v="2"/>
    <x v="1"/>
    <n v="0.26866990000000002"/>
    <x v="9"/>
    <n v="20"/>
    <x v="1"/>
    <x v="4"/>
  </r>
  <r>
    <x v="812"/>
    <x v="5"/>
    <x v="1"/>
    <n v="0.1095221"/>
    <x v="9"/>
    <n v="20"/>
    <x v="1"/>
    <x v="4"/>
  </r>
  <r>
    <x v="812"/>
    <x v="6"/>
    <x v="1"/>
    <n v="0.2295325"/>
    <x v="9"/>
    <n v="20"/>
    <x v="1"/>
    <x v="4"/>
  </r>
  <r>
    <x v="812"/>
    <x v="17"/>
    <x v="1"/>
    <n v="0.30279590000000001"/>
    <x v="9"/>
    <n v="20"/>
    <x v="1"/>
    <x v="4"/>
  </r>
  <r>
    <x v="812"/>
    <x v="15"/>
    <x v="1"/>
    <n v="0.29219349999999999"/>
    <x v="9"/>
    <n v="20"/>
    <x v="1"/>
    <x v="4"/>
  </r>
  <r>
    <x v="812"/>
    <x v="8"/>
    <x v="1"/>
    <n v="0.30115039999999998"/>
    <x v="9"/>
    <n v="20"/>
    <x v="1"/>
    <x v="4"/>
  </r>
  <r>
    <x v="812"/>
    <x v="9"/>
    <x v="1"/>
    <n v="0.30848049999999999"/>
    <x v="9"/>
    <n v="20"/>
    <x v="1"/>
    <x v="4"/>
  </r>
  <r>
    <x v="812"/>
    <x v="10"/>
    <x v="1"/>
    <n v="0.32648779999999999"/>
    <x v="9"/>
    <n v="20"/>
    <x v="1"/>
    <x v="4"/>
  </r>
  <r>
    <x v="812"/>
    <x v="11"/>
    <x v="1"/>
    <n v="0.32340239999999998"/>
    <x v="9"/>
    <n v="20"/>
    <x v="1"/>
    <x v="4"/>
  </r>
  <r>
    <x v="812"/>
    <x v="12"/>
    <x v="1"/>
    <n v="0.35629430000000001"/>
    <x v="9"/>
    <n v="20"/>
    <x v="1"/>
    <x v="4"/>
  </r>
  <r>
    <x v="812"/>
    <x v="18"/>
    <x v="1"/>
    <n v="0.1983984"/>
    <x v="9"/>
    <n v="20"/>
    <x v="1"/>
    <x v="4"/>
  </r>
  <r>
    <x v="812"/>
    <x v="19"/>
    <x v="1"/>
    <n v="0.20600889999999999"/>
    <x v="9"/>
    <n v="20"/>
    <x v="1"/>
    <x v="4"/>
  </r>
  <r>
    <x v="812"/>
    <x v="13"/>
    <x v="1"/>
    <n v="8.722655E-2"/>
    <x v="9"/>
    <n v="20"/>
    <x v="1"/>
    <x v="4"/>
  </r>
  <r>
    <x v="813"/>
    <x v="0"/>
    <x v="3"/>
    <n v="0.62739999999999996"/>
    <x v="9"/>
    <n v="21"/>
    <x v="1"/>
    <x v="4"/>
  </r>
  <r>
    <x v="813"/>
    <x v="16"/>
    <x v="3"/>
    <n v="1.4563999999999999"/>
    <x v="9"/>
    <n v="21"/>
    <x v="1"/>
    <x v="4"/>
  </r>
  <r>
    <x v="813"/>
    <x v="14"/>
    <x v="3"/>
    <n v="1.3971"/>
    <x v="9"/>
    <n v="21"/>
    <x v="1"/>
    <x v="4"/>
  </r>
  <r>
    <x v="813"/>
    <x v="2"/>
    <x v="3"/>
    <n v="1.4466000000000001"/>
    <x v="9"/>
    <n v="21"/>
    <x v="1"/>
    <x v="4"/>
  </r>
  <r>
    <x v="813"/>
    <x v="5"/>
    <x v="3"/>
    <n v="0.95650000000000002"/>
    <x v="9"/>
    <n v="21"/>
    <x v="1"/>
    <x v="4"/>
  </r>
  <r>
    <x v="813"/>
    <x v="6"/>
    <x v="3"/>
    <n v="1.2293000000000001"/>
    <x v="9"/>
    <n v="21"/>
    <x v="1"/>
    <x v="4"/>
  </r>
  <r>
    <x v="813"/>
    <x v="17"/>
    <x v="3"/>
    <n v="1.627"/>
    <x v="9"/>
    <n v="21"/>
    <x v="1"/>
    <x v="4"/>
  </r>
  <r>
    <x v="813"/>
    <x v="15"/>
    <x v="3"/>
    <n v="1.5712999999999999"/>
    <x v="9"/>
    <n v="21"/>
    <x v="1"/>
    <x v="4"/>
  </r>
  <r>
    <x v="813"/>
    <x v="8"/>
    <x v="3"/>
    <n v="1.6284000000000001"/>
    <x v="9"/>
    <n v="21"/>
    <x v="1"/>
    <x v="4"/>
  </r>
  <r>
    <x v="813"/>
    <x v="9"/>
    <x v="3"/>
    <n v="1.6484000000000001"/>
    <x v="9"/>
    <n v="21"/>
    <x v="1"/>
    <x v="4"/>
  </r>
  <r>
    <x v="813"/>
    <x v="10"/>
    <x v="3"/>
    <n v="1.758"/>
    <x v="9"/>
    <n v="21"/>
    <x v="1"/>
    <x v="4"/>
  </r>
  <r>
    <x v="813"/>
    <x v="11"/>
    <x v="3"/>
    <n v="1.7303999999999999"/>
    <x v="9"/>
    <n v="21"/>
    <x v="1"/>
    <x v="4"/>
  </r>
  <r>
    <x v="813"/>
    <x v="12"/>
    <x v="3"/>
    <n v="1.9047000000000001"/>
    <x v="9"/>
    <n v="21"/>
    <x v="1"/>
    <x v="4"/>
  </r>
  <r>
    <x v="813"/>
    <x v="18"/>
    <x v="3"/>
    <n v="1.0609999999999999"/>
    <x v="9"/>
    <n v="21"/>
    <x v="1"/>
    <x v="4"/>
  </r>
  <r>
    <x v="813"/>
    <x v="19"/>
    <x v="3"/>
    <n v="1.1201000000000001"/>
    <x v="9"/>
    <n v="21"/>
    <x v="1"/>
    <x v="4"/>
  </r>
  <r>
    <x v="813"/>
    <x v="13"/>
    <x v="3"/>
    <n v="0.74553000000000003"/>
    <x v="9"/>
    <n v="21"/>
    <x v="1"/>
    <x v="4"/>
  </r>
  <r>
    <x v="813"/>
    <x v="0"/>
    <x v="2"/>
    <n v="0.36037130000000001"/>
    <x v="9"/>
    <n v="21"/>
    <x v="1"/>
    <x v="4"/>
  </r>
  <r>
    <x v="813"/>
    <x v="16"/>
    <x v="2"/>
    <n v="0.69838509999999998"/>
    <x v="9"/>
    <n v="21"/>
    <x v="1"/>
    <x v="4"/>
  </r>
  <r>
    <x v="813"/>
    <x v="14"/>
    <x v="2"/>
    <n v="0.65017369999999997"/>
    <x v="9"/>
    <n v="21"/>
    <x v="1"/>
    <x v="4"/>
  </r>
  <r>
    <x v="813"/>
    <x v="2"/>
    <x v="2"/>
    <n v="0.69041750000000002"/>
    <x v="9"/>
    <n v="21"/>
    <x v="1"/>
    <x v="4"/>
  </r>
  <r>
    <x v="813"/>
    <x v="5"/>
    <x v="2"/>
    <n v="0.70742020000000005"/>
    <x v="9"/>
    <n v="21"/>
    <x v="1"/>
    <x v="4"/>
  </r>
  <r>
    <x v="813"/>
    <x v="6"/>
    <x v="2"/>
    <n v="0.63790089999999999"/>
    <x v="9"/>
    <n v="21"/>
    <x v="1"/>
    <x v="4"/>
  </r>
  <r>
    <x v="813"/>
    <x v="17"/>
    <x v="2"/>
    <n v="0.68018420000000002"/>
    <x v="9"/>
    <n v="21"/>
    <x v="1"/>
    <x v="4"/>
  </r>
  <r>
    <x v="813"/>
    <x v="15"/>
    <x v="2"/>
    <n v="0.63489969999999996"/>
    <x v="9"/>
    <n v="21"/>
    <x v="1"/>
    <x v="4"/>
  </r>
  <r>
    <x v="813"/>
    <x v="8"/>
    <x v="2"/>
    <n v="0.68132250000000005"/>
    <x v="9"/>
    <n v="21"/>
    <x v="1"/>
    <x v="4"/>
  </r>
  <r>
    <x v="813"/>
    <x v="9"/>
    <x v="2"/>
    <n v="0.6975827"/>
    <x v="9"/>
    <n v="21"/>
    <x v="1"/>
    <x v="4"/>
  </r>
  <r>
    <x v="813"/>
    <x v="10"/>
    <x v="2"/>
    <n v="0.78668839999999995"/>
    <x v="9"/>
    <n v="21"/>
    <x v="1"/>
    <x v="4"/>
  </r>
  <r>
    <x v="813"/>
    <x v="11"/>
    <x v="2"/>
    <n v="0.76424930000000002"/>
    <x v="9"/>
    <n v="21"/>
    <x v="1"/>
    <x v="4"/>
  </r>
  <r>
    <x v="813"/>
    <x v="12"/>
    <x v="2"/>
    <n v="0.9059566"/>
    <x v="9"/>
    <n v="21"/>
    <x v="1"/>
    <x v="4"/>
  </r>
  <r>
    <x v="813"/>
    <x v="18"/>
    <x v="2"/>
    <n v="0.78390159999999998"/>
    <x v="9"/>
    <n v="21"/>
    <x v="1"/>
    <x v="4"/>
  </r>
  <r>
    <x v="813"/>
    <x v="19"/>
    <x v="2"/>
    <n v="0.80915040000000005"/>
    <x v="9"/>
    <n v="21"/>
    <x v="1"/>
    <x v="4"/>
  </r>
  <r>
    <x v="813"/>
    <x v="13"/>
    <x v="2"/>
    <n v="0.60467110000000002"/>
    <x v="9"/>
    <n v="21"/>
    <x v="1"/>
    <x v="4"/>
  </r>
  <r>
    <x v="813"/>
    <x v="0"/>
    <x v="0"/>
    <n v="0.14971000000000001"/>
    <x v="9"/>
    <n v="21"/>
    <x v="1"/>
    <x v="4"/>
  </r>
  <r>
    <x v="813"/>
    <x v="16"/>
    <x v="0"/>
    <n v="0.48568"/>
    <x v="9"/>
    <n v="21"/>
    <x v="1"/>
    <x v="4"/>
  </r>
  <r>
    <x v="813"/>
    <x v="14"/>
    <x v="0"/>
    <n v="0.48568"/>
    <x v="9"/>
    <n v="21"/>
    <x v="1"/>
    <x v="4"/>
  </r>
  <r>
    <x v="813"/>
    <x v="2"/>
    <x v="0"/>
    <n v="0.48568"/>
    <x v="9"/>
    <n v="21"/>
    <x v="1"/>
    <x v="4"/>
  </r>
  <r>
    <x v="813"/>
    <x v="5"/>
    <x v="0"/>
    <n v="0.13904"/>
    <x v="9"/>
    <n v="21"/>
    <x v="1"/>
    <x v="4"/>
  </r>
  <r>
    <x v="813"/>
    <x v="6"/>
    <x v="0"/>
    <n v="0.36153000000000002"/>
    <x v="9"/>
    <n v="21"/>
    <x v="1"/>
    <x v="4"/>
  </r>
  <r>
    <x v="813"/>
    <x v="17"/>
    <x v="0"/>
    <n v="0.64258000000000004"/>
    <x v="9"/>
    <n v="21"/>
    <x v="1"/>
    <x v="4"/>
  </r>
  <r>
    <x v="813"/>
    <x v="15"/>
    <x v="0"/>
    <n v="0.64258000000000004"/>
    <x v="9"/>
    <n v="21"/>
    <x v="1"/>
    <x v="4"/>
  </r>
  <r>
    <x v="813"/>
    <x v="8"/>
    <x v="0"/>
    <n v="0.64258000000000004"/>
    <x v="9"/>
    <n v="21"/>
    <x v="1"/>
    <x v="4"/>
  </r>
  <r>
    <x v="813"/>
    <x v="9"/>
    <x v="0"/>
    <n v="0.64258000000000004"/>
    <x v="9"/>
    <n v="21"/>
    <x v="1"/>
    <x v="4"/>
  </r>
  <r>
    <x v="813"/>
    <x v="10"/>
    <x v="0"/>
    <n v="0.64258000000000004"/>
    <x v="9"/>
    <n v="21"/>
    <x v="1"/>
    <x v="4"/>
  </r>
  <r>
    <x v="813"/>
    <x v="11"/>
    <x v="0"/>
    <n v="0.64258000000000004"/>
    <x v="9"/>
    <n v="21"/>
    <x v="1"/>
    <x v="4"/>
  </r>
  <r>
    <x v="813"/>
    <x v="12"/>
    <x v="0"/>
    <n v="0.64258000000000004"/>
    <x v="9"/>
    <n v="21"/>
    <x v="1"/>
    <x v="4"/>
  </r>
  <r>
    <x v="813"/>
    <x v="18"/>
    <x v="0"/>
    <n v="7.8700000000000006E-2"/>
    <x v="9"/>
    <n v="21"/>
    <x v="1"/>
    <x v="4"/>
  </r>
  <r>
    <x v="813"/>
    <x v="19"/>
    <x v="0"/>
    <n v="0.10150000000000001"/>
    <x v="9"/>
    <n v="21"/>
    <x v="1"/>
    <x v="4"/>
  </r>
  <r>
    <x v="813"/>
    <x v="13"/>
    <x v="0"/>
    <n v="5.509E-2"/>
    <x v="9"/>
    <n v="21"/>
    <x v="1"/>
    <x v="4"/>
  </r>
  <r>
    <x v="813"/>
    <x v="0"/>
    <x v="1"/>
    <n v="0.1173187"/>
    <x v="9"/>
    <n v="21"/>
    <x v="1"/>
    <x v="4"/>
  </r>
  <r>
    <x v="813"/>
    <x v="16"/>
    <x v="1"/>
    <n v="0.27233499999999999"/>
    <x v="9"/>
    <n v="21"/>
    <x v="1"/>
    <x v="4"/>
  </r>
  <r>
    <x v="813"/>
    <x v="14"/>
    <x v="1"/>
    <n v="0.26124629999999999"/>
    <x v="9"/>
    <n v="21"/>
    <x v="1"/>
    <x v="4"/>
  </r>
  <r>
    <x v="813"/>
    <x v="2"/>
    <x v="1"/>
    <n v="0.27050239999999998"/>
    <x v="9"/>
    <n v="21"/>
    <x v="1"/>
    <x v="4"/>
  </r>
  <r>
    <x v="813"/>
    <x v="5"/>
    <x v="1"/>
    <n v="0.11003979999999999"/>
    <x v="9"/>
    <n v="21"/>
    <x v="1"/>
    <x v="4"/>
  </r>
  <r>
    <x v="813"/>
    <x v="6"/>
    <x v="1"/>
    <n v="0.22986909999999999"/>
    <x v="9"/>
    <n v="21"/>
    <x v="1"/>
    <x v="4"/>
  </r>
  <r>
    <x v="813"/>
    <x v="17"/>
    <x v="1"/>
    <n v="0.3042358"/>
    <x v="9"/>
    <n v="21"/>
    <x v="1"/>
    <x v="4"/>
  </r>
  <r>
    <x v="813"/>
    <x v="15"/>
    <x v="1"/>
    <n v="0.29382029999999998"/>
    <x v="9"/>
    <n v="21"/>
    <x v="1"/>
    <x v="4"/>
  </r>
  <r>
    <x v="813"/>
    <x v="8"/>
    <x v="1"/>
    <n v="0.30449759999999998"/>
    <x v="9"/>
    <n v="21"/>
    <x v="1"/>
    <x v="4"/>
  </r>
  <r>
    <x v="813"/>
    <x v="9"/>
    <x v="1"/>
    <n v="0.30823739999999999"/>
    <x v="9"/>
    <n v="21"/>
    <x v="1"/>
    <x v="4"/>
  </r>
  <r>
    <x v="813"/>
    <x v="10"/>
    <x v="1"/>
    <n v="0.32873170000000002"/>
    <x v="9"/>
    <n v="21"/>
    <x v="1"/>
    <x v="4"/>
  </r>
  <r>
    <x v="813"/>
    <x v="11"/>
    <x v="1"/>
    <n v="0.32357069999999999"/>
    <x v="9"/>
    <n v="21"/>
    <x v="1"/>
    <x v="4"/>
  </r>
  <r>
    <x v="813"/>
    <x v="12"/>
    <x v="1"/>
    <n v="0.35616340000000002"/>
    <x v="9"/>
    <n v="21"/>
    <x v="1"/>
    <x v="4"/>
  </r>
  <r>
    <x v="813"/>
    <x v="18"/>
    <x v="1"/>
    <n v="0.1983984"/>
    <x v="9"/>
    <n v="21"/>
    <x v="1"/>
    <x v="4"/>
  </r>
  <r>
    <x v="813"/>
    <x v="19"/>
    <x v="1"/>
    <n v="0.20944960000000001"/>
    <x v="9"/>
    <n v="21"/>
    <x v="1"/>
    <x v="4"/>
  </r>
  <r>
    <x v="813"/>
    <x v="13"/>
    <x v="1"/>
    <n v="8.5768940000000002E-2"/>
    <x v="9"/>
    <n v="21"/>
    <x v="1"/>
    <x v="4"/>
  </r>
  <r>
    <x v="814"/>
    <x v="0"/>
    <x v="3"/>
    <n v="0.62919999999999998"/>
    <x v="9"/>
    <n v="22"/>
    <x v="1"/>
    <x v="4"/>
  </r>
  <r>
    <x v="814"/>
    <x v="16"/>
    <x v="3"/>
    <n v="1.4509000000000001"/>
    <x v="9"/>
    <n v="22"/>
    <x v="1"/>
    <x v="4"/>
  </r>
  <r>
    <x v="814"/>
    <x v="14"/>
    <x v="3"/>
    <n v="1.3958999999999999"/>
    <x v="9"/>
    <n v="22"/>
    <x v="1"/>
    <x v="4"/>
  </r>
  <r>
    <x v="814"/>
    <x v="2"/>
    <x v="3"/>
    <n v="1.4369000000000001"/>
    <x v="9"/>
    <n v="22"/>
    <x v="1"/>
    <x v="4"/>
  </r>
  <r>
    <x v="814"/>
    <x v="5"/>
    <x v="3"/>
    <n v="0.95499999999999996"/>
    <x v="9"/>
    <n v="22"/>
    <x v="1"/>
    <x v="4"/>
  </r>
  <r>
    <x v="814"/>
    <x v="6"/>
    <x v="3"/>
    <n v="1.2293000000000001"/>
    <x v="9"/>
    <n v="22"/>
    <x v="1"/>
    <x v="4"/>
  </r>
  <r>
    <x v="814"/>
    <x v="17"/>
    <x v="3"/>
    <n v="1.6343000000000001"/>
    <x v="9"/>
    <n v="22"/>
    <x v="1"/>
    <x v="4"/>
  </r>
  <r>
    <x v="814"/>
    <x v="15"/>
    <x v="3"/>
    <n v="1.5805"/>
    <x v="9"/>
    <n v="22"/>
    <x v="1"/>
    <x v="4"/>
  </r>
  <r>
    <x v="814"/>
    <x v="8"/>
    <x v="3"/>
    <n v="1.6349"/>
    <x v="9"/>
    <n v="22"/>
    <x v="1"/>
    <x v="4"/>
  </r>
  <r>
    <x v="814"/>
    <x v="9"/>
    <x v="3"/>
    <n v="1.6637"/>
    <x v="9"/>
    <n v="22"/>
    <x v="1"/>
    <x v="4"/>
  </r>
  <r>
    <x v="814"/>
    <x v="10"/>
    <x v="3"/>
    <n v="1.7675000000000001"/>
    <x v="9"/>
    <n v="22"/>
    <x v="1"/>
    <x v="4"/>
  </r>
  <r>
    <x v="814"/>
    <x v="11"/>
    <x v="3"/>
    <n v="1.7399"/>
    <x v="9"/>
    <n v="22"/>
    <x v="1"/>
    <x v="4"/>
  </r>
  <r>
    <x v="814"/>
    <x v="12"/>
    <x v="3"/>
    <n v="1.9047000000000001"/>
    <x v="9"/>
    <n v="22"/>
    <x v="1"/>
    <x v="4"/>
  </r>
  <r>
    <x v="814"/>
    <x v="18"/>
    <x v="3"/>
    <n v="1.0609999999999999"/>
    <x v="9"/>
    <n v="22"/>
    <x v="1"/>
    <x v="4"/>
  </r>
  <r>
    <x v="814"/>
    <x v="19"/>
    <x v="3"/>
    <n v="1.1201000000000001"/>
    <x v="9"/>
    <n v="22"/>
    <x v="1"/>
    <x v="4"/>
  </r>
  <r>
    <x v="814"/>
    <x v="13"/>
    <x v="3"/>
    <n v="0.74580000000000002"/>
    <x v="9"/>
    <n v="22"/>
    <x v="1"/>
    <x v="4"/>
  </r>
  <r>
    <x v="814"/>
    <x v="0"/>
    <x v="2"/>
    <n v="0.36183470000000001"/>
    <x v="9"/>
    <n v="22"/>
    <x v="1"/>
    <x v="4"/>
  </r>
  <r>
    <x v="814"/>
    <x v="16"/>
    <x v="2"/>
    <n v="0.69391349999999996"/>
    <x v="9"/>
    <n v="22"/>
    <x v="1"/>
    <x v="4"/>
  </r>
  <r>
    <x v="814"/>
    <x v="14"/>
    <x v="2"/>
    <n v="0.6491981"/>
    <x v="9"/>
    <n v="22"/>
    <x v="1"/>
    <x v="4"/>
  </r>
  <r>
    <x v="814"/>
    <x v="2"/>
    <x v="2"/>
    <n v="0.68253140000000001"/>
    <x v="9"/>
    <n v="22"/>
    <x v="1"/>
    <x v="4"/>
  </r>
  <r>
    <x v="814"/>
    <x v="5"/>
    <x v="2"/>
    <n v="0.70609270000000002"/>
    <x v="9"/>
    <n v="22"/>
    <x v="1"/>
    <x v="4"/>
  </r>
  <r>
    <x v="814"/>
    <x v="6"/>
    <x v="2"/>
    <n v="0.63790089999999999"/>
    <x v="9"/>
    <n v="22"/>
    <x v="1"/>
    <x v="4"/>
  </r>
  <r>
    <x v="814"/>
    <x v="17"/>
    <x v="2"/>
    <n v="0.68611920000000004"/>
    <x v="9"/>
    <n v="22"/>
    <x v="1"/>
    <x v="4"/>
  </r>
  <r>
    <x v="814"/>
    <x v="15"/>
    <x v="2"/>
    <n v="0.64237940000000004"/>
    <x v="9"/>
    <n v="22"/>
    <x v="1"/>
    <x v="4"/>
  </r>
  <r>
    <x v="814"/>
    <x v="8"/>
    <x v="2"/>
    <n v="0.68660699999999997"/>
    <x v="9"/>
    <n v="22"/>
    <x v="1"/>
    <x v="4"/>
  </r>
  <r>
    <x v="814"/>
    <x v="9"/>
    <x v="2"/>
    <n v="0.71002169999999998"/>
    <x v="9"/>
    <n v="22"/>
    <x v="1"/>
    <x v="4"/>
  </r>
  <r>
    <x v="814"/>
    <x v="10"/>
    <x v="2"/>
    <n v="0.79441200000000001"/>
    <x v="9"/>
    <n v="22"/>
    <x v="1"/>
    <x v="4"/>
  </r>
  <r>
    <x v="814"/>
    <x v="11"/>
    <x v="2"/>
    <n v="0.77197300000000002"/>
    <x v="9"/>
    <n v="22"/>
    <x v="1"/>
    <x v="4"/>
  </r>
  <r>
    <x v="814"/>
    <x v="12"/>
    <x v="2"/>
    <n v="0.9059566"/>
    <x v="9"/>
    <n v="22"/>
    <x v="1"/>
    <x v="4"/>
  </r>
  <r>
    <x v="814"/>
    <x v="18"/>
    <x v="2"/>
    <n v="0.78390159999999998"/>
    <x v="9"/>
    <n v="22"/>
    <x v="1"/>
    <x v="4"/>
  </r>
  <r>
    <x v="814"/>
    <x v="19"/>
    <x v="2"/>
    <n v="0.80915040000000005"/>
    <x v="9"/>
    <n v="22"/>
    <x v="1"/>
    <x v="4"/>
  </r>
  <r>
    <x v="814"/>
    <x v="13"/>
    <x v="2"/>
    <n v="0.60490999999999995"/>
    <x v="9"/>
    <n v="22"/>
    <x v="1"/>
    <x v="4"/>
  </r>
  <r>
    <x v="814"/>
    <x v="0"/>
    <x v="0"/>
    <n v="0.14971000000000001"/>
    <x v="9"/>
    <n v="22"/>
    <x v="1"/>
    <x v="4"/>
  </r>
  <r>
    <x v="814"/>
    <x v="16"/>
    <x v="0"/>
    <n v="0.48568"/>
    <x v="9"/>
    <n v="22"/>
    <x v="1"/>
    <x v="4"/>
  </r>
  <r>
    <x v="814"/>
    <x v="14"/>
    <x v="0"/>
    <n v="0.48568"/>
    <x v="9"/>
    <n v="22"/>
    <x v="1"/>
    <x v="4"/>
  </r>
  <r>
    <x v="814"/>
    <x v="2"/>
    <x v="0"/>
    <n v="0.48568"/>
    <x v="9"/>
    <n v="22"/>
    <x v="1"/>
    <x v="4"/>
  </r>
  <r>
    <x v="814"/>
    <x v="5"/>
    <x v="0"/>
    <n v="0.13904"/>
    <x v="9"/>
    <n v="22"/>
    <x v="1"/>
    <x v="4"/>
  </r>
  <r>
    <x v="814"/>
    <x v="6"/>
    <x v="0"/>
    <n v="0.36153000000000002"/>
    <x v="9"/>
    <n v="22"/>
    <x v="1"/>
    <x v="4"/>
  </r>
  <r>
    <x v="814"/>
    <x v="17"/>
    <x v="0"/>
    <n v="0.64258000000000004"/>
    <x v="9"/>
    <n v="22"/>
    <x v="1"/>
    <x v="4"/>
  </r>
  <r>
    <x v="814"/>
    <x v="15"/>
    <x v="0"/>
    <n v="0.64258000000000004"/>
    <x v="9"/>
    <n v="22"/>
    <x v="1"/>
    <x v="4"/>
  </r>
  <r>
    <x v="814"/>
    <x v="8"/>
    <x v="0"/>
    <n v="0.64258000000000004"/>
    <x v="9"/>
    <n v="22"/>
    <x v="1"/>
    <x v="4"/>
  </r>
  <r>
    <x v="814"/>
    <x v="9"/>
    <x v="0"/>
    <n v="0.64258000000000004"/>
    <x v="9"/>
    <n v="22"/>
    <x v="1"/>
    <x v="4"/>
  </r>
  <r>
    <x v="814"/>
    <x v="10"/>
    <x v="0"/>
    <n v="0.64258000000000004"/>
    <x v="9"/>
    <n v="22"/>
    <x v="1"/>
    <x v="4"/>
  </r>
  <r>
    <x v="814"/>
    <x v="11"/>
    <x v="0"/>
    <n v="0.64258000000000004"/>
    <x v="9"/>
    <n v="22"/>
    <x v="1"/>
    <x v="4"/>
  </r>
  <r>
    <x v="814"/>
    <x v="12"/>
    <x v="0"/>
    <n v="0.64258000000000004"/>
    <x v="9"/>
    <n v="22"/>
    <x v="1"/>
    <x v="4"/>
  </r>
  <r>
    <x v="814"/>
    <x v="18"/>
    <x v="0"/>
    <n v="7.8700000000000006E-2"/>
    <x v="9"/>
    <n v="22"/>
    <x v="1"/>
    <x v="4"/>
  </r>
  <r>
    <x v="814"/>
    <x v="19"/>
    <x v="0"/>
    <n v="0.10150000000000001"/>
    <x v="9"/>
    <n v="22"/>
    <x v="1"/>
    <x v="4"/>
  </r>
  <r>
    <x v="814"/>
    <x v="13"/>
    <x v="0"/>
    <n v="5.509E-2"/>
    <x v="9"/>
    <n v="22"/>
    <x v="1"/>
    <x v="4"/>
  </r>
  <r>
    <x v="814"/>
    <x v="0"/>
    <x v="1"/>
    <n v="0.1176553"/>
    <x v="9"/>
    <n v="22"/>
    <x v="1"/>
    <x v="4"/>
  </r>
  <r>
    <x v="814"/>
    <x v="16"/>
    <x v="1"/>
    <n v="0.27130650000000001"/>
    <x v="9"/>
    <n v="22"/>
    <x v="1"/>
    <x v="4"/>
  </r>
  <r>
    <x v="814"/>
    <x v="14"/>
    <x v="1"/>
    <n v="0.26102189999999997"/>
    <x v="9"/>
    <n v="22"/>
    <x v="1"/>
    <x v="4"/>
  </r>
  <r>
    <x v="814"/>
    <x v="2"/>
    <x v="1"/>
    <n v="0.2686886"/>
    <x v="9"/>
    <n v="22"/>
    <x v="1"/>
    <x v="4"/>
  </r>
  <r>
    <x v="814"/>
    <x v="5"/>
    <x v="1"/>
    <n v="0.1098673"/>
    <x v="9"/>
    <n v="22"/>
    <x v="1"/>
    <x v="4"/>
  </r>
  <r>
    <x v="814"/>
    <x v="6"/>
    <x v="1"/>
    <n v="0.22986909999999999"/>
    <x v="9"/>
    <n v="22"/>
    <x v="1"/>
    <x v="4"/>
  </r>
  <r>
    <x v="814"/>
    <x v="17"/>
    <x v="1"/>
    <n v="0.30560080000000001"/>
    <x v="9"/>
    <n v="22"/>
    <x v="1"/>
    <x v="4"/>
  </r>
  <r>
    <x v="814"/>
    <x v="15"/>
    <x v="1"/>
    <n v="0.29554069999999999"/>
    <x v="9"/>
    <n v="22"/>
    <x v="1"/>
    <x v="4"/>
  </r>
  <r>
    <x v="814"/>
    <x v="8"/>
    <x v="1"/>
    <n v="0.30571300000000001"/>
    <x v="9"/>
    <n v="22"/>
    <x v="1"/>
    <x v="4"/>
  </r>
  <r>
    <x v="814"/>
    <x v="9"/>
    <x v="1"/>
    <n v="0.3110984"/>
    <x v="9"/>
    <n v="22"/>
    <x v="1"/>
    <x v="4"/>
  </r>
  <r>
    <x v="814"/>
    <x v="10"/>
    <x v="1"/>
    <n v="0.33050810000000003"/>
    <x v="9"/>
    <n v="22"/>
    <x v="1"/>
    <x v="4"/>
  </r>
  <r>
    <x v="814"/>
    <x v="11"/>
    <x v="1"/>
    <n v="0.3253472"/>
    <x v="9"/>
    <n v="22"/>
    <x v="1"/>
    <x v="4"/>
  </r>
  <r>
    <x v="814"/>
    <x v="12"/>
    <x v="1"/>
    <n v="0.35616340000000002"/>
    <x v="9"/>
    <n v="22"/>
    <x v="1"/>
    <x v="4"/>
  </r>
  <r>
    <x v="814"/>
    <x v="18"/>
    <x v="1"/>
    <n v="0.1983984"/>
    <x v="9"/>
    <n v="22"/>
    <x v="1"/>
    <x v="4"/>
  </r>
  <r>
    <x v="814"/>
    <x v="19"/>
    <x v="1"/>
    <n v="0.20944960000000001"/>
    <x v="9"/>
    <n v="22"/>
    <x v="1"/>
    <x v="4"/>
  </r>
  <r>
    <x v="814"/>
    <x v="13"/>
    <x v="1"/>
    <n v="8.5800000000000001E-2"/>
    <x v="9"/>
    <n v="22"/>
    <x v="1"/>
    <x v="4"/>
  </r>
  <r>
    <x v="815"/>
    <x v="0"/>
    <x v="3"/>
    <n v="0.62919999999999998"/>
    <x v="9"/>
    <n v="23"/>
    <x v="1"/>
    <x v="5"/>
  </r>
  <r>
    <x v="815"/>
    <x v="16"/>
    <x v="3"/>
    <n v="1.4359999999999999"/>
    <x v="9"/>
    <n v="23"/>
    <x v="1"/>
    <x v="5"/>
  </r>
  <r>
    <x v="815"/>
    <x v="14"/>
    <x v="3"/>
    <n v="1.3742000000000001"/>
    <x v="9"/>
    <n v="23"/>
    <x v="1"/>
    <x v="5"/>
  </r>
  <r>
    <x v="815"/>
    <x v="2"/>
    <x v="3"/>
    <n v="1.4121999999999999"/>
    <x v="9"/>
    <n v="23"/>
    <x v="1"/>
    <x v="5"/>
  </r>
  <r>
    <x v="815"/>
    <x v="5"/>
    <x v="3"/>
    <n v="0.94020000000000004"/>
    <x v="9"/>
    <n v="23"/>
    <x v="1"/>
    <x v="5"/>
  </r>
  <r>
    <x v="815"/>
    <x v="6"/>
    <x v="3"/>
    <n v="1.2157"/>
    <x v="9"/>
    <n v="23"/>
    <x v="1"/>
    <x v="5"/>
  </r>
  <r>
    <x v="815"/>
    <x v="17"/>
    <x v="3"/>
    <n v="1.6265000000000001"/>
    <x v="9"/>
    <n v="23"/>
    <x v="1"/>
    <x v="5"/>
  </r>
  <r>
    <x v="815"/>
    <x v="15"/>
    <x v="3"/>
    <n v="1.5704"/>
    <x v="9"/>
    <n v="23"/>
    <x v="1"/>
    <x v="5"/>
  </r>
  <r>
    <x v="815"/>
    <x v="8"/>
    <x v="3"/>
    <n v="1.6175999999999999"/>
    <x v="9"/>
    <n v="23"/>
    <x v="1"/>
    <x v="5"/>
  </r>
  <r>
    <x v="815"/>
    <x v="9"/>
    <x v="3"/>
    <n v="1.659"/>
    <x v="9"/>
    <n v="23"/>
    <x v="1"/>
    <x v="5"/>
  </r>
  <r>
    <x v="815"/>
    <x v="10"/>
    <x v="3"/>
    <n v="1.7544"/>
    <x v="9"/>
    <n v="23"/>
    <x v="1"/>
    <x v="5"/>
  </r>
  <r>
    <x v="815"/>
    <x v="11"/>
    <x v="3"/>
    <n v="1.7385999999999999"/>
    <x v="9"/>
    <n v="23"/>
    <x v="1"/>
    <x v="5"/>
  </r>
  <r>
    <x v="815"/>
    <x v="12"/>
    <x v="3"/>
    <n v="1.9052"/>
    <x v="9"/>
    <n v="23"/>
    <x v="1"/>
    <x v="5"/>
  </r>
  <r>
    <x v="815"/>
    <x v="18"/>
    <x v="3"/>
    <n v="1.0609999999999999"/>
    <x v="9"/>
    <n v="23"/>
    <x v="1"/>
    <x v="5"/>
  </r>
  <r>
    <x v="815"/>
    <x v="19"/>
    <x v="3"/>
    <n v="1.1201000000000001"/>
    <x v="9"/>
    <n v="23"/>
    <x v="1"/>
    <x v="5"/>
  </r>
  <r>
    <x v="815"/>
    <x v="13"/>
    <x v="3"/>
    <n v="0.75480000000000003"/>
    <x v="9"/>
    <n v="23"/>
    <x v="1"/>
    <x v="5"/>
  </r>
  <r>
    <x v="815"/>
    <x v="0"/>
    <x v="2"/>
    <n v="0.36183470000000001"/>
    <x v="9"/>
    <n v="23"/>
    <x v="1"/>
    <x v="5"/>
  </r>
  <r>
    <x v="815"/>
    <x v="16"/>
    <x v="2"/>
    <n v="0.68179970000000001"/>
    <x v="9"/>
    <n v="23"/>
    <x v="1"/>
    <x v="5"/>
  </r>
  <r>
    <x v="815"/>
    <x v="14"/>
    <x v="2"/>
    <n v="0.6315558"/>
    <x v="9"/>
    <n v="23"/>
    <x v="1"/>
    <x v="5"/>
  </r>
  <r>
    <x v="815"/>
    <x v="2"/>
    <x v="2"/>
    <n v="0.66245010000000004"/>
    <x v="9"/>
    <n v="23"/>
    <x v="1"/>
    <x v="5"/>
  </r>
  <r>
    <x v="815"/>
    <x v="5"/>
    <x v="2"/>
    <n v="0.69299540000000004"/>
    <x v="9"/>
    <n v="23"/>
    <x v="1"/>
    <x v="5"/>
  </r>
  <r>
    <x v="815"/>
    <x v="6"/>
    <x v="2"/>
    <n v="0.62684399999999996"/>
    <x v="9"/>
    <n v="23"/>
    <x v="1"/>
    <x v="5"/>
  </r>
  <r>
    <x v="815"/>
    <x v="17"/>
    <x v="2"/>
    <n v="0.67977770000000004"/>
    <x v="9"/>
    <n v="23"/>
    <x v="1"/>
    <x v="5"/>
  </r>
  <r>
    <x v="815"/>
    <x v="15"/>
    <x v="2"/>
    <n v="0.63416799999999995"/>
    <x v="9"/>
    <n v="23"/>
    <x v="1"/>
    <x v="5"/>
  </r>
  <r>
    <x v="815"/>
    <x v="8"/>
    <x v="2"/>
    <n v="0.67254199999999997"/>
    <x v="9"/>
    <n v="23"/>
    <x v="1"/>
    <x v="5"/>
  </r>
  <r>
    <x v="815"/>
    <x v="9"/>
    <x v="2"/>
    <n v="0.70620059999999996"/>
    <x v="9"/>
    <n v="23"/>
    <x v="1"/>
    <x v="5"/>
  </r>
  <r>
    <x v="815"/>
    <x v="10"/>
    <x v="2"/>
    <n v="0.78376140000000005"/>
    <x v="9"/>
    <n v="23"/>
    <x v="1"/>
    <x v="5"/>
  </r>
  <r>
    <x v="815"/>
    <x v="11"/>
    <x v="2"/>
    <n v="0.77091589999999999"/>
    <x v="9"/>
    <n v="23"/>
    <x v="1"/>
    <x v="5"/>
  </r>
  <r>
    <x v="815"/>
    <x v="12"/>
    <x v="2"/>
    <n v="0.90636309999999998"/>
    <x v="9"/>
    <n v="23"/>
    <x v="1"/>
    <x v="5"/>
  </r>
  <r>
    <x v="815"/>
    <x v="18"/>
    <x v="2"/>
    <n v="0.78390159999999998"/>
    <x v="9"/>
    <n v="23"/>
    <x v="1"/>
    <x v="5"/>
  </r>
  <r>
    <x v="815"/>
    <x v="19"/>
    <x v="2"/>
    <n v="0.80915040000000005"/>
    <x v="9"/>
    <n v="23"/>
    <x v="1"/>
    <x v="5"/>
  </r>
  <r>
    <x v="815"/>
    <x v="13"/>
    <x v="2"/>
    <n v="0.61287460000000005"/>
    <x v="9"/>
    <n v="23"/>
    <x v="1"/>
    <x v="5"/>
  </r>
  <r>
    <x v="815"/>
    <x v="0"/>
    <x v="0"/>
    <n v="0.14971000000000001"/>
    <x v="9"/>
    <n v="23"/>
    <x v="1"/>
    <x v="5"/>
  </r>
  <r>
    <x v="815"/>
    <x v="16"/>
    <x v="0"/>
    <n v="0.48568"/>
    <x v="9"/>
    <n v="23"/>
    <x v="1"/>
    <x v="5"/>
  </r>
  <r>
    <x v="815"/>
    <x v="14"/>
    <x v="0"/>
    <n v="0.48568"/>
    <x v="9"/>
    <n v="23"/>
    <x v="1"/>
    <x v="5"/>
  </r>
  <r>
    <x v="815"/>
    <x v="2"/>
    <x v="0"/>
    <n v="0.48568"/>
    <x v="9"/>
    <n v="23"/>
    <x v="1"/>
    <x v="5"/>
  </r>
  <r>
    <x v="815"/>
    <x v="5"/>
    <x v="0"/>
    <n v="0.13904"/>
    <x v="9"/>
    <n v="23"/>
    <x v="1"/>
    <x v="5"/>
  </r>
  <r>
    <x v="815"/>
    <x v="6"/>
    <x v="0"/>
    <n v="0.36153000000000002"/>
    <x v="9"/>
    <n v="23"/>
    <x v="1"/>
    <x v="5"/>
  </r>
  <r>
    <x v="815"/>
    <x v="17"/>
    <x v="0"/>
    <n v="0.64258000000000004"/>
    <x v="9"/>
    <n v="23"/>
    <x v="1"/>
    <x v="5"/>
  </r>
  <r>
    <x v="815"/>
    <x v="15"/>
    <x v="0"/>
    <n v="0.64258000000000004"/>
    <x v="9"/>
    <n v="23"/>
    <x v="1"/>
    <x v="5"/>
  </r>
  <r>
    <x v="815"/>
    <x v="8"/>
    <x v="0"/>
    <n v="0.64258000000000004"/>
    <x v="9"/>
    <n v="23"/>
    <x v="1"/>
    <x v="5"/>
  </r>
  <r>
    <x v="815"/>
    <x v="9"/>
    <x v="0"/>
    <n v="0.64258000000000004"/>
    <x v="9"/>
    <n v="23"/>
    <x v="1"/>
    <x v="5"/>
  </r>
  <r>
    <x v="815"/>
    <x v="10"/>
    <x v="0"/>
    <n v="0.64258000000000004"/>
    <x v="9"/>
    <n v="23"/>
    <x v="1"/>
    <x v="5"/>
  </r>
  <r>
    <x v="815"/>
    <x v="11"/>
    <x v="0"/>
    <n v="0.64258000000000004"/>
    <x v="9"/>
    <n v="23"/>
    <x v="1"/>
    <x v="5"/>
  </r>
  <r>
    <x v="815"/>
    <x v="12"/>
    <x v="0"/>
    <n v="0.64258000000000004"/>
    <x v="9"/>
    <n v="23"/>
    <x v="1"/>
    <x v="5"/>
  </r>
  <r>
    <x v="815"/>
    <x v="18"/>
    <x v="0"/>
    <n v="7.8700000000000006E-2"/>
    <x v="9"/>
    <n v="23"/>
    <x v="1"/>
    <x v="5"/>
  </r>
  <r>
    <x v="815"/>
    <x v="19"/>
    <x v="0"/>
    <n v="0.10150000000000001"/>
    <x v="9"/>
    <n v="23"/>
    <x v="1"/>
    <x v="5"/>
  </r>
  <r>
    <x v="815"/>
    <x v="13"/>
    <x v="0"/>
    <n v="5.509E-2"/>
    <x v="9"/>
    <n v="23"/>
    <x v="1"/>
    <x v="5"/>
  </r>
  <r>
    <x v="815"/>
    <x v="0"/>
    <x v="1"/>
    <n v="0.1176553"/>
    <x v="9"/>
    <n v="23"/>
    <x v="1"/>
    <x v="5"/>
  </r>
  <r>
    <x v="815"/>
    <x v="16"/>
    <x v="1"/>
    <n v="0.26852029999999999"/>
    <x v="9"/>
    <n v="23"/>
    <x v="1"/>
    <x v="5"/>
  </r>
  <r>
    <x v="815"/>
    <x v="14"/>
    <x v="1"/>
    <n v="0.25696419999999998"/>
    <x v="9"/>
    <n v="23"/>
    <x v="1"/>
    <x v="5"/>
  </r>
  <r>
    <x v="815"/>
    <x v="2"/>
    <x v="1"/>
    <n v="0.26406990000000002"/>
    <x v="9"/>
    <n v="23"/>
    <x v="1"/>
    <x v="5"/>
  </r>
  <r>
    <x v="815"/>
    <x v="5"/>
    <x v="1"/>
    <n v="0.1081646"/>
    <x v="9"/>
    <n v="23"/>
    <x v="1"/>
    <x v="5"/>
  </r>
  <r>
    <x v="815"/>
    <x v="6"/>
    <x v="1"/>
    <n v="0.227326"/>
    <x v="9"/>
    <n v="23"/>
    <x v="1"/>
    <x v="5"/>
  </r>
  <r>
    <x v="815"/>
    <x v="17"/>
    <x v="1"/>
    <n v="0.30414229999999998"/>
    <x v="9"/>
    <n v="23"/>
    <x v="1"/>
    <x v="5"/>
  </r>
  <r>
    <x v="815"/>
    <x v="15"/>
    <x v="1"/>
    <n v="0.29365200000000002"/>
    <x v="9"/>
    <n v="23"/>
    <x v="1"/>
    <x v="5"/>
  </r>
  <r>
    <x v="815"/>
    <x v="8"/>
    <x v="1"/>
    <n v="0.30247800000000002"/>
    <x v="9"/>
    <n v="23"/>
    <x v="1"/>
    <x v="5"/>
  </r>
  <r>
    <x v="815"/>
    <x v="9"/>
    <x v="1"/>
    <n v="0.31021949999999998"/>
    <x v="9"/>
    <n v="23"/>
    <x v="1"/>
    <x v="5"/>
  </r>
  <r>
    <x v="815"/>
    <x v="10"/>
    <x v="1"/>
    <n v="0.32805849999999998"/>
    <x v="9"/>
    <n v="23"/>
    <x v="1"/>
    <x v="5"/>
  </r>
  <r>
    <x v="815"/>
    <x v="11"/>
    <x v="1"/>
    <n v="0.32510410000000001"/>
    <x v="9"/>
    <n v="23"/>
    <x v="1"/>
    <x v="5"/>
  </r>
  <r>
    <x v="815"/>
    <x v="12"/>
    <x v="1"/>
    <n v="0.35625689999999999"/>
    <x v="9"/>
    <n v="23"/>
    <x v="1"/>
    <x v="5"/>
  </r>
  <r>
    <x v="815"/>
    <x v="18"/>
    <x v="1"/>
    <n v="0.1983984"/>
    <x v="9"/>
    <n v="23"/>
    <x v="1"/>
    <x v="5"/>
  </r>
  <r>
    <x v="815"/>
    <x v="19"/>
    <x v="1"/>
    <n v="0.20944960000000001"/>
    <x v="9"/>
    <n v="23"/>
    <x v="1"/>
    <x v="5"/>
  </r>
  <r>
    <x v="815"/>
    <x v="13"/>
    <x v="1"/>
    <n v="8.6835399999999993E-2"/>
    <x v="9"/>
    <n v="23"/>
    <x v="1"/>
    <x v="5"/>
  </r>
  <r>
    <x v="816"/>
    <x v="0"/>
    <x v="3"/>
    <n v="0.62639999999999996"/>
    <x v="9"/>
    <n v="24"/>
    <x v="1"/>
    <x v="5"/>
  </r>
  <r>
    <x v="816"/>
    <x v="16"/>
    <x v="3"/>
    <n v="1.4094"/>
    <x v="9"/>
    <n v="24"/>
    <x v="1"/>
    <x v="5"/>
  </r>
  <r>
    <x v="816"/>
    <x v="14"/>
    <x v="3"/>
    <n v="1.3391999999999999"/>
    <x v="9"/>
    <n v="24"/>
    <x v="1"/>
    <x v="5"/>
  </r>
  <r>
    <x v="816"/>
    <x v="2"/>
    <x v="3"/>
    <n v="1.3745000000000001"/>
    <x v="9"/>
    <n v="24"/>
    <x v="1"/>
    <x v="5"/>
  </r>
  <r>
    <x v="816"/>
    <x v="5"/>
    <x v="3"/>
    <n v="0.91269999999999996"/>
    <x v="9"/>
    <n v="24"/>
    <x v="1"/>
    <x v="5"/>
  </r>
  <r>
    <x v="816"/>
    <x v="6"/>
    <x v="3"/>
    <n v="1.1977"/>
    <x v="9"/>
    <n v="24"/>
    <x v="1"/>
    <x v="5"/>
  </r>
  <r>
    <x v="816"/>
    <x v="17"/>
    <x v="3"/>
    <n v="1.5972"/>
    <x v="9"/>
    <n v="24"/>
    <x v="1"/>
    <x v="5"/>
  </r>
  <r>
    <x v="816"/>
    <x v="15"/>
    <x v="3"/>
    <n v="1.524"/>
    <x v="9"/>
    <n v="24"/>
    <x v="1"/>
    <x v="5"/>
  </r>
  <r>
    <x v="816"/>
    <x v="8"/>
    <x v="3"/>
    <n v="1.5470999999999999"/>
    <x v="9"/>
    <n v="24"/>
    <x v="1"/>
    <x v="5"/>
  </r>
  <r>
    <x v="816"/>
    <x v="9"/>
    <x v="3"/>
    <n v="1.6354"/>
    <x v="9"/>
    <n v="24"/>
    <x v="1"/>
    <x v="5"/>
  </r>
  <r>
    <x v="816"/>
    <x v="10"/>
    <x v="3"/>
    <n v="1.7039"/>
    <x v="9"/>
    <n v="24"/>
    <x v="1"/>
    <x v="5"/>
  </r>
  <r>
    <x v="816"/>
    <x v="11"/>
    <x v="3"/>
    <n v="1.72"/>
    <x v="9"/>
    <n v="24"/>
    <x v="1"/>
    <x v="5"/>
  </r>
  <r>
    <x v="816"/>
    <x v="12"/>
    <x v="3"/>
    <n v="1.8915999999999999"/>
    <x v="9"/>
    <n v="24"/>
    <x v="1"/>
    <x v="5"/>
  </r>
  <r>
    <x v="816"/>
    <x v="18"/>
    <x v="3"/>
    <n v="1.0609999999999999"/>
    <x v="9"/>
    <n v="24"/>
    <x v="1"/>
    <x v="5"/>
  </r>
  <r>
    <x v="816"/>
    <x v="19"/>
    <x v="3"/>
    <n v="1.1201000000000001"/>
    <x v="9"/>
    <n v="24"/>
    <x v="1"/>
    <x v="5"/>
  </r>
  <r>
    <x v="816"/>
    <x v="13"/>
    <x v="3"/>
    <n v="0.74609999999999999"/>
    <x v="9"/>
    <n v="24"/>
    <x v="1"/>
    <x v="5"/>
  </r>
  <r>
    <x v="816"/>
    <x v="0"/>
    <x v="2"/>
    <n v="0.3595583"/>
    <x v="9"/>
    <n v="24"/>
    <x v="1"/>
    <x v="5"/>
  </r>
  <r>
    <x v="816"/>
    <x v="16"/>
    <x v="2"/>
    <n v="0.66017369999999997"/>
    <x v="9"/>
    <n v="24"/>
    <x v="1"/>
    <x v="5"/>
  </r>
  <r>
    <x v="816"/>
    <x v="14"/>
    <x v="2"/>
    <n v="0.60310050000000004"/>
    <x v="9"/>
    <n v="24"/>
    <x v="1"/>
    <x v="5"/>
  </r>
  <r>
    <x v="816"/>
    <x v="2"/>
    <x v="2"/>
    <n v="0.63179969999999996"/>
    <x v="9"/>
    <n v="24"/>
    <x v="1"/>
    <x v="5"/>
  </r>
  <r>
    <x v="816"/>
    <x v="5"/>
    <x v="2"/>
    <n v="0.66865909999999995"/>
    <x v="9"/>
    <n v="24"/>
    <x v="1"/>
    <x v="5"/>
  </r>
  <r>
    <x v="816"/>
    <x v="6"/>
    <x v="2"/>
    <n v="0.61220989999999997"/>
    <x v="9"/>
    <n v="24"/>
    <x v="1"/>
    <x v="5"/>
  </r>
  <r>
    <x v="816"/>
    <x v="17"/>
    <x v="2"/>
    <n v="0.6559566"/>
    <x v="9"/>
    <n v="24"/>
    <x v="1"/>
    <x v="5"/>
  </r>
  <r>
    <x v="816"/>
    <x v="15"/>
    <x v="2"/>
    <n v="0.59644439999999999"/>
    <x v="9"/>
    <n v="24"/>
    <x v="1"/>
    <x v="5"/>
  </r>
  <r>
    <x v="816"/>
    <x v="8"/>
    <x v="2"/>
    <n v="0.61522480000000002"/>
    <x v="9"/>
    <n v="24"/>
    <x v="1"/>
    <x v="5"/>
  </r>
  <r>
    <x v="816"/>
    <x v="9"/>
    <x v="2"/>
    <n v="0.6870136"/>
    <x v="9"/>
    <n v="24"/>
    <x v="1"/>
    <x v="5"/>
  </r>
  <r>
    <x v="816"/>
    <x v="10"/>
    <x v="2"/>
    <n v="0.74270460000000005"/>
    <x v="9"/>
    <n v="24"/>
    <x v="1"/>
    <x v="5"/>
  </r>
  <r>
    <x v="816"/>
    <x v="11"/>
    <x v="2"/>
    <n v="0.75579399999999997"/>
    <x v="9"/>
    <n v="24"/>
    <x v="1"/>
    <x v="5"/>
  </r>
  <r>
    <x v="816"/>
    <x v="12"/>
    <x v="2"/>
    <n v="0.8953063"/>
    <x v="9"/>
    <n v="24"/>
    <x v="1"/>
    <x v="5"/>
  </r>
  <r>
    <x v="816"/>
    <x v="18"/>
    <x v="2"/>
    <n v="0.78390159999999998"/>
    <x v="9"/>
    <n v="24"/>
    <x v="1"/>
    <x v="5"/>
  </r>
  <r>
    <x v="816"/>
    <x v="19"/>
    <x v="2"/>
    <n v="0.80915040000000005"/>
    <x v="9"/>
    <n v="24"/>
    <x v="1"/>
    <x v="5"/>
  </r>
  <r>
    <x v="816"/>
    <x v="13"/>
    <x v="2"/>
    <n v="0.60517549999999998"/>
    <x v="9"/>
    <n v="24"/>
    <x v="1"/>
    <x v="5"/>
  </r>
  <r>
    <x v="816"/>
    <x v="0"/>
    <x v="0"/>
    <n v="0.14971000000000001"/>
    <x v="9"/>
    <n v="24"/>
    <x v="1"/>
    <x v="5"/>
  </r>
  <r>
    <x v="816"/>
    <x v="16"/>
    <x v="0"/>
    <n v="0.48568"/>
    <x v="9"/>
    <n v="24"/>
    <x v="1"/>
    <x v="5"/>
  </r>
  <r>
    <x v="816"/>
    <x v="14"/>
    <x v="0"/>
    <n v="0.48568"/>
    <x v="9"/>
    <n v="24"/>
    <x v="1"/>
    <x v="5"/>
  </r>
  <r>
    <x v="816"/>
    <x v="2"/>
    <x v="0"/>
    <n v="0.48568"/>
    <x v="9"/>
    <n v="24"/>
    <x v="1"/>
    <x v="5"/>
  </r>
  <r>
    <x v="816"/>
    <x v="5"/>
    <x v="0"/>
    <n v="0.13904"/>
    <x v="9"/>
    <n v="24"/>
    <x v="1"/>
    <x v="5"/>
  </r>
  <r>
    <x v="816"/>
    <x v="6"/>
    <x v="0"/>
    <n v="0.36153000000000002"/>
    <x v="9"/>
    <n v="24"/>
    <x v="1"/>
    <x v="5"/>
  </r>
  <r>
    <x v="816"/>
    <x v="17"/>
    <x v="0"/>
    <n v="0.64258000000000004"/>
    <x v="9"/>
    <n v="24"/>
    <x v="1"/>
    <x v="5"/>
  </r>
  <r>
    <x v="816"/>
    <x v="15"/>
    <x v="0"/>
    <n v="0.64258000000000004"/>
    <x v="9"/>
    <n v="24"/>
    <x v="1"/>
    <x v="5"/>
  </r>
  <r>
    <x v="816"/>
    <x v="8"/>
    <x v="0"/>
    <n v="0.64258000000000004"/>
    <x v="9"/>
    <n v="24"/>
    <x v="1"/>
    <x v="5"/>
  </r>
  <r>
    <x v="816"/>
    <x v="9"/>
    <x v="0"/>
    <n v="0.64258000000000004"/>
    <x v="9"/>
    <n v="24"/>
    <x v="1"/>
    <x v="5"/>
  </r>
  <r>
    <x v="816"/>
    <x v="10"/>
    <x v="0"/>
    <n v="0.64258000000000004"/>
    <x v="9"/>
    <n v="24"/>
    <x v="1"/>
    <x v="5"/>
  </r>
  <r>
    <x v="816"/>
    <x v="11"/>
    <x v="0"/>
    <n v="0.64258000000000004"/>
    <x v="9"/>
    <n v="24"/>
    <x v="1"/>
    <x v="5"/>
  </r>
  <r>
    <x v="816"/>
    <x v="12"/>
    <x v="0"/>
    <n v="0.64258000000000004"/>
    <x v="9"/>
    <n v="24"/>
    <x v="1"/>
    <x v="5"/>
  </r>
  <r>
    <x v="816"/>
    <x v="18"/>
    <x v="0"/>
    <n v="7.8700000000000006E-2"/>
    <x v="9"/>
    <n v="24"/>
    <x v="1"/>
    <x v="5"/>
  </r>
  <r>
    <x v="816"/>
    <x v="19"/>
    <x v="0"/>
    <n v="0.10150000000000001"/>
    <x v="9"/>
    <n v="24"/>
    <x v="1"/>
    <x v="5"/>
  </r>
  <r>
    <x v="816"/>
    <x v="13"/>
    <x v="0"/>
    <n v="5.509E-2"/>
    <x v="9"/>
    <n v="24"/>
    <x v="1"/>
    <x v="5"/>
  </r>
  <r>
    <x v="816"/>
    <x v="0"/>
    <x v="1"/>
    <n v="0.11713170000000001"/>
    <x v="9"/>
    <n v="24"/>
    <x v="1"/>
    <x v="5"/>
  </r>
  <r>
    <x v="816"/>
    <x v="16"/>
    <x v="1"/>
    <n v="0.26354630000000001"/>
    <x v="9"/>
    <n v="24"/>
    <x v="1"/>
    <x v="5"/>
  </r>
  <r>
    <x v="816"/>
    <x v="14"/>
    <x v="1"/>
    <n v="0.25041950000000002"/>
    <x v="9"/>
    <n v="24"/>
    <x v="1"/>
    <x v="5"/>
  </r>
  <r>
    <x v="816"/>
    <x v="2"/>
    <x v="1"/>
    <n v="0.25702029999999998"/>
    <x v="9"/>
    <n v="24"/>
    <x v="1"/>
    <x v="5"/>
  </r>
  <r>
    <x v="816"/>
    <x v="5"/>
    <x v="1"/>
    <n v="0.10500089999999999"/>
    <x v="9"/>
    <n v="24"/>
    <x v="1"/>
    <x v="5"/>
  </r>
  <r>
    <x v="816"/>
    <x v="6"/>
    <x v="1"/>
    <n v="0.2239602"/>
    <x v="9"/>
    <n v="24"/>
    <x v="1"/>
    <x v="5"/>
  </r>
  <r>
    <x v="816"/>
    <x v="17"/>
    <x v="1"/>
    <n v="0.29866340000000002"/>
    <x v="9"/>
    <n v="24"/>
    <x v="1"/>
    <x v="5"/>
  </r>
  <r>
    <x v="816"/>
    <x v="15"/>
    <x v="1"/>
    <n v="0.2849756"/>
    <x v="9"/>
    <n v="24"/>
    <x v="1"/>
    <x v="5"/>
  </r>
  <r>
    <x v="816"/>
    <x v="8"/>
    <x v="1"/>
    <n v="0.28929510000000003"/>
    <x v="9"/>
    <n v="24"/>
    <x v="1"/>
    <x v="5"/>
  </r>
  <r>
    <x v="816"/>
    <x v="9"/>
    <x v="1"/>
    <n v="0.30580649999999998"/>
    <x v="9"/>
    <n v="24"/>
    <x v="1"/>
    <x v="5"/>
  </r>
  <r>
    <x v="816"/>
    <x v="10"/>
    <x v="1"/>
    <n v="0.31861539999999999"/>
    <x v="9"/>
    <n v="24"/>
    <x v="1"/>
    <x v="5"/>
  </r>
  <r>
    <x v="816"/>
    <x v="11"/>
    <x v="1"/>
    <n v="0.32162600000000002"/>
    <x v="9"/>
    <n v="24"/>
    <x v="1"/>
    <x v="5"/>
  </r>
  <r>
    <x v="816"/>
    <x v="12"/>
    <x v="1"/>
    <n v="0.35371380000000002"/>
    <x v="9"/>
    <n v="24"/>
    <x v="1"/>
    <x v="5"/>
  </r>
  <r>
    <x v="816"/>
    <x v="18"/>
    <x v="1"/>
    <n v="0.1983984"/>
    <x v="9"/>
    <n v="24"/>
    <x v="1"/>
    <x v="5"/>
  </r>
  <r>
    <x v="816"/>
    <x v="19"/>
    <x v="1"/>
    <n v="0.20944960000000001"/>
    <x v="9"/>
    <n v="24"/>
    <x v="1"/>
    <x v="5"/>
  </r>
  <r>
    <x v="816"/>
    <x v="13"/>
    <x v="1"/>
    <n v="8.5834510000000003E-2"/>
    <x v="9"/>
    <n v="24"/>
    <x v="1"/>
    <x v="5"/>
  </r>
  <r>
    <x v="817"/>
    <x v="0"/>
    <x v="3"/>
    <n v="0.62470000000000003"/>
    <x v="9"/>
    <n v="25"/>
    <x v="1"/>
    <x v="5"/>
  </r>
  <r>
    <x v="817"/>
    <x v="16"/>
    <x v="3"/>
    <n v="1.3857999999999999"/>
    <x v="9"/>
    <n v="25"/>
    <x v="1"/>
    <x v="5"/>
  </r>
  <r>
    <x v="817"/>
    <x v="14"/>
    <x v="3"/>
    <n v="1.3226"/>
    <x v="9"/>
    <n v="25"/>
    <x v="1"/>
    <x v="5"/>
  </r>
  <r>
    <x v="817"/>
    <x v="2"/>
    <x v="3"/>
    <n v="1.3673"/>
    <x v="9"/>
    <n v="25"/>
    <x v="1"/>
    <x v="5"/>
  </r>
  <r>
    <x v="817"/>
    <x v="5"/>
    <x v="3"/>
    <n v="0.8881"/>
    <x v="9"/>
    <n v="25"/>
    <x v="1"/>
    <x v="5"/>
  </r>
  <r>
    <x v="817"/>
    <x v="6"/>
    <x v="3"/>
    <n v="1.1702999999999999"/>
    <x v="9"/>
    <n v="25"/>
    <x v="1"/>
    <x v="5"/>
  </r>
  <r>
    <x v="817"/>
    <x v="17"/>
    <x v="3"/>
    <n v="1.5606"/>
    <x v="9"/>
    <n v="25"/>
    <x v="1"/>
    <x v="5"/>
  </r>
  <r>
    <x v="817"/>
    <x v="15"/>
    <x v="3"/>
    <n v="1.4915"/>
    <x v="9"/>
    <n v="25"/>
    <x v="1"/>
    <x v="5"/>
  </r>
  <r>
    <x v="817"/>
    <x v="8"/>
    <x v="3"/>
    <n v="1.5407999999999999"/>
    <x v="9"/>
    <n v="25"/>
    <x v="1"/>
    <x v="5"/>
  </r>
  <r>
    <x v="817"/>
    <x v="9"/>
    <x v="3"/>
    <n v="1.5832999999999999"/>
    <x v="9"/>
    <n v="25"/>
    <x v="1"/>
    <x v="5"/>
  </r>
  <r>
    <x v="817"/>
    <x v="10"/>
    <x v="3"/>
    <n v="1.6769000000000001"/>
    <x v="9"/>
    <n v="25"/>
    <x v="1"/>
    <x v="5"/>
  </r>
  <r>
    <x v="817"/>
    <x v="11"/>
    <x v="3"/>
    <n v="1.6549"/>
    <x v="9"/>
    <n v="25"/>
    <x v="1"/>
    <x v="5"/>
  </r>
  <r>
    <x v="817"/>
    <x v="12"/>
    <x v="3"/>
    <n v="1.8788"/>
    <x v="9"/>
    <n v="25"/>
    <x v="1"/>
    <x v="5"/>
  </r>
  <r>
    <x v="817"/>
    <x v="18"/>
    <x v="3"/>
    <n v="1.0609999999999999"/>
    <x v="9"/>
    <n v="25"/>
    <x v="1"/>
    <x v="5"/>
  </r>
  <r>
    <x v="817"/>
    <x v="19"/>
    <x v="3"/>
    <n v="1.1201000000000001"/>
    <x v="9"/>
    <n v="25"/>
    <x v="1"/>
    <x v="5"/>
  </r>
  <r>
    <x v="817"/>
    <x v="13"/>
    <x v="3"/>
    <n v="0.72809999999999997"/>
    <x v="9"/>
    <n v="25"/>
    <x v="1"/>
    <x v="5"/>
  </r>
  <r>
    <x v="817"/>
    <x v="0"/>
    <x v="2"/>
    <n v="0.3581762"/>
    <x v="9"/>
    <n v="25"/>
    <x v="1"/>
    <x v="5"/>
  </r>
  <r>
    <x v="817"/>
    <x v="16"/>
    <x v="2"/>
    <n v="0.64098670000000002"/>
    <x v="9"/>
    <n v="25"/>
    <x v="1"/>
    <x v="5"/>
  </r>
  <r>
    <x v="817"/>
    <x v="14"/>
    <x v="2"/>
    <n v="0.58960460000000003"/>
    <x v="9"/>
    <n v="25"/>
    <x v="1"/>
    <x v="5"/>
  </r>
  <r>
    <x v="817"/>
    <x v="2"/>
    <x v="2"/>
    <n v="0.625946"/>
    <x v="9"/>
    <n v="25"/>
    <x v="1"/>
    <x v="5"/>
  </r>
  <r>
    <x v="817"/>
    <x v="5"/>
    <x v="2"/>
    <n v="0.64688920000000005"/>
    <x v="9"/>
    <n v="25"/>
    <x v="1"/>
    <x v="5"/>
  </r>
  <r>
    <x v="817"/>
    <x v="6"/>
    <x v="2"/>
    <n v="0.58993340000000005"/>
    <x v="9"/>
    <n v="25"/>
    <x v="1"/>
    <x v="5"/>
  </r>
  <r>
    <x v="817"/>
    <x v="17"/>
    <x v="2"/>
    <n v="0.6262006"/>
    <x v="9"/>
    <n v="25"/>
    <x v="1"/>
    <x v="5"/>
  </r>
  <r>
    <x v="817"/>
    <x v="15"/>
    <x v="2"/>
    <n v="0.57002169999999996"/>
    <x v="9"/>
    <n v="25"/>
    <x v="1"/>
    <x v="5"/>
  </r>
  <r>
    <x v="817"/>
    <x v="8"/>
    <x v="2"/>
    <n v="0.61010299999999995"/>
    <x v="9"/>
    <n v="25"/>
    <x v="1"/>
    <x v="5"/>
  </r>
  <r>
    <x v="817"/>
    <x v="9"/>
    <x v="2"/>
    <n v="0.6446558"/>
    <x v="9"/>
    <n v="25"/>
    <x v="1"/>
    <x v="5"/>
  </r>
  <r>
    <x v="817"/>
    <x v="10"/>
    <x v="2"/>
    <n v="0.72075339999999999"/>
    <x v="9"/>
    <n v="25"/>
    <x v="1"/>
    <x v="5"/>
  </r>
  <r>
    <x v="817"/>
    <x v="11"/>
    <x v="2"/>
    <n v="0.70286720000000003"/>
    <x v="9"/>
    <n v="25"/>
    <x v="1"/>
    <x v="5"/>
  </r>
  <r>
    <x v="817"/>
    <x v="12"/>
    <x v="2"/>
    <n v="0.88489980000000001"/>
    <x v="9"/>
    <n v="25"/>
    <x v="1"/>
    <x v="5"/>
  </r>
  <r>
    <x v="817"/>
    <x v="18"/>
    <x v="2"/>
    <n v="0.78390159999999998"/>
    <x v="9"/>
    <n v="25"/>
    <x v="1"/>
    <x v="5"/>
  </r>
  <r>
    <x v="817"/>
    <x v="19"/>
    <x v="2"/>
    <n v="0.80915040000000005"/>
    <x v="9"/>
    <n v="25"/>
    <x v="1"/>
    <x v="5"/>
  </r>
  <r>
    <x v="817"/>
    <x v="13"/>
    <x v="2"/>
    <n v="0.5892463"/>
    <x v="9"/>
    <n v="25"/>
    <x v="1"/>
    <x v="5"/>
  </r>
  <r>
    <x v="817"/>
    <x v="0"/>
    <x v="0"/>
    <n v="0.14971000000000001"/>
    <x v="9"/>
    <n v="25"/>
    <x v="1"/>
    <x v="5"/>
  </r>
  <r>
    <x v="817"/>
    <x v="16"/>
    <x v="0"/>
    <n v="0.48568"/>
    <x v="9"/>
    <n v="25"/>
    <x v="1"/>
    <x v="5"/>
  </r>
  <r>
    <x v="817"/>
    <x v="14"/>
    <x v="0"/>
    <n v="0.48568"/>
    <x v="9"/>
    <n v="25"/>
    <x v="1"/>
    <x v="5"/>
  </r>
  <r>
    <x v="817"/>
    <x v="2"/>
    <x v="0"/>
    <n v="0.48568"/>
    <x v="9"/>
    <n v="25"/>
    <x v="1"/>
    <x v="5"/>
  </r>
  <r>
    <x v="817"/>
    <x v="5"/>
    <x v="0"/>
    <n v="0.13904"/>
    <x v="9"/>
    <n v="25"/>
    <x v="1"/>
    <x v="5"/>
  </r>
  <r>
    <x v="817"/>
    <x v="6"/>
    <x v="0"/>
    <n v="0.36153000000000002"/>
    <x v="9"/>
    <n v="25"/>
    <x v="1"/>
    <x v="5"/>
  </r>
  <r>
    <x v="817"/>
    <x v="17"/>
    <x v="0"/>
    <n v="0.64258000000000004"/>
    <x v="9"/>
    <n v="25"/>
    <x v="1"/>
    <x v="5"/>
  </r>
  <r>
    <x v="817"/>
    <x v="15"/>
    <x v="0"/>
    <n v="0.64258000000000004"/>
    <x v="9"/>
    <n v="25"/>
    <x v="1"/>
    <x v="5"/>
  </r>
  <r>
    <x v="817"/>
    <x v="8"/>
    <x v="0"/>
    <n v="0.64258000000000004"/>
    <x v="9"/>
    <n v="25"/>
    <x v="1"/>
    <x v="5"/>
  </r>
  <r>
    <x v="817"/>
    <x v="9"/>
    <x v="0"/>
    <n v="0.64258000000000004"/>
    <x v="9"/>
    <n v="25"/>
    <x v="1"/>
    <x v="5"/>
  </r>
  <r>
    <x v="817"/>
    <x v="10"/>
    <x v="0"/>
    <n v="0.64258000000000004"/>
    <x v="9"/>
    <n v="25"/>
    <x v="1"/>
    <x v="5"/>
  </r>
  <r>
    <x v="817"/>
    <x v="11"/>
    <x v="0"/>
    <n v="0.64258000000000004"/>
    <x v="9"/>
    <n v="25"/>
    <x v="1"/>
    <x v="5"/>
  </r>
  <r>
    <x v="817"/>
    <x v="12"/>
    <x v="0"/>
    <n v="0.64258000000000004"/>
    <x v="9"/>
    <n v="25"/>
    <x v="1"/>
    <x v="5"/>
  </r>
  <r>
    <x v="817"/>
    <x v="18"/>
    <x v="0"/>
    <n v="7.8700000000000006E-2"/>
    <x v="9"/>
    <n v="25"/>
    <x v="1"/>
    <x v="5"/>
  </r>
  <r>
    <x v="817"/>
    <x v="19"/>
    <x v="0"/>
    <n v="0.10150000000000001"/>
    <x v="9"/>
    <n v="25"/>
    <x v="1"/>
    <x v="5"/>
  </r>
  <r>
    <x v="817"/>
    <x v="13"/>
    <x v="0"/>
    <n v="5.509E-2"/>
    <x v="9"/>
    <n v="25"/>
    <x v="1"/>
    <x v="5"/>
  </r>
  <r>
    <x v="817"/>
    <x v="0"/>
    <x v="1"/>
    <n v="0.1168138"/>
    <x v="9"/>
    <n v="25"/>
    <x v="1"/>
    <x v="5"/>
  </r>
  <r>
    <x v="817"/>
    <x v="16"/>
    <x v="1"/>
    <n v="0.25913330000000001"/>
    <x v="9"/>
    <n v="25"/>
    <x v="1"/>
    <x v="5"/>
  </r>
  <r>
    <x v="817"/>
    <x v="14"/>
    <x v="1"/>
    <n v="0.24731549999999999"/>
    <x v="9"/>
    <n v="25"/>
    <x v="1"/>
    <x v="5"/>
  </r>
  <r>
    <x v="817"/>
    <x v="2"/>
    <x v="1"/>
    <n v="0.25567400000000001"/>
    <x v="9"/>
    <n v="25"/>
    <x v="1"/>
    <x v="5"/>
  </r>
  <r>
    <x v="817"/>
    <x v="5"/>
    <x v="1"/>
    <n v="0.10217080000000001"/>
    <x v="9"/>
    <n v="25"/>
    <x v="1"/>
    <x v="5"/>
  </r>
  <r>
    <x v="817"/>
    <x v="6"/>
    <x v="1"/>
    <n v="0.21883659999999999"/>
    <x v="9"/>
    <n v="25"/>
    <x v="1"/>
    <x v="5"/>
  </r>
  <r>
    <x v="817"/>
    <x v="17"/>
    <x v="1"/>
    <n v="0.29181950000000001"/>
    <x v="9"/>
    <n v="25"/>
    <x v="1"/>
    <x v="5"/>
  </r>
  <r>
    <x v="817"/>
    <x v="15"/>
    <x v="1"/>
    <n v="0.27889839999999999"/>
    <x v="9"/>
    <n v="25"/>
    <x v="1"/>
    <x v="5"/>
  </r>
  <r>
    <x v="817"/>
    <x v="8"/>
    <x v="1"/>
    <n v="0.28811710000000001"/>
    <x v="9"/>
    <n v="25"/>
    <x v="1"/>
    <x v="5"/>
  </r>
  <r>
    <x v="817"/>
    <x v="9"/>
    <x v="1"/>
    <n v="0.2960642"/>
    <x v="9"/>
    <n v="25"/>
    <x v="1"/>
    <x v="5"/>
  </r>
  <r>
    <x v="817"/>
    <x v="10"/>
    <x v="1"/>
    <n v="0.31356669999999998"/>
    <x v="9"/>
    <n v="25"/>
    <x v="1"/>
    <x v="5"/>
  </r>
  <r>
    <x v="817"/>
    <x v="11"/>
    <x v="1"/>
    <n v="0.30945279999999997"/>
    <x v="9"/>
    <n v="25"/>
    <x v="1"/>
    <x v="5"/>
  </r>
  <r>
    <x v="817"/>
    <x v="12"/>
    <x v="1"/>
    <n v="0.35132029999999997"/>
    <x v="9"/>
    <n v="25"/>
    <x v="1"/>
    <x v="5"/>
  </r>
  <r>
    <x v="817"/>
    <x v="18"/>
    <x v="1"/>
    <n v="0.1983984"/>
    <x v="9"/>
    <n v="25"/>
    <x v="1"/>
    <x v="5"/>
  </r>
  <r>
    <x v="817"/>
    <x v="19"/>
    <x v="1"/>
    <n v="0.20944960000000001"/>
    <x v="9"/>
    <n v="25"/>
    <x v="1"/>
    <x v="5"/>
  </r>
  <r>
    <x v="817"/>
    <x v="13"/>
    <x v="1"/>
    <n v="8.376372E-2"/>
    <x v="9"/>
    <n v="25"/>
    <x v="1"/>
    <x v="5"/>
  </r>
  <r>
    <x v="818"/>
    <x v="0"/>
    <x v="3"/>
    <n v="0.62009999999999998"/>
    <x v="9"/>
    <n v="26"/>
    <x v="1"/>
    <x v="5"/>
  </r>
  <r>
    <x v="818"/>
    <x v="16"/>
    <x v="3"/>
    <n v="1.3857999999999999"/>
    <x v="9"/>
    <n v="26"/>
    <x v="1"/>
    <x v="5"/>
  </r>
  <r>
    <x v="818"/>
    <x v="14"/>
    <x v="3"/>
    <n v="1.3269"/>
    <x v="9"/>
    <n v="26"/>
    <x v="1"/>
    <x v="5"/>
  </r>
  <r>
    <x v="818"/>
    <x v="2"/>
    <x v="3"/>
    <n v="1.3740000000000001"/>
    <x v="9"/>
    <n v="26"/>
    <x v="1"/>
    <x v="5"/>
  </r>
  <r>
    <x v="818"/>
    <x v="5"/>
    <x v="3"/>
    <n v="0.89029999999999998"/>
    <x v="9"/>
    <n v="26"/>
    <x v="1"/>
    <x v="5"/>
  </r>
  <r>
    <x v="818"/>
    <x v="6"/>
    <x v="3"/>
    <n v="1.1687000000000001"/>
    <x v="9"/>
    <n v="26"/>
    <x v="1"/>
    <x v="5"/>
  </r>
  <r>
    <x v="818"/>
    <x v="17"/>
    <x v="3"/>
    <n v="1.5503"/>
    <x v="9"/>
    <n v="26"/>
    <x v="1"/>
    <x v="5"/>
  </r>
  <r>
    <x v="818"/>
    <x v="15"/>
    <x v="3"/>
    <n v="1.4875"/>
    <x v="9"/>
    <n v="26"/>
    <x v="1"/>
    <x v="5"/>
  </r>
  <r>
    <x v="818"/>
    <x v="8"/>
    <x v="3"/>
    <n v="1.5382"/>
    <x v="9"/>
    <n v="26"/>
    <x v="1"/>
    <x v="5"/>
  </r>
  <r>
    <x v="818"/>
    <x v="9"/>
    <x v="3"/>
    <n v="1.5779000000000001"/>
    <x v="9"/>
    <n v="26"/>
    <x v="1"/>
    <x v="5"/>
  </r>
  <r>
    <x v="818"/>
    <x v="10"/>
    <x v="3"/>
    <n v="1.6716"/>
    <x v="9"/>
    <n v="26"/>
    <x v="1"/>
    <x v="5"/>
  </r>
  <r>
    <x v="818"/>
    <x v="11"/>
    <x v="3"/>
    <n v="1.6435999999999999"/>
    <x v="9"/>
    <n v="26"/>
    <x v="1"/>
    <x v="5"/>
  </r>
  <r>
    <x v="818"/>
    <x v="12"/>
    <x v="3"/>
    <n v="1.8763000000000001"/>
    <x v="9"/>
    <n v="26"/>
    <x v="1"/>
    <x v="5"/>
  </r>
  <r>
    <x v="818"/>
    <x v="18"/>
    <x v="3"/>
    <n v="1.0609999999999999"/>
    <x v="9"/>
    <n v="26"/>
    <x v="1"/>
    <x v="5"/>
  </r>
  <r>
    <x v="818"/>
    <x v="19"/>
    <x v="3"/>
    <n v="1.1201000000000001"/>
    <x v="9"/>
    <n v="26"/>
    <x v="1"/>
    <x v="5"/>
  </r>
  <r>
    <x v="818"/>
    <x v="13"/>
    <x v="3"/>
    <n v="0.71960000000000002"/>
    <x v="9"/>
    <n v="26"/>
    <x v="1"/>
    <x v="5"/>
  </r>
  <r>
    <x v="818"/>
    <x v="0"/>
    <x v="2"/>
    <n v="0.35443639999999998"/>
    <x v="9"/>
    <n v="26"/>
    <x v="1"/>
    <x v="5"/>
  </r>
  <r>
    <x v="818"/>
    <x v="16"/>
    <x v="2"/>
    <n v="0.64098670000000002"/>
    <x v="9"/>
    <n v="26"/>
    <x v="1"/>
    <x v="5"/>
  </r>
  <r>
    <x v="818"/>
    <x v="14"/>
    <x v="2"/>
    <n v="0.59310050000000003"/>
    <x v="9"/>
    <n v="26"/>
    <x v="1"/>
    <x v="5"/>
  </r>
  <r>
    <x v="818"/>
    <x v="2"/>
    <x v="2"/>
    <n v="0.63139310000000004"/>
    <x v="9"/>
    <n v="26"/>
    <x v="1"/>
    <x v="5"/>
  </r>
  <r>
    <x v="818"/>
    <x v="5"/>
    <x v="2"/>
    <n v="0.64883610000000003"/>
    <x v="9"/>
    <n v="26"/>
    <x v="1"/>
    <x v="5"/>
  </r>
  <r>
    <x v="818"/>
    <x v="6"/>
    <x v="2"/>
    <n v="0.58863259999999995"/>
    <x v="9"/>
    <n v="26"/>
    <x v="1"/>
    <x v="5"/>
  </r>
  <r>
    <x v="818"/>
    <x v="17"/>
    <x v="2"/>
    <n v="0.61782649999999995"/>
    <x v="9"/>
    <n v="26"/>
    <x v="1"/>
    <x v="5"/>
  </r>
  <r>
    <x v="818"/>
    <x v="15"/>
    <x v="2"/>
    <n v="0.56676959999999998"/>
    <x v="9"/>
    <n v="26"/>
    <x v="1"/>
    <x v="5"/>
  </r>
  <r>
    <x v="818"/>
    <x v="8"/>
    <x v="2"/>
    <n v="0.60798909999999995"/>
    <x v="9"/>
    <n v="26"/>
    <x v="1"/>
    <x v="5"/>
  </r>
  <r>
    <x v="818"/>
    <x v="9"/>
    <x v="2"/>
    <n v="0.64026559999999999"/>
    <x v="9"/>
    <n v="26"/>
    <x v="1"/>
    <x v="5"/>
  </r>
  <r>
    <x v="818"/>
    <x v="10"/>
    <x v="2"/>
    <n v="0.71644450000000004"/>
    <x v="9"/>
    <n v="26"/>
    <x v="1"/>
    <x v="5"/>
  </r>
  <r>
    <x v="818"/>
    <x v="11"/>
    <x v="2"/>
    <n v="0.69368010000000002"/>
    <x v="9"/>
    <n v="26"/>
    <x v="1"/>
    <x v="5"/>
  </r>
  <r>
    <x v="818"/>
    <x v="12"/>
    <x v="2"/>
    <n v="0.88286719999999996"/>
    <x v="9"/>
    <n v="26"/>
    <x v="1"/>
    <x v="5"/>
  </r>
  <r>
    <x v="818"/>
    <x v="18"/>
    <x v="2"/>
    <n v="0.78390159999999998"/>
    <x v="9"/>
    <n v="26"/>
    <x v="1"/>
    <x v="5"/>
  </r>
  <r>
    <x v="818"/>
    <x v="19"/>
    <x v="2"/>
    <n v="0.80915040000000005"/>
    <x v="9"/>
    <n v="26"/>
    <x v="1"/>
    <x v="5"/>
  </r>
  <r>
    <x v="818"/>
    <x v="13"/>
    <x v="2"/>
    <n v="0.58172420000000002"/>
    <x v="9"/>
    <n v="26"/>
    <x v="1"/>
    <x v="5"/>
  </r>
  <r>
    <x v="818"/>
    <x v="0"/>
    <x v="0"/>
    <n v="0.14971000000000001"/>
    <x v="9"/>
    <n v="26"/>
    <x v="1"/>
    <x v="5"/>
  </r>
  <r>
    <x v="818"/>
    <x v="16"/>
    <x v="0"/>
    <n v="0.48568"/>
    <x v="9"/>
    <n v="26"/>
    <x v="1"/>
    <x v="5"/>
  </r>
  <r>
    <x v="818"/>
    <x v="14"/>
    <x v="0"/>
    <n v="0.48568"/>
    <x v="9"/>
    <n v="26"/>
    <x v="1"/>
    <x v="5"/>
  </r>
  <r>
    <x v="818"/>
    <x v="2"/>
    <x v="0"/>
    <n v="0.48568"/>
    <x v="9"/>
    <n v="26"/>
    <x v="1"/>
    <x v="5"/>
  </r>
  <r>
    <x v="818"/>
    <x v="5"/>
    <x v="0"/>
    <n v="0.13904"/>
    <x v="9"/>
    <n v="26"/>
    <x v="1"/>
    <x v="5"/>
  </r>
  <r>
    <x v="818"/>
    <x v="6"/>
    <x v="0"/>
    <n v="0.36153000000000002"/>
    <x v="9"/>
    <n v="26"/>
    <x v="1"/>
    <x v="5"/>
  </r>
  <r>
    <x v="818"/>
    <x v="17"/>
    <x v="0"/>
    <n v="0.64258000000000004"/>
    <x v="9"/>
    <n v="26"/>
    <x v="1"/>
    <x v="5"/>
  </r>
  <r>
    <x v="818"/>
    <x v="15"/>
    <x v="0"/>
    <n v="0.64258000000000004"/>
    <x v="9"/>
    <n v="26"/>
    <x v="1"/>
    <x v="5"/>
  </r>
  <r>
    <x v="818"/>
    <x v="8"/>
    <x v="0"/>
    <n v="0.64258000000000004"/>
    <x v="9"/>
    <n v="26"/>
    <x v="1"/>
    <x v="5"/>
  </r>
  <r>
    <x v="818"/>
    <x v="9"/>
    <x v="0"/>
    <n v="0.64258000000000004"/>
    <x v="9"/>
    <n v="26"/>
    <x v="1"/>
    <x v="5"/>
  </r>
  <r>
    <x v="818"/>
    <x v="10"/>
    <x v="0"/>
    <n v="0.64258000000000004"/>
    <x v="9"/>
    <n v="26"/>
    <x v="1"/>
    <x v="5"/>
  </r>
  <r>
    <x v="818"/>
    <x v="11"/>
    <x v="0"/>
    <n v="0.64258000000000004"/>
    <x v="9"/>
    <n v="26"/>
    <x v="1"/>
    <x v="5"/>
  </r>
  <r>
    <x v="818"/>
    <x v="12"/>
    <x v="0"/>
    <n v="0.64258000000000004"/>
    <x v="9"/>
    <n v="26"/>
    <x v="1"/>
    <x v="5"/>
  </r>
  <r>
    <x v="818"/>
    <x v="18"/>
    <x v="0"/>
    <n v="7.8700000000000006E-2"/>
    <x v="9"/>
    <n v="26"/>
    <x v="1"/>
    <x v="5"/>
  </r>
  <r>
    <x v="818"/>
    <x v="19"/>
    <x v="0"/>
    <n v="0.10150000000000001"/>
    <x v="9"/>
    <n v="26"/>
    <x v="1"/>
    <x v="5"/>
  </r>
  <r>
    <x v="818"/>
    <x v="13"/>
    <x v="0"/>
    <n v="5.509E-2"/>
    <x v="9"/>
    <n v="26"/>
    <x v="1"/>
    <x v="5"/>
  </r>
  <r>
    <x v="818"/>
    <x v="0"/>
    <x v="1"/>
    <n v="0.11595370000000001"/>
    <x v="9"/>
    <n v="26"/>
    <x v="1"/>
    <x v="5"/>
  </r>
  <r>
    <x v="818"/>
    <x v="16"/>
    <x v="1"/>
    <n v="0.25913330000000001"/>
    <x v="9"/>
    <n v="26"/>
    <x v="1"/>
    <x v="5"/>
  </r>
  <r>
    <x v="818"/>
    <x v="14"/>
    <x v="1"/>
    <n v="0.24811949999999999"/>
    <x v="9"/>
    <n v="26"/>
    <x v="1"/>
    <x v="5"/>
  </r>
  <r>
    <x v="818"/>
    <x v="2"/>
    <x v="1"/>
    <n v="0.25692680000000001"/>
    <x v="9"/>
    <n v="26"/>
    <x v="1"/>
    <x v="5"/>
  </r>
  <r>
    <x v="818"/>
    <x v="5"/>
    <x v="1"/>
    <n v="0.1024239"/>
    <x v="9"/>
    <n v="26"/>
    <x v="1"/>
    <x v="5"/>
  </r>
  <r>
    <x v="818"/>
    <x v="6"/>
    <x v="1"/>
    <n v="0.21853739999999999"/>
    <x v="9"/>
    <n v="26"/>
    <x v="1"/>
    <x v="5"/>
  </r>
  <r>
    <x v="818"/>
    <x v="17"/>
    <x v="1"/>
    <n v="0.28989350000000003"/>
    <x v="9"/>
    <n v="26"/>
    <x v="1"/>
    <x v="5"/>
  </r>
  <r>
    <x v="818"/>
    <x v="15"/>
    <x v="1"/>
    <n v="0.27815040000000002"/>
    <x v="9"/>
    <n v="26"/>
    <x v="1"/>
    <x v="5"/>
  </r>
  <r>
    <x v="818"/>
    <x v="8"/>
    <x v="1"/>
    <n v="0.28763090000000002"/>
    <x v="9"/>
    <n v="26"/>
    <x v="1"/>
    <x v="5"/>
  </r>
  <r>
    <x v="818"/>
    <x v="9"/>
    <x v="1"/>
    <n v="0.2950545"/>
    <x v="9"/>
    <n v="26"/>
    <x v="1"/>
    <x v="5"/>
  </r>
  <r>
    <x v="818"/>
    <x v="10"/>
    <x v="1"/>
    <n v="0.31257560000000001"/>
    <x v="9"/>
    <n v="26"/>
    <x v="1"/>
    <x v="5"/>
  </r>
  <r>
    <x v="818"/>
    <x v="11"/>
    <x v="1"/>
    <n v="0.3073398"/>
    <x v="9"/>
    <n v="26"/>
    <x v="1"/>
    <x v="5"/>
  </r>
  <r>
    <x v="818"/>
    <x v="12"/>
    <x v="1"/>
    <n v="0.35085280000000002"/>
    <x v="9"/>
    <n v="26"/>
    <x v="1"/>
    <x v="5"/>
  </r>
  <r>
    <x v="818"/>
    <x v="18"/>
    <x v="1"/>
    <n v="0.1983984"/>
    <x v="9"/>
    <n v="26"/>
    <x v="1"/>
    <x v="5"/>
  </r>
  <r>
    <x v="818"/>
    <x v="19"/>
    <x v="1"/>
    <n v="0.20944960000000001"/>
    <x v="9"/>
    <n v="26"/>
    <x v="1"/>
    <x v="5"/>
  </r>
  <r>
    <x v="818"/>
    <x v="13"/>
    <x v="1"/>
    <n v="8.2785839999999999E-2"/>
    <x v="9"/>
    <n v="26"/>
    <x v="1"/>
    <x v="5"/>
  </r>
  <r>
    <x v="819"/>
    <x v="0"/>
    <x v="3"/>
    <n v="0.61870000000000003"/>
    <x v="9"/>
    <n v="27"/>
    <x v="2"/>
    <x v="6"/>
  </r>
  <r>
    <x v="819"/>
    <x v="16"/>
    <x v="3"/>
    <n v="1.3952"/>
    <x v="9"/>
    <n v="27"/>
    <x v="2"/>
    <x v="6"/>
  </r>
  <r>
    <x v="819"/>
    <x v="14"/>
    <x v="3"/>
    <n v="1.3375999999999999"/>
    <x v="9"/>
    <n v="27"/>
    <x v="2"/>
    <x v="6"/>
  </r>
  <r>
    <x v="819"/>
    <x v="2"/>
    <x v="3"/>
    <n v="1.3868"/>
    <x v="9"/>
    <n v="27"/>
    <x v="2"/>
    <x v="6"/>
  </r>
  <r>
    <x v="819"/>
    <x v="5"/>
    <x v="3"/>
    <n v="0.89990000000000003"/>
    <x v="9"/>
    <n v="27"/>
    <x v="2"/>
    <x v="6"/>
  </r>
  <r>
    <x v="819"/>
    <x v="6"/>
    <x v="3"/>
    <n v="1.1779999999999999"/>
    <x v="9"/>
    <n v="27"/>
    <x v="2"/>
    <x v="6"/>
  </r>
  <r>
    <x v="819"/>
    <x v="17"/>
    <x v="3"/>
    <n v="1.5548999999999999"/>
    <x v="9"/>
    <n v="27"/>
    <x v="2"/>
    <x v="6"/>
  </r>
  <r>
    <x v="819"/>
    <x v="15"/>
    <x v="3"/>
    <n v="1.4967999999999999"/>
    <x v="9"/>
    <n v="27"/>
    <x v="2"/>
    <x v="6"/>
  </r>
  <r>
    <x v="819"/>
    <x v="8"/>
    <x v="3"/>
    <n v="1.5549999999999999"/>
    <x v="9"/>
    <n v="27"/>
    <x v="2"/>
    <x v="6"/>
  </r>
  <r>
    <x v="819"/>
    <x v="9"/>
    <x v="3"/>
    <n v="1.5825"/>
    <x v="9"/>
    <n v="27"/>
    <x v="2"/>
    <x v="6"/>
  </r>
  <r>
    <x v="819"/>
    <x v="10"/>
    <x v="3"/>
    <n v="1.6831"/>
    <x v="9"/>
    <n v="27"/>
    <x v="2"/>
    <x v="6"/>
  </r>
  <r>
    <x v="819"/>
    <x v="11"/>
    <x v="3"/>
    <n v="1.6515"/>
    <x v="9"/>
    <n v="27"/>
    <x v="2"/>
    <x v="6"/>
  </r>
  <r>
    <x v="819"/>
    <x v="12"/>
    <x v="3"/>
    <n v="1.8814"/>
    <x v="9"/>
    <n v="27"/>
    <x v="2"/>
    <x v="6"/>
  </r>
  <r>
    <x v="819"/>
    <x v="18"/>
    <x v="3"/>
    <n v="1.0609999999999999"/>
    <x v="9"/>
    <n v="27"/>
    <x v="2"/>
    <x v="6"/>
  </r>
  <r>
    <x v="819"/>
    <x v="19"/>
    <x v="3"/>
    <n v="1.1201000000000001"/>
    <x v="9"/>
    <n v="27"/>
    <x v="2"/>
    <x v="6"/>
  </r>
  <r>
    <x v="819"/>
    <x v="13"/>
    <x v="3"/>
    <n v="0.71960000000000002"/>
    <x v="9"/>
    <n v="27"/>
    <x v="2"/>
    <x v="6"/>
  </r>
  <r>
    <x v="819"/>
    <x v="0"/>
    <x v="2"/>
    <n v="0.35329820000000001"/>
    <x v="9"/>
    <n v="27"/>
    <x v="2"/>
    <x v="6"/>
  </r>
  <r>
    <x v="819"/>
    <x v="16"/>
    <x v="2"/>
    <n v="0.64862900000000001"/>
    <x v="9"/>
    <n v="27"/>
    <x v="2"/>
    <x v="6"/>
  </r>
  <r>
    <x v="819"/>
    <x v="14"/>
    <x v="2"/>
    <n v="0.60179970000000005"/>
    <x v="9"/>
    <n v="27"/>
    <x v="2"/>
    <x v="6"/>
  </r>
  <r>
    <x v="819"/>
    <x v="2"/>
    <x v="2"/>
    <n v="0.64179969999999997"/>
    <x v="9"/>
    <n v="27"/>
    <x v="2"/>
    <x v="6"/>
  </r>
  <r>
    <x v="819"/>
    <x v="5"/>
    <x v="2"/>
    <n v="0.65733169999999996"/>
    <x v="9"/>
    <n v="27"/>
    <x v="2"/>
    <x v="6"/>
  </r>
  <r>
    <x v="819"/>
    <x v="6"/>
    <x v="2"/>
    <n v="0.59619359999999999"/>
    <x v="9"/>
    <n v="27"/>
    <x v="2"/>
    <x v="6"/>
  </r>
  <r>
    <x v="819"/>
    <x v="17"/>
    <x v="2"/>
    <n v="0.62156639999999996"/>
    <x v="9"/>
    <n v="27"/>
    <x v="2"/>
    <x v="6"/>
  </r>
  <r>
    <x v="819"/>
    <x v="15"/>
    <x v="2"/>
    <n v="0.57433060000000002"/>
    <x v="9"/>
    <n v="27"/>
    <x v="2"/>
    <x v="6"/>
  </r>
  <r>
    <x v="819"/>
    <x v="8"/>
    <x v="2"/>
    <n v="0.62164770000000003"/>
    <x v="9"/>
    <n v="27"/>
    <x v="2"/>
    <x v="6"/>
  </r>
  <r>
    <x v="819"/>
    <x v="9"/>
    <x v="2"/>
    <n v="0.64400539999999995"/>
    <x v="9"/>
    <n v="27"/>
    <x v="2"/>
    <x v="6"/>
  </r>
  <r>
    <x v="819"/>
    <x v="10"/>
    <x v="2"/>
    <n v="0.72579400000000005"/>
    <x v="9"/>
    <n v="27"/>
    <x v="2"/>
    <x v="6"/>
  </r>
  <r>
    <x v="819"/>
    <x v="11"/>
    <x v="2"/>
    <n v="0.70010289999999997"/>
    <x v="9"/>
    <n v="27"/>
    <x v="2"/>
    <x v="6"/>
  </r>
  <r>
    <x v="819"/>
    <x v="12"/>
    <x v="2"/>
    <n v="0.88701359999999996"/>
    <x v="9"/>
    <n v="27"/>
    <x v="2"/>
    <x v="6"/>
  </r>
  <r>
    <x v="819"/>
    <x v="18"/>
    <x v="2"/>
    <n v="0.78390159999999998"/>
    <x v="9"/>
    <n v="27"/>
    <x v="2"/>
    <x v="6"/>
  </r>
  <r>
    <x v="819"/>
    <x v="19"/>
    <x v="2"/>
    <n v="0.80915040000000005"/>
    <x v="9"/>
    <n v="27"/>
    <x v="2"/>
    <x v="6"/>
  </r>
  <r>
    <x v="819"/>
    <x v="13"/>
    <x v="2"/>
    <n v="0.58172420000000002"/>
    <x v="9"/>
    <n v="27"/>
    <x v="2"/>
    <x v="6"/>
  </r>
  <r>
    <x v="819"/>
    <x v="0"/>
    <x v="0"/>
    <n v="0.14971000000000001"/>
    <x v="9"/>
    <n v="27"/>
    <x v="2"/>
    <x v="6"/>
  </r>
  <r>
    <x v="819"/>
    <x v="16"/>
    <x v="0"/>
    <n v="0.48568"/>
    <x v="9"/>
    <n v="27"/>
    <x v="2"/>
    <x v="6"/>
  </r>
  <r>
    <x v="819"/>
    <x v="14"/>
    <x v="0"/>
    <n v="0.48568"/>
    <x v="9"/>
    <n v="27"/>
    <x v="2"/>
    <x v="6"/>
  </r>
  <r>
    <x v="819"/>
    <x v="2"/>
    <x v="0"/>
    <n v="0.48568"/>
    <x v="9"/>
    <n v="27"/>
    <x v="2"/>
    <x v="6"/>
  </r>
  <r>
    <x v="819"/>
    <x v="5"/>
    <x v="0"/>
    <n v="0.13904"/>
    <x v="9"/>
    <n v="27"/>
    <x v="2"/>
    <x v="6"/>
  </r>
  <r>
    <x v="819"/>
    <x v="6"/>
    <x v="0"/>
    <n v="0.36153000000000002"/>
    <x v="9"/>
    <n v="27"/>
    <x v="2"/>
    <x v="6"/>
  </r>
  <r>
    <x v="819"/>
    <x v="17"/>
    <x v="0"/>
    <n v="0.64258000000000004"/>
    <x v="9"/>
    <n v="27"/>
    <x v="2"/>
    <x v="6"/>
  </r>
  <r>
    <x v="819"/>
    <x v="15"/>
    <x v="0"/>
    <n v="0.64258000000000004"/>
    <x v="9"/>
    <n v="27"/>
    <x v="2"/>
    <x v="6"/>
  </r>
  <r>
    <x v="819"/>
    <x v="8"/>
    <x v="0"/>
    <n v="0.64258000000000004"/>
    <x v="9"/>
    <n v="27"/>
    <x v="2"/>
    <x v="6"/>
  </r>
  <r>
    <x v="819"/>
    <x v="9"/>
    <x v="0"/>
    <n v="0.64258000000000004"/>
    <x v="9"/>
    <n v="27"/>
    <x v="2"/>
    <x v="6"/>
  </r>
  <r>
    <x v="819"/>
    <x v="10"/>
    <x v="0"/>
    <n v="0.64258000000000004"/>
    <x v="9"/>
    <n v="27"/>
    <x v="2"/>
    <x v="6"/>
  </r>
  <r>
    <x v="819"/>
    <x v="11"/>
    <x v="0"/>
    <n v="0.64258000000000004"/>
    <x v="9"/>
    <n v="27"/>
    <x v="2"/>
    <x v="6"/>
  </r>
  <r>
    <x v="819"/>
    <x v="12"/>
    <x v="0"/>
    <n v="0.64258000000000004"/>
    <x v="9"/>
    <n v="27"/>
    <x v="2"/>
    <x v="6"/>
  </r>
  <r>
    <x v="819"/>
    <x v="18"/>
    <x v="0"/>
    <n v="7.8700000000000006E-2"/>
    <x v="9"/>
    <n v="27"/>
    <x v="2"/>
    <x v="6"/>
  </r>
  <r>
    <x v="819"/>
    <x v="19"/>
    <x v="0"/>
    <n v="0.10150000000000001"/>
    <x v="9"/>
    <n v="27"/>
    <x v="2"/>
    <x v="6"/>
  </r>
  <r>
    <x v="819"/>
    <x v="13"/>
    <x v="0"/>
    <n v="5.509E-2"/>
    <x v="9"/>
    <n v="27"/>
    <x v="2"/>
    <x v="6"/>
  </r>
  <r>
    <x v="819"/>
    <x v="0"/>
    <x v="1"/>
    <n v="0.1156919"/>
    <x v="9"/>
    <n v="27"/>
    <x v="2"/>
    <x v="6"/>
  </r>
  <r>
    <x v="819"/>
    <x v="16"/>
    <x v="1"/>
    <n v="0.26089109999999999"/>
    <x v="9"/>
    <n v="27"/>
    <x v="2"/>
    <x v="6"/>
  </r>
  <r>
    <x v="819"/>
    <x v="14"/>
    <x v="1"/>
    <n v="0.25012030000000002"/>
    <x v="9"/>
    <n v="27"/>
    <x v="2"/>
    <x v="6"/>
  </r>
  <r>
    <x v="819"/>
    <x v="2"/>
    <x v="1"/>
    <n v="0.2593203"/>
    <x v="9"/>
    <n v="27"/>
    <x v="2"/>
    <x v="6"/>
  </r>
  <r>
    <x v="819"/>
    <x v="5"/>
    <x v="1"/>
    <n v="0.1035283"/>
    <x v="9"/>
    <n v="27"/>
    <x v="2"/>
    <x v="6"/>
  </r>
  <r>
    <x v="819"/>
    <x v="6"/>
    <x v="1"/>
    <n v="0.22027640000000001"/>
    <x v="9"/>
    <n v="27"/>
    <x v="2"/>
    <x v="6"/>
  </r>
  <r>
    <x v="819"/>
    <x v="17"/>
    <x v="1"/>
    <n v="0.2907537"/>
    <x v="9"/>
    <n v="27"/>
    <x v="2"/>
    <x v="6"/>
  </r>
  <r>
    <x v="819"/>
    <x v="15"/>
    <x v="1"/>
    <n v="0.27988940000000001"/>
    <x v="9"/>
    <n v="27"/>
    <x v="2"/>
    <x v="6"/>
  </r>
  <r>
    <x v="819"/>
    <x v="8"/>
    <x v="1"/>
    <n v="0.29077229999999998"/>
    <x v="9"/>
    <n v="27"/>
    <x v="2"/>
    <x v="6"/>
  </r>
  <r>
    <x v="819"/>
    <x v="9"/>
    <x v="1"/>
    <n v="0.29591460000000003"/>
    <x v="9"/>
    <n v="27"/>
    <x v="2"/>
    <x v="6"/>
  </r>
  <r>
    <x v="819"/>
    <x v="10"/>
    <x v="1"/>
    <n v="0.31472600000000001"/>
    <x v="9"/>
    <n v="27"/>
    <x v="2"/>
    <x v="6"/>
  </r>
  <r>
    <x v="819"/>
    <x v="11"/>
    <x v="1"/>
    <n v="0.30881710000000001"/>
    <x v="9"/>
    <n v="27"/>
    <x v="2"/>
    <x v="6"/>
  </r>
  <r>
    <x v="819"/>
    <x v="12"/>
    <x v="1"/>
    <n v="0.35180650000000002"/>
    <x v="9"/>
    <n v="27"/>
    <x v="2"/>
    <x v="6"/>
  </r>
  <r>
    <x v="819"/>
    <x v="18"/>
    <x v="1"/>
    <n v="0.1983984"/>
    <x v="9"/>
    <n v="27"/>
    <x v="2"/>
    <x v="6"/>
  </r>
  <r>
    <x v="819"/>
    <x v="19"/>
    <x v="1"/>
    <n v="0.20944960000000001"/>
    <x v="9"/>
    <n v="27"/>
    <x v="2"/>
    <x v="6"/>
  </r>
  <r>
    <x v="819"/>
    <x v="13"/>
    <x v="1"/>
    <n v="8.2785839999999999E-2"/>
    <x v="9"/>
    <n v="27"/>
    <x v="2"/>
    <x v="6"/>
  </r>
  <r>
    <x v="820"/>
    <x v="0"/>
    <x v="3"/>
    <n v="0.60719999999999996"/>
    <x v="9"/>
    <n v="28"/>
    <x v="2"/>
    <x v="6"/>
  </r>
  <r>
    <x v="820"/>
    <x v="16"/>
    <x v="3"/>
    <n v="1.3980999999999999"/>
    <x v="9"/>
    <n v="28"/>
    <x v="2"/>
    <x v="6"/>
  </r>
  <r>
    <x v="820"/>
    <x v="14"/>
    <x v="3"/>
    <n v="1.3411999999999999"/>
    <x v="9"/>
    <n v="28"/>
    <x v="2"/>
    <x v="6"/>
  </r>
  <r>
    <x v="820"/>
    <x v="2"/>
    <x v="3"/>
    <n v="1.3878999999999999"/>
    <x v="9"/>
    <n v="28"/>
    <x v="2"/>
    <x v="6"/>
  </r>
  <r>
    <x v="820"/>
    <x v="5"/>
    <x v="3"/>
    <n v="0.90429999999999999"/>
    <x v="9"/>
    <n v="28"/>
    <x v="2"/>
    <x v="6"/>
  </r>
  <r>
    <x v="820"/>
    <x v="6"/>
    <x v="3"/>
    <n v="1.1846000000000001"/>
    <x v="9"/>
    <n v="28"/>
    <x v="2"/>
    <x v="6"/>
  </r>
  <r>
    <x v="820"/>
    <x v="17"/>
    <x v="3"/>
    <n v="1.5625"/>
    <x v="9"/>
    <n v="28"/>
    <x v="2"/>
    <x v="6"/>
  </r>
  <r>
    <x v="820"/>
    <x v="15"/>
    <x v="3"/>
    <n v="1.5061"/>
    <x v="9"/>
    <n v="28"/>
    <x v="2"/>
    <x v="6"/>
  </r>
  <r>
    <x v="820"/>
    <x v="8"/>
    <x v="3"/>
    <n v="1.5653999999999999"/>
    <x v="9"/>
    <n v="28"/>
    <x v="2"/>
    <x v="6"/>
  </r>
  <r>
    <x v="820"/>
    <x v="9"/>
    <x v="3"/>
    <n v="1.5939000000000001"/>
    <x v="9"/>
    <n v="28"/>
    <x v="2"/>
    <x v="6"/>
  </r>
  <r>
    <x v="820"/>
    <x v="10"/>
    <x v="3"/>
    <n v="1.694"/>
    <x v="9"/>
    <n v="28"/>
    <x v="2"/>
    <x v="6"/>
  </r>
  <r>
    <x v="820"/>
    <x v="11"/>
    <x v="3"/>
    <n v="1.6632"/>
    <x v="9"/>
    <n v="28"/>
    <x v="2"/>
    <x v="6"/>
  </r>
  <r>
    <x v="820"/>
    <x v="12"/>
    <x v="3"/>
    <n v="1.8862000000000001"/>
    <x v="9"/>
    <n v="28"/>
    <x v="2"/>
    <x v="6"/>
  </r>
  <r>
    <x v="820"/>
    <x v="18"/>
    <x v="3"/>
    <n v="1.0609999999999999"/>
    <x v="9"/>
    <n v="28"/>
    <x v="2"/>
    <x v="6"/>
  </r>
  <r>
    <x v="820"/>
    <x v="19"/>
    <x v="3"/>
    <n v="1.0914999999999999"/>
    <x v="9"/>
    <n v="28"/>
    <x v="2"/>
    <x v="6"/>
  </r>
  <r>
    <x v="820"/>
    <x v="13"/>
    <x v="3"/>
    <n v="0.74480000000000002"/>
    <x v="9"/>
    <n v="28"/>
    <x v="2"/>
    <x v="6"/>
  </r>
  <r>
    <x v="820"/>
    <x v="0"/>
    <x v="2"/>
    <n v="0.34394859999999999"/>
    <x v="9"/>
    <n v="28"/>
    <x v="2"/>
    <x v="6"/>
  </r>
  <r>
    <x v="820"/>
    <x v="16"/>
    <x v="2"/>
    <n v="0.65098670000000003"/>
    <x v="9"/>
    <n v="28"/>
    <x v="2"/>
    <x v="6"/>
  </r>
  <r>
    <x v="820"/>
    <x v="14"/>
    <x v="2"/>
    <n v="0.60472649999999994"/>
    <x v="9"/>
    <n v="28"/>
    <x v="2"/>
    <x v="6"/>
  </r>
  <r>
    <x v="820"/>
    <x v="2"/>
    <x v="2"/>
    <n v="0.64269399999999999"/>
    <x v="9"/>
    <n v="28"/>
    <x v="2"/>
    <x v="6"/>
  </r>
  <r>
    <x v="820"/>
    <x v="5"/>
    <x v="2"/>
    <n v="0.66122550000000002"/>
    <x v="9"/>
    <n v="28"/>
    <x v="2"/>
    <x v="6"/>
  </r>
  <r>
    <x v="820"/>
    <x v="6"/>
    <x v="2"/>
    <n v="0.60155939999999997"/>
    <x v="9"/>
    <n v="28"/>
    <x v="2"/>
    <x v="6"/>
  </r>
  <r>
    <x v="820"/>
    <x v="17"/>
    <x v="2"/>
    <n v="0.6277452"/>
    <x v="9"/>
    <n v="28"/>
    <x v="2"/>
    <x v="6"/>
  </r>
  <r>
    <x v="820"/>
    <x v="15"/>
    <x v="2"/>
    <n v="0.58189159999999995"/>
    <x v="9"/>
    <n v="28"/>
    <x v="2"/>
    <x v="6"/>
  </r>
  <r>
    <x v="820"/>
    <x v="8"/>
    <x v="2"/>
    <n v="0.63010290000000002"/>
    <x v="9"/>
    <n v="28"/>
    <x v="2"/>
    <x v="6"/>
  </r>
  <r>
    <x v="820"/>
    <x v="9"/>
    <x v="2"/>
    <n v="0.65327360000000001"/>
    <x v="9"/>
    <n v="28"/>
    <x v="2"/>
    <x v="6"/>
  </r>
  <r>
    <x v="820"/>
    <x v="10"/>
    <x v="2"/>
    <n v="0.73465570000000002"/>
    <x v="9"/>
    <n v="28"/>
    <x v="2"/>
    <x v="6"/>
  </r>
  <r>
    <x v="820"/>
    <x v="11"/>
    <x v="2"/>
    <n v="0.7096152"/>
    <x v="9"/>
    <n v="28"/>
    <x v="2"/>
    <x v="6"/>
  </r>
  <r>
    <x v="820"/>
    <x v="12"/>
    <x v="2"/>
    <n v="0.89091589999999998"/>
    <x v="9"/>
    <n v="28"/>
    <x v="2"/>
    <x v="6"/>
  </r>
  <r>
    <x v="820"/>
    <x v="18"/>
    <x v="2"/>
    <n v="0.78390159999999998"/>
    <x v="9"/>
    <n v="28"/>
    <x v="2"/>
    <x v="6"/>
  </r>
  <r>
    <x v="820"/>
    <x v="19"/>
    <x v="2"/>
    <n v="0.7858984"/>
    <x v="9"/>
    <n v="28"/>
    <x v="2"/>
    <x v="6"/>
  </r>
  <r>
    <x v="820"/>
    <x v="13"/>
    <x v="2"/>
    <n v="0.60402500000000003"/>
    <x v="9"/>
    <n v="28"/>
    <x v="2"/>
    <x v="6"/>
  </r>
  <r>
    <x v="820"/>
    <x v="0"/>
    <x v="0"/>
    <n v="0.14971000000000001"/>
    <x v="9"/>
    <n v="28"/>
    <x v="2"/>
    <x v="6"/>
  </r>
  <r>
    <x v="820"/>
    <x v="16"/>
    <x v="0"/>
    <n v="0.48568"/>
    <x v="9"/>
    <n v="28"/>
    <x v="2"/>
    <x v="6"/>
  </r>
  <r>
    <x v="820"/>
    <x v="14"/>
    <x v="0"/>
    <n v="0.48568"/>
    <x v="9"/>
    <n v="28"/>
    <x v="2"/>
    <x v="6"/>
  </r>
  <r>
    <x v="820"/>
    <x v="2"/>
    <x v="0"/>
    <n v="0.48568"/>
    <x v="9"/>
    <n v="28"/>
    <x v="2"/>
    <x v="6"/>
  </r>
  <r>
    <x v="820"/>
    <x v="5"/>
    <x v="0"/>
    <n v="0.13904"/>
    <x v="9"/>
    <n v="28"/>
    <x v="2"/>
    <x v="6"/>
  </r>
  <r>
    <x v="820"/>
    <x v="6"/>
    <x v="0"/>
    <n v="0.36153000000000002"/>
    <x v="9"/>
    <n v="28"/>
    <x v="2"/>
    <x v="6"/>
  </r>
  <r>
    <x v="820"/>
    <x v="17"/>
    <x v="0"/>
    <n v="0.64258000000000004"/>
    <x v="9"/>
    <n v="28"/>
    <x v="2"/>
    <x v="6"/>
  </r>
  <r>
    <x v="820"/>
    <x v="15"/>
    <x v="0"/>
    <n v="0.64258000000000004"/>
    <x v="9"/>
    <n v="28"/>
    <x v="2"/>
    <x v="6"/>
  </r>
  <r>
    <x v="820"/>
    <x v="8"/>
    <x v="0"/>
    <n v="0.64258000000000004"/>
    <x v="9"/>
    <n v="28"/>
    <x v="2"/>
    <x v="6"/>
  </r>
  <r>
    <x v="820"/>
    <x v="9"/>
    <x v="0"/>
    <n v="0.64258000000000004"/>
    <x v="9"/>
    <n v="28"/>
    <x v="2"/>
    <x v="6"/>
  </r>
  <r>
    <x v="820"/>
    <x v="10"/>
    <x v="0"/>
    <n v="0.64258000000000004"/>
    <x v="9"/>
    <n v="28"/>
    <x v="2"/>
    <x v="6"/>
  </r>
  <r>
    <x v="820"/>
    <x v="11"/>
    <x v="0"/>
    <n v="0.64258000000000004"/>
    <x v="9"/>
    <n v="28"/>
    <x v="2"/>
    <x v="6"/>
  </r>
  <r>
    <x v="820"/>
    <x v="12"/>
    <x v="0"/>
    <n v="0.64258000000000004"/>
    <x v="9"/>
    <n v="28"/>
    <x v="2"/>
    <x v="6"/>
  </r>
  <r>
    <x v="820"/>
    <x v="18"/>
    <x v="0"/>
    <n v="7.8700000000000006E-2"/>
    <x v="9"/>
    <n v="28"/>
    <x v="2"/>
    <x v="6"/>
  </r>
  <r>
    <x v="820"/>
    <x v="19"/>
    <x v="0"/>
    <n v="0.10150000000000001"/>
    <x v="9"/>
    <n v="28"/>
    <x v="2"/>
    <x v="6"/>
  </r>
  <r>
    <x v="820"/>
    <x v="13"/>
    <x v="0"/>
    <n v="5.509E-2"/>
    <x v="9"/>
    <n v="28"/>
    <x v="2"/>
    <x v="6"/>
  </r>
  <r>
    <x v="820"/>
    <x v="0"/>
    <x v="1"/>
    <n v="0.1135415"/>
    <x v="9"/>
    <n v="28"/>
    <x v="2"/>
    <x v="6"/>
  </r>
  <r>
    <x v="820"/>
    <x v="16"/>
    <x v="1"/>
    <n v="0.26143329999999998"/>
    <x v="9"/>
    <n v="28"/>
    <x v="2"/>
    <x v="6"/>
  </r>
  <r>
    <x v="820"/>
    <x v="14"/>
    <x v="1"/>
    <n v="0.2507935"/>
    <x v="9"/>
    <n v="28"/>
    <x v="2"/>
    <x v="6"/>
  </r>
  <r>
    <x v="820"/>
    <x v="2"/>
    <x v="1"/>
    <n v="0.25952599999999998"/>
    <x v="9"/>
    <n v="28"/>
    <x v="2"/>
    <x v="6"/>
  </r>
  <r>
    <x v="820"/>
    <x v="5"/>
    <x v="1"/>
    <n v="0.1040345"/>
    <x v="9"/>
    <n v="28"/>
    <x v="2"/>
    <x v="6"/>
  </r>
  <r>
    <x v="820"/>
    <x v="6"/>
    <x v="1"/>
    <n v="0.2215106"/>
    <x v="9"/>
    <n v="28"/>
    <x v="2"/>
    <x v="6"/>
  </r>
  <r>
    <x v="820"/>
    <x v="17"/>
    <x v="1"/>
    <n v="0.29217480000000001"/>
    <x v="9"/>
    <n v="28"/>
    <x v="2"/>
    <x v="6"/>
  </r>
  <r>
    <x v="820"/>
    <x v="15"/>
    <x v="1"/>
    <n v="0.2816285"/>
    <x v="9"/>
    <n v="28"/>
    <x v="2"/>
    <x v="6"/>
  </r>
  <r>
    <x v="820"/>
    <x v="8"/>
    <x v="1"/>
    <n v="0.29271710000000001"/>
    <x v="9"/>
    <n v="28"/>
    <x v="2"/>
    <x v="6"/>
  </r>
  <r>
    <x v="820"/>
    <x v="9"/>
    <x v="1"/>
    <n v="0.29804629999999999"/>
    <x v="9"/>
    <n v="28"/>
    <x v="2"/>
    <x v="6"/>
  </r>
  <r>
    <x v="820"/>
    <x v="10"/>
    <x v="1"/>
    <n v="0.3167642"/>
    <x v="9"/>
    <n v="28"/>
    <x v="2"/>
    <x v="6"/>
  </r>
  <r>
    <x v="820"/>
    <x v="11"/>
    <x v="1"/>
    <n v="0.31100489999999997"/>
    <x v="9"/>
    <n v="28"/>
    <x v="2"/>
    <x v="6"/>
  </r>
  <r>
    <x v="820"/>
    <x v="12"/>
    <x v="1"/>
    <n v="0.35270400000000002"/>
    <x v="9"/>
    <n v="28"/>
    <x v="2"/>
    <x v="6"/>
  </r>
  <r>
    <x v="820"/>
    <x v="18"/>
    <x v="1"/>
    <n v="0.1983984"/>
    <x v="9"/>
    <n v="28"/>
    <x v="2"/>
    <x v="6"/>
  </r>
  <r>
    <x v="820"/>
    <x v="19"/>
    <x v="1"/>
    <n v="0.20410159999999999"/>
    <x v="9"/>
    <n v="28"/>
    <x v="2"/>
    <x v="6"/>
  </r>
  <r>
    <x v="820"/>
    <x v="13"/>
    <x v="1"/>
    <n v="8.5684960000000004E-2"/>
    <x v="9"/>
    <n v="28"/>
    <x v="2"/>
    <x v="6"/>
  </r>
  <r>
    <x v="821"/>
    <x v="0"/>
    <x v="3"/>
    <n v="0.60450000000000004"/>
    <x v="9"/>
    <n v="29"/>
    <x v="2"/>
    <x v="6"/>
  </r>
  <r>
    <x v="821"/>
    <x v="16"/>
    <x v="3"/>
    <n v="1.4052"/>
    <x v="9"/>
    <n v="29"/>
    <x v="2"/>
    <x v="6"/>
  </r>
  <r>
    <x v="821"/>
    <x v="14"/>
    <x v="3"/>
    <n v="1.3462000000000001"/>
    <x v="9"/>
    <n v="29"/>
    <x v="2"/>
    <x v="6"/>
  </r>
  <r>
    <x v="821"/>
    <x v="2"/>
    <x v="3"/>
    <n v="1.3975"/>
    <x v="9"/>
    <n v="29"/>
    <x v="2"/>
    <x v="6"/>
  </r>
  <r>
    <x v="821"/>
    <x v="5"/>
    <x v="3"/>
    <n v="0.90939999999999999"/>
    <x v="9"/>
    <n v="29"/>
    <x v="2"/>
    <x v="6"/>
  </r>
  <r>
    <x v="821"/>
    <x v="6"/>
    <x v="3"/>
    <n v="1.1851"/>
    <x v="9"/>
    <n v="29"/>
    <x v="2"/>
    <x v="6"/>
  </r>
  <r>
    <x v="821"/>
    <x v="17"/>
    <x v="3"/>
    <n v="1.577"/>
    <x v="9"/>
    <n v="29"/>
    <x v="2"/>
    <x v="6"/>
  </r>
  <r>
    <x v="821"/>
    <x v="15"/>
    <x v="3"/>
    <n v="1.5206999999999999"/>
    <x v="9"/>
    <n v="29"/>
    <x v="2"/>
    <x v="6"/>
  </r>
  <r>
    <x v="821"/>
    <x v="8"/>
    <x v="3"/>
    <n v="1.5811999999999999"/>
    <x v="9"/>
    <n v="29"/>
    <x v="2"/>
    <x v="6"/>
  </r>
  <r>
    <x v="821"/>
    <x v="9"/>
    <x v="3"/>
    <n v="1.6013999999999999"/>
    <x v="9"/>
    <n v="29"/>
    <x v="2"/>
    <x v="6"/>
  </r>
  <r>
    <x v="821"/>
    <x v="10"/>
    <x v="3"/>
    <n v="1.7093"/>
    <x v="9"/>
    <n v="29"/>
    <x v="2"/>
    <x v="6"/>
  </r>
  <r>
    <x v="821"/>
    <x v="11"/>
    <x v="3"/>
    <n v="1.6748000000000001"/>
    <x v="9"/>
    <n v="29"/>
    <x v="2"/>
    <x v="6"/>
  </r>
  <r>
    <x v="821"/>
    <x v="12"/>
    <x v="3"/>
    <n v="1.8869"/>
    <x v="9"/>
    <n v="29"/>
    <x v="2"/>
    <x v="6"/>
  </r>
  <r>
    <x v="821"/>
    <x v="18"/>
    <x v="3"/>
    <n v="1.0609999999999999"/>
    <x v="9"/>
    <n v="29"/>
    <x v="2"/>
    <x v="6"/>
  </r>
  <r>
    <x v="821"/>
    <x v="19"/>
    <x v="3"/>
    <n v="1.0914999999999999"/>
    <x v="9"/>
    <n v="29"/>
    <x v="2"/>
    <x v="6"/>
  </r>
  <r>
    <x v="821"/>
    <x v="13"/>
    <x v="3"/>
    <n v="0.74480000000000002"/>
    <x v="9"/>
    <n v="29"/>
    <x v="2"/>
    <x v="6"/>
  </r>
  <r>
    <x v="821"/>
    <x v="0"/>
    <x v="2"/>
    <n v="0.34175339999999998"/>
    <x v="9"/>
    <n v="29"/>
    <x v="2"/>
    <x v="6"/>
  </r>
  <r>
    <x v="821"/>
    <x v="16"/>
    <x v="2"/>
    <n v="0.65675899999999998"/>
    <x v="9"/>
    <n v="29"/>
    <x v="2"/>
    <x v="6"/>
  </r>
  <r>
    <x v="821"/>
    <x v="14"/>
    <x v="2"/>
    <n v="0.60879150000000004"/>
    <x v="9"/>
    <n v="29"/>
    <x v="2"/>
    <x v="6"/>
  </r>
  <r>
    <x v="821"/>
    <x v="2"/>
    <x v="2"/>
    <n v="0.65049889999999999"/>
    <x v="9"/>
    <n v="29"/>
    <x v="2"/>
    <x v="6"/>
  </r>
  <r>
    <x v="821"/>
    <x v="5"/>
    <x v="2"/>
    <n v="0.66573879999999996"/>
    <x v="9"/>
    <n v="29"/>
    <x v="2"/>
    <x v="6"/>
  </r>
  <r>
    <x v="821"/>
    <x v="6"/>
    <x v="2"/>
    <n v="0.60196590000000005"/>
    <x v="9"/>
    <n v="29"/>
    <x v="2"/>
    <x v="6"/>
  </r>
  <r>
    <x v="821"/>
    <x v="17"/>
    <x v="2"/>
    <n v="0.63953389999999999"/>
    <x v="9"/>
    <n v="29"/>
    <x v="2"/>
    <x v="6"/>
  </r>
  <r>
    <x v="821"/>
    <x v="15"/>
    <x v="2"/>
    <n v="0.59376139999999999"/>
    <x v="9"/>
    <n v="29"/>
    <x v="2"/>
    <x v="6"/>
  </r>
  <r>
    <x v="821"/>
    <x v="8"/>
    <x v="2"/>
    <n v="0.64294850000000003"/>
    <x v="9"/>
    <n v="29"/>
    <x v="2"/>
    <x v="6"/>
  </r>
  <r>
    <x v="821"/>
    <x v="9"/>
    <x v="2"/>
    <n v="0.65937129999999999"/>
    <x v="9"/>
    <n v="29"/>
    <x v="2"/>
    <x v="6"/>
  </r>
  <r>
    <x v="821"/>
    <x v="10"/>
    <x v="2"/>
    <n v="0.74709479999999995"/>
    <x v="9"/>
    <n v="29"/>
    <x v="2"/>
    <x v="6"/>
  </r>
  <r>
    <x v="821"/>
    <x v="11"/>
    <x v="2"/>
    <n v="0.71904610000000002"/>
    <x v="9"/>
    <n v="29"/>
    <x v="2"/>
    <x v="6"/>
  </r>
  <r>
    <x v="821"/>
    <x v="12"/>
    <x v="2"/>
    <n v="0.89148499999999997"/>
    <x v="9"/>
    <n v="29"/>
    <x v="2"/>
    <x v="6"/>
  </r>
  <r>
    <x v="821"/>
    <x v="18"/>
    <x v="2"/>
    <n v="0.78390159999999998"/>
    <x v="9"/>
    <n v="29"/>
    <x v="2"/>
    <x v="6"/>
  </r>
  <r>
    <x v="821"/>
    <x v="19"/>
    <x v="2"/>
    <n v="0.7858984"/>
    <x v="9"/>
    <n v="29"/>
    <x v="2"/>
    <x v="6"/>
  </r>
  <r>
    <x v="821"/>
    <x v="13"/>
    <x v="2"/>
    <n v="0.60402500000000003"/>
    <x v="9"/>
    <n v="29"/>
    <x v="2"/>
    <x v="6"/>
  </r>
  <r>
    <x v="821"/>
    <x v="0"/>
    <x v="0"/>
    <n v="0.14971000000000001"/>
    <x v="9"/>
    <n v="29"/>
    <x v="2"/>
    <x v="6"/>
  </r>
  <r>
    <x v="821"/>
    <x v="16"/>
    <x v="0"/>
    <n v="0.48568"/>
    <x v="9"/>
    <n v="29"/>
    <x v="2"/>
    <x v="6"/>
  </r>
  <r>
    <x v="821"/>
    <x v="14"/>
    <x v="0"/>
    <n v="0.48568"/>
    <x v="9"/>
    <n v="29"/>
    <x v="2"/>
    <x v="6"/>
  </r>
  <r>
    <x v="821"/>
    <x v="2"/>
    <x v="0"/>
    <n v="0.48568"/>
    <x v="9"/>
    <n v="29"/>
    <x v="2"/>
    <x v="6"/>
  </r>
  <r>
    <x v="821"/>
    <x v="5"/>
    <x v="0"/>
    <n v="0.13904"/>
    <x v="9"/>
    <n v="29"/>
    <x v="2"/>
    <x v="6"/>
  </r>
  <r>
    <x v="821"/>
    <x v="6"/>
    <x v="0"/>
    <n v="0.36153000000000002"/>
    <x v="9"/>
    <n v="29"/>
    <x v="2"/>
    <x v="6"/>
  </r>
  <r>
    <x v="821"/>
    <x v="17"/>
    <x v="0"/>
    <n v="0.64258000000000004"/>
    <x v="9"/>
    <n v="29"/>
    <x v="2"/>
    <x v="6"/>
  </r>
  <r>
    <x v="821"/>
    <x v="15"/>
    <x v="0"/>
    <n v="0.64258000000000004"/>
    <x v="9"/>
    <n v="29"/>
    <x v="2"/>
    <x v="6"/>
  </r>
  <r>
    <x v="821"/>
    <x v="8"/>
    <x v="0"/>
    <n v="0.64258000000000004"/>
    <x v="9"/>
    <n v="29"/>
    <x v="2"/>
    <x v="6"/>
  </r>
  <r>
    <x v="821"/>
    <x v="9"/>
    <x v="0"/>
    <n v="0.64258000000000004"/>
    <x v="9"/>
    <n v="29"/>
    <x v="2"/>
    <x v="6"/>
  </r>
  <r>
    <x v="821"/>
    <x v="10"/>
    <x v="0"/>
    <n v="0.64258000000000004"/>
    <x v="9"/>
    <n v="29"/>
    <x v="2"/>
    <x v="6"/>
  </r>
  <r>
    <x v="821"/>
    <x v="11"/>
    <x v="0"/>
    <n v="0.64258000000000004"/>
    <x v="9"/>
    <n v="29"/>
    <x v="2"/>
    <x v="6"/>
  </r>
  <r>
    <x v="821"/>
    <x v="12"/>
    <x v="0"/>
    <n v="0.64258000000000004"/>
    <x v="9"/>
    <n v="29"/>
    <x v="2"/>
    <x v="6"/>
  </r>
  <r>
    <x v="821"/>
    <x v="18"/>
    <x v="0"/>
    <n v="7.8700000000000006E-2"/>
    <x v="9"/>
    <n v="29"/>
    <x v="2"/>
    <x v="6"/>
  </r>
  <r>
    <x v="821"/>
    <x v="19"/>
    <x v="0"/>
    <n v="0.10150000000000001"/>
    <x v="9"/>
    <n v="29"/>
    <x v="2"/>
    <x v="6"/>
  </r>
  <r>
    <x v="821"/>
    <x v="13"/>
    <x v="0"/>
    <n v="5.509E-2"/>
    <x v="9"/>
    <n v="29"/>
    <x v="2"/>
    <x v="6"/>
  </r>
  <r>
    <x v="821"/>
    <x v="0"/>
    <x v="1"/>
    <n v="0.1130366"/>
    <x v="9"/>
    <n v="29"/>
    <x v="2"/>
    <x v="6"/>
  </r>
  <r>
    <x v="821"/>
    <x v="16"/>
    <x v="1"/>
    <n v="0.26276100000000002"/>
    <x v="9"/>
    <n v="29"/>
    <x v="2"/>
    <x v="6"/>
  </r>
  <r>
    <x v="821"/>
    <x v="14"/>
    <x v="1"/>
    <n v="0.25172840000000002"/>
    <x v="9"/>
    <n v="29"/>
    <x v="2"/>
    <x v="6"/>
  </r>
  <r>
    <x v="821"/>
    <x v="2"/>
    <x v="1"/>
    <n v="0.26132119999999998"/>
    <x v="9"/>
    <n v="29"/>
    <x v="2"/>
    <x v="6"/>
  </r>
  <r>
    <x v="821"/>
    <x v="5"/>
    <x v="1"/>
    <n v="0.1046212"/>
    <x v="9"/>
    <n v="29"/>
    <x v="2"/>
    <x v="6"/>
  </r>
  <r>
    <x v="821"/>
    <x v="6"/>
    <x v="1"/>
    <n v="0.2216041"/>
    <x v="9"/>
    <n v="29"/>
    <x v="2"/>
    <x v="6"/>
  </r>
  <r>
    <x v="821"/>
    <x v="17"/>
    <x v="1"/>
    <n v="0.29488619999999999"/>
    <x v="9"/>
    <n v="29"/>
    <x v="2"/>
    <x v="6"/>
  </r>
  <r>
    <x v="821"/>
    <x v="15"/>
    <x v="1"/>
    <n v="0.28435850000000001"/>
    <x v="9"/>
    <n v="29"/>
    <x v="2"/>
    <x v="6"/>
  </r>
  <r>
    <x v="821"/>
    <x v="8"/>
    <x v="1"/>
    <n v="0.29567159999999998"/>
    <x v="9"/>
    <n v="29"/>
    <x v="2"/>
    <x v="6"/>
  </r>
  <r>
    <x v="821"/>
    <x v="9"/>
    <x v="1"/>
    <n v="0.29944880000000001"/>
    <x v="9"/>
    <n v="29"/>
    <x v="2"/>
    <x v="6"/>
  </r>
  <r>
    <x v="821"/>
    <x v="10"/>
    <x v="1"/>
    <n v="0.3196252"/>
    <x v="9"/>
    <n v="29"/>
    <x v="2"/>
    <x v="6"/>
  </r>
  <r>
    <x v="821"/>
    <x v="11"/>
    <x v="1"/>
    <n v="0.31317400000000001"/>
    <x v="9"/>
    <n v="29"/>
    <x v="2"/>
    <x v="6"/>
  </r>
  <r>
    <x v="821"/>
    <x v="12"/>
    <x v="1"/>
    <n v="0.35283490000000001"/>
    <x v="9"/>
    <n v="29"/>
    <x v="2"/>
    <x v="6"/>
  </r>
  <r>
    <x v="821"/>
    <x v="18"/>
    <x v="1"/>
    <n v="0.1983984"/>
    <x v="9"/>
    <n v="29"/>
    <x v="2"/>
    <x v="6"/>
  </r>
  <r>
    <x v="821"/>
    <x v="19"/>
    <x v="1"/>
    <n v="0.20410159999999999"/>
    <x v="9"/>
    <n v="29"/>
    <x v="2"/>
    <x v="6"/>
  </r>
  <r>
    <x v="821"/>
    <x v="13"/>
    <x v="1"/>
    <n v="8.5684960000000004E-2"/>
    <x v="9"/>
    <n v="29"/>
    <x v="2"/>
    <x v="6"/>
  </r>
  <r>
    <x v="822"/>
    <x v="0"/>
    <x v="3"/>
    <n v="0.6"/>
    <x v="9"/>
    <n v="30"/>
    <x v="2"/>
    <x v="6"/>
  </r>
  <r>
    <x v="822"/>
    <x v="16"/>
    <x v="3"/>
    <n v="1.4064000000000001"/>
    <x v="9"/>
    <n v="30"/>
    <x v="2"/>
    <x v="6"/>
  </r>
  <r>
    <x v="822"/>
    <x v="14"/>
    <x v="3"/>
    <n v="1.3503000000000001"/>
    <x v="9"/>
    <n v="30"/>
    <x v="2"/>
    <x v="6"/>
  </r>
  <r>
    <x v="822"/>
    <x v="2"/>
    <x v="3"/>
    <n v="1.3983000000000001"/>
    <x v="9"/>
    <n v="30"/>
    <x v="2"/>
    <x v="6"/>
  </r>
  <r>
    <x v="822"/>
    <x v="5"/>
    <x v="3"/>
    <n v="0.91400000000000003"/>
    <x v="9"/>
    <n v="30"/>
    <x v="2"/>
    <x v="6"/>
  </r>
  <r>
    <x v="822"/>
    <x v="6"/>
    <x v="3"/>
    <n v="1.1906000000000001"/>
    <x v="9"/>
    <n v="30"/>
    <x v="2"/>
    <x v="6"/>
  </r>
  <r>
    <x v="822"/>
    <x v="17"/>
    <x v="3"/>
    <n v="1.579"/>
    <x v="9"/>
    <n v="30"/>
    <x v="2"/>
    <x v="6"/>
  </r>
  <r>
    <x v="822"/>
    <x v="15"/>
    <x v="3"/>
    <n v="1.5248999999999999"/>
    <x v="9"/>
    <n v="30"/>
    <x v="2"/>
    <x v="6"/>
  </r>
  <r>
    <x v="822"/>
    <x v="8"/>
    <x v="3"/>
    <n v="1.5768"/>
    <x v="9"/>
    <n v="30"/>
    <x v="2"/>
    <x v="6"/>
  </r>
  <r>
    <x v="822"/>
    <x v="9"/>
    <x v="3"/>
    <n v="1.6099000000000001"/>
    <x v="9"/>
    <n v="30"/>
    <x v="2"/>
    <x v="6"/>
  </r>
  <r>
    <x v="822"/>
    <x v="10"/>
    <x v="3"/>
    <n v="1.7137"/>
    <x v="9"/>
    <n v="30"/>
    <x v="2"/>
    <x v="6"/>
  </r>
  <r>
    <x v="822"/>
    <x v="11"/>
    <x v="3"/>
    <n v="1.6906000000000001"/>
    <x v="9"/>
    <n v="30"/>
    <x v="2"/>
    <x v="6"/>
  </r>
  <r>
    <x v="822"/>
    <x v="12"/>
    <x v="3"/>
    <n v="1.8884000000000001"/>
    <x v="9"/>
    <n v="30"/>
    <x v="2"/>
    <x v="6"/>
  </r>
  <r>
    <x v="822"/>
    <x v="18"/>
    <x v="3"/>
    <n v="1.0609999999999999"/>
    <x v="9"/>
    <n v="30"/>
    <x v="2"/>
    <x v="6"/>
  </r>
  <r>
    <x v="822"/>
    <x v="19"/>
    <x v="3"/>
    <n v="1.0914999999999999"/>
    <x v="9"/>
    <n v="30"/>
    <x v="2"/>
    <x v="6"/>
  </r>
  <r>
    <x v="822"/>
    <x v="13"/>
    <x v="3"/>
    <n v="0.76149999999999995"/>
    <x v="9"/>
    <n v="30"/>
    <x v="2"/>
    <x v="6"/>
  </r>
  <r>
    <x v="822"/>
    <x v="0"/>
    <x v="2"/>
    <n v="0.33809489999999998"/>
    <x v="9"/>
    <n v="30"/>
    <x v="2"/>
    <x v="6"/>
  </r>
  <r>
    <x v="822"/>
    <x v="16"/>
    <x v="2"/>
    <n v="0.65773459999999995"/>
    <x v="9"/>
    <n v="30"/>
    <x v="2"/>
    <x v="6"/>
  </r>
  <r>
    <x v="822"/>
    <x v="14"/>
    <x v="2"/>
    <n v="0.61212489999999997"/>
    <x v="9"/>
    <n v="30"/>
    <x v="2"/>
    <x v="6"/>
  </r>
  <r>
    <x v="822"/>
    <x v="2"/>
    <x v="2"/>
    <n v="0.65114930000000004"/>
    <x v="9"/>
    <n v="30"/>
    <x v="2"/>
    <x v="6"/>
  </r>
  <r>
    <x v="822"/>
    <x v="5"/>
    <x v="2"/>
    <n v="0.66980949999999995"/>
    <x v="9"/>
    <n v="30"/>
    <x v="2"/>
    <x v="6"/>
  </r>
  <r>
    <x v="822"/>
    <x v="6"/>
    <x v="2"/>
    <n v="0.60643749999999996"/>
    <x v="9"/>
    <n v="30"/>
    <x v="2"/>
    <x v="6"/>
  </r>
  <r>
    <x v="822"/>
    <x v="17"/>
    <x v="2"/>
    <n v="0.64115979999999995"/>
    <x v="9"/>
    <n v="30"/>
    <x v="2"/>
    <x v="6"/>
  </r>
  <r>
    <x v="822"/>
    <x v="15"/>
    <x v="2"/>
    <n v="0.59717609999999999"/>
    <x v="9"/>
    <n v="30"/>
    <x v="2"/>
    <x v="6"/>
  </r>
  <r>
    <x v="822"/>
    <x v="8"/>
    <x v="2"/>
    <n v="0.63937120000000003"/>
    <x v="9"/>
    <n v="30"/>
    <x v="2"/>
    <x v="6"/>
  </r>
  <r>
    <x v="822"/>
    <x v="9"/>
    <x v="2"/>
    <n v="0.66628180000000004"/>
    <x v="9"/>
    <n v="30"/>
    <x v="2"/>
    <x v="6"/>
  </r>
  <r>
    <x v="822"/>
    <x v="10"/>
    <x v="2"/>
    <n v="0.75067200000000001"/>
    <x v="9"/>
    <n v="30"/>
    <x v="2"/>
    <x v="6"/>
  </r>
  <r>
    <x v="822"/>
    <x v="11"/>
    <x v="2"/>
    <n v="0.73189170000000003"/>
    <x v="9"/>
    <n v="30"/>
    <x v="2"/>
    <x v="6"/>
  </r>
  <r>
    <x v="822"/>
    <x v="12"/>
    <x v="2"/>
    <n v="0.89270459999999996"/>
    <x v="9"/>
    <n v="30"/>
    <x v="2"/>
    <x v="6"/>
  </r>
  <r>
    <x v="822"/>
    <x v="18"/>
    <x v="2"/>
    <n v="0.78390159999999998"/>
    <x v="9"/>
    <n v="30"/>
    <x v="2"/>
    <x v="6"/>
  </r>
  <r>
    <x v="822"/>
    <x v="19"/>
    <x v="2"/>
    <n v="0.7858984"/>
    <x v="9"/>
    <n v="30"/>
    <x v="2"/>
    <x v="6"/>
  </r>
  <r>
    <x v="822"/>
    <x v="13"/>
    <x v="2"/>
    <n v="0.61880380000000001"/>
    <x v="9"/>
    <n v="30"/>
    <x v="2"/>
    <x v="6"/>
  </r>
  <r>
    <x v="822"/>
    <x v="0"/>
    <x v="0"/>
    <n v="0.14971000000000001"/>
    <x v="9"/>
    <n v="30"/>
    <x v="2"/>
    <x v="6"/>
  </r>
  <r>
    <x v="822"/>
    <x v="16"/>
    <x v="0"/>
    <n v="0.48568"/>
    <x v="9"/>
    <n v="30"/>
    <x v="2"/>
    <x v="6"/>
  </r>
  <r>
    <x v="822"/>
    <x v="14"/>
    <x v="0"/>
    <n v="0.48568"/>
    <x v="9"/>
    <n v="30"/>
    <x v="2"/>
    <x v="6"/>
  </r>
  <r>
    <x v="822"/>
    <x v="2"/>
    <x v="0"/>
    <n v="0.48568"/>
    <x v="9"/>
    <n v="30"/>
    <x v="2"/>
    <x v="6"/>
  </r>
  <r>
    <x v="822"/>
    <x v="5"/>
    <x v="0"/>
    <n v="0.13904"/>
    <x v="9"/>
    <n v="30"/>
    <x v="2"/>
    <x v="6"/>
  </r>
  <r>
    <x v="822"/>
    <x v="6"/>
    <x v="0"/>
    <n v="0.36153000000000002"/>
    <x v="9"/>
    <n v="30"/>
    <x v="2"/>
    <x v="6"/>
  </r>
  <r>
    <x v="822"/>
    <x v="17"/>
    <x v="0"/>
    <n v="0.64258000000000004"/>
    <x v="9"/>
    <n v="30"/>
    <x v="2"/>
    <x v="6"/>
  </r>
  <r>
    <x v="822"/>
    <x v="15"/>
    <x v="0"/>
    <n v="0.64258000000000004"/>
    <x v="9"/>
    <n v="30"/>
    <x v="2"/>
    <x v="6"/>
  </r>
  <r>
    <x v="822"/>
    <x v="8"/>
    <x v="0"/>
    <n v="0.64258000000000004"/>
    <x v="9"/>
    <n v="30"/>
    <x v="2"/>
    <x v="6"/>
  </r>
  <r>
    <x v="822"/>
    <x v="9"/>
    <x v="0"/>
    <n v="0.64258000000000004"/>
    <x v="9"/>
    <n v="30"/>
    <x v="2"/>
    <x v="6"/>
  </r>
  <r>
    <x v="822"/>
    <x v="10"/>
    <x v="0"/>
    <n v="0.64258000000000004"/>
    <x v="9"/>
    <n v="30"/>
    <x v="2"/>
    <x v="6"/>
  </r>
  <r>
    <x v="822"/>
    <x v="11"/>
    <x v="0"/>
    <n v="0.64258000000000004"/>
    <x v="9"/>
    <n v="30"/>
    <x v="2"/>
    <x v="6"/>
  </r>
  <r>
    <x v="822"/>
    <x v="12"/>
    <x v="0"/>
    <n v="0.64258000000000004"/>
    <x v="9"/>
    <n v="30"/>
    <x v="2"/>
    <x v="6"/>
  </r>
  <r>
    <x v="822"/>
    <x v="18"/>
    <x v="0"/>
    <n v="7.8700000000000006E-2"/>
    <x v="9"/>
    <n v="30"/>
    <x v="2"/>
    <x v="6"/>
  </r>
  <r>
    <x v="822"/>
    <x v="19"/>
    <x v="0"/>
    <n v="0.10150000000000001"/>
    <x v="9"/>
    <n v="30"/>
    <x v="2"/>
    <x v="6"/>
  </r>
  <r>
    <x v="822"/>
    <x v="13"/>
    <x v="0"/>
    <n v="5.509E-2"/>
    <x v="9"/>
    <n v="30"/>
    <x v="2"/>
    <x v="6"/>
  </r>
  <r>
    <x v="822"/>
    <x v="0"/>
    <x v="1"/>
    <n v="0.11219510000000001"/>
    <x v="9"/>
    <n v="30"/>
    <x v="2"/>
    <x v="6"/>
  </r>
  <r>
    <x v="822"/>
    <x v="16"/>
    <x v="1"/>
    <n v="0.26298529999999998"/>
    <x v="9"/>
    <n v="30"/>
    <x v="2"/>
    <x v="6"/>
  </r>
  <r>
    <x v="822"/>
    <x v="14"/>
    <x v="1"/>
    <n v="0.25249509999999997"/>
    <x v="9"/>
    <n v="30"/>
    <x v="2"/>
    <x v="6"/>
  </r>
  <r>
    <x v="822"/>
    <x v="2"/>
    <x v="1"/>
    <n v="0.2614707"/>
    <x v="9"/>
    <n v="30"/>
    <x v="2"/>
    <x v="6"/>
  </r>
  <r>
    <x v="822"/>
    <x v="5"/>
    <x v="1"/>
    <n v="0.1051504"/>
    <x v="9"/>
    <n v="30"/>
    <x v="2"/>
    <x v="6"/>
  </r>
  <r>
    <x v="822"/>
    <x v="6"/>
    <x v="1"/>
    <n v="0.22263250000000001"/>
    <x v="9"/>
    <n v="30"/>
    <x v="2"/>
    <x v="6"/>
  </r>
  <r>
    <x v="822"/>
    <x v="17"/>
    <x v="1"/>
    <n v="0.29526019999999997"/>
    <x v="9"/>
    <n v="30"/>
    <x v="2"/>
    <x v="6"/>
  </r>
  <r>
    <x v="822"/>
    <x v="15"/>
    <x v="1"/>
    <n v="0.28514390000000001"/>
    <x v="9"/>
    <n v="30"/>
    <x v="2"/>
    <x v="6"/>
  </r>
  <r>
    <x v="822"/>
    <x v="8"/>
    <x v="1"/>
    <n v="0.29484880000000002"/>
    <x v="9"/>
    <n v="30"/>
    <x v="2"/>
    <x v="6"/>
  </r>
  <r>
    <x v="822"/>
    <x v="9"/>
    <x v="1"/>
    <n v="0.30103819999999998"/>
    <x v="9"/>
    <n v="30"/>
    <x v="2"/>
    <x v="6"/>
  </r>
  <r>
    <x v="822"/>
    <x v="10"/>
    <x v="1"/>
    <n v="0.32044800000000001"/>
    <x v="9"/>
    <n v="30"/>
    <x v="2"/>
    <x v="6"/>
  </r>
  <r>
    <x v="822"/>
    <x v="11"/>
    <x v="1"/>
    <n v="0.31612849999999998"/>
    <x v="9"/>
    <n v="30"/>
    <x v="2"/>
    <x v="6"/>
  </r>
  <r>
    <x v="822"/>
    <x v="12"/>
    <x v="1"/>
    <n v="0.35311540000000002"/>
    <x v="9"/>
    <n v="30"/>
    <x v="2"/>
    <x v="6"/>
  </r>
  <r>
    <x v="822"/>
    <x v="18"/>
    <x v="1"/>
    <n v="0.1983984"/>
    <x v="9"/>
    <n v="30"/>
    <x v="2"/>
    <x v="6"/>
  </r>
  <r>
    <x v="822"/>
    <x v="19"/>
    <x v="1"/>
    <n v="0.20410159999999999"/>
    <x v="9"/>
    <n v="30"/>
    <x v="2"/>
    <x v="6"/>
  </r>
  <r>
    <x v="822"/>
    <x v="13"/>
    <x v="1"/>
    <n v="8.760619E-2"/>
    <x v="9"/>
    <n v="30"/>
    <x v="2"/>
    <x v="6"/>
  </r>
  <r>
    <x v="823"/>
    <x v="0"/>
    <x v="3"/>
    <n v="0.59719999999999995"/>
    <x v="9"/>
    <n v="31"/>
    <x v="2"/>
    <x v="6"/>
  </r>
  <r>
    <x v="823"/>
    <x v="16"/>
    <x v="3"/>
    <n v="1.4092"/>
    <x v="9"/>
    <n v="31"/>
    <x v="2"/>
    <x v="6"/>
  </r>
  <r>
    <x v="823"/>
    <x v="14"/>
    <x v="3"/>
    <n v="1.3501000000000001"/>
    <x v="9"/>
    <n v="31"/>
    <x v="2"/>
    <x v="6"/>
  </r>
  <r>
    <x v="823"/>
    <x v="2"/>
    <x v="3"/>
    <n v="1.4"/>
    <x v="9"/>
    <n v="31"/>
    <x v="2"/>
    <x v="6"/>
  </r>
  <r>
    <x v="823"/>
    <x v="5"/>
    <x v="3"/>
    <n v="0.91439999999999999"/>
    <x v="9"/>
    <n v="31"/>
    <x v="2"/>
    <x v="6"/>
  </r>
  <r>
    <x v="823"/>
    <x v="6"/>
    <x v="3"/>
    <n v="1.19"/>
    <x v="9"/>
    <n v="31"/>
    <x v="2"/>
    <x v="6"/>
  </r>
  <r>
    <x v="823"/>
    <x v="17"/>
    <x v="3"/>
    <n v="1.5768"/>
    <x v="9"/>
    <n v="31"/>
    <x v="2"/>
    <x v="6"/>
  </r>
  <r>
    <x v="823"/>
    <x v="15"/>
    <x v="3"/>
    <n v="1.5164"/>
    <x v="9"/>
    <n v="31"/>
    <x v="2"/>
    <x v="6"/>
  </r>
  <r>
    <x v="823"/>
    <x v="8"/>
    <x v="3"/>
    <n v="1.5725"/>
    <x v="9"/>
    <n v="31"/>
    <x v="2"/>
    <x v="6"/>
  </r>
  <r>
    <x v="823"/>
    <x v="9"/>
    <x v="3"/>
    <n v="1.6062000000000001"/>
    <x v="9"/>
    <n v="31"/>
    <x v="2"/>
    <x v="6"/>
  </r>
  <r>
    <x v="823"/>
    <x v="10"/>
    <x v="3"/>
    <n v="1.7050000000000001"/>
    <x v="9"/>
    <n v="31"/>
    <x v="2"/>
    <x v="6"/>
  </r>
  <r>
    <x v="823"/>
    <x v="11"/>
    <x v="3"/>
    <n v="1.6779999999999999"/>
    <x v="9"/>
    <n v="31"/>
    <x v="2"/>
    <x v="6"/>
  </r>
  <r>
    <x v="823"/>
    <x v="12"/>
    <x v="3"/>
    <n v="1.8880999999999999"/>
    <x v="9"/>
    <n v="31"/>
    <x v="2"/>
    <x v="6"/>
  </r>
  <r>
    <x v="823"/>
    <x v="18"/>
    <x v="3"/>
    <n v="1.0609999999999999"/>
    <x v="9"/>
    <n v="31"/>
    <x v="2"/>
    <x v="6"/>
  </r>
  <r>
    <x v="823"/>
    <x v="19"/>
    <x v="3"/>
    <n v="1.0914999999999999"/>
    <x v="9"/>
    <n v="31"/>
    <x v="2"/>
    <x v="6"/>
  </r>
  <r>
    <x v="823"/>
    <x v="13"/>
    <x v="3"/>
    <n v="0.73570000000000002"/>
    <x v="9"/>
    <n v="31"/>
    <x v="2"/>
    <x v="6"/>
  </r>
  <r>
    <x v="823"/>
    <x v="0"/>
    <x v="2"/>
    <n v="0.33581850000000002"/>
    <x v="9"/>
    <n v="31"/>
    <x v="2"/>
    <x v="6"/>
  </r>
  <r>
    <x v="823"/>
    <x v="16"/>
    <x v="2"/>
    <n v="0.66001109999999996"/>
    <x v="9"/>
    <n v="31"/>
    <x v="2"/>
    <x v="6"/>
  </r>
  <r>
    <x v="823"/>
    <x v="14"/>
    <x v="2"/>
    <n v="0.61196229999999996"/>
    <x v="9"/>
    <n v="31"/>
    <x v="2"/>
    <x v="6"/>
  </r>
  <r>
    <x v="823"/>
    <x v="2"/>
    <x v="2"/>
    <n v="0.65253139999999998"/>
    <x v="9"/>
    <n v="31"/>
    <x v="2"/>
    <x v="6"/>
  </r>
  <r>
    <x v="823"/>
    <x v="5"/>
    <x v="2"/>
    <n v="0.67016350000000002"/>
    <x v="9"/>
    <n v="31"/>
    <x v="2"/>
    <x v="6"/>
  </r>
  <r>
    <x v="823"/>
    <x v="6"/>
    <x v="2"/>
    <n v="0.60594970000000004"/>
    <x v="9"/>
    <n v="31"/>
    <x v="2"/>
    <x v="6"/>
  </r>
  <r>
    <x v="823"/>
    <x v="17"/>
    <x v="2"/>
    <n v="0.63937120000000003"/>
    <x v="9"/>
    <n v="31"/>
    <x v="2"/>
    <x v="6"/>
  </r>
  <r>
    <x v="823"/>
    <x v="15"/>
    <x v="2"/>
    <n v="0.5902655"/>
    <x v="9"/>
    <n v="31"/>
    <x v="2"/>
    <x v="6"/>
  </r>
  <r>
    <x v="823"/>
    <x v="8"/>
    <x v="2"/>
    <n v="0.63587530000000003"/>
    <x v="9"/>
    <n v="31"/>
    <x v="2"/>
    <x v="6"/>
  </r>
  <r>
    <x v="823"/>
    <x v="9"/>
    <x v="2"/>
    <n v="0.66327369999999997"/>
    <x v="9"/>
    <n v="31"/>
    <x v="2"/>
    <x v="6"/>
  </r>
  <r>
    <x v="823"/>
    <x v="10"/>
    <x v="2"/>
    <n v="0.74359900000000001"/>
    <x v="9"/>
    <n v="31"/>
    <x v="2"/>
    <x v="6"/>
  </r>
  <r>
    <x v="823"/>
    <x v="11"/>
    <x v="2"/>
    <n v="0.72164759999999994"/>
    <x v="9"/>
    <n v="31"/>
    <x v="2"/>
    <x v="6"/>
  </r>
  <r>
    <x v="823"/>
    <x v="12"/>
    <x v="2"/>
    <n v="0.89246080000000005"/>
    <x v="9"/>
    <n v="31"/>
    <x v="2"/>
    <x v="6"/>
  </r>
  <r>
    <x v="823"/>
    <x v="18"/>
    <x v="2"/>
    <n v="0.78390159999999998"/>
    <x v="9"/>
    <n v="31"/>
    <x v="2"/>
    <x v="6"/>
  </r>
  <r>
    <x v="823"/>
    <x v="19"/>
    <x v="2"/>
    <n v="0.7858984"/>
    <x v="9"/>
    <n v="31"/>
    <x v="2"/>
    <x v="6"/>
  </r>
  <r>
    <x v="823"/>
    <x v="13"/>
    <x v="2"/>
    <n v="0.5959719"/>
    <x v="9"/>
    <n v="31"/>
    <x v="2"/>
    <x v="6"/>
  </r>
  <r>
    <x v="823"/>
    <x v="0"/>
    <x v="0"/>
    <n v="0.14971000000000001"/>
    <x v="9"/>
    <n v="31"/>
    <x v="2"/>
    <x v="6"/>
  </r>
  <r>
    <x v="823"/>
    <x v="16"/>
    <x v="0"/>
    <n v="0.48568"/>
    <x v="9"/>
    <n v="31"/>
    <x v="2"/>
    <x v="6"/>
  </r>
  <r>
    <x v="823"/>
    <x v="14"/>
    <x v="0"/>
    <n v="0.48568"/>
    <x v="9"/>
    <n v="31"/>
    <x v="2"/>
    <x v="6"/>
  </r>
  <r>
    <x v="823"/>
    <x v="2"/>
    <x v="0"/>
    <n v="0.48568"/>
    <x v="9"/>
    <n v="31"/>
    <x v="2"/>
    <x v="6"/>
  </r>
  <r>
    <x v="823"/>
    <x v="5"/>
    <x v="0"/>
    <n v="0.13904"/>
    <x v="9"/>
    <n v="31"/>
    <x v="2"/>
    <x v="6"/>
  </r>
  <r>
    <x v="823"/>
    <x v="6"/>
    <x v="0"/>
    <n v="0.36153000000000002"/>
    <x v="9"/>
    <n v="31"/>
    <x v="2"/>
    <x v="6"/>
  </r>
  <r>
    <x v="823"/>
    <x v="17"/>
    <x v="0"/>
    <n v="0.64258000000000004"/>
    <x v="9"/>
    <n v="31"/>
    <x v="2"/>
    <x v="6"/>
  </r>
  <r>
    <x v="823"/>
    <x v="15"/>
    <x v="0"/>
    <n v="0.64258000000000004"/>
    <x v="9"/>
    <n v="31"/>
    <x v="2"/>
    <x v="6"/>
  </r>
  <r>
    <x v="823"/>
    <x v="8"/>
    <x v="0"/>
    <n v="0.64258000000000004"/>
    <x v="9"/>
    <n v="31"/>
    <x v="2"/>
    <x v="6"/>
  </r>
  <r>
    <x v="823"/>
    <x v="9"/>
    <x v="0"/>
    <n v="0.64258000000000004"/>
    <x v="9"/>
    <n v="31"/>
    <x v="2"/>
    <x v="6"/>
  </r>
  <r>
    <x v="823"/>
    <x v="10"/>
    <x v="0"/>
    <n v="0.64258000000000004"/>
    <x v="9"/>
    <n v="31"/>
    <x v="2"/>
    <x v="6"/>
  </r>
  <r>
    <x v="823"/>
    <x v="11"/>
    <x v="0"/>
    <n v="0.64258000000000004"/>
    <x v="9"/>
    <n v="31"/>
    <x v="2"/>
    <x v="6"/>
  </r>
  <r>
    <x v="823"/>
    <x v="12"/>
    <x v="0"/>
    <n v="0.64258000000000004"/>
    <x v="9"/>
    <n v="31"/>
    <x v="2"/>
    <x v="6"/>
  </r>
  <r>
    <x v="823"/>
    <x v="18"/>
    <x v="0"/>
    <n v="7.8700000000000006E-2"/>
    <x v="9"/>
    <n v="31"/>
    <x v="2"/>
    <x v="6"/>
  </r>
  <r>
    <x v="823"/>
    <x v="19"/>
    <x v="0"/>
    <n v="0.10150000000000001"/>
    <x v="9"/>
    <n v="31"/>
    <x v="2"/>
    <x v="6"/>
  </r>
  <r>
    <x v="823"/>
    <x v="13"/>
    <x v="0"/>
    <n v="5.509E-2"/>
    <x v="9"/>
    <n v="31"/>
    <x v="2"/>
    <x v="6"/>
  </r>
  <r>
    <x v="823"/>
    <x v="0"/>
    <x v="1"/>
    <n v="0.11167150000000001"/>
    <x v="9"/>
    <n v="31"/>
    <x v="2"/>
    <x v="6"/>
  </r>
  <r>
    <x v="823"/>
    <x v="16"/>
    <x v="1"/>
    <n v="0.26350889999999999"/>
    <x v="9"/>
    <n v="31"/>
    <x v="2"/>
    <x v="6"/>
  </r>
  <r>
    <x v="823"/>
    <x v="14"/>
    <x v="1"/>
    <n v="0.25245770000000001"/>
    <x v="9"/>
    <n v="31"/>
    <x v="2"/>
    <x v="6"/>
  </r>
  <r>
    <x v="823"/>
    <x v="2"/>
    <x v="1"/>
    <n v="0.26178859999999998"/>
    <x v="9"/>
    <n v="31"/>
    <x v="2"/>
    <x v="6"/>
  </r>
  <r>
    <x v="823"/>
    <x v="5"/>
    <x v="1"/>
    <n v="0.1051965"/>
    <x v="9"/>
    <n v="31"/>
    <x v="2"/>
    <x v="6"/>
  </r>
  <r>
    <x v="823"/>
    <x v="6"/>
    <x v="1"/>
    <n v="0.2225203"/>
    <x v="9"/>
    <n v="31"/>
    <x v="2"/>
    <x v="6"/>
  </r>
  <r>
    <x v="823"/>
    <x v="17"/>
    <x v="1"/>
    <n v="0.29484880000000002"/>
    <x v="9"/>
    <n v="31"/>
    <x v="2"/>
    <x v="6"/>
  </r>
  <r>
    <x v="823"/>
    <x v="15"/>
    <x v="1"/>
    <n v="0.28355449999999999"/>
    <x v="9"/>
    <n v="31"/>
    <x v="2"/>
    <x v="6"/>
  </r>
  <r>
    <x v="823"/>
    <x v="8"/>
    <x v="1"/>
    <n v="0.29404469999999999"/>
    <x v="9"/>
    <n v="31"/>
    <x v="2"/>
    <x v="6"/>
  </r>
  <r>
    <x v="823"/>
    <x v="9"/>
    <x v="1"/>
    <n v="0.30034630000000001"/>
    <x v="9"/>
    <n v="31"/>
    <x v="2"/>
    <x v="6"/>
  </r>
  <r>
    <x v="823"/>
    <x v="10"/>
    <x v="1"/>
    <n v="0.31882110000000002"/>
    <x v="9"/>
    <n v="31"/>
    <x v="2"/>
    <x v="6"/>
  </r>
  <r>
    <x v="823"/>
    <x v="11"/>
    <x v="1"/>
    <n v="0.31377240000000001"/>
    <x v="9"/>
    <n v="31"/>
    <x v="2"/>
    <x v="6"/>
  </r>
  <r>
    <x v="823"/>
    <x v="12"/>
    <x v="1"/>
    <n v="0.35305940000000002"/>
    <x v="9"/>
    <n v="31"/>
    <x v="2"/>
    <x v="6"/>
  </r>
  <r>
    <x v="823"/>
    <x v="18"/>
    <x v="1"/>
    <n v="0.1983984"/>
    <x v="9"/>
    <n v="31"/>
    <x v="2"/>
    <x v="6"/>
  </r>
  <r>
    <x v="823"/>
    <x v="19"/>
    <x v="1"/>
    <n v="0.20410159999999999"/>
    <x v="9"/>
    <n v="31"/>
    <x v="2"/>
    <x v="6"/>
  </r>
  <r>
    <x v="823"/>
    <x v="13"/>
    <x v="1"/>
    <n v="8.4638050000000006E-2"/>
    <x v="9"/>
    <n v="31"/>
    <x v="2"/>
    <x v="6"/>
  </r>
  <r>
    <x v="824"/>
    <x v="0"/>
    <x v="3"/>
    <n v="0.59650000000000003"/>
    <x v="9"/>
    <n v="32"/>
    <x v="2"/>
    <x v="7"/>
  </r>
  <r>
    <x v="824"/>
    <x v="16"/>
    <x v="3"/>
    <n v="1.4091"/>
    <x v="9"/>
    <n v="32"/>
    <x v="2"/>
    <x v="7"/>
  </r>
  <r>
    <x v="824"/>
    <x v="14"/>
    <x v="3"/>
    <n v="1.3539000000000001"/>
    <x v="9"/>
    <n v="32"/>
    <x v="2"/>
    <x v="7"/>
  </r>
  <r>
    <x v="824"/>
    <x v="2"/>
    <x v="3"/>
    <n v="1.401"/>
    <x v="9"/>
    <n v="32"/>
    <x v="2"/>
    <x v="7"/>
  </r>
  <r>
    <x v="824"/>
    <x v="5"/>
    <x v="3"/>
    <n v="0.91749999999999998"/>
    <x v="9"/>
    <n v="32"/>
    <x v="2"/>
    <x v="7"/>
  </r>
  <r>
    <x v="824"/>
    <x v="6"/>
    <x v="3"/>
    <n v="1.1941999999999999"/>
    <x v="9"/>
    <n v="32"/>
    <x v="2"/>
    <x v="7"/>
  </r>
  <r>
    <x v="824"/>
    <x v="17"/>
    <x v="3"/>
    <n v="1.5768"/>
    <x v="9"/>
    <n v="32"/>
    <x v="2"/>
    <x v="7"/>
  </r>
  <r>
    <x v="824"/>
    <x v="15"/>
    <x v="3"/>
    <n v="1.5199"/>
    <x v="9"/>
    <n v="32"/>
    <x v="2"/>
    <x v="7"/>
  </r>
  <r>
    <x v="824"/>
    <x v="8"/>
    <x v="3"/>
    <n v="1.5781000000000001"/>
    <x v="9"/>
    <n v="32"/>
    <x v="2"/>
    <x v="7"/>
  </r>
  <r>
    <x v="824"/>
    <x v="9"/>
    <x v="3"/>
    <n v="1.6056999999999999"/>
    <x v="9"/>
    <n v="32"/>
    <x v="2"/>
    <x v="7"/>
  </r>
  <r>
    <x v="824"/>
    <x v="10"/>
    <x v="3"/>
    <n v="1.7101999999999999"/>
    <x v="9"/>
    <n v="32"/>
    <x v="2"/>
    <x v="7"/>
  </r>
  <r>
    <x v="824"/>
    <x v="11"/>
    <x v="3"/>
    <n v="1.6794"/>
    <x v="9"/>
    <n v="32"/>
    <x v="2"/>
    <x v="7"/>
  </r>
  <r>
    <x v="824"/>
    <x v="12"/>
    <x v="3"/>
    <n v="1.8908"/>
    <x v="9"/>
    <n v="32"/>
    <x v="2"/>
    <x v="7"/>
  </r>
  <r>
    <x v="824"/>
    <x v="18"/>
    <x v="3"/>
    <n v="1.0609999999999999"/>
    <x v="9"/>
    <n v="32"/>
    <x v="2"/>
    <x v="7"/>
  </r>
  <r>
    <x v="824"/>
    <x v="19"/>
    <x v="3"/>
    <n v="1.0914999999999999"/>
    <x v="9"/>
    <n v="32"/>
    <x v="2"/>
    <x v="7"/>
  </r>
  <r>
    <x v="824"/>
    <x v="13"/>
    <x v="3"/>
    <n v="0.73550000000000004"/>
    <x v="9"/>
    <n v="32"/>
    <x v="2"/>
    <x v="7"/>
  </r>
  <r>
    <x v="824"/>
    <x v="0"/>
    <x v="2"/>
    <n v="0.33524939999999998"/>
    <x v="9"/>
    <n v="32"/>
    <x v="2"/>
    <x v="7"/>
  </r>
  <r>
    <x v="824"/>
    <x v="16"/>
    <x v="2"/>
    <n v="0.65992980000000001"/>
    <x v="9"/>
    <n v="32"/>
    <x v="2"/>
    <x v="7"/>
  </r>
  <r>
    <x v="824"/>
    <x v="14"/>
    <x v="2"/>
    <n v="0.61505169999999998"/>
    <x v="9"/>
    <n v="32"/>
    <x v="2"/>
    <x v="7"/>
  </r>
  <r>
    <x v="824"/>
    <x v="2"/>
    <x v="2"/>
    <n v="0.65334449999999999"/>
    <x v="9"/>
    <n v="32"/>
    <x v="2"/>
    <x v="7"/>
  </r>
  <r>
    <x v="824"/>
    <x v="5"/>
    <x v="2"/>
    <n v="0.67290689999999997"/>
    <x v="9"/>
    <n v="32"/>
    <x v="2"/>
    <x v="7"/>
  </r>
  <r>
    <x v="824"/>
    <x v="6"/>
    <x v="2"/>
    <n v="0.60936429999999997"/>
    <x v="9"/>
    <n v="32"/>
    <x v="2"/>
    <x v="7"/>
  </r>
  <r>
    <x v="824"/>
    <x v="17"/>
    <x v="2"/>
    <n v="0.63937120000000003"/>
    <x v="9"/>
    <n v="32"/>
    <x v="2"/>
    <x v="7"/>
  </r>
  <r>
    <x v="824"/>
    <x v="15"/>
    <x v="2"/>
    <n v="0.59311100000000005"/>
    <x v="9"/>
    <n v="32"/>
    <x v="2"/>
    <x v="7"/>
  </r>
  <r>
    <x v="824"/>
    <x v="8"/>
    <x v="2"/>
    <n v="0.64042809999999994"/>
    <x v="9"/>
    <n v="32"/>
    <x v="2"/>
    <x v="7"/>
  </r>
  <r>
    <x v="824"/>
    <x v="9"/>
    <x v="2"/>
    <n v="0.66286719999999999"/>
    <x v="9"/>
    <n v="32"/>
    <x v="2"/>
    <x v="7"/>
  </r>
  <r>
    <x v="824"/>
    <x v="10"/>
    <x v="2"/>
    <n v="0.74782660000000001"/>
    <x v="9"/>
    <n v="32"/>
    <x v="2"/>
    <x v="7"/>
  </r>
  <r>
    <x v="824"/>
    <x v="11"/>
    <x v="2"/>
    <n v="0.72278580000000003"/>
    <x v="9"/>
    <n v="32"/>
    <x v="2"/>
    <x v="7"/>
  </r>
  <r>
    <x v="824"/>
    <x v="12"/>
    <x v="2"/>
    <n v="0.8946558"/>
    <x v="9"/>
    <n v="32"/>
    <x v="2"/>
    <x v="7"/>
  </r>
  <r>
    <x v="824"/>
    <x v="18"/>
    <x v="2"/>
    <n v="0.78390159999999998"/>
    <x v="9"/>
    <n v="32"/>
    <x v="2"/>
    <x v="7"/>
  </r>
  <r>
    <x v="824"/>
    <x v="19"/>
    <x v="2"/>
    <n v="0.7858984"/>
    <x v="9"/>
    <n v="32"/>
    <x v="2"/>
    <x v="7"/>
  </r>
  <r>
    <x v="824"/>
    <x v="13"/>
    <x v="2"/>
    <n v="0.59579490000000002"/>
    <x v="9"/>
    <n v="32"/>
    <x v="2"/>
    <x v="7"/>
  </r>
  <r>
    <x v="824"/>
    <x v="0"/>
    <x v="0"/>
    <n v="0.14971000000000001"/>
    <x v="9"/>
    <n v="32"/>
    <x v="2"/>
    <x v="7"/>
  </r>
  <r>
    <x v="824"/>
    <x v="16"/>
    <x v="0"/>
    <n v="0.48568"/>
    <x v="9"/>
    <n v="32"/>
    <x v="2"/>
    <x v="7"/>
  </r>
  <r>
    <x v="824"/>
    <x v="14"/>
    <x v="0"/>
    <n v="0.48568"/>
    <x v="9"/>
    <n v="32"/>
    <x v="2"/>
    <x v="7"/>
  </r>
  <r>
    <x v="824"/>
    <x v="2"/>
    <x v="0"/>
    <n v="0.48568"/>
    <x v="9"/>
    <n v="32"/>
    <x v="2"/>
    <x v="7"/>
  </r>
  <r>
    <x v="824"/>
    <x v="5"/>
    <x v="0"/>
    <n v="0.13904"/>
    <x v="9"/>
    <n v="32"/>
    <x v="2"/>
    <x v="7"/>
  </r>
  <r>
    <x v="824"/>
    <x v="6"/>
    <x v="0"/>
    <n v="0.36153000000000002"/>
    <x v="9"/>
    <n v="32"/>
    <x v="2"/>
    <x v="7"/>
  </r>
  <r>
    <x v="824"/>
    <x v="17"/>
    <x v="0"/>
    <n v="0.64258000000000004"/>
    <x v="9"/>
    <n v="32"/>
    <x v="2"/>
    <x v="7"/>
  </r>
  <r>
    <x v="824"/>
    <x v="15"/>
    <x v="0"/>
    <n v="0.64258000000000004"/>
    <x v="9"/>
    <n v="32"/>
    <x v="2"/>
    <x v="7"/>
  </r>
  <r>
    <x v="824"/>
    <x v="8"/>
    <x v="0"/>
    <n v="0.64258000000000004"/>
    <x v="9"/>
    <n v="32"/>
    <x v="2"/>
    <x v="7"/>
  </r>
  <r>
    <x v="824"/>
    <x v="9"/>
    <x v="0"/>
    <n v="0.64258000000000004"/>
    <x v="9"/>
    <n v="32"/>
    <x v="2"/>
    <x v="7"/>
  </r>
  <r>
    <x v="824"/>
    <x v="10"/>
    <x v="0"/>
    <n v="0.64258000000000004"/>
    <x v="9"/>
    <n v="32"/>
    <x v="2"/>
    <x v="7"/>
  </r>
  <r>
    <x v="824"/>
    <x v="11"/>
    <x v="0"/>
    <n v="0.64258000000000004"/>
    <x v="9"/>
    <n v="32"/>
    <x v="2"/>
    <x v="7"/>
  </r>
  <r>
    <x v="824"/>
    <x v="12"/>
    <x v="0"/>
    <n v="0.64258000000000004"/>
    <x v="9"/>
    <n v="32"/>
    <x v="2"/>
    <x v="7"/>
  </r>
  <r>
    <x v="824"/>
    <x v="18"/>
    <x v="0"/>
    <n v="7.8700000000000006E-2"/>
    <x v="9"/>
    <n v="32"/>
    <x v="2"/>
    <x v="7"/>
  </r>
  <r>
    <x v="824"/>
    <x v="19"/>
    <x v="0"/>
    <n v="0.10150000000000001"/>
    <x v="9"/>
    <n v="32"/>
    <x v="2"/>
    <x v="7"/>
  </r>
  <r>
    <x v="824"/>
    <x v="13"/>
    <x v="0"/>
    <n v="5.509E-2"/>
    <x v="9"/>
    <n v="32"/>
    <x v="2"/>
    <x v="7"/>
  </r>
  <r>
    <x v="824"/>
    <x v="0"/>
    <x v="1"/>
    <n v="0.1115406"/>
    <x v="9"/>
    <n v="32"/>
    <x v="2"/>
    <x v="7"/>
  </r>
  <r>
    <x v="824"/>
    <x v="16"/>
    <x v="1"/>
    <n v="0.26349030000000001"/>
    <x v="9"/>
    <n v="32"/>
    <x v="2"/>
    <x v="7"/>
  </r>
  <r>
    <x v="824"/>
    <x v="14"/>
    <x v="1"/>
    <n v="0.25316830000000001"/>
    <x v="9"/>
    <n v="32"/>
    <x v="2"/>
    <x v="7"/>
  </r>
  <r>
    <x v="824"/>
    <x v="2"/>
    <x v="1"/>
    <n v="0.26197559999999998"/>
    <x v="9"/>
    <n v="32"/>
    <x v="2"/>
    <x v="7"/>
  </r>
  <r>
    <x v="824"/>
    <x v="5"/>
    <x v="1"/>
    <n v="0.1055531"/>
    <x v="9"/>
    <n v="32"/>
    <x v="2"/>
    <x v="7"/>
  </r>
  <r>
    <x v="824"/>
    <x v="6"/>
    <x v="1"/>
    <n v="0.2233057"/>
    <x v="9"/>
    <n v="32"/>
    <x v="2"/>
    <x v="7"/>
  </r>
  <r>
    <x v="824"/>
    <x v="17"/>
    <x v="1"/>
    <n v="0.29484880000000002"/>
    <x v="9"/>
    <n v="32"/>
    <x v="2"/>
    <x v="7"/>
  </r>
  <r>
    <x v="824"/>
    <x v="15"/>
    <x v="1"/>
    <n v="0.28420889999999999"/>
    <x v="9"/>
    <n v="32"/>
    <x v="2"/>
    <x v="7"/>
  </r>
  <r>
    <x v="824"/>
    <x v="8"/>
    <x v="1"/>
    <n v="0.29509190000000002"/>
    <x v="9"/>
    <n v="32"/>
    <x v="2"/>
    <x v="7"/>
  </r>
  <r>
    <x v="824"/>
    <x v="9"/>
    <x v="1"/>
    <n v="0.30025289999999999"/>
    <x v="9"/>
    <n v="32"/>
    <x v="2"/>
    <x v="7"/>
  </r>
  <r>
    <x v="824"/>
    <x v="10"/>
    <x v="1"/>
    <n v="0.31979350000000001"/>
    <x v="9"/>
    <n v="32"/>
    <x v="2"/>
    <x v="7"/>
  </r>
  <r>
    <x v="824"/>
    <x v="11"/>
    <x v="1"/>
    <n v="0.31403409999999998"/>
    <x v="9"/>
    <n v="32"/>
    <x v="2"/>
    <x v="7"/>
  </r>
  <r>
    <x v="824"/>
    <x v="12"/>
    <x v="1"/>
    <n v="0.3535642"/>
    <x v="9"/>
    <n v="32"/>
    <x v="2"/>
    <x v="7"/>
  </r>
  <r>
    <x v="824"/>
    <x v="18"/>
    <x v="1"/>
    <n v="0.1983984"/>
    <x v="9"/>
    <n v="32"/>
    <x v="2"/>
    <x v="7"/>
  </r>
  <r>
    <x v="824"/>
    <x v="19"/>
    <x v="1"/>
    <n v="0.20410159999999999"/>
    <x v="9"/>
    <n v="32"/>
    <x v="2"/>
    <x v="7"/>
  </r>
  <r>
    <x v="824"/>
    <x v="13"/>
    <x v="1"/>
    <n v="8.4615040000000002E-2"/>
    <x v="9"/>
    <n v="32"/>
    <x v="2"/>
    <x v="7"/>
  </r>
  <r>
    <x v="825"/>
    <x v="0"/>
    <x v="3"/>
    <n v="0.59650000000000003"/>
    <x v="9"/>
    <n v="33"/>
    <x v="2"/>
    <x v="7"/>
  </r>
  <r>
    <x v="825"/>
    <x v="16"/>
    <x v="3"/>
    <n v="1.3995"/>
    <x v="9"/>
    <n v="33"/>
    <x v="2"/>
    <x v="7"/>
  </r>
  <r>
    <x v="825"/>
    <x v="14"/>
    <x v="3"/>
    <n v="1.3408"/>
    <x v="9"/>
    <n v="33"/>
    <x v="2"/>
    <x v="7"/>
  </r>
  <r>
    <x v="825"/>
    <x v="2"/>
    <x v="3"/>
    <n v="1.3784000000000001"/>
    <x v="9"/>
    <n v="33"/>
    <x v="2"/>
    <x v="7"/>
  </r>
  <r>
    <x v="825"/>
    <x v="5"/>
    <x v="3"/>
    <n v="0.90980000000000005"/>
    <x v="9"/>
    <n v="33"/>
    <x v="2"/>
    <x v="7"/>
  </r>
  <r>
    <x v="825"/>
    <x v="6"/>
    <x v="3"/>
    <n v="1.1911"/>
    <x v="9"/>
    <n v="33"/>
    <x v="2"/>
    <x v="7"/>
  </r>
  <r>
    <x v="825"/>
    <x v="17"/>
    <x v="3"/>
    <n v="1.5666"/>
    <x v="9"/>
    <n v="33"/>
    <x v="2"/>
    <x v="7"/>
  </r>
  <r>
    <x v="825"/>
    <x v="15"/>
    <x v="3"/>
    <n v="1.5054000000000001"/>
    <x v="9"/>
    <n v="33"/>
    <x v="2"/>
    <x v="7"/>
  </r>
  <r>
    <x v="825"/>
    <x v="8"/>
    <x v="3"/>
    <n v="1.5485"/>
    <x v="9"/>
    <n v="33"/>
    <x v="2"/>
    <x v="7"/>
  </r>
  <r>
    <x v="825"/>
    <x v="9"/>
    <x v="3"/>
    <n v="1.607"/>
    <x v="9"/>
    <n v="33"/>
    <x v="2"/>
    <x v="7"/>
  </r>
  <r>
    <x v="825"/>
    <x v="10"/>
    <x v="3"/>
    <n v="1.6877"/>
    <x v="9"/>
    <n v="33"/>
    <x v="2"/>
    <x v="7"/>
  </r>
  <r>
    <x v="825"/>
    <x v="11"/>
    <x v="3"/>
    <n v="1.679"/>
    <x v="9"/>
    <n v="33"/>
    <x v="2"/>
    <x v="7"/>
  </r>
  <r>
    <x v="825"/>
    <x v="12"/>
    <x v="3"/>
    <n v="1.8856999999999999"/>
    <x v="9"/>
    <n v="33"/>
    <x v="2"/>
    <x v="7"/>
  </r>
  <r>
    <x v="825"/>
    <x v="18"/>
    <x v="3"/>
    <n v="1.0609999999999999"/>
    <x v="9"/>
    <n v="33"/>
    <x v="2"/>
    <x v="7"/>
  </r>
  <r>
    <x v="825"/>
    <x v="19"/>
    <x v="3"/>
    <n v="1.0914999999999999"/>
    <x v="9"/>
    <n v="33"/>
    <x v="2"/>
    <x v="7"/>
  </r>
  <r>
    <x v="825"/>
    <x v="13"/>
    <x v="3"/>
    <n v="0.75480000000000003"/>
    <x v="9"/>
    <n v="33"/>
    <x v="2"/>
    <x v="7"/>
  </r>
  <r>
    <x v="825"/>
    <x v="0"/>
    <x v="2"/>
    <n v="0.33524939999999998"/>
    <x v="9"/>
    <n v="33"/>
    <x v="2"/>
    <x v="7"/>
  </r>
  <r>
    <x v="825"/>
    <x v="16"/>
    <x v="2"/>
    <n v="0.65212490000000001"/>
    <x v="9"/>
    <n v="33"/>
    <x v="2"/>
    <x v="7"/>
  </r>
  <r>
    <x v="825"/>
    <x v="14"/>
    <x v="2"/>
    <n v="0.60440139999999998"/>
    <x v="9"/>
    <n v="33"/>
    <x v="2"/>
    <x v="7"/>
  </r>
  <r>
    <x v="825"/>
    <x v="2"/>
    <x v="2"/>
    <n v="0.63497040000000005"/>
    <x v="9"/>
    <n v="33"/>
    <x v="2"/>
    <x v="7"/>
  </r>
  <r>
    <x v="825"/>
    <x v="5"/>
    <x v="2"/>
    <n v="0.66609280000000004"/>
    <x v="9"/>
    <n v="33"/>
    <x v="2"/>
    <x v="7"/>
  </r>
  <r>
    <x v="825"/>
    <x v="6"/>
    <x v="2"/>
    <n v="0.60684400000000005"/>
    <x v="9"/>
    <n v="33"/>
    <x v="2"/>
    <x v="7"/>
  </r>
  <r>
    <x v="825"/>
    <x v="17"/>
    <x v="2"/>
    <n v="0.63107849999999999"/>
    <x v="9"/>
    <n v="33"/>
    <x v="2"/>
    <x v="7"/>
  </r>
  <r>
    <x v="825"/>
    <x v="15"/>
    <x v="2"/>
    <n v="0.58132240000000002"/>
    <x v="9"/>
    <n v="33"/>
    <x v="2"/>
    <x v="7"/>
  </r>
  <r>
    <x v="825"/>
    <x v="8"/>
    <x v="2"/>
    <n v="0.61636299999999999"/>
    <x v="9"/>
    <n v="33"/>
    <x v="2"/>
    <x v="7"/>
  </r>
  <r>
    <x v="825"/>
    <x v="9"/>
    <x v="2"/>
    <n v="0.66392410000000002"/>
    <x v="9"/>
    <n v="33"/>
    <x v="2"/>
    <x v="7"/>
  </r>
  <r>
    <x v="825"/>
    <x v="10"/>
    <x v="2"/>
    <n v="0.72953380000000001"/>
    <x v="9"/>
    <n v="33"/>
    <x v="2"/>
    <x v="7"/>
  </r>
  <r>
    <x v="825"/>
    <x v="11"/>
    <x v="2"/>
    <n v="0.72246069999999996"/>
    <x v="9"/>
    <n v="33"/>
    <x v="2"/>
    <x v="7"/>
  </r>
  <r>
    <x v="825"/>
    <x v="12"/>
    <x v="2"/>
    <n v="0.89050940000000001"/>
    <x v="9"/>
    <n v="33"/>
    <x v="2"/>
    <x v="7"/>
  </r>
  <r>
    <x v="825"/>
    <x v="18"/>
    <x v="2"/>
    <n v="0.78390159999999998"/>
    <x v="9"/>
    <n v="33"/>
    <x v="2"/>
    <x v="7"/>
  </r>
  <r>
    <x v="825"/>
    <x v="19"/>
    <x v="2"/>
    <n v="0.7858984"/>
    <x v="9"/>
    <n v="33"/>
    <x v="2"/>
    <x v="7"/>
  </r>
  <r>
    <x v="825"/>
    <x v="13"/>
    <x v="2"/>
    <n v="0.61287460000000005"/>
    <x v="9"/>
    <n v="33"/>
    <x v="2"/>
    <x v="7"/>
  </r>
  <r>
    <x v="825"/>
    <x v="0"/>
    <x v="0"/>
    <n v="0.14971000000000001"/>
    <x v="9"/>
    <n v="33"/>
    <x v="2"/>
    <x v="7"/>
  </r>
  <r>
    <x v="825"/>
    <x v="16"/>
    <x v="0"/>
    <n v="0.48568"/>
    <x v="9"/>
    <n v="33"/>
    <x v="2"/>
    <x v="7"/>
  </r>
  <r>
    <x v="825"/>
    <x v="14"/>
    <x v="0"/>
    <n v="0.48568"/>
    <x v="9"/>
    <n v="33"/>
    <x v="2"/>
    <x v="7"/>
  </r>
  <r>
    <x v="825"/>
    <x v="2"/>
    <x v="0"/>
    <n v="0.48568"/>
    <x v="9"/>
    <n v="33"/>
    <x v="2"/>
    <x v="7"/>
  </r>
  <r>
    <x v="825"/>
    <x v="5"/>
    <x v="0"/>
    <n v="0.13904"/>
    <x v="9"/>
    <n v="33"/>
    <x v="2"/>
    <x v="7"/>
  </r>
  <r>
    <x v="825"/>
    <x v="6"/>
    <x v="0"/>
    <n v="0.36153000000000002"/>
    <x v="9"/>
    <n v="33"/>
    <x v="2"/>
    <x v="7"/>
  </r>
  <r>
    <x v="825"/>
    <x v="17"/>
    <x v="0"/>
    <n v="0.64258000000000004"/>
    <x v="9"/>
    <n v="33"/>
    <x v="2"/>
    <x v="7"/>
  </r>
  <r>
    <x v="825"/>
    <x v="15"/>
    <x v="0"/>
    <n v="0.64258000000000004"/>
    <x v="9"/>
    <n v="33"/>
    <x v="2"/>
    <x v="7"/>
  </r>
  <r>
    <x v="825"/>
    <x v="8"/>
    <x v="0"/>
    <n v="0.64258000000000004"/>
    <x v="9"/>
    <n v="33"/>
    <x v="2"/>
    <x v="7"/>
  </r>
  <r>
    <x v="825"/>
    <x v="9"/>
    <x v="0"/>
    <n v="0.64258000000000004"/>
    <x v="9"/>
    <n v="33"/>
    <x v="2"/>
    <x v="7"/>
  </r>
  <r>
    <x v="825"/>
    <x v="10"/>
    <x v="0"/>
    <n v="0.64258000000000004"/>
    <x v="9"/>
    <n v="33"/>
    <x v="2"/>
    <x v="7"/>
  </r>
  <r>
    <x v="825"/>
    <x v="11"/>
    <x v="0"/>
    <n v="0.64258000000000004"/>
    <x v="9"/>
    <n v="33"/>
    <x v="2"/>
    <x v="7"/>
  </r>
  <r>
    <x v="825"/>
    <x v="12"/>
    <x v="0"/>
    <n v="0.64258000000000004"/>
    <x v="9"/>
    <n v="33"/>
    <x v="2"/>
    <x v="7"/>
  </r>
  <r>
    <x v="825"/>
    <x v="18"/>
    <x v="0"/>
    <n v="7.8700000000000006E-2"/>
    <x v="9"/>
    <n v="33"/>
    <x v="2"/>
    <x v="7"/>
  </r>
  <r>
    <x v="825"/>
    <x v="19"/>
    <x v="0"/>
    <n v="0.10150000000000001"/>
    <x v="9"/>
    <n v="33"/>
    <x v="2"/>
    <x v="7"/>
  </r>
  <r>
    <x v="825"/>
    <x v="13"/>
    <x v="0"/>
    <n v="5.509E-2"/>
    <x v="9"/>
    <n v="33"/>
    <x v="2"/>
    <x v="7"/>
  </r>
  <r>
    <x v="825"/>
    <x v="0"/>
    <x v="1"/>
    <n v="0.1115406"/>
    <x v="9"/>
    <n v="33"/>
    <x v="2"/>
    <x v="7"/>
  </r>
  <r>
    <x v="825"/>
    <x v="16"/>
    <x v="1"/>
    <n v="0.26169510000000001"/>
    <x v="9"/>
    <n v="33"/>
    <x v="2"/>
    <x v="7"/>
  </r>
  <r>
    <x v="825"/>
    <x v="14"/>
    <x v="1"/>
    <n v="0.25071870000000002"/>
    <x v="9"/>
    <n v="33"/>
    <x v="2"/>
    <x v="7"/>
  </r>
  <r>
    <x v="825"/>
    <x v="2"/>
    <x v="1"/>
    <n v="0.25774960000000002"/>
    <x v="9"/>
    <n v="33"/>
    <x v="2"/>
    <x v="7"/>
  </r>
  <r>
    <x v="825"/>
    <x v="5"/>
    <x v="1"/>
    <n v="0.1046673"/>
    <x v="9"/>
    <n v="33"/>
    <x v="2"/>
    <x v="7"/>
  </r>
  <r>
    <x v="825"/>
    <x v="6"/>
    <x v="1"/>
    <n v="0.22272600000000001"/>
    <x v="9"/>
    <n v="33"/>
    <x v="2"/>
    <x v="7"/>
  </r>
  <r>
    <x v="825"/>
    <x v="17"/>
    <x v="1"/>
    <n v="0.29294150000000002"/>
    <x v="9"/>
    <n v="33"/>
    <x v="2"/>
    <x v="7"/>
  </r>
  <r>
    <x v="825"/>
    <x v="15"/>
    <x v="1"/>
    <n v="0.28149750000000001"/>
    <x v="9"/>
    <n v="33"/>
    <x v="2"/>
    <x v="7"/>
  </r>
  <r>
    <x v="825"/>
    <x v="8"/>
    <x v="1"/>
    <n v="0.28955690000000001"/>
    <x v="9"/>
    <n v="33"/>
    <x v="2"/>
    <x v="7"/>
  </r>
  <r>
    <x v="825"/>
    <x v="9"/>
    <x v="1"/>
    <n v="0.30049589999999998"/>
    <x v="9"/>
    <n v="33"/>
    <x v="2"/>
    <x v="7"/>
  </r>
  <r>
    <x v="825"/>
    <x v="10"/>
    <x v="1"/>
    <n v="0.31558619999999998"/>
    <x v="9"/>
    <n v="33"/>
    <x v="2"/>
    <x v="7"/>
  </r>
  <r>
    <x v="825"/>
    <x v="11"/>
    <x v="1"/>
    <n v="0.3139594"/>
    <x v="9"/>
    <n v="33"/>
    <x v="2"/>
    <x v="7"/>
  </r>
  <r>
    <x v="825"/>
    <x v="12"/>
    <x v="1"/>
    <n v="0.3526106"/>
    <x v="9"/>
    <n v="33"/>
    <x v="2"/>
    <x v="7"/>
  </r>
  <r>
    <x v="825"/>
    <x v="18"/>
    <x v="1"/>
    <n v="0.1983984"/>
    <x v="9"/>
    <n v="33"/>
    <x v="2"/>
    <x v="7"/>
  </r>
  <r>
    <x v="825"/>
    <x v="19"/>
    <x v="1"/>
    <n v="0.20410159999999999"/>
    <x v="9"/>
    <n v="33"/>
    <x v="2"/>
    <x v="7"/>
  </r>
  <r>
    <x v="825"/>
    <x v="13"/>
    <x v="1"/>
    <n v="8.6835399999999993E-2"/>
    <x v="9"/>
    <n v="33"/>
    <x v="2"/>
    <x v="7"/>
  </r>
  <r>
    <x v="826"/>
    <x v="0"/>
    <x v="3"/>
    <n v="0.59619999999999995"/>
    <x v="9"/>
    <n v="34"/>
    <x v="2"/>
    <x v="7"/>
  </r>
  <r>
    <x v="826"/>
    <x v="16"/>
    <x v="3"/>
    <n v="1.3887"/>
    <x v="9"/>
    <n v="34"/>
    <x v="2"/>
    <x v="7"/>
  </r>
  <r>
    <x v="826"/>
    <x v="14"/>
    <x v="3"/>
    <n v="1.3292999999999999"/>
    <x v="9"/>
    <n v="34"/>
    <x v="2"/>
    <x v="7"/>
  </r>
  <r>
    <x v="826"/>
    <x v="2"/>
    <x v="3"/>
    <n v="1.3768"/>
    <x v="9"/>
    <n v="34"/>
    <x v="2"/>
    <x v="7"/>
  </r>
  <r>
    <x v="826"/>
    <x v="5"/>
    <x v="3"/>
    <n v="0.89700000000000002"/>
    <x v="9"/>
    <n v="34"/>
    <x v="2"/>
    <x v="7"/>
  </r>
  <r>
    <x v="826"/>
    <x v="6"/>
    <x v="3"/>
    <n v="1.1760999999999999"/>
    <x v="9"/>
    <n v="34"/>
    <x v="2"/>
    <x v="7"/>
  </r>
  <r>
    <x v="826"/>
    <x v="17"/>
    <x v="3"/>
    <n v="1.5509999999999999"/>
    <x v="9"/>
    <n v="34"/>
    <x v="2"/>
    <x v="7"/>
  </r>
  <r>
    <x v="826"/>
    <x v="15"/>
    <x v="3"/>
    <n v="1.4886999999999999"/>
    <x v="9"/>
    <n v="34"/>
    <x v="2"/>
    <x v="7"/>
  </r>
  <r>
    <x v="826"/>
    <x v="8"/>
    <x v="3"/>
    <n v="1.5374000000000001"/>
    <x v="9"/>
    <n v="34"/>
    <x v="2"/>
    <x v="7"/>
  </r>
  <r>
    <x v="826"/>
    <x v="9"/>
    <x v="3"/>
    <n v="1.5826"/>
    <x v="9"/>
    <n v="34"/>
    <x v="2"/>
    <x v="7"/>
  </r>
  <r>
    <x v="826"/>
    <x v="10"/>
    <x v="3"/>
    <n v="1.6711"/>
    <x v="9"/>
    <n v="34"/>
    <x v="2"/>
    <x v="7"/>
  </r>
  <r>
    <x v="826"/>
    <x v="11"/>
    <x v="3"/>
    <n v="1.6507000000000001"/>
    <x v="9"/>
    <n v="34"/>
    <x v="2"/>
    <x v="7"/>
  </r>
  <r>
    <x v="826"/>
    <x v="12"/>
    <x v="3"/>
    <n v="1.8824000000000001"/>
    <x v="9"/>
    <n v="34"/>
    <x v="2"/>
    <x v="7"/>
  </r>
  <r>
    <x v="826"/>
    <x v="18"/>
    <x v="3"/>
    <n v="1.0609999999999999"/>
    <x v="9"/>
    <n v="34"/>
    <x v="2"/>
    <x v="7"/>
  </r>
  <r>
    <x v="826"/>
    <x v="19"/>
    <x v="3"/>
    <n v="1.0914999999999999"/>
    <x v="9"/>
    <n v="34"/>
    <x v="2"/>
    <x v="7"/>
  </r>
  <r>
    <x v="826"/>
    <x v="13"/>
    <x v="3"/>
    <n v="0.71179999999999999"/>
    <x v="9"/>
    <n v="34"/>
    <x v="2"/>
    <x v="7"/>
  </r>
  <r>
    <x v="826"/>
    <x v="0"/>
    <x v="2"/>
    <n v="0.33500540000000001"/>
    <x v="9"/>
    <n v="34"/>
    <x v="2"/>
    <x v="7"/>
  </r>
  <r>
    <x v="826"/>
    <x v="16"/>
    <x v="2"/>
    <n v="0.64334440000000004"/>
    <x v="9"/>
    <n v="34"/>
    <x v="2"/>
    <x v="7"/>
  </r>
  <r>
    <x v="826"/>
    <x v="14"/>
    <x v="2"/>
    <n v="0.59505180000000002"/>
    <x v="9"/>
    <n v="34"/>
    <x v="2"/>
    <x v="7"/>
  </r>
  <r>
    <x v="826"/>
    <x v="2"/>
    <x v="2"/>
    <n v="0.63366960000000006"/>
    <x v="9"/>
    <n v="34"/>
    <x v="2"/>
    <x v="7"/>
  </r>
  <r>
    <x v="826"/>
    <x v="5"/>
    <x v="2"/>
    <n v="0.65476529999999999"/>
    <x v="9"/>
    <n v="34"/>
    <x v="2"/>
    <x v="7"/>
  </r>
  <r>
    <x v="826"/>
    <x v="6"/>
    <x v="2"/>
    <n v="0.59464890000000004"/>
    <x v="9"/>
    <n v="34"/>
    <x v="2"/>
    <x v="7"/>
  </r>
  <r>
    <x v="826"/>
    <x v="17"/>
    <x v="2"/>
    <n v="0.61839560000000005"/>
    <x v="9"/>
    <n v="34"/>
    <x v="2"/>
    <x v="7"/>
  </r>
  <r>
    <x v="826"/>
    <x v="15"/>
    <x v="2"/>
    <n v="0.56774530000000001"/>
    <x v="9"/>
    <n v="34"/>
    <x v="2"/>
    <x v="7"/>
  </r>
  <r>
    <x v="826"/>
    <x v="8"/>
    <x v="2"/>
    <n v="0.60733870000000001"/>
    <x v="9"/>
    <n v="34"/>
    <x v="2"/>
    <x v="7"/>
  </r>
  <r>
    <x v="826"/>
    <x v="9"/>
    <x v="2"/>
    <n v="0.64408670000000001"/>
    <x v="9"/>
    <n v="34"/>
    <x v="2"/>
    <x v="7"/>
  </r>
  <r>
    <x v="826"/>
    <x v="10"/>
    <x v="2"/>
    <n v="0.71603799999999995"/>
    <x v="9"/>
    <n v="34"/>
    <x v="2"/>
    <x v="7"/>
  </r>
  <r>
    <x v="826"/>
    <x v="11"/>
    <x v="2"/>
    <n v="0.69945259999999998"/>
    <x v="9"/>
    <n v="34"/>
    <x v="2"/>
    <x v="7"/>
  </r>
  <r>
    <x v="826"/>
    <x v="12"/>
    <x v="2"/>
    <n v="0.88782649999999996"/>
    <x v="9"/>
    <n v="34"/>
    <x v="2"/>
    <x v="7"/>
  </r>
  <r>
    <x v="826"/>
    <x v="18"/>
    <x v="2"/>
    <n v="0.78390159999999998"/>
    <x v="9"/>
    <n v="34"/>
    <x v="2"/>
    <x v="7"/>
  </r>
  <r>
    <x v="826"/>
    <x v="19"/>
    <x v="2"/>
    <n v="0.7858984"/>
    <x v="9"/>
    <n v="34"/>
    <x v="2"/>
    <x v="7"/>
  </r>
  <r>
    <x v="826"/>
    <x v="13"/>
    <x v="2"/>
    <n v="0.57482149999999999"/>
    <x v="9"/>
    <n v="34"/>
    <x v="2"/>
    <x v="7"/>
  </r>
  <r>
    <x v="826"/>
    <x v="0"/>
    <x v="0"/>
    <n v="0.14971000000000001"/>
    <x v="9"/>
    <n v="34"/>
    <x v="2"/>
    <x v="7"/>
  </r>
  <r>
    <x v="826"/>
    <x v="16"/>
    <x v="0"/>
    <n v="0.48568"/>
    <x v="9"/>
    <n v="34"/>
    <x v="2"/>
    <x v="7"/>
  </r>
  <r>
    <x v="826"/>
    <x v="14"/>
    <x v="0"/>
    <n v="0.48568"/>
    <x v="9"/>
    <n v="34"/>
    <x v="2"/>
    <x v="7"/>
  </r>
  <r>
    <x v="826"/>
    <x v="2"/>
    <x v="0"/>
    <n v="0.48568"/>
    <x v="9"/>
    <n v="34"/>
    <x v="2"/>
    <x v="7"/>
  </r>
  <r>
    <x v="826"/>
    <x v="5"/>
    <x v="0"/>
    <n v="0.13904"/>
    <x v="9"/>
    <n v="34"/>
    <x v="2"/>
    <x v="7"/>
  </r>
  <r>
    <x v="826"/>
    <x v="6"/>
    <x v="0"/>
    <n v="0.36153000000000002"/>
    <x v="9"/>
    <n v="34"/>
    <x v="2"/>
    <x v="7"/>
  </r>
  <r>
    <x v="826"/>
    <x v="17"/>
    <x v="0"/>
    <n v="0.64258000000000004"/>
    <x v="9"/>
    <n v="34"/>
    <x v="2"/>
    <x v="7"/>
  </r>
  <r>
    <x v="826"/>
    <x v="15"/>
    <x v="0"/>
    <n v="0.64258000000000004"/>
    <x v="9"/>
    <n v="34"/>
    <x v="2"/>
    <x v="7"/>
  </r>
  <r>
    <x v="826"/>
    <x v="8"/>
    <x v="0"/>
    <n v="0.64258000000000004"/>
    <x v="9"/>
    <n v="34"/>
    <x v="2"/>
    <x v="7"/>
  </r>
  <r>
    <x v="826"/>
    <x v="9"/>
    <x v="0"/>
    <n v="0.64258000000000004"/>
    <x v="9"/>
    <n v="34"/>
    <x v="2"/>
    <x v="7"/>
  </r>
  <r>
    <x v="826"/>
    <x v="10"/>
    <x v="0"/>
    <n v="0.64258000000000004"/>
    <x v="9"/>
    <n v="34"/>
    <x v="2"/>
    <x v="7"/>
  </r>
  <r>
    <x v="826"/>
    <x v="11"/>
    <x v="0"/>
    <n v="0.64258000000000004"/>
    <x v="9"/>
    <n v="34"/>
    <x v="2"/>
    <x v="7"/>
  </r>
  <r>
    <x v="826"/>
    <x v="12"/>
    <x v="0"/>
    <n v="0.64258000000000004"/>
    <x v="9"/>
    <n v="34"/>
    <x v="2"/>
    <x v="7"/>
  </r>
  <r>
    <x v="826"/>
    <x v="18"/>
    <x v="0"/>
    <n v="7.8700000000000006E-2"/>
    <x v="9"/>
    <n v="34"/>
    <x v="2"/>
    <x v="7"/>
  </r>
  <r>
    <x v="826"/>
    <x v="19"/>
    <x v="0"/>
    <n v="0.10150000000000001"/>
    <x v="9"/>
    <n v="34"/>
    <x v="2"/>
    <x v="7"/>
  </r>
  <r>
    <x v="826"/>
    <x v="13"/>
    <x v="0"/>
    <n v="5.509E-2"/>
    <x v="9"/>
    <n v="34"/>
    <x v="2"/>
    <x v="7"/>
  </r>
  <r>
    <x v="826"/>
    <x v="0"/>
    <x v="1"/>
    <n v="0.1114845"/>
    <x v="9"/>
    <n v="34"/>
    <x v="2"/>
    <x v="7"/>
  </r>
  <r>
    <x v="826"/>
    <x v="16"/>
    <x v="1"/>
    <n v="0.25967560000000001"/>
    <x v="9"/>
    <n v="34"/>
    <x v="2"/>
    <x v="7"/>
  </r>
  <r>
    <x v="826"/>
    <x v="14"/>
    <x v="1"/>
    <n v="0.24856829999999999"/>
    <x v="9"/>
    <n v="34"/>
    <x v="2"/>
    <x v="7"/>
  </r>
  <r>
    <x v="826"/>
    <x v="2"/>
    <x v="1"/>
    <n v="0.25745040000000002"/>
    <x v="9"/>
    <n v="34"/>
    <x v="2"/>
    <x v="7"/>
  </r>
  <r>
    <x v="826"/>
    <x v="5"/>
    <x v="1"/>
    <n v="0.1031947"/>
    <x v="9"/>
    <n v="34"/>
    <x v="2"/>
    <x v="7"/>
  </r>
  <r>
    <x v="826"/>
    <x v="6"/>
    <x v="1"/>
    <n v="0.21992110000000001"/>
    <x v="9"/>
    <n v="34"/>
    <x v="2"/>
    <x v="7"/>
  </r>
  <r>
    <x v="826"/>
    <x v="17"/>
    <x v="1"/>
    <n v="0.29002440000000002"/>
    <x v="9"/>
    <n v="34"/>
    <x v="2"/>
    <x v="7"/>
  </r>
  <r>
    <x v="826"/>
    <x v="15"/>
    <x v="1"/>
    <n v="0.27837479999999998"/>
    <x v="9"/>
    <n v="34"/>
    <x v="2"/>
    <x v="7"/>
  </r>
  <r>
    <x v="826"/>
    <x v="8"/>
    <x v="1"/>
    <n v="0.2874813"/>
    <x v="9"/>
    <n v="34"/>
    <x v="2"/>
    <x v="7"/>
  </r>
  <r>
    <x v="826"/>
    <x v="9"/>
    <x v="1"/>
    <n v="0.29593330000000001"/>
    <x v="9"/>
    <n v="34"/>
    <x v="2"/>
    <x v="7"/>
  </r>
  <r>
    <x v="826"/>
    <x v="10"/>
    <x v="1"/>
    <n v="0.31248209999999998"/>
    <x v="9"/>
    <n v="34"/>
    <x v="2"/>
    <x v="7"/>
  </r>
  <r>
    <x v="826"/>
    <x v="11"/>
    <x v="1"/>
    <n v="0.30866749999999998"/>
    <x v="9"/>
    <n v="34"/>
    <x v="2"/>
    <x v="7"/>
  </r>
  <r>
    <x v="826"/>
    <x v="12"/>
    <x v="1"/>
    <n v="0.35199350000000001"/>
    <x v="9"/>
    <n v="34"/>
    <x v="2"/>
    <x v="7"/>
  </r>
  <r>
    <x v="826"/>
    <x v="18"/>
    <x v="1"/>
    <n v="0.1983984"/>
    <x v="9"/>
    <n v="34"/>
    <x v="2"/>
    <x v="7"/>
  </r>
  <r>
    <x v="826"/>
    <x v="19"/>
    <x v="1"/>
    <n v="0.20410159999999999"/>
    <x v="9"/>
    <n v="34"/>
    <x v="2"/>
    <x v="7"/>
  </r>
  <r>
    <x v="826"/>
    <x v="13"/>
    <x v="1"/>
    <n v="8.1888500000000003E-2"/>
    <x v="9"/>
    <n v="34"/>
    <x v="2"/>
    <x v="7"/>
  </r>
  <r>
    <x v="827"/>
    <x v="0"/>
    <x v="3"/>
    <n v="0.59619999999999995"/>
    <x v="9"/>
    <n v="35"/>
    <x v="2"/>
    <x v="7"/>
  </r>
  <r>
    <x v="827"/>
    <x v="16"/>
    <x v="3"/>
    <n v="1.3908"/>
    <x v="9"/>
    <n v="35"/>
    <x v="2"/>
    <x v="7"/>
  </r>
  <r>
    <x v="827"/>
    <x v="14"/>
    <x v="3"/>
    <n v="1.3334999999999999"/>
    <x v="9"/>
    <n v="35"/>
    <x v="2"/>
    <x v="7"/>
  </r>
  <r>
    <x v="827"/>
    <x v="2"/>
    <x v="3"/>
    <n v="1.3808"/>
    <x v="9"/>
    <n v="35"/>
    <x v="2"/>
    <x v="7"/>
  </r>
  <r>
    <x v="827"/>
    <x v="5"/>
    <x v="3"/>
    <n v="0.90039999999999998"/>
    <x v="9"/>
    <n v="35"/>
    <x v="2"/>
    <x v="7"/>
  </r>
  <r>
    <x v="827"/>
    <x v="6"/>
    <x v="3"/>
    <n v="1.1791"/>
    <x v="9"/>
    <n v="35"/>
    <x v="2"/>
    <x v="7"/>
  </r>
  <r>
    <x v="827"/>
    <x v="17"/>
    <x v="3"/>
    <n v="1.548"/>
    <x v="9"/>
    <n v="35"/>
    <x v="2"/>
    <x v="7"/>
  </r>
  <r>
    <x v="827"/>
    <x v="15"/>
    <x v="3"/>
    <n v="1.4869000000000001"/>
    <x v="9"/>
    <n v="35"/>
    <x v="2"/>
    <x v="7"/>
  </r>
  <r>
    <x v="827"/>
    <x v="8"/>
    <x v="3"/>
    <n v="1.5367999999999999"/>
    <x v="9"/>
    <n v="35"/>
    <x v="2"/>
    <x v="7"/>
  </r>
  <r>
    <x v="827"/>
    <x v="9"/>
    <x v="3"/>
    <n v="1.5798000000000001"/>
    <x v="9"/>
    <n v="35"/>
    <x v="2"/>
    <x v="7"/>
  </r>
  <r>
    <x v="827"/>
    <x v="10"/>
    <x v="3"/>
    <n v="1.6705000000000001"/>
    <x v="9"/>
    <n v="35"/>
    <x v="2"/>
    <x v="7"/>
  </r>
  <r>
    <x v="827"/>
    <x v="11"/>
    <x v="3"/>
    <n v="1.6435"/>
    <x v="9"/>
    <n v="35"/>
    <x v="2"/>
    <x v="7"/>
  </r>
  <r>
    <x v="827"/>
    <x v="12"/>
    <x v="3"/>
    <n v="1.8822000000000001"/>
    <x v="9"/>
    <n v="35"/>
    <x v="2"/>
    <x v="7"/>
  </r>
  <r>
    <x v="827"/>
    <x v="18"/>
    <x v="3"/>
    <n v="1.0609999999999999"/>
    <x v="9"/>
    <n v="35"/>
    <x v="2"/>
    <x v="7"/>
  </r>
  <r>
    <x v="827"/>
    <x v="19"/>
    <x v="3"/>
    <n v="1.0914999999999999"/>
    <x v="9"/>
    <n v="35"/>
    <x v="2"/>
    <x v="7"/>
  </r>
  <r>
    <x v="827"/>
    <x v="13"/>
    <x v="3"/>
    <n v="0.70530000000000004"/>
    <x v="9"/>
    <n v="35"/>
    <x v="2"/>
    <x v="7"/>
  </r>
  <r>
    <x v="827"/>
    <x v="0"/>
    <x v="2"/>
    <n v="0.33500540000000001"/>
    <x v="9"/>
    <n v="35"/>
    <x v="2"/>
    <x v="7"/>
  </r>
  <r>
    <x v="827"/>
    <x v="16"/>
    <x v="2"/>
    <n v="0.64505170000000001"/>
    <x v="9"/>
    <n v="35"/>
    <x v="2"/>
    <x v="7"/>
  </r>
  <r>
    <x v="827"/>
    <x v="14"/>
    <x v="2"/>
    <n v="0.59846639999999995"/>
    <x v="9"/>
    <n v="35"/>
    <x v="2"/>
    <x v="7"/>
  </r>
  <r>
    <x v="827"/>
    <x v="2"/>
    <x v="2"/>
    <n v="0.63692159999999998"/>
    <x v="9"/>
    <n v="35"/>
    <x v="2"/>
    <x v="7"/>
  </r>
  <r>
    <x v="827"/>
    <x v="5"/>
    <x v="2"/>
    <n v="0.65777419999999998"/>
    <x v="9"/>
    <n v="35"/>
    <x v="2"/>
    <x v="7"/>
  </r>
  <r>
    <x v="827"/>
    <x v="6"/>
    <x v="2"/>
    <n v="0.5970879"/>
    <x v="9"/>
    <n v="35"/>
    <x v="2"/>
    <x v="7"/>
  </r>
  <r>
    <x v="827"/>
    <x v="17"/>
    <x v="2"/>
    <n v="0.61595659999999997"/>
    <x v="9"/>
    <n v="35"/>
    <x v="2"/>
    <x v="7"/>
  </r>
  <r>
    <x v="827"/>
    <x v="15"/>
    <x v="2"/>
    <n v="0.56628179999999995"/>
    <x v="9"/>
    <n v="35"/>
    <x v="2"/>
    <x v="7"/>
  </r>
  <r>
    <x v="827"/>
    <x v="8"/>
    <x v="2"/>
    <n v="0.60685089999999997"/>
    <x v="9"/>
    <n v="35"/>
    <x v="2"/>
    <x v="7"/>
  </r>
  <r>
    <x v="827"/>
    <x v="9"/>
    <x v="2"/>
    <n v="0.64181029999999994"/>
    <x v="9"/>
    <n v="35"/>
    <x v="2"/>
    <x v="7"/>
  </r>
  <r>
    <x v="827"/>
    <x v="10"/>
    <x v="2"/>
    <n v="0.71555009999999997"/>
    <x v="9"/>
    <n v="35"/>
    <x v="2"/>
    <x v="7"/>
  </r>
  <r>
    <x v="827"/>
    <x v="11"/>
    <x v="2"/>
    <n v="0.69359890000000002"/>
    <x v="9"/>
    <n v="35"/>
    <x v="2"/>
    <x v="7"/>
  </r>
  <r>
    <x v="827"/>
    <x v="12"/>
    <x v="2"/>
    <n v="0.88766389999999995"/>
    <x v="9"/>
    <n v="35"/>
    <x v="2"/>
    <x v="7"/>
  </r>
  <r>
    <x v="827"/>
    <x v="18"/>
    <x v="2"/>
    <n v="0.78390159999999998"/>
    <x v="9"/>
    <n v="35"/>
    <x v="2"/>
    <x v="7"/>
  </r>
  <r>
    <x v="827"/>
    <x v="19"/>
    <x v="2"/>
    <n v="0.7858984"/>
    <x v="9"/>
    <n v="35"/>
    <x v="2"/>
    <x v="7"/>
  </r>
  <r>
    <x v="827"/>
    <x v="13"/>
    <x v="2"/>
    <n v="0.5690693"/>
    <x v="9"/>
    <n v="35"/>
    <x v="2"/>
    <x v="7"/>
  </r>
  <r>
    <x v="827"/>
    <x v="0"/>
    <x v="0"/>
    <n v="0.14971000000000001"/>
    <x v="9"/>
    <n v="35"/>
    <x v="2"/>
    <x v="7"/>
  </r>
  <r>
    <x v="827"/>
    <x v="16"/>
    <x v="0"/>
    <n v="0.48568"/>
    <x v="9"/>
    <n v="35"/>
    <x v="2"/>
    <x v="7"/>
  </r>
  <r>
    <x v="827"/>
    <x v="14"/>
    <x v="0"/>
    <n v="0.48568"/>
    <x v="9"/>
    <n v="35"/>
    <x v="2"/>
    <x v="7"/>
  </r>
  <r>
    <x v="827"/>
    <x v="2"/>
    <x v="0"/>
    <n v="0.48568"/>
    <x v="9"/>
    <n v="35"/>
    <x v="2"/>
    <x v="7"/>
  </r>
  <r>
    <x v="827"/>
    <x v="5"/>
    <x v="0"/>
    <n v="0.13904"/>
    <x v="9"/>
    <n v="35"/>
    <x v="2"/>
    <x v="7"/>
  </r>
  <r>
    <x v="827"/>
    <x v="6"/>
    <x v="0"/>
    <n v="0.36153000000000002"/>
    <x v="9"/>
    <n v="35"/>
    <x v="2"/>
    <x v="7"/>
  </r>
  <r>
    <x v="827"/>
    <x v="17"/>
    <x v="0"/>
    <n v="0.64258000000000004"/>
    <x v="9"/>
    <n v="35"/>
    <x v="2"/>
    <x v="7"/>
  </r>
  <r>
    <x v="827"/>
    <x v="15"/>
    <x v="0"/>
    <n v="0.64258000000000004"/>
    <x v="9"/>
    <n v="35"/>
    <x v="2"/>
    <x v="7"/>
  </r>
  <r>
    <x v="827"/>
    <x v="8"/>
    <x v="0"/>
    <n v="0.64258000000000004"/>
    <x v="9"/>
    <n v="35"/>
    <x v="2"/>
    <x v="7"/>
  </r>
  <r>
    <x v="827"/>
    <x v="9"/>
    <x v="0"/>
    <n v="0.64258000000000004"/>
    <x v="9"/>
    <n v="35"/>
    <x v="2"/>
    <x v="7"/>
  </r>
  <r>
    <x v="827"/>
    <x v="10"/>
    <x v="0"/>
    <n v="0.64258000000000004"/>
    <x v="9"/>
    <n v="35"/>
    <x v="2"/>
    <x v="7"/>
  </r>
  <r>
    <x v="827"/>
    <x v="11"/>
    <x v="0"/>
    <n v="0.64258000000000004"/>
    <x v="9"/>
    <n v="35"/>
    <x v="2"/>
    <x v="7"/>
  </r>
  <r>
    <x v="827"/>
    <x v="12"/>
    <x v="0"/>
    <n v="0.64258000000000004"/>
    <x v="9"/>
    <n v="35"/>
    <x v="2"/>
    <x v="7"/>
  </r>
  <r>
    <x v="827"/>
    <x v="18"/>
    <x v="0"/>
    <n v="7.8700000000000006E-2"/>
    <x v="9"/>
    <n v="35"/>
    <x v="2"/>
    <x v="7"/>
  </r>
  <r>
    <x v="827"/>
    <x v="19"/>
    <x v="0"/>
    <n v="0.10150000000000001"/>
    <x v="9"/>
    <n v="35"/>
    <x v="2"/>
    <x v="7"/>
  </r>
  <r>
    <x v="827"/>
    <x v="13"/>
    <x v="0"/>
    <n v="5.509E-2"/>
    <x v="9"/>
    <n v="35"/>
    <x v="2"/>
    <x v="7"/>
  </r>
  <r>
    <x v="827"/>
    <x v="0"/>
    <x v="1"/>
    <n v="0.1114845"/>
    <x v="9"/>
    <n v="35"/>
    <x v="2"/>
    <x v="7"/>
  </r>
  <r>
    <x v="827"/>
    <x v="16"/>
    <x v="1"/>
    <n v="0.26006829999999997"/>
    <x v="9"/>
    <n v="35"/>
    <x v="2"/>
    <x v="7"/>
  </r>
  <r>
    <x v="827"/>
    <x v="14"/>
    <x v="1"/>
    <n v="0.24935370000000001"/>
    <x v="9"/>
    <n v="35"/>
    <x v="2"/>
    <x v="7"/>
  </r>
  <r>
    <x v="827"/>
    <x v="2"/>
    <x v="1"/>
    <n v="0.25819839999999999"/>
    <x v="9"/>
    <n v="35"/>
    <x v="2"/>
    <x v="7"/>
  </r>
  <r>
    <x v="827"/>
    <x v="5"/>
    <x v="1"/>
    <n v="0.10358580000000001"/>
    <x v="9"/>
    <n v="35"/>
    <x v="2"/>
    <x v="7"/>
  </r>
  <r>
    <x v="827"/>
    <x v="6"/>
    <x v="1"/>
    <n v="0.22048209999999999"/>
    <x v="9"/>
    <n v="35"/>
    <x v="2"/>
    <x v="7"/>
  </r>
  <r>
    <x v="827"/>
    <x v="17"/>
    <x v="1"/>
    <n v="0.28946339999999998"/>
    <x v="9"/>
    <n v="35"/>
    <x v="2"/>
    <x v="7"/>
  </r>
  <r>
    <x v="827"/>
    <x v="15"/>
    <x v="1"/>
    <n v="0.27803820000000001"/>
    <x v="9"/>
    <n v="35"/>
    <x v="2"/>
    <x v="7"/>
  </r>
  <r>
    <x v="827"/>
    <x v="8"/>
    <x v="1"/>
    <n v="0.28736909999999999"/>
    <x v="9"/>
    <n v="35"/>
    <x v="2"/>
    <x v="7"/>
  </r>
  <r>
    <x v="827"/>
    <x v="9"/>
    <x v="1"/>
    <n v="0.2954098"/>
    <x v="9"/>
    <n v="35"/>
    <x v="2"/>
    <x v="7"/>
  </r>
  <r>
    <x v="827"/>
    <x v="10"/>
    <x v="1"/>
    <n v="0.31236989999999998"/>
    <x v="9"/>
    <n v="35"/>
    <x v="2"/>
    <x v="7"/>
  </r>
  <r>
    <x v="827"/>
    <x v="11"/>
    <x v="1"/>
    <n v="0.30732110000000001"/>
    <x v="9"/>
    <n v="35"/>
    <x v="2"/>
    <x v="7"/>
  </r>
  <r>
    <x v="827"/>
    <x v="12"/>
    <x v="1"/>
    <n v="0.35195609999999999"/>
    <x v="9"/>
    <n v="35"/>
    <x v="2"/>
    <x v="7"/>
  </r>
  <r>
    <x v="827"/>
    <x v="18"/>
    <x v="1"/>
    <n v="0.1983984"/>
    <x v="9"/>
    <n v="35"/>
    <x v="2"/>
    <x v="7"/>
  </r>
  <r>
    <x v="827"/>
    <x v="19"/>
    <x v="1"/>
    <n v="0.20410159999999999"/>
    <x v="9"/>
    <n v="35"/>
    <x v="2"/>
    <x v="7"/>
  </r>
  <r>
    <x v="827"/>
    <x v="13"/>
    <x v="1"/>
    <n v="8.1140699999999996E-2"/>
    <x v="9"/>
    <n v="35"/>
    <x v="2"/>
    <x v="7"/>
  </r>
  <r>
    <x v="828"/>
    <x v="0"/>
    <x v="3"/>
    <n v="0.58589999999999998"/>
    <x v="9"/>
    <n v="37"/>
    <x v="2"/>
    <x v="8"/>
  </r>
  <r>
    <x v="828"/>
    <x v="16"/>
    <x v="3"/>
    <n v="1.4001999999999999"/>
    <x v="9"/>
    <n v="37"/>
    <x v="2"/>
    <x v="8"/>
  </r>
  <r>
    <x v="828"/>
    <x v="14"/>
    <x v="3"/>
    <n v="1.3420000000000001"/>
    <x v="9"/>
    <n v="37"/>
    <x v="2"/>
    <x v="8"/>
  </r>
  <r>
    <x v="828"/>
    <x v="2"/>
    <x v="3"/>
    <n v="1.3904000000000001"/>
    <x v="9"/>
    <n v="37"/>
    <x v="2"/>
    <x v="8"/>
  </r>
  <r>
    <x v="828"/>
    <x v="5"/>
    <x v="3"/>
    <n v="0.90680000000000005"/>
    <x v="9"/>
    <n v="37"/>
    <x v="2"/>
    <x v="8"/>
  </r>
  <r>
    <x v="828"/>
    <x v="6"/>
    <x v="3"/>
    <n v="1.1814"/>
    <x v="9"/>
    <n v="37"/>
    <x v="2"/>
    <x v="8"/>
  </r>
  <r>
    <x v="828"/>
    <x v="17"/>
    <x v="3"/>
    <n v="1.5404"/>
    <x v="9"/>
    <n v="37"/>
    <x v="2"/>
    <x v="8"/>
  </r>
  <r>
    <x v="828"/>
    <x v="15"/>
    <x v="3"/>
    <n v="1.4796"/>
    <x v="9"/>
    <n v="37"/>
    <x v="2"/>
    <x v="8"/>
  </r>
  <r>
    <x v="828"/>
    <x v="8"/>
    <x v="3"/>
    <n v="1.5313000000000001"/>
    <x v="9"/>
    <n v="37"/>
    <x v="2"/>
    <x v="8"/>
  </r>
  <r>
    <x v="828"/>
    <x v="9"/>
    <x v="3"/>
    <n v="1.5747"/>
    <x v="9"/>
    <n v="37"/>
    <x v="2"/>
    <x v="8"/>
  </r>
  <r>
    <x v="828"/>
    <x v="10"/>
    <x v="3"/>
    <n v="1.6658999999999999"/>
    <x v="9"/>
    <n v="37"/>
    <x v="2"/>
    <x v="8"/>
  </r>
  <r>
    <x v="828"/>
    <x v="11"/>
    <x v="3"/>
    <n v="1.6416999999999999"/>
    <x v="9"/>
    <n v="37"/>
    <x v="2"/>
    <x v="8"/>
  </r>
  <r>
    <x v="828"/>
    <x v="12"/>
    <x v="3"/>
    <n v="1.8794"/>
    <x v="9"/>
    <n v="37"/>
    <x v="2"/>
    <x v="8"/>
  </r>
  <r>
    <x v="828"/>
    <x v="18"/>
    <x v="3"/>
    <n v="1.0740000000000001"/>
    <x v="9"/>
    <n v="37"/>
    <x v="2"/>
    <x v="8"/>
  </r>
  <r>
    <x v="828"/>
    <x v="19"/>
    <x v="3"/>
    <n v="1.0963000000000001"/>
    <x v="9"/>
    <n v="37"/>
    <x v="2"/>
    <x v="8"/>
  </r>
  <r>
    <x v="828"/>
    <x v="13"/>
    <x v="3"/>
    <n v="0.70760000000000001"/>
    <x v="9"/>
    <n v="37"/>
    <x v="2"/>
    <x v="8"/>
  </r>
  <r>
    <x v="828"/>
    <x v="0"/>
    <x v="2"/>
    <n v="0.32663150000000002"/>
    <x v="9"/>
    <n v="37"/>
    <x v="2"/>
    <x v="8"/>
  </r>
  <r>
    <x v="828"/>
    <x v="16"/>
    <x v="2"/>
    <n v="0.652694"/>
    <x v="9"/>
    <n v="37"/>
    <x v="2"/>
    <x v="8"/>
  </r>
  <r>
    <x v="828"/>
    <x v="14"/>
    <x v="2"/>
    <n v="0.60537700000000005"/>
    <x v="9"/>
    <n v="37"/>
    <x v="2"/>
    <x v="8"/>
  </r>
  <r>
    <x v="828"/>
    <x v="2"/>
    <x v="2"/>
    <n v="0.64472660000000004"/>
    <x v="9"/>
    <n v="37"/>
    <x v="2"/>
    <x v="8"/>
  </r>
  <r>
    <x v="828"/>
    <x v="5"/>
    <x v="2"/>
    <n v="0.66343779999999997"/>
    <x v="9"/>
    <n v="37"/>
    <x v="2"/>
    <x v="8"/>
  </r>
  <r>
    <x v="828"/>
    <x v="6"/>
    <x v="2"/>
    <n v="0.59895779999999998"/>
    <x v="9"/>
    <n v="37"/>
    <x v="2"/>
    <x v="8"/>
  </r>
  <r>
    <x v="828"/>
    <x v="17"/>
    <x v="2"/>
    <n v="0.60977769999999998"/>
    <x v="9"/>
    <n v="37"/>
    <x v="2"/>
    <x v="8"/>
  </r>
  <r>
    <x v="828"/>
    <x v="15"/>
    <x v="2"/>
    <n v="0.56034680000000003"/>
    <x v="9"/>
    <n v="37"/>
    <x v="2"/>
    <x v="8"/>
  </r>
  <r>
    <x v="828"/>
    <x v="8"/>
    <x v="2"/>
    <n v="0.60237929999999995"/>
    <x v="9"/>
    <n v="37"/>
    <x v="2"/>
    <x v="8"/>
  </r>
  <r>
    <x v="828"/>
    <x v="9"/>
    <x v="2"/>
    <n v="0.63766389999999995"/>
    <x v="9"/>
    <n v="37"/>
    <x v="2"/>
    <x v="8"/>
  </r>
  <r>
    <x v="828"/>
    <x v="10"/>
    <x v="2"/>
    <n v="0.71181019999999995"/>
    <x v="9"/>
    <n v="37"/>
    <x v="2"/>
    <x v="8"/>
  </r>
  <r>
    <x v="828"/>
    <x v="11"/>
    <x v="2"/>
    <n v="0.69213550000000001"/>
    <x v="9"/>
    <n v="37"/>
    <x v="2"/>
    <x v="8"/>
  </r>
  <r>
    <x v="828"/>
    <x v="12"/>
    <x v="2"/>
    <n v="0.88538749999999999"/>
    <x v="9"/>
    <n v="37"/>
    <x v="2"/>
    <x v="8"/>
  </r>
  <r>
    <x v="828"/>
    <x v="18"/>
    <x v="2"/>
    <n v="0.79447069999999997"/>
    <x v="9"/>
    <n v="37"/>
    <x v="2"/>
    <x v="8"/>
  </r>
  <r>
    <x v="828"/>
    <x v="19"/>
    <x v="2"/>
    <n v="0.78980079999999997"/>
    <x v="9"/>
    <n v="37"/>
    <x v="2"/>
    <x v="8"/>
  </r>
  <r>
    <x v="828"/>
    <x v="13"/>
    <x v="2"/>
    <n v="0.57110470000000002"/>
    <x v="9"/>
    <n v="37"/>
    <x v="2"/>
    <x v="8"/>
  </r>
  <r>
    <x v="828"/>
    <x v="0"/>
    <x v="0"/>
    <n v="0.14971000000000001"/>
    <x v="9"/>
    <n v="37"/>
    <x v="2"/>
    <x v="8"/>
  </r>
  <r>
    <x v="828"/>
    <x v="16"/>
    <x v="0"/>
    <n v="0.48568"/>
    <x v="9"/>
    <n v="37"/>
    <x v="2"/>
    <x v="8"/>
  </r>
  <r>
    <x v="828"/>
    <x v="14"/>
    <x v="0"/>
    <n v="0.48568"/>
    <x v="9"/>
    <n v="37"/>
    <x v="2"/>
    <x v="8"/>
  </r>
  <r>
    <x v="828"/>
    <x v="2"/>
    <x v="0"/>
    <n v="0.48568"/>
    <x v="9"/>
    <n v="37"/>
    <x v="2"/>
    <x v="8"/>
  </r>
  <r>
    <x v="828"/>
    <x v="5"/>
    <x v="0"/>
    <n v="0.13904"/>
    <x v="9"/>
    <n v="37"/>
    <x v="2"/>
    <x v="8"/>
  </r>
  <r>
    <x v="828"/>
    <x v="6"/>
    <x v="0"/>
    <n v="0.36153000000000002"/>
    <x v="9"/>
    <n v="37"/>
    <x v="2"/>
    <x v="8"/>
  </r>
  <r>
    <x v="828"/>
    <x v="17"/>
    <x v="0"/>
    <n v="0.64258000000000004"/>
    <x v="9"/>
    <n v="37"/>
    <x v="2"/>
    <x v="8"/>
  </r>
  <r>
    <x v="828"/>
    <x v="15"/>
    <x v="0"/>
    <n v="0.64258000000000004"/>
    <x v="9"/>
    <n v="37"/>
    <x v="2"/>
    <x v="8"/>
  </r>
  <r>
    <x v="828"/>
    <x v="8"/>
    <x v="0"/>
    <n v="0.64258000000000004"/>
    <x v="9"/>
    <n v="37"/>
    <x v="2"/>
    <x v="8"/>
  </r>
  <r>
    <x v="828"/>
    <x v="9"/>
    <x v="0"/>
    <n v="0.64258000000000004"/>
    <x v="9"/>
    <n v="37"/>
    <x v="2"/>
    <x v="8"/>
  </r>
  <r>
    <x v="828"/>
    <x v="10"/>
    <x v="0"/>
    <n v="0.64258000000000004"/>
    <x v="9"/>
    <n v="37"/>
    <x v="2"/>
    <x v="8"/>
  </r>
  <r>
    <x v="828"/>
    <x v="11"/>
    <x v="0"/>
    <n v="0.64258000000000004"/>
    <x v="9"/>
    <n v="37"/>
    <x v="2"/>
    <x v="8"/>
  </r>
  <r>
    <x v="828"/>
    <x v="12"/>
    <x v="0"/>
    <n v="0.64258000000000004"/>
    <x v="9"/>
    <n v="37"/>
    <x v="2"/>
    <x v="8"/>
  </r>
  <r>
    <x v="828"/>
    <x v="18"/>
    <x v="0"/>
    <n v="7.8700000000000006E-2"/>
    <x v="9"/>
    <n v="37"/>
    <x v="2"/>
    <x v="8"/>
  </r>
  <r>
    <x v="828"/>
    <x v="19"/>
    <x v="0"/>
    <n v="0.10150000000000001"/>
    <x v="9"/>
    <n v="37"/>
    <x v="2"/>
    <x v="8"/>
  </r>
  <r>
    <x v="828"/>
    <x v="13"/>
    <x v="0"/>
    <n v="5.509E-2"/>
    <x v="9"/>
    <n v="37"/>
    <x v="2"/>
    <x v="8"/>
  </r>
  <r>
    <x v="828"/>
    <x v="0"/>
    <x v="1"/>
    <n v="0.1095585"/>
    <x v="9"/>
    <n v="37"/>
    <x v="2"/>
    <x v="8"/>
  </r>
  <r>
    <x v="828"/>
    <x v="16"/>
    <x v="1"/>
    <n v="0.261826"/>
    <x v="9"/>
    <n v="37"/>
    <x v="2"/>
    <x v="8"/>
  </r>
  <r>
    <x v="828"/>
    <x v="14"/>
    <x v="1"/>
    <n v="0.25094309999999997"/>
    <x v="9"/>
    <n v="37"/>
    <x v="2"/>
    <x v="8"/>
  </r>
  <r>
    <x v="828"/>
    <x v="2"/>
    <x v="1"/>
    <n v="0.25999349999999999"/>
    <x v="9"/>
    <n v="37"/>
    <x v="2"/>
    <x v="8"/>
  </r>
  <r>
    <x v="828"/>
    <x v="5"/>
    <x v="1"/>
    <n v="0.1043221"/>
    <x v="9"/>
    <n v="37"/>
    <x v="2"/>
    <x v="8"/>
  </r>
  <r>
    <x v="828"/>
    <x v="6"/>
    <x v="1"/>
    <n v="0.2209122"/>
    <x v="9"/>
    <n v="37"/>
    <x v="2"/>
    <x v="8"/>
  </r>
  <r>
    <x v="828"/>
    <x v="17"/>
    <x v="1"/>
    <n v="0.28804229999999997"/>
    <x v="9"/>
    <n v="37"/>
    <x v="2"/>
    <x v="8"/>
  </r>
  <r>
    <x v="828"/>
    <x v="15"/>
    <x v="1"/>
    <n v="0.27667320000000001"/>
    <x v="9"/>
    <n v="37"/>
    <x v="2"/>
    <x v="8"/>
  </r>
  <r>
    <x v="828"/>
    <x v="8"/>
    <x v="1"/>
    <n v="0.2863407"/>
    <x v="9"/>
    <n v="37"/>
    <x v="2"/>
    <x v="8"/>
  </r>
  <r>
    <x v="828"/>
    <x v="9"/>
    <x v="1"/>
    <n v="0.2944561"/>
    <x v="9"/>
    <n v="37"/>
    <x v="2"/>
    <x v="8"/>
  </r>
  <r>
    <x v="828"/>
    <x v="10"/>
    <x v="1"/>
    <n v="0.3115098"/>
    <x v="9"/>
    <n v="37"/>
    <x v="2"/>
    <x v="8"/>
  </r>
  <r>
    <x v="828"/>
    <x v="11"/>
    <x v="1"/>
    <n v="0.30698449999999999"/>
    <x v="9"/>
    <n v="37"/>
    <x v="2"/>
    <x v="8"/>
  </r>
  <r>
    <x v="828"/>
    <x v="12"/>
    <x v="1"/>
    <n v="0.35143249999999998"/>
    <x v="9"/>
    <n v="37"/>
    <x v="2"/>
    <x v="8"/>
  </r>
  <r>
    <x v="828"/>
    <x v="18"/>
    <x v="1"/>
    <n v="0.20082929999999999"/>
    <x v="9"/>
    <n v="37"/>
    <x v="2"/>
    <x v="8"/>
  </r>
  <r>
    <x v="828"/>
    <x v="19"/>
    <x v="1"/>
    <n v="0.20499919999999999"/>
    <x v="9"/>
    <n v="37"/>
    <x v="2"/>
    <x v="8"/>
  </r>
  <r>
    <x v="828"/>
    <x v="13"/>
    <x v="1"/>
    <n v="8.1405309999999995E-2"/>
    <x v="9"/>
    <n v="37"/>
    <x v="2"/>
    <x v="8"/>
  </r>
  <r>
    <x v="829"/>
    <x v="0"/>
    <x v="3"/>
    <n v="0.58560000000000001"/>
    <x v="9"/>
    <n v="38"/>
    <x v="2"/>
    <x v="8"/>
  </r>
  <r>
    <x v="829"/>
    <x v="16"/>
    <x v="3"/>
    <n v="1.4124000000000001"/>
    <x v="9"/>
    <n v="38"/>
    <x v="2"/>
    <x v="8"/>
  </r>
  <r>
    <x v="829"/>
    <x v="14"/>
    <x v="3"/>
    <n v="1.3603000000000001"/>
    <x v="9"/>
    <n v="38"/>
    <x v="2"/>
    <x v="8"/>
  </r>
  <r>
    <x v="829"/>
    <x v="2"/>
    <x v="3"/>
    <n v="1.4096"/>
    <x v="9"/>
    <n v="38"/>
    <x v="2"/>
    <x v="8"/>
  </r>
  <r>
    <x v="829"/>
    <x v="5"/>
    <x v="3"/>
    <n v="0.91800000000000004"/>
    <x v="9"/>
    <n v="38"/>
    <x v="2"/>
    <x v="8"/>
  </r>
  <r>
    <x v="829"/>
    <x v="6"/>
    <x v="3"/>
    <n v="1.1952"/>
    <x v="9"/>
    <n v="38"/>
    <x v="2"/>
    <x v="8"/>
  </r>
  <r>
    <x v="829"/>
    <x v="17"/>
    <x v="3"/>
    <n v="1.5345"/>
    <x v="9"/>
    <n v="38"/>
    <x v="2"/>
    <x v="8"/>
  </r>
  <r>
    <x v="829"/>
    <x v="15"/>
    <x v="3"/>
    <n v="1.4771000000000001"/>
    <x v="9"/>
    <n v="38"/>
    <x v="2"/>
    <x v="8"/>
  </r>
  <r>
    <x v="829"/>
    <x v="8"/>
    <x v="3"/>
    <n v="1.5285"/>
    <x v="9"/>
    <n v="38"/>
    <x v="2"/>
    <x v="8"/>
  </r>
  <r>
    <x v="829"/>
    <x v="9"/>
    <x v="3"/>
    <n v="1.5704"/>
    <x v="9"/>
    <n v="38"/>
    <x v="2"/>
    <x v="8"/>
  </r>
  <r>
    <x v="829"/>
    <x v="10"/>
    <x v="3"/>
    <n v="1.6621999999999999"/>
    <x v="9"/>
    <n v="38"/>
    <x v="2"/>
    <x v="8"/>
  </r>
  <r>
    <x v="829"/>
    <x v="11"/>
    <x v="3"/>
    <n v="1.6343000000000001"/>
    <x v="9"/>
    <n v="38"/>
    <x v="2"/>
    <x v="8"/>
  </r>
  <r>
    <x v="829"/>
    <x v="12"/>
    <x v="3"/>
    <n v="1.8773"/>
    <x v="9"/>
    <n v="38"/>
    <x v="2"/>
    <x v="8"/>
  </r>
  <r>
    <x v="829"/>
    <x v="18"/>
    <x v="3"/>
    <n v="1.0740000000000001"/>
    <x v="9"/>
    <n v="38"/>
    <x v="2"/>
    <x v="8"/>
  </r>
  <r>
    <x v="829"/>
    <x v="19"/>
    <x v="3"/>
    <n v="1.0914999999999999"/>
    <x v="9"/>
    <n v="38"/>
    <x v="2"/>
    <x v="8"/>
  </r>
  <r>
    <x v="829"/>
    <x v="13"/>
    <x v="3"/>
    <n v="0.7046"/>
    <x v="9"/>
    <n v="38"/>
    <x v="2"/>
    <x v="8"/>
  </r>
  <r>
    <x v="829"/>
    <x v="0"/>
    <x v="2"/>
    <n v="0.3263876"/>
    <x v="9"/>
    <n v="38"/>
    <x v="2"/>
    <x v="8"/>
  </r>
  <r>
    <x v="829"/>
    <x v="16"/>
    <x v="2"/>
    <n v="0.66261270000000005"/>
    <x v="9"/>
    <n v="38"/>
    <x v="2"/>
    <x v="8"/>
  </r>
  <r>
    <x v="829"/>
    <x v="14"/>
    <x v="2"/>
    <n v="0.62025490000000005"/>
    <x v="9"/>
    <n v="38"/>
    <x v="2"/>
    <x v="8"/>
  </r>
  <r>
    <x v="829"/>
    <x v="2"/>
    <x v="2"/>
    <n v="0.66033629999999999"/>
    <x v="9"/>
    <n v="38"/>
    <x v="2"/>
    <x v="8"/>
  </r>
  <r>
    <x v="829"/>
    <x v="5"/>
    <x v="2"/>
    <n v="0.67334939999999999"/>
    <x v="9"/>
    <n v="38"/>
    <x v="2"/>
    <x v="8"/>
  </r>
  <r>
    <x v="829"/>
    <x v="6"/>
    <x v="2"/>
    <n v="0.61017730000000003"/>
    <x v="9"/>
    <n v="38"/>
    <x v="2"/>
    <x v="8"/>
  </r>
  <r>
    <x v="829"/>
    <x v="17"/>
    <x v="2"/>
    <n v="0.60498099999999999"/>
    <x v="9"/>
    <n v="38"/>
    <x v="2"/>
    <x v="8"/>
  </r>
  <r>
    <x v="829"/>
    <x v="15"/>
    <x v="2"/>
    <n v="0.55831430000000004"/>
    <x v="9"/>
    <n v="38"/>
    <x v="2"/>
    <x v="8"/>
  </r>
  <r>
    <x v="829"/>
    <x v="8"/>
    <x v="2"/>
    <n v="0.60010289999999999"/>
    <x v="9"/>
    <n v="38"/>
    <x v="2"/>
    <x v="8"/>
  </r>
  <r>
    <x v="829"/>
    <x v="9"/>
    <x v="2"/>
    <n v="0.63416799999999995"/>
    <x v="9"/>
    <n v="38"/>
    <x v="2"/>
    <x v="8"/>
  </r>
  <r>
    <x v="829"/>
    <x v="10"/>
    <x v="2"/>
    <n v="0.70880200000000004"/>
    <x v="9"/>
    <n v="38"/>
    <x v="2"/>
    <x v="8"/>
  </r>
  <r>
    <x v="829"/>
    <x v="11"/>
    <x v="2"/>
    <n v="0.68611920000000004"/>
    <x v="9"/>
    <n v="38"/>
    <x v="2"/>
    <x v="8"/>
  </r>
  <r>
    <x v="829"/>
    <x v="12"/>
    <x v="2"/>
    <n v="0.88368020000000003"/>
    <x v="9"/>
    <n v="38"/>
    <x v="2"/>
    <x v="8"/>
  </r>
  <r>
    <x v="829"/>
    <x v="18"/>
    <x v="2"/>
    <n v="0.79447069999999997"/>
    <x v="9"/>
    <n v="38"/>
    <x v="2"/>
    <x v="8"/>
  </r>
  <r>
    <x v="829"/>
    <x v="19"/>
    <x v="2"/>
    <n v="0.7858984"/>
    <x v="9"/>
    <n v="38"/>
    <x v="2"/>
    <x v="8"/>
  </r>
  <r>
    <x v="829"/>
    <x v="13"/>
    <x v="2"/>
    <n v="0.56844980000000001"/>
    <x v="9"/>
    <n v="38"/>
    <x v="2"/>
    <x v="8"/>
  </r>
  <r>
    <x v="829"/>
    <x v="0"/>
    <x v="0"/>
    <n v="0.14971000000000001"/>
    <x v="9"/>
    <n v="38"/>
    <x v="2"/>
    <x v="8"/>
  </r>
  <r>
    <x v="829"/>
    <x v="16"/>
    <x v="0"/>
    <n v="0.48568"/>
    <x v="9"/>
    <n v="38"/>
    <x v="2"/>
    <x v="8"/>
  </r>
  <r>
    <x v="829"/>
    <x v="14"/>
    <x v="0"/>
    <n v="0.48568"/>
    <x v="9"/>
    <n v="38"/>
    <x v="2"/>
    <x v="8"/>
  </r>
  <r>
    <x v="829"/>
    <x v="2"/>
    <x v="0"/>
    <n v="0.48568"/>
    <x v="9"/>
    <n v="38"/>
    <x v="2"/>
    <x v="8"/>
  </r>
  <r>
    <x v="829"/>
    <x v="5"/>
    <x v="0"/>
    <n v="0.13904"/>
    <x v="9"/>
    <n v="38"/>
    <x v="2"/>
    <x v="8"/>
  </r>
  <r>
    <x v="829"/>
    <x v="6"/>
    <x v="0"/>
    <n v="0.36153000000000002"/>
    <x v="9"/>
    <n v="38"/>
    <x v="2"/>
    <x v="8"/>
  </r>
  <r>
    <x v="829"/>
    <x v="17"/>
    <x v="0"/>
    <n v="0.64258000000000004"/>
    <x v="9"/>
    <n v="38"/>
    <x v="2"/>
    <x v="8"/>
  </r>
  <r>
    <x v="829"/>
    <x v="15"/>
    <x v="0"/>
    <n v="0.64258000000000004"/>
    <x v="9"/>
    <n v="38"/>
    <x v="2"/>
    <x v="8"/>
  </r>
  <r>
    <x v="829"/>
    <x v="8"/>
    <x v="0"/>
    <n v="0.64258000000000004"/>
    <x v="9"/>
    <n v="38"/>
    <x v="2"/>
    <x v="8"/>
  </r>
  <r>
    <x v="829"/>
    <x v="9"/>
    <x v="0"/>
    <n v="0.64258000000000004"/>
    <x v="9"/>
    <n v="38"/>
    <x v="2"/>
    <x v="8"/>
  </r>
  <r>
    <x v="829"/>
    <x v="10"/>
    <x v="0"/>
    <n v="0.64258000000000004"/>
    <x v="9"/>
    <n v="38"/>
    <x v="2"/>
    <x v="8"/>
  </r>
  <r>
    <x v="829"/>
    <x v="11"/>
    <x v="0"/>
    <n v="0.64258000000000004"/>
    <x v="9"/>
    <n v="38"/>
    <x v="2"/>
    <x v="8"/>
  </r>
  <r>
    <x v="829"/>
    <x v="12"/>
    <x v="0"/>
    <n v="0.64258000000000004"/>
    <x v="9"/>
    <n v="38"/>
    <x v="2"/>
    <x v="8"/>
  </r>
  <r>
    <x v="829"/>
    <x v="18"/>
    <x v="0"/>
    <n v="7.8700000000000006E-2"/>
    <x v="9"/>
    <n v="38"/>
    <x v="2"/>
    <x v="8"/>
  </r>
  <r>
    <x v="829"/>
    <x v="19"/>
    <x v="0"/>
    <n v="0.10150000000000001"/>
    <x v="9"/>
    <n v="38"/>
    <x v="2"/>
    <x v="8"/>
  </r>
  <r>
    <x v="829"/>
    <x v="13"/>
    <x v="0"/>
    <n v="5.509E-2"/>
    <x v="9"/>
    <n v="38"/>
    <x v="2"/>
    <x v="8"/>
  </r>
  <r>
    <x v="829"/>
    <x v="0"/>
    <x v="1"/>
    <n v="0.1095024"/>
    <x v="9"/>
    <n v="38"/>
    <x v="2"/>
    <x v="8"/>
  </r>
  <r>
    <x v="829"/>
    <x v="16"/>
    <x v="1"/>
    <n v="0.26410729999999999"/>
    <x v="9"/>
    <n v="38"/>
    <x v="2"/>
    <x v="8"/>
  </r>
  <r>
    <x v="829"/>
    <x v="14"/>
    <x v="1"/>
    <n v="0.25436500000000001"/>
    <x v="9"/>
    <n v="38"/>
    <x v="2"/>
    <x v="8"/>
  </r>
  <r>
    <x v="829"/>
    <x v="2"/>
    <x v="1"/>
    <n v="0.26358369999999998"/>
    <x v="9"/>
    <n v="38"/>
    <x v="2"/>
    <x v="8"/>
  </r>
  <r>
    <x v="829"/>
    <x v="5"/>
    <x v="1"/>
    <n v="0.1056106"/>
    <x v="9"/>
    <n v="38"/>
    <x v="2"/>
    <x v="8"/>
  </r>
  <r>
    <x v="829"/>
    <x v="6"/>
    <x v="1"/>
    <n v="0.22349269999999999"/>
    <x v="9"/>
    <n v="38"/>
    <x v="2"/>
    <x v="8"/>
  </r>
  <r>
    <x v="829"/>
    <x v="17"/>
    <x v="1"/>
    <n v="0.286939"/>
    <x v="9"/>
    <n v="38"/>
    <x v="2"/>
    <x v="8"/>
  </r>
  <r>
    <x v="829"/>
    <x v="15"/>
    <x v="1"/>
    <n v="0.2762057"/>
    <x v="9"/>
    <n v="38"/>
    <x v="2"/>
    <x v="8"/>
  </r>
  <r>
    <x v="829"/>
    <x v="8"/>
    <x v="1"/>
    <n v="0.28581709999999999"/>
    <x v="9"/>
    <n v="38"/>
    <x v="2"/>
    <x v="8"/>
  </r>
  <r>
    <x v="829"/>
    <x v="9"/>
    <x v="1"/>
    <n v="0.29365200000000002"/>
    <x v="9"/>
    <n v="38"/>
    <x v="2"/>
    <x v="8"/>
  </r>
  <r>
    <x v="829"/>
    <x v="10"/>
    <x v="1"/>
    <n v="0.31081789999999998"/>
    <x v="9"/>
    <n v="38"/>
    <x v="2"/>
    <x v="8"/>
  </r>
  <r>
    <x v="829"/>
    <x v="11"/>
    <x v="1"/>
    <n v="0.30560080000000001"/>
    <x v="9"/>
    <n v="38"/>
    <x v="2"/>
    <x v="8"/>
  </r>
  <r>
    <x v="829"/>
    <x v="12"/>
    <x v="1"/>
    <n v="0.35103990000000002"/>
    <x v="9"/>
    <n v="38"/>
    <x v="2"/>
    <x v="8"/>
  </r>
  <r>
    <x v="829"/>
    <x v="18"/>
    <x v="1"/>
    <n v="0.20082929999999999"/>
    <x v="9"/>
    <n v="38"/>
    <x v="2"/>
    <x v="8"/>
  </r>
  <r>
    <x v="829"/>
    <x v="19"/>
    <x v="1"/>
    <n v="0.20410159999999999"/>
    <x v="9"/>
    <n v="38"/>
    <x v="2"/>
    <x v="8"/>
  </r>
  <r>
    <x v="829"/>
    <x v="13"/>
    <x v="1"/>
    <n v="8.1060170000000001E-2"/>
    <x v="9"/>
    <n v="38"/>
    <x v="2"/>
    <x v="8"/>
  </r>
  <r>
    <x v="830"/>
    <x v="0"/>
    <x v="3"/>
    <n v="0.59550000000000003"/>
    <x v="9"/>
    <n v="36"/>
    <x v="2"/>
    <x v="8"/>
  </r>
  <r>
    <x v="830"/>
    <x v="16"/>
    <x v="3"/>
    <n v="1.395"/>
    <x v="9"/>
    <n v="36"/>
    <x v="2"/>
    <x v="8"/>
  </r>
  <r>
    <x v="830"/>
    <x v="14"/>
    <x v="3"/>
    <n v="1.3351"/>
    <x v="9"/>
    <n v="36"/>
    <x v="2"/>
    <x v="8"/>
  </r>
  <r>
    <x v="830"/>
    <x v="2"/>
    <x v="3"/>
    <n v="1.3845000000000001"/>
    <x v="9"/>
    <n v="36"/>
    <x v="2"/>
    <x v="8"/>
  </r>
  <r>
    <x v="830"/>
    <x v="5"/>
    <x v="3"/>
    <n v="0.90200000000000002"/>
    <x v="9"/>
    <n v="36"/>
    <x v="2"/>
    <x v="8"/>
  </r>
  <r>
    <x v="830"/>
    <x v="6"/>
    <x v="3"/>
    <n v="1.1782999999999999"/>
    <x v="9"/>
    <n v="36"/>
    <x v="2"/>
    <x v="8"/>
  </r>
  <r>
    <x v="830"/>
    <x v="17"/>
    <x v="3"/>
    <n v="1.5467"/>
    <x v="9"/>
    <n v="36"/>
    <x v="2"/>
    <x v="8"/>
  </r>
  <r>
    <x v="830"/>
    <x v="15"/>
    <x v="3"/>
    <n v="1.4821"/>
    <x v="9"/>
    <n v="36"/>
    <x v="2"/>
    <x v="8"/>
  </r>
  <r>
    <x v="830"/>
    <x v="8"/>
    <x v="3"/>
    <n v="1.5324"/>
    <x v="9"/>
    <n v="36"/>
    <x v="2"/>
    <x v="8"/>
  </r>
  <r>
    <x v="830"/>
    <x v="9"/>
    <x v="3"/>
    <n v="1.5768"/>
    <x v="9"/>
    <n v="36"/>
    <x v="2"/>
    <x v="8"/>
  </r>
  <r>
    <x v="830"/>
    <x v="10"/>
    <x v="3"/>
    <n v="1.665"/>
    <x v="9"/>
    <n v="36"/>
    <x v="2"/>
    <x v="8"/>
  </r>
  <r>
    <x v="830"/>
    <x v="11"/>
    <x v="3"/>
    <n v="1.643"/>
    <x v="9"/>
    <n v="36"/>
    <x v="2"/>
    <x v="8"/>
  </r>
  <r>
    <x v="830"/>
    <x v="12"/>
    <x v="3"/>
    <n v="1.8797999999999999"/>
    <x v="9"/>
    <n v="36"/>
    <x v="2"/>
    <x v="8"/>
  </r>
  <r>
    <x v="830"/>
    <x v="18"/>
    <x v="3"/>
    <n v="1.0740000000000001"/>
    <x v="9"/>
    <n v="36"/>
    <x v="2"/>
    <x v="8"/>
  </r>
  <r>
    <x v="830"/>
    <x v="19"/>
    <x v="3"/>
    <n v="1.0914999999999999"/>
    <x v="9"/>
    <n v="36"/>
    <x v="2"/>
    <x v="8"/>
  </r>
  <r>
    <x v="830"/>
    <x v="13"/>
    <x v="3"/>
    <n v="0.72116999999999998"/>
    <x v="9"/>
    <n v="36"/>
    <x v="2"/>
    <x v="8"/>
  </r>
  <r>
    <x v="830"/>
    <x v="0"/>
    <x v="2"/>
    <n v="0.33443630000000002"/>
    <x v="9"/>
    <n v="36"/>
    <x v="2"/>
    <x v="8"/>
  </r>
  <r>
    <x v="830"/>
    <x v="16"/>
    <x v="2"/>
    <n v="0.64846630000000005"/>
    <x v="9"/>
    <n v="36"/>
    <x v="2"/>
    <x v="8"/>
  </r>
  <r>
    <x v="830"/>
    <x v="14"/>
    <x v="2"/>
    <n v="0.59976719999999994"/>
    <x v="9"/>
    <n v="36"/>
    <x v="2"/>
    <x v="8"/>
  </r>
  <r>
    <x v="830"/>
    <x v="2"/>
    <x v="2"/>
    <n v="0.63992979999999999"/>
    <x v="9"/>
    <n v="36"/>
    <x v="2"/>
    <x v="8"/>
  </r>
  <r>
    <x v="830"/>
    <x v="5"/>
    <x v="2"/>
    <n v="0.6591901"/>
    <x v="9"/>
    <n v="36"/>
    <x v="2"/>
    <x v="8"/>
  </r>
  <r>
    <x v="830"/>
    <x v="6"/>
    <x v="2"/>
    <n v="0.59643749999999995"/>
    <x v="9"/>
    <n v="36"/>
    <x v="2"/>
    <x v="8"/>
  </r>
  <r>
    <x v="830"/>
    <x v="17"/>
    <x v="2"/>
    <n v="0.61489970000000005"/>
    <x v="9"/>
    <n v="36"/>
    <x v="2"/>
    <x v="8"/>
  </r>
  <r>
    <x v="830"/>
    <x v="15"/>
    <x v="2"/>
    <n v="0.56237939999999997"/>
    <x v="9"/>
    <n v="36"/>
    <x v="2"/>
    <x v="8"/>
  </r>
  <r>
    <x v="830"/>
    <x v="8"/>
    <x v="2"/>
    <n v="0.60327370000000002"/>
    <x v="9"/>
    <n v="36"/>
    <x v="2"/>
    <x v="8"/>
  </r>
  <r>
    <x v="830"/>
    <x v="9"/>
    <x v="2"/>
    <n v="0.63937120000000003"/>
    <x v="9"/>
    <n v="36"/>
    <x v="2"/>
    <x v="8"/>
  </r>
  <r>
    <x v="830"/>
    <x v="10"/>
    <x v="2"/>
    <n v="0.71107849999999995"/>
    <x v="9"/>
    <n v="36"/>
    <x v="2"/>
    <x v="8"/>
  </r>
  <r>
    <x v="830"/>
    <x v="11"/>
    <x v="2"/>
    <n v="0.69319240000000004"/>
    <x v="9"/>
    <n v="36"/>
    <x v="2"/>
    <x v="8"/>
  </r>
  <r>
    <x v="830"/>
    <x v="12"/>
    <x v="2"/>
    <n v="0.88571270000000002"/>
    <x v="9"/>
    <n v="36"/>
    <x v="2"/>
    <x v="8"/>
  </r>
  <r>
    <x v="830"/>
    <x v="18"/>
    <x v="2"/>
    <n v="0.79447069999999997"/>
    <x v="9"/>
    <n v="36"/>
    <x v="2"/>
    <x v="8"/>
  </r>
  <r>
    <x v="830"/>
    <x v="19"/>
    <x v="2"/>
    <n v="0.7858984"/>
    <x v="9"/>
    <n v="36"/>
    <x v="2"/>
    <x v="8"/>
  </r>
  <r>
    <x v="830"/>
    <x v="13"/>
    <x v="2"/>
    <n v="0.58311360000000001"/>
    <x v="9"/>
    <n v="36"/>
    <x v="2"/>
    <x v="8"/>
  </r>
  <r>
    <x v="830"/>
    <x v="0"/>
    <x v="0"/>
    <n v="0.14971000000000001"/>
    <x v="9"/>
    <n v="36"/>
    <x v="2"/>
    <x v="8"/>
  </r>
  <r>
    <x v="830"/>
    <x v="16"/>
    <x v="0"/>
    <n v="0.48568"/>
    <x v="9"/>
    <n v="36"/>
    <x v="2"/>
    <x v="8"/>
  </r>
  <r>
    <x v="830"/>
    <x v="14"/>
    <x v="0"/>
    <n v="0.48568"/>
    <x v="9"/>
    <n v="36"/>
    <x v="2"/>
    <x v="8"/>
  </r>
  <r>
    <x v="830"/>
    <x v="2"/>
    <x v="0"/>
    <n v="0.48568"/>
    <x v="9"/>
    <n v="36"/>
    <x v="2"/>
    <x v="8"/>
  </r>
  <r>
    <x v="830"/>
    <x v="5"/>
    <x v="0"/>
    <n v="0.13904"/>
    <x v="9"/>
    <n v="36"/>
    <x v="2"/>
    <x v="8"/>
  </r>
  <r>
    <x v="830"/>
    <x v="6"/>
    <x v="0"/>
    <n v="0.36153000000000002"/>
    <x v="9"/>
    <n v="36"/>
    <x v="2"/>
    <x v="8"/>
  </r>
  <r>
    <x v="830"/>
    <x v="17"/>
    <x v="0"/>
    <n v="0.64258000000000004"/>
    <x v="9"/>
    <n v="36"/>
    <x v="2"/>
    <x v="8"/>
  </r>
  <r>
    <x v="830"/>
    <x v="15"/>
    <x v="0"/>
    <n v="0.64258000000000004"/>
    <x v="9"/>
    <n v="36"/>
    <x v="2"/>
    <x v="8"/>
  </r>
  <r>
    <x v="830"/>
    <x v="8"/>
    <x v="0"/>
    <n v="0.64258000000000004"/>
    <x v="9"/>
    <n v="36"/>
    <x v="2"/>
    <x v="8"/>
  </r>
  <r>
    <x v="830"/>
    <x v="9"/>
    <x v="0"/>
    <n v="0.64258000000000004"/>
    <x v="9"/>
    <n v="36"/>
    <x v="2"/>
    <x v="8"/>
  </r>
  <r>
    <x v="830"/>
    <x v="10"/>
    <x v="0"/>
    <n v="0.64258000000000004"/>
    <x v="9"/>
    <n v="36"/>
    <x v="2"/>
    <x v="8"/>
  </r>
  <r>
    <x v="830"/>
    <x v="11"/>
    <x v="0"/>
    <n v="0.64258000000000004"/>
    <x v="9"/>
    <n v="36"/>
    <x v="2"/>
    <x v="8"/>
  </r>
  <r>
    <x v="830"/>
    <x v="12"/>
    <x v="0"/>
    <n v="0.64258000000000004"/>
    <x v="9"/>
    <n v="36"/>
    <x v="2"/>
    <x v="8"/>
  </r>
  <r>
    <x v="830"/>
    <x v="18"/>
    <x v="0"/>
    <n v="7.8700000000000006E-2"/>
    <x v="9"/>
    <n v="36"/>
    <x v="2"/>
    <x v="8"/>
  </r>
  <r>
    <x v="830"/>
    <x v="19"/>
    <x v="0"/>
    <n v="0.10150000000000001"/>
    <x v="9"/>
    <n v="36"/>
    <x v="2"/>
    <x v="8"/>
  </r>
  <r>
    <x v="830"/>
    <x v="13"/>
    <x v="0"/>
    <n v="5.509E-2"/>
    <x v="9"/>
    <n v="36"/>
    <x v="2"/>
    <x v="8"/>
  </r>
  <r>
    <x v="830"/>
    <x v="0"/>
    <x v="1"/>
    <n v="0.1113537"/>
    <x v="9"/>
    <n v="36"/>
    <x v="2"/>
    <x v="8"/>
  </r>
  <r>
    <x v="830"/>
    <x v="16"/>
    <x v="1"/>
    <n v="0.26085360000000002"/>
    <x v="9"/>
    <n v="36"/>
    <x v="2"/>
    <x v="8"/>
  </r>
  <r>
    <x v="830"/>
    <x v="14"/>
    <x v="1"/>
    <n v="0.24965290000000001"/>
    <x v="9"/>
    <n v="36"/>
    <x v="2"/>
    <x v="8"/>
  </r>
  <r>
    <x v="830"/>
    <x v="2"/>
    <x v="1"/>
    <n v="0.25889020000000001"/>
    <x v="9"/>
    <n v="36"/>
    <x v="2"/>
    <x v="8"/>
  </r>
  <r>
    <x v="830"/>
    <x v="5"/>
    <x v="1"/>
    <n v="0.1037699"/>
    <x v="9"/>
    <n v="36"/>
    <x v="2"/>
    <x v="8"/>
  </r>
  <r>
    <x v="830"/>
    <x v="6"/>
    <x v="1"/>
    <n v="0.22033249999999999"/>
    <x v="9"/>
    <n v="36"/>
    <x v="2"/>
    <x v="8"/>
  </r>
  <r>
    <x v="830"/>
    <x v="17"/>
    <x v="1"/>
    <n v="0.28922029999999999"/>
    <x v="9"/>
    <n v="36"/>
    <x v="2"/>
    <x v="8"/>
  </r>
  <r>
    <x v="830"/>
    <x v="15"/>
    <x v="1"/>
    <n v="0.27714060000000001"/>
    <x v="9"/>
    <n v="36"/>
    <x v="2"/>
    <x v="8"/>
  </r>
  <r>
    <x v="830"/>
    <x v="8"/>
    <x v="1"/>
    <n v="0.28654629999999998"/>
    <x v="9"/>
    <n v="36"/>
    <x v="2"/>
    <x v="8"/>
  </r>
  <r>
    <x v="830"/>
    <x v="9"/>
    <x v="1"/>
    <n v="0.29484880000000002"/>
    <x v="9"/>
    <n v="36"/>
    <x v="2"/>
    <x v="8"/>
  </r>
  <r>
    <x v="830"/>
    <x v="10"/>
    <x v="1"/>
    <n v="0.31134149999999999"/>
    <x v="9"/>
    <n v="36"/>
    <x v="2"/>
    <x v="8"/>
  </r>
  <r>
    <x v="830"/>
    <x v="11"/>
    <x v="1"/>
    <n v="0.30722759999999999"/>
    <x v="9"/>
    <n v="36"/>
    <x v="2"/>
    <x v="8"/>
  </r>
  <r>
    <x v="830"/>
    <x v="12"/>
    <x v="1"/>
    <n v="0.35150730000000002"/>
    <x v="9"/>
    <n v="36"/>
    <x v="2"/>
    <x v="8"/>
  </r>
  <r>
    <x v="830"/>
    <x v="18"/>
    <x v="1"/>
    <n v="0.20082929999999999"/>
    <x v="9"/>
    <n v="36"/>
    <x v="2"/>
    <x v="8"/>
  </r>
  <r>
    <x v="830"/>
    <x v="19"/>
    <x v="1"/>
    <n v="0.20410159999999999"/>
    <x v="9"/>
    <n v="36"/>
    <x v="2"/>
    <x v="8"/>
  </r>
  <r>
    <x v="830"/>
    <x v="13"/>
    <x v="1"/>
    <n v="8.2966460000000006E-2"/>
    <x v="9"/>
    <n v="36"/>
    <x v="2"/>
    <x v="8"/>
  </r>
  <r>
    <x v="831"/>
    <x v="0"/>
    <x v="3"/>
    <n v="0.58279999999999998"/>
    <x v="9"/>
    <n v="39"/>
    <x v="2"/>
    <x v="8"/>
  </r>
  <r>
    <x v="831"/>
    <x v="16"/>
    <x v="3"/>
    <n v="1.4365000000000001"/>
    <x v="9"/>
    <n v="39"/>
    <x v="2"/>
    <x v="8"/>
  </r>
  <r>
    <x v="831"/>
    <x v="14"/>
    <x v="3"/>
    <n v="1.3826000000000001"/>
    <x v="9"/>
    <n v="39"/>
    <x v="2"/>
    <x v="8"/>
  </r>
  <r>
    <x v="831"/>
    <x v="2"/>
    <x v="3"/>
    <n v="1.4341999999999999"/>
    <x v="9"/>
    <n v="39"/>
    <x v="2"/>
    <x v="8"/>
  </r>
  <r>
    <x v="831"/>
    <x v="5"/>
    <x v="3"/>
    <n v="0.93679999999999997"/>
    <x v="9"/>
    <n v="39"/>
    <x v="2"/>
    <x v="8"/>
  </r>
  <r>
    <x v="831"/>
    <x v="6"/>
    <x v="3"/>
    <n v="1.2105999999999999"/>
    <x v="9"/>
    <n v="39"/>
    <x v="2"/>
    <x v="8"/>
  </r>
  <r>
    <x v="831"/>
    <x v="17"/>
    <x v="3"/>
    <n v="1.5486"/>
    <x v="9"/>
    <n v="39"/>
    <x v="2"/>
    <x v="8"/>
  </r>
  <r>
    <x v="831"/>
    <x v="15"/>
    <x v="3"/>
    <n v="1.5016"/>
    <x v="9"/>
    <n v="39"/>
    <x v="2"/>
    <x v="8"/>
  </r>
  <r>
    <x v="831"/>
    <x v="8"/>
    <x v="3"/>
    <n v="1.5598000000000001"/>
    <x v="9"/>
    <n v="39"/>
    <x v="2"/>
    <x v="8"/>
  </r>
  <r>
    <x v="831"/>
    <x v="9"/>
    <x v="3"/>
    <n v="1.5791999999999999"/>
    <x v="9"/>
    <n v="39"/>
    <x v="2"/>
    <x v="8"/>
  </r>
  <r>
    <x v="831"/>
    <x v="10"/>
    <x v="3"/>
    <n v="1.6896"/>
    <x v="9"/>
    <n v="39"/>
    <x v="2"/>
    <x v="8"/>
  </r>
  <r>
    <x v="831"/>
    <x v="11"/>
    <x v="3"/>
    <n v="1.6413"/>
    <x v="9"/>
    <n v="39"/>
    <x v="2"/>
    <x v="8"/>
  </r>
  <r>
    <x v="831"/>
    <x v="12"/>
    <x v="3"/>
    <n v="1.8819999999999999"/>
    <x v="9"/>
    <n v="39"/>
    <x v="2"/>
    <x v="8"/>
  </r>
  <r>
    <x v="831"/>
    <x v="18"/>
    <x v="3"/>
    <n v="1.089"/>
    <x v="9"/>
    <n v="39"/>
    <x v="2"/>
    <x v="8"/>
  </r>
  <r>
    <x v="831"/>
    <x v="19"/>
    <x v="3"/>
    <n v="1.1025"/>
    <x v="9"/>
    <n v="39"/>
    <x v="2"/>
    <x v="8"/>
  </r>
  <r>
    <x v="831"/>
    <x v="13"/>
    <x v="3"/>
    <n v="0.69920000000000004"/>
    <x v="9"/>
    <n v="39"/>
    <x v="2"/>
    <x v="8"/>
  </r>
  <r>
    <x v="831"/>
    <x v="0"/>
    <x v="2"/>
    <n v="0.32411109999999999"/>
    <x v="9"/>
    <n v="39"/>
    <x v="2"/>
    <x v="8"/>
  </r>
  <r>
    <x v="831"/>
    <x v="16"/>
    <x v="2"/>
    <n v="0.68220619999999998"/>
    <x v="9"/>
    <n v="39"/>
    <x v="2"/>
    <x v="8"/>
  </r>
  <r>
    <x v="831"/>
    <x v="14"/>
    <x v="2"/>
    <n v="0.63838499999999998"/>
    <x v="9"/>
    <n v="39"/>
    <x v="2"/>
    <x v="8"/>
  </r>
  <r>
    <x v="831"/>
    <x v="2"/>
    <x v="2"/>
    <n v="0.6803363"/>
    <x v="9"/>
    <n v="39"/>
    <x v="2"/>
    <x v="8"/>
  </r>
  <r>
    <x v="831"/>
    <x v="5"/>
    <x v="2"/>
    <n v="0.68998660000000001"/>
    <x v="9"/>
    <n v="39"/>
    <x v="2"/>
    <x v="8"/>
  </r>
  <r>
    <x v="831"/>
    <x v="6"/>
    <x v="2"/>
    <n v="0.62269770000000002"/>
    <x v="9"/>
    <n v="39"/>
    <x v="2"/>
    <x v="8"/>
  </r>
  <r>
    <x v="831"/>
    <x v="17"/>
    <x v="2"/>
    <n v="0.6164444"/>
    <x v="9"/>
    <n v="39"/>
    <x v="2"/>
    <x v="8"/>
  </r>
  <r>
    <x v="831"/>
    <x v="15"/>
    <x v="2"/>
    <n v="0.57823310000000006"/>
    <x v="9"/>
    <n v="39"/>
    <x v="2"/>
    <x v="8"/>
  </r>
  <r>
    <x v="831"/>
    <x v="8"/>
    <x v="2"/>
    <n v="0.62555019999999995"/>
    <x v="9"/>
    <n v="39"/>
    <x v="2"/>
    <x v="8"/>
  </r>
  <r>
    <x v="831"/>
    <x v="9"/>
    <x v="2"/>
    <n v="0.64132250000000002"/>
    <x v="9"/>
    <n v="39"/>
    <x v="2"/>
    <x v="8"/>
  </r>
  <r>
    <x v="831"/>
    <x v="10"/>
    <x v="2"/>
    <n v="0.73107849999999996"/>
    <x v="9"/>
    <n v="39"/>
    <x v="2"/>
    <x v="8"/>
  </r>
  <r>
    <x v="831"/>
    <x v="11"/>
    <x v="2"/>
    <n v="0.69181029999999999"/>
    <x v="9"/>
    <n v="39"/>
    <x v="2"/>
    <x v="8"/>
  </r>
  <r>
    <x v="831"/>
    <x v="12"/>
    <x v="2"/>
    <n v="0.88750119999999999"/>
    <x v="9"/>
    <n v="39"/>
    <x v="2"/>
    <x v="8"/>
  </r>
  <r>
    <x v="831"/>
    <x v="18"/>
    <x v="2"/>
    <n v="0.80666590000000005"/>
    <x v="9"/>
    <n v="39"/>
    <x v="2"/>
    <x v="8"/>
  </r>
  <r>
    <x v="831"/>
    <x v="19"/>
    <x v="2"/>
    <n v="0.79484140000000003"/>
    <x v="9"/>
    <n v="39"/>
    <x v="2"/>
    <x v="8"/>
  </r>
  <r>
    <x v="831"/>
    <x v="13"/>
    <x v="2"/>
    <n v="0.56367109999999998"/>
    <x v="9"/>
    <n v="39"/>
    <x v="2"/>
    <x v="8"/>
  </r>
  <r>
    <x v="831"/>
    <x v="0"/>
    <x v="0"/>
    <n v="0.14971000000000001"/>
    <x v="9"/>
    <n v="39"/>
    <x v="2"/>
    <x v="8"/>
  </r>
  <r>
    <x v="831"/>
    <x v="16"/>
    <x v="0"/>
    <n v="0.48568"/>
    <x v="9"/>
    <n v="39"/>
    <x v="2"/>
    <x v="8"/>
  </r>
  <r>
    <x v="831"/>
    <x v="14"/>
    <x v="0"/>
    <n v="0.48568"/>
    <x v="9"/>
    <n v="39"/>
    <x v="2"/>
    <x v="8"/>
  </r>
  <r>
    <x v="831"/>
    <x v="2"/>
    <x v="0"/>
    <n v="0.48568"/>
    <x v="9"/>
    <n v="39"/>
    <x v="2"/>
    <x v="8"/>
  </r>
  <r>
    <x v="831"/>
    <x v="5"/>
    <x v="0"/>
    <n v="0.13904"/>
    <x v="9"/>
    <n v="39"/>
    <x v="2"/>
    <x v="8"/>
  </r>
  <r>
    <x v="831"/>
    <x v="6"/>
    <x v="0"/>
    <n v="0.36153000000000002"/>
    <x v="9"/>
    <n v="39"/>
    <x v="2"/>
    <x v="8"/>
  </r>
  <r>
    <x v="831"/>
    <x v="17"/>
    <x v="0"/>
    <n v="0.64258000000000004"/>
    <x v="9"/>
    <n v="39"/>
    <x v="2"/>
    <x v="8"/>
  </r>
  <r>
    <x v="831"/>
    <x v="15"/>
    <x v="0"/>
    <n v="0.64258000000000004"/>
    <x v="9"/>
    <n v="39"/>
    <x v="2"/>
    <x v="8"/>
  </r>
  <r>
    <x v="831"/>
    <x v="8"/>
    <x v="0"/>
    <n v="0.64258000000000004"/>
    <x v="9"/>
    <n v="39"/>
    <x v="2"/>
    <x v="8"/>
  </r>
  <r>
    <x v="831"/>
    <x v="9"/>
    <x v="0"/>
    <n v="0.64258000000000004"/>
    <x v="9"/>
    <n v="39"/>
    <x v="2"/>
    <x v="8"/>
  </r>
  <r>
    <x v="831"/>
    <x v="10"/>
    <x v="0"/>
    <n v="0.64258000000000004"/>
    <x v="9"/>
    <n v="39"/>
    <x v="2"/>
    <x v="8"/>
  </r>
  <r>
    <x v="831"/>
    <x v="11"/>
    <x v="0"/>
    <n v="0.64258000000000004"/>
    <x v="9"/>
    <n v="39"/>
    <x v="2"/>
    <x v="8"/>
  </r>
  <r>
    <x v="831"/>
    <x v="12"/>
    <x v="0"/>
    <n v="0.64258000000000004"/>
    <x v="9"/>
    <n v="39"/>
    <x v="2"/>
    <x v="8"/>
  </r>
  <r>
    <x v="831"/>
    <x v="18"/>
    <x v="0"/>
    <n v="7.8700000000000006E-2"/>
    <x v="9"/>
    <n v="39"/>
    <x v="2"/>
    <x v="8"/>
  </r>
  <r>
    <x v="831"/>
    <x v="19"/>
    <x v="0"/>
    <n v="0.10150000000000001"/>
    <x v="9"/>
    <n v="39"/>
    <x v="2"/>
    <x v="8"/>
  </r>
  <r>
    <x v="831"/>
    <x v="13"/>
    <x v="0"/>
    <n v="5.509E-2"/>
    <x v="9"/>
    <n v="39"/>
    <x v="2"/>
    <x v="8"/>
  </r>
  <r>
    <x v="831"/>
    <x v="0"/>
    <x v="1"/>
    <n v="0.1089789"/>
    <x v="9"/>
    <n v="39"/>
    <x v="2"/>
    <x v="8"/>
  </r>
  <r>
    <x v="831"/>
    <x v="16"/>
    <x v="1"/>
    <n v="0.26861380000000001"/>
    <x v="9"/>
    <n v="39"/>
    <x v="2"/>
    <x v="8"/>
  </r>
  <r>
    <x v="831"/>
    <x v="14"/>
    <x v="1"/>
    <n v="0.25853490000000001"/>
    <x v="9"/>
    <n v="39"/>
    <x v="2"/>
    <x v="8"/>
  </r>
  <r>
    <x v="831"/>
    <x v="2"/>
    <x v="1"/>
    <n v="0.26818370000000002"/>
    <x v="9"/>
    <n v="39"/>
    <x v="2"/>
    <x v="8"/>
  </r>
  <r>
    <x v="831"/>
    <x v="5"/>
    <x v="1"/>
    <n v="0.10777349999999999"/>
    <x v="9"/>
    <n v="39"/>
    <x v="2"/>
    <x v="8"/>
  </r>
  <r>
    <x v="831"/>
    <x v="6"/>
    <x v="1"/>
    <n v="0.2263724"/>
    <x v="9"/>
    <n v="39"/>
    <x v="2"/>
    <x v="8"/>
  </r>
  <r>
    <x v="831"/>
    <x v="17"/>
    <x v="1"/>
    <n v="0.28957559999999999"/>
    <x v="9"/>
    <n v="39"/>
    <x v="2"/>
    <x v="8"/>
  </r>
  <r>
    <x v="831"/>
    <x v="15"/>
    <x v="1"/>
    <n v="0.28078700000000001"/>
    <x v="9"/>
    <n v="39"/>
    <x v="2"/>
    <x v="8"/>
  </r>
  <r>
    <x v="831"/>
    <x v="8"/>
    <x v="1"/>
    <n v="0.29166989999999998"/>
    <x v="9"/>
    <n v="39"/>
    <x v="2"/>
    <x v="8"/>
  </r>
  <r>
    <x v="831"/>
    <x v="9"/>
    <x v="1"/>
    <n v="0.29529759999999999"/>
    <x v="9"/>
    <n v="39"/>
    <x v="2"/>
    <x v="8"/>
  </r>
  <r>
    <x v="831"/>
    <x v="10"/>
    <x v="1"/>
    <n v="0.31594149999999999"/>
    <x v="9"/>
    <n v="39"/>
    <x v="2"/>
    <x v="8"/>
  </r>
  <r>
    <x v="831"/>
    <x v="11"/>
    <x v="1"/>
    <n v="0.30690970000000001"/>
    <x v="9"/>
    <n v="39"/>
    <x v="2"/>
    <x v="8"/>
  </r>
  <r>
    <x v="831"/>
    <x v="12"/>
    <x v="1"/>
    <n v="0.35191869999999997"/>
    <x v="9"/>
    <n v="39"/>
    <x v="2"/>
    <x v="8"/>
  </r>
  <r>
    <x v="831"/>
    <x v="18"/>
    <x v="1"/>
    <n v="0.20363410000000001"/>
    <x v="9"/>
    <n v="39"/>
    <x v="2"/>
    <x v="8"/>
  </r>
  <r>
    <x v="831"/>
    <x v="19"/>
    <x v="1"/>
    <n v="0.20615849999999999"/>
    <x v="9"/>
    <n v="39"/>
    <x v="2"/>
    <x v="8"/>
  </r>
  <r>
    <x v="831"/>
    <x v="13"/>
    <x v="1"/>
    <n v="8.0438930000000006E-2"/>
    <x v="9"/>
    <n v="39"/>
    <x v="2"/>
    <x v="8"/>
  </r>
  <r>
    <x v="832"/>
    <x v="0"/>
    <x v="3"/>
    <n v="0.59399999999999997"/>
    <x v="9"/>
    <n v="40"/>
    <x v="2"/>
    <x v="8"/>
  </r>
  <r>
    <x v="832"/>
    <x v="16"/>
    <x v="3"/>
    <n v="1.4410000000000001"/>
    <x v="9"/>
    <n v="40"/>
    <x v="2"/>
    <x v="8"/>
  </r>
  <r>
    <x v="832"/>
    <x v="14"/>
    <x v="3"/>
    <n v="1.3819999999999999"/>
    <x v="9"/>
    <n v="40"/>
    <x v="2"/>
    <x v="8"/>
  </r>
  <r>
    <x v="832"/>
    <x v="2"/>
    <x v="3"/>
    <n v="1.429"/>
    <x v="9"/>
    <n v="40"/>
    <x v="2"/>
    <x v="8"/>
  </r>
  <r>
    <x v="832"/>
    <x v="5"/>
    <x v="3"/>
    <n v="0.94199999999999995"/>
    <x v="9"/>
    <n v="40"/>
    <x v="2"/>
    <x v="8"/>
  </r>
  <r>
    <x v="832"/>
    <x v="6"/>
    <x v="3"/>
    <n v="1.22"/>
    <x v="9"/>
    <n v="40"/>
    <x v="2"/>
    <x v="8"/>
  </r>
  <r>
    <x v="832"/>
    <x v="17"/>
    <x v="3"/>
    <n v="1.554"/>
    <x v="9"/>
    <n v="40"/>
    <x v="2"/>
    <x v="8"/>
  </r>
  <r>
    <x v="832"/>
    <x v="15"/>
    <x v="3"/>
    <n v="1.5"/>
    <x v="9"/>
    <n v="40"/>
    <x v="2"/>
    <x v="8"/>
  </r>
  <r>
    <x v="832"/>
    <x v="8"/>
    <x v="3"/>
    <n v="1.5489999999999999"/>
    <x v="9"/>
    <n v="40"/>
    <x v="2"/>
    <x v="8"/>
  </r>
  <r>
    <x v="832"/>
    <x v="9"/>
    <x v="3"/>
    <n v="1.591"/>
    <x v="9"/>
    <n v="40"/>
    <x v="2"/>
    <x v="8"/>
  </r>
  <r>
    <x v="832"/>
    <x v="10"/>
    <x v="3"/>
    <n v="1.6850000000000001"/>
    <x v="9"/>
    <n v="40"/>
    <x v="2"/>
    <x v="8"/>
  </r>
  <r>
    <x v="832"/>
    <x v="11"/>
    <x v="3"/>
    <n v="1.6619999999999999"/>
    <x v="9"/>
    <n v="40"/>
    <x v="2"/>
    <x v="8"/>
  </r>
  <r>
    <x v="832"/>
    <x v="12"/>
    <x v="3"/>
    <n v="1.885"/>
    <x v="9"/>
    <n v="40"/>
    <x v="2"/>
    <x v="8"/>
  </r>
  <r>
    <x v="832"/>
    <x v="18"/>
    <x v="3"/>
    <n v="1.089"/>
    <x v="9"/>
    <n v="40"/>
    <x v="2"/>
    <x v="8"/>
  </r>
  <r>
    <x v="832"/>
    <x v="19"/>
    <x v="3"/>
    <n v="1.103"/>
    <x v="9"/>
    <n v="40"/>
    <x v="2"/>
    <x v="8"/>
  </r>
  <r>
    <x v="832"/>
    <x v="13"/>
    <x v="3"/>
    <n v="0.74280000000000002"/>
    <x v="9"/>
    <n v="40"/>
    <x v="2"/>
    <x v="8"/>
  </r>
  <r>
    <x v="832"/>
    <x v="0"/>
    <x v="2"/>
    <n v="0.33321679999999998"/>
    <x v="9"/>
    <n v="40"/>
    <x v="2"/>
    <x v="8"/>
  </r>
  <r>
    <x v="832"/>
    <x v="16"/>
    <x v="2"/>
    <n v="0.68586469999999999"/>
    <x v="9"/>
    <n v="40"/>
    <x v="2"/>
    <x v="8"/>
  </r>
  <r>
    <x v="832"/>
    <x v="14"/>
    <x v="2"/>
    <n v="0.6378973"/>
    <x v="9"/>
    <n v="40"/>
    <x v="2"/>
    <x v="8"/>
  </r>
  <r>
    <x v="832"/>
    <x v="2"/>
    <x v="2"/>
    <n v="0.67610870000000001"/>
    <x v="9"/>
    <n v="40"/>
    <x v="2"/>
    <x v="8"/>
  </r>
  <r>
    <x v="832"/>
    <x v="5"/>
    <x v="2"/>
    <n v="0.69458830000000005"/>
    <x v="9"/>
    <n v="40"/>
    <x v="2"/>
    <x v="8"/>
  </r>
  <r>
    <x v="832"/>
    <x v="6"/>
    <x v="2"/>
    <n v="0.63033989999999995"/>
    <x v="9"/>
    <n v="40"/>
    <x v="2"/>
    <x v="8"/>
  </r>
  <r>
    <x v="832"/>
    <x v="17"/>
    <x v="2"/>
    <n v="0.62083460000000001"/>
    <x v="9"/>
    <n v="40"/>
    <x v="2"/>
    <x v="8"/>
  </r>
  <r>
    <x v="832"/>
    <x v="15"/>
    <x v="2"/>
    <n v="0.57693229999999995"/>
    <x v="9"/>
    <n v="40"/>
    <x v="2"/>
    <x v="8"/>
  </r>
  <r>
    <x v="832"/>
    <x v="8"/>
    <x v="2"/>
    <n v="0.61676960000000003"/>
    <x v="9"/>
    <n v="40"/>
    <x v="2"/>
    <x v="8"/>
  </r>
  <r>
    <x v="832"/>
    <x v="9"/>
    <x v="2"/>
    <n v="0.65091589999999999"/>
    <x v="9"/>
    <n v="40"/>
    <x v="2"/>
    <x v="8"/>
  </r>
  <r>
    <x v="832"/>
    <x v="10"/>
    <x v="2"/>
    <n v="0.72733859999999995"/>
    <x v="9"/>
    <n v="40"/>
    <x v="2"/>
    <x v="8"/>
  </r>
  <r>
    <x v="832"/>
    <x v="11"/>
    <x v="2"/>
    <n v="0.70863940000000003"/>
    <x v="9"/>
    <n v="40"/>
    <x v="2"/>
    <x v="8"/>
  </r>
  <r>
    <x v="832"/>
    <x v="12"/>
    <x v="2"/>
    <n v="0.88994030000000002"/>
    <x v="9"/>
    <n v="40"/>
    <x v="2"/>
    <x v="8"/>
  </r>
  <r>
    <x v="832"/>
    <x v="18"/>
    <x v="2"/>
    <n v="0.80666579999999999"/>
    <x v="9"/>
    <n v="40"/>
    <x v="2"/>
    <x v="8"/>
  </r>
  <r>
    <x v="832"/>
    <x v="19"/>
    <x v="2"/>
    <n v="0.79524799999999995"/>
    <x v="9"/>
    <n v="40"/>
    <x v="2"/>
    <x v="8"/>
  </r>
  <r>
    <x v="832"/>
    <x v="13"/>
    <x v="2"/>
    <n v="0.60225510000000004"/>
    <x v="9"/>
    <n v="40"/>
    <x v="2"/>
    <x v="8"/>
  </r>
  <r>
    <x v="832"/>
    <x v="0"/>
    <x v="0"/>
    <n v="0.14971000000000001"/>
    <x v="9"/>
    <n v="40"/>
    <x v="2"/>
    <x v="8"/>
  </r>
  <r>
    <x v="832"/>
    <x v="16"/>
    <x v="0"/>
    <n v="0.48568"/>
    <x v="9"/>
    <n v="40"/>
    <x v="2"/>
    <x v="8"/>
  </r>
  <r>
    <x v="832"/>
    <x v="14"/>
    <x v="0"/>
    <n v="0.48568"/>
    <x v="9"/>
    <n v="40"/>
    <x v="2"/>
    <x v="8"/>
  </r>
  <r>
    <x v="832"/>
    <x v="2"/>
    <x v="0"/>
    <n v="0.48568"/>
    <x v="9"/>
    <n v="40"/>
    <x v="2"/>
    <x v="8"/>
  </r>
  <r>
    <x v="832"/>
    <x v="5"/>
    <x v="0"/>
    <n v="0.13904"/>
    <x v="9"/>
    <n v="40"/>
    <x v="2"/>
    <x v="8"/>
  </r>
  <r>
    <x v="832"/>
    <x v="6"/>
    <x v="0"/>
    <n v="0.36153000000000002"/>
    <x v="9"/>
    <n v="40"/>
    <x v="2"/>
    <x v="8"/>
  </r>
  <r>
    <x v="832"/>
    <x v="17"/>
    <x v="0"/>
    <n v="0.64258000000000004"/>
    <x v="9"/>
    <n v="40"/>
    <x v="2"/>
    <x v="8"/>
  </r>
  <r>
    <x v="832"/>
    <x v="15"/>
    <x v="0"/>
    <n v="0.64258000000000004"/>
    <x v="9"/>
    <n v="40"/>
    <x v="2"/>
    <x v="8"/>
  </r>
  <r>
    <x v="832"/>
    <x v="8"/>
    <x v="0"/>
    <n v="0.64258000000000004"/>
    <x v="9"/>
    <n v="40"/>
    <x v="2"/>
    <x v="8"/>
  </r>
  <r>
    <x v="832"/>
    <x v="9"/>
    <x v="0"/>
    <n v="0.64258000000000004"/>
    <x v="9"/>
    <n v="40"/>
    <x v="2"/>
    <x v="8"/>
  </r>
  <r>
    <x v="832"/>
    <x v="10"/>
    <x v="0"/>
    <n v="0.64258000000000004"/>
    <x v="9"/>
    <n v="40"/>
    <x v="2"/>
    <x v="8"/>
  </r>
  <r>
    <x v="832"/>
    <x v="11"/>
    <x v="0"/>
    <n v="0.64258000000000004"/>
    <x v="9"/>
    <n v="40"/>
    <x v="2"/>
    <x v="8"/>
  </r>
  <r>
    <x v="832"/>
    <x v="12"/>
    <x v="0"/>
    <n v="0.64258000000000004"/>
    <x v="9"/>
    <n v="40"/>
    <x v="2"/>
    <x v="8"/>
  </r>
  <r>
    <x v="832"/>
    <x v="18"/>
    <x v="0"/>
    <n v="7.8700000000000006E-2"/>
    <x v="9"/>
    <n v="40"/>
    <x v="2"/>
    <x v="8"/>
  </r>
  <r>
    <x v="832"/>
    <x v="19"/>
    <x v="0"/>
    <n v="0.10150000000000001"/>
    <x v="9"/>
    <n v="40"/>
    <x v="2"/>
    <x v="8"/>
  </r>
  <r>
    <x v="832"/>
    <x v="13"/>
    <x v="0"/>
    <n v="5.509E-2"/>
    <x v="9"/>
    <n v="40"/>
    <x v="2"/>
    <x v="8"/>
  </r>
  <r>
    <x v="832"/>
    <x v="0"/>
    <x v="1"/>
    <n v="0.1110732"/>
    <x v="9"/>
    <n v="40"/>
    <x v="2"/>
    <x v="8"/>
  </r>
  <r>
    <x v="832"/>
    <x v="16"/>
    <x v="1"/>
    <n v="0.26945530000000001"/>
    <x v="9"/>
    <n v="40"/>
    <x v="2"/>
    <x v="8"/>
  </r>
  <r>
    <x v="832"/>
    <x v="14"/>
    <x v="1"/>
    <n v="0.25842280000000001"/>
    <x v="9"/>
    <n v="40"/>
    <x v="2"/>
    <x v="8"/>
  </r>
  <r>
    <x v="832"/>
    <x v="2"/>
    <x v="1"/>
    <n v="0.26721139999999999"/>
    <x v="9"/>
    <n v="40"/>
    <x v="2"/>
    <x v="8"/>
  </r>
  <r>
    <x v="832"/>
    <x v="5"/>
    <x v="1"/>
    <n v="0.1083717"/>
    <x v="9"/>
    <n v="40"/>
    <x v="2"/>
    <x v="8"/>
  </r>
  <r>
    <x v="832"/>
    <x v="6"/>
    <x v="1"/>
    <n v="0.2281301"/>
    <x v="9"/>
    <n v="40"/>
    <x v="2"/>
    <x v="8"/>
  </r>
  <r>
    <x v="832"/>
    <x v="17"/>
    <x v="1"/>
    <n v="0.29058539999999999"/>
    <x v="9"/>
    <n v="40"/>
    <x v="2"/>
    <x v="8"/>
  </r>
  <r>
    <x v="832"/>
    <x v="15"/>
    <x v="1"/>
    <n v="0.28048780000000001"/>
    <x v="9"/>
    <n v="40"/>
    <x v="2"/>
    <x v="8"/>
  </r>
  <r>
    <x v="832"/>
    <x v="8"/>
    <x v="1"/>
    <n v="0.28965039999999997"/>
    <x v="9"/>
    <n v="40"/>
    <x v="2"/>
    <x v="8"/>
  </r>
  <r>
    <x v="832"/>
    <x v="9"/>
    <x v="1"/>
    <n v="0.29750409999999999"/>
    <x v="9"/>
    <n v="40"/>
    <x v="2"/>
    <x v="8"/>
  </r>
  <r>
    <x v="832"/>
    <x v="10"/>
    <x v="1"/>
    <n v="0.31508130000000001"/>
    <x v="9"/>
    <n v="40"/>
    <x v="2"/>
    <x v="8"/>
  </r>
  <r>
    <x v="832"/>
    <x v="11"/>
    <x v="1"/>
    <n v="0.31078050000000002"/>
    <x v="9"/>
    <n v="40"/>
    <x v="2"/>
    <x v="8"/>
  </r>
  <r>
    <x v="832"/>
    <x v="12"/>
    <x v="1"/>
    <n v="0.35247970000000001"/>
    <x v="9"/>
    <n v="40"/>
    <x v="2"/>
    <x v="8"/>
  </r>
  <r>
    <x v="832"/>
    <x v="18"/>
    <x v="1"/>
    <n v="0.20363410000000001"/>
    <x v="9"/>
    <n v="40"/>
    <x v="2"/>
    <x v="8"/>
  </r>
  <r>
    <x v="832"/>
    <x v="19"/>
    <x v="1"/>
    <n v="0.20625199999999999"/>
    <x v="9"/>
    <n v="40"/>
    <x v="2"/>
    <x v="8"/>
  </r>
  <r>
    <x v="832"/>
    <x v="13"/>
    <x v="1"/>
    <n v="8.5454870000000002E-2"/>
    <x v="9"/>
    <n v="40"/>
    <x v="2"/>
    <x v="8"/>
  </r>
  <r>
    <x v="833"/>
    <x v="0"/>
    <x v="3"/>
    <n v="0.59799999999999998"/>
    <x v="9"/>
    <n v="41"/>
    <x v="3"/>
    <x v="9"/>
  </r>
  <r>
    <x v="833"/>
    <x v="16"/>
    <x v="3"/>
    <n v="1.429"/>
    <x v="9"/>
    <n v="41"/>
    <x v="3"/>
    <x v="9"/>
  </r>
  <r>
    <x v="833"/>
    <x v="14"/>
    <x v="3"/>
    <n v="1.3720000000000001"/>
    <x v="9"/>
    <n v="41"/>
    <x v="3"/>
    <x v="9"/>
  </r>
  <r>
    <x v="833"/>
    <x v="2"/>
    <x v="3"/>
    <n v="1.415"/>
    <x v="9"/>
    <n v="41"/>
    <x v="3"/>
    <x v="9"/>
  </r>
  <r>
    <x v="833"/>
    <x v="5"/>
    <x v="3"/>
    <n v="0.93200000000000005"/>
    <x v="9"/>
    <n v="41"/>
    <x v="3"/>
    <x v="9"/>
  </r>
  <r>
    <x v="833"/>
    <x v="6"/>
    <x v="3"/>
    <n v="1.2070000000000001"/>
    <x v="9"/>
    <n v="41"/>
    <x v="3"/>
    <x v="9"/>
  </r>
  <r>
    <x v="833"/>
    <x v="17"/>
    <x v="3"/>
    <n v="1.5489999999999999"/>
    <x v="9"/>
    <n v="41"/>
    <x v="3"/>
    <x v="9"/>
  </r>
  <r>
    <x v="833"/>
    <x v="15"/>
    <x v="3"/>
    <n v="1.4930000000000001"/>
    <x v="9"/>
    <n v="41"/>
    <x v="3"/>
    <x v="9"/>
  </r>
  <r>
    <x v="833"/>
    <x v="8"/>
    <x v="3"/>
    <n v="1.5449999999999999"/>
    <x v="9"/>
    <n v="41"/>
    <x v="3"/>
    <x v="9"/>
  </r>
  <r>
    <x v="833"/>
    <x v="9"/>
    <x v="3"/>
    <n v="1.585"/>
    <x v="9"/>
    <n v="41"/>
    <x v="3"/>
    <x v="9"/>
  </r>
  <r>
    <x v="833"/>
    <x v="10"/>
    <x v="3"/>
    <n v="1.677"/>
    <x v="9"/>
    <n v="41"/>
    <x v="3"/>
    <x v="9"/>
  </r>
  <r>
    <x v="833"/>
    <x v="11"/>
    <x v="3"/>
    <n v="1.651"/>
    <x v="9"/>
    <n v="41"/>
    <x v="3"/>
    <x v="9"/>
  </r>
  <r>
    <x v="833"/>
    <x v="12"/>
    <x v="3"/>
    <n v="1.881"/>
    <x v="9"/>
    <n v="41"/>
    <x v="3"/>
    <x v="9"/>
  </r>
  <r>
    <x v="833"/>
    <x v="18"/>
    <x v="3"/>
    <n v="1.089"/>
    <x v="9"/>
    <n v="41"/>
    <x v="3"/>
    <x v="9"/>
  </r>
  <r>
    <x v="833"/>
    <x v="19"/>
    <x v="3"/>
    <n v="1.1180000000000001"/>
    <x v="9"/>
    <n v="41"/>
    <x v="3"/>
    <x v="9"/>
  </r>
  <r>
    <x v="833"/>
    <x v="13"/>
    <x v="3"/>
    <n v="0.73050000000000004"/>
    <x v="9"/>
    <n v="41"/>
    <x v="3"/>
    <x v="9"/>
  </r>
  <r>
    <x v="833"/>
    <x v="0"/>
    <x v="2"/>
    <n v="0.33646880000000001"/>
    <x v="9"/>
    <n v="41"/>
    <x v="3"/>
    <x v="9"/>
  </r>
  <r>
    <x v="833"/>
    <x v="16"/>
    <x v="2"/>
    <n v="0.67610870000000001"/>
    <x v="9"/>
    <n v="41"/>
    <x v="3"/>
    <x v="9"/>
  </r>
  <r>
    <x v="833"/>
    <x v="14"/>
    <x v="2"/>
    <n v="0.62976719999999997"/>
    <x v="9"/>
    <n v="41"/>
    <x v="3"/>
    <x v="9"/>
  </r>
  <r>
    <x v="833"/>
    <x v="2"/>
    <x v="2"/>
    <n v="0.6647265"/>
    <x v="9"/>
    <n v="41"/>
    <x v="3"/>
    <x v="9"/>
  </r>
  <r>
    <x v="833"/>
    <x v="5"/>
    <x v="2"/>
    <n v="0.68573870000000003"/>
    <x v="9"/>
    <n v="41"/>
    <x v="3"/>
    <x v="9"/>
  </r>
  <r>
    <x v="833"/>
    <x v="6"/>
    <x v="2"/>
    <n v="0.61977079999999996"/>
    <x v="9"/>
    <n v="41"/>
    <x v="3"/>
    <x v="9"/>
  </r>
  <r>
    <x v="833"/>
    <x v="17"/>
    <x v="2"/>
    <n v="0.61676960000000003"/>
    <x v="9"/>
    <n v="41"/>
    <x v="3"/>
    <x v="9"/>
  </r>
  <r>
    <x v="833"/>
    <x v="15"/>
    <x v="2"/>
    <n v="0.5712412"/>
    <x v="9"/>
    <n v="41"/>
    <x v="3"/>
    <x v="9"/>
  </r>
  <r>
    <x v="833"/>
    <x v="8"/>
    <x v="2"/>
    <n v="0.6135176"/>
    <x v="9"/>
    <n v="41"/>
    <x v="3"/>
    <x v="9"/>
  </r>
  <r>
    <x v="833"/>
    <x v="9"/>
    <x v="2"/>
    <n v="0.64603790000000005"/>
    <x v="9"/>
    <n v="41"/>
    <x v="3"/>
    <x v="9"/>
  </r>
  <r>
    <x v="833"/>
    <x v="10"/>
    <x v="2"/>
    <n v="0.72083470000000005"/>
    <x v="9"/>
    <n v="41"/>
    <x v="3"/>
    <x v="9"/>
  </r>
  <r>
    <x v="833"/>
    <x v="11"/>
    <x v="2"/>
    <n v="0.69969650000000005"/>
    <x v="9"/>
    <n v="41"/>
    <x v="3"/>
    <x v="9"/>
  </r>
  <r>
    <x v="833"/>
    <x v="12"/>
    <x v="2"/>
    <n v="0.88668829999999998"/>
    <x v="9"/>
    <n v="41"/>
    <x v="3"/>
    <x v="9"/>
  </r>
  <r>
    <x v="833"/>
    <x v="18"/>
    <x v="2"/>
    <n v="0.80666579999999999"/>
    <x v="9"/>
    <n v="41"/>
    <x v="3"/>
    <x v="9"/>
  </r>
  <r>
    <x v="833"/>
    <x v="19"/>
    <x v="2"/>
    <n v="0.80744309999999997"/>
    <x v="9"/>
    <n v="41"/>
    <x v="3"/>
    <x v="9"/>
  </r>
  <r>
    <x v="833"/>
    <x v="13"/>
    <x v="2"/>
    <n v="0.59137019999999996"/>
    <x v="9"/>
    <n v="41"/>
    <x v="3"/>
    <x v="9"/>
  </r>
  <r>
    <x v="833"/>
    <x v="0"/>
    <x v="0"/>
    <n v="0.14971000000000001"/>
    <x v="9"/>
    <n v="41"/>
    <x v="3"/>
    <x v="9"/>
  </r>
  <r>
    <x v="833"/>
    <x v="16"/>
    <x v="0"/>
    <n v="0.48568"/>
    <x v="9"/>
    <n v="41"/>
    <x v="3"/>
    <x v="9"/>
  </r>
  <r>
    <x v="833"/>
    <x v="14"/>
    <x v="0"/>
    <n v="0.48568"/>
    <x v="9"/>
    <n v="41"/>
    <x v="3"/>
    <x v="9"/>
  </r>
  <r>
    <x v="833"/>
    <x v="2"/>
    <x v="0"/>
    <n v="0.48568"/>
    <x v="9"/>
    <n v="41"/>
    <x v="3"/>
    <x v="9"/>
  </r>
  <r>
    <x v="833"/>
    <x v="5"/>
    <x v="0"/>
    <n v="0.13904"/>
    <x v="9"/>
    <n v="41"/>
    <x v="3"/>
    <x v="9"/>
  </r>
  <r>
    <x v="833"/>
    <x v="6"/>
    <x v="0"/>
    <n v="0.36153000000000002"/>
    <x v="9"/>
    <n v="41"/>
    <x v="3"/>
    <x v="9"/>
  </r>
  <r>
    <x v="833"/>
    <x v="17"/>
    <x v="0"/>
    <n v="0.64258000000000004"/>
    <x v="9"/>
    <n v="41"/>
    <x v="3"/>
    <x v="9"/>
  </r>
  <r>
    <x v="833"/>
    <x v="15"/>
    <x v="0"/>
    <n v="0.64258000000000004"/>
    <x v="9"/>
    <n v="41"/>
    <x v="3"/>
    <x v="9"/>
  </r>
  <r>
    <x v="833"/>
    <x v="8"/>
    <x v="0"/>
    <n v="0.64258000000000004"/>
    <x v="9"/>
    <n v="41"/>
    <x v="3"/>
    <x v="9"/>
  </r>
  <r>
    <x v="833"/>
    <x v="9"/>
    <x v="0"/>
    <n v="0.64258000000000004"/>
    <x v="9"/>
    <n v="41"/>
    <x v="3"/>
    <x v="9"/>
  </r>
  <r>
    <x v="833"/>
    <x v="10"/>
    <x v="0"/>
    <n v="0.64258000000000004"/>
    <x v="9"/>
    <n v="41"/>
    <x v="3"/>
    <x v="9"/>
  </r>
  <r>
    <x v="833"/>
    <x v="11"/>
    <x v="0"/>
    <n v="0.64258000000000004"/>
    <x v="9"/>
    <n v="41"/>
    <x v="3"/>
    <x v="9"/>
  </r>
  <r>
    <x v="833"/>
    <x v="12"/>
    <x v="0"/>
    <n v="0.64258000000000004"/>
    <x v="9"/>
    <n v="41"/>
    <x v="3"/>
    <x v="9"/>
  </r>
  <r>
    <x v="833"/>
    <x v="18"/>
    <x v="0"/>
    <n v="7.8700000000000006E-2"/>
    <x v="9"/>
    <n v="41"/>
    <x v="3"/>
    <x v="9"/>
  </r>
  <r>
    <x v="833"/>
    <x v="19"/>
    <x v="0"/>
    <n v="0.10150000000000001"/>
    <x v="9"/>
    <n v="41"/>
    <x v="3"/>
    <x v="9"/>
  </r>
  <r>
    <x v="833"/>
    <x v="13"/>
    <x v="0"/>
    <n v="5.509E-2"/>
    <x v="9"/>
    <n v="41"/>
    <x v="3"/>
    <x v="9"/>
  </r>
  <r>
    <x v="833"/>
    <x v="0"/>
    <x v="1"/>
    <n v="0.11182110000000001"/>
    <x v="9"/>
    <n v="41"/>
    <x v="3"/>
    <x v="9"/>
  </r>
  <r>
    <x v="833"/>
    <x v="16"/>
    <x v="1"/>
    <n v="0.26721139999999999"/>
    <x v="9"/>
    <n v="41"/>
    <x v="3"/>
    <x v="9"/>
  </r>
  <r>
    <x v="833"/>
    <x v="14"/>
    <x v="1"/>
    <n v="0.25655280000000003"/>
    <x v="9"/>
    <n v="41"/>
    <x v="3"/>
    <x v="9"/>
  </r>
  <r>
    <x v="833"/>
    <x v="2"/>
    <x v="1"/>
    <n v="0.26459349999999998"/>
    <x v="9"/>
    <n v="41"/>
    <x v="3"/>
    <x v="9"/>
  </r>
  <r>
    <x v="833"/>
    <x v="5"/>
    <x v="1"/>
    <n v="0.1072212"/>
    <x v="9"/>
    <n v="41"/>
    <x v="3"/>
    <x v="9"/>
  </r>
  <r>
    <x v="833"/>
    <x v="6"/>
    <x v="1"/>
    <n v="0.22569919999999999"/>
    <x v="9"/>
    <n v="41"/>
    <x v="3"/>
    <x v="9"/>
  </r>
  <r>
    <x v="833"/>
    <x v="17"/>
    <x v="1"/>
    <n v="0.28965039999999997"/>
    <x v="9"/>
    <n v="41"/>
    <x v="3"/>
    <x v="9"/>
  </r>
  <r>
    <x v="833"/>
    <x v="15"/>
    <x v="1"/>
    <n v="0.27917890000000001"/>
    <x v="9"/>
    <n v="41"/>
    <x v="3"/>
    <x v="9"/>
  </r>
  <r>
    <x v="833"/>
    <x v="8"/>
    <x v="1"/>
    <n v="0.2889024"/>
    <x v="9"/>
    <n v="41"/>
    <x v="3"/>
    <x v="9"/>
  </r>
  <r>
    <x v="833"/>
    <x v="9"/>
    <x v="1"/>
    <n v="0.29638209999999998"/>
    <x v="9"/>
    <n v="41"/>
    <x v="3"/>
    <x v="9"/>
  </r>
  <r>
    <x v="833"/>
    <x v="10"/>
    <x v="1"/>
    <n v="0.31358540000000001"/>
    <x v="9"/>
    <n v="41"/>
    <x v="3"/>
    <x v="9"/>
  </r>
  <r>
    <x v="833"/>
    <x v="11"/>
    <x v="1"/>
    <n v="0.30872359999999999"/>
    <x v="9"/>
    <n v="41"/>
    <x v="3"/>
    <x v="9"/>
  </r>
  <r>
    <x v="833"/>
    <x v="12"/>
    <x v="1"/>
    <n v="0.35173169999999998"/>
    <x v="9"/>
    <n v="41"/>
    <x v="3"/>
    <x v="9"/>
  </r>
  <r>
    <x v="833"/>
    <x v="18"/>
    <x v="1"/>
    <n v="0.20363410000000001"/>
    <x v="9"/>
    <n v="41"/>
    <x v="3"/>
    <x v="9"/>
  </r>
  <r>
    <x v="833"/>
    <x v="19"/>
    <x v="1"/>
    <n v="0.20905689999999999"/>
    <x v="9"/>
    <n v="41"/>
    <x v="3"/>
    <x v="9"/>
  </r>
  <r>
    <x v="833"/>
    <x v="13"/>
    <x v="1"/>
    <n v="8.4039820000000001E-2"/>
    <x v="9"/>
    <n v="41"/>
    <x v="3"/>
    <x v="9"/>
  </r>
  <r>
    <x v="834"/>
    <x v="0"/>
    <x v="3"/>
    <n v="0.60799999999999998"/>
    <x v="9"/>
    <n v="42"/>
    <x v="3"/>
    <x v="9"/>
  </r>
  <r>
    <x v="834"/>
    <x v="16"/>
    <x v="3"/>
    <n v="1.425"/>
    <x v="9"/>
    <n v="42"/>
    <x v="3"/>
    <x v="9"/>
  </r>
  <r>
    <x v="834"/>
    <x v="14"/>
    <x v="3"/>
    <n v="1.3640000000000001"/>
    <x v="9"/>
    <n v="42"/>
    <x v="3"/>
    <x v="9"/>
  </r>
  <r>
    <x v="834"/>
    <x v="2"/>
    <x v="3"/>
    <n v="1.4119999999999999"/>
    <x v="9"/>
    <n v="42"/>
    <x v="3"/>
    <x v="9"/>
  </r>
  <r>
    <x v="834"/>
    <x v="5"/>
    <x v="3"/>
    <n v="0.92600000000000005"/>
    <x v="9"/>
    <n v="42"/>
    <x v="3"/>
    <x v="9"/>
  </r>
  <r>
    <x v="834"/>
    <x v="6"/>
    <x v="3"/>
    <n v="1.2010000000000001"/>
    <x v="9"/>
    <n v="42"/>
    <x v="3"/>
    <x v="9"/>
  </r>
  <r>
    <x v="834"/>
    <x v="17"/>
    <x v="3"/>
    <n v="1.544"/>
    <x v="9"/>
    <n v="42"/>
    <x v="3"/>
    <x v="9"/>
  </r>
  <r>
    <x v="834"/>
    <x v="15"/>
    <x v="3"/>
    <n v="1.4870000000000001"/>
    <x v="9"/>
    <n v="42"/>
    <x v="3"/>
    <x v="9"/>
  </r>
  <r>
    <x v="834"/>
    <x v="8"/>
    <x v="3"/>
    <n v="1.536"/>
    <x v="9"/>
    <n v="42"/>
    <x v="3"/>
    <x v="9"/>
  </r>
  <r>
    <x v="834"/>
    <x v="9"/>
    <x v="3"/>
    <n v="1.5820000000000001"/>
    <x v="9"/>
    <n v="42"/>
    <x v="3"/>
    <x v="9"/>
  </r>
  <r>
    <x v="834"/>
    <x v="10"/>
    <x v="3"/>
    <n v="1.671"/>
    <x v="9"/>
    <n v="42"/>
    <x v="3"/>
    <x v="9"/>
  </r>
  <r>
    <x v="834"/>
    <x v="11"/>
    <x v="3"/>
    <n v="1.6479999999999999"/>
    <x v="9"/>
    <n v="42"/>
    <x v="3"/>
    <x v="9"/>
  </r>
  <r>
    <x v="834"/>
    <x v="12"/>
    <x v="3"/>
    <n v="1.8779999999999999"/>
    <x v="9"/>
    <n v="42"/>
    <x v="3"/>
    <x v="9"/>
  </r>
  <r>
    <x v="834"/>
    <x v="18"/>
    <x v="3"/>
    <n v="1.089"/>
    <x v="9"/>
    <n v="42"/>
    <x v="3"/>
    <x v="9"/>
  </r>
  <r>
    <x v="834"/>
    <x v="19"/>
    <x v="3"/>
    <n v="1.1180000000000001"/>
    <x v="9"/>
    <n v="42"/>
    <x v="3"/>
    <x v="9"/>
  </r>
  <r>
    <x v="834"/>
    <x v="13"/>
    <x v="3"/>
    <n v="0.73489000000000004"/>
    <x v="9"/>
    <n v="42"/>
    <x v="3"/>
    <x v="9"/>
  </r>
  <r>
    <x v="834"/>
    <x v="0"/>
    <x v="2"/>
    <n v="0.34459889999999999"/>
    <x v="9"/>
    <n v="42"/>
    <x v="3"/>
    <x v="9"/>
  </r>
  <r>
    <x v="834"/>
    <x v="16"/>
    <x v="2"/>
    <n v="0.67285660000000003"/>
    <x v="9"/>
    <n v="42"/>
    <x v="3"/>
    <x v="9"/>
  </r>
  <r>
    <x v="834"/>
    <x v="14"/>
    <x v="2"/>
    <n v="0.62326300000000001"/>
    <x v="9"/>
    <n v="42"/>
    <x v="3"/>
    <x v="9"/>
  </r>
  <r>
    <x v="834"/>
    <x v="2"/>
    <x v="2"/>
    <n v="0.66228750000000003"/>
    <x v="9"/>
    <n v="42"/>
    <x v="3"/>
    <x v="9"/>
  </r>
  <r>
    <x v="834"/>
    <x v="5"/>
    <x v="2"/>
    <n v="0.68042899999999995"/>
    <x v="9"/>
    <n v="42"/>
    <x v="3"/>
    <x v="9"/>
  </r>
  <r>
    <x v="834"/>
    <x v="6"/>
    <x v="2"/>
    <n v="0.61489269999999996"/>
    <x v="9"/>
    <n v="42"/>
    <x v="3"/>
    <x v="9"/>
  </r>
  <r>
    <x v="834"/>
    <x v="17"/>
    <x v="2"/>
    <n v="0.61270460000000004"/>
    <x v="9"/>
    <n v="42"/>
    <x v="3"/>
    <x v="9"/>
  </r>
  <r>
    <x v="834"/>
    <x v="15"/>
    <x v="2"/>
    <n v="0.56636319999999996"/>
    <x v="9"/>
    <n v="42"/>
    <x v="3"/>
    <x v="9"/>
  </r>
  <r>
    <x v="834"/>
    <x v="8"/>
    <x v="2"/>
    <n v="0.60620050000000003"/>
    <x v="9"/>
    <n v="42"/>
    <x v="3"/>
    <x v="9"/>
  </r>
  <r>
    <x v="834"/>
    <x v="9"/>
    <x v="2"/>
    <n v="0.64359889999999997"/>
    <x v="9"/>
    <n v="42"/>
    <x v="3"/>
    <x v="9"/>
  </r>
  <r>
    <x v="834"/>
    <x v="10"/>
    <x v="2"/>
    <n v="0.71595660000000005"/>
    <x v="9"/>
    <n v="42"/>
    <x v="3"/>
    <x v="9"/>
  </r>
  <r>
    <x v="834"/>
    <x v="11"/>
    <x v="2"/>
    <n v="0.69725749999999997"/>
    <x v="9"/>
    <n v="42"/>
    <x v="3"/>
    <x v="9"/>
  </r>
  <r>
    <x v="834"/>
    <x v="12"/>
    <x v="2"/>
    <n v="0.88424930000000002"/>
    <x v="9"/>
    <n v="42"/>
    <x v="3"/>
    <x v="9"/>
  </r>
  <r>
    <x v="834"/>
    <x v="18"/>
    <x v="2"/>
    <n v="0.80666579999999999"/>
    <x v="9"/>
    <n v="42"/>
    <x v="3"/>
    <x v="9"/>
  </r>
  <r>
    <x v="834"/>
    <x v="19"/>
    <x v="2"/>
    <n v="0.80744309999999997"/>
    <x v="9"/>
    <n v="42"/>
    <x v="3"/>
    <x v="9"/>
  </r>
  <r>
    <x v="834"/>
    <x v="13"/>
    <x v="2"/>
    <n v="0.59525510000000004"/>
    <x v="9"/>
    <n v="42"/>
    <x v="3"/>
    <x v="9"/>
  </r>
  <r>
    <x v="834"/>
    <x v="0"/>
    <x v="0"/>
    <n v="0.14971000000000001"/>
    <x v="9"/>
    <n v="42"/>
    <x v="3"/>
    <x v="9"/>
  </r>
  <r>
    <x v="834"/>
    <x v="16"/>
    <x v="0"/>
    <n v="0.48568"/>
    <x v="9"/>
    <n v="42"/>
    <x v="3"/>
    <x v="9"/>
  </r>
  <r>
    <x v="834"/>
    <x v="14"/>
    <x v="0"/>
    <n v="0.48568"/>
    <x v="9"/>
    <n v="42"/>
    <x v="3"/>
    <x v="9"/>
  </r>
  <r>
    <x v="834"/>
    <x v="2"/>
    <x v="0"/>
    <n v="0.48568"/>
    <x v="9"/>
    <n v="42"/>
    <x v="3"/>
    <x v="9"/>
  </r>
  <r>
    <x v="834"/>
    <x v="5"/>
    <x v="0"/>
    <n v="0.13904"/>
    <x v="9"/>
    <n v="42"/>
    <x v="3"/>
    <x v="9"/>
  </r>
  <r>
    <x v="834"/>
    <x v="6"/>
    <x v="0"/>
    <n v="0.36153000000000002"/>
    <x v="9"/>
    <n v="42"/>
    <x v="3"/>
    <x v="9"/>
  </r>
  <r>
    <x v="834"/>
    <x v="17"/>
    <x v="0"/>
    <n v="0.64258000000000004"/>
    <x v="9"/>
    <n v="42"/>
    <x v="3"/>
    <x v="9"/>
  </r>
  <r>
    <x v="834"/>
    <x v="15"/>
    <x v="0"/>
    <n v="0.64258000000000004"/>
    <x v="9"/>
    <n v="42"/>
    <x v="3"/>
    <x v="9"/>
  </r>
  <r>
    <x v="834"/>
    <x v="8"/>
    <x v="0"/>
    <n v="0.64258000000000004"/>
    <x v="9"/>
    <n v="42"/>
    <x v="3"/>
    <x v="9"/>
  </r>
  <r>
    <x v="834"/>
    <x v="9"/>
    <x v="0"/>
    <n v="0.64258000000000004"/>
    <x v="9"/>
    <n v="42"/>
    <x v="3"/>
    <x v="9"/>
  </r>
  <r>
    <x v="834"/>
    <x v="10"/>
    <x v="0"/>
    <n v="0.64258000000000004"/>
    <x v="9"/>
    <n v="42"/>
    <x v="3"/>
    <x v="9"/>
  </r>
  <r>
    <x v="834"/>
    <x v="11"/>
    <x v="0"/>
    <n v="0.64258000000000004"/>
    <x v="9"/>
    <n v="42"/>
    <x v="3"/>
    <x v="9"/>
  </r>
  <r>
    <x v="834"/>
    <x v="12"/>
    <x v="0"/>
    <n v="0.64258000000000004"/>
    <x v="9"/>
    <n v="42"/>
    <x v="3"/>
    <x v="9"/>
  </r>
  <r>
    <x v="834"/>
    <x v="18"/>
    <x v="0"/>
    <n v="7.8700000000000006E-2"/>
    <x v="9"/>
    <n v="42"/>
    <x v="3"/>
    <x v="9"/>
  </r>
  <r>
    <x v="834"/>
    <x v="19"/>
    <x v="0"/>
    <n v="0.10150000000000001"/>
    <x v="9"/>
    <n v="42"/>
    <x v="3"/>
    <x v="9"/>
  </r>
  <r>
    <x v="834"/>
    <x v="13"/>
    <x v="0"/>
    <n v="5.509E-2"/>
    <x v="9"/>
    <n v="42"/>
    <x v="3"/>
    <x v="9"/>
  </r>
  <r>
    <x v="834"/>
    <x v="0"/>
    <x v="1"/>
    <n v="0.1136911"/>
    <x v="9"/>
    <n v="42"/>
    <x v="3"/>
    <x v="9"/>
  </r>
  <r>
    <x v="834"/>
    <x v="16"/>
    <x v="1"/>
    <n v="0.26646340000000002"/>
    <x v="9"/>
    <n v="42"/>
    <x v="3"/>
    <x v="9"/>
  </r>
  <r>
    <x v="834"/>
    <x v="14"/>
    <x v="1"/>
    <n v="0.25505689999999998"/>
    <x v="9"/>
    <n v="42"/>
    <x v="3"/>
    <x v="9"/>
  </r>
  <r>
    <x v="834"/>
    <x v="2"/>
    <x v="1"/>
    <n v="0.2640325"/>
    <x v="9"/>
    <n v="42"/>
    <x v="3"/>
    <x v="9"/>
  </r>
  <r>
    <x v="834"/>
    <x v="5"/>
    <x v="1"/>
    <n v="0.106531"/>
    <x v="9"/>
    <n v="42"/>
    <x v="3"/>
    <x v="9"/>
  </r>
  <r>
    <x v="834"/>
    <x v="6"/>
    <x v="1"/>
    <n v="0.2245772"/>
    <x v="9"/>
    <n v="42"/>
    <x v="3"/>
    <x v="9"/>
  </r>
  <r>
    <x v="834"/>
    <x v="17"/>
    <x v="1"/>
    <n v="0.28871550000000001"/>
    <x v="9"/>
    <n v="42"/>
    <x v="3"/>
    <x v="9"/>
  </r>
  <r>
    <x v="834"/>
    <x v="15"/>
    <x v="1"/>
    <n v="0.2780569"/>
    <x v="9"/>
    <n v="42"/>
    <x v="3"/>
    <x v="9"/>
  </r>
  <r>
    <x v="834"/>
    <x v="8"/>
    <x v="1"/>
    <n v="0.28721950000000002"/>
    <x v="9"/>
    <n v="42"/>
    <x v="3"/>
    <x v="9"/>
  </r>
  <r>
    <x v="834"/>
    <x v="9"/>
    <x v="1"/>
    <n v="0.2958211"/>
    <x v="9"/>
    <n v="42"/>
    <x v="3"/>
    <x v="9"/>
  </r>
  <r>
    <x v="834"/>
    <x v="10"/>
    <x v="1"/>
    <n v="0.3124634"/>
    <x v="9"/>
    <n v="42"/>
    <x v="3"/>
    <x v="9"/>
  </r>
  <r>
    <x v="834"/>
    <x v="11"/>
    <x v="1"/>
    <n v="0.30816260000000001"/>
    <x v="9"/>
    <n v="42"/>
    <x v="3"/>
    <x v="9"/>
  </r>
  <r>
    <x v="834"/>
    <x v="12"/>
    <x v="1"/>
    <n v="0.3511707"/>
    <x v="9"/>
    <n v="42"/>
    <x v="3"/>
    <x v="9"/>
  </r>
  <r>
    <x v="834"/>
    <x v="18"/>
    <x v="1"/>
    <n v="0.20363410000000001"/>
    <x v="9"/>
    <n v="42"/>
    <x v="3"/>
    <x v="9"/>
  </r>
  <r>
    <x v="834"/>
    <x v="19"/>
    <x v="1"/>
    <n v="0.20905689999999999"/>
    <x v="9"/>
    <n v="42"/>
    <x v="3"/>
    <x v="9"/>
  </r>
  <r>
    <x v="834"/>
    <x v="13"/>
    <x v="1"/>
    <n v="8.4544869999999994E-2"/>
    <x v="9"/>
    <n v="42"/>
    <x v="3"/>
    <x v="9"/>
  </r>
  <r>
    <x v="835"/>
    <x v="0"/>
    <x v="3"/>
    <n v="0.60799999999999998"/>
    <x v="9"/>
    <n v="43"/>
    <x v="3"/>
    <x v="9"/>
  </r>
  <r>
    <x v="835"/>
    <x v="16"/>
    <x v="3"/>
    <n v="1.4232"/>
    <x v="9"/>
    <n v="43"/>
    <x v="3"/>
    <x v="9"/>
  </r>
  <r>
    <x v="835"/>
    <x v="14"/>
    <x v="3"/>
    <n v="1.3648"/>
    <x v="9"/>
    <n v="43"/>
    <x v="3"/>
    <x v="9"/>
  </r>
  <r>
    <x v="835"/>
    <x v="2"/>
    <x v="3"/>
    <n v="1.4097"/>
    <x v="9"/>
    <n v="43"/>
    <x v="3"/>
    <x v="9"/>
  </r>
  <r>
    <x v="835"/>
    <x v="5"/>
    <x v="3"/>
    <n v="0.92459999999999998"/>
    <x v="9"/>
    <n v="43"/>
    <x v="3"/>
    <x v="9"/>
  </r>
  <r>
    <x v="835"/>
    <x v="6"/>
    <x v="3"/>
    <n v="1.198"/>
    <x v="9"/>
    <n v="43"/>
    <x v="3"/>
    <x v="9"/>
  </r>
  <r>
    <x v="835"/>
    <x v="17"/>
    <x v="3"/>
    <n v="1.5337000000000001"/>
    <x v="9"/>
    <n v="43"/>
    <x v="3"/>
    <x v="9"/>
  </r>
  <r>
    <x v="835"/>
    <x v="15"/>
    <x v="3"/>
    <n v="1.4752000000000001"/>
    <x v="9"/>
    <n v="43"/>
    <x v="3"/>
    <x v="9"/>
  </r>
  <r>
    <x v="835"/>
    <x v="8"/>
    <x v="3"/>
    <n v="1.5225"/>
    <x v="9"/>
    <n v="43"/>
    <x v="3"/>
    <x v="9"/>
  </r>
  <r>
    <x v="835"/>
    <x v="9"/>
    <x v="3"/>
    <n v="1.5727"/>
    <x v="9"/>
    <n v="43"/>
    <x v="3"/>
    <x v="9"/>
  </r>
  <r>
    <x v="835"/>
    <x v="10"/>
    <x v="3"/>
    <n v="1.6595"/>
    <x v="9"/>
    <n v="43"/>
    <x v="3"/>
    <x v="9"/>
  </r>
  <r>
    <x v="835"/>
    <x v="11"/>
    <x v="3"/>
    <n v="1.6416999999999999"/>
    <x v="9"/>
    <n v="43"/>
    <x v="3"/>
    <x v="9"/>
  </r>
  <r>
    <x v="835"/>
    <x v="12"/>
    <x v="3"/>
    <n v="1.8769"/>
    <x v="9"/>
    <n v="43"/>
    <x v="3"/>
    <x v="9"/>
  </r>
  <r>
    <x v="835"/>
    <x v="18"/>
    <x v="3"/>
    <n v="1.089"/>
    <x v="9"/>
    <n v="43"/>
    <x v="3"/>
    <x v="9"/>
  </r>
  <r>
    <x v="835"/>
    <x v="19"/>
    <x v="3"/>
    <n v="1.1183000000000001"/>
    <x v="9"/>
    <n v="43"/>
    <x v="3"/>
    <x v="9"/>
  </r>
  <r>
    <x v="835"/>
    <x v="13"/>
    <x v="3"/>
    <n v="0.7379"/>
    <x v="9"/>
    <n v="43"/>
    <x v="3"/>
    <x v="9"/>
  </r>
  <r>
    <x v="835"/>
    <x v="0"/>
    <x v="2"/>
    <n v="0.34459889999999999"/>
    <x v="9"/>
    <n v="43"/>
    <x v="3"/>
    <x v="9"/>
  </r>
  <r>
    <x v="835"/>
    <x v="16"/>
    <x v="2"/>
    <n v="0.67139320000000002"/>
    <x v="9"/>
    <n v="43"/>
    <x v="3"/>
    <x v="9"/>
  </r>
  <r>
    <x v="835"/>
    <x v="14"/>
    <x v="2"/>
    <n v="0.62391350000000001"/>
    <x v="9"/>
    <n v="43"/>
    <x v="3"/>
    <x v="9"/>
  </r>
  <r>
    <x v="835"/>
    <x v="2"/>
    <x v="2"/>
    <n v="0.66041760000000005"/>
    <x v="9"/>
    <n v="43"/>
    <x v="3"/>
    <x v="9"/>
  </r>
  <r>
    <x v="835"/>
    <x v="5"/>
    <x v="2"/>
    <n v="0.67919010000000002"/>
    <x v="9"/>
    <n v="43"/>
    <x v="3"/>
    <x v="9"/>
  </r>
  <r>
    <x v="835"/>
    <x v="6"/>
    <x v="2"/>
    <n v="0.61245369999999999"/>
    <x v="9"/>
    <n v="43"/>
    <x v="3"/>
    <x v="9"/>
  </r>
  <r>
    <x v="835"/>
    <x v="17"/>
    <x v="2"/>
    <n v="0.60433060000000005"/>
    <x v="9"/>
    <n v="43"/>
    <x v="3"/>
    <x v="9"/>
  </r>
  <r>
    <x v="835"/>
    <x v="15"/>
    <x v="2"/>
    <n v="0.55676970000000003"/>
    <x v="9"/>
    <n v="43"/>
    <x v="3"/>
    <x v="9"/>
  </r>
  <r>
    <x v="835"/>
    <x v="8"/>
    <x v="2"/>
    <n v="0.59522489999999995"/>
    <x v="9"/>
    <n v="43"/>
    <x v="3"/>
    <x v="9"/>
  </r>
  <r>
    <x v="835"/>
    <x v="9"/>
    <x v="2"/>
    <n v="0.63603790000000004"/>
    <x v="9"/>
    <n v="43"/>
    <x v="3"/>
    <x v="9"/>
  </r>
  <r>
    <x v="835"/>
    <x v="10"/>
    <x v="2"/>
    <n v="0.70660710000000004"/>
    <x v="9"/>
    <n v="43"/>
    <x v="3"/>
    <x v="9"/>
  </r>
  <r>
    <x v="835"/>
    <x v="11"/>
    <x v="2"/>
    <n v="0.69213550000000001"/>
    <x v="9"/>
    <n v="43"/>
    <x v="3"/>
    <x v="9"/>
  </r>
  <r>
    <x v="835"/>
    <x v="12"/>
    <x v="2"/>
    <n v="0.88335490000000005"/>
    <x v="9"/>
    <n v="43"/>
    <x v="3"/>
    <x v="9"/>
  </r>
  <r>
    <x v="835"/>
    <x v="18"/>
    <x v="2"/>
    <n v="0.80666590000000005"/>
    <x v="9"/>
    <n v="43"/>
    <x v="3"/>
    <x v="9"/>
  </r>
  <r>
    <x v="835"/>
    <x v="19"/>
    <x v="2"/>
    <n v="0.80768689999999999"/>
    <x v="9"/>
    <n v="43"/>
    <x v="3"/>
    <x v="9"/>
  </r>
  <r>
    <x v="835"/>
    <x v="13"/>
    <x v="2"/>
    <n v="0.59791890000000003"/>
    <x v="9"/>
    <n v="43"/>
    <x v="3"/>
    <x v="9"/>
  </r>
  <r>
    <x v="835"/>
    <x v="0"/>
    <x v="0"/>
    <n v="0.14971000000000001"/>
    <x v="9"/>
    <n v="43"/>
    <x v="3"/>
    <x v="9"/>
  </r>
  <r>
    <x v="835"/>
    <x v="16"/>
    <x v="0"/>
    <n v="0.48568"/>
    <x v="9"/>
    <n v="43"/>
    <x v="3"/>
    <x v="9"/>
  </r>
  <r>
    <x v="835"/>
    <x v="14"/>
    <x v="0"/>
    <n v="0.48568"/>
    <x v="9"/>
    <n v="43"/>
    <x v="3"/>
    <x v="9"/>
  </r>
  <r>
    <x v="835"/>
    <x v="2"/>
    <x v="0"/>
    <n v="0.48568"/>
    <x v="9"/>
    <n v="43"/>
    <x v="3"/>
    <x v="9"/>
  </r>
  <r>
    <x v="835"/>
    <x v="5"/>
    <x v="0"/>
    <n v="0.13904"/>
    <x v="9"/>
    <n v="43"/>
    <x v="3"/>
    <x v="9"/>
  </r>
  <r>
    <x v="835"/>
    <x v="6"/>
    <x v="0"/>
    <n v="0.36153000000000002"/>
    <x v="9"/>
    <n v="43"/>
    <x v="3"/>
    <x v="9"/>
  </r>
  <r>
    <x v="835"/>
    <x v="17"/>
    <x v="0"/>
    <n v="0.64258000000000004"/>
    <x v="9"/>
    <n v="43"/>
    <x v="3"/>
    <x v="9"/>
  </r>
  <r>
    <x v="835"/>
    <x v="15"/>
    <x v="0"/>
    <n v="0.64258000000000004"/>
    <x v="9"/>
    <n v="43"/>
    <x v="3"/>
    <x v="9"/>
  </r>
  <r>
    <x v="835"/>
    <x v="8"/>
    <x v="0"/>
    <n v="0.64258000000000004"/>
    <x v="9"/>
    <n v="43"/>
    <x v="3"/>
    <x v="9"/>
  </r>
  <r>
    <x v="835"/>
    <x v="9"/>
    <x v="0"/>
    <n v="0.64258000000000004"/>
    <x v="9"/>
    <n v="43"/>
    <x v="3"/>
    <x v="9"/>
  </r>
  <r>
    <x v="835"/>
    <x v="10"/>
    <x v="0"/>
    <n v="0.64258000000000004"/>
    <x v="9"/>
    <n v="43"/>
    <x v="3"/>
    <x v="9"/>
  </r>
  <r>
    <x v="835"/>
    <x v="11"/>
    <x v="0"/>
    <n v="0.64258000000000004"/>
    <x v="9"/>
    <n v="43"/>
    <x v="3"/>
    <x v="9"/>
  </r>
  <r>
    <x v="835"/>
    <x v="12"/>
    <x v="0"/>
    <n v="0.64258000000000004"/>
    <x v="9"/>
    <n v="43"/>
    <x v="3"/>
    <x v="9"/>
  </r>
  <r>
    <x v="835"/>
    <x v="18"/>
    <x v="0"/>
    <n v="7.8700000000000006E-2"/>
    <x v="9"/>
    <n v="43"/>
    <x v="3"/>
    <x v="9"/>
  </r>
  <r>
    <x v="835"/>
    <x v="19"/>
    <x v="0"/>
    <n v="0.10150000000000001"/>
    <x v="9"/>
    <n v="43"/>
    <x v="3"/>
    <x v="9"/>
  </r>
  <r>
    <x v="835"/>
    <x v="13"/>
    <x v="0"/>
    <n v="5.509E-2"/>
    <x v="9"/>
    <n v="43"/>
    <x v="3"/>
    <x v="9"/>
  </r>
  <r>
    <x v="835"/>
    <x v="0"/>
    <x v="1"/>
    <n v="0.1136911"/>
    <x v="9"/>
    <n v="43"/>
    <x v="3"/>
    <x v="9"/>
  </r>
  <r>
    <x v="835"/>
    <x v="16"/>
    <x v="1"/>
    <n v="0.2661268"/>
    <x v="9"/>
    <n v="43"/>
    <x v="3"/>
    <x v="9"/>
  </r>
  <r>
    <x v="835"/>
    <x v="14"/>
    <x v="1"/>
    <n v="0.2552065"/>
    <x v="9"/>
    <n v="43"/>
    <x v="3"/>
    <x v="9"/>
  </r>
  <r>
    <x v="835"/>
    <x v="2"/>
    <x v="1"/>
    <n v="0.26360240000000001"/>
    <x v="9"/>
    <n v="43"/>
    <x v="3"/>
    <x v="9"/>
  </r>
  <r>
    <x v="835"/>
    <x v="5"/>
    <x v="1"/>
    <n v="0.1063699"/>
    <x v="9"/>
    <n v="43"/>
    <x v="3"/>
    <x v="9"/>
  </r>
  <r>
    <x v="835"/>
    <x v="6"/>
    <x v="1"/>
    <n v="0.2240162"/>
    <x v="9"/>
    <n v="43"/>
    <x v="3"/>
    <x v="9"/>
  </r>
  <r>
    <x v="835"/>
    <x v="17"/>
    <x v="1"/>
    <n v="0.28678940000000003"/>
    <x v="9"/>
    <n v="43"/>
    <x v="3"/>
    <x v="9"/>
  </r>
  <r>
    <x v="835"/>
    <x v="15"/>
    <x v="1"/>
    <n v="0.2758504"/>
    <x v="9"/>
    <n v="43"/>
    <x v="3"/>
    <x v="9"/>
  </r>
  <r>
    <x v="835"/>
    <x v="8"/>
    <x v="1"/>
    <n v="0.28469509999999998"/>
    <x v="9"/>
    <n v="43"/>
    <x v="3"/>
    <x v="9"/>
  </r>
  <r>
    <x v="835"/>
    <x v="9"/>
    <x v="1"/>
    <n v="0.29408210000000001"/>
    <x v="9"/>
    <n v="43"/>
    <x v="3"/>
    <x v="9"/>
  </r>
  <r>
    <x v="835"/>
    <x v="10"/>
    <x v="1"/>
    <n v="0.31031300000000001"/>
    <x v="9"/>
    <n v="43"/>
    <x v="3"/>
    <x v="9"/>
  </r>
  <r>
    <x v="835"/>
    <x v="11"/>
    <x v="1"/>
    <n v="0.30698449999999999"/>
    <x v="9"/>
    <n v="43"/>
    <x v="3"/>
    <x v="9"/>
  </r>
  <r>
    <x v="835"/>
    <x v="12"/>
    <x v="1"/>
    <n v="0.35096500000000003"/>
    <x v="9"/>
    <n v="43"/>
    <x v="3"/>
    <x v="9"/>
  </r>
  <r>
    <x v="835"/>
    <x v="18"/>
    <x v="1"/>
    <n v="0.20363410000000001"/>
    <x v="9"/>
    <n v="43"/>
    <x v="3"/>
    <x v="9"/>
  </r>
  <r>
    <x v="835"/>
    <x v="19"/>
    <x v="1"/>
    <n v="0.20911299999999999"/>
    <x v="9"/>
    <n v="43"/>
    <x v="3"/>
    <x v="9"/>
  </r>
  <r>
    <x v="835"/>
    <x v="13"/>
    <x v="1"/>
    <n v="8.4891159999999993E-2"/>
    <x v="9"/>
    <n v="43"/>
    <x v="3"/>
    <x v="9"/>
  </r>
  <r>
    <x v="836"/>
    <x v="0"/>
    <x v="3"/>
    <n v="0.6109"/>
    <x v="9"/>
    <n v="44"/>
    <x v="3"/>
    <x v="9"/>
  </r>
  <r>
    <x v="836"/>
    <x v="16"/>
    <x v="3"/>
    <n v="1.4217"/>
    <x v="9"/>
    <n v="44"/>
    <x v="3"/>
    <x v="9"/>
  </r>
  <r>
    <x v="836"/>
    <x v="14"/>
    <x v="3"/>
    <n v="1.363"/>
    <x v="9"/>
    <n v="44"/>
    <x v="3"/>
    <x v="9"/>
  </r>
  <r>
    <x v="836"/>
    <x v="2"/>
    <x v="3"/>
    <n v="1.4104000000000001"/>
    <x v="9"/>
    <n v="44"/>
    <x v="3"/>
    <x v="9"/>
  </r>
  <r>
    <x v="836"/>
    <x v="5"/>
    <x v="3"/>
    <n v="0.92430000000000001"/>
    <x v="9"/>
    <n v="44"/>
    <x v="3"/>
    <x v="9"/>
  </r>
  <r>
    <x v="836"/>
    <x v="6"/>
    <x v="3"/>
    <n v="1.1928000000000001"/>
    <x v="9"/>
    <n v="44"/>
    <x v="3"/>
    <x v="9"/>
  </r>
  <r>
    <x v="836"/>
    <x v="17"/>
    <x v="3"/>
    <n v="1.5303"/>
    <x v="9"/>
    <n v="44"/>
    <x v="3"/>
    <x v="9"/>
  </r>
  <r>
    <x v="836"/>
    <x v="15"/>
    <x v="3"/>
    <n v="1.4737"/>
    <x v="9"/>
    <n v="44"/>
    <x v="3"/>
    <x v="9"/>
  </r>
  <r>
    <x v="836"/>
    <x v="8"/>
    <x v="3"/>
    <n v="1.5250999999999999"/>
    <x v="9"/>
    <n v="44"/>
    <x v="3"/>
    <x v="9"/>
  </r>
  <r>
    <x v="836"/>
    <x v="9"/>
    <x v="3"/>
    <n v="1.5653999999999999"/>
    <x v="9"/>
    <n v="44"/>
    <x v="3"/>
    <x v="9"/>
  </r>
  <r>
    <x v="836"/>
    <x v="10"/>
    <x v="3"/>
    <n v="1.6566000000000001"/>
    <x v="9"/>
    <n v="44"/>
    <x v="3"/>
    <x v="9"/>
  </r>
  <r>
    <x v="836"/>
    <x v="11"/>
    <x v="3"/>
    <n v="1.6328"/>
    <x v="9"/>
    <n v="44"/>
    <x v="3"/>
    <x v="9"/>
  </r>
  <r>
    <x v="836"/>
    <x v="12"/>
    <x v="3"/>
    <n v="1.8757999999999999"/>
    <x v="9"/>
    <n v="44"/>
    <x v="3"/>
    <x v="9"/>
  </r>
  <r>
    <x v="836"/>
    <x v="18"/>
    <x v="3"/>
    <n v="1.089"/>
    <x v="9"/>
    <n v="44"/>
    <x v="3"/>
    <x v="9"/>
  </r>
  <r>
    <x v="836"/>
    <x v="19"/>
    <x v="3"/>
    <n v="1.1183000000000001"/>
    <x v="9"/>
    <n v="44"/>
    <x v="3"/>
    <x v="9"/>
  </r>
  <r>
    <x v="836"/>
    <x v="13"/>
    <x v="3"/>
    <n v="0.72450000000000003"/>
    <x v="9"/>
    <n v="44"/>
    <x v="3"/>
    <x v="9"/>
  </r>
  <r>
    <x v="836"/>
    <x v="0"/>
    <x v="2"/>
    <n v="0.3469566"/>
    <x v="9"/>
    <n v="44"/>
    <x v="3"/>
    <x v="9"/>
  </r>
  <r>
    <x v="836"/>
    <x v="16"/>
    <x v="2"/>
    <n v="0.67017369999999998"/>
    <x v="9"/>
    <n v="44"/>
    <x v="3"/>
    <x v="9"/>
  </r>
  <r>
    <x v="836"/>
    <x v="14"/>
    <x v="2"/>
    <n v="0.62245010000000001"/>
    <x v="9"/>
    <n v="44"/>
    <x v="3"/>
    <x v="9"/>
  </r>
  <r>
    <x v="836"/>
    <x v="2"/>
    <x v="2"/>
    <n v="0.66098670000000004"/>
    <x v="9"/>
    <n v="44"/>
    <x v="3"/>
    <x v="9"/>
  </r>
  <r>
    <x v="836"/>
    <x v="5"/>
    <x v="2"/>
    <n v="0.67892459999999999"/>
    <x v="9"/>
    <n v="44"/>
    <x v="3"/>
    <x v="9"/>
  </r>
  <r>
    <x v="836"/>
    <x v="6"/>
    <x v="2"/>
    <n v="0.60822609999999999"/>
    <x v="9"/>
    <n v="44"/>
    <x v="3"/>
    <x v="9"/>
  </r>
  <r>
    <x v="836"/>
    <x v="17"/>
    <x v="2"/>
    <n v="0.60156639999999995"/>
    <x v="9"/>
    <n v="44"/>
    <x v="3"/>
    <x v="9"/>
  </r>
  <r>
    <x v="836"/>
    <x v="15"/>
    <x v="2"/>
    <n v="0.55555019999999999"/>
    <x v="9"/>
    <n v="44"/>
    <x v="3"/>
    <x v="9"/>
  </r>
  <r>
    <x v="836"/>
    <x v="8"/>
    <x v="2"/>
    <n v="0.5973387"/>
    <x v="9"/>
    <n v="44"/>
    <x v="3"/>
    <x v="9"/>
  </r>
  <r>
    <x v="836"/>
    <x v="9"/>
    <x v="2"/>
    <n v="0.63010290000000002"/>
    <x v="9"/>
    <n v="44"/>
    <x v="3"/>
    <x v="9"/>
  </r>
  <r>
    <x v="836"/>
    <x v="10"/>
    <x v="2"/>
    <n v="0.70424929999999997"/>
    <x v="9"/>
    <n v="44"/>
    <x v="3"/>
    <x v="9"/>
  </r>
  <r>
    <x v="836"/>
    <x v="11"/>
    <x v="2"/>
    <n v="0.6848997"/>
    <x v="9"/>
    <n v="44"/>
    <x v="3"/>
    <x v="9"/>
  </r>
  <r>
    <x v="836"/>
    <x v="12"/>
    <x v="2"/>
    <n v="0.88246080000000005"/>
    <x v="9"/>
    <n v="44"/>
    <x v="3"/>
    <x v="9"/>
  </r>
  <r>
    <x v="836"/>
    <x v="18"/>
    <x v="2"/>
    <n v="0.80666590000000005"/>
    <x v="9"/>
    <n v="44"/>
    <x v="3"/>
    <x v="9"/>
  </r>
  <r>
    <x v="836"/>
    <x v="19"/>
    <x v="2"/>
    <n v="0.80768689999999999"/>
    <x v="9"/>
    <n v="44"/>
    <x v="3"/>
    <x v="9"/>
  </r>
  <r>
    <x v="836"/>
    <x v="13"/>
    <x v="2"/>
    <n v="0.58606049999999998"/>
    <x v="9"/>
    <n v="44"/>
    <x v="3"/>
    <x v="9"/>
  </r>
  <r>
    <x v="836"/>
    <x v="0"/>
    <x v="0"/>
    <n v="0.14971000000000001"/>
    <x v="9"/>
    <n v="44"/>
    <x v="3"/>
    <x v="9"/>
  </r>
  <r>
    <x v="836"/>
    <x v="16"/>
    <x v="0"/>
    <n v="0.48568"/>
    <x v="9"/>
    <n v="44"/>
    <x v="3"/>
    <x v="9"/>
  </r>
  <r>
    <x v="836"/>
    <x v="14"/>
    <x v="0"/>
    <n v="0.48568"/>
    <x v="9"/>
    <n v="44"/>
    <x v="3"/>
    <x v="9"/>
  </r>
  <r>
    <x v="836"/>
    <x v="2"/>
    <x v="0"/>
    <n v="0.48568"/>
    <x v="9"/>
    <n v="44"/>
    <x v="3"/>
    <x v="9"/>
  </r>
  <r>
    <x v="836"/>
    <x v="5"/>
    <x v="0"/>
    <n v="0.13904"/>
    <x v="9"/>
    <n v="44"/>
    <x v="3"/>
    <x v="9"/>
  </r>
  <r>
    <x v="836"/>
    <x v="6"/>
    <x v="0"/>
    <n v="0.36153000000000002"/>
    <x v="9"/>
    <n v="44"/>
    <x v="3"/>
    <x v="9"/>
  </r>
  <r>
    <x v="836"/>
    <x v="17"/>
    <x v="0"/>
    <n v="0.64258000000000004"/>
    <x v="9"/>
    <n v="44"/>
    <x v="3"/>
    <x v="9"/>
  </r>
  <r>
    <x v="836"/>
    <x v="15"/>
    <x v="0"/>
    <n v="0.64258000000000004"/>
    <x v="9"/>
    <n v="44"/>
    <x v="3"/>
    <x v="9"/>
  </r>
  <r>
    <x v="836"/>
    <x v="8"/>
    <x v="0"/>
    <n v="0.64258000000000004"/>
    <x v="9"/>
    <n v="44"/>
    <x v="3"/>
    <x v="9"/>
  </r>
  <r>
    <x v="836"/>
    <x v="9"/>
    <x v="0"/>
    <n v="0.64258000000000004"/>
    <x v="9"/>
    <n v="44"/>
    <x v="3"/>
    <x v="9"/>
  </r>
  <r>
    <x v="836"/>
    <x v="10"/>
    <x v="0"/>
    <n v="0.64258000000000004"/>
    <x v="9"/>
    <n v="44"/>
    <x v="3"/>
    <x v="9"/>
  </r>
  <r>
    <x v="836"/>
    <x v="11"/>
    <x v="0"/>
    <n v="0.64258000000000004"/>
    <x v="9"/>
    <n v="44"/>
    <x v="3"/>
    <x v="9"/>
  </r>
  <r>
    <x v="836"/>
    <x v="12"/>
    <x v="0"/>
    <n v="0.64258000000000004"/>
    <x v="9"/>
    <n v="44"/>
    <x v="3"/>
    <x v="9"/>
  </r>
  <r>
    <x v="836"/>
    <x v="18"/>
    <x v="0"/>
    <n v="7.8700000000000006E-2"/>
    <x v="9"/>
    <n v="44"/>
    <x v="3"/>
    <x v="9"/>
  </r>
  <r>
    <x v="836"/>
    <x v="19"/>
    <x v="0"/>
    <n v="0.10150000000000001"/>
    <x v="9"/>
    <n v="44"/>
    <x v="3"/>
    <x v="9"/>
  </r>
  <r>
    <x v="836"/>
    <x v="13"/>
    <x v="0"/>
    <n v="5.509E-2"/>
    <x v="9"/>
    <n v="44"/>
    <x v="3"/>
    <x v="9"/>
  </r>
  <r>
    <x v="836"/>
    <x v="0"/>
    <x v="1"/>
    <n v="0.1142333"/>
    <x v="9"/>
    <n v="44"/>
    <x v="3"/>
    <x v="9"/>
  </r>
  <r>
    <x v="836"/>
    <x v="16"/>
    <x v="1"/>
    <n v="0.26584629999999998"/>
    <x v="9"/>
    <n v="44"/>
    <x v="3"/>
    <x v="9"/>
  </r>
  <r>
    <x v="836"/>
    <x v="14"/>
    <x v="1"/>
    <n v="0.25486989999999998"/>
    <x v="9"/>
    <n v="44"/>
    <x v="3"/>
    <x v="9"/>
  </r>
  <r>
    <x v="836"/>
    <x v="2"/>
    <x v="1"/>
    <n v="0.2637333"/>
    <x v="9"/>
    <n v="44"/>
    <x v="3"/>
    <x v="9"/>
  </r>
  <r>
    <x v="836"/>
    <x v="5"/>
    <x v="1"/>
    <n v="0.1063354"/>
    <x v="9"/>
    <n v="44"/>
    <x v="3"/>
    <x v="9"/>
  </r>
  <r>
    <x v="836"/>
    <x v="6"/>
    <x v="1"/>
    <n v="0.22304389999999999"/>
    <x v="9"/>
    <n v="44"/>
    <x v="3"/>
    <x v="9"/>
  </r>
  <r>
    <x v="836"/>
    <x v="17"/>
    <x v="1"/>
    <n v="0.28615370000000001"/>
    <x v="9"/>
    <n v="44"/>
    <x v="3"/>
    <x v="9"/>
  </r>
  <r>
    <x v="836"/>
    <x v="15"/>
    <x v="1"/>
    <n v="0.27556989999999998"/>
    <x v="9"/>
    <n v="44"/>
    <x v="3"/>
    <x v="9"/>
  </r>
  <r>
    <x v="836"/>
    <x v="8"/>
    <x v="1"/>
    <n v="0.28518130000000003"/>
    <x v="9"/>
    <n v="44"/>
    <x v="3"/>
    <x v="9"/>
  </r>
  <r>
    <x v="836"/>
    <x v="9"/>
    <x v="1"/>
    <n v="0.29271710000000001"/>
    <x v="9"/>
    <n v="44"/>
    <x v="3"/>
    <x v="9"/>
  </r>
  <r>
    <x v="836"/>
    <x v="10"/>
    <x v="1"/>
    <n v="0.30977070000000001"/>
    <x v="9"/>
    <n v="44"/>
    <x v="3"/>
    <x v="9"/>
  </r>
  <r>
    <x v="836"/>
    <x v="11"/>
    <x v="1"/>
    <n v="0.30532029999999999"/>
    <x v="9"/>
    <n v="44"/>
    <x v="3"/>
    <x v="9"/>
  </r>
  <r>
    <x v="836"/>
    <x v="12"/>
    <x v="1"/>
    <n v="0.3507594"/>
    <x v="9"/>
    <n v="44"/>
    <x v="3"/>
    <x v="9"/>
  </r>
  <r>
    <x v="836"/>
    <x v="18"/>
    <x v="1"/>
    <n v="0.20363410000000001"/>
    <x v="9"/>
    <n v="44"/>
    <x v="3"/>
    <x v="9"/>
  </r>
  <r>
    <x v="836"/>
    <x v="19"/>
    <x v="1"/>
    <n v="0.20911299999999999"/>
    <x v="9"/>
    <n v="44"/>
    <x v="3"/>
    <x v="9"/>
  </r>
  <r>
    <x v="836"/>
    <x v="13"/>
    <x v="1"/>
    <n v="8.3349560000000003E-2"/>
    <x v="9"/>
    <n v="44"/>
    <x v="3"/>
    <x v="9"/>
  </r>
  <r>
    <x v="837"/>
    <x v="0"/>
    <x v="3"/>
    <n v="0.61109999999999998"/>
    <x v="9"/>
    <n v="45"/>
    <x v="3"/>
    <x v="10"/>
  </r>
  <r>
    <x v="837"/>
    <x v="16"/>
    <x v="3"/>
    <n v="1.4213"/>
    <x v="9"/>
    <n v="45"/>
    <x v="3"/>
    <x v="10"/>
  </r>
  <r>
    <x v="837"/>
    <x v="14"/>
    <x v="3"/>
    <n v="1.3646"/>
    <x v="9"/>
    <n v="45"/>
    <x v="3"/>
    <x v="10"/>
  </r>
  <r>
    <x v="837"/>
    <x v="2"/>
    <x v="3"/>
    <n v="1.4103000000000001"/>
    <x v="9"/>
    <n v="45"/>
    <x v="3"/>
    <x v="10"/>
  </r>
  <r>
    <x v="837"/>
    <x v="5"/>
    <x v="3"/>
    <n v="0.92379999999999995"/>
    <x v="9"/>
    <n v="45"/>
    <x v="3"/>
    <x v="10"/>
  </r>
  <r>
    <x v="837"/>
    <x v="6"/>
    <x v="3"/>
    <n v="1.1913"/>
    <x v="9"/>
    <n v="45"/>
    <x v="3"/>
    <x v="10"/>
  </r>
  <r>
    <x v="837"/>
    <x v="17"/>
    <x v="3"/>
    <n v="1.5367999999999999"/>
    <x v="9"/>
    <n v="45"/>
    <x v="3"/>
    <x v="10"/>
  </r>
  <r>
    <x v="837"/>
    <x v="15"/>
    <x v="3"/>
    <n v="1.4821"/>
    <x v="9"/>
    <n v="45"/>
    <x v="3"/>
    <x v="10"/>
  </r>
  <r>
    <x v="837"/>
    <x v="8"/>
    <x v="3"/>
    <n v="1.5381"/>
    <x v="9"/>
    <n v="45"/>
    <x v="3"/>
    <x v="10"/>
  </r>
  <r>
    <x v="837"/>
    <x v="9"/>
    <x v="3"/>
    <n v="1.5721000000000001"/>
    <x v="9"/>
    <n v="45"/>
    <x v="3"/>
    <x v="10"/>
  </r>
  <r>
    <x v="837"/>
    <x v="10"/>
    <x v="3"/>
    <n v="1.6646000000000001"/>
    <x v="9"/>
    <n v="45"/>
    <x v="3"/>
    <x v="10"/>
  </r>
  <r>
    <x v="837"/>
    <x v="11"/>
    <x v="3"/>
    <n v="1.6319999999999999"/>
    <x v="9"/>
    <n v="45"/>
    <x v="3"/>
    <x v="10"/>
  </r>
  <r>
    <x v="837"/>
    <x v="12"/>
    <x v="3"/>
    <n v="1.8778999999999999"/>
    <x v="9"/>
    <n v="45"/>
    <x v="3"/>
    <x v="10"/>
  </r>
  <r>
    <x v="837"/>
    <x v="18"/>
    <x v="3"/>
    <n v="1.089"/>
    <x v="9"/>
    <n v="45"/>
    <x v="3"/>
    <x v="10"/>
  </r>
  <r>
    <x v="837"/>
    <x v="19"/>
    <x v="3"/>
    <n v="1.1183000000000001"/>
    <x v="9"/>
    <n v="45"/>
    <x v="3"/>
    <x v="10"/>
  </r>
  <r>
    <x v="837"/>
    <x v="13"/>
    <x v="3"/>
    <n v="0.72040000000000004"/>
    <x v="9"/>
    <n v="45"/>
    <x v="3"/>
    <x v="10"/>
  </r>
  <r>
    <x v="837"/>
    <x v="0"/>
    <x v="2"/>
    <n v="0.34711930000000002"/>
    <x v="9"/>
    <n v="45"/>
    <x v="3"/>
    <x v="10"/>
  </r>
  <r>
    <x v="837"/>
    <x v="16"/>
    <x v="2"/>
    <n v="0.66984849999999996"/>
    <x v="9"/>
    <n v="45"/>
    <x v="3"/>
    <x v="10"/>
  </r>
  <r>
    <x v="837"/>
    <x v="14"/>
    <x v="2"/>
    <n v="0.6237509"/>
    <x v="9"/>
    <n v="45"/>
    <x v="3"/>
    <x v="10"/>
  </r>
  <r>
    <x v="837"/>
    <x v="2"/>
    <x v="2"/>
    <n v="0.66090539999999998"/>
    <x v="9"/>
    <n v="45"/>
    <x v="3"/>
    <x v="10"/>
  </r>
  <r>
    <x v="837"/>
    <x v="5"/>
    <x v="2"/>
    <n v="0.67848209999999998"/>
    <x v="9"/>
    <n v="45"/>
    <x v="3"/>
    <x v="10"/>
  </r>
  <r>
    <x v="837"/>
    <x v="6"/>
    <x v="2"/>
    <n v="0.60700659999999995"/>
    <x v="9"/>
    <n v="45"/>
    <x v="3"/>
    <x v="10"/>
  </r>
  <r>
    <x v="837"/>
    <x v="17"/>
    <x v="2"/>
    <n v="0.60685089999999997"/>
    <x v="9"/>
    <n v="45"/>
    <x v="3"/>
    <x v="10"/>
  </r>
  <r>
    <x v="837"/>
    <x v="15"/>
    <x v="2"/>
    <n v="0.56237939999999997"/>
    <x v="9"/>
    <n v="45"/>
    <x v="3"/>
    <x v="10"/>
  </r>
  <r>
    <x v="837"/>
    <x v="8"/>
    <x v="2"/>
    <n v="0.6079078"/>
    <x v="9"/>
    <n v="45"/>
    <x v="3"/>
    <x v="10"/>
  </r>
  <r>
    <x v="837"/>
    <x v="9"/>
    <x v="2"/>
    <n v="0.63555010000000001"/>
    <x v="9"/>
    <n v="45"/>
    <x v="3"/>
    <x v="10"/>
  </r>
  <r>
    <x v="837"/>
    <x v="10"/>
    <x v="2"/>
    <n v="0.71075339999999998"/>
    <x v="9"/>
    <n v="45"/>
    <x v="3"/>
    <x v="10"/>
  </r>
  <r>
    <x v="837"/>
    <x v="11"/>
    <x v="2"/>
    <n v="0.68424929999999995"/>
    <x v="9"/>
    <n v="45"/>
    <x v="3"/>
    <x v="10"/>
  </r>
  <r>
    <x v="837"/>
    <x v="12"/>
    <x v="2"/>
    <n v="0.88416799999999995"/>
    <x v="9"/>
    <n v="45"/>
    <x v="3"/>
    <x v="10"/>
  </r>
  <r>
    <x v="837"/>
    <x v="18"/>
    <x v="2"/>
    <n v="0.80666590000000005"/>
    <x v="9"/>
    <n v="45"/>
    <x v="3"/>
    <x v="10"/>
  </r>
  <r>
    <x v="837"/>
    <x v="19"/>
    <x v="2"/>
    <n v="0.80768689999999999"/>
    <x v="9"/>
    <n v="45"/>
    <x v="3"/>
    <x v="10"/>
  </r>
  <r>
    <x v="837"/>
    <x v="13"/>
    <x v="2"/>
    <n v="0.58243210000000001"/>
    <x v="9"/>
    <n v="45"/>
    <x v="3"/>
    <x v="10"/>
  </r>
  <r>
    <x v="837"/>
    <x v="0"/>
    <x v="0"/>
    <n v="0.14971000000000001"/>
    <x v="9"/>
    <n v="45"/>
    <x v="3"/>
    <x v="10"/>
  </r>
  <r>
    <x v="837"/>
    <x v="16"/>
    <x v="0"/>
    <n v="0.48568"/>
    <x v="9"/>
    <n v="45"/>
    <x v="3"/>
    <x v="10"/>
  </r>
  <r>
    <x v="837"/>
    <x v="14"/>
    <x v="0"/>
    <n v="0.48568"/>
    <x v="9"/>
    <n v="45"/>
    <x v="3"/>
    <x v="10"/>
  </r>
  <r>
    <x v="837"/>
    <x v="2"/>
    <x v="0"/>
    <n v="0.48568"/>
    <x v="9"/>
    <n v="45"/>
    <x v="3"/>
    <x v="10"/>
  </r>
  <r>
    <x v="837"/>
    <x v="5"/>
    <x v="0"/>
    <n v="0.13904"/>
    <x v="9"/>
    <n v="45"/>
    <x v="3"/>
    <x v="10"/>
  </r>
  <r>
    <x v="837"/>
    <x v="6"/>
    <x v="0"/>
    <n v="0.36153000000000002"/>
    <x v="9"/>
    <n v="45"/>
    <x v="3"/>
    <x v="10"/>
  </r>
  <r>
    <x v="837"/>
    <x v="17"/>
    <x v="0"/>
    <n v="0.64258000000000004"/>
    <x v="9"/>
    <n v="45"/>
    <x v="3"/>
    <x v="10"/>
  </r>
  <r>
    <x v="837"/>
    <x v="15"/>
    <x v="0"/>
    <n v="0.64258000000000004"/>
    <x v="9"/>
    <n v="45"/>
    <x v="3"/>
    <x v="10"/>
  </r>
  <r>
    <x v="837"/>
    <x v="8"/>
    <x v="0"/>
    <n v="0.64258000000000004"/>
    <x v="9"/>
    <n v="45"/>
    <x v="3"/>
    <x v="10"/>
  </r>
  <r>
    <x v="837"/>
    <x v="9"/>
    <x v="0"/>
    <n v="0.64258000000000004"/>
    <x v="9"/>
    <n v="45"/>
    <x v="3"/>
    <x v="10"/>
  </r>
  <r>
    <x v="837"/>
    <x v="10"/>
    <x v="0"/>
    <n v="0.64258000000000004"/>
    <x v="9"/>
    <n v="45"/>
    <x v="3"/>
    <x v="10"/>
  </r>
  <r>
    <x v="837"/>
    <x v="11"/>
    <x v="0"/>
    <n v="0.64258000000000004"/>
    <x v="9"/>
    <n v="45"/>
    <x v="3"/>
    <x v="10"/>
  </r>
  <r>
    <x v="837"/>
    <x v="12"/>
    <x v="0"/>
    <n v="0.64258000000000004"/>
    <x v="9"/>
    <n v="45"/>
    <x v="3"/>
    <x v="10"/>
  </r>
  <r>
    <x v="837"/>
    <x v="18"/>
    <x v="0"/>
    <n v="7.8700000000000006E-2"/>
    <x v="9"/>
    <n v="45"/>
    <x v="3"/>
    <x v="10"/>
  </r>
  <r>
    <x v="837"/>
    <x v="19"/>
    <x v="0"/>
    <n v="0.10150000000000001"/>
    <x v="9"/>
    <n v="45"/>
    <x v="3"/>
    <x v="10"/>
  </r>
  <r>
    <x v="837"/>
    <x v="13"/>
    <x v="0"/>
    <n v="5.509E-2"/>
    <x v="9"/>
    <n v="45"/>
    <x v="3"/>
    <x v="10"/>
  </r>
  <r>
    <x v="837"/>
    <x v="0"/>
    <x v="1"/>
    <n v="0.1142707"/>
    <x v="9"/>
    <n v="45"/>
    <x v="3"/>
    <x v="10"/>
  </r>
  <r>
    <x v="837"/>
    <x v="16"/>
    <x v="1"/>
    <n v="0.2657716"/>
    <x v="9"/>
    <n v="45"/>
    <x v="3"/>
    <x v="10"/>
  </r>
  <r>
    <x v="837"/>
    <x v="14"/>
    <x v="1"/>
    <n v="0.25516909999999998"/>
    <x v="9"/>
    <n v="45"/>
    <x v="3"/>
    <x v="10"/>
  </r>
  <r>
    <x v="837"/>
    <x v="2"/>
    <x v="1"/>
    <n v="0.26371460000000002"/>
    <x v="9"/>
    <n v="45"/>
    <x v="3"/>
    <x v="10"/>
  </r>
  <r>
    <x v="837"/>
    <x v="5"/>
    <x v="1"/>
    <n v="0.10627789999999999"/>
    <x v="9"/>
    <n v="45"/>
    <x v="3"/>
    <x v="10"/>
  </r>
  <r>
    <x v="837"/>
    <x v="6"/>
    <x v="1"/>
    <n v="0.2227634"/>
    <x v="9"/>
    <n v="45"/>
    <x v="3"/>
    <x v="10"/>
  </r>
  <r>
    <x v="837"/>
    <x v="17"/>
    <x v="1"/>
    <n v="0.28736909999999999"/>
    <x v="9"/>
    <n v="45"/>
    <x v="3"/>
    <x v="10"/>
  </r>
  <r>
    <x v="837"/>
    <x v="15"/>
    <x v="1"/>
    <n v="0.27714060000000001"/>
    <x v="9"/>
    <n v="45"/>
    <x v="3"/>
    <x v="10"/>
  </r>
  <r>
    <x v="837"/>
    <x v="8"/>
    <x v="1"/>
    <n v="0.28761219999999998"/>
    <x v="9"/>
    <n v="45"/>
    <x v="3"/>
    <x v="10"/>
  </r>
  <r>
    <x v="837"/>
    <x v="9"/>
    <x v="1"/>
    <n v="0.29396990000000001"/>
    <x v="9"/>
    <n v="45"/>
    <x v="3"/>
    <x v="10"/>
  </r>
  <r>
    <x v="837"/>
    <x v="10"/>
    <x v="1"/>
    <n v="0.31126670000000001"/>
    <x v="9"/>
    <n v="45"/>
    <x v="3"/>
    <x v="10"/>
  </r>
  <r>
    <x v="837"/>
    <x v="11"/>
    <x v="1"/>
    <n v="0.30517070000000002"/>
    <x v="9"/>
    <n v="45"/>
    <x v="3"/>
    <x v="10"/>
  </r>
  <r>
    <x v="837"/>
    <x v="12"/>
    <x v="1"/>
    <n v="0.35115200000000002"/>
    <x v="9"/>
    <n v="45"/>
    <x v="3"/>
    <x v="10"/>
  </r>
  <r>
    <x v="837"/>
    <x v="18"/>
    <x v="1"/>
    <n v="0.20363410000000001"/>
    <x v="9"/>
    <n v="45"/>
    <x v="3"/>
    <x v="10"/>
  </r>
  <r>
    <x v="837"/>
    <x v="19"/>
    <x v="1"/>
    <n v="0.20911299999999999"/>
    <x v="9"/>
    <n v="45"/>
    <x v="3"/>
    <x v="10"/>
  </r>
  <r>
    <x v="837"/>
    <x v="13"/>
    <x v="1"/>
    <n v="8.2877870000000006E-2"/>
    <x v="9"/>
    <n v="45"/>
    <x v="3"/>
    <x v="10"/>
  </r>
  <r>
    <x v="838"/>
    <x v="0"/>
    <x v="3"/>
    <n v="0.61499999999999999"/>
    <x v="9"/>
    <n v="46"/>
    <x v="3"/>
    <x v="10"/>
  </r>
  <r>
    <x v="838"/>
    <x v="16"/>
    <x v="3"/>
    <n v="1.4229000000000001"/>
    <x v="9"/>
    <n v="46"/>
    <x v="3"/>
    <x v="10"/>
  </r>
  <r>
    <x v="838"/>
    <x v="14"/>
    <x v="3"/>
    <n v="1.365"/>
    <x v="9"/>
    <n v="46"/>
    <x v="3"/>
    <x v="10"/>
  </r>
  <r>
    <x v="838"/>
    <x v="2"/>
    <x v="3"/>
    <n v="1.4127000000000001"/>
    <x v="9"/>
    <n v="46"/>
    <x v="3"/>
    <x v="10"/>
  </r>
  <r>
    <x v="838"/>
    <x v="5"/>
    <x v="3"/>
    <n v="0.92500000000000004"/>
    <x v="9"/>
    <n v="46"/>
    <x v="3"/>
    <x v="10"/>
  </r>
  <r>
    <x v="838"/>
    <x v="6"/>
    <x v="3"/>
    <n v="1.1937"/>
    <x v="9"/>
    <n v="46"/>
    <x v="3"/>
    <x v="10"/>
  </r>
  <r>
    <x v="838"/>
    <x v="17"/>
    <x v="3"/>
    <n v="1.5487"/>
    <x v="9"/>
    <n v="46"/>
    <x v="3"/>
    <x v="10"/>
  </r>
  <r>
    <x v="838"/>
    <x v="15"/>
    <x v="3"/>
    <n v="1.4964999999999999"/>
    <x v="9"/>
    <n v="46"/>
    <x v="3"/>
    <x v="10"/>
  </r>
  <r>
    <x v="838"/>
    <x v="8"/>
    <x v="3"/>
    <n v="1.5508999999999999"/>
    <x v="9"/>
    <n v="46"/>
    <x v="3"/>
    <x v="10"/>
  </r>
  <r>
    <x v="838"/>
    <x v="9"/>
    <x v="3"/>
    <n v="1.5842000000000001"/>
    <x v="9"/>
    <n v="46"/>
    <x v="3"/>
    <x v="10"/>
  </r>
  <r>
    <x v="838"/>
    <x v="10"/>
    <x v="3"/>
    <n v="1.6812"/>
    <x v="9"/>
    <n v="46"/>
    <x v="3"/>
    <x v="10"/>
  </r>
  <r>
    <x v="838"/>
    <x v="11"/>
    <x v="3"/>
    <n v="1.6527000000000001"/>
    <x v="9"/>
    <n v="46"/>
    <x v="3"/>
    <x v="10"/>
  </r>
  <r>
    <x v="838"/>
    <x v="12"/>
    <x v="3"/>
    <n v="1.8832"/>
    <x v="9"/>
    <n v="46"/>
    <x v="3"/>
    <x v="10"/>
  </r>
  <r>
    <x v="838"/>
    <x v="18"/>
    <x v="3"/>
    <n v="1.089"/>
    <x v="9"/>
    <n v="46"/>
    <x v="3"/>
    <x v="10"/>
  </r>
  <r>
    <x v="838"/>
    <x v="19"/>
    <x v="3"/>
    <n v="1.1183000000000001"/>
    <x v="9"/>
    <n v="46"/>
    <x v="3"/>
    <x v="10"/>
  </r>
  <r>
    <x v="838"/>
    <x v="13"/>
    <x v="3"/>
    <n v="0.72045000000000003"/>
    <x v="9"/>
    <n v="46"/>
    <x v="3"/>
    <x v="10"/>
  </r>
  <r>
    <x v="838"/>
    <x v="0"/>
    <x v="2"/>
    <n v="0.35028999999999999"/>
    <x v="9"/>
    <n v="46"/>
    <x v="3"/>
    <x v="10"/>
  </r>
  <r>
    <x v="838"/>
    <x v="16"/>
    <x v="2"/>
    <n v="0.67114929999999995"/>
    <x v="9"/>
    <n v="46"/>
    <x v="3"/>
    <x v="10"/>
  </r>
  <r>
    <x v="838"/>
    <x v="14"/>
    <x v="2"/>
    <n v="0.62407610000000002"/>
    <x v="9"/>
    <n v="46"/>
    <x v="3"/>
    <x v="10"/>
  </r>
  <r>
    <x v="838"/>
    <x v="2"/>
    <x v="2"/>
    <n v="0.66285660000000002"/>
    <x v="9"/>
    <n v="46"/>
    <x v="3"/>
    <x v="10"/>
  </r>
  <r>
    <x v="838"/>
    <x v="5"/>
    <x v="2"/>
    <n v="0.67954409999999998"/>
    <x v="9"/>
    <n v="46"/>
    <x v="3"/>
    <x v="10"/>
  </r>
  <r>
    <x v="838"/>
    <x v="6"/>
    <x v="2"/>
    <n v="0.60895779999999999"/>
    <x v="9"/>
    <n v="46"/>
    <x v="3"/>
    <x v="10"/>
  </r>
  <r>
    <x v="838"/>
    <x v="17"/>
    <x v="2"/>
    <n v="0.61652569999999995"/>
    <x v="9"/>
    <n v="46"/>
    <x v="3"/>
    <x v="10"/>
  </r>
  <r>
    <x v="838"/>
    <x v="15"/>
    <x v="2"/>
    <n v="0.57408669999999995"/>
    <x v="9"/>
    <n v="46"/>
    <x v="3"/>
    <x v="10"/>
  </r>
  <r>
    <x v="838"/>
    <x v="8"/>
    <x v="2"/>
    <n v="0.61831429999999998"/>
    <x v="9"/>
    <n v="46"/>
    <x v="3"/>
    <x v="10"/>
  </r>
  <r>
    <x v="838"/>
    <x v="9"/>
    <x v="2"/>
    <n v="0.6453875"/>
    <x v="9"/>
    <n v="46"/>
    <x v="3"/>
    <x v="10"/>
  </r>
  <r>
    <x v="838"/>
    <x v="10"/>
    <x v="2"/>
    <n v="0.72424920000000004"/>
    <x v="9"/>
    <n v="46"/>
    <x v="3"/>
    <x v="10"/>
  </r>
  <r>
    <x v="838"/>
    <x v="11"/>
    <x v="2"/>
    <n v="0.70107850000000005"/>
    <x v="9"/>
    <n v="46"/>
    <x v="3"/>
    <x v="10"/>
  </r>
  <r>
    <x v="838"/>
    <x v="12"/>
    <x v="2"/>
    <n v="0.88847699999999996"/>
    <x v="9"/>
    <n v="46"/>
    <x v="3"/>
    <x v="10"/>
  </r>
  <r>
    <x v="838"/>
    <x v="18"/>
    <x v="2"/>
    <n v="0.80666590000000005"/>
    <x v="9"/>
    <n v="46"/>
    <x v="3"/>
    <x v="10"/>
  </r>
  <r>
    <x v="838"/>
    <x v="19"/>
    <x v="2"/>
    <n v="0.80768689999999999"/>
    <x v="9"/>
    <n v="46"/>
    <x v="3"/>
    <x v="10"/>
  </r>
  <r>
    <x v="838"/>
    <x v="13"/>
    <x v="2"/>
    <n v="0.58247629999999995"/>
    <x v="9"/>
    <n v="46"/>
    <x v="3"/>
    <x v="10"/>
  </r>
  <r>
    <x v="838"/>
    <x v="0"/>
    <x v="0"/>
    <n v="0.14971000000000001"/>
    <x v="9"/>
    <n v="46"/>
    <x v="3"/>
    <x v="10"/>
  </r>
  <r>
    <x v="838"/>
    <x v="16"/>
    <x v="0"/>
    <n v="0.48568"/>
    <x v="9"/>
    <n v="46"/>
    <x v="3"/>
    <x v="10"/>
  </r>
  <r>
    <x v="838"/>
    <x v="14"/>
    <x v="0"/>
    <n v="0.48568"/>
    <x v="9"/>
    <n v="46"/>
    <x v="3"/>
    <x v="10"/>
  </r>
  <r>
    <x v="838"/>
    <x v="2"/>
    <x v="0"/>
    <n v="0.48568"/>
    <x v="9"/>
    <n v="46"/>
    <x v="3"/>
    <x v="10"/>
  </r>
  <r>
    <x v="838"/>
    <x v="5"/>
    <x v="0"/>
    <n v="0.13904"/>
    <x v="9"/>
    <n v="46"/>
    <x v="3"/>
    <x v="10"/>
  </r>
  <r>
    <x v="838"/>
    <x v="6"/>
    <x v="0"/>
    <n v="0.36153000000000002"/>
    <x v="9"/>
    <n v="46"/>
    <x v="3"/>
    <x v="10"/>
  </r>
  <r>
    <x v="838"/>
    <x v="17"/>
    <x v="0"/>
    <n v="0.64258000000000004"/>
    <x v="9"/>
    <n v="46"/>
    <x v="3"/>
    <x v="10"/>
  </r>
  <r>
    <x v="838"/>
    <x v="15"/>
    <x v="0"/>
    <n v="0.64258000000000004"/>
    <x v="9"/>
    <n v="46"/>
    <x v="3"/>
    <x v="10"/>
  </r>
  <r>
    <x v="838"/>
    <x v="8"/>
    <x v="0"/>
    <n v="0.64258000000000004"/>
    <x v="9"/>
    <n v="46"/>
    <x v="3"/>
    <x v="10"/>
  </r>
  <r>
    <x v="838"/>
    <x v="9"/>
    <x v="0"/>
    <n v="0.64258000000000004"/>
    <x v="9"/>
    <n v="46"/>
    <x v="3"/>
    <x v="10"/>
  </r>
  <r>
    <x v="838"/>
    <x v="10"/>
    <x v="0"/>
    <n v="0.64258000000000004"/>
    <x v="9"/>
    <n v="46"/>
    <x v="3"/>
    <x v="10"/>
  </r>
  <r>
    <x v="838"/>
    <x v="11"/>
    <x v="0"/>
    <n v="0.64258000000000004"/>
    <x v="9"/>
    <n v="46"/>
    <x v="3"/>
    <x v="10"/>
  </r>
  <r>
    <x v="838"/>
    <x v="12"/>
    <x v="0"/>
    <n v="0.64258000000000004"/>
    <x v="9"/>
    <n v="46"/>
    <x v="3"/>
    <x v="10"/>
  </r>
  <r>
    <x v="838"/>
    <x v="18"/>
    <x v="0"/>
    <n v="7.8700000000000006E-2"/>
    <x v="9"/>
    <n v="46"/>
    <x v="3"/>
    <x v="10"/>
  </r>
  <r>
    <x v="838"/>
    <x v="19"/>
    <x v="0"/>
    <n v="0.10150000000000001"/>
    <x v="9"/>
    <n v="46"/>
    <x v="3"/>
    <x v="10"/>
  </r>
  <r>
    <x v="838"/>
    <x v="13"/>
    <x v="0"/>
    <n v="5.509E-2"/>
    <x v="9"/>
    <n v="46"/>
    <x v="3"/>
    <x v="10"/>
  </r>
  <r>
    <x v="838"/>
    <x v="0"/>
    <x v="1"/>
    <n v="0.115"/>
    <x v="9"/>
    <n v="46"/>
    <x v="3"/>
    <x v="10"/>
  </r>
  <r>
    <x v="838"/>
    <x v="16"/>
    <x v="1"/>
    <n v="0.26607069999999999"/>
    <x v="9"/>
    <n v="46"/>
    <x v="3"/>
    <x v="10"/>
  </r>
  <r>
    <x v="838"/>
    <x v="14"/>
    <x v="1"/>
    <n v="0.25524390000000002"/>
    <x v="9"/>
    <n v="46"/>
    <x v="3"/>
    <x v="10"/>
  </r>
  <r>
    <x v="838"/>
    <x v="2"/>
    <x v="1"/>
    <n v="0.26416339999999999"/>
    <x v="9"/>
    <n v="46"/>
    <x v="3"/>
    <x v="10"/>
  </r>
  <r>
    <x v="838"/>
    <x v="5"/>
    <x v="1"/>
    <n v="0.10641589999999999"/>
    <x v="9"/>
    <n v="46"/>
    <x v="3"/>
    <x v="10"/>
  </r>
  <r>
    <x v="838"/>
    <x v="6"/>
    <x v="1"/>
    <n v="0.2232122"/>
    <x v="9"/>
    <n v="46"/>
    <x v="3"/>
    <x v="10"/>
  </r>
  <r>
    <x v="838"/>
    <x v="17"/>
    <x v="1"/>
    <n v="0.28959430000000003"/>
    <x v="9"/>
    <n v="46"/>
    <x v="3"/>
    <x v="10"/>
  </r>
  <r>
    <x v="838"/>
    <x v="15"/>
    <x v="1"/>
    <n v="0.27983330000000001"/>
    <x v="9"/>
    <n v="46"/>
    <x v="3"/>
    <x v="10"/>
  </r>
  <r>
    <x v="838"/>
    <x v="8"/>
    <x v="1"/>
    <n v="0.29000569999999998"/>
    <x v="9"/>
    <n v="46"/>
    <x v="3"/>
    <x v="10"/>
  </r>
  <r>
    <x v="838"/>
    <x v="9"/>
    <x v="1"/>
    <n v="0.29623250000000001"/>
    <x v="9"/>
    <n v="46"/>
    <x v="3"/>
    <x v="10"/>
  </r>
  <r>
    <x v="838"/>
    <x v="10"/>
    <x v="1"/>
    <n v="0.31437080000000001"/>
    <x v="9"/>
    <n v="46"/>
    <x v="3"/>
    <x v="10"/>
  </r>
  <r>
    <x v="838"/>
    <x v="11"/>
    <x v="1"/>
    <n v="0.30904140000000002"/>
    <x v="9"/>
    <n v="46"/>
    <x v="3"/>
    <x v="10"/>
  </r>
  <r>
    <x v="838"/>
    <x v="12"/>
    <x v="1"/>
    <n v="0.35214309999999999"/>
    <x v="9"/>
    <n v="46"/>
    <x v="3"/>
    <x v="10"/>
  </r>
  <r>
    <x v="838"/>
    <x v="18"/>
    <x v="1"/>
    <n v="0.20363410000000001"/>
    <x v="9"/>
    <n v="46"/>
    <x v="3"/>
    <x v="10"/>
  </r>
  <r>
    <x v="838"/>
    <x v="19"/>
    <x v="1"/>
    <n v="0.20911299999999999"/>
    <x v="9"/>
    <n v="46"/>
    <x v="3"/>
    <x v="10"/>
  </r>
  <r>
    <x v="838"/>
    <x v="13"/>
    <x v="1"/>
    <n v="8.288363E-2"/>
    <x v="9"/>
    <n v="46"/>
    <x v="3"/>
    <x v="10"/>
  </r>
  <r>
    <x v="839"/>
    <x v="0"/>
    <x v="3"/>
    <n v="0.62139999999999995"/>
    <x v="9"/>
    <n v="47"/>
    <x v="3"/>
    <x v="10"/>
  </r>
  <r>
    <x v="839"/>
    <x v="16"/>
    <x v="3"/>
    <n v="1.4209000000000001"/>
    <x v="9"/>
    <n v="47"/>
    <x v="3"/>
    <x v="10"/>
  </r>
  <r>
    <x v="839"/>
    <x v="14"/>
    <x v="3"/>
    <n v="1.3673"/>
    <x v="9"/>
    <n v="47"/>
    <x v="3"/>
    <x v="10"/>
  </r>
  <r>
    <x v="839"/>
    <x v="2"/>
    <x v="3"/>
    <n v="1.4136"/>
    <x v="9"/>
    <n v="47"/>
    <x v="3"/>
    <x v="10"/>
  </r>
  <r>
    <x v="839"/>
    <x v="5"/>
    <x v="3"/>
    <n v="0.92679999999999996"/>
    <x v="9"/>
    <n v="47"/>
    <x v="3"/>
    <x v="10"/>
  </r>
  <r>
    <x v="839"/>
    <x v="6"/>
    <x v="3"/>
    <n v="1.1926000000000001"/>
    <x v="9"/>
    <n v="47"/>
    <x v="3"/>
    <x v="10"/>
  </r>
  <r>
    <x v="839"/>
    <x v="17"/>
    <x v="3"/>
    <n v="1.5468"/>
    <x v="9"/>
    <n v="47"/>
    <x v="3"/>
    <x v="10"/>
  </r>
  <r>
    <x v="839"/>
    <x v="15"/>
    <x v="3"/>
    <n v="1.4950000000000001"/>
    <x v="9"/>
    <n v="47"/>
    <x v="3"/>
    <x v="10"/>
  </r>
  <r>
    <x v="839"/>
    <x v="8"/>
    <x v="3"/>
    <n v="1.5427999999999999"/>
    <x v="9"/>
    <n v="47"/>
    <x v="3"/>
    <x v="10"/>
  </r>
  <r>
    <x v="839"/>
    <x v="9"/>
    <x v="3"/>
    <n v="1.5860000000000001"/>
    <x v="9"/>
    <n v="47"/>
    <x v="3"/>
    <x v="10"/>
  </r>
  <r>
    <x v="839"/>
    <x v="10"/>
    <x v="3"/>
    <n v="1.6782999999999999"/>
    <x v="9"/>
    <n v="47"/>
    <x v="3"/>
    <x v="10"/>
  </r>
  <r>
    <x v="839"/>
    <x v="11"/>
    <x v="3"/>
    <n v="1.655"/>
    <x v="9"/>
    <n v="47"/>
    <x v="3"/>
    <x v="10"/>
  </r>
  <r>
    <x v="839"/>
    <x v="12"/>
    <x v="3"/>
    <n v="1.8789"/>
    <x v="9"/>
    <n v="47"/>
    <x v="3"/>
    <x v="10"/>
  </r>
  <r>
    <x v="839"/>
    <x v="18"/>
    <x v="3"/>
    <n v="1.089"/>
    <x v="9"/>
    <n v="47"/>
    <x v="3"/>
    <x v="10"/>
  </r>
  <r>
    <x v="839"/>
    <x v="19"/>
    <x v="3"/>
    <n v="1.1183000000000001"/>
    <x v="9"/>
    <n v="47"/>
    <x v="3"/>
    <x v="10"/>
  </r>
  <r>
    <x v="839"/>
    <x v="13"/>
    <x v="3"/>
    <n v="0.73109999999999997"/>
    <x v="9"/>
    <n v="47"/>
    <x v="3"/>
    <x v="10"/>
  </r>
  <r>
    <x v="839"/>
    <x v="0"/>
    <x v="2"/>
    <n v="0.35549320000000001"/>
    <x v="9"/>
    <n v="47"/>
    <x v="3"/>
    <x v="10"/>
  </r>
  <r>
    <x v="839"/>
    <x v="16"/>
    <x v="2"/>
    <n v="0.66952319999999999"/>
    <x v="9"/>
    <n v="47"/>
    <x v="3"/>
    <x v="10"/>
  </r>
  <r>
    <x v="839"/>
    <x v="14"/>
    <x v="2"/>
    <n v="0.625946"/>
    <x v="9"/>
    <n v="47"/>
    <x v="3"/>
    <x v="10"/>
  </r>
  <r>
    <x v="839"/>
    <x v="2"/>
    <x v="2"/>
    <n v="0.66358830000000002"/>
    <x v="9"/>
    <n v="47"/>
    <x v="3"/>
    <x v="10"/>
  </r>
  <r>
    <x v="839"/>
    <x v="5"/>
    <x v="2"/>
    <n v="0.68113699999999999"/>
    <x v="9"/>
    <n v="47"/>
    <x v="3"/>
    <x v="10"/>
  </r>
  <r>
    <x v="839"/>
    <x v="6"/>
    <x v="2"/>
    <n v="0.60806349999999998"/>
    <x v="9"/>
    <n v="47"/>
    <x v="3"/>
    <x v="10"/>
  </r>
  <r>
    <x v="839"/>
    <x v="17"/>
    <x v="2"/>
    <n v="0.614981"/>
    <x v="9"/>
    <n v="47"/>
    <x v="3"/>
    <x v="10"/>
  </r>
  <r>
    <x v="839"/>
    <x v="15"/>
    <x v="2"/>
    <n v="0.57286720000000002"/>
    <x v="9"/>
    <n v="47"/>
    <x v="3"/>
    <x v="10"/>
  </r>
  <r>
    <x v="839"/>
    <x v="8"/>
    <x v="2"/>
    <n v="0.61172890000000002"/>
    <x v="9"/>
    <n v="47"/>
    <x v="3"/>
    <x v="10"/>
  </r>
  <r>
    <x v="839"/>
    <x v="9"/>
    <x v="2"/>
    <n v="0.64685090000000001"/>
    <x v="9"/>
    <n v="47"/>
    <x v="3"/>
    <x v="10"/>
  </r>
  <r>
    <x v="839"/>
    <x v="10"/>
    <x v="2"/>
    <n v="0.72189159999999997"/>
    <x v="9"/>
    <n v="47"/>
    <x v="3"/>
    <x v="10"/>
  </r>
  <r>
    <x v="839"/>
    <x v="11"/>
    <x v="2"/>
    <n v="0.70294840000000003"/>
    <x v="9"/>
    <n v="47"/>
    <x v="3"/>
    <x v="10"/>
  </r>
  <r>
    <x v="839"/>
    <x v="12"/>
    <x v="2"/>
    <n v="0.88498100000000002"/>
    <x v="9"/>
    <n v="47"/>
    <x v="3"/>
    <x v="10"/>
  </r>
  <r>
    <x v="839"/>
    <x v="18"/>
    <x v="2"/>
    <n v="0.80666590000000005"/>
    <x v="9"/>
    <n v="47"/>
    <x v="3"/>
    <x v="10"/>
  </r>
  <r>
    <x v="839"/>
    <x v="19"/>
    <x v="2"/>
    <n v="0.80768689999999999"/>
    <x v="9"/>
    <n v="47"/>
    <x v="3"/>
    <x v="10"/>
  </r>
  <r>
    <x v="839"/>
    <x v="13"/>
    <x v="2"/>
    <n v="0.59190120000000002"/>
    <x v="9"/>
    <n v="47"/>
    <x v="3"/>
    <x v="10"/>
  </r>
  <r>
    <x v="839"/>
    <x v="0"/>
    <x v="0"/>
    <n v="0.14971000000000001"/>
    <x v="9"/>
    <n v="47"/>
    <x v="3"/>
    <x v="10"/>
  </r>
  <r>
    <x v="839"/>
    <x v="16"/>
    <x v="0"/>
    <n v="0.48568"/>
    <x v="9"/>
    <n v="47"/>
    <x v="3"/>
    <x v="10"/>
  </r>
  <r>
    <x v="839"/>
    <x v="14"/>
    <x v="0"/>
    <n v="0.48568"/>
    <x v="9"/>
    <n v="47"/>
    <x v="3"/>
    <x v="10"/>
  </r>
  <r>
    <x v="839"/>
    <x v="2"/>
    <x v="0"/>
    <n v="0.48568"/>
    <x v="9"/>
    <n v="47"/>
    <x v="3"/>
    <x v="10"/>
  </r>
  <r>
    <x v="839"/>
    <x v="5"/>
    <x v="0"/>
    <n v="0.13904"/>
    <x v="9"/>
    <n v="47"/>
    <x v="3"/>
    <x v="10"/>
  </r>
  <r>
    <x v="839"/>
    <x v="6"/>
    <x v="0"/>
    <n v="0.36153000000000002"/>
    <x v="9"/>
    <n v="47"/>
    <x v="3"/>
    <x v="10"/>
  </r>
  <r>
    <x v="839"/>
    <x v="17"/>
    <x v="0"/>
    <n v="0.64258000000000004"/>
    <x v="9"/>
    <n v="47"/>
    <x v="3"/>
    <x v="10"/>
  </r>
  <r>
    <x v="839"/>
    <x v="15"/>
    <x v="0"/>
    <n v="0.64258000000000004"/>
    <x v="9"/>
    <n v="47"/>
    <x v="3"/>
    <x v="10"/>
  </r>
  <r>
    <x v="839"/>
    <x v="8"/>
    <x v="0"/>
    <n v="0.64258000000000004"/>
    <x v="9"/>
    <n v="47"/>
    <x v="3"/>
    <x v="10"/>
  </r>
  <r>
    <x v="839"/>
    <x v="9"/>
    <x v="0"/>
    <n v="0.64258000000000004"/>
    <x v="9"/>
    <n v="47"/>
    <x v="3"/>
    <x v="10"/>
  </r>
  <r>
    <x v="839"/>
    <x v="10"/>
    <x v="0"/>
    <n v="0.64258000000000004"/>
    <x v="9"/>
    <n v="47"/>
    <x v="3"/>
    <x v="10"/>
  </r>
  <r>
    <x v="839"/>
    <x v="11"/>
    <x v="0"/>
    <n v="0.64258000000000004"/>
    <x v="9"/>
    <n v="47"/>
    <x v="3"/>
    <x v="10"/>
  </r>
  <r>
    <x v="839"/>
    <x v="12"/>
    <x v="0"/>
    <n v="0.64258000000000004"/>
    <x v="9"/>
    <n v="47"/>
    <x v="3"/>
    <x v="10"/>
  </r>
  <r>
    <x v="839"/>
    <x v="18"/>
    <x v="0"/>
    <n v="7.8700000000000006E-2"/>
    <x v="9"/>
    <n v="47"/>
    <x v="3"/>
    <x v="10"/>
  </r>
  <r>
    <x v="839"/>
    <x v="19"/>
    <x v="0"/>
    <n v="0.10150000000000001"/>
    <x v="9"/>
    <n v="47"/>
    <x v="3"/>
    <x v="10"/>
  </r>
  <r>
    <x v="839"/>
    <x v="13"/>
    <x v="0"/>
    <n v="5.509E-2"/>
    <x v="9"/>
    <n v="47"/>
    <x v="3"/>
    <x v="10"/>
  </r>
  <r>
    <x v="839"/>
    <x v="0"/>
    <x v="1"/>
    <n v="0.1161967"/>
    <x v="9"/>
    <n v="47"/>
    <x v="3"/>
    <x v="10"/>
  </r>
  <r>
    <x v="839"/>
    <x v="16"/>
    <x v="1"/>
    <n v="0.26569670000000001"/>
    <x v="9"/>
    <n v="47"/>
    <x v="3"/>
    <x v="10"/>
  </r>
  <r>
    <x v="839"/>
    <x v="14"/>
    <x v="1"/>
    <n v="0.25567400000000001"/>
    <x v="9"/>
    <n v="47"/>
    <x v="3"/>
    <x v="10"/>
  </r>
  <r>
    <x v="839"/>
    <x v="2"/>
    <x v="1"/>
    <n v="0.2643317"/>
    <x v="9"/>
    <n v="47"/>
    <x v="3"/>
    <x v="10"/>
  </r>
  <r>
    <x v="839"/>
    <x v="5"/>
    <x v="1"/>
    <n v="0.106623"/>
    <x v="9"/>
    <n v="47"/>
    <x v="3"/>
    <x v="10"/>
  </r>
  <r>
    <x v="839"/>
    <x v="6"/>
    <x v="1"/>
    <n v="0.2230065"/>
    <x v="9"/>
    <n v="47"/>
    <x v="3"/>
    <x v="10"/>
  </r>
  <r>
    <x v="839"/>
    <x v="17"/>
    <x v="1"/>
    <n v="0.28923900000000002"/>
    <x v="9"/>
    <n v="47"/>
    <x v="3"/>
    <x v="10"/>
  </r>
  <r>
    <x v="839"/>
    <x v="15"/>
    <x v="1"/>
    <n v="0.27955279999999999"/>
    <x v="9"/>
    <n v="47"/>
    <x v="3"/>
    <x v="10"/>
  </r>
  <r>
    <x v="839"/>
    <x v="8"/>
    <x v="1"/>
    <n v="0.288491"/>
    <x v="9"/>
    <n v="47"/>
    <x v="3"/>
    <x v="10"/>
  </r>
  <r>
    <x v="839"/>
    <x v="9"/>
    <x v="1"/>
    <n v="0.29656909999999997"/>
    <x v="9"/>
    <n v="47"/>
    <x v="3"/>
    <x v="10"/>
  </r>
  <r>
    <x v="839"/>
    <x v="10"/>
    <x v="1"/>
    <n v="0.31382850000000001"/>
    <x v="9"/>
    <n v="47"/>
    <x v="3"/>
    <x v="10"/>
  </r>
  <r>
    <x v="839"/>
    <x v="11"/>
    <x v="1"/>
    <n v="0.30947150000000001"/>
    <x v="9"/>
    <n v="47"/>
    <x v="3"/>
    <x v="10"/>
  </r>
  <r>
    <x v="839"/>
    <x v="12"/>
    <x v="1"/>
    <n v="0.35133900000000001"/>
    <x v="9"/>
    <n v="47"/>
    <x v="3"/>
    <x v="10"/>
  </r>
  <r>
    <x v="839"/>
    <x v="18"/>
    <x v="1"/>
    <n v="0.20363410000000001"/>
    <x v="9"/>
    <n v="47"/>
    <x v="3"/>
    <x v="10"/>
  </r>
  <r>
    <x v="839"/>
    <x v="19"/>
    <x v="1"/>
    <n v="0.20911299999999999"/>
    <x v="9"/>
    <n v="47"/>
    <x v="3"/>
    <x v="10"/>
  </r>
  <r>
    <x v="839"/>
    <x v="13"/>
    <x v="1"/>
    <n v="8.4108849999999999E-2"/>
    <x v="9"/>
    <n v="47"/>
    <x v="3"/>
    <x v="10"/>
  </r>
  <r>
    <x v="840"/>
    <x v="0"/>
    <x v="3"/>
    <n v="0.62219999999999998"/>
    <x v="9"/>
    <n v="48"/>
    <x v="3"/>
    <x v="10"/>
  </r>
  <r>
    <x v="840"/>
    <x v="16"/>
    <x v="3"/>
    <n v="1.4196"/>
    <x v="9"/>
    <n v="48"/>
    <x v="3"/>
    <x v="10"/>
  </r>
  <r>
    <x v="840"/>
    <x v="14"/>
    <x v="3"/>
    <n v="1.3641000000000001"/>
    <x v="9"/>
    <n v="48"/>
    <x v="3"/>
    <x v="10"/>
  </r>
  <r>
    <x v="840"/>
    <x v="2"/>
    <x v="3"/>
    <n v="1.4096"/>
    <x v="9"/>
    <n v="48"/>
    <x v="3"/>
    <x v="10"/>
  </r>
  <r>
    <x v="840"/>
    <x v="5"/>
    <x v="3"/>
    <n v="0.9244"/>
    <x v="9"/>
    <n v="48"/>
    <x v="3"/>
    <x v="10"/>
  </r>
  <r>
    <x v="840"/>
    <x v="6"/>
    <x v="3"/>
    <n v="1.1922999999999999"/>
    <x v="9"/>
    <n v="48"/>
    <x v="3"/>
    <x v="10"/>
  </r>
  <r>
    <x v="840"/>
    <x v="17"/>
    <x v="3"/>
    <n v="1.5377000000000001"/>
    <x v="9"/>
    <n v="48"/>
    <x v="3"/>
    <x v="10"/>
  </r>
  <r>
    <x v="840"/>
    <x v="15"/>
    <x v="3"/>
    <n v="1.4869000000000001"/>
    <x v="9"/>
    <n v="48"/>
    <x v="3"/>
    <x v="10"/>
  </r>
  <r>
    <x v="840"/>
    <x v="8"/>
    <x v="3"/>
    <n v="1.5343"/>
    <x v="9"/>
    <n v="48"/>
    <x v="3"/>
    <x v="10"/>
  </r>
  <r>
    <x v="840"/>
    <x v="9"/>
    <x v="3"/>
    <n v="1.5786"/>
    <x v="9"/>
    <n v="48"/>
    <x v="3"/>
    <x v="10"/>
  </r>
  <r>
    <x v="840"/>
    <x v="10"/>
    <x v="3"/>
    <n v="1.6688000000000001"/>
    <x v="9"/>
    <n v="48"/>
    <x v="3"/>
    <x v="10"/>
  </r>
  <r>
    <x v="840"/>
    <x v="11"/>
    <x v="3"/>
    <n v="1.6493"/>
    <x v="9"/>
    <n v="48"/>
    <x v="3"/>
    <x v="10"/>
  </r>
  <r>
    <x v="840"/>
    <x v="12"/>
    <x v="3"/>
    <n v="1.8816999999999999"/>
    <x v="9"/>
    <n v="48"/>
    <x v="3"/>
    <x v="10"/>
  </r>
  <r>
    <x v="840"/>
    <x v="18"/>
    <x v="3"/>
    <n v="1.089"/>
    <x v="9"/>
    <n v="48"/>
    <x v="3"/>
    <x v="10"/>
  </r>
  <r>
    <x v="840"/>
    <x v="19"/>
    <x v="3"/>
    <n v="1.1183000000000001"/>
    <x v="9"/>
    <n v="48"/>
    <x v="3"/>
    <x v="10"/>
  </r>
  <r>
    <x v="840"/>
    <x v="13"/>
    <x v="3"/>
    <n v="0.73129999999999995"/>
    <x v="9"/>
    <n v="48"/>
    <x v="3"/>
    <x v="10"/>
  </r>
  <r>
    <x v="840"/>
    <x v="0"/>
    <x v="2"/>
    <n v="0.35614370000000001"/>
    <x v="9"/>
    <n v="48"/>
    <x v="3"/>
    <x v="10"/>
  </r>
  <r>
    <x v="840"/>
    <x v="16"/>
    <x v="2"/>
    <n v="0.66846640000000002"/>
    <x v="9"/>
    <n v="48"/>
    <x v="3"/>
    <x v="10"/>
  </r>
  <r>
    <x v="840"/>
    <x v="14"/>
    <x v="2"/>
    <n v="0.62334440000000002"/>
    <x v="9"/>
    <n v="48"/>
    <x v="3"/>
    <x v="10"/>
  </r>
  <r>
    <x v="840"/>
    <x v="2"/>
    <x v="2"/>
    <n v="0.66033629999999999"/>
    <x v="9"/>
    <n v="48"/>
    <x v="3"/>
    <x v="10"/>
  </r>
  <r>
    <x v="840"/>
    <x v="5"/>
    <x v="2"/>
    <n v="0.67901310000000004"/>
    <x v="9"/>
    <n v="48"/>
    <x v="3"/>
    <x v="10"/>
  </r>
  <r>
    <x v="840"/>
    <x v="6"/>
    <x v="2"/>
    <n v="0.60781960000000002"/>
    <x v="9"/>
    <n v="48"/>
    <x v="3"/>
    <x v="10"/>
  </r>
  <r>
    <x v="840"/>
    <x v="17"/>
    <x v="2"/>
    <n v="0.60758270000000003"/>
    <x v="9"/>
    <n v="48"/>
    <x v="3"/>
    <x v="10"/>
  </r>
  <r>
    <x v="840"/>
    <x v="15"/>
    <x v="2"/>
    <n v="0.56628179999999995"/>
    <x v="9"/>
    <n v="48"/>
    <x v="3"/>
    <x v="10"/>
  </r>
  <r>
    <x v="840"/>
    <x v="8"/>
    <x v="2"/>
    <n v="0.60481839999999998"/>
    <x v="9"/>
    <n v="48"/>
    <x v="3"/>
    <x v="10"/>
  </r>
  <r>
    <x v="840"/>
    <x v="9"/>
    <x v="2"/>
    <n v="0.64083469999999998"/>
    <x v="9"/>
    <n v="48"/>
    <x v="3"/>
    <x v="10"/>
  </r>
  <r>
    <x v="840"/>
    <x v="10"/>
    <x v="2"/>
    <n v="0.71416809999999997"/>
    <x v="9"/>
    <n v="48"/>
    <x v="3"/>
    <x v="10"/>
  </r>
  <r>
    <x v="840"/>
    <x v="11"/>
    <x v="2"/>
    <n v="0.6983144"/>
    <x v="9"/>
    <n v="48"/>
    <x v="3"/>
    <x v="10"/>
  </r>
  <r>
    <x v="840"/>
    <x v="12"/>
    <x v="2"/>
    <n v="0.88725739999999997"/>
    <x v="9"/>
    <n v="48"/>
    <x v="3"/>
    <x v="10"/>
  </r>
  <r>
    <x v="840"/>
    <x v="18"/>
    <x v="2"/>
    <n v="0.80666590000000005"/>
    <x v="9"/>
    <n v="48"/>
    <x v="3"/>
    <x v="10"/>
  </r>
  <r>
    <x v="840"/>
    <x v="19"/>
    <x v="2"/>
    <n v="0.80768689999999999"/>
    <x v="9"/>
    <n v="48"/>
    <x v="3"/>
    <x v="10"/>
  </r>
  <r>
    <x v="840"/>
    <x v="13"/>
    <x v="2"/>
    <n v="0.59207810000000005"/>
    <x v="9"/>
    <n v="48"/>
    <x v="3"/>
    <x v="10"/>
  </r>
  <r>
    <x v="840"/>
    <x v="0"/>
    <x v="0"/>
    <n v="0.14971000000000001"/>
    <x v="9"/>
    <n v="48"/>
    <x v="3"/>
    <x v="10"/>
  </r>
  <r>
    <x v="840"/>
    <x v="16"/>
    <x v="0"/>
    <n v="0.48568"/>
    <x v="9"/>
    <n v="48"/>
    <x v="3"/>
    <x v="10"/>
  </r>
  <r>
    <x v="840"/>
    <x v="14"/>
    <x v="0"/>
    <n v="0.48568"/>
    <x v="9"/>
    <n v="48"/>
    <x v="3"/>
    <x v="10"/>
  </r>
  <r>
    <x v="840"/>
    <x v="2"/>
    <x v="0"/>
    <n v="0.48568"/>
    <x v="9"/>
    <n v="48"/>
    <x v="3"/>
    <x v="10"/>
  </r>
  <r>
    <x v="840"/>
    <x v="5"/>
    <x v="0"/>
    <n v="0.13904"/>
    <x v="9"/>
    <n v="48"/>
    <x v="3"/>
    <x v="10"/>
  </r>
  <r>
    <x v="840"/>
    <x v="6"/>
    <x v="0"/>
    <n v="0.36153000000000002"/>
    <x v="9"/>
    <n v="48"/>
    <x v="3"/>
    <x v="10"/>
  </r>
  <r>
    <x v="840"/>
    <x v="17"/>
    <x v="0"/>
    <n v="0.64258000000000004"/>
    <x v="9"/>
    <n v="48"/>
    <x v="3"/>
    <x v="10"/>
  </r>
  <r>
    <x v="840"/>
    <x v="15"/>
    <x v="0"/>
    <n v="0.64258000000000004"/>
    <x v="9"/>
    <n v="48"/>
    <x v="3"/>
    <x v="10"/>
  </r>
  <r>
    <x v="840"/>
    <x v="8"/>
    <x v="0"/>
    <n v="0.64258000000000004"/>
    <x v="9"/>
    <n v="48"/>
    <x v="3"/>
    <x v="10"/>
  </r>
  <r>
    <x v="840"/>
    <x v="9"/>
    <x v="0"/>
    <n v="0.64258000000000004"/>
    <x v="9"/>
    <n v="48"/>
    <x v="3"/>
    <x v="10"/>
  </r>
  <r>
    <x v="840"/>
    <x v="10"/>
    <x v="0"/>
    <n v="0.64258000000000004"/>
    <x v="9"/>
    <n v="48"/>
    <x v="3"/>
    <x v="10"/>
  </r>
  <r>
    <x v="840"/>
    <x v="11"/>
    <x v="0"/>
    <n v="0.64258000000000004"/>
    <x v="9"/>
    <n v="48"/>
    <x v="3"/>
    <x v="10"/>
  </r>
  <r>
    <x v="840"/>
    <x v="12"/>
    <x v="0"/>
    <n v="0.64258000000000004"/>
    <x v="9"/>
    <n v="48"/>
    <x v="3"/>
    <x v="10"/>
  </r>
  <r>
    <x v="840"/>
    <x v="18"/>
    <x v="0"/>
    <n v="7.8700000000000006E-2"/>
    <x v="9"/>
    <n v="48"/>
    <x v="3"/>
    <x v="10"/>
  </r>
  <r>
    <x v="840"/>
    <x v="19"/>
    <x v="0"/>
    <n v="0.10150000000000001"/>
    <x v="9"/>
    <n v="48"/>
    <x v="3"/>
    <x v="10"/>
  </r>
  <r>
    <x v="840"/>
    <x v="13"/>
    <x v="0"/>
    <n v="5.509E-2"/>
    <x v="9"/>
    <n v="48"/>
    <x v="3"/>
    <x v="10"/>
  </r>
  <r>
    <x v="840"/>
    <x v="0"/>
    <x v="1"/>
    <n v="0.1163463"/>
    <x v="9"/>
    <n v="48"/>
    <x v="3"/>
    <x v="10"/>
  </r>
  <r>
    <x v="840"/>
    <x v="16"/>
    <x v="1"/>
    <n v="0.26545370000000001"/>
    <x v="9"/>
    <n v="48"/>
    <x v="3"/>
    <x v="10"/>
  </r>
  <r>
    <x v="840"/>
    <x v="14"/>
    <x v="1"/>
    <n v="0.25507560000000001"/>
    <x v="9"/>
    <n v="48"/>
    <x v="3"/>
    <x v="10"/>
  </r>
  <r>
    <x v="840"/>
    <x v="2"/>
    <x v="1"/>
    <n v="0.26358369999999998"/>
    <x v="9"/>
    <n v="48"/>
    <x v="3"/>
    <x v="10"/>
  </r>
  <r>
    <x v="840"/>
    <x v="5"/>
    <x v="1"/>
    <n v="0.10634689999999999"/>
    <x v="9"/>
    <n v="48"/>
    <x v="3"/>
    <x v="10"/>
  </r>
  <r>
    <x v="840"/>
    <x v="6"/>
    <x v="1"/>
    <n v="0.22295039999999999"/>
    <x v="9"/>
    <n v="48"/>
    <x v="3"/>
    <x v="10"/>
  </r>
  <r>
    <x v="840"/>
    <x v="17"/>
    <x v="1"/>
    <n v="0.2875374"/>
    <x v="9"/>
    <n v="48"/>
    <x v="3"/>
    <x v="10"/>
  </r>
  <r>
    <x v="840"/>
    <x v="15"/>
    <x v="1"/>
    <n v="0.27803820000000001"/>
    <x v="9"/>
    <n v="48"/>
    <x v="3"/>
    <x v="10"/>
  </r>
  <r>
    <x v="840"/>
    <x v="8"/>
    <x v="1"/>
    <n v="0.28690159999999998"/>
    <x v="9"/>
    <n v="48"/>
    <x v="3"/>
    <x v="10"/>
  </r>
  <r>
    <x v="840"/>
    <x v="9"/>
    <x v="1"/>
    <n v="0.29518539999999999"/>
    <x v="9"/>
    <n v="48"/>
    <x v="3"/>
    <x v="10"/>
  </r>
  <r>
    <x v="840"/>
    <x v="10"/>
    <x v="1"/>
    <n v="0.312052"/>
    <x v="9"/>
    <n v="48"/>
    <x v="3"/>
    <x v="10"/>
  </r>
  <r>
    <x v="840"/>
    <x v="11"/>
    <x v="1"/>
    <n v="0.3084057"/>
    <x v="9"/>
    <n v="48"/>
    <x v="3"/>
    <x v="10"/>
  </r>
  <r>
    <x v="840"/>
    <x v="12"/>
    <x v="1"/>
    <n v="0.35186260000000003"/>
    <x v="9"/>
    <n v="48"/>
    <x v="3"/>
    <x v="10"/>
  </r>
  <r>
    <x v="840"/>
    <x v="18"/>
    <x v="1"/>
    <n v="0.20363410000000001"/>
    <x v="9"/>
    <n v="48"/>
    <x v="3"/>
    <x v="10"/>
  </r>
  <r>
    <x v="840"/>
    <x v="19"/>
    <x v="1"/>
    <n v="0.20911299999999999"/>
    <x v="9"/>
    <n v="48"/>
    <x v="3"/>
    <x v="10"/>
  </r>
  <r>
    <x v="840"/>
    <x v="13"/>
    <x v="1"/>
    <n v="8.4131860000000003E-2"/>
    <x v="9"/>
    <n v="48"/>
    <x v="3"/>
    <x v="10"/>
  </r>
  <r>
    <x v="841"/>
    <x v="0"/>
    <x v="3"/>
    <n v="0.61009999999999998"/>
    <x v="9"/>
    <n v="44"/>
    <x v="3"/>
    <x v="10"/>
  </r>
  <r>
    <x v="841"/>
    <x v="16"/>
    <x v="3"/>
    <n v="1.421"/>
    <x v="9"/>
    <n v="44"/>
    <x v="3"/>
    <x v="10"/>
  </r>
  <r>
    <x v="841"/>
    <x v="14"/>
    <x v="3"/>
    <n v="1.3603000000000001"/>
    <x v="9"/>
    <n v="44"/>
    <x v="3"/>
    <x v="10"/>
  </r>
  <r>
    <x v="841"/>
    <x v="2"/>
    <x v="3"/>
    <n v="1.4036"/>
    <x v="9"/>
    <n v="44"/>
    <x v="3"/>
    <x v="10"/>
  </r>
  <r>
    <x v="841"/>
    <x v="5"/>
    <x v="3"/>
    <n v="0.92500000000000004"/>
    <x v="9"/>
    <n v="44"/>
    <x v="3"/>
    <x v="10"/>
  </r>
  <r>
    <x v="841"/>
    <x v="6"/>
    <x v="3"/>
    <n v="1.1930000000000001"/>
    <x v="9"/>
    <n v="44"/>
    <x v="3"/>
    <x v="10"/>
  </r>
  <r>
    <x v="841"/>
    <x v="17"/>
    <x v="3"/>
    <n v="1.5295000000000001"/>
    <x v="9"/>
    <n v="44"/>
    <x v="3"/>
    <x v="10"/>
  </r>
  <r>
    <x v="841"/>
    <x v="15"/>
    <x v="3"/>
    <n v="1.4711000000000001"/>
    <x v="9"/>
    <n v="44"/>
    <x v="3"/>
    <x v="10"/>
  </r>
  <r>
    <x v="841"/>
    <x v="8"/>
    <x v="3"/>
    <n v="1.5144"/>
    <x v="9"/>
    <n v="44"/>
    <x v="3"/>
    <x v="10"/>
  </r>
  <r>
    <x v="841"/>
    <x v="9"/>
    <x v="3"/>
    <n v="1.5674999999999999"/>
    <x v="9"/>
    <n v="44"/>
    <x v="3"/>
    <x v="10"/>
  </r>
  <r>
    <x v="841"/>
    <x v="10"/>
    <x v="3"/>
    <n v="1.6517999999999999"/>
    <x v="9"/>
    <n v="44"/>
    <x v="3"/>
    <x v="10"/>
  </r>
  <r>
    <x v="841"/>
    <x v="11"/>
    <x v="3"/>
    <n v="1.6319999999999999"/>
    <x v="9"/>
    <n v="44"/>
    <x v="3"/>
    <x v="10"/>
  </r>
  <r>
    <x v="841"/>
    <x v="12"/>
    <x v="3"/>
    <n v="1.8757999999999999"/>
    <x v="9"/>
    <n v="44"/>
    <x v="3"/>
    <x v="10"/>
  </r>
  <r>
    <x v="841"/>
    <x v="18"/>
    <x v="3"/>
    <n v="1.089"/>
    <x v="9"/>
    <n v="44"/>
    <x v="3"/>
    <x v="10"/>
  </r>
  <r>
    <x v="841"/>
    <x v="19"/>
    <x v="3"/>
    <n v="1.1040000000000001"/>
    <x v="9"/>
    <n v="44"/>
    <x v="3"/>
    <x v="10"/>
  </r>
  <r>
    <x v="841"/>
    <x v="13"/>
    <x v="3"/>
    <n v="0.72733000000000003"/>
    <x v="9"/>
    <n v="44"/>
    <x v="3"/>
    <x v="10"/>
  </r>
  <r>
    <x v="841"/>
    <x v="0"/>
    <x v="2"/>
    <n v="0.34630620000000001"/>
    <x v="9"/>
    <n v="44"/>
    <x v="3"/>
    <x v="10"/>
  </r>
  <r>
    <x v="841"/>
    <x v="16"/>
    <x v="2"/>
    <n v="0.66960459999999999"/>
    <x v="9"/>
    <n v="44"/>
    <x v="3"/>
    <x v="10"/>
  </r>
  <r>
    <x v="841"/>
    <x v="14"/>
    <x v="2"/>
    <n v="0.62025490000000005"/>
    <x v="9"/>
    <n v="44"/>
    <x v="3"/>
    <x v="10"/>
  </r>
  <r>
    <x v="841"/>
    <x v="2"/>
    <x v="2"/>
    <n v="0.65545819999999999"/>
    <x v="9"/>
    <n v="44"/>
    <x v="3"/>
    <x v="10"/>
  </r>
  <r>
    <x v="841"/>
    <x v="5"/>
    <x v="2"/>
    <n v="0.67954409999999998"/>
    <x v="9"/>
    <n v="44"/>
    <x v="3"/>
    <x v="10"/>
  </r>
  <r>
    <x v="841"/>
    <x v="6"/>
    <x v="2"/>
    <n v="0.6083887"/>
    <x v="9"/>
    <n v="44"/>
    <x v="3"/>
    <x v="10"/>
  </r>
  <r>
    <x v="841"/>
    <x v="17"/>
    <x v="2"/>
    <n v="0.60091600000000001"/>
    <x v="9"/>
    <n v="44"/>
    <x v="3"/>
    <x v="10"/>
  </r>
  <r>
    <x v="841"/>
    <x v="15"/>
    <x v="2"/>
    <n v="0.55343629999999999"/>
    <x v="9"/>
    <n v="44"/>
    <x v="3"/>
    <x v="10"/>
  </r>
  <r>
    <x v="841"/>
    <x v="8"/>
    <x v="2"/>
    <n v="0.58863960000000004"/>
    <x v="9"/>
    <n v="44"/>
    <x v="3"/>
    <x v="10"/>
  </r>
  <r>
    <x v="841"/>
    <x v="9"/>
    <x v="2"/>
    <n v="0.63181019999999999"/>
    <x v="9"/>
    <n v="44"/>
    <x v="3"/>
    <x v="10"/>
  </r>
  <r>
    <x v="841"/>
    <x v="10"/>
    <x v="2"/>
    <n v="0.70034689999999999"/>
    <x v="9"/>
    <n v="44"/>
    <x v="3"/>
    <x v="10"/>
  </r>
  <r>
    <x v="841"/>
    <x v="11"/>
    <x v="2"/>
    <n v="0.68424929999999995"/>
    <x v="9"/>
    <n v="44"/>
    <x v="3"/>
    <x v="10"/>
  </r>
  <r>
    <x v="841"/>
    <x v="12"/>
    <x v="2"/>
    <n v="0.88246080000000005"/>
    <x v="9"/>
    <n v="44"/>
    <x v="3"/>
    <x v="10"/>
  </r>
  <r>
    <x v="841"/>
    <x v="18"/>
    <x v="2"/>
    <n v="0.80666590000000005"/>
    <x v="9"/>
    <n v="44"/>
    <x v="3"/>
    <x v="10"/>
  </r>
  <r>
    <x v="841"/>
    <x v="19"/>
    <x v="2"/>
    <n v="0.79606089999999996"/>
    <x v="9"/>
    <n v="44"/>
    <x v="3"/>
    <x v="10"/>
  </r>
  <r>
    <x v="841"/>
    <x v="13"/>
    <x v="2"/>
    <n v="0.58856489999999995"/>
    <x v="9"/>
    <n v="44"/>
    <x v="3"/>
    <x v="10"/>
  </r>
  <r>
    <x v="841"/>
    <x v="0"/>
    <x v="0"/>
    <n v="0.14971000000000001"/>
    <x v="9"/>
    <n v="44"/>
    <x v="3"/>
    <x v="10"/>
  </r>
  <r>
    <x v="841"/>
    <x v="16"/>
    <x v="0"/>
    <n v="0.48568"/>
    <x v="9"/>
    <n v="44"/>
    <x v="3"/>
    <x v="10"/>
  </r>
  <r>
    <x v="841"/>
    <x v="14"/>
    <x v="0"/>
    <n v="0.48568"/>
    <x v="9"/>
    <n v="44"/>
    <x v="3"/>
    <x v="10"/>
  </r>
  <r>
    <x v="841"/>
    <x v="2"/>
    <x v="0"/>
    <n v="0.48568"/>
    <x v="9"/>
    <n v="44"/>
    <x v="3"/>
    <x v="10"/>
  </r>
  <r>
    <x v="841"/>
    <x v="5"/>
    <x v="0"/>
    <n v="0.13904"/>
    <x v="9"/>
    <n v="44"/>
    <x v="3"/>
    <x v="10"/>
  </r>
  <r>
    <x v="841"/>
    <x v="6"/>
    <x v="0"/>
    <n v="0.36153000000000002"/>
    <x v="9"/>
    <n v="44"/>
    <x v="3"/>
    <x v="10"/>
  </r>
  <r>
    <x v="841"/>
    <x v="17"/>
    <x v="0"/>
    <n v="0.64258000000000004"/>
    <x v="9"/>
    <n v="44"/>
    <x v="3"/>
    <x v="10"/>
  </r>
  <r>
    <x v="841"/>
    <x v="15"/>
    <x v="0"/>
    <n v="0.64258000000000004"/>
    <x v="9"/>
    <n v="44"/>
    <x v="3"/>
    <x v="10"/>
  </r>
  <r>
    <x v="841"/>
    <x v="8"/>
    <x v="0"/>
    <n v="0.64258000000000004"/>
    <x v="9"/>
    <n v="44"/>
    <x v="3"/>
    <x v="10"/>
  </r>
  <r>
    <x v="841"/>
    <x v="9"/>
    <x v="0"/>
    <n v="0.64258000000000004"/>
    <x v="9"/>
    <n v="44"/>
    <x v="3"/>
    <x v="10"/>
  </r>
  <r>
    <x v="841"/>
    <x v="10"/>
    <x v="0"/>
    <n v="0.64258000000000004"/>
    <x v="9"/>
    <n v="44"/>
    <x v="3"/>
    <x v="10"/>
  </r>
  <r>
    <x v="841"/>
    <x v="11"/>
    <x v="0"/>
    <n v="0.64258000000000004"/>
    <x v="9"/>
    <n v="44"/>
    <x v="3"/>
    <x v="10"/>
  </r>
  <r>
    <x v="841"/>
    <x v="12"/>
    <x v="0"/>
    <n v="0.64258000000000004"/>
    <x v="9"/>
    <n v="44"/>
    <x v="3"/>
    <x v="10"/>
  </r>
  <r>
    <x v="841"/>
    <x v="18"/>
    <x v="0"/>
    <n v="7.8700000000000006E-2"/>
    <x v="9"/>
    <n v="44"/>
    <x v="3"/>
    <x v="10"/>
  </r>
  <r>
    <x v="841"/>
    <x v="19"/>
    <x v="0"/>
    <n v="0.10150000000000001"/>
    <x v="9"/>
    <n v="44"/>
    <x v="3"/>
    <x v="10"/>
  </r>
  <r>
    <x v="841"/>
    <x v="13"/>
    <x v="0"/>
    <n v="5.509E-2"/>
    <x v="9"/>
    <n v="44"/>
    <x v="3"/>
    <x v="10"/>
  </r>
  <r>
    <x v="841"/>
    <x v="0"/>
    <x v="1"/>
    <n v="0.1140837"/>
    <x v="9"/>
    <n v="44"/>
    <x v="3"/>
    <x v="10"/>
  </r>
  <r>
    <x v="841"/>
    <x v="16"/>
    <x v="1"/>
    <n v="0.26571549999999999"/>
    <x v="9"/>
    <n v="44"/>
    <x v="3"/>
    <x v="10"/>
  </r>
  <r>
    <x v="841"/>
    <x v="14"/>
    <x v="1"/>
    <n v="0.25436500000000001"/>
    <x v="9"/>
    <n v="44"/>
    <x v="3"/>
    <x v="10"/>
  </r>
  <r>
    <x v="841"/>
    <x v="2"/>
    <x v="1"/>
    <n v="0.26246180000000002"/>
    <x v="9"/>
    <n v="44"/>
    <x v="3"/>
    <x v="10"/>
  </r>
  <r>
    <x v="841"/>
    <x v="5"/>
    <x v="1"/>
    <n v="0.10641589999999999"/>
    <x v="9"/>
    <n v="44"/>
    <x v="3"/>
    <x v="10"/>
  </r>
  <r>
    <x v="841"/>
    <x v="6"/>
    <x v="1"/>
    <n v="0.22308130000000001"/>
    <x v="9"/>
    <n v="44"/>
    <x v="3"/>
    <x v="10"/>
  </r>
  <r>
    <x v="841"/>
    <x v="17"/>
    <x v="1"/>
    <n v="0.28600409999999998"/>
    <x v="9"/>
    <n v="44"/>
    <x v="3"/>
    <x v="10"/>
  </r>
  <r>
    <x v="841"/>
    <x v="15"/>
    <x v="1"/>
    <n v="0.27508369999999999"/>
    <x v="9"/>
    <n v="44"/>
    <x v="3"/>
    <x v="10"/>
  </r>
  <r>
    <x v="841"/>
    <x v="8"/>
    <x v="1"/>
    <n v="0.2831805"/>
    <x v="9"/>
    <n v="44"/>
    <x v="3"/>
    <x v="10"/>
  </r>
  <r>
    <x v="841"/>
    <x v="9"/>
    <x v="1"/>
    <n v="0.29310969999999997"/>
    <x v="9"/>
    <n v="44"/>
    <x v="3"/>
    <x v="10"/>
  </r>
  <r>
    <x v="841"/>
    <x v="10"/>
    <x v="1"/>
    <n v="0.30887320000000001"/>
    <x v="9"/>
    <n v="44"/>
    <x v="3"/>
    <x v="10"/>
  </r>
  <r>
    <x v="841"/>
    <x v="11"/>
    <x v="1"/>
    <n v="0.30517070000000002"/>
    <x v="9"/>
    <n v="44"/>
    <x v="3"/>
    <x v="10"/>
  </r>
  <r>
    <x v="841"/>
    <x v="12"/>
    <x v="1"/>
    <n v="0.3507594"/>
    <x v="9"/>
    <n v="44"/>
    <x v="3"/>
    <x v="10"/>
  </r>
  <r>
    <x v="841"/>
    <x v="18"/>
    <x v="1"/>
    <n v="0.20363410000000001"/>
    <x v="9"/>
    <n v="44"/>
    <x v="3"/>
    <x v="10"/>
  </r>
  <r>
    <x v="841"/>
    <x v="19"/>
    <x v="1"/>
    <n v="0.20643900000000001"/>
    <x v="9"/>
    <n v="44"/>
    <x v="3"/>
    <x v="10"/>
  </r>
  <r>
    <x v="841"/>
    <x v="13"/>
    <x v="1"/>
    <n v="8.3675139999999995E-2"/>
    <x v="9"/>
    <n v="44"/>
    <x v="3"/>
    <x v="10"/>
  </r>
  <r>
    <x v="842"/>
    <x v="0"/>
    <x v="3"/>
    <n v="0.62219999999999998"/>
    <x v="9"/>
    <n v="49"/>
    <x v="3"/>
    <x v="11"/>
  </r>
  <r>
    <x v="842"/>
    <x v="16"/>
    <x v="3"/>
    <n v="1.4229000000000001"/>
    <x v="9"/>
    <n v="49"/>
    <x v="3"/>
    <x v="11"/>
  </r>
  <r>
    <x v="842"/>
    <x v="14"/>
    <x v="3"/>
    <n v="1.3660000000000001"/>
    <x v="9"/>
    <n v="49"/>
    <x v="3"/>
    <x v="11"/>
  </r>
  <r>
    <x v="842"/>
    <x v="2"/>
    <x v="3"/>
    <n v="1.4157"/>
    <x v="9"/>
    <n v="49"/>
    <x v="3"/>
    <x v="11"/>
  </r>
  <r>
    <x v="842"/>
    <x v="5"/>
    <x v="3"/>
    <n v="0.92689999999999995"/>
    <x v="9"/>
    <n v="49"/>
    <x v="3"/>
    <x v="11"/>
  </r>
  <r>
    <x v="842"/>
    <x v="6"/>
    <x v="3"/>
    <n v="1.1931"/>
    <x v="9"/>
    <n v="49"/>
    <x v="3"/>
    <x v="11"/>
  </r>
  <r>
    <x v="842"/>
    <x v="17"/>
    <x v="3"/>
    <n v="1.5415000000000001"/>
    <x v="9"/>
    <n v="49"/>
    <x v="3"/>
    <x v="11"/>
  </r>
  <r>
    <x v="842"/>
    <x v="15"/>
    <x v="3"/>
    <n v="1.4899"/>
    <x v="9"/>
    <n v="49"/>
    <x v="3"/>
    <x v="11"/>
  </r>
  <r>
    <x v="842"/>
    <x v="8"/>
    <x v="3"/>
    <n v="1.5448"/>
    <x v="9"/>
    <n v="49"/>
    <x v="3"/>
    <x v="11"/>
  </r>
  <r>
    <x v="842"/>
    <x v="9"/>
    <x v="3"/>
    <n v="1.5841000000000001"/>
    <x v="9"/>
    <n v="49"/>
    <x v="3"/>
    <x v="11"/>
  </r>
  <r>
    <x v="842"/>
    <x v="10"/>
    <x v="3"/>
    <n v="1.6756"/>
    <x v="9"/>
    <n v="49"/>
    <x v="3"/>
    <x v="11"/>
  </r>
  <r>
    <x v="842"/>
    <x v="11"/>
    <x v="3"/>
    <n v="1.6496"/>
    <x v="9"/>
    <n v="49"/>
    <x v="3"/>
    <x v="11"/>
  </r>
  <r>
    <x v="842"/>
    <x v="12"/>
    <x v="3"/>
    <n v="1.8815999999999999"/>
    <x v="9"/>
    <n v="49"/>
    <x v="3"/>
    <x v="11"/>
  </r>
  <r>
    <x v="842"/>
    <x v="18"/>
    <x v="3"/>
    <n v="1.089"/>
    <x v="9"/>
    <n v="49"/>
    <x v="3"/>
    <x v="11"/>
  </r>
  <r>
    <x v="842"/>
    <x v="19"/>
    <x v="3"/>
    <n v="1.1183000000000001"/>
    <x v="9"/>
    <n v="49"/>
    <x v="3"/>
    <x v="11"/>
  </r>
  <r>
    <x v="842"/>
    <x v="13"/>
    <x v="3"/>
    <n v="0.72733000000000003"/>
    <x v="9"/>
    <n v="49"/>
    <x v="3"/>
    <x v="11"/>
  </r>
  <r>
    <x v="842"/>
    <x v="0"/>
    <x v="2"/>
    <n v="0.35614370000000001"/>
    <x v="9"/>
    <n v="49"/>
    <x v="3"/>
    <x v="11"/>
  </r>
  <r>
    <x v="842"/>
    <x v="16"/>
    <x v="2"/>
    <n v="0.67114929999999995"/>
    <x v="9"/>
    <n v="49"/>
    <x v="3"/>
    <x v="11"/>
  </r>
  <r>
    <x v="842"/>
    <x v="14"/>
    <x v="2"/>
    <n v="0.62488920000000003"/>
    <x v="9"/>
    <n v="49"/>
    <x v="3"/>
    <x v="11"/>
  </r>
  <r>
    <x v="842"/>
    <x v="2"/>
    <x v="2"/>
    <n v="0.66529559999999999"/>
    <x v="9"/>
    <n v="49"/>
    <x v="3"/>
    <x v="11"/>
  </r>
  <r>
    <x v="842"/>
    <x v="5"/>
    <x v="2"/>
    <n v="0.68122550000000004"/>
    <x v="9"/>
    <n v="49"/>
    <x v="3"/>
    <x v="11"/>
  </r>
  <r>
    <x v="842"/>
    <x v="6"/>
    <x v="2"/>
    <n v="0.60846999999999996"/>
    <x v="9"/>
    <n v="49"/>
    <x v="3"/>
    <x v="11"/>
  </r>
  <r>
    <x v="842"/>
    <x v="17"/>
    <x v="2"/>
    <n v="0.61067210000000005"/>
    <x v="9"/>
    <n v="49"/>
    <x v="3"/>
    <x v="11"/>
  </r>
  <r>
    <x v="842"/>
    <x v="15"/>
    <x v="2"/>
    <n v="0.56872080000000003"/>
    <x v="9"/>
    <n v="49"/>
    <x v="3"/>
    <x v="11"/>
  </r>
  <r>
    <x v="842"/>
    <x v="8"/>
    <x v="2"/>
    <n v="0.61335499999999998"/>
    <x v="9"/>
    <n v="49"/>
    <x v="3"/>
    <x v="11"/>
  </r>
  <r>
    <x v="842"/>
    <x v="9"/>
    <x v="2"/>
    <n v="0.64530620000000005"/>
    <x v="9"/>
    <n v="49"/>
    <x v="3"/>
    <x v="11"/>
  </r>
  <r>
    <x v="842"/>
    <x v="10"/>
    <x v="2"/>
    <n v="0.71969649999999996"/>
    <x v="9"/>
    <n v="49"/>
    <x v="3"/>
    <x v="11"/>
  </r>
  <r>
    <x v="842"/>
    <x v="11"/>
    <x v="2"/>
    <n v="0.69855820000000002"/>
    <x v="9"/>
    <n v="49"/>
    <x v="3"/>
    <x v="11"/>
  </r>
  <r>
    <x v="842"/>
    <x v="12"/>
    <x v="2"/>
    <n v="0.88717619999999997"/>
    <x v="9"/>
    <n v="49"/>
    <x v="3"/>
    <x v="11"/>
  </r>
  <r>
    <x v="842"/>
    <x v="18"/>
    <x v="2"/>
    <n v="0.80666590000000005"/>
    <x v="9"/>
    <n v="49"/>
    <x v="3"/>
    <x v="11"/>
  </r>
  <r>
    <x v="842"/>
    <x v="19"/>
    <x v="2"/>
    <n v="0.80768689999999999"/>
    <x v="9"/>
    <n v="49"/>
    <x v="3"/>
    <x v="11"/>
  </r>
  <r>
    <x v="842"/>
    <x v="13"/>
    <x v="2"/>
    <n v="0.58856489999999995"/>
    <x v="9"/>
    <n v="49"/>
    <x v="3"/>
    <x v="11"/>
  </r>
  <r>
    <x v="842"/>
    <x v="0"/>
    <x v="0"/>
    <n v="0.14971000000000001"/>
    <x v="9"/>
    <n v="49"/>
    <x v="3"/>
    <x v="11"/>
  </r>
  <r>
    <x v="842"/>
    <x v="16"/>
    <x v="0"/>
    <n v="0.48568"/>
    <x v="9"/>
    <n v="49"/>
    <x v="3"/>
    <x v="11"/>
  </r>
  <r>
    <x v="842"/>
    <x v="14"/>
    <x v="0"/>
    <n v="0.48568"/>
    <x v="9"/>
    <n v="49"/>
    <x v="3"/>
    <x v="11"/>
  </r>
  <r>
    <x v="842"/>
    <x v="2"/>
    <x v="0"/>
    <n v="0.48568"/>
    <x v="9"/>
    <n v="49"/>
    <x v="3"/>
    <x v="11"/>
  </r>
  <r>
    <x v="842"/>
    <x v="5"/>
    <x v="0"/>
    <n v="0.13904"/>
    <x v="9"/>
    <n v="49"/>
    <x v="3"/>
    <x v="11"/>
  </r>
  <r>
    <x v="842"/>
    <x v="6"/>
    <x v="0"/>
    <n v="0.36153000000000002"/>
    <x v="9"/>
    <n v="49"/>
    <x v="3"/>
    <x v="11"/>
  </r>
  <r>
    <x v="842"/>
    <x v="17"/>
    <x v="0"/>
    <n v="0.64258000000000004"/>
    <x v="9"/>
    <n v="49"/>
    <x v="3"/>
    <x v="11"/>
  </r>
  <r>
    <x v="842"/>
    <x v="15"/>
    <x v="0"/>
    <n v="0.64258000000000004"/>
    <x v="9"/>
    <n v="49"/>
    <x v="3"/>
    <x v="11"/>
  </r>
  <r>
    <x v="842"/>
    <x v="8"/>
    <x v="0"/>
    <n v="0.64258000000000004"/>
    <x v="9"/>
    <n v="49"/>
    <x v="3"/>
    <x v="11"/>
  </r>
  <r>
    <x v="842"/>
    <x v="9"/>
    <x v="0"/>
    <n v="0.64258000000000004"/>
    <x v="9"/>
    <n v="49"/>
    <x v="3"/>
    <x v="11"/>
  </r>
  <r>
    <x v="842"/>
    <x v="10"/>
    <x v="0"/>
    <n v="0.64258000000000004"/>
    <x v="9"/>
    <n v="49"/>
    <x v="3"/>
    <x v="11"/>
  </r>
  <r>
    <x v="842"/>
    <x v="11"/>
    <x v="0"/>
    <n v="0.64258000000000004"/>
    <x v="9"/>
    <n v="49"/>
    <x v="3"/>
    <x v="11"/>
  </r>
  <r>
    <x v="842"/>
    <x v="12"/>
    <x v="0"/>
    <n v="0.64258000000000004"/>
    <x v="9"/>
    <n v="49"/>
    <x v="3"/>
    <x v="11"/>
  </r>
  <r>
    <x v="842"/>
    <x v="18"/>
    <x v="0"/>
    <n v="7.8700000000000006E-2"/>
    <x v="9"/>
    <n v="49"/>
    <x v="3"/>
    <x v="11"/>
  </r>
  <r>
    <x v="842"/>
    <x v="19"/>
    <x v="0"/>
    <n v="0.10150000000000001"/>
    <x v="9"/>
    <n v="49"/>
    <x v="3"/>
    <x v="11"/>
  </r>
  <r>
    <x v="842"/>
    <x v="13"/>
    <x v="0"/>
    <n v="5.509E-2"/>
    <x v="9"/>
    <n v="49"/>
    <x v="3"/>
    <x v="11"/>
  </r>
  <r>
    <x v="842"/>
    <x v="0"/>
    <x v="1"/>
    <n v="0.1163463"/>
    <x v="9"/>
    <n v="49"/>
    <x v="3"/>
    <x v="11"/>
  </r>
  <r>
    <x v="842"/>
    <x v="16"/>
    <x v="1"/>
    <n v="0.26607069999999999"/>
    <x v="9"/>
    <n v="49"/>
    <x v="3"/>
    <x v="11"/>
  </r>
  <r>
    <x v="842"/>
    <x v="14"/>
    <x v="1"/>
    <n v="0.25543090000000002"/>
    <x v="9"/>
    <n v="49"/>
    <x v="3"/>
    <x v="11"/>
  </r>
  <r>
    <x v="842"/>
    <x v="2"/>
    <x v="1"/>
    <n v="0.26472440000000003"/>
    <x v="9"/>
    <n v="49"/>
    <x v="3"/>
    <x v="11"/>
  </r>
  <r>
    <x v="842"/>
    <x v="5"/>
    <x v="1"/>
    <n v="0.10663449999999999"/>
    <x v="9"/>
    <n v="49"/>
    <x v="3"/>
    <x v="11"/>
  </r>
  <r>
    <x v="842"/>
    <x v="6"/>
    <x v="1"/>
    <n v="0.22309999999999999"/>
    <x v="9"/>
    <n v="49"/>
    <x v="3"/>
    <x v="11"/>
  </r>
  <r>
    <x v="842"/>
    <x v="17"/>
    <x v="1"/>
    <n v="0.288248"/>
    <x v="9"/>
    <n v="49"/>
    <x v="3"/>
    <x v="11"/>
  </r>
  <r>
    <x v="842"/>
    <x v="15"/>
    <x v="1"/>
    <n v="0.27859919999999999"/>
    <x v="9"/>
    <n v="49"/>
    <x v="3"/>
    <x v="11"/>
  </r>
  <r>
    <x v="842"/>
    <x v="8"/>
    <x v="1"/>
    <n v="0.28886509999999999"/>
    <x v="9"/>
    <n v="49"/>
    <x v="3"/>
    <x v="11"/>
  </r>
  <r>
    <x v="842"/>
    <x v="9"/>
    <x v="1"/>
    <n v="0.29621380000000003"/>
    <x v="9"/>
    <n v="49"/>
    <x v="3"/>
    <x v="11"/>
  </r>
  <r>
    <x v="842"/>
    <x v="10"/>
    <x v="1"/>
    <n v="0.31332359999999998"/>
    <x v="9"/>
    <n v="49"/>
    <x v="3"/>
    <x v="11"/>
  </r>
  <r>
    <x v="842"/>
    <x v="11"/>
    <x v="1"/>
    <n v="0.30846180000000001"/>
    <x v="9"/>
    <n v="49"/>
    <x v="3"/>
    <x v="11"/>
  </r>
  <r>
    <x v="842"/>
    <x v="12"/>
    <x v="1"/>
    <n v="0.35184389999999999"/>
    <x v="9"/>
    <n v="49"/>
    <x v="3"/>
    <x v="11"/>
  </r>
  <r>
    <x v="842"/>
    <x v="18"/>
    <x v="1"/>
    <n v="0.20363410000000001"/>
    <x v="9"/>
    <n v="49"/>
    <x v="3"/>
    <x v="11"/>
  </r>
  <r>
    <x v="842"/>
    <x v="19"/>
    <x v="1"/>
    <n v="0.20911299999999999"/>
    <x v="9"/>
    <n v="49"/>
    <x v="3"/>
    <x v="11"/>
  </r>
  <r>
    <x v="842"/>
    <x v="13"/>
    <x v="1"/>
    <n v="8.3675139999999995E-2"/>
    <x v="9"/>
    <n v="49"/>
    <x v="3"/>
    <x v="11"/>
  </r>
  <r>
    <x v="842"/>
    <x v="0"/>
    <x v="3"/>
    <n v="0.62219999999999998"/>
    <x v="9"/>
    <n v="50"/>
    <x v="3"/>
    <x v="11"/>
  </r>
  <r>
    <x v="842"/>
    <x v="16"/>
    <x v="3"/>
    <n v="1.4229000000000001"/>
    <x v="9"/>
    <n v="50"/>
    <x v="3"/>
    <x v="11"/>
  </r>
  <r>
    <x v="842"/>
    <x v="14"/>
    <x v="3"/>
    <n v="1.3660000000000001"/>
    <x v="9"/>
    <n v="50"/>
    <x v="3"/>
    <x v="11"/>
  </r>
  <r>
    <x v="842"/>
    <x v="2"/>
    <x v="3"/>
    <n v="1.4157"/>
    <x v="9"/>
    <n v="50"/>
    <x v="3"/>
    <x v="11"/>
  </r>
  <r>
    <x v="842"/>
    <x v="5"/>
    <x v="3"/>
    <n v="0.92689999999999995"/>
    <x v="9"/>
    <n v="50"/>
    <x v="3"/>
    <x v="11"/>
  </r>
  <r>
    <x v="842"/>
    <x v="6"/>
    <x v="3"/>
    <n v="1.1931"/>
    <x v="9"/>
    <n v="50"/>
    <x v="3"/>
    <x v="11"/>
  </r>
  <r>
    <x v="842"/>
    <x v="17"/>
    <x v="3"/>
    <n v="1.5415000000000001"/>
    <x v="9"/>
    <n v="50"/>
    <x v="3"/>
    <x v="11"/>
  </r>
  <r>
    <x v="842"/>
    <x v="15"/>
    <x v="3"/>
    <n v="1.4899"/>
    <x v="9"/>
    <n v="50"/>
    <x v="3"/>
    <x v="11"/>
  </r>
  <r>
    <x v="842"/>
    <x v="8"/>
    <x v="3"/>
    <n v="1.5448"/>
    <x v="9"/>
    <n v="50"/>
    <x v="3"/>
    <x v="11"/>
  </r>
  <r>
    <x v="842"/>
    <x v="9"/>
    <x v="3"/>
    <n v="1.5841000000000001"/>
    <x v="9"/>
    <n v="50"/>
    <x v="3"/>
    <x v="11"/>
  </r>
  <r>
    <x v="842"/>
    <x v="10"/>
    <x v="3"/>
    <n v="1.6756"/>
    <x v="9"/>
    <n v="50"/>
    <x v="3"/>
    <x v="11"/>
  </r>
  <r>
    <x v="842"/>
    <x v="11"/>
    <x v="3"/>
    <n v="1.6496"/>
    <x v="9"/>
    <n v="50"/>
    <x v="3"/>
    <x v="11"/>
  </r>
  <r>
    <x v="842"/>
    <x v="12"/>
    <x v="3"/>
    <n v="1.8815999999999999"/>
    <x v="9"/>
    <n v="50"/>
    <x v="3"/>
    <x v="11"/>
  </r>
  <r>
    <x v="842"/>
    <x v="18"/>
    <x v="3"/>
    <n v="1.089"/>
    <x v="9"/>
    <n v="50"/>
    <x v="3"/>
    <x v="11"/>
  </r>
  <r>
    <x v="842"/>
    <x v="19"/>
    <x v="3"/>
    <n v="1.1183000000000001"/>
    <x v="9"/>
    <n v="50"/>
    <x v="3"/>
    <x v="11"/>
  </r>
  <r>
    <x v="842"/>
    <x v="13"/>
    <x v="3"/>
    <n v="0.73209999999999997"/>
    <x v="9"/>
    <n v="50"/>
    <x v="3"/>
    <x v="11"/>
  </r>
  <r>
    <x v="842"/>
    <x v="0"/>
    <x v="2"/>
    <n v="0.35614370000000001"/>
    <x v="9"/>
    <n v="50"/>
    <x v="3"/>
    <x v="11"/>
  </r>
  <r>
    <x v="842"/>
    <x v="16"/>
    <x v="2"/>
    <n v="0.67114929999999995"/>
    <x v="9"/>
    <n v="50"/>
    <x v="3"/>
    <x v="11"/>
  </r>
  <r>
    <x v="842"/>
    <x v="14"/>
    <x v="2"/>
    <n v="0.62488920000000003"/>
    <x v="9"/>
    <n v="50"/>
    <x v="3"/>
    <x v="11"/>
  </r>
  <r>
    <x v="842"/>
    <x v="2"/>
    <x v="2"/>
    <n v="0.66529559999999999"/>
    <x v="9"/>
    <n v="50"/>
    <x v="3"/>
    <x v="11"/>
  </r>
  <r>
    <x v="842"/>
    <x v="5"/>
    <x v="2"/>
    <n v="0.68122550000000004"/>
    <x v="9"/>
    <n v="50"/>
    <x v="3"/>
    <x v="11"/>
  </r>
  <r>
    <x v="842"/>
    <x v="6"/>
    <x v="2"/>
    <n v="0.60846999999999996"/>
    <x v="9"/>
    <n v="50"/>
    <x v="3"/>
    <x v="11"/>
  </r>
  <r>
    <x v="842"/>
    <x v="17"/>
    <x v="2"/>
    <n v="0.61067210000000005"/>
    <x v="9"/>
    <n v="50"/>
    <x v="3"/>
    <x v="11"/>
  </r>
  <r>
    <x v="842"/>
    <x v="15"/>
    <x v="2"/>
    <n v="0.56872080000000003"/>
    <x v="9"/>
    <n v="50"/>
    <x v="3"/>
    <x v="11"/>
  </r>
  <r>
    <x v="842"/>
    <x v="8"/>
    <x v="2"/>
    <n v="0.61335499999999998"/>
    <x v="9"/>
    <n v="50"/>
    <x v="3"/>
    <x v="11"/>
  </r>
  <r>
    <x v="842"/>
    <x v="9"/>
    <x v="2"/>
    <n v="0.64530620000000005"/>
    <x v="9"/>
    <n v="50"/>
    <x v="3"/>
    <x v="11"/>
  </r>
  <r>
    <x v="842"/>
    <x v="10"/>
    <x v="2"/>
    <n v="0.71969649999999996"/>
    <x v="9"/>
    <n v="50"/>
    <x v="3"/>
    <x v="11"/>
  </r>
  <r>
    <x v="842"/>
    <x v="11"/>
    <x v="2"/>
    <n v="0.69855820000000002"/>
    <x v="9"/>
    <n v="50"/>
    <x v="3"/>
    <x v="11"/>
  </r>
  <r>
    <x v="842"/>
    <x v="12"/>
    <x v="2"/>
    <n v="0.88717619999999997"/>
    <x v="9"/>
    <n v="50"/>
    <x v="3"/>
    <x v="11"/>
  </r>
  <r>
    <x v="842"/>
    <x v="18"/>
    <x v="2"/>
    <n v="0.80666590000000005"/>
    <x v="9"/>
    <n v="50"/>
    <x v="3"/>
    <x v="11"/>
  </r>
  <r>
    <x v="842"/>
    <x v="19"/>
    <x v="2"/>
    <n v="0.80768689999999999"/>
    <x v="9"/>
    <n v="50"/>
    <x v="3"/>
    <x v="11"/>
  </r>
  <r>
    <x v="842"/>
    <x v="13"/>
    <x v="2"/>
    <n v="0.59278609999999998"/>
    <x v="9"/>
    <n v="50"/>
    <x v="3"/>
    <x v="11"/>
  </r>
  <r>
    <x v="842"/>
    <x v="0"/>
    <x v="0"/>
    <n v="0.14971000000000001"/>
    <x v="9"/>
    <n v="50"/>
    <x v="3"/>
    <x v="11"/>
  </r>
  <r>
    <x v="842"/>
    <x v="16"/>
    <x v="0"/>
    <n v="0.48568"/>
    <x v="9"/>
    <n v="50"/>
    <x v="3"/>
    <x v="11"/>
  </r>
  <r>
    <x v="842"/>
    <x v="14"/>
    <x v="0"/>
    <n v="0.48568"/>
    <x v="9"/>
    <n v="50"/>
    <x v="3"/>
    <x v="11"/>
  </r>
  <r>
    <x v="842"/>
    <x v="2"/>
    <x v="0"/>
    <n v="0.48568"/>
    <x v="9"/>
    <n v="50"/>
    <x v="3"/>
    <x v="11"/>
  </r>
  <r>
    <x v="842"/>
    <x v="5"/>
    <x v="0"/>
    <n v="0.13904"/>
    <x v="9"/>
    <n v="50"/>
    <x v="3"/>
    <x v="11"/>
  </r>
  <r>
    <x v="842"/>
    <x v="6"/>
    <x v="0"/>
    <n v="0.36153000000000002"/>
    <x v="9"/>
    <n v="50"/>
    <x v="3"/>
    <x v="11"/>
  </r>
  <r>
    <x v="842"/>
    <x v="17"/>
    <x v="0"/>
    <n v="0.64258000000000004"/>
    <x v="9"/>
    <n v="50"/>
    <x v="3"/>
    <x v="11"/>
  </r>
  <r>
    <x v="842"/>
    <x v="15"/>
    <x v="0"/>
    <n v="0.64258000000000004"/>
    <x v="9"/>
    <n v="50"/>
    <x v="3"/>
    <x v="11"/>
  </r>
  <r>
    <x v="842"/>
    <x v="8"/>
    <x v="0"/>
    <n v="0.64258000000000004"/>
    <x v="9"/>
    <n v="50"/>
    <x v="3"/>
    <x v="11"/>
  </r>
  <r>
    <x v="842"/>
    <x v="9"/>
    <x v="0"/>
    <n v="0.64258000000000004"/>
    <x v="9"/>
    <n v="50"/>
    <x v="3"/>
    <x v="11"/>
  </r>
  <r>
    <x v="842"/>
    <x v="10"/>
    <x v="0"/>
    <n v="0.64258000000000004"/>
    <x v="9"/>
    <n v="50"/>
    <x v="3"/>
    <x v="11"/>
  </r>
  <r>
    <x v="842"/>
    <x v="11"/>
    <x v="0"/>
    <n v="0.64258000000000004"/>
    <x v="9"/>
    <n v="50"/>
    <x v="3"/>
    <x v="11"/>
  </r>
  <r>
    <x v="842"/>
    <x v="12"/>
    <x v="0"/>
    <n v="0.64258000000000004"/>
    <x v="9"/>
    <n v="50"/>
    <x v="3"/>
    <x v="11"/>
  </r>
  <r>
    <x v="842"/>
    <x v="18"/>
    <x v="0"/>
    <n v="7.8700000000000006E-2"/>
    <x v="9"/>
    <n v="50"/>
    <x v="3"/>
    <x v="11"/>
  </r>
  <r>
    <x v="842"/>
    <x v="19"/>
    <x v="0"/>
    <n v="0.10150000000000001"/>
    <x v="9"/>
    <n v="50"/>
    <x v="3"/>
    <x v="11"/>
  </r>
  <r>
    <x v="842"/>
    <x v="13"/>
    <x v="0"/>
    <n v="5.509E-2"/>
    <x v="9"/>
    <n v="50"/>
    <x v="3"/>
    <x v="11"/>
  </r>
  <r>
    <x v="842"/>
    <x v="0"/>
    <x v="1"/>
    <n v="0.1163463"/>
    <x v="9"/>
    <n v="50"/>
    <x v="3"/>
    <x v="11"/>
  </r>
  <r>
    <x v="842"/>
    <x v="16"/>
    <x v="1"/>
    <n v="0.26607069999999999"/>
    <x v="9"/>
    <n v="50"/>
    <x v="3"/>
    <x v="11"/>
  </r>
  <r>
    <x v="842"/>
    <x v="14"/>
    <x v="1"/>
    <n v="0.25543090000000002"/>
    <x v="9"/>
    <n v="50"/>
    <x v="3"/>
    <x v="11"/>
  </r>
  <r>
    <x v="842"/>
    <x v="2"/>
    <x v="1"/>
    <n v="0.26472440000000003"/>
    <x v="9"/>
    <n v="50"/>
    <x v="3"/>
    <x v="11"/>
  </r>
  <r>
    <x v="842"/>
    <x v="5"/>
    <x v="1"/>
    <n v="0.10663449999999999"/>
    <x v="9"/>
    <n v="50"/>
    <x v="3"/>
    <x v="11"/>
  </r>
  <r>
    <x v="842"/>
    <x v="6"/>
    <x v="1"/>
    <n v="0.22309999999999999"/>
    <x v="9"/>
    <n v="50"/>
    <x v="3"/>
    <x v="11"/>
  </r>
  <r>
    <x v="842"/>
    <x v="17"/>
    <x v="1"/>
    <n v="0.288248"/>
    <x v="9"/>
    <n v="50"/>
    <x v="3"/>
    <x v="11"/>
  </r>
  <r>
    <x v="842"/>
    <x v="15"/>
    <x v="1"/>
    <n v="0.27859919999999999"/>
    <x v="9"/>
    <n v="50"/>
    <x v="3"/>
    <x v="11"/>
  </r>
  <r>
    <x v="842"/>
    <x v="8"/>
    <x v="1"/>
    <n v="0.28886509999999999"/>
    <x v="9"/>
    <n v="50"/>
    <x v="3"/>
    <x v="11"/>
  </r>
  <r>
    <x v="842"/>
    <x v="9"/>
    <x v="1"/>
    <n v="0.29621380000000003"/>
    <x v="9"/>
    <n v="50"/>
    <x v="3"/>
    <x v="11"/>
  </r>
  <r>
    <x v="842"/>
    <x v="10"/>
    <x v="1"/>
    <n v="0.31332359999999998"/>
    <x v="9"/>
    <n v="50"/>
    <x v="3"/>
    <x v="11"/>
  </r>
  <r>
    <x v="842"/>
    <x v="11"/>
    <x v="1"/>
    <n v="0.30846180000000001"/>
    <x v="9"/>
    <n v="50"/>
    <x v="3"/>
    <x v="11"/>
  </r>
  <r>
    <x v="842"/>
    <x v="12"/>
    <x v="1"/>
    <n v="0.35184389999999999"/>
    <x v="9"/>
    <n v="50"/>
    <x v="3"/>
    <x v="11"/>
  </r>
  <r>
    <x v="842"/>
    <x v="18"/>
    <x v="1"/>
    <n v="0.20363410000000001"/>
    <x v="9"/>
    <n v="50"/>
    <x v="3"/>
    <x v="11"/>
  </r>
  <r>
    <x v="842"/>
    <x v="19"/>
    <x v="1"/>
    <n v="0.20911299999999999"/>
    <x v="9"/>
    <n v="50"/>
    <x v="3"/>
    <x v="11"/>
  </r>
  <r>
    <x v="842"/>
    <x v="13"/>
    <x v="1"/>
    <n v="8.4223900000000004E-2"/>
    <x v="9"/>
    <n v="50"/>
    <x v="3"/>
    <x v="11"/>
  </r>
  <r>
    <x v="843"/>
    <x v="0"/>
    <x v="3"/>
    <n v="0.62260000000000004"/>
    <x v="9"/>
    <n v="50"/>
    <x v="3"/>
    <x v="11"/>
  </r>
  <r>
    <x v="843"/>
    <x v="16"/>
    <x v="3"/>
    <n v="1.4237"/>
    <x v="9"/>
    <n v="50"/>
    <x v="3"/>
    <x v="11"/>
  </r>
  <r>
    <x v="843"/>
    <x v="14"/>
    <x v="3"/>
    <n v="1.3681000000000001"/>
    <x v="9"/>
    <n v="50"/>
    <x v="3"/>
    <x v="11"/>
  </r>
  <r>
    <x v="843"/>
    <x v="2"/>
    <x v="3"/>
    <n v="1.4123000000000001"/>
    <x v="9"/>
    <n v="50"/>
    <x v="3"/>
    <x v="11"/>
  </r>
  <r>
    <x v="843"/>
    <x v="5"/>
    <x v="3"/>
    <n v="0.92779999999999996"/>
    <x v="9"/>
    <n v="50"/>
    <x v="3"/>
    <x v="11"/>
  </r>
  <r>
    <x v="843"/>
    <x v="6"/>
    <x v="3"/>
    <n v="1.1944999999999999"/>
    <x v="9"/>
    <n v="50"/>
    <x v="3"/>
    <x v="11"/>
  </r>
  <r>
    <x v="843"/>
    <x v="17"/>
    <x v="3"/>
    <n v="1.5386"/>
    <x v="9"/>
    <n v="50"/>
    <x v="3"/>
    <x v="11"/>
  </r>
  <r>
    <x v="843"/>
    <x v="15"/>
    <x v="3"/>
    <n v="1.4854000000000001"/>
    <x v="9"/>
    <n v="50"/>
    <x v="3"/>
    <x v="11"/>
  </r>
  <r>
    <x v="843"/>
    <x v="8"/>
    <x v="3"/>
    <n v="1.534"/>
    <x v="9"/>
    <n v="50"/>
    <x v="3"/>
    <x v="11"/>
  </r>
  <r>
    <x v="843"/>
    <x v="9"/>
    <x v="3"/>
    <n v="1.5787"/>
    <x v="9"/>
    <n v="50"/>
    <x v="3"/>
    <x v="11"/>
  </r>
  <r>
    <x v="843"/>
    <x v="10"/>
    <x v="3"/>
    <n v="1.6728000000000001"/>
    <x v="9"/>
    <n v="50"/>
    <x v="3"/>
    <x v="11"/>
  </r>
  <r>
    <x v="843"/>
    <x v="11"/>
    <x v="3"/>
    <n v="1.6518999999999999"/>
    <x v="9"/>
    <n v="50"/>
    <x v="3"/>
    <x v="11"/>
  </r>
  <r>
    <x v="843"/>
    <x v="12"/>
    <x v="3"/>
    <n v="1.8819999999999999"/>
    <x v="9"/>
    <n v="50"/>
    <x v="3"/>
    <x v="11"/>
  </r>
  <r>
    <x v="843"/>
    <x v="18"/>
    <x v="3"/>
    <n v="1.0840000000000001"/>
    <x v="9"/>
    <n v="50"/>
    <x v="3"/>
    <x v="11"/>
  </r>
  <r>
    <x v="843"/>
    <x v="19"/>
    <x v="3"/>
    <n v="1.1183000000000001"/>
    <x v="9"/>
    <n v="50"/>
    <x v="3"/>
    <x v="11"/>
  </r>
  <r>
    <x v="843"/>
    <x v="13"/>
    <x v="3"/>
    <n v="0.73209999999999997"/>
    <x v="9"/>
    <n v="50"/>
    <x v="3"/>
    <x v="11"/>
  </r>
  <r>
    <x v="843"/>
    <x v="0"/>
    <x v="2"/>
    <n v="0.35646889999999998"/>
    <x v="9"/>
    <n v="50"/>
    <x v="3"/>
    <x v="11"/>
  </r>
  <r>
    <x v="843"/>
    <x v="16"/>
    <x v="2"/>
    <n v="0.6717997"/>
    <x v="9"/>
    <n v="50"/>
    <x v="3"/>
    <x v="11"/>
  </r>
  <r>
    <x v="843"/>
    <x v="14"/>
    <x v="2"/>
    <n v="0.6265965"/>
    <x v="9"/>
    <n v="50"/>
    <x v="3"/>
    <x v="11"/>
  </r>
  <r>
    <x v="843"/>
    <x v="2"/>
    <x v="2"/>
    <n v="0.66253139999999999"/>
    <x v="9"/>
    <n v="50"/>
    <x v="3"/>
    <x v="11"/>
  </r>
  <r>
    <x v="843"/>
    <x v="5"/>
    <x v="2"/>
    <n v="0.68202200000000002"/>
    <x v="9"/>
    <n v="50"/>
    <x v="3"/>
    <x v="11"/>
  </r>
  <r>
    <x v="843"/>
    <x v="6"/>
    <x v="2"/>
    <n v="0.60960820000000004"/>
    <x v="9"/>
    <n v="50"/>
    <x v="3"/>
    <x v="11"/>
  </r>
  <r>
    <x v="843"/>
    <x v="17"/>
    <x v="2"/>
    <n v="0.60831429999999997"/>
    <x v="9"/>
    <n v="50"/>
    <x v="3"/>
    <x v="11"/>
  </r>
  <r>
    <x v="843"/>
    <x v="15"/>
    <x v="2"/>
    <n v="0.56506230000000002"/>
    <x v="9"/>
    <n v="50"/>
    <x v="3"/>
    <x v="11"/>
  </r>
  <r>
    <x v="843"/>
    <x v="8"/>
    <x v="2"/>
    <n v="0.60457450000000001"/>
    <x v="9"/>
    <n v="50"/>
    <x v="3"/>
    <x v="11"/>
  </r>
  <r>
    <x v="843"/>
    <x v="9"/>
    <x v="2"/>
    <n v="0.64091589999999998"/>
    <x v="9"/>
    <n v="50"/>
    <x v="3"/>
    <x v="11"/>
  </r>
  <r>
    <x v="843"/>
    <x v="10"/>
    <x v="2"/>
    <n v="0.71741999999999995"/>
    <x v="9"/>
    <n v="50"/>
    <x v="3"/>
    <x v="11"/>
  </r>
  <r>
    <x v="843"/>
    <x v="11"/>
    <x v="2"/>
    <n v="0.7004281"/>
    <x v="9"/>
    <n v="50"/>
    <x v="3"/>
    <x v="11"/>
  </r>
  <r>
    <x v="843"/>
    <x v="12"/>
    <x v="2"/>
    <n v="0.88750119999999999"/>
    <x v="9"/>
    <n v="50"/>
    <x v="3"/>
    <x v="11"/>
  </r>
  <r>
    <x v="843"/>
    <x v="18"/>
    <x v="2"/>
    <n v="0.80260089999999995"/>
    <x v="9"/>
    <n v="50"/>
    <x v="3"/>
    <x v="11"/>
  </r>
  <r>
    <x v="843"/>
    <x v="19"/>
    <x v="2"/>
    <n v="0.80768689999999999"/>
    <x v="9"/>
    <n v="50"/>
    <x v="3"/>
    <x v="11"/>
  </r>
  <r>
    <x v="843"/>
    <x v="13"/>
    <x v="2"/>
    <n v="0.59278609999999998"/>
    <x v="9"/>
    <n v="50"/>
    <x v="3"/>
    <x v="11"/>
  </r>
  <r>
    <x v="843"/>
    <x v="0"/>
    <x v="0"/>
    <n v="0.14971000000000001"/>
    <x v="9"/>
    <n v="50"/>
    <x v="3"/>
    <x v="11"/>
  </r>
  <r>
    <x v="843"/>
    <x v="16"/>
    <x v="0"/>
    <n v="0.48568"/>
    <x v="9"/>
    <n v="50"/>
    <x v="3"/>
    <x v="11"/>
  </r>
  <r>
    <x v="843"/>
    <x v="14"/>
    <x v="0"/>
    <n v="0.48568"/>
    <x v="9"/>
    <n v="50"/>
    <x v="3"/>
    <x v="11"/>
  </r>
  <r>
    <x v="843"/>
    <x v="2"/>
    <x v="0"/>
    <n v="0.48568"/>
    <x v="9"/>
    <n v="50"/>
    <x v="3"/>
    <x v="11"/>
  </r>
  <r>
    <x v="843"/>
    <x v="5"/>
    <x v="0"/>
    <n v="0.13904"/>
    <x v="9"/>
    <n v="50"/>
    <x v="3"/>
    <x v="11"/>
  </r>
  <r>
    <x v="843"/>
    <x v="6"/>
    <x v="0"/>
    <n v="0.36153000000000002"/>
    <x v="9"/>
    <n v="50"/>
    <x v="3"/>
    <x v="11"/>
  </r>
  <r>
    <x v="843"/>
    <x v="17"/>
    <x v="0"/>
    <n v="0.64258000000000004"/>
    <x v="9"/>
    <n v="50"/>
    <x v="3"/>
    <x v="11"/>
  </r>
  <r>
    <x v="843"/>
    <x v="15"/>
    <x v="0"/>
    <n v="0.64258000000000004"/>
    <x v="9"/>
    <n v="50"/>
    <x v="3"/>
    <x v="11"/>
  </r>
  <r>
    <x v="843"/>
    <x v="8"/>
    <x v="0"/>
    <n v="0.64258000000000004"/>
    <x v="9"/>
    <n v="50"/>
    <x v="3"/>
    <x v="11"/>
  </r>
  <r>
    <x v="843"/>
    <x v="9"/>
    <x v="0"/>
    <n v="0.64258000000000004"/>
    <x v="9"/>
    <n v="50"/>
    <x v="3"/>
    <x v="11"/>
  </r>
  <r>
    <x v="843"/>
    <x v="10"/>
    <x v="0"/>
    <n v="0.64258000000000004"/>
    <x v="9"/>
    <n v="50"/>
    <x v="3"/>
    <x v="11"/>
  </r>
  <r>
    <x v="843"/>
    <x v="11"/>
    <x v="0"/>
    <n v="0.64258000000000004"/>
    <x v="9"/>
    <n v="50"/>
    <x v="3"/>
    <x v="11"/>
  </r>
  <r>
    <x v="843"/>
    <x v="12"/>
    <x v="0"/>
    <n v="0.64258000000000004"/>
    <x v="9"/>
    <n v="50"/>
    <x v="3"/>
    <x v="11"/>
  </r>
  <r>
    <x v="843"/>
    <x v="18"/>
    <x v="0"/>
    <n v="7.8700000000000006E-2"/>
    <x v="9"/>
    <n v="50"/>
    <x v="3"/>
    <x v="11"/>
  </r>
  <r>
    <x v="843"/>
    <x v="19"/>
    <x v="0"/>
    <n v="0.10150000000000001"/>
    <x v="9"/>
    <n v="50"/>
    <x v="3"/>
    <x v="11"/>
  </r>
  <r>
    <x v="843"/>
    <x v="13"/>
    <x v="0"/>
    <n v="5.509E-2"/>
    <x v="9"/>
    <n v="50"/>
    <x v="3"/>
    <x v="11"/>
  </r>
  <r>
    <x v="843"/>
    <x v="0"/>
    <x v="1"/>
    <n v="0.1164211"/>
    <x v="9"/>
    <n v="50"/>
    <x v="3"/>
    <x v="11"/>
  </r>
  <r>
    <x v="843"/>
    <x v="16"/>
    <x v="1"/>
    <n v="0.26622030000000002"/>
    <x v="9"/>
    <n v="50"/>
    <x v="3"/>
    <x v="11"/>
  </r>
  <r>
    <x v="843"/>
    <x v="14"/>
    <x v="1"/>
    <n v="0.25582359999999998"/>
    <x v="9"/>
    <n v="50"/>
    <x v="3"/>
    <x v="11"/>
  </r>
  <r>
    <x v="843"/>
    <x v="2"/>
    <x v="1"/>
    <n v="0.26408860000000001"/>
    <x v="9"/>
    <n v="50"/>
    <x v="3"/>
    <x v="11"/>
  </r>
  <r>
    <x v="843"/>
    <x v="5"/>
    <x v="1"/>
    <n v="0.1067381"/>
    <x v="9"/>
    <n v="50"/>
    <x v="3"/>
    <x v="11"/>
  </r>
  <r>
    <x v="843"/>
    <x v="6"/>
    <x v="1"/>
    <n v="0.2233618"/>
    <x v="9"/>
    <n v="50"/>
    <x v="3"/>
    <x v="11"/>
  </r>
  <r>
    <x v="843"/>
    <x v="17"/>
    <x v="1"/>
    <n v="0.28770570000000001"/>
    <x v="9"/>
    <n v="50"/>
    <x v="3"/>
    <x v="11"/>
  </r>
  <r>
    <x v="843"/>
    <x v="15"/>
    <x v="1"/>
    <n v="0.2777577"/>
    <x v="9"/>
    <n v="50"/>
    <x v="3"/>
    <x v="11"/>
  </r>
  <r>
    <x v="843"/>
    <x v="8"/>
    <x v="1"/>
    <n v="0.28684549999999998"/>
    <x v="9"/>
    <n v="50"/>
    <x v="3"/>
    <x v="11"/>
  </r>
  <r>
    <x v="843"/>
    <x v="9"/>
    <x v="1"/>
    <n v="0.29520400000000002"/>
    <x v="9"/>
    <n v="50"/>
    <x v="3"/>
    <x v="11"/>
  </r>
  <r>
    <x v="843"/>
    <x v="10"/>
    <x v="1"/>
    <n v="0.31280000000000002"/>
    <x v="9"/>
    <n v="50"/>
    <x v="3"/>
    <x v="11"/>
  </r>
  <r>
    <x v="843"/>
    <x v="11"/>
    <x v="1"/>
    <n v="0.3088919"/>
    <x v="9"/>
    <n v="50"/>
    <x v="3"/>
    <x v="11"/>
  </r>
  <r>
    <x v="843"/>
    <x v="12"/>
    <x v="1"/>
    <n v="0.35191869999999997"/>
    <x v="9"/>
    <n v="50"/>
    <x v="3"/>
    <x v="11"/>
  </r>
  <r>
    <x v="843"/>
    <x v="18"/>
    <x v="1"/>
    <n v="0.2026992"/>
    <x v="9"/>
    <n v="50"/>
    <x v="3"/>
    <x v="11"/>
  </r>
  <r>
    <x v="843"/>
    <x v="19"/>
    <x v="1"/>
    <n v="0.20911299999999999"/>
    <x v="9"/>
    <n v="50"/>
    <x v="3"/>
    <x v="11"/>
  </r>
  <r>
    <x v="843"/>
    <x v="13"/>
    <x v="1"/>
    <n v="8.4223900000000004E-2"/>
    <x v="9"/>
    <n v="50"/>
    <x v="3"/>
    <x v="11"/>
  </r>
  <r>
    <x v="844"/>
    <x v="0"/>
    <x v="3"/>
    <n v="0.62639999999999996"/>
    <x v="9"/>
    <n v="51"/>
    <x v="3"/>
    <x v="11"/>
  </r>
  <r>
    <x v="844"/>
    <x v="16"/>
    <x v="3"/>
    <n v="1.4239999999999999"/>
    <x v="9"/>
    <n v="51"/>
    <x v="3"/>
    <x v="11"/>
  </r>
  <r>
    <x v="844"/>
    <x v="14"/>
    <x v="3"/>
    <n v="1.3685"/>
    <x v="9"/>
    <n v="51"/>
    <x v="3"/>
    <x v="11"/>
  </r>
  <r>
    <x v="844"/>
    <x v="2"/>
    <x v="3"/>
    <n v="1.4161999999999999"/>
    <x v="9"/>
    <n v="51"/>
    <x v="3"/>
    <x v="11"/>
  </r>
  <r>
    <x v="844"/>
    <x v="5"/>
    <x v="3"/>
    <n v="0.92810000000000004"/>
    <x v="9"/>
    <n v="51"/>
    <x v="3"/>
    <x v="11"/>
  </r>
  <r>
    <x v="844"/>
    <x v="6"/>
    <x v="3"/>
    <n v="1.1968000000000001"/>
    <x v="9"/>
    <n v="51"/>
    <x v="3"/>
    <x v="11"/>
  </r>
  <r>
    <x v="844"/>
    <x v="17"/>
    <x v="3"/>
    <n v="1.534"/>
    <x v="9"/>
    <n v="51"/>
    <x v="3"/>
    <x v="11"/>
  </r>
  <r>
    <x v="844"/>
    <x v="15"/>
    <x v="3"/>
    <n v="1.4811000000000001"/>
    <x v="9"/>
    <n v="51"/>
    <x v="3"/>
    <x v="11"/>
  </r>
  <r>
    <x v="844"/>
    <x v="8"/>
    <x v="3"/>
    <n v="1.5343"/>
    <x v="9"/>
    <n v="51"/>
    <x v="3"/>
    <x v="11"/>
  </r>
  <r>
    <x v="844"/>
    <x v="9"/>
    <x v="3"/>
    <n v="1.5710999999999999"/>
    <x v="9"/>
    <n v="51"/>
    <x v="3"/>
    <x v="11"/>
  </r>
  <r>
    <x v="844"/>
    <x v="10"/>
    <x v="3"/>
    <n v="1.6672"/>
    <x v="9"/>
    <n v="51"/>
    <x v="3"/>
    <x v="11"/>
  </r>
  <r>
    <x v="844"/>
    <x v="11"/>
    <x v="3"/>
    <n v="1.6406000000000001"/>
    <x v="9"/>
    <n v="51"/>
    <x v="3"/>
    <x v="11"/>
  </r>
  <r>
    <x v="844"/>
    <x v="12"/>
    <x v="3"/>
    <n v="1.879"/>
    <x v="9"/>
    <n v="51"/>
    <x v="3"/>
    <x v="11"/>
  </r>
  <r>
    <x v="844"/>
    <x v="18"/>
    <x v="3"/>
    <n v="1.0840000000000001"/>
    <x v="9"/>
    <n v="51"/>
    <x v="3"/>
    <x v="11"/>
  </r>
  <r>
    <x v="844"/>
    <x v="19"/>
    <x v="3"/>
    <n v="1.1183000000000001"/>
    <x v="9"/>
    <n v="51"/>
    <x v="3"/>
    <x v="11"/>
  </r>
  <r>
    <x v="844"/>
    <x v="13"/>
    <x v="3"/>
    <n v="0.753"/>
    <x v="9"/>
    <n v="51"/>
    <x v="3"/>
    <x v="11"/>
  </r>
  <r>
    <x v="844"/>
    <x v="0"/>
    <x v="2"/>
    <n v="0.3595583"/>
    <x v="9"/>
    <n v="51"/>
    <x v="3"/>
    <x v="11"/>
  </r>
  <r>
    <x v="844"/>
    <x v="16"/>
    <x v="2"/>
    <n v="0.67204359999999996"/>
    <x v="9"/>
    <n v="51"/>
    <x v="3"/>
    <x v="11"/>
  </r>
  <r>
    <x v="844"/>
    <x v="14"/>
    <x v="2"/>
    <n v="0.62692170000000003"/>
    <x v="9"/>
    <n v="51"/>
    <x v="3"/>
    <x v="11"/>
  </r>
  <r>
    <x v="844"/>
    <x v="2"/>
    <x v="2"/>
    <n v="0.66570220000000002"/>
    <x v="9"/>
    <n v="51"/>
    <x v="3"/>
    <x v="11"/>
  </r>
  <r>
    <x v="844"/>
    <x v="5"/>
    <x v="2"/>
    <n v="0.68228750000000005"/>
    <x v="9"/>
    <n v="51"/>
    <x v="3"/>
    <x v="11"/>
  </r>
  <r>
    <x v="844"/>
    <x v="6"/>
    <x v="2"/>
    <n v="0.61147810000000002"/>
    <x v="9"/>
    <n v="51"/>
    <x v="3"/>
    <x v="11"/>
  </r>
  <r>
    <x v="844"/>
    <x v="17"/>
    <x v="2"/>
    <n v="0.60457450000000001"/>
    <x v="9"/>
    <n v="51"/>
    <x v="3"/>
    <x v="11"/>
  </r>
  <r>
    <x v="844"/>
    <x v="15"/>
    <x v="2"/>
    <n v="0.56156640000000002"/>
    <x v="9"/>
    <n v="51"/>
    <x v="3"/>
    <x v="11"/>
  </r>
  <r>
    <x v="844"/>
    <x v="8"/>
    <x v="2"/>
    <n v="0.60481839999999998"/>
    <x v="9"/>
    <n v="51"/>
    <x v="3"/>
    <x v="11"/>
  </r>
  <r>
    <x v="844"/>
    <x v="9"/>
    <x v="2"/>
    <n v="0.63473710000000005"/>
    <x v="9"/>
    <n v="51"/>
    <x v="3"/>
    <x v="11"/>
  </r>
  <r>
    <x v="844"/>
    <x v="10"/>
    <x v="2"/>
    <n v="0.71286720000000003"/>
    <x v="9"/>
    <n v="51"/>
    <x v="3"/>
    <x v="11"/>
  </r>
  <r>
    <x v="844"/>
    <x v="11"/>
    <x v="2"/>
    <n v="0.69124110000000005"/>
    <x v="9"/>
    <n v="51"/>
    <x v="3"/>
    <x v="11"/>
  </r>
  <r>
    <x v="844"/>
    <x v="12"/>
    <x v="2"/>
    <n v="0.88506220000000002"/>
    <x v="9"/>
    <n v="51"/>
    <x v="3"/>
    <x v="11"/>
  </r>
  <r>
    <x v="844"/>
    <x v="18"/>
    <x v="2"/>
    <n v="0.80260089999999995"/>
    <x v="9"/>
    <n v="51"/>
    <x v="3"/>
    <x v="11"/>
  </r>
  <r>
    <x v="844"/>
    <x v="19"/>
    <x v="2"/>
    <n v="0.80768689999999999"/>
    <x v="9"/>
    <n v="51"/>
    <x v="3"/>
    <x v="11"/>
  </r>
  <r>
    <x v="844"/>
    <x v="13"/>
    <x v="2"/>
    <n v="0.61128170000000004"/>
    <x v="9"/>
    <n v="51"/>
    <x v="3"/>
    <x v="11"/>
  </r>
  <r>
    <x v="844"/>
    <x v="0"/>
    <x v="0"/>
    <n v="0.14971000000000001"/>
    <x v="9"/>
    <n v="51"/>
    <x v="3"/>
    <x v="11"/>
  </r>
  <r>
    <x v="844"/>
    <x v="16"/>
    <x v="0"/>
    <n v="0.48568"/>
    <x v="9"/>
    <n v="51"/>
    <x v="3"/>
    <x v="11"/>
  </r>
  <r>
    <x v="844"/>
    <x v="14"/>
    <x v="0"/>
    <n v="0.48568"/>
    <x v="9"/>
    <n v="51"/>
    <x v="3"/>
    <x v="11"/>
  </r>
  <r>
    <x v="844"/>
    <x v="2"/>
    <x v="0"/>
    <n v="0.48568"/>
    <x v="9"/>
    <n v="51"/>
    <x v="3"/>
    <x v="11"/>
  </r>
  <r>
    <x v="844"/>
    <x v="5"/>
    <x v="0"/>
    <n v="0.13904"/>
    <x v="9"/>
    <n v="51"/>
    <x v="3"/>
    <x v="11"/>
  </r>
  <r>
    <x v="844"/>
    <x v="6"/>
    <x v="0"/>
    <n v="0.36153000000000002"/>
    <x v="9"/>
    <n v="51"/>
    <x v="3"/>
    <x v="11"/>
  </r>
  <r>
    <x v="844"/>
    <x v="17"/>
    <x v="0"/>
    <n v="0.64258000000000004"/>
    <x v="9"/>
    <n v="51"/>
    <x v="3"/>
    <x v="11"/>
  </r>
  <r>
    <x v="844"/>
    <x v="15"/>
    <x v="0"/>
    <n v="0.64258000000000004"/>
    <x v="9"/>
    <n v="51"/>
    <x v="3"/>
    <x v="11"/>
  </r>
  <r>
    <x v="844"/>
    <x v="8"/>
    <x v="0"/>
    <n v="0.64258000000000004"/>
    <x v="9"/>
    <n v="51"/>
    <x v="3"/>
    <x v="11"/>
  </r>
  <r>
    <x v="844"/>
    <x v="9"/>
    <x v="0"/>
    <n v="0.64258000000000004"/>
    <x v="9"/>
    <n v="51"/>
    <x v="3"/>
    <x v="11"/>
  </r>
  <r>
    <x v="844"/>
    <x v="10"/>
    <x v="0"/>
    <n v="0.64258000000000004"/>
    <x v="9"/>
    <n v="51"/>
    <x v="3"/>
    <x v="11"/>
  </r>
  <r>
    <x v="844"/>
    <x v="11"/>
    <x v="0"/>
    <n v="0.64258000000000004"/>
    <x v="9"/>
    <n v="51"/>
    <x v="3"/>
    <x v="11"/>
  </r>
  <r>
    <x v="844"/>
    <x v="12"/>
    <x v="0"/>
    <n v="0.64258000000000004"/>
    <x v="9"/>
    <n v="51"/>
    <x v="3"/>
    <x v="11"/>
  </r>
  <r>
    <x v="844"/>
    <x v="18"/>
    <x v="0"/>
    <n v="7.8700000000000006E-2"/>
    <x v="9"/>
    <n v="51"/>
    <x v="3"/>
    <x v="11"/>
  </r>
  <r>
    <x v="844"/>
    <x v="19"/>
    <x v="0"/>
    <n v="0.10150000000000001"/>
    <x v="9"/>
    <n v="51"/>
    <x v="3"/>
    <x v="11"/>
  </r>
  <r>
    <x v="844"/>
    <x v="13"/>
    <x v="0"/>
    <n v="5.509E-2"/>
    <x v="9"/>
    <n v="51"/>
    <x v="3"/>
    <x v="11"/>
  </r>
  <r>
    <x v="844"/>
    <x v="0"/>
    <x v="1"/>
    <n v="0.11713170000000001"/>
    <x v="9"/>
    <n v="51"/>
    <x v="3"/>
    <x v="11"/>
  </r>
  <r>
    <x v="844"/>
    <x v="16"/>
    <x v="1"/>
    <n v="0.26627640000000002"/>
    <x v="9"/>
    <n v="51"/>
    <x v="3"/>
    <x v="11"/>
  </r>
  <r>
    <x v="844"/>
    <x v="14"/>
    <x v="1"/>
    <n v="0.25589840000000003"/>
    <x v="9"/>
    <n v="51"/>
    <x v="3"/>
    <x v="11"/>
  </r>
  <r>
    <x v="844"/>
    <x v="2"/>
    <x v="1"/>
    <n v="0.26481789999999999"/>
    <x v="9"/>
    <n v="51"/>
    <x v="3"/>
    <x v="11"/>
  </r>
  <r>
    <x v="844"/>
    <x v="5"/>
    <x v="1"/>
    <n v="0.1067726"/>
    <x v="9"/>
    <n v="51"/>
    <x v="3"/>
    <x v="11"/>
  </r>
  <r>
    <x v="844"/>
    <x v="6"/>
    <x v="1"/>
    <n v="0.22379189999999999"/>
    <x v="9"/>
    <n v="51"/>
    <x v="3"/>
    <x v="11"/>
  </r>
  <r>
    <x v="844"/>
    <x v="17"/>
    <x v="1"/>
    <n v="0.28684549999999998"/>
    <x v="9"/>
    <n v="51"/>
    <x v="3"/>
    <x v="11"/>
  </r>
  <r>
    <x v="844"/>
    <x v="15"/>
    <x v="1"/>
    <n v="0.27695360000000002"/>
    <x v="9"/>
    <n v="51"/>
    <x v="3"/>
    <x v="11"/>
  </r>
  <r>
    <x v="844"/>
    <x v="8"/>
    <x v="1"/>
    <n v="0.28690159999999998"/>
    <x v="9"/>
    <n v="51"/>
    <x v="3"/>
    <x v="11"/>
  </r>
  <r>
    <x v="844"/>
    <x v="9"/>
    <x v="1"/>
    <n v="0.29378290000000001"/>
    <x v="9"/>
    <n v="51"/>
    <x v="3"/>
    <x v="11"/>
  </r>
  <r>
    <x v="844"/>
    <x v="10"/>
    <x v="1"/>
    <n v="0.3117528"/>
    <x v="9"/>
    <n v="51"/>
    <x v="3"/>
    <x v="11"/>
  </r>
  <r>
    <x v="844"/>
    <x v="11"/>
    <x v="1"/>
    <n v="0.30677880000000002"/>
    <x v="9"/>
    <n v="51"/>
    <x v="3"/>
    <x v="11"/>
  </r>
  <r>
    <x v="844"/>
    <x v="12"/>
    <x v="1"/>
    <n v="0.3513577"/>
    <x v="9"/>
    <n v="51"/>
    <x v="3"/>
    <x v="11"/>
  </r>
  <r>
    <x v="844"/>
    <x v="18"/>
    <x v="1"/>
    <n v="0.2026992"/>
    <x v="9"/>
    <n v="51"/>
    <x v="3"/>
    <x v="11"/>
  </r>
  <r>
    <x v="844"/>
    <x v="19"/>
    <x v="1"/>
    <n v="0.20911299999999999"/>
    <x v="9"/>
    <n v="51"/>
    <x v="3"/>
    <x v="11"/>
  </r>
  <r>
    <x v="844"/>
    <x v="13"/>
    <x v="1"/>
    <n v="8.6628319999999995E-2"/>
    <x v="9"/>
    <n v="51"/>
    <x v="3"/>
    <x v="11"/>
  </r>
  <r>
    <x v="845"/>
    <x v="0"/>
    <x v="3"/>
    <n v="0.63090000000000002"/>
    <x v="9"/>
    <n v="52"/>
    <x v="3"/>
    <x v="11"/>
  </r>
  <r>
    <x v="845"/>
    <x v="16"/>
    <x v="3"/>
    <n v="1.4374"/>
    <x v="9"/>
    <n v="52"/>
    <x v="3"/>
    <x v="11"/>
  </r>
  <r>
    <x v="845"/>
    <x v="14"/>
    <x v="3"/>
    <n v="1.3827"/>
    <x v="9"/>
    <n v="52"/>
    <x v="3"/>
    <x v="11"/>
  </r>
  <r>
    <x v="845"/>
    <x v="2"/>
    <x v="3"/>
    <n v="1.4334"/>
    <x v="9"/>
    <n v="52"/>
    <x v="3"/>
    <x v="11"/>
  </r>
  <r>
    <x v="845"/>
    <x v="5"/>
    <x v="3"/>
    <n v="0.93940000000000001"/>
    <x v="9"/>
    <n v="52"/>
    <x v="3"/>
    <x v="11"/>
  </r>
  <r>
    <x v="845"/>
    <x v="6"/>
    <x v="3"/>
    <n v="1.2055"/>
    <x v="9"/>
    <n v="52"/>
    <x v="3"/>
    <x v="11"/>
  </r>
  <r>
    <x v="845"/>
    <x v="17"/>
    <x v="3"/>
    <n v="1.5398000000000001"/>
    <x v="9"/>
    <n v="52"/>
    <x v="3"/>
    <x v="11"/>
  </r>
  <r>
    <x v="845"/>
    <x v="15"/>
    <x v="3"/>
    <n v="1.4896"/>
    <x v="9"/>
    <n v="52"/>
    <x v="3"/>
    <x v="11"/>
  </r>
  <r>
    <x v="845"/>
    <x v="8"/>
    <x v="3"/>
    <n v="1.5426"/>
    <x v="9"/>
    <n v="52"/>
    <x v="3"/>
    <x v="11"/>
  </r>
  <r>
    <x v="845"/>
    <x v="9"/>
    <x v="3"/>
    <n v="1.5773999999999999"/>
    <x v="9"/>
    <n v="52"/>
    <x v="3"/>
    <x v="11"/>
  </r>
  <r>
    <x v="845"/>
    <x v="10"/>
    <x v="3"/>
    <n v="1.677"/>
    <x v="9"/>
    <n v="52"/>
    <x v="3"/>
    <x v="11"/>
  </r>
  <r>
    <x v="845"/>
    <x v="11"/>
    <x v="3"/>
    <n v="1.6438999999999999"/>
    <x v="9"/>
    <n v="52"/>
    <x v="3"/>
    <x v="11"/>
  </r>
  <r>
    <x v="845"/>
    <x v="12"/>
    <x v="3"/>
    <n v="1.8824000000000001"/>
    <x v="9"/>
    <n v="52"/>
    <x v="3"/>
    <x v="11"/>
  </r>
  <r>
    <x v="845"/>
    <x v="18"/>
    <x v="3"/>
    <n v="1.0840000000000001"/>
    <x v="9"/>
    <n v="52"/>
    <x v="3"/>
    <x v="11"/>
  </r>
  <r>
    <x v="845"/>
    <x v="19"/>
    <x v="3"/>
    <n v="1.1183000000000001"/>
    <x v="9"/>
    <n v="52"/>
    <x v="3"/>
    <x v="11"/>
  </r>
  <r>
    <x v="845"/>
    <x v="13"/>
    <x v="3"/>
    <n v="0.76439999999999997"/>
    <x v="9"/>
    <n v="52"/>
    <x v="3"/>
    <x v="11"/>
  </r>
  <r>
    <x v="845"/>
    <x v="0"/>
    <x v="2"/>
    <n v="0.36321680000000001"/>
    <x v="9"/>
    <n v="52"/>
    <x v="3"/>
    <x v="11"/>
  </r>
  <r>
    <x v="845"/>
    <x v="16"/>
    <x v="2"/>
    <n v="0.68293789999999999"/>
    <x v="9"/>
    <n v="52"/>
    <x v="3"/>
    <x v="11"/>
  </r>
  <r>
    <x v="845"/>
    <x v="14"/>
    <x v="2"/>
    <n v="0.63846639999999999"/>
    <x v="9"/>
    <n v="52"/>
    <x v="3"/>
    <x v="11"/>
  </r>
  <r>
    <x v="845"/>
    <x v="2"/>
    <x v="2"/>
    <n v="0.67968589999999995"/>
    <x v="9"/>
    <n v="52"/>
    <x v="3"/>
    <x v="11"/>
  </r>
  <r>
    <x v="845"/>
    <x v="5"/>
    <x v="2"/>
    <n v="0.6922874"/>
    <x v="9"/>
    <n v="52"/>
    <x v="3"/>
    <x v="11"/>
  </r>
  <r>
    <x v="845"/>
    <x v="6"/>
    <x v="2"/>
    <n v="0.61855130000000003"/>
    <x v="9"/>
    <n v="52"/>
    <x v="3"/>
    <x v="11"/>
  </r>
  <r>
    <x v="845"/>
    <x v="17"/>
    <x v="2"/>
    <n v="0.60929"/>
    <x v="9"/>
    <n v="52"/>
    <x v="3"/>
    <x v="11"/>
  </r>
  <r>
    <x v="845"/>
    <x v="15"/>
    <x v="2"/>
    <n v="0.56847689999999995"/>
    <x v="9"/>
    <n v="52"/>
    <x v="3"/>
    <x v="11"/>
  </r>
  <r>
    <x v="845"/>
    <x v="8"/>
    <x v="2"/>
    <n v="0.61156639999999995"/>
    <x v="9"/>
    <n v="52"/>
    <x v="3"/>
    <x v="11"/>
  </r>
  <r>
    <x v="845"/>
    <x v="9"/>
    <x v="2"/>
    <n v="0.63985899999999996"/>
    <x v="9"/>
    <n v="52"/>
    <x v="3"/>
    <x v="11"/>
  </r>
  <r>
    <x v="845"/>
    <x v="10"/>
    <x v="2"/>
    <n v="0.72083459999999999"/>
    <x v="9"/>
    <n v="52"/>
    <x v="3"/>
    <x v="11"/>
  </r>
  <r>
    <x v="845"/>
    <x v="11"/>
    <x v="2"/>
    <n v="0.69392419999999999"/>
    <x v="9"/>
    <n v="52"/>
    <x v="3"/>
    <x v="11"/>
  </r>
  <r>
    <x v="845"/>
    <x v="12"/>
    <x v="2"/>
    <n v="0.88782649999999996"/>
    <x v="9"/>
    <n v="52"/>
    <x v="3"/>
    <x v="11"/>
  </r>
  <r>
    <x v="845"/>
    <x v="18"/>
    <x v="2"/>
    <n v="0.80260089999999995"/>
    <x v="9"/>
    <n v="52"/>
    <x v="3"/>
    <x v="11"/>
  </r>
  <r>
    <x v="845"/>
    <x v="19"/>
    <x v="2"/>
    <n v="0.80768689999999999"/>
    <x v="9"/>
    <n v="52"/>
    <x v="3"/>
    <x v="11"/>
  </r>
  <r>
    <x v="845"/>
    <x v="13"/>
    <x v="2"/>
    <n v="0.62137019999999998"/>
    <x v="9"/>
    <n v="52"/>
    <x v="3"/>
    <x v="11"/>
  </r>
  <r>
    <x v="845"/>
    <x v="0"/>
    <x v="0"/>
    <n v="0.14971000000000001"/>
    <x v="9"/>
    <n v="52"/>
    <x v="3"/>
    <x v="11"/>
  </r>
  <r>
    <x v="845"/>
    <x v="16"/>
    <x v="0"/>
    <n v="0.48568"/>
    <x v="9"/>
    <n v="52"/>
    <x v="3"/>
    <x v="11"/>
  </r>
  <r>
    <x v="845"/>
    <x v="14"/>
    <x v="0"/>
    <n v="0.48568"/>
    <x v="9"/>
    <n v="52"/>
    <x v="3"/>
    <x v="11"/>
  </r>
  <r>
    <x v="845"/>
    <x v="2"/>
    <x v="0"/>
    <n v="0.48568"/>
    <x v="9"/>
    <n v="52"/>
    <x v="3"/>
    <x v="11"/>
  </r>
  <r>
    <x v="845"/>
    <x v="5"/>
    <x v="0"/>
    <n v="0.13904"/>
    <x v="9"/>
    <n v="52"/>
    <x v="3"/>
    <x v="11"/>
  </r>
  <r>
    <x v="845"/>
    <x v="6"/>
    <x v="0"/>
    <n v="0.36153000000000002"/>
    <x v="9"/>
    <n v="52"/>
    <x v="3"/>
    <x v="11"/>
  </r>
  <r>
    <x v="845"/>
    <x v="17"/>
    <x v="0"/>
    <n v="0.64258000000000004"/>
    <x v="9"/>
    <n v="52"/>
    <x v="3"/>
    <x v="11"/>
  </r>
  <r>
    <x v="845"/>
    <x v="15"/>
    <x v="0"/>
    <n v="0.64258000000000004"/>
    <x v="9"/>
    <n v="52"/>
    <x v="3"/>
    <x v="11"/>
  </r>
  <r>
    <x v="845"/>
    <x v="8"/>
    <x v="0"/>
    <n v="0.64258000000000004"/>
    <x v="9"/>
    <n v="52"/>
    <x v="3"/>
    <x v="11"/>
  </r>
  <r>
    <x v="845"/>
    <x v="9"/>
    <x v="0"/>
    <n v="0.64258000000000004"/>
    <x v="9"/>
    <n v="52"/>
    <x v="3"/>
    <x v="11"/>
  </r>
  <r>
    <x v="845"/>
    <x v="10"/>
    <x v="0"/>
    <n v="0.64258000000000004"/>
    <x v="9"/>
    <n v="52"/>
    <x v="3"/>
    <x v="11"/>
  </r>
  <r>
    <x v="845"/>
    <x v="11"/>
    <x v="0"/>
    <n v="0.64258000000000004"/>
    <x v="9"/>
    <n v="52"/>
    <x v="3"/>
    <x v="11"/>
  </r>
  <r>
    <x v="845"/>
    <x v="12"/>
    <x v="0"/>
    <n v="0.64258000000000004"/>
    <x v="9"/>
    <n v="52"/>
    <x v="3"/>
    <x v="11"/>
  </r>
  <r>
    <x v="845"/>
    <x v="18"/>
    <x v="0"/>
    <n v="7.8700000000000006E-2"/>
    <x v="9"/>
    <n v="52"/>
    <x v="3"/>
    <x v="11"/>
  </r>
  <r>
    <x v="845"/>
    <x v="19"/>
    <x v="0"/>
    <n v="0.10150000000000001"/>
    <x v="9"/>
    <n v="52"/>
    <x v="3"/>
    <x v="11"/>
  </r>
  <r>
    <x v="845"/>
    <x v="13"/>
    <x v="0"/>
    <n v="5.509E-2"/>
    <x v="9"/>
    <n v="52"/>
    <x v="3"/>
    <x v="11"/>
  </r>
  <r>
    <x v="845"/>
    <x v="0"/>
    <x v="1"/>
    <n v="0.1179732"/>
    <x v="9"/>
    <n v="52"/>
    <x v="3"/>
    <x v="11"/>
  </r>
  <r>
    <x v="845"/>
    <x v="16"/>
    <x v="1"/>
    <n v="0.26878210000000002"/>
    <x v="9"/>
    <n v="52"/>
    <x v="3"/>
    <x v="11"/>
  </r>
  <r>
    <x v="845"/>
    <x v="14"/>
    <x v="1"/>
    <n v="0.2585537"/>
    <x v="9"/>
    <n v="52"/>
    <x v="3"/>
    <x v="11"/>
  </r>
  <r>
    <x v="845"/>
    <x v="2"/>
    <x v="1"/>
    <n v="0.2680342"/>
    <x v="9"/>
    <n v="52"/>
    <x v="3"/>
    <x v="11"/>
  </r>
  <r>
    <x v="845"/>
    <x v="5"/>
    <x v="1"/>
    <n v="0.1080726"/>
    <x v="9"/>
    <n v="52"/>
    <x v="3"/>
    <x v="11"/>
  </r>
  <r>
    <x v="845"/>
    <x v="6"/>
    <x v="1"/>
    <n v="0.2254187"/>
    <x v="9"/>
    <n v="52"/>
    <x v="3"/>
    <x v="11"/>
  </r>
  <r>
    <x v="845"/>
    <x v="17"/>
    <x v="1"/>
    <n v="0.28793010000000002"/>
    <x v="9"/>
    <n v="52"/>
    <x v="3"/>
    <x v="11"/>
  </r>
  <r>
    <x v="845"/>
    <x v="15"/>
    <x v="1"/>
    <n v="0.27854309999999999"/>
    <x v="9"/>
    <n v="52"/>
    <x v="3"/>
    <x v="11"/>
  </r>
  <r>
    <x v="845"/>
    <x v="8"/>
    <x v="1"/>
    <n v="0.28845369999999998"/>
    <x v="9"/>
    <n v="52"/>
    <x v="3"/>
    <x v="11"/>
  </r>
  <r>
    <x v="845"/>
    <x v="9"/>
    <x v="1"/>
    <n v="0.29496099999999997"/>
    <x v="9"/>
    <n v="52"/>
    <x v="3"/>
    <x v="11"/>
  </r>
  <r>
    <x v="845"/>
    <x v="10"/>
    <x v="1"/>
    <n v="0.31358540000000001"/>
    <x v="9"/>
    <n v="52"/>
    <x v="3"/>
    <x v="11"/>
  </r>
  <r>
    <x v="845"/>
    <x v="11"/>
    <x v="1"/>
    <n v="0.3073959"/>
    <x v="9"/>
    <n v="52"/>
    <x v="3"/>
    <x v="11"/>
  </r>
  <r>
    <x v="845"/>
    <x v="12"/>
    <x v="1"/>
    <n v="0.35199350000000001"/>
    <x v="9"/>
    <n v="52"/>
    <x v="3"/>
    <x v="11"/>
  </r>
  <r>
    <x v="845"/>
    <x v="18"/>
    <x v="1"/>
    <n v="0.2026992"/>
    <x v="9"/>
    <n v="52"/>
    <x v="3"/>
    <x v="11"/>
  </r>
  <r>
    <x v="845"/>
    <x v="19"/>
    <x v="1"/>
    <n v="0.20911299999999999"/>
    <x v="9"/>
    <n v="52"/>
    <x v="3"/>
    <x v="11"/>
  </r>
  <r>
    <x v="845"/>
    <x v="13"/>
    <x v="1"/>
    <n v="8.7939820000000002E-2"/>
    <x v="9"/>
    <n v="52"/>
    <x v="3"/>
    <x v="11"/>
  </r>
  <r>
    <x v="846"/>
    <x v="0"/>
    <x v="3"/>
    <n v="0.63370000000000004"/>
    <x v="9"/>
    <n v="53"/>
    <x v="3"/>
    <x v="11"/>
  </r>
  <r>
    <x v="846"/>
    <x v="16"/>
    <x v="3"/>
    <n v="1.4462999999999999"/>
    <x v="9"/>
    <n v="53"/>
    <x v="3"/>
    <x v="11"/>
  </r>
  <r>
    <x v="846"/>
    <x v="14"/>
    <x v="3"/>
    <n v="1.3936999999999999"/>
    <x v="9"/>
    <n v="53"/>
    <x v="3"/>
    <x v="11"/>
  </r>
  <r>
    <x v="846"/>
    <x v="2"/>
    <x v="3"/>
    <n v="1.4419"/>
    <x v="9"/>
    <n v="53"/>
    <x v="3"/>
    <x v="11"/>
  </r>
  <r>
    <x v="846"/>
    <x v="5"/>
    <x v="3"/>
    <n v="0.94879999999999998"/>
    <x v="9"/>
    <n v="53"/>
    <x v="3"/>
    <x v="11"/>
  </r>
  <r>
    <x v="846"/>
    <x v="6"/>
    <x v="3"/>
    <n v="1.2158"/>
    <x v="9"/>
    <n v="53"/>
    <x v="3"/>
    <x v="11"/>
  </r>
  <r>
    <x v="846"/>
    <x v="17"/>
    <x v="3"/>
    <n v="1.546"/>
    <x v="9"/>
    <n v="53"/>
    <x v="3"/>
    <x v="11"/>
  </r>
  <r>
    <x v="846"/>
    <x v="15"/>
    <x v="3"/>
    <n v="1.4983"/>
    <x v="9"/>
    <n v="53"/>
    <x v="3"/>
    <x v="11"/>
  </r>
  <r>
    <x v="846"/>
    <x v="8"/>
    <x v="3"/>
    <n v="1.5525"/>
    <x v="9"/>
    <n v="53"/>
    <x v="3"/>
    <x v="11"/>
  </r>
  <r>
    <x v="846"/>
    <x v="9"/>
    <x v="3"/>
    <n v="1.5834999999999999"/>
    <x v="9"/>
    <n v="53"/>
    <x v="3"/>
    <x v="11"/>
  </r>
  <r>
    <x v="846"/>
    <x v="10"/>
    <x v="3"/>
    <n v="1.6865000000000001"/>
    <x v="9"/>
    <n v="53"/>
    <x v="3"/>
    <x v="11"/>
  </r>
  <r>
    <x v="846"/>
    <x v="11"/>
    <x v="3"/>
    <n v="1.6523000000000001"/>
    <x v="9"/>
    <n v="53"/>
    <x v="3"/>
    <x v="11"/>
  </r>
  <r>
    <x v="846"/>
    <x v="12"/>
    <x v="3"/>
    <n v="1.8795999999999999"/>
    <x v="9"/>
    <n v="53"/>
    <x v="3"/>
    <x v="11"/>
  </r>
  <r>
    <x v="846"/>
    <x v="18"/>
    <x v="3"/>
    <n v="1.0840000000000001"/>
    <x v="9"/>
    <n v="53"/>
    <x v="3"/>
    <x v="11"/>
  </r>
  <r>
    <x v="846"/>
    <x v="19"/>
    <x v="3"/>
    <n v="1.1183000000000001"/>
    <x v="9"/>
    <n v="53"/>
    <x v="3"/>
    <x v="11"/>
  </r>
  <r>
    <x v="846"/>
    <x v="13"/>
    <x v="3"/>
    <n v="0.79561999999999999"/>
    <x v="9"/>
    <n v="53"/>
    <x v="3"/>
    <x v="11"/>
  </r>
  <r>
    <x v="846"/>
    <x v="0"/>
    <x v="2"/>
    <n v="0.36549330000000002"/>
    <x v="9"/>
    <n v="53"/>
    <x v="3"/>
    <x v="11"/>
  </r>
  <r>
    <x v="846"/>
    <x v="16"/>
    <x v="2"/>
    <n v="0.6901737"/>
    <x v="9"/>
    <n v="53"/>
    <x v="3"/>
    <x v="11"/>
  </r>
  <r>
    <x v="846"/>
    <x v="14"/>
    <x v="2"/>
    <n v="0.64740940000000002"/>
    <x v="9"/>
    <n v="53"/>
    <x v="3"/>
    <x v="11"/>
  </r>
  <r>
    <x v="846"/>
    <x v="2"/>
    <x v="2"/>
    <n v="0.68659650000000005"/>
    <x v="9"/>
    <n v="53"/>
    <x v="3"/>
    <x v="11"/>
  </r>
  <r>
    <x v="846"/>
    <x v="5"/>
    <x v="2"/>
    <n v="0.70060599999999995"/>
    <x v="9"/>
    <n v="53"/>
    <x v="3"/>
    <x v="11"/>
  </r>
  <r>
    <x v="846"/>
    <x v="6"/>
    <x v="2"/>
    <n v="0.62692530000000002"/>
    <x v="9"/>
    <n v="53"/>
    <x v="3"/>
    <x v="11"/>
  </r>
  <r>
    <x v="846"/>
    <x v="17"/>
    <x v="2"/>
    <n v="0.61433059999999995"/>
    <x v="9"/>
    <n v="53"/>
    <x v="3"/>
    <x v="11"/>
  </r>
  <r>
    <x v="846"/>
    <x v="15"/>
    <x v="2"/>
    <n v="0.57555009999999995"/>
    <x v="9"/>
    <n v="53"/>
    <x v="3"/>
    <x v="11"/>
  </r>
  <r>
    <x v="846"/>
    <x v="8"/>
    <x v="2"/>
    <n v="0.61961509999999997"/>
    <x v="9"/>
    <n v="53"/>
    <x v="3"/>
    <x v="11"/>
  </r>
  <r>
    <x v="846"/>
    <x v="9"/>
    <x v="2"/>
    <n v="0.64481840000000001"/>
    <x v="9"/>
    <n v="53"/>
    <x v="3"/>
    <x v="11"/>
  </r>
  <r>
    <x v="846"/>
    <x v="10"/>
    <x v="2"/>
    <n v="0.72855820000000004"/>
    <x v="9"/>
    <n v="53"/>
    <x v="3"/>
    <x v="11"/>
  </r>
  <r>
    <x v="846"/>
    <x v="11"/>
    <x v="2"/>
    <n v="0.70075339999999997"/>
    <x v="9"/>
    <n v="53"/>
    <x v="3"/>
    <x v="11"/>
  </r>
  <r>
    <x v="846"/>
    <x v="12"/>
    <x v="2"/>
    <n v="0.88555010000000001"/>
    <x v="9"/>
    <n v="53"/>
    <x v="3"/>
    <x v="11"/>
  </r>
  <r>
    <x v="846"/>
    <x v="18"/>
    <x v="2"/>
    <n v="0.80260089999999995"/>
    <x v="9"/>
    <n v="53"/>
    <x v="3"/>
    <x v="11"/>
  </r>
  <r>
    <x v="846"/>
    <x v="19"/>
    <x v="2"/>
    <n v="0.80768689999999999"/>
    <x v="9"/>
    <n v="53"/>
    <x v="3"/>
    <x v="11"/>
  </r>
  <r>
    <x v="846"/>
    <x v="13"/>
    <x v="2"/>
    <n v="0.64899850000000003"/>
    <x v="9"/>
    <n v="53"/>
    <x v="3"/>
    <x v="11"/>
  </r>
  <r>
    <x v="846"/>
    <x v="0"/>
    <x v="0"/>
    <n v="0.14971000000000001"/>
    <x v="9"/>
    <n v="53"/>
    <x v="3"/>
    <x v="11"/>
  </r>
  <r>
    <x v="846"/>
    <x v="16"/>
    <x v="0"/>
    <n v="0.48568"/>
    <x v="9"/>
    <n v="53"/>
    <x v="3"/>
    <x v="11"/>
  </r>
  <r>
    <x v="846"/>
    <x v="14"/>
    <x v="0"/>
    <n v="0.48568"/>
    <x v="9"/>
    <n v="53"/>
    <x v="3"/>
    <x v="11"/>
  </r>
  <r>
    <x v="846"/>
    <x v="2"/>
    <x v="0"/>
    <n v="0.48568"/>
    <x v="9"/>
    <n v="53"/>
    <x v="3"/>
    <x v="11"/>
  </r>
  <r>
    <x v="846"/>
    <x v="5"/>
    <x v="0"/>
    <n v="0.13904"/>
    <x v="9"/>
    <n v="53"/>
    <x v="3"/>
    <x v="11"/>
  </r>
  <r>
    <x v="846"/>
    <x v="6"/>
    <x v="0"/>
    <n v="0.36153000000000002"/>
    <x v="9"/>
    <n v="53"/>
    <x v="3"/>
    <x v="11"/>
  </r>
  <r>
    <x v="846"/>
    <x v="17"/>
    <x v="0"/>
    <n v="0.64258000000000004"/>
    <x v="9"/>
    <n v="53"/>
    <x v="3"/>
    <x v="11"/>
  </r>
  <r>
    <x v="846"/>
    <x v="15"/>
    <x v="0"/>
    <n v="0.64258000000000004"/>
    <x v="9"/>
    <n v="53"/>
    <x v="3"/>
    <x v="11"/>
  </r>
  <r>
    <x v="846"/>
    <x v="8"/>
    <x v="0"/>
    <n v="0.64258000000000004"/>
    <x v="9"/>
    <n v="53"/>
    <x v="3"/>
    <x v="11"/>
  </r>
  <r>
    <x v="846"/>
    <x v="9"/>
    <x v="0"/>
    <n v="0.64258000000000004"/>
    <x v="9"/>
    <n v="53"/>
    <x v="3"/>
    <x v="11"/>
  </r>
  <r>
    <x v="846"/>
    <x v="10"/>
    <x v="0"/>
    <n v="0.64258000000000004"/>
    <x v="9"/>
    <n v="53"/>
    <x v="3"/>
    <x v="11"/>
  </r>
  <r>
    <x v="846"/>
    <x v="11"/>
    <x v="0"/>
    <n v="0.64258000000000004"/>
    <x v="9"/>
    <n v="53"/>
    <x v="3"/>
    <x v="11"/>
  </r>
  <r>
    <x v="846"/>
    <x v="12"/>
    <x v="0"/>
    <n v="0.64258000000000004"/>
    <x v="9"/>
    <n v="53"/>
    <x v="3"/>
    <x v="11"/>
  </r>
  <r>
    <x v="846"/>
    <x v="18"/>
    <x v="0"/>
    <n v="7.8700000000000006E-2"/>
    <x v="9"/>
    <n v="53"/>
    <x v="3"/>
    <x v="11"/>
  </r>
  <r>
    <x v="846"/>
    <x v="19"/>
    <x v="0"/>
    <n v="0.10150000000000001"/>
    <x v="9"/>
    <n v="53"/>
    <x v="3"/>
    <x v="11"/>
  </r>
  <r>
    <x v="846"/>
    <x v="13"/>
    <x v="0"/>
    <n v="5.509E-2"/>
    <x v="9"/>
    <n v="53"/>
    <x v="3"/>
    <x v="11"/>
  </r>
  <r>
    <x v="846"/>
    <x v="0"/>
    <x v="1"/>
    <n v="0.1184968"/>
    <x v="9"/>
    <n v="53"/>
    <x v="3"/>
    <x v="11"/>
  </r>
  <r>
    <x v="846"/>
    <x v="16"/>
    <x v="1"/>
    <n v="0.27044639999999998"/>
    <x v="9"/>
    <n v="53"/>
    <x v="3"/>
    <x v="11"/>
  </r>
  <r>
    <x v="846"/>
    <x v="14"/>
    <x v="1"/>
    <n v="0.26061060000000003"/>
    <x v="9"/>
    <n v="53"/>
    <x v="3"/>
    <x v="11"/>
  </r>
  <r>
    <x v="846"/>
    <x v="2"/>
    <x v="1"/>
    <n v="0.26962360000000002"/>
    <x v="9"/>
    <n v="53"/>
    <x v="3"/>
    <x v="11"/>
  </r>
  <r>
    <x v="846"/>
    <x v="5"/>
    <x v="1"/>
    <n v="0.109154"/>
    <x v="9"/>
    <n v="53"/>
    <x v="3"/>
    <x v="11"/>
  </r>
  <r>
    <x v="846"/>
    <x v="6"/>
    <x v="1"/>
    <n v="0.22734470000000001"/>
    <x v="9"/>
    <n v="53"/>
    <x v="3"/>
    <x v="11"/>
  </r>
  <r>
    <x v="846"/>
    <x v="17"/>
    <x v="1"/>
    <n v="0.2890894"/>
    <x v="9"/>
    <n v="53"/>
    <x v="3"/>
    <x v="11"/>
  </r>
  <r>
    <x v="846"/>
    <x v="15"/>
    <x v="1"/>
    <n v="0.28016990000000003"/>
    <x v="9"/>
    <n v="53"/>
    <x v="3"/>
    <x v="11"/>
  </r>
  <r>
    <x v="846"/>
    <x v="8"/>
    <x v="1"/>
    <n v="0.29030489999999998"/>
    <x v="9"/>
    <n v="53"/>
    <x v="3"/>
    <x v="11"/>
  </r>
  <r>
    <x v="846"/>
    <x v="9"/>
    <x v="1"/>
    <n v="0.29610160000000002"/>
    <x v="9"/>
    <n v="53"/>
    <x v="3"/>
    <x v="11"/>
  </r>
  <r>
    <x v="846"/>
    <x v="10"/>
    <x v="1"/>
    <n v="0.31536180000000003"/>
    <x v="9"/>
    <n v="53"/>
    <x v="3"/>
    <x v="11"/>
  </r>
  <r>
    <x v="846"/>
    <x v="11"/>
    <x v="1"/>
    <n v="0.30896669999999998"/>
    <x v="9"/>
    <n v="53"/>
    <x v="3"/>
    <x v="11"/>
  </r>
  <r>
    <x v="846"/>
    <x v="12"/>
    <x v="1"/>
    <n v="0.3514699"/>
    <x v="9"/>
    <n v="53"/>
    <x v="3"/>
    <x v="11"/>
  </r>
  <r>
    <x v="846"/>
    <x v="18"/>
    <x v="1"/>
    <n v="0.2026992"/>
    <x v="9"/>
    <n v="53"/>
    <x v="3"/>
    <x v="11"/>
  </r>
  <r>
    <x v="846"/>
    <x v="19"/>
    <x v="1"/>
    <n v="0.20911299999999999"/>
    <x v="9"/>
    <n v="53"/>
    <x v="3"/>
    <x v="11"/>
  </r>
  <r>
    <x v="846"/>
    <x v="13"/>
    <x v="1"/>
    <n v="9.1531509999999996E-2"/>
    <x v="9"/>
    <n v="53"/>
    <x v="3"/>
    <x v="11"/>
  </r>
  <r>
    <x v="847"/>
    <x v="0"/>
    <x v="3"/>
    <n v="0.67549999999999999"/>
    <x v="10"/>
    <n v="2"/>
    <x v="0"/>
    <x v="0"/>
  </r>
  <r>
    <x v="847"/>
    <x v="16"/>
    <x v="3"/>
    <n v="1.4861"/>
    <x v="10"/>
    <n v="2"/>
    <x v="0"/>
    <x v="0"/>
  </r>
  <r>
    <x v="847"/>
    <x v="14"/>
    <x v="3"/>
    <n v="1.4213"/>
    <x v="10"/>
    <n v="2"/>
    <x v="0"/>
    <x v="0"/>
  </r>
  <r>
    <x v="847"/>
    <x v="2"/>
    <x v="3"/>
    <n v="1.4757"/>
    <x v="10"/>
    <n v="2"/>
    <x v="0"/>
    <x v="0"/>
  </r>
  <r>
    <x v="847"/>
    <x v="5"/>
    <x v="3"/>
    <n v="0.96609999999999996"/>
    <x v="10"/>
    <n v="2"/>
    <x v="0"/>
    <x v="0"/>
  </r>
  <r>
    <x v="847"/>
    <x v="6"/>
    <x v="3"/>
    <n v="1.2427999999999999"/>
    <x v="10"/>
    <n v="2"/>
    <x v="0"/>
    <x v="0"/>
  </r>
  <r>
    <x v="847"/>
    <x v="17"/>
    <x v="3"/>
    <n v="1.5874999999999999"/>
    <x v="10"/>
    <n v="2"/>
    <x v="0"/>
    <x v="0"/>
  </r>
  <r>
    <x v="847"/>
    <x v="15"/>
    <x v="3"/>
    <n v="1.5338000000000001"/>
    <x v="10"/>
    <n v="2"/>
    <x v="0"/>
    <x v="0"/>
  </r>
  <r>
    <x v="847"/>
    <x v="8"/>
    <x v="3"/>
    <n v="1.5953999999999999"/>
    <x v="10"/>
    <n v="2"/>
    <x v="0"/>
    <x v="0"/>
  </r>
  <r>
    <x v="847"/>
    <x v="9"/>
    <x v="3"/>
    <n v="1.6240000000000001"/>
    <x v="10"/>
    <n v="2"/>
    <x v="0"/>
    <x v="0"/>
  </r>
  <r>
    <x v="847"/>
    <x v="10"/>
    <x v="3"/>
    <n v="1.7199"/>
    <x v="10"/>
    <n v="2"/>
    <x v="0"/>
    <x v="0"/>
  </r>
  <r>
    <x v="847"/>
    <x v="11"/>
    <x v="3"/>
    <n v="1.5733999999999999"/>
    <x v="10"/>
    <n v="2"/>
    <x v="0"/>
    <x v="0"/>
  </r>
  <r>
    <x v="847"/>
    <x v="12"/>
    <x v="3"/>
    <n v="1.9083000000000001"/>
    <x v="10"/>
    <n v="2"/>
    <x v="0"/>
    <x v="0"/>
  </r>
  <r>
    <x v="847"/>
    <x v="18"/>
    <x v="3"/>
    <n v="1.0840000000000001"/>
    <x v="10"/>
    <n v="2"/>
    <x v="0"/>
    <x v="0"/>
  </r>
  <r>
    <x v="847"/>
    <x v="19"/>
    <x v="3"/>
    <n v="1.0127999999999999"/>
    <x v="10"/>
    <n v="2"/>
    <x v="0"/>
    <x v="0"/>
  </r>
  <r>
    <x v="847"/>
    <x v="13"/>
    <x v="3"/>
    <n v="0.8458"/>
    <x v="10"/>
    <n v="2"/>
    <x v="0"/>
    <x v="0"/>
  </r>
  <r>
    <x v="847"/>
    <x v="0"/>
    <x v="2"/>
    <n v="0.39947700000000003"/>
    <x v="10"/>
    <n v="2"/>
    <x v="0"/>
    <x v="0"/>
  </r>
  <r>
    <x v="847"/>
    <x v="16"/>
    <x v="2"/>
    <n v="0.72253140000000005"/>
    <x v="10"/>
    <n v="2"/>
    <x v="0"/>
    <x v="0"/>
  </r>
  <r>
    <x v="847"/>
    <x v="14"/>
    <x v="2"/>
    <n v="0.66984849999999996"/>
    <x v="10"/>
    <n v="2"/>
    <x v="0"/>
    <x v="0"/>
  </r>
  <r>
    <x v="847"/>
    <x v="2"/>
    <x v="2"/>
    <n v="0.71407609999999999"/>
    <x v="10"/>
    <n v="2"/>
    <x v="0"/>
    <x v="0"/>
  </r>
  <r>
    <x v="847"/>
    <x v="5"/>
    <x v="2"/>
    <n v="0.71591570000000004"/>
    <x v="10"/>
    <n v="2"/>
    <x v="0"/>
    <x v="0"/>
  </r>
  <r>
    <x v="847"/>
    <x v="6"/>
    <x v="2"/>
    <n v="0.64887649999999997"/>
    <x v="10"/>
    <n v="2"/>
    <x v="0"/>
    <x v="0"/>
  </r>
  <r>
    <x v="847"/>
    <x v="17"/>
    <x v="2"/>
    <n v="0.64807040000000005"/>
    <x v="10"/>
    <n v="2"/>
    <x v="0"/>
    <x v="0"/>
  </r>
  <r>
    <x v="847"/>
    <x v="15"/>
    <x v="2"/>
    <n v="0.6044119"/>
    <x v="10"/>
    <n v="2"/>
    <x v="0"/>
    <x v="0"/>
  </r>
  <r>
    <x v="847"/>
    <x v="8"/>
    <x v="2"/>
    <n v="0.6544932"/>
    <x v="10"/>
    <n v="2"/>
    <x v="0"/>
    <x v="0"/>
  </r>
  <r>
    <x v="847"/>
    <x v="9"/>
    <x v="2"/>
    <n v="0.67774520000000005"/>
    <x v="10"/>
    <n v="2"/>
    <x v="0"/>
    <x v="0"/>
  </r>
  <r>
    <x v="847"/>
    <x v="10"/>
    <x v="2"/>
    <n v="0.75571279999999996"/>
    <x v="10"/>
    <n v="2"/>
    <x v="0"/>
    <x v="0"/>
  </r>
  <r>
    <x v="847"/>
    <x v="11"/>
    <x v="2"/>
    <n v="0.63660709999999998"/>
    <x v="10"/>
    <n v="2"/>
    <x v="0"/>
    <x v="0"/>
  </r>
  <r>
    <x v="847"/>
    <x v="12"/>
    <x v="2"/>
    <n v="0.90888349999999996"/>
    <x v="10"/>
    <n v="2"/>
    <x v="0"/>
    <x v="0"/>
  </r>
  <r>
    <x v="847"/>
    <x v="18"/>
    <x v="2"/>
    <n v="0.80260089999999995"/>
    <x v="10"/>
    <n v="2"/>
    <x v="0"/>
    <x v="0"/>
  </r>
  <r>
    <x v="847"/>
    <x v="19"/>
    <x v="2"/>
    <n v="0.72191459999999996"/>
    <x v="10"/>
    <n v="2"/>
    <x v="0"/>
    <x v="0"/>
  </r>
  <r>
    <x v="847"/>
    <x v="13"/>
    <x v="2"/>
    <n v="0.69340559999999996"/>
    <x v="10"/>
    <n v="2"/>
    <x v="0"/>
    <x v="0"/>
  </r>
  <r>
    <x v="847"/>
    <x v="0"/>
    <x v="0"/>
    <n v="0.14971000000000001"/>
    <x v="10"/>
    <n v="2"/>
    <x v="0"/>
    <x v="0"/>
  </r>
  <r>
    <x v="847"/>
    <x v="16"/>
    <x v="0"/>
    <n v="0.48568"/>
    <x v="10"/>
    <n v="2"/>
    <x v="0"/>
    <x v="0"/>
  </r>
  <r>
    <x v="847"/>
    <x v="14"/>
    <x v="0"/>
    <n v="0.48568"/>
    <x v="10"/>
    <n v="2"/>
    <x v="0"/>
    <x v="0"/>
  </r>
  <r>
    <x v="847"/>
    <x v="2"/>
    <x v="0"/>
    <n v="0.48568"/>
    <x v="10"/>
    <n v="2"/>
    <x v="0"/>
    <x v="0"/>
  </r>
  <r>
    <x v="847"/>
    <x v="5"/>
    <x v="0"/>
    <n v="0.13904"/>
    <x v="10"/>
    <n v="2"/>
    <x v="0"/>
    <x v="0"/>
  </r>
  <r>
    <x v="847"/>
    <x v="6"/>
    <x v="0"/>
    <n v="0.36153000000000002"/>
    <x v="10"/>
    <n v="2"/>
    <x v="0"/>
    <x v="0"/>
  </r>
  <r>
    <x v="847"/>
    <x v="17"/>
    <x v="0"/>
    <n v="0.64258000000000004"/>
    <x v="10"/>
    <n v="2"/>
    <x v="0"/>
    <x v="0"/>
  </r>
  <r>
    <x v="847"/>
    <x v="15"/>
    <x v="0"/>
    <n v="0.64258000000000004"/>
    <x v="10"/>
    <n v="2"/>
    <x v="0"/>
    <x v="0"/>
  </r>
  <r>
    <x v="847"/>
    <x v="8"/>
    <x v="0"/>
    <n v="0.64258000000000004"/>
    <x v="10"/>
    <n v="2"/>
    <x v="0"/>
    <x v="0"/>
  </r>
  <r>
    <x v="847"/>
    <x v="9"/>
    <x v="0"/>
    <n v="0.64258000000000004"/>
    <x v="10"/>
    <n v="2"/>
    <x v="0"/>
    <x v="0"/>
  </r>
  <r>
    <x v="847"/>
    <x v="10"/>
    <x v="0"/>
    <n v="0.64258000000000004"/>
    <x v="10"/>
    <n v="2"/>
    <x v="0"/>
    <x v="0"/>
  </r>
  <r>
    <x v="847"/>
    <x v="11"/>
    <x v="0"/>
    <n v="0.64258000000000004"/>
    <x v="10"/>
    <n v="2"/>
    <x v="0"/>
    <x v="0"/>
  </r>
  <r>
    <x v="847"/>
    <x v="12"/>
    <x v="0"/>
    <n v="0.64258000000000004"/>
    <x v="10"/>
    <n v="2"/>
    <x v="0"/>
    <x v="0"/>
  </r>
  <r>
    <x v="847"/>
    <x v="18"/>
    <x v="0"/>
    <n v="0.1056"/>
    <x v="10"/>
    <n v="2"/>
    <x v="0"/>
    <x v="0"/>
  </r>
  <r>
    <x v="847"/>
    <x v="19"/>
    <x v="0"/>
    <n v="0.1363"/>
    <x v="10"/>
    <n v="2"/>
    <x v="0"/>
    <x v="0"/>
  </r>
  <r>
    <x v="847"/>
    <x v="13"/>
    <x v="0"/>
    <n v="5.509E-2"/>
    <x v="10"/>
    <n v="2"/>
    <x v="0"/>
    <x v="0"/>
  </r>
  <r>
    <x v="847"/>
    <x v="0"/>
    <x v="1"/>
    <n v="0.12631300000000001"/>
    <x v="10"/>
    <n v="2"/>
    <x v="0"/>
    <x v="0"/>
  </r>
  <r>
    <x v="847"/>
    <x v="16"/>
    <x v="1"/>
    <n v="0.27788859999999999"/>
    <x v="10"/>
    <n v="2"/>
    <x v="0"/>
    <x v="0"/>
  </r>
  <r>
    <x v="847"/>
    <x v="14"/>
    <x v="1"/>
    <n v="0.2657716"/>
    <x v="10"/>
    <n v="2"/>
    <x v="0"/>
    <x v="0"/>
  </r>
  <r>
    <x v="847"/>
    <x v="2"/>
    <x v="1"/>
    <n v="0.27594390000000002"/>
    <x v="10"/>
    <n v="2"/>
    <x v="0"/>
    <x v="0"/>
  </r>
  <r>
    <x v="847"/>
    <x v="5"/>
    <x v="1"/>
    <n v="0.1111442"/>
    <x v="10"/>
    <n v="2"/>
    <x v="0"/>
    <x v="0"/>
  </r>
  <r>
    <x v="847"/>
    <x v="6"/>
    <x v="1"/>
    <n v="0.2323935"/>
    <x v="10"/>
    <n v="2"/>
    <x v="0"/>
    <x v="0"/>
  </r>
  <r>
    <x v="847"/>
    <x v="17"/>
    <x v="1"/>
    <n v="0.29684959999999999"/>
    <x v="10"/>
    <n v="2"/>
    <x v="0"/>
    <x v="0"/>
  </r>
  <r>
    <x v="847"/>
    <x v="15"/>
    <x v="1"/>
    <n v="0.28680810000000001"/>
    <x v="10"/>
    <n v="2"/>
    <x v="0"/>
    <x v="0"/>
  </r>
  <r>
    <x v="847"/>
    <x v="8"/>
    <x v="1"/>
    <n v="0.2983268"/>
    <x v="10"/>
    <n v="2"/>
    <x v="0"/>
    <x v="0"/>
  </r>
  <r>
    <x v="847"/>
    <x v="9"/>
    <x v="1"/>
    <n v="0.30367480000000002"/>
    <x v="10"/>
    <n v="2"/>
    <x v="0"/>
    <x v="0"/>
  </r>
  <r>
    <x v="847"/>
    <x v="10"/>
    <x v="1"/>
    <n v="0.32160729999999998"/>
    <x v="10"/>
    <n v="2"/>
    <x v="0"/>
    <x v="0"/>
  </r>
  <r>
    <x v="847"/>
    <x v="11"/>
    <x v="1"/>
    <n v="0.294213"/>
    <x v="10"/>
    <n v="2"/>
    <x v="0"/>
    <x v="0"/>
  </r>
  <r>
    <x v="847"/>
    <x v="12"/>
    <x v="1"/>
    <n v="0.3568366"/>
    <x v="10"/>
    <n v="2"/>
    <x v="0"/>
    <x v="0"/>
  </r>
  <r>
    <x v="847"/>
    <x v="18"/>
    <x v="1"/>
    <n v="0.2026992"/>
    <x v="10"/>
    <n v="2"/>
    <x v="0"/>
    <x v="0"/>
  </r>
  <r>
    <x v="847"/>
    <x v="19"/>
    <x v="1"/>
    <n v="0.18938540000000001"/>
    <x v="10"/>
    <n v="2"/>
    <x v="0"/>
    <x v="0"/>
  </r>
  <r>
    <x v="847"/>
    <x v="13"/>
    <x v="1"/>
    <n v="9.7304429999999997E-2"/>
    <x v="10"/>
    <n v="2"/>
    <x v="0"/>
    <x v="0"/>
  </r>
  <r>
    <x v="848"/>
    <x v="0"/>
    <x v="3"/>
    <n v="0.67810000000000004"/>
    <x v="10"/>
    <n v="3"/>
    <x v="0"/>
    <x v="0"/>
  </r>
  <r>
    <x v="848"/>
    <x v="16"/>
    <x v="3"/>
    <n v="1.4823"/>
    <x v="10"/>
    <n v="3"/>
    <x v="0"/>
    <x v="0"/>
  </r>
  <r>
    <x v="848"/>
    <x v="14"/>
    <x v="3"/>
    <n v="1.4233"/>
    <x v="10"/>
    <n v="3"/>
    <x v="0"/>
    <x v="0"/>
  </r>
  <r>
    <x v="848"/>
    <x v="2"/>
    <x v="3"/>
    <n v="1.4713000000000001"/>
    <x v="10"/>
    <n v="3"/>
    <x v="0"/>
    <x v="0"/>
  </r>
  <r>
    <x v="848"/>
    <x v="5"/>
    <x v="3"/>
    <n v="0.97550000000000003"/>
    <x v="10"/>
    <n v="3"/>
    <x v="0"/>
    <x v="0"/>
  </r>
  <r>
    <x v="848"/>
    <x v="6"/>
    <x v="3"/>
    <n v="1.2524999999999999"/>
    <x v="10"/>
    <n v="3"/>
    <x v="0"/>
    <x v="0"/>
  </r>
  <r>
    <x v="848"/>
    <x v="17"/>
    <x v="3"/>
    <n v="1.5847"/>
    <x v="10"/>
    <n v="3"/>
    <x v="0"/>
    <x v="0"/>
  </r>
  <r>
    <x v="848"/>
    <x v="15"/>
    <x v="3"/>
    <n v="1.5353000000000001"/>
    <x v="10"/>
    <n v="3"/>
    <x v="0"/>
    <x v="0"/>
  </r>
  <r>
    <x v="848"/>
    <x v="8"/>
    <x v="3"/>
    <n v="1.5880000000000001"/>
    <x v="10"/>
    <n v="3"/>
    <x v="0"/>
    <x v="0"/>
  </r>
  <r>
    <x v="848"/>
    <x v="9"/>
    <x v="3"/>
    <n v="1.6306"/>
    <x v="10"/>
    <n v="3"/>
    <x v="0"/>
    <x v="0"/>
  </r>
  <r>
    <x v="848"/>
    <x v="10"/>
    <x v="3"/>
    <n v="1.7135"/>
    <x v="10"/>
    <n v="3"/>
    <x v="0"/>
    <x v="0"/>
  </r>
  <r>
    <x v="848"/>
    <x v="11"/>
    <x v="3"/>
    <n v="1.5781000000000001"/>
    <x v="10"/>
    <n v="3"/>
    <x v="0"/>
    <x v="0"/>
  </r>
  <r>
    <x v="848"/>
    <x v="12"/>
    <x v="3"/>
    <n v="1.9097"/>
    <x v="10"/>
    <n v="3"/>
    <x v="0"/>
    <x v="0"/>
  </r>
  <r>
    <x v="848"/>
    <x v="18"/>
    <x v="3"/>
    <n v="1.0840000000000001"/>
    <x v="10"/>
    <n v="3"/>
    <x v="0"/>
    <x v="0"/>
  </r>
  <r>
    <x v="848"/>
    <x v="19"/>
    <x v="3"/>
    <n v="1.0127999999999999"/>
    <x v="10"/>
    <n v="3"/>
    <x v="0"/>
    <x v="0"/>
  </r>
  <r>
    <x v="848"/>
    <x v="13"/>
    <x v="3"/>
    <n v="0.85360000000000003"/>
    <x v="10"/>
    <n v="3"/>
    <x v="0"/>
    <x v="0"/>
  </r>
  <r>
    <x v="848"/>
    <x v="0"/>
    <x v="2"/>
    <n v="0.40159080000000003"/>
    <x v="10"/>
    <n v="3"/>
    <x v="0"/>
    <x v="0"/>
  </r>
  <r>
    <x v="848"/>
    <x v="16"/>
    <x v="2"/>
    <n v="0.71944200000000003"/>
    <x v="10"/>
    <n v="3"/>
    <x v="0"/>
    <x v="0"/>
  </r>
  <r>
    <x v="848"/>
    <x v="14"/>
    <x v="2"/>
    <n v="0.67147449999999997"/>
    <x v="10"/>
    <n v="3"/>
    <x v="0"/>
    <x v="0"/>
  </r>
  <r>
    <x v="848"/>
    <x v="2"/>
    <x v="2"/>
    <n v="0.71049890000000004"/>
    <x v="10"/>
    <n v="3"/>
    <x v="0"/>
    <x v="0"/>
  </r>
  <r>
    <x v="848"/>
    <x v="5"/>
    <x v="2"/>
    <n v="0.7242343"/>
    <x v="10"/>
    <n v="3"/>
    <x v="0"/>
    <x v="0"/>
  </r>
  <r>
    <x v="848"/>
    <x v="6"/>
    <x v="2"/>
    <n v="0.65676270000000003"/>
    <x v="10"/>
    <n v="3"/>
    <x v="0"/>
    <x v="0"/>
  </r>
  <r>
    <x v="848"/>
    <x v="17"/>
    <x v="2"/>
    <n v="0.64579399999999998"/>
    <x v="10"/>
    <n v="3"/>
    <x v="0"/>
    <x v="0"/>
  </r>
  <r>
    <x v="848"/>
    <x v="15"/>
    <x v="2"/>
    <n v="0.60563140000000004"/>
    <x v="10"/>
    <n v="3"/>
    <x v="0"/>
    <x v="0"/>
  </r>
  <r>
    <x v="848"/>
    <x v="8"/>
    <x v="2"/>
    <n v="0.64847699999999997"/>
    <x v="10"/>
    <n v="3"/>
    <x v="0"/>
    <x v="0"/>
  </r>
  <r>
    <x v="848"/>
    <x v="9"/>
    <x v="2"/>
    <n v="0.68311109999999997"/>
    <x v="10"/>
    <n v="3"/>
    <x v="0"/>
    <x v="0"/>
  </r>
  <r>
    <x v="848"/>
    <x v="10"/>
    <x v="2"/>
    <n v="0.75050939999999999"/>
    <x v="10"/>
    <n v="3"/>
    <x v="0"/>
    <x v="0"/>
  </r>
  <r>
    <x v="848"/>
    <x v="11"/>
    <x v="2"/>
    <n v="0.64042809999999994"/>
    <x v="10"/>
    <n v="3"/>
    <x v="0"/>
    <x v="0"/>
  </r>
  <r>
    <x v="848"/>
    <x v="12"/>
    <x v="2"/>
    <n v="0.91002170000000004"/>
    <x v="10"/>
    <n v="3"/>
    <x v="0"/>
    <x v="0"/>
  </r>
  <r>
    <x v="848"/>
    <x v="18"/>
    <x v="2"/>
    <n v="0.80260089999999995"/>
    <x v="10"/>
    <n v="3"/>
    <x v="0"/>
    <x v="0"/>
  </r>
  <r>
    <x v="848"/>
    <x v="19"/>
    <x v="2"/>
    <n v="0.72191459999999996"/>
    <x v="10"/>
    <n v="3"/>
    <x v="0"/>
    <x v="0"/>
  </r>
  <r>
    <x v="848"/>
    <x v="13"/>
    <x v="2"/>
    <n v="0.70030829999999999"/>
    <x v="10"/>
    <n v="3"/>
    <x v="0"/>
    <x v="0"/>
  </r>
  <r>
    <x v="848"/>
    <x v="0"/>
    <x v="0"/>
    <n v="0.14971000000000001"/>
    <x v="10"/>
    <n v="3"/>
    <x v="0"/>
    <x v="0"/>
  </r>
  <r>
    <x v="848"/>
    <x v="16"/>
    <x v="0"/>
    <n v="0.48568"/>
    <x v="10"/>
    <n v="3"/>
    <x v="0"/>
    <x v="0"/>
  </r>
  <r>
    <x v="848"/>
    <x v="14"/>
    <x v="0"/>
    <n v="0.48568"/>
    <x v="10"/>
    <n v="3"/>
    <x v="0"/>
    <x v="0"/>
  </r>
  <r>
    <x v="848"/>
    <x v="2"/>
    <x v="0"/>
    <n v="0.48568"/>
    <x v="10"/>
    <n v="3"/>
    <x v="0"/>
    <x v="0"/>
  </r>
  <r>
    <x v="848"/>
    <x v="5"/>
    <x v="0"/>
    <n v="0.13904"/>
    <x v="10"/>
    <n v="3"/>
    <x v="0"/>
    <x v="0"/>
  </r>
  <r>
    <x v="848"/>
    <x v="6"/>
    <x v="0"/>
    <n v="0.36153000000000002"/>
    <x v="10"/>
    <n v="3"/>
    <x v="0"/>
    <x v="0"/>
  </r>
  <r>
    <x v="848"/>
    <x v="17"/>
    <x v="0"/>
    <n v="0.64258000000000004"/>
    <x v="10"/>
    <n v="3"/>
    <x v="0"/>
    <x v="0"/>
  </r>
  <r>
    <x v="848"/>
    <x v="15"/>
    <x v="0"/>
    <n v="0.64258000000000004"/>
    <x v="10"/>
    <n v="3"/>
    <x v="0"/>
    <x v="0"/>
  </r>
  <r>
    <x v="848"/>
    <x v="8"/>
    <x v="0"/>
    <n v="0.64258000000000004"/>
    <x v="10"/>
    <n v="3"/>
    <x v="0"/>
    <x v="0"/>
  </r>
  <r>
    <x v="848"/>
    <x v="9"/>
    <x v="0"/>
    <n v="0.64258000000000004"/>
    <x v="10"/>
    <n v="3"/>
    <x v="0"/>
    <x v="0"/>
  </r>
  <r>
    <x v="848"/>
    <x v="10"/>
    <x v="0"/>
    <n v="0.64258000000000004"/>
    <x v="10"/>
    <n v="3"/>
    <x v="0"/>
    <x v="0"/>
  </r>
  <r>
    <x v="848"/>
    <x v="11"/>
    <x v="0"/>
    <n v="0.64258000000000004"/>
    <x v="10"/>
    <n v="3"/>
    <x v="0"/>
    <x v="0"/>
  </r>
  <r>
    <x v="848"/>
    <x v="12"/>
    <x v="0"/>
    <n v="0.64258000000000004"/>
    <x v="10"/>
    <n v="3"/>
    <x v="0"/>
    <x v="0"/>
  </r>
  <r>
    <x v="848"/>
    <x v="18"/>
    <x v="0"/>
    <n v="0.1056"/>
    <x v="10"/>
    <n v="3"/>
    <x v="0"/>
    <x v="0"/>
  </r>
  <r>
    <x v="848"/>
    <x v="19"/>
    <x v="0"/>
    <n v="0.1363"/>
    <x v="10"/>
    <n v="3"/>
    <x v="0"/>
    <x v="0"/>
  </r>
  <r>
    <x v="848"/>
    <x v="13"/>
    <x v="0"/>
    <n v="5.509E-2"/>
    <x v="10"/>
    <n v="3"/>
    <x v="0"/>
    <x v="0"/>
  </r>
  <r>
    <x v="848"/>
    <x v="0"/>
    <x v="1"/>
    <n v="0.1267992"/>
    <x v="10"/>
    <n v="3"/>
    <x v="0"/>
    <x v="0"/>
  </r>
  <r>
    <x v="848"/>
    <x v="16"/>
    <x v="1"/>
    <n v="0.27717799999999998"/>
    <x v="10"/>
    <n v="3"/>
    <x v="0"/>
    <x v="0"/>
  </r>
  <r>
    <x v="848"/>
    <x v="14"/>
    <x v="1"/>
    <n v="0.26614549999999998"/>
    <x v="10"/>
    <n v="3"/>
    <x v="0"/>
    <x v="0"/>
  </r>
  <r>
    <x v="848"/>
    <x v="2"/>
    <x v="1"/>
    <n v="0.27512120000000001"/>
    <x v="10"/>
    <n v="3"/>
    <x v="0"/>
    <x v="0"/>
  </r>
  <r>
    <x v="848"/>
    <x v="5"/>
    <x v="1"/>
    <n v="0.1122257"/>
    <x v="10"/>
    <n v="3"/>
    <x v="0"/>
    <x v="0"/>
  </r>
  <r>
    <x v="848"/>
    <x v="6"/>
    <x v="1"/>
    <n v="0.23420730000000001"/>
    <x v="10"/>
    <n v="3"/>
    <x v="0"/>
    <x v="0"/>
  </r>
  <r>
    <x v="848"/>
    <x v="17"/>
    <x v="1"/>
    <n v="0.29632599999999998"/>
    <x v="10"/>
    <n v="3"/>
    <x v="0"/>
    <x v="0"/>
  </r>
  <r>
    <x v="848"/>
    <x v="15"/>
    <x v="1"/>
    <n v="0.28708860000000003"/>
    <x v="10"/>
    <n v="3"/>
    <x v="0"/>
    <x v="0"/>
  </r>
  <r>
    <x v="848"/>
    <x v="8"/>
    <x v="1"/>
    <n v="0.29694310000000002"/>
    <x v="10"/>
    <n v="3"/>
    <x v="0"/>
    <x v="0"/>
  </r>
  <r>
    <x v="848"/>
    <x v="9"/>
    <x v="1"/>
    <n v="0.30490889999999998"/>
    <x v="10"/>
    <n v="3"/>
    <x v="0"/>
    <x v="0"/>
  </r>
  <r>
    <x v="848"/>
    <x v="10"/>
    <x v="1"/>
    <n v="0.32041059999999999"/>
    <x v="10"/>
    <n v="3"/>
    <x v="0"/>
    <x v="0"/>
  </r>
  <r>
    <x v="848"/>
    <x v="11"/>
    <x v="1"/>
    <n v="0.29509190000000002"/>
    <x v="10"/>
    <n v="3"/>
    <x v="0"/>
    <x v="0"/>
  </r>
  <r>
    <x v="848"/>
    <x v="12"/>
    <x v="1"/>
    <n v="0.35709839999999998"/>
    <x v="10"/>
    <n v="3"/>
    <x v="0"/>
    <x v="0"/>
  </r>
  <r>
    <x v="848"/>
    <x v="18"/>
    <x v="1"/>
    <n v="0.2026992"/>
    <x v="10"/>
    <n v="3"/>
    <x v="0"/>
    <x v="0"/>
  </r>
  <r>
    <x v="848"/>
    <x v="19"/>
    <x v="1"/>
    <n v="0.18938540000000001"/>
    <x v="10"/>
    <n v="3"/>
    <x v="0"/>
    <x v="0"/>
  </r>
  <r>
    <x v="848"/>
    <x v="13"/>
    <x v="1"/>
    <n v="9.8201769999999994E-2"/>
    <x v="10"/>
    <n v="3"/>
    <x v="0"/>
    <x v="0"/>
  </r>
  <r>
    <x v="849"/>
    <x v="0"/>
    <x v="3"/>
    <n v="0.68359999999999999"/>
    <x v="10"/>
    <n v="4"/>
    <x v="0"/>
    <x v="0"/>
  </r>
  <r>
    <x v="849"/>
    <x v="16"/>
    <x v="3"/>
    <n v="1.4730000000000001"/>
    <x v="10"/>
    <n v="4"/>
    <x v="0"/>
    <x v="0"/>
  </r>
  <r>
    <x v="849"/>
    <x v="14"/>
    <x v="3"/>
    <n v="1.4058999999999999"/>
    <x v="10"/>
    <n v="4"/>
    <x v="0"/>
    <x v="0"/>
  </r>
  <r>
    <x v="849"/>
    <x v="2"/>
    <x v="3"/>
    <n v="1.4476"/>
    <x v="10"/>
    <n v="4"/>
    <x v="0"/>
    <x v="0"/>
  </r>
  <r>
    <x v="849"/>
    <x v="5"/>
    <x v="3"/>
    <n v="0.96399999999999997"/>
    <x v="10"/>
    <n v="4"/>
    <x v="0"/>
    <x v="0"/>
  </r>
  <r>
    <x v="849"/>
    <x v="6"/>
    <x v="3"/>
    <n v="1.2487999999999999"/>
    <x v="10"/>
    <n v="4"/>
    <x v="0"/>
    <x v="0"/>
  </r>
  <r>
    <x v="849"/>
    <x v="17"/>
    <x v="3"/>
    <n v="1.5879000000000001"/>
    <x v="10"/>
    <n v="4"/>
    <x v="0"/>
    <x v="0"/>
  </r>
  <r>
    <x v="849"/>
    <x v="15"/>
    <x v="3"/>
    <n v="1.5304"/>
    <x v="10"/>
    <n v="4"/>
    <x v="0"/>
    <x v="0"/>
  </r>
  <r>
    <x v="849"/>
    <x v="8"/>
    <x v="3"/>
    <n v="1.583"/>
    <x v="10"/>
    <n v="4"/>
    <x v="0"/>
    <x v="0"/>
  </r>
  <r>
    <x v="849"/>
    <x v="9"/>
    <x v="3"/>
    <n v="1.6275999999999999"/>
    <x v="10"/>
    <n v="4"/>
    <x v="0"/>
    <x v="0"/>
  </r>
  <r>
    <x v="849"/>
    <x v="10"/>
    <x v="3"/>
    <n v="1.7079"/>
    <x v="10"/>
    <n v="4"/>
    <x v="0"/>
    <x v="0"/>
  </r>
  <r>
    <x v="849"/>
    <x v="11"/>
    <x v="3"/>
    <n v="1.579"/>
    <x v="10"/>
    <n v="4"/>
    <x v="0"/>
    <x v="0"/>
  </r>
  <r>
    <x v="849"/>
    <x v="12"/>
    <x v="3"/>
    <n v="1.9103000000000001"/>
    <x v="10"/>
    <n v="4"/>
    <x v="0"/>
    <x v="0"/>
  </r>
  <r>
    <x v="849"/>
    <x v="18"/>
    <x v="3"/>
    <n v="1.0840000000000001"/>
    <x v="10"/>
    <n v="4"/>
    <x v="0"/>
    <x v="0"/>
  </r>
  <r>
    <x v="849"/>
    <x v="19"/>
    <x v="3"/>
    <n v="1.0016"/>
    <x v="10"/>
    <n v="4"/>
    <x v="0"/>
    <x v="0"/>
  </r>
  <r>
    <x v="849"/>
    <x v="13"/>
    <x v="3"/>
    <n v="0.87644999999999995"/>
    <x v="10"/>
    <n v="4"/>
    <x v="0"/>
    <x v="0"/>
  </r>
  <r>
    <x v="849"/>
    <x v="0"/>
    <x v="2"/>
    <n v="0.40606239999999999"/>
    <x v="10"/>
    <n v="4"/>
    <x v="0"/>
    <x v="0"/>
  </r>
  <r>
    <x v="849"/>
    <x v="16"/>
    <x v="2"/>
    <n v="0.71188099999999999"/>
    <x v="10"/>
    <n v="4"/>
    <x v="0"/>
    <x v="0"/>
  </r>
  <r>
    <x v="849"/>
    <x v="14"/>
    <x v="2"/>
    <n v="0.65732809999999997"/>
    <x v="10"/>
    <n v="4"/>
    <x v="0"/>
    <x v="0"/>
  </r>
  <r>
    <x v="849"/>
    <x v="2"/>
    <x v="2"/>
    <n v="0.69123060000000003"/>
    <x v="10"/>
    <n v="4"/>
    <x v="0"/>
    <x v="0"/>
  </r>
  <r>
    <x v="849"/>
    <x v="5"/>
    <x v="2"/>
    <n v="0.71405730000000001"/>
    <x v="10"/>
    <n v="4"/>
    <x v="0"/>
    <x v="0"/>
  </r>
  <r>
    <x v="849"/>
    <x v="6"/>
    <x v="2"/>
    <n v="0.65375459999999996"/>
    <x v="10"/>
    <n v="4"/>
    <x v="0"/>
    <x v="0"/>
  </r>
  <r>
    <x v="849"/>
    <x v="17"/>
    <x v="2"/>
    <n v="0.64839570000000002"/>
    <x v="10"/>
    <n v="4"/>
    <x v="0"/>
    <x v="0"/>
  </r>
  <r>
    <x v="849"/>
    <x v="15"/>
    <x v="2"/>
    <n v="0.60164770000000001"/>
    <x v="10"/>
    <n v="4"/>
    <x v="0"/>
    <x v="0"/>
  </r>
  <r>
    <x v="849"/>
    <x v="8"/>
    <x v="2"/>
    <n v="0.64441190000000004"/>
    <x v="10"/>
    <n v="4"/>
    <x v="0"/>
    <x v="0"/>
  </r>
  <r>
    <x v="849"/>
    <x v="9"/>
    <x v="2"/>
    <n v="0.68067200000000005"/>
    <x v="10"/>
    <n v="4"/>
    <x v="0"/>
    <x v="0"/>
  </r>
  <r>
    <x v="849"/>
    <x v="10"/>
    <x v="2"/>
    <n v="0.74595659999999997"/>
    <x v="10"/>
    <n v="4"/>
    <x v="0"/>
    <x v="0"/>
  </r>
  <r>
    <x v="849"/>
    <x v="11"/>
    <x v="2"/>
    <n v="0.64115979999999995"/>
    <x v="10"/>
    <n v="4"/>
    <x v="0"/>
    <x v="0"/>
  </r>
  <r>
    <x v="849"/>
    <x v="12"/>
    <x v="2"/>
    <n v="0.91050940000000002"/>
    <x v="10"/>
    <n v="4"/>
    <x v="0"/>
    <x v="0"/>
  </r>
  <r>
    <x v="849"/>
    <x v="18"/>
    <x v="2"/>
    <n v="0.80260089999999995"/>
    <x v="10"/>
    <n v="4"/>
    <x v="0"/>
    <x v="0"/>
  </r>
  <r>
    <x v="849"/>
    <x v="19"/>
    <x v="2"/>
    <n v="0.71280900000000003"/>
    <x v="10"/>
    <n v="4"/>
    <x v="0"/>
    <x v="0"/>
  </r>
  <r>
    <x v="849"/>
    <x v="13"/>
    <x v="2"/>
    <n v="0.72052939999999999"/>
    <x v="10"/>
    <n v="4"/>
    <x v="0"/>
    <x v="0"/>
  </r>
  <r>
    <x v="849"/>
    <x v="0"/>
    <x v="0"/>
    <n v="0.14971000000000001"/>
    <x v="10"/>
    <n v="4"/>
    <x v="0"/>
    <x v="0"/>
  </r>
  <r>
    <x v="849"/>
    <x v="16"/>
    <x v="0"/>
    <n v="0.48568"/>
    <x v="10"/>
    <n v="4"/>
    <x v="0"/>
    <x v="0"/>
  </r>
  <r>
    <x v="849"/>
    <x v="14"/>
    <x v="0"/>
    <n v="0.48568"/>
    <x v="10"/>
    <n v="4"/>
    <x v="0"/>
    <x v="0"/>
  </r>
  <r>
    <x v="849"/>
    <x v="2"/>
    <x v="0"/>
    <n v="0.48568"/>
    <x v="10"/>
    <n v="4"/>
    <x v="0"/>
    <x v="0"/>
  </r>
  <r>
    <x v="849"/>
    <x v="5"/>
    <x v="0"/>
    <n v="0.13904"/>
    <x v="10"/>
    <n v="4"/>
    <x v="0"/>
    <x v="0"/>
  </r>
  <r>
    <x v="849"/>
    <x v="6"/>
    <x v="0"/>
    <n v="0.36153000000000002"/>
    <x v="10"/>
    <n v="4"/>
    <x v="0"/>
    <x v="0"/>
  </r>
  <r>
    <x v="849"/>
    <x v="17"/>
    <x v="0"/>
    <n v="0.64258000000000004"/>
    <x v="10"/>
    <n v="4"/>
    <x v="0"/>
    <x v="0"/>
  </r>
  <r>
    <x v="849"/>
    <x v="15"/>
    <x v="0"/>
    <n v="0.64258000000000004"/>
    <x v="10"/>
    <n v="4"/>
    <x v="0"/>
    <x v="0"/>
  </r>
  <r>
    <x v="849"/>
    <x v="8"/>
    <x v="0"/>
    <n v="0.64258000000000004"/>
    <x v="10"/>
    <n v="4"/>
    <x v="0"/>
    <x v="0"/>
  </r>
  <r>
    <x v="849"/>
    <x v="9"/>
    <x v="0"/>
    <n v="0.64258000000000004"/>
    <x v="10"/>
    <n v="4"/>
    <x v="0"/>
    <x v="0"/>
  </r>
  <r>
    <x v="849"/>
    <x v="10"/>
    <x v="0"/>
    <n v="0.64258000000000004"/>
    <x v="10"/>
    <n v="4"/>
    <x v="0"/>
    <x v="0"/>
  </r>
  <r>
    <x v="849"/>
    <x v="11"/>
    <x v="0"/>
    <n v="0.64258000000000004"/>
    <x v="10"/>
    <n v="4"/>
    <x v="0"/>
    <x v="0"/>
  </r>
  <r>
    <x v="849"/>
    <x v="12"/>
    <x v="0"/>
    <n v="0.64258000000000004"/>
    <x v="10"/>
    <n v="4"/>
    <x v="0"/>
    <x v="0"/>
  </r>
  <r>
    <x v="849"/>
    <x v="18"/>
    <x v="0"/>
    <n v="0.1056"/>
    <x v="10"/>
    <n v="4"/>
    <x v="0"/>
    <x v="0"/>
  </r>
  <r>
    <x v="849"/>
    <x v="19"/>
    <x v="0"/>
    <n v="0.1363"/>
    <x v="10"/>
    <n v="4"/>
    <x v="0"/>
    <x v="0"/>
  </r>
  <r>
    <x v="849"/>
    <x v="13"/>
    <x v="0"/>
    <n v="5.509E-2"/>
    <x v="10"/>
    <n v="4"/>
    <x v="0"/>
    <x v="0"/>
  </r>
  <r>
    <x v="849"/>
    <x v="0"/>
    <x v="1"/>
    <n v="0.12782760000000001"/>
    <x v="10"/>
    <n v="4"/>
    <x v="0"/>
    <x v="0"/>
  </r>
  <r>
    <x v="849"/>
    <x v="16"/>
    <x v="1"/>
    <n v="0.27543899999999999"/>
    <x v="10"/>
    <n v="4"/>
    <x v="0"/>
    <x v="0"/>
  </r>
  <r>
    <x v="849"/>
    <x v="14"/>
    <x v="1"/>
    <n v="0.26289190000000001"/>
    <x v="10"/>
    <n v="4"/>
    <x v="0"/>
    <x v="0"/>
  </r>
  <r>
    <x v="849"/>
    <x v="2"/>
    <x v="1"/>
    <n v="0.27068940000000002"/>
    <x v="10"/>
    <n v="4"/>
    <x v="0"/>
    <x v="0"/>
  </r>
  <r>
    <x v="849"/>
    <x v="5"/>
    <x v="1"/>
    <n v="0.11090270000000001"/>
    <x v="10"/>
    <n v="4"/>
    <x v="0"/>
    <x v="0"/>
  </r>
  <r>
    <x v="849"/>
    <x v="6"/>
    <x v="1"/>
    <n v="0.23351549999999999"/>
    <x v="10"/>
    <n v="4"/>
    <x v="0"/>
    <x v="0"/>
  </r>
  <r>
    <x v="849"/>
    <x v="17"/>
    <x v="1"/>
    <n v="0.29692439999999998"/>
    <x v="10"/>
    <n v="4"/>
    <x v="0"/>
    <x v="0"/>
  </r>
  <r>
    <x v="849"/>
    <x v="15"/>
    <x v="1"/>
    <n v="0.28617239999999999"/>
    <x v="10"/>
    <n v="4"/>
    <x v="0"/>
    <x v="0"/>
  </r>
  <r>
    <x v="849"/>
    <x v="8"/>
    <x v="1"/>
    <n v="0.2960081"/>
    <x v="10"/>
    <n v="4"/>
    <x v="0"/>
    <x v="0"/>
  </r>
  <r>
    <x v="849"/>
    <x v="9"/>
    <x v="1"/>
    <n v="0.30434800000000001"/>
    <x v="10"/>
    <n v="4"/>
    <x v="0"/>
    <x v="0"/>
  </r>
  <r>
    <x v="849"/>
    <x v="10"/>
    <x v="1"/>
    <n v="0.31936340000000002"/>
    <x v="10"/>
    <n v="4"/>
    <x v="0"/>
    <x v="0"/>
  </r>
  <r>
    <x v="849"/>
    <x v="11"/>
    <x v="1"/>
    <n v="0.29526019999999997"/>
    <x v="10"/>
    <n v="4"/>
    <x v="0"/>
    <x v="0"/>
  </r>
  <r>
    <x v="849"/>
    <x v="12"/>
    <x v="1"/>
    <n v="0.35721059999999999"/>
    <x v="10"/>
    <n v="4"/>
    <x v="0"/>
    <x v="0"/>
  </r>
  <r>
    <x v="849"/>
    <x v="18"/>
    <x v="1"/>
    <n v="0.2026992"/>
    <x v="10"/>
    <n v="4"/>
    <x v="0"/>
    <x v="0"/>
  </r>
  <r>
    <x v="849"/>
    <x v="19"/>
    <x v="1"/>
    <n v="0.18729109999999999"/>
    <x v="10"/>
    <n v="4"/>
    <x v="0"/>
    <x v="0"/>
  </r>
  <r>
    <x v="849"/>
    <x v="13"/>
    <x v="1"/>
    <n v="0.1008305"/>
    <x v="10"/>
    <n v="4"/>
    <x v="0"/>
    <x v="0"/>
  </r>
  <r>
    <x v="850"/>
    <x v="0"/>
    <x v="3"/>
    <n v="0.68379999999999996"/>
    <x v="10"/>
    <n v="5"/>
    <x v="0"/>
    <x v="0"/>
  </r>
  <r>
    <x v="850"/>
    <x v="16"/>
    <x v="3"/>
    <n v="1.4538"/>
    <x v="10"/>
    <n v="5"/>
    <x v="0"/>
    <x v="0"/>
  </r>
  <r>
    <x v="850"/>
    <x v="14"/>
    <x v="3"/>
    <n v="1.3866000000000001"/>
    <x v="10"/>
    <n v="5"/>
    <x v="0"/>
    <x v="0"/>
  </r>
  <r>
    <x v="850"/>
    <x v="2"/>
    <x v="3"/>
    <n v="1.4318"/>
    <x v="10"/>
    <n v="5"/>
    <x v="0"/>
    <x v="0"/>
  </r>
  <r>
    <x v="850"/>
    <x v="5"/>
    <x v="3"/>
    <n v="0.95079999999999998"/>
    <x v="10"/>
    <n v="5"/>
    <x v="0"/>
    <x v="0"/>
  </r>
  <r>
    <x v="850"/>
    <x v="6"/>
    <x v="3"/>
    <n v="1.2284999999999999"/>
    <x v="10"/>
    <n v="5"/>
    <x v="0"/>
    <x v="0"/>
  </r>
  <r>
    <x v="850"/>
    <x v="17"/>
    <x v="3"/>
    <n v="1.5774999999999999"/>
    <x v="10"/>
    <n v="5"/>
    <x v="0"/>
    <x v="0"/>
  </r>
  <r>
    <x v="850"/>
    <x v="15"/>
    <x v="3"/>
    <n v="1.5217000000000001"/>
    <x v="10"/>
    <n v="5"/>
    <x v="0"/>
    <x v="0"/>
  </r>
  <r>
    <x v="850"/>
    <x v="8"/>
    <x v="3"/>
    <n v="1.5766"/>
    <x v="10"/>
    <n v="5"/>
    <x v="0"/>
    <x v="0"/>
  </r>
  <r>
    <x v="850"/>
    <x v="9"/>
    <x v="3"/>
    <n v="1.6207"/>
    <x v="10"/>
    <n v="5"/>
    <x v="0"/>
    <x v="0"/>
  </r>
  <r>
    <x v="850"/>
    <x v="10"/>
    <x v="3"/>
    <n v="1.7004999999999999"/>
    <x v="10"/>
    <n v="5"/>
    <x v="0"/>
    <x v="0"/>
  </r>
  <r>
    <x v="850"/>
    <x v="11"/>
    <x v="3"/>
    <n v="1.5703"/>
    <x v="10"/>
    <n v="5"/>
    <x v="0"/>
    <x v="0"/>
  </r>
  <r>
    <x v="850"/>
    <x v="12"/>
    <x v="3"/>
    <n v="1.9126000000000001"/>
    <x v="10"/>
    <n v="5"/>
    <x v="0"/>
    <x v="0"/>
  </r>
  <r>
    <x v="850"/>
    <x v="18"/>
    <x v="3"/>
    <n v="1.0840000000000001"/>
    <x v="10"/>
    <n v="5"/>
    <x v="0"/>
    <x v="0"/>
  </r>
  <r>
    <x v="850"/>
    <x v="19"/>
    <x v="3"/>
    <n v="1.0016"/>
    <x v="10"/>
    <n v="5"/>
    <x v="0"/>
    <x v="0"/>
  </r>
  <r>
    <x v="850"/>
    <x v="13"/>
    <x v="3"/>
    <n v="0.84019999999999995"/>
    <x v="10"/>
    <n v="5"/>
    <x v="0"/>
    <x v="0"/>
  </r>
  <r>
    <x v="850"/>
    <x v="0"/>
    <x v="2"/>
    <n v="0.4062249"/>
    <x v="10"/>
    <n v="5"/>
    <x v="0"/>
    <x v="0"/>
  </r>
  <r>
    <x v="850"/>
    <x v="16"/>
    <x v="2"/>
    <n v="0.69627119999999998"/>
    <x v="10"/>
    <n v="5"/>
    <x v="0"/>
    <x v="0"/>
  </r>
  <r>
    <x v="850"/>
    <x v="14"/>
    <x v="2"/>
    <n v="0.64163709999999996"/>
    <x v="10"/>
    <n v="5"/>
    <x v="0"/>
    <x v="0"/>
  </r>
  <r>
    <x v="850"/>
    <x v="2"/>
    <x v="2"/>
    <n v="0.67838509999999996"/>
    <x v="10"/>
    <n v="5"/>
    <x v="0"/>
    <x v="0"/>
  </r>
  <r>
    <x v="850"/>
    <x v="5"/>
    <x v="2"/>
    <n v="0.70237590000000005"/>
    <x v="10"/>
    <n v="5"/>
    <x v="0"/>
    <x v="0"/>
  </r>
  <r>
    <x v="850"/>
    <x v="6"/>
    <x v="2"/>
    <n v="0.63725050000000005"/>
    <x v="10"/>
    <n v="5"/>
    <x v="0"/>
    <x v="0"/>
  </r>
  <r>
    <x v="850"/>
    <x v="17"/>
    <x v="2"/>
    <n v="0.63994030000000002"/>
    <x v="10"/>
    <n v="5"/>
    <x v="0"/>
    <x v="0"/>
  </r>
  <r>
    <x v="850"/>
    <x v="15"/>
    <x v="2"/>
    <n v="0.59457450000000001"/>
    <x v="10"/>
    <n v="5"/>
    <x v="0"/>
    <x v="0"/>
  </r>
  <r>
    <x v="850"/>
    <x v="8"/>
    <x v="2"/>
    <n v="0.63920860000000002"/>
    <x v="10"/>
    <n v="5"/>
    <x v="0"/>
    <x v="0"/>
  </r>
  <r>
    <x v="850"/>
    <x v="9"/>
    <x v="2"/>
    <n v="0.6750623"/>
    <x v="10"/>
    <n v="5"/>
    <x v="0"/>
    <x v="0"/>
  </r>
  <r>
    <x v="850"/>
    <x v="10"/>
    <x v="2"/>
    <n v="0.7399403"/>
    <x v="10"/>
    <n v="5"/>
    <x v="0"/>
    <x v="0"/>
  </r>
  <r>
    <x v="850"/>
    <x v="11"/>
    <x v="2"/>
    <n v="0.6340867"/>
    <x v="10"/>
    <n v="5"/>
    <x v="0"/>
    <x v="0"/>
  </r>
  <r>
    <x v="850"/>
    <x v="12"/>
    <x v="2"/>
    <n v="0.9123793"/>
    <x v="10"/>
    <n v="5"/>
    <x v="0"/>
    <x v="0"/>
  </r>
  <r>
    <x v="850"/>
    <x v="18"/>
    <x v="2"/>
    <n v="0.80260089999999995"/>
    <x v="10"/>
    <n v="5"/>
    <x v="0"/>
    <x v="0"/>
  </r>
  <r>
    <x v="850"/>
    <x v="19"/>
    <x v="2"/>
    <n v="0.71280900000000003"/>
    <x v="10"/>
    <n v="5"/>
    <x v="0"/>
    <x v="0"/>
  </r>
  <r>
    <x v="850"/>
    <x v="13"/>
    <x v="2"/>
    <n v="0.6884498"/>
    <x v="10"/>
    <n v="5"/>
    <x v="0"/>
    <x v="0"/>
  </r>
  <r>
    <x v="850"/>
    <x v="0"/>
    <x v="0"/>
    <n v="0.14971000000000001"/>
    <x v="10"/>
    <n v="5"/>
    <x v="0"/>
    <x v="0"/>
  </r>
  <r>
    <x v="850"/>
    <x v="16"/>
    <x v="0"/>
    <n v="0.48568"/>
    <x v="10"/>
    <n v="5"/>
    <x v="0"/>
    <x v="0"/>
  </r>
  <r>
    <x v="850"/>
    <x v="14"/>
    <x v="0"/>
    <n v="0.48568"/>
    <x v="10"/>
    <n v="5"/>
    <x v="0"/>
    <x v="0"/>
  </r>
  <r>
    <x v="850"/>
    <x v="2"/>
    <x v="0"/>
    <n v="0.48568"/>
    <x v="10"/>
    <n v="5"/>
    <x v="0"/>
    <x v="0"/>
  </r>
  <r>
    <x v="850"/>
    <x v="5"/>
    <x v="0"/>
    <n v="0.13904"/>
    <x v="10"/>
    <n v="5"/>
    <x v="0"/>
    <x v="0"/>
  </r>
  <r>
    <x v="850"/>
    <x v="6"/>
    <x v="0"/>
    <n v="0.36153000000000002"/>
    <x v="10"/>
    <n v="5"/>
    <x v="0"/>
    <x v="0"/>
  </r>
  <r>
    <x v="850"/>
    <x v="17"/>
    <x v="0"/>
    <n v="0.64258000000000004"/>
    <x v="10"/>
    <n v="5"/>
    <x v="0"/>
    <x v="0"/>
  </r>
  <r>
    <x v="850"/>
    <x v="15"/>
    <x v="0"/>
    <n v="0.64258000000000004"/>
    <x v="10"/>
    <n v="5"/>
    <x v="0"/>
    <x v="0"/>
  </r>
  <r>
    <x v="850"/>
    <x v="8"/>
    <x v="0"/>
    <n v="0.64258000000000004"/>
    <x v="10"/>
    <n v="5"/>
    <x v="0"/>
    <x v="0"/>
  </r>
  <r>
    <x v="850"/>
    <x v="9"/>
    <x v="0"/>
    <n v="0.64258000000000004"/>
    <x v="10"/>
    <n v="5"/>
    <x v="0"/>
    <x v="0"/>
  </r>
  <r>
    <x v="850"/>
    <x v="10"/>
    <x v="0"/>
    <n v="0.64258000000000004"/>
    <x v="10"/>
    <n v="5"/>
    <x v="0"/>
    <x v="0"/>
  </r>
  <r>
    <x v="850"/>
    <x v="11"/>
    <x v="0"/>
    <n v="0.64258000000000004"/>
    <x v="10"/>
    <n v="5"/>
    <x v="0"/>
    <x v="0"/>
  </r>
  <r>
    <x v="850"/>
    <x v="12"/>
    <x v="0"/>
    <n v="0.64258000000000004"/>
    <x v="10"/>
    <n v="5"/>
    <x v="0"/>
    <x v="0"/>
  </r>
  <r>
    <x v="850"/>
    <x v="18"/>
    <x v="0"/>
    <n v="0.1056"/>
    <x v="10"/>
    <n v="5"/>
    <x v="0"/>
    <x v="0"/>
  </r>
  <r>
    <x v="850"/>
    <x v="19"/>
    <x v="0"/>
    <n v="0.1363"/>
    <x v="10"/>
    <n v="5"/>
    <x v="0"/>
    <x v="0"/>
  </r>
  <r>
    <x v="850"/>
    <x v="13"/>
    <x v="0"/>
    <n v="5.509E-2"/>
    <x v="10"/>
    <n v="5"/>
    <x v="0"/>
    <x v="0"/>
  </r>
  <r>
    <x v="850"/>
    <x v="0"/>
    <x v="1"/>
    <n v="0.12786500000000001"/>
    <x v="10"/>
    <n v="5"/>
    <x v="0"/>
    <x v="0"/>
  </r>
  <r>
    <x v="850"/>
    <x v="16"/>
    <x v="1"/>
    <n v="0.2718488"/>
    <x v="10"/>
    <n v="5"/>
    <x v="0"/>
    <x v="0"/>
  </r>
  <r>
    <x v="850"/>
    <x v="14"/>
    <x v="1"/>
    <n v="0.25928289999999998"/>
    <x v="10"/>
    <n v="5"/>
    <x v="0"/>
    <x v="0"/>
  </r>
  <r>
    <x v="850"/>
    <x v="2"/>
    <x v="1"/>
    <n v="0.267735"/>
    <x v="10"/>
    <n v="5"/>
    <x v="0"/>
    <x v="0"/>
  </r>
  <r>
    <x v="850"/>
    <x v="5"/>
    <x v="1"/>
    <n v="0.1093841"/>
    <x v="10"/>
    <n v="5"/>
    <x v="0"/>
    <x v="0"/>
  </r>
  <r>
    <x v="850"/>
    <x v="6"/>
    <x v="1"/>
    <n v="0.22971949999999999"/>
    <x v="10"/>
    <n v="5"/>
    <x v="0"/>
    <x v="0"/>
  </r>
  <r>
    <x v="850"/>
    <x v="17"/>
    <x v="1"/>
    <n v="0.29497970000000001"/>
    <x v="10"/>
    <n v="5"/>
    <x v="0"/>
    <x v="0"/>
  </r>
  <r>
    <x v="850"/>
    <x v="15"/>
    <x v="1"/>
    <n v="0.28454550000000001"/>
    <x v="10"/>
    <n v="5"/>
    <x v="0"/>
    <x v="0"/>
  </r>
  <r>
    <x v="850"/>
    <x v="8"/>
    <x v="1"/>
    <n v="0.2948114"/>
    <x v="10"/>
    <n v="5"/>
    <x v="0"/>
    <x v="0"/>
  </r>
  <r>
    <x v="850"/>
    <x v="9"/>
    <x v="1"/>
    <n v="0.30305769999999999"/>
    <x v="10"/>
    <n v="5"/>
    <x v="0"/>
    <x v="0"/>
  </r>
  <r>
    <x v="850"/>
    <x v="10"/>
    <x v="1"/>
    <n v="0.31797969999999998"/>
    <x v="10"/>
    <n v="5"/>
    <x v="0"/>
    <x v="0"/>
  </r>
  <r>
    <x v="850"/>
    <x v="11"/>
    <x v="1"/>
    <n v="0.29363329999999999"/>
    <x v="10"/>
    <n v="5"/>
    <x v="0"/>
    <x v="0"/>
  </r>
  <r>
    <x v="850"/>
    <x v="12"/>
    <x v="1"/>
    <n v="0.35764069999999998"/>
    <x v="10"/>
    <n v="5"/>
    <x v="0"/>
    <x v="0"/>
  </r>
  <r>
    <x v="850"/>
    <x v="18"/>
    <x v="1"/>
    <n v="0.2026992"/>
    <x v="10"/>
    <n v="5"/>
    <x v="0"/>
    <x v="0"/>
  </r>
  <r>
    <x v="850"/>
    <x v="19"/>
    <x v="1"/>
    <n v="0.18729109999999999"/>
    <x v="10"/>
    <n v="5"/>
    <x v="0"/>
    <x v="0"/>
  </r>
  <r>
    <x v="850"/>
    <x v="13"/>
    <x v="1"/>
    <n v="9.6660170000000004E-2"/>
    <x v="10"/>
    <n v="5"/>
    <x v="0"/>
    <x v="0"/>
  </r>
  <r>
    <x v="851"/>
    <x v="0"/>
    <x v="3"/>
    <n v="0.68400000000000005"/>
    <x v="10"/>
    <n v="6"/>
    <x v="0"/>
    <x v="1"/>
  </r>
  <r>
    <x v="851"/>
    <x v="16"/>
    <x v="3"/>
    <n v="1.4294"/>
    <x v="10"/>
    <n v="6"/>
    <x v="0"/>
    <x v="1"/>
  </r>
  <r>
    <x v="851"/>
    <x v="14"/>
    <x v="3"/>
    <n v="1.3866000000000001"/>
    <x v="10"/>
    <n v="6"/>
    <x v="0"/>
    <x v="1"/>
  </r>
  <r>
    <x v="851"/>
    <x v="2"/>
    <x v="3"/>
    <n v="1.4028"/>
    <x v="10"/>
    <n v="6"/>
    <x v="0"/>
    <x v="1"/>
  </r>
  <r>
    <x v="851"/>
    <x v="5"/>
    <x v="3"/>
    <n v="0.96689999999999998"/>
    <x v="10"/>
    <n v="6"/>
    <x v="0"/>
    <x v="1"/>
  </r>
  <r>
    <x v="851"/>
    <x v="6"/>
    <x v="3"/>
    <n v="1.2041999999999999"/>
    <x v="10"/>
    <n v="6"/>
    <x v="0"/>
    <x v="1"/>
  </r>
  <r>
    <x v="851"/>
    <x v="17"/>
    <x v="3"/>
    <n v="1.5592999999999999"/>
    <x v="10"/>
    <n v="6"/>
    <x v="0"/>
    <x v="1"/>
  </r>
  <r>
    <x v="851"/>
    <x v="15"/>
    <x v="3"/>
    <n v="1.5095000000000001"/>
    <x v="10"/>
    <n v="6"/>
    <x v="0"/>
    <x v="1"/>
  </r>
  <r>
    <x v="851"/>
    <x v="8"/>
    <x v="3"/>
    <n v="1.5513999999999999"/>
    <x v="10"/>
    <n v="6"/>
    <x v="0"/>
    <x v="1"/>
  </r>
  <r>
    <x v="851"/>
    <x v="9"/>
    <x v="3"/>
    <n v="1.6558999999999999"/>
    <x v="10"/>
    <n v="6"/>
    <x v="0"/>
    <x v="1"/>
  </r>
  <r>
    <x v="851"/>
    <x v="10"/>
    <x v="3"/>
    <n v="1.6765000000000001"/>
    <x v="10"/>
    <n v="6"/>
    <x v="0"/>
    <x v="1"/>
  </r>
  <r>
    <x v="851"/>
    <x v="11"/>
    <x v="3"/>
    <n v="1.5547"/>
    <x v="10"/>
    <n v="6"/>
    <x v="0"/>
    <x v="1"/>
  </r>
  <r>
    <x v="851"/>
    <x v="12"/>
    <x v="3"/>
    <n v="1.9078999999999999"/>
    <x v="10"/>
    <n v="6"/>
    <x v="0"/>
    <x v="1"/>
  </r>
  <r>
    <x v="851"/>
    <x v="18"/>
    <x v="3"/>
    <n v="1.0840000000000001"/>
    <x v="10"/>
    <n v="6"/>
    <x v="0"/>
    <x v="1"/>
  </r>
  <r>
    <x v="851"/>
    <x v="19"/>
    <x v="3"/>
    <n v="1.0016"/>
    <x v="10"/>
    <n v="6"/>
    <x v="0"/>
    <x v="1"/>
  </r>
  <r>
    <x v="851"/>
    <x v="13"/>
    <x v="3"/>
    <n v="0.83379999999999999"/>
    <x v="10"/>
    <n v="6"/>
    <x v="0"/>
    <x v="1"/>
  </r>
  <r>
    <x v="851"/>
    <x v="0"/>
    <x v="2"/>
    <n v="0.40638760000000002"/>
    <x v="10"/>
    <n v="6"/>
    <x v="0"/>
    <x v="1"/>
  </r>
  <r>
    <x v="851"/>
    <x v="16"/>
    <x v="2"/>
    <n v="0.67643379999999997"/>
    <x v="10"/>
    <n v="6"/>
    <x v="0"/>
    <x v="1"/>
  </r>
  <r>
    <x v="851"/>
    <x v="14"/>
    <x v="2"/>
    <n v="0.64163709999999996"/>
    <x v="10"/>
    <n v="6"/>
    <x v="0"/>
    <x v="1"/>
  </r>
  <r>
    <x v="851"/>
    <x v="2"/>
    <x v="2"/>
    <n v="0.65480780000000005"/>
    <x v="10"/>
    <n v="6"/>
    <x v="0"/>
    <x v="1"/>
  </r>
  <r>
    <x v="851"/>
    <x v="5"/>
    <x v="2"/>
    <n v="0.71662369999999997"/>
    <x v="10"/>
    <n v="6"/>
    <x v="0"/>
    <x v="1"/>
  </r>
  <r>
    <x v="851"/>
    <x v="6"/>
    <x v="2"/>
    <n v="0.6174944"/>
    <x v="10"/>
    <n v="6"/>
    <x v="0"/>
    <x v="1"/>
  </r>
  <r>
    <x v="851"/>
    <x v="17"/>
    <x v="2"/>
    <n v="0.62514360000000002"/>
    <x v="10"/>
    <n v="6"/>
    <x v="0"/>
    <x v="1"/>
  </r>
  <r>
    <x v="851"/>
    <x v="15"/>
    <x v="2"/>
    <n v="0.58465579999999995"/>
    <x v="10"/>
    <n v="6"/>
    <x v="0"/>
    <x v="1"/>
  </r>
  <r>
    <x v="851"/>
    <x v="8"/>
    <x v="2"/>
    <n v="0.61872079999999996"/>
    <x v="10"/>
    <n v="6"/>
    <x v="0"/>
    <x v="1"/>
  </r>
  <r>
    <x v="851"/>
    <x v="9"/>
    <x v="2"/>
    <n v="0.70368019999999998"/>
    <x v="10"/>
    <n v="6"/>
    <x v="0"/>
    <x v="1"/>
  </r>
  <r>
    <x v="851"/>
    <x v="10"/>
    <x v="2"/>
    <n v="0.72042819999999996"/>
    <x v="10"/>
    <n v="6"/>
    <x v="0"/>
    <x v="1"/>
  </r>
  <r>
    <x v="851"/>
    <x v="11"/>
    <x v="2"/>
    <n v="0.62140379999999995"/>
    <x v="10"/>
    <n v="6"/>
    <x v="0"/>
    <x v="1"/>
  </r>
  <r>
    <x v="851"/>
    <x v="12"/>
    <x v="2"/>
    <n v="0.90855819999999998"/>
    <x v="10"/>
    <n v="6"/>
    <x v="0"/>
    <x v="1"/>
  </r>
  <r>
    <x v="851"/>
    <x v="18"/>
    <x v="2"/>
    <n v="0.80260089999999995"/>
    <x v="10"/>
    <n v="6"/>
    <x v="0"/>
    <x v="1"/>
  </r>
  <r>
    <x v="851"/>
    <x v="19"/>
    <x v="2"/>
    <n v="0.71280900000000003"/>
    <x v="10"/>
    <n v="6"/>
    <x v="0"/>
    <x v="1"/>
  </r>
  <r>
    <x v="851"/>
    <x v="13"/>
    <x v="2"/>
    <n v="0.68278609999999995"/>
    <x v="10"/>
    <n v="6"/>
    <x v="0"/>
    <x v="1"/>
  </r>
  <r>
    <x v="851"/>
    <x v="0"/>
    <x v="0"/>
    <n v="0.14971000000000001"/>
    <x v="10"/>
    <n v="6"/>
    <x v="0"/>
    <x v="1"/>
  </r>
  <r>
    <x v="851"/>
    <x v="16"/>
    <x v="0"/>
    <n v="0.48568"/>
    <x v="10"/>
    <n v="6"/>
    <x v="0"/>
    <x v="1"/>
  </r>
  <r>
    <x v="851"/>
    <x v="14"/>
    <x v="0"/>
    <n v="0.48568"/>
    <x v="10"/>
    <n v="6"/>
    <x v="0"/>
    <x v="1"/>
  </r>
  <r>
    <x v="851"/>
    <x v="2"/>
    <x v="0"/>
    <n v="0.48568"/>
    <x v="10"/>
    <n v="6"/>
    <x v="0"/>
    <x v="1"/>
  </r>
  <r>
    <x v="851"/>
    <x v="5"/>
    <x v="0"/>
    <n v="0.13904"/>
    <x v="10"/>
    <n v="6"/>
    <x v="0"/>
    <x v="1"/>
  </r>
  <r>
    <x v="851"/>
    <x v="6"/>
    <x v="0"/>
    <n v="0.36153000000000002"/>
    <x v="10"/>
    <n v="6"/>
    <x v="0"/>
    <x v="1"/>
  </r>
  <r>
    <x v="851"/>
    <x v="17"/>
    <x v="0"/>
    <n v="0.64258000000000004"/>
    <x v="10"/>
    <n v="6"/>
    <x v="0"/>
    <x v="1"/>
  </r>
  <r>
    <x v="851"/>
    <x v="15"/>
    <x v="0"/>
    <n v="0.64258000000000004"/>
    <x v="10"/>
    <n v="6"/>
    <x v="0"/>
    <x v="1"/>
  </r>
  <r>
    <x v="851"/>
    <x v="8"/>
    <x v="0"/>
    <n v="0.64258000000000004"/>
    <x v="10"/>
    <n v="6"/>
    <x v="0"/>
    <x v="1"/>
  </r>
  <r>
    <x v="851"/>
    <x v="9"/>
    <x v="0"/>
    <n v="0.64258000000000004"/>
    <x v="10"/>
    <n v="6"/>
    <x v="0"/>
    <x v="1"/>
  </r>
  <r>
    <x v="851"/>
    <x v="10"/>
    <x v="0"/>
    <n v="0.64258000000000004"/>
    <x v="10"/>
    <n v="6"/>
    <x v="0"/>
    <x v="1"/>
  </r>
  <r>
    <x v="851"/>
    <x v="11"/>
    <x v="0"/>
    <n v="0.64258000000000004"/>
    <x v="10"/>
    <n v="6"/>
    <x v="0"/>
    <x v="1"/>
  </r>
  <r>
    <x v="851"/>
    <x v="12"/>
    <x v="0"/>
    <n v="0.64258000000000004"/>
    <x v="10"/>
    <n v="6"/>
    <x v="0"/>
    <x v="1"/>
  </r>
  <r>
    <x v="851"/>
    <x v="18"/>
    <x v="0"/>
    <n v="0.1056"/>
    <x v="10"/>
    <n v="6"/>
    <x v="0"/>
    <x v="1"/>
  </r>
  <r>
    <x v="851"/>
    <x v="19"/>
    <x v="0"/>
    <n v="0.1363"/>
    <x v="10"/>
    <n v="6"/>
    <x v="0"/>
    <x v="1"/>
  </r>
  <r>
    <x v="851"/>
    <x v="13"/>
    <x v="0"/>
    <n v="5.509E-2"/>
    <x v="10"/>
    <n v="6"/>
    <x v="0"/>
    <x v="1"/>
  </r>
  <r>
    <x v="851"/>
    <x v="0"/>
    <x v="1"/>
    <n v="0.1279024"/>
    <x v="10"/>
    <n v="6"/>
    <x v="0"/>
    <x v="1"/>
  </r>
  <r>
    <x v="851"/>
    <x v="16"/>
    <x v="1"/>
    <n v="0.26728619999999997"/>
    <x v="10"/>
    <n v="6"/>
    <x v="0"/>
    <x v="1"/>
  </r>
  <r>
    <x v="851"/>
    <x v="14"/>
    <x v="1"/>
    <n v="0.25928289999999998"/>
    <x v="10"/>
    <n v="6"/>
    <x v="0"/>
    <x v="1"/>
  </r>
  <r>
    <x v="851"/>
    <x v="2"/>
    <x v="1"/>
    <n v="0.2623122"/>
    <x v="10"/>
    <n v="6"/>
    <x v="0"/>
    <x v="1"/>
  </r>
  <r>
    <x v="851"/>
    <x v="5"/>
    <x v="1"/>
    <n v="0.1112363"/>
    <x v="10"/>
    <n v="6"/>
    <x v="0"/>
    <x v="1"/>
  </r>
  <r>
    <x v="851"/>
    <x v="6"/>
    <x v="1"/>
    <n v="0.2251756"/>
    <x v="10"/>
    <n v="6"/>
    <x v="0"/>
    <x v="1"/>
  </r>
  <r>
    <x v="851"/>
    <x v="17"/>
    <x v="1"/>
    <n v="0.29157640000000001"/>
    <x v="10"/>
    <n v="6"/>
    <x v="0"/>
    <x v="1"/>
  </r>
  <r>
    <x v="851"/>
    <x v="15"/>
    <x v="1"/>
    <n v="0.28226420000000002"/>
    <x v="10"/>
    <n v="6"/>
    <x v="0"/>
    <x v="1"/>
  </r>
  <r>
    <x v="851"/>
    <x v="8"/>
    <x v="1"/>
    <n v="0.2900992"/>
    <x v="10"/>
    <n v="6"/>
    <x v="0"/>
    <x v="1"/>
  </r>
  <r>
    <x v="851"/>
    <x v="9"/>
    <x v="1"/>
    <n v="0.30963980000000002"/>
    <x v="10"/>
    <n v="6"/>
    <x v="0"/>
    <x v="1"/>
  </r>
  <r>
    <x v="851"/>
    <x v="10"/>
    <x v="1"/>
    <n v="0.31349189999999999"/>
    <x v="10"/>
    <n v="6"/>
    <x v="0"/>
    <x v="1"/>
  </r>
  <r>
    <x v="851"/>
    <x v="11"/>
    <x v="1"/>
    <n v="0.29071629999999998"/>
    <x v="10"/>
    <n v="6"/>
    <x v="0"/>
    <x v="1"/>
  </r>
  <r>
    <x v="851"/>
    <x v="12"/>
    <x v="1"/>
    <n v="0.35676180000000002"/>
    <x v="10"/>
    <n v="6"/>
    <x v="0"/>
    <x v="1"/>
  </r>
  <r>
    <x v="851"/>
    <x v="18"/>
    <x v="1"/>
    <n v="0.2026992"/>
    <x v="10"/>
    <n v="6"/>
    <x v="0"/>
    <x v="1"/>
  </r>
  <r>
    <x v="851"/>
    <x v="19"/>
    <x v="1"/>
    <n v="0.18729109999999999"/>
    <x v="10"/>
    <n v="6"/>
    <x v="0"/>
    <x v="1"/>
  </r>
  <r>
    <x v="851"/>
    <x v="13"/>
    <x v="1"/>
    <n v="9.5923889999999998E-2"/>
    <x v="10"/>
    <n v="6"/>
    <x v="0"/>
    <x v="1"/>
  </r>
  <r>
    <x v="852"/>
    <x v="0"/>
    <x v="3"/>
    <n v="0.68889999999999996"/>
    <x v="10"/>
    <n v="7"/>
    <x v="0"/>
    <x v="1"/>
  </r>
  <r>
    <x v="852"/>
    <x v="16"/>
    <x v="3"/>
    <n v="1.4109"/>
    <x v="10"/>
    <n v="7"/>
    <x v="0"/>
    <x v="1"/>
  </r>
  <r>
    <x v="852"/>
    <x v="14"/>
    <x v="3"/>
    <n v="1.3726"/>
    <x v="10"/>
    <n v="7"/>
    <x v="0"/>
    <x v="1"/>
  </r>
  <r>
    <x v="852"/>
    <x v="2"/>
    <x v="3"/>
    <n v="1.3865000000000001"/>
    <x v="10"/>
    <n v="7"/>
    <x v="0"/>
    <x v="1"/>
  </r>
  <r>
    <x v="852"/>
    <x v="5"/>
    <x v="3"/>
    <n v="0.96"/>
    <x v="10"/>
    <n v="7"/>
    <x v="0"/>
    <x v="1"/>
  </r>
  <r>
    <x v="852"/>
    <x v="6"/>
    <x v="3"/>
    <n v="1.1825000000000001"/>
    <x v="10"/>
    <n v="7"/>
    <x v="0"/>
    <x v="1"/>
  </r>
  <r>
    <x v="852"/>
    <x v="17"/>
    <x v="3"/>
    <n v="1.5492999999999999"/>
    <x v="10"/>
    <n v="7"/>
    <x v="0"/>
    <x v="1"/>
  </r>
  <r>
    <x v="852"/>
    <x v="15"/>
    <x v="3"/>
    <n v="1.4968999999999999"/>
    <x v="10"/>
    <n v="7"/>
    <x v="0"/>
    <x v="1"/>
  </r>
  <r>
    <x v="852"/>
    <x v="8"/>
    <x v="3"/>
    <n v="1.5456000000000001"/>
    <x v="10"/>
    <n v="7"/>
    <x v="0"/>
    <x v="1"/>
  </r>
  <r>
    <x v="852"/>
    <x v="9"/>
    <x v="3"/>
    <n v="1.6474"/>
    <x v="10"/>
    <n v="7"/>
    <x v="0"/>
    <x v="1"/>
  </r>
  <r>
    <x v="852"/>
    <x v="10"/>
    <x v="3"/>
    <n v="1.6712"/>
    <x v="10"/>
    <n v="7"/>
    <x v="0"/>
    <x v="1"/>
  </r>
  <r>
    <x v="852"/>
    <x v="11"/>
    <x v="3"/>
    <n v="1.5435000000000001"/>
    <x v="10"/>
    <n v="7"/>
    <x v="0"/>
    <x v="1"/>
  </r>
  <r>
    <x v="852"/>
    <x v="12"/>
    <x v="3"/>
    <n v="1.8933"/>
    <x v="10"/>
    <n v="7"/>
    <x v="0"/>
    <x v="1"/>
  </r>
  <r>
    <x v="852"/>
    <x v="18"/>
    <x v="3"/>
    <n v="1.0840000000000001"/>
    <x v="10"/>
    <n v="7"/>
    <x v="0"/>
    <x v="1"/>
  </r>
  <r>
    <x v="852"/>
    <x v="19"/>
    <x v="3"/>
    <n v="1.0016"/>
    <x v="10"/>
    <n v="7"/>
    <x v="0"/>
    <x v="1"/>
  </r>
  <r>
    <x v="852"/>
    <x v="13"/>
    <x v="3"/>
    <n v="0.78639999999999999"/>
    <x v="10"/>
    <n v="7"/>
    <x v="0"/>
    <x v="1"/>
  </r>
  <r>
    <x v="852"/>
    <x v="0"/>
    <x v="2"/>
    <n v="0.41037129999999999"/>
    <x v="10"/>
    <n v="7"/>
    <x v="0"/>
    <x v="1"/>
  </r>
  <r>
    <x v="852"/>
    <x v="16"/>
    <x v="2"/>
    <n v="0.66139320000000001"/>
    <x v="10"/>
    <n v="7"/>
    <x v="0"/>
    <x v="1"/>
  </r>
  <r>
    <x v="852"/>
    <x v="14"/>
    <x v="2"/>
    <n v="0.63025489999999995"/>
    <x v="10"/>
    <n v="7"/>
    <x v="0"/>
    <x v="1"/>
  </r>
  <r>
    <x v="852"/>
    <x v="2"/>
    <x v="2"/>
    <n v="0.64155580000000001"/>
    <x v="10"/>
    <n v="7"/>
    <x v="0"/>
    <x v="1"/>
  </r>
  <r>
    <x v="852"/>
    <x v="5"/>
    <x v="2"/>
    <n v="0.71051750000000002"/>
    <x v="10"/>
    <n v="7"/>
    <x v="0"/>
    <x v="1"/>
  </r>
  <r>
    <x v="852"/>
    <x v="6"/>
    <x v="2"/>
    <n v="0.5998521"/>
    <x v="10"/>
    <n v="7"/>
    <x v="0"/>
    <x v="1"/>
  </r>
  <r>
    <x v="852"/>
    <x v="17"/>
    <x v="2"/>
    <n v="0.61701349999999999"/>
    <x v="10"/>
    <n v="7"/>
    <x v="0"/>
    <x v="1"/>
  </r>
  <r>
    <x v="852"/>
    <x v="15"/>
    <x v="2"/>
    <n v="0.57441189999999998"/>
    <x v="10"/>
    <n v="7"/>
    <x v="0"/>
    <x v="1"/>
  </r>
  <r>
    <x v="852"/>
    <x v="8"/>
    <x v="2"/>
    <n v="0.61400540000000003"/>
    <x v="10"/>
    <n v="7"/>
    <x v="0"/>
    <x v="1"/>
  </r>
  <r>
    <x v="852"/>
    <x v="9"/>
    <x v="2"/>
    <n v="0.69676970000000005"/>
    <x v="10"/>
    <n v="7"/>
    <x v="0"/>
    <x v="1"/>
  </r>
  <r>
    <x v="852"/>
    <x v="10"/>
    <x v="2"/>
    <n v="0.71611919999999996"/>
    <x v="10"/>
    <n v="7"/>
    <x v="0"/>
    <x v="1"/>
  </r>
  <r>
    <x v="852"/>
    <x v="11"/>
    <x v="2"/>
    <n v="0.61229800000000001"/>
    <x v="10"/>
    <n v="7"/>
    <x v="0"/>
    <x v="1"/>
  </r>
  <r>
    <x v="852"/>
    <x v="12"/>
    <x v="2"/>
    <n v="0.89668829999999999"/>
    <x v="10"/>
    <n v="7"/>
    <x v="0"/>
    <x v="1"/>
  </r>
  <r>
    <x v="852"/>
    <x v="18"/>
    <x v="2"/>
    <n v="0.80260089999999995"/>
    <x v="10"/>
    <n v="7"/>
    <x v="0"/>
    <x v="1"/>
  </r>
  <r>
    <x v="852"/>
    <x v="19"/>
    <x v="2"/>
    <n v="0.71280900000000003"/>
    <x v="10"/>
    <n v="7"/>
    <x v="0"/>
    <x v="1"/>
  </r>
  <r>
    <x v="852"/>
    <x v="13"/>
    <x v="2"/>
    <n v="0.64083920000000005"/>
    <x v="10"/>
    <n v="7"/>
    <x v="0"/>
    <x v="1"/>
  </r>
  <r>
    <x v="852"/>
    <x v="0"/>
    <x v="0"/>
    <n v="0.14971000000000001"/>
    <x v="10"/>
    <n v="7"/>
    <x v="0"/>
    <x v="1"/>
  </r>
  <r>
    <x v="852"/>
    <x v="16"/>
    <x v="0"/>
    <n v="0.48568"/>
    <x v="10"/>
    <n v="7"/>
    <x v="0"/>
    <x v="1"/>
  </r>
  <r>
    <x v="852"/>
    <x v="14"/>
    <x v="0"/>
    <n v="0.48568"/>
    <x v="10"/>
    <n v="7"/>
    <x v="0"/>
    <x v="1"/>
  </r>
  <r>
    <x v="852"/>
    <x v="2"/>
    <x v="0"/>
    <n v="0.48568"/>
    <x v="10"/>
    <n v="7"/>
    <x v="0"/>
    <x v="1"/>
  </r>
  <r>
    <x v="852"/>
    <x v="5"/>
    <x v="0"/>
    <n v="0.13904"/>
    <x v="10"/>
    <n v="7"/>
    <x v="0"/>
    <x v="1"/>
  </r>
  <r>
    <x v="852"/>
    <x v="6"/>
    <x v="0"/>
    <n v="0.36153000000000002"/>
    <x v="10"/>
    <n v="7"/>
    <x v="0"/>
    <x v="1"/>
  </r>
  <r>
    <x v="852"/>
    <x v="17"/>
    <x v="0"/>
    <n v="0.64258000000000004"/>
    <x v="10"/>
    <n v="7"/>
    <x v="0"/>
    <x v="1"/>
  </r>
  <r>
    <x v="852"/>
    <x v="15"/>
    <x v="0"/>
    <n v="0.64258000000000004"/>
    <x v="10"/>
    <n v="7"/>
    <x v="0"/>
    <x v="1"/>
  </r>
  <r>
    <x v="852"/>
    <x v="8"/>
    <x v="0"/>
    <n v="0.64258000000000004"/>
    <x v="10"/>
    <n v="7"/>
    <x v="0"/>
    <x v="1"/>
  </r>
  <r>
    <x v="852"/>
    <x v="9"/>
    <x v="0"/>
    <n v="0.64258000000000004"/>
    <x v="10"/>
    <n v="7"/>
    <x v="0"/>
    <x v="1"/>
  </r>
  <r>
    <x v="852"/>
    <x v="10"/>
    <x v="0"/>
    <n v="0.64258000000000004"/>
    <x v="10"/>
    <n v="7"/>
    <x v="0"/>
    <x v="1"/>
  </r>
  <r>
    <x v="852"/>
    <x v="11"/>
    <x v="0"/>
    <n v="0.64258000000000004"/>
    <x v="10"/>
    <n v="7"/>
    <x v="0"/>
    <x v="1"/>
  </r>
  <r>
    <x v="852"/>
    <x v="12"/>
    <x v="0"/>
    <n v="0.64258000000000004"/>
    <x v="10"/>
    <n v="7"/>
    <x v="0"/>
    <x v="1"/>
  </r>
  <r>
    <x v="852"/>
    <x v="18"/>
    <x v="0"/>
    <n v="0.1056"/>
    <x v="10"/>
    <n v="7"/>
    <x v="0"/>
    <x v="1"/>
  </r>
  <r>
    <x v="852"/>
    <x v="19"/>
    <x v="0"/>
    <n v="0.1363"/>
    <x v="10"/>
    <n v="7"/>
    <x v="0"/>
    <x v="1"/>
  </r>
  <r>
    <x v="852"/>
    <x v="13"/>
    <x v="0"/>
    <n v="5.509E-2"/>
    <x v="10"/>
    <n v="7"/>
    <x v="0"/>
    <x v="1"/>
  </r>
  <r>
    <x v="852"/>
    <x v="0"/>
    <x v="1"/>
    <n v="0.12881870000000001"/>
    <x v="10"/>
    <n v="7"/>
    <x v="0"/>
    <x v="1"/>
  </r>
  <r>
    <x v="852"/>
    <x v="16"/>
    <x v="1"/>
    <n v="0.26382679999999997"/>
    <x v="10"/>
    <n v="7"/>
    <x v="0"/>
    <x v="1"/>
  </r>
  <r>
    <x v="852"/>
    <x v="14"/>
    <x v="1"/>
    <n v="0.25666499999999998"/>
    <x v="10"/>
    <n v="7"/>
    <x v="0"/>
    <x v="1"/>
  </r>
  <r>
    <x v="852"/>
    <x v="2"/>
    <x v="1"/>
    <n v="0.2592642"/>
    <x v="10"/>
    <n v="7"/>
    <x v="0"/>
    <x v="1"/>
  </r>
  <r>
    <x v="852"/>
    <x v="5"/>
    <x v="1"/>
    <n v="0.1104425"/>
    <x v="10"/>
    <n v="7"/>
    <x v="0"/>
    <x v="1"/>
  </r>
  <r>
    <x v="852"/>
    <x v="6"/>
    <x v="1"/>
    <n v="0.22111790000000001"/>
    <x v="10"/>
    <n v="7"/>
    <x v="0"/>
    <x v="1"/>
  </r>
  <r>
    <x v="852"/>
    <x v="17"/>
    <x v="1"/>
    <n v="0.28970649999999998"/>
    <x v="10"/>
    <n v="7"/>
    <x v="0"/>
    <x v="1"/>
  </r>
  <r>
    <x v="852"/>
    <x v="15"/>
    <x v="1"/>
    <n v="0.27990809999999999"/>
    <x v="10"/>
    <n v="7"/>
    <x v="0"/>
    <x v="1"/>
  </r>
  <r>
    <x v="852"/>
    <x v="8"/>
    <x v="1"/>
    <n v="0.28901460000000001"/>
    <x v="10"/>
    <n v="7"/>
    <x v="0"/>
    <x v="1"/>
  </r>
  <r>
    <x v="852"/>
    <x v="9"/>
    <x v="1"/>
    <n v="0.3080504"/>
    <x v="10"/>
    <n v="7"/>
    <x v="0"/>
    <x v="1"/>
  </r>
  <r>
    <x v="852"/>
    <x v="10"/>
    <x v="1"/>
    <n v="0.31250080000000002"/>
    <x v="10"/>
    <n v="7"/>
    <x v="0"/>
    <x v="1"/>
  </r>
  <r>
    <x v="852"/>
    <x v="11"/>
    <x v="1"/>
    <n v="0.28862189999999999"/>
    <x v="10"/>
    <n v="7"/>
    <x v="0"/>
    <x v="1"/>
  </r>
  <r>
    <x v="852"/>
    <x v="12"/>
    <x v="1"/>
    <n v="0.3540317"/>
    <x v="10"/>
    <n v="7"/>
    <x v="0"/>
    <x v="1"/>
  </r>
  <r>
    <x v="852"/>
    <x v="18"/>
    <x v="1"/>
    <n v="0.2026992"/>
    <x v="10"/>
    <n v="7"/>
    <x v="0"/>
    <x v="1"/>
  </r>
  <r>
    <x v="852"/>
    <x v="19"/>
    <x v="1"/>
    <n v="0.18729109999999999"/>
    <x v="10"/>
    <n v="7"/>
    <x v="0"/>
    <x v="1"/>
  </r>
  <r>
    <x v="852"/>
    <x v="13"/>
    <x v="1"/>
    <n v="9.0470800000000004E-2"/>
    <x v="10"/>
    <n v="7"/>
    <x v="0"/>
    <x v="1"/>
  </r>
  <r>
    <x v="853"/>
    <x v="0"/>
    <x v="3"/>
    <n v="0.68400000000000005"/>
    <x v="10"/>
    <n v="9"/>
    <x v="0"/>
    <x v="1"/>
  </r>
  <r>
    <x v="853"/>
    <x v="16"/>
    <x v="3"/>
    <n v="1.4174"/>
    <x v="10"/>
    <n v="9"/>
    <x v="0"/>
    <x v="1"/>
  </r>
  <r>
    <x v="853"/>
    <x v="14"/>
    <x v="3"/>
    <n v="1.3663000000000001"/>
    <x v="10"/>
    <n v="9"/>
    <x v="0"/>
    <x v="1"/>
  </r>
  <r>
    <x v="853"/>
    <x v="2"/>
    <x v="3"/>
    <n v="1.3976"/>
    <x v="10"/>
    <n v="9"/>
    <x v="0"/>
    <x v="1"/>
  </r>
  <r>
    <x v="853"/>
    <x v="5"/>
    <x v="3"/>
    <n v="0.92820000000000003"/>
    <x v="10"/>
    <n v="9"/>
    <x v="0"/>
    <x v="1"/>
  </r>
  <r>
    <x v="853"/>
    <x v="6"/>
    <x v="3"/>
    <n v="1.1793"/>
    <x v="10"/>
    <n v="9"/>
    <x v="0"/>
    <x v="1"/>
  </r>
  <r>
    <x v="853"/>
    <x v="17"/>
    <x v="3"/>
    <n v="1.5632999999999999"/>
    <x v="10"/>
    <n v="9"/>
    <x v="0"/>
    <x v="1"/>
  </r>
  <r>
    <x v="853"/>
    <x v="15"/>
    <x v="3"/>
    <n v="1.5082"/>
    <x v="10"/>
    <n v="9"/>
    <x v="0"/>
    <x v="1"/>
  </r>
  <r>
    <x v="853"/>
    <x v="8"/>
    <x v="3"/>
    <n v="1.5676000000000001"/>
    <x v="10"/>
    <n v="9"/>
    <x v="0"/>
    <x v="1"/>
  </r>
  <r>
    <x v="853"/>
    <x v="9"/>
    <x v="3"/>
    <n v="1.6446000000000001"/>
    <x v="10"/>
    <n v="9"/>
    <x v="0"/>
    <x v="1"/>
  </r>
  <r>
    <x v="853"/>
    <x v="10"/>
    <x v="3"/>
    <n v="1.6878"/>
    <x v="10"/>
    <n v="9"/>
    <x v="0"/>
    <x v="1"/>
  </r>
  <r>
    <x v="853"/>
    <x v="11"/>
    <x v="3"/>
    <n v="1.5589"/>
    <x v="10"/>
    <n v="9"/>
    <x v="0"/>
    <x v="1"/>
  </r>
  <r>
    <x v="853"/>
    <x v="12"/>
    <x v="3"/>
    <n v="1.8976999999999999"/>
    <x v="10"/>
    <n v="9"/>
    <x v="0"/>
    <x v="1"/>
  </r>
  <r>
    <x v="853"/>
    <x v="18"/>
    <x v="3"/>
    <n v="1.117"/>
    <x v="10"/>
    <n v="9"/>
    <x v="0"/>
    <x v="1"/>
  </r>
  <r>
    <x v="853"/>
    <x v="19"/>
    <x v="3"/>
    <n v="1.0285"/>
    <x v="10"/>
    <n v="9"/>
    <x v="0"/>
    <x v="1"/>
  </r>
  <r>
    <x v="853"/>
    <x v="13"/>
    <x v="3"/>
    <n v="0.76380000000000003"/>
    <x v="10"/>
    <n v="9"/>
    <x v="0"/>
    <x v="1"/>
  </r>
  <r>
    <x v="853"/>
    <x v="20"/>
    <x v="3"/>
    <n v="1.0409999999999999"/>
    <x v="10"/>
    <n v="9"/>
    <x v="0"/>
    <x v="1"/>
  </r>
  <r>
    <x v="853"/>
    <x v="0"/>
    <x v="2"/>
    <n v="0.39028760000000001"/>
    <x v="10"/>
    <n v="9"/>
    <x v="0"/>
    <x v="1"/>
  </r>
  <r>
    <x v="853"/>
    <x v="16"/>
    <x v="2"/>
    <n v="0.63975769999999998"/>
    <x v="10"/>
    <n v="9"/>
    <x v="0"/>
    <x v="1"/>
  </r>
  <r>
    <x v="853"/>
    <x v="14"/>
    <x v="2"/>
    <n v="0.59821299999999999"/>
    <x v="10"/>
    <n v="9"/>
    <x v="0"/>
    <x v="1"/>
  </r>
  <r>
    <x v="853"/>
    <x v="2"/>
    <x v="2"/>
    <n v="0.6236602"/>
    <x v="10"/>
    <n v="9"/>
    <x v="0"/>
    <x v="1"/>
  </r>
  <r>
    <x v="853"/>
    <x v="5"/>
    <x v="2"/>
    <n v="0.65545589999999998"/>
    <x v="10"/>
    <n v="9"/>
    <x v="0"/>
    <x v="1"/>
  </r>
  <r>
    <x v="853"/>
    <x v="6"/>
    <x v="2"/>
    <n v="0.57032649999999996"/>
    <x v="10"/>
    <n v="9"/>
    <x v="0"/>
    <x v="1"/>
  </r>
  <r>
    <x v="853"/>
    <x v="17"/>
    <x v="2"/>
    <n v="0.60368569999999999"/>
    <x v="10"/>
    <n v="9"/>
    <x v="0"/>
    <x v="1"/>
  </r>
  <r>
    <x v="853"/>
    <x v="15"/>
    <x v="2"/>
    <n v="0.55888890000000002"/>
    <x v="10"/>
    <n v="9"/>
    <x v="0"/>
    <x v="1"/>
  </r>
  <r>
    <x v="853"/>
    <x v="8"/>
    <x v="2"/>
    <n v="0.60718159999999999"/>
    <x v="10"/>
    <n v="9"/>
    <x v="0"/>
    <x v="1"/>
  </r>
  <r>
    <x v="853"/>
    <x v="9"/>
    <x v="2"/>
    <n v="0.66978320000000002"/>
    <x v="10"/>
    <n v="9"/>
    <x v="0"/>
    <x v="1"/>
  </r>
  <r>
    <x v="853"/>
    <x v="10"/>
    <x v="2"/>
    <n v="0.70490520000000001"/>
    <x v="10"/>
    <n v="9"/>
    <x v="0"/>
    <x v="1"/>
  </r>
  <r>
    <x v="853"/>
    <x v="11"/>
    <x v="2"/>
    <n v="0.60010839999999999"/>
    <x v="10"/>
    <n v="9"/>
    <x v="0"/>
    <x v="1"/>
  </r>
  <r>
    <x v="853"/>
    <x v="12"/>
    <x v="2"/>
    <n v="0.87555550000000004"/>
    <x v="10"/>
    <n v="9"/>
    <x v="0"/>
    <x v="1"/>
  </r>
  <r>
    <x v="853"/>
    <x v="18"/>
    <x v="2"/>
    <n v="0.8027301"/>
    <x v="10"/>
    <n v="9"/>
    <x v="0"/>
    <x v="1"/>
  </r>
  <r>
    <x v="853"/>
    <x v="19"/>
    <x v="2"/>
    <n v="0.70017879999999999"/>
    <x v="10"/>
    <n v="9"/>
    <x v="0"/>
    <x v="1"/>
  </r>
  <r>
    <x v="853"/>
    <x v="13"/>
    <x v="2"/>
    <n v="0.58715930000000005"/>
    <x v="10"/>
    <n v="9"/>
    <x v="0"/>
    <x v="1"/>
  </r>
  <r>
    <x v="853"/>
    <x v="20"/>
    <x v="2"/>
    <n v="0.74094150000000003"/>
    <x v="10"/>
    <n v="9"/>
    <x v="0"/>
    <x v="1"/>
  </r>
  <r>
    <x v="853"/>
    <x v="0"/>
    <x v="0"/>
    <n v="0.16581000000000001"/>
    <x v="10"/>
    <n v="9"/>
    <x v="0"/>
    <x v="1"/>
  </r>
  <r>
    <x v="853"/>
    <x v="16"/>
    <x v="0"/>
    <n v="0.51259999999999994"/>
    <x v="10"/>
    <n v="9"/>
    <x v="0"/>
    <x v="1"/>
  </r>
  <r>
    <x v="853"/>
    <x v="14"/>
    <x v="0"/>
    <n v="0.51259999999999994"/>
    <x v="10"/>
    <n v="9"/>
    <x v="0"/>
    <x v="1"/>
  </r>
  <r>
    <x v="853"/>
    <x v="2"/>
    <x v="0"/>
    <n v="0.51259999999999994"/>
    <x v="10"/>
    <n v="9"/>
    <x v="0"/>
    <x v="1"/>
  </r>
  <r>
    <x v="853"/>
    <x v="5"/>
    <x v="0"/>
    <n v="0.16596"/>
    <x v="10"/>
    <n v="9"/>
    <x v="0"/>
    <x v="1"/>
  </r>
  <r>
    <x v="853"/>
    <x v="6"/>
    <x v="0"/>
    <n v="0.38845400000000002"/>
    <x v="10"/>
    <n v="9"/>
    <x v="0"/>
    <x v="1"/>
  </r>
  <r>
    <x v="853"/>
    <x v="17"/>
    <x v="0"/>
    <n v="0.66729000000000005"/>
    <x v="10"/>
    <n v="9"/>
    <x v="0"/>
    <x v="1"/>
  </r>
  <r>
    <x v="853"/>
    <x v="15"/>
    <x v="0"/>
    <n v="0.66729000000000005"/>
    <x v="10"/>
    <n v="9"/>
    <x v="0"/>
    <x v="1"/>
  </r>
  <r>
    <x v="853"/>
    <x v="8"/>
    <x v="0"/>
    <n v="0.66729000000000005"/>
    <x v="10"/>
    <n v="9"/>
    <x v="0"/>
    <x v="1"/>
  </r>
  <r>
    <x v="853"/>
    <x v="9"/>
    <x v="0"/>
    <n v="0.66729000000000005"/>
    <x v="10"/>
    <n v="9"/>
    <x v="0"/>
    <x v="1"/>
  </r>
  <r>
    <x v="853"/>
    <x v="10"/>
    <x v="0"/>
    <n v="0.66729000000000005"/>
    <x v="10"/>
    <n v="9"/>
    <x v="0"/>
    <x v="1"/>
  </r>
  <r>
    <x v="853"/>
    <x v="11"/>
    <x v="0"/>
    <n v="0.66729000000000005"/>
    <x v="10"/>
    <n v="9"/>
    <x v="0"/>
    <x v="1"/>
  </r>
  <r>
    <x v="853"/>
    <x v="12"/>
    <x v="0"/>
    <n v="0.66729000000000005"/>
    <x v="10"/>
    <n v="9"/>
    <x v="0"/>
    <x v="1"/>
  </r>
  <r>
    <x v="853"/>
    <x v="18"/>
    <x v="0"/>
    <n v="0.1056"/>
    <x v="10"/>
    <n v="9"/>
    <x v="0"/>
    <x v="1"/>
  </r>
  <r>
    <x v="853"/>
    <x v="19"/>
    <x v="0"/>
    <n v="0.1363"/>
    <x v="10"/>
    <n v="9"/>
    <x v="0"/>
    <x v="1"/>
  </r>
  <r>
    <x v="853"/>
    <x v="13"/>
    <x v="0"/>
    <n v="8.8770000000000002E-2"/>
    <x v="10"/>
    <n v="9"/>
    <x v="0"/>
    <x v="1"/>
  </r>
  <r>
    <x v="853"/>
    <x v="20"/>
    <x v="0"/>
    <n v="0.13600000000000001"/>
    <x v="10"/>
    <n v="9"/>
    <x v="0"/>
    <x v="1"/>
  </r>
  <r>
    <x v="853"/>
    <x v="0"/>
    <x v="1"/>
    <n v="0.1279024"/>
    <x v="10"/>
    <n v="9"/>
    <x v="0"/>
    <x v="1"/>
  </r>
  <r>
    <x v="853"/>
    <x v="16"/>
    <x v="1"/>
    <n v="0.26504230000000001"/>
    <x v="10"/>
    <n v="9"/>
    <x v="0"/>
    <x v="1"/>
  </r>
  <r>
    <x v="853"/>
    <x v="14"/>
    <x v="1"/>
    <n v="0.25548700000000002"/>
    <x v="10"/>
    <n v="9"/>
    <x v="0"/>
    <x v="1"/>
  </r>
  <r>
    <x v="853"/>
    <x v="2"/>
    <x v="1"/>
    <n v="0.26133980000000001"/>
    <x v="10"/>
    <n v="9"/>
    <x v="0"/>
    <x v="1"/>
  </r>
  <r>
    <x v="853"/>
    <x v="5"/>
    <x v="1"/>
    <n v="0.10678410000000001"/>
    <x v="10"/>
    <n v="9"/>
    <x v="0"/>
    <x v="1"/>
  </r>
  <r>
    <x v="853"/>
    <x v="6"/>
    <x v="1"/>
    <n v="0.22051950000000001"/>
    <x v="10"/>
    <n v="9"/>
    <x v="0"/>
    <x v="1"/>
  </r>
  <r>
    <x v="853"/>
    <x v="17"/>
    <x v="1"/>
    <n v="0.29232439999999998"/>
    <x v="10"/>
    <n v="9"/>
    <x v="0"/>
    <x v="1"/>
  </r>
  <r>
    <x v="853"/>
    <x v="15"/>
    <x v="1"/>
    <n v="0.28202110000000002"/>
    <x v="10"/>
    <n v="9"/>
    <x v="0"/>
    <x v="1"/>
  </r>
  <r>
    <x v="853"/>
    <x v="8"/>
    <x v="1"/>
    <n v="0.29312850000000001"/>
    <x v="10"/>
    <n v="9"/>
    <x v="0"/>
    <x v="1"/>
  </r>
  <r>
    <x v="853"/>
    <x v="9"/>
    <x v="1"/>
    <n v="0.30752679999999999"/>
    <x v="10"/>
    <n v="9"/>
    <x v="0"/>
    <x v="1"/>
  </r>
  <r>
    <x v="853"/>
    <x v="10"/>
    <x v="1"/>
    <n v="0.31560490000000002"/>
    <x v="10"/>
    <n v="9"/>
    <x v="0"/>
    <x v="1"/>
  </r>
  <r>
    <x v="853"/>
    <x v="11"/>
    <x v="1"/>
    <n v="0.29150160000000003"/>
    <x v="10"/>
    <n v="9"/>
    <x v="0"/>
    <x v="1"/>
  </r>
  <r>
    <x v="853"/>
    <x v="12"/>
    <x v="1"/>
    <n v="0.35485450000000002"/>
    <x v="10"/>
    <n v="9"/>
    <x v="0"/>
    <x v="1"/>
  </r>
  <r>
    <x v="853"/>
    <x v="18"/>
    <x v="1"/>
    <n v="0.2088699"/>
    <x v="10"/>
    <n v="9"/>
    <x v="0"/>
    <x v="1"/>
  </r>
  <r>
    <x v="853"/>
    <x v="19"/>
    <x v="1"/>
    <n v="0.19232109999999999"/>
    <x v="10"/>
    <n v="9"/>
    <x v="0"/>
    <x v="1"/>
  </r>
  <r>
    <x v="853"/>
    <x v="13"/>
    <x v="1"/>
    <n v="8.7870799999999999E-2"/>
    <x v="10"/>
    <n v="9"/>
    <x v="0"/>
    <x v="1"/>
  </r>
  <r>
    <x v="853"/>
    <x v="20"/>
    <x v="1"/>
    <n v="0.19465850000000001"/>
    <x v="10"/>
    <n v="9"/>
    <x v="0"/>
    <x v="1"/>
  </r>
  <r>
    <x v="854"/>
    <x v="0"/>
    <x v="3"/>
    <n v="0.68230000000000002"/>
    <x v="10"/>
    <n v="11"/>
    <x v="0"/>
    <x v="2"/>
  </r>
  <r>
    <x v="854"/>
    <x v="16"/>
    <x v="3"/>
    <n v="1.3725000000000001"/>
    <x v="10"/>
    <n v="11"/>
    <x v="0"/>
    <x v="2"/>
  </r>
  <r>
    <x v="854"/>
    <x v="14"/>
    <x v="3"/>
    <n v="1.3277000000000001"/>
    <x v="10"/>
    <n v="11"/>
    <x v="0"/>
    <x v="2"/>
  </r>
  <r>
    <x v="854"/>
    <x v="2"/>
    <x v="3"/>
    <n v="1.3431999999999999"/>
    <x v="10"/>
    <n v="11"/>
    <x v="0"/>
    <x v="2"/>
  </r>
  <r>
    <x v="854"/>
    <x v="5"/>
    <x v="3"/>
    <n v="0.91359999999999997"/>
    <x v="10"/>
    <n v="11"/>
    <x v="0"/>
    <x v="2"/>
  </r>
  <r>
    <x v="854"/>
    <x v="6"/>
    <x v="3"/>
    <n v="1.1403000000000001"/>
    <x v="10"/>
    <n v="11"/>
    <x v="0"/>
    <x v="2"/>
  </r>
  <r>
    <x v="854"/>
    <x v="17"/>
    <x v="3"/>
    <n v="1.5266"/>
    <x v="10"/>
    <n v="11"/>
    <x v="0"/>
    <x v="2"/>
  </r>
  <r>
    <x v="854"/>
    <x v="15"/>
    <x v="3"/>
    <n v="1.4662999999999999"/>
    <x v="10"/>
    <n v="11"/>
    <x v="0"/>
    <x v="2"/>
  </r>
  <r>
    <x v="854"/>
    <x v="8"/>
    <x v="3"/>
    <n v="1.5081"/>
    <x v="10"/>
    <n v="11"/>
    <x v="0"/>
    <x v="2"/>
  </r>
  <r>
    <x v="854"/>
    <x v="9"/>
    <x v="3"/>
    <n v="1.6313"/>
    <x v="10"/>
    <n v="11"/>
    <x v="0"/>
    <x v="2"/>
  </r>
  <r>
    <x v="854"/>
    <x v="10"/>
    <x v="3"/>
    <n v="1.64"/>
    <x v="10"/>
    <n v="11"/>
    <x v="0"/>
    <x v="2"/>
  </r>
  <r>
    <x v="854"/>
    <x v="11"/>
    <x v="3"/>
    <n v="1.5125"/>
    <x v="10"/>
    <n v="11"/>
    <x v="0"/>
    <x v="2"/>
  </r>
  <r>
    <x v="854"/>
    <x v="12"/>
    <x v="3"/>
    <n v="1.8897999999999999"/>
    <x v="10"/>
    <n v="11"/>
    <x v="0"/>
    <x v="2"/>
  </r>
  <r>
    <x v="854"/>
    <x v="18"/>
    <x v="3"/>
    <n v="1.117"/>
    <x v="10"/>
    <n v="11"/>
    <x v="0"/>
    <x v="2"/>
  </r>
  <r>
    <x v="854"/>
    <x v="19"/>
    <x v="3"/>
    <n v="1.0285"/>
    <x v="10"/>
    <n v="11"/>
    <x v="0"/>
    <x v="2"/>
  </r>
  <r>
    <x v="854"/>
    <x v="13"/>
    <x v="3"/>
    <n v="0.71350000000000002"/>
    <x v="10"/>
    <n v="11"/>
    <x v="0"/>
    <x v="2"/>
  </r>
  <r>
    <x v="854"/>
    <x v="20"/>
    <x v="3"/>
    <n v="1.0409999999999999"/>
    <x v="10"/>
    <n v="11"/>
    <x v="0"/>
    <x v="2"/>
  </r>
  <r>
    <x v="854"/>
    <x v="0"/>
    <x v="2"/>
    <n v="0.38890540000000001"/>
    <x v="10"/>
    <n v="11"/>
    <x v="0"/>
    <x v="2"/>
  </r>
  <r>
    <x v="854"/>
    <x v="16"/>
    <x v="2"/>
    <n v="0.60325359999999995"/>
    <x v="10"/>
    <n v="11"/>
    <x v="0"/>
    <x v="2"/>
  </r>
  <r>
    <x v="854"/>
    <x v="14"/>
    <x v="2"/>
    <n v="0.56683090000000003"/>
    <x v="10"/>
    <n v="11"/>
    <x v="0"/>
    <x v="2"/>
  </r>
  <r>
    <x v="854"/>
    <x v="2"/>
    <x v="2"/>
    <n v="0.57943250000000002"/>
    <x v="10"/>
    <n v="11"/>
    <x v="0"/>
    <x v="2"/>
  </r>
  <r>
    <x v="854"/>
    <x v="5"/>
    <x v="2"/>
    <n v="0.64253559999999998"/>
    <x v="10"/>
    <n v="11"/>
    <x v="0"/>
    <x v="2"/>
  </r>
  <r>
    <x v="854"/>
    <x v="6"/>
    <x v="2"/>
    <n v="0.53861919999999996"/>
    <x v="10"/>
    <n v="11"/>
    <x v="0"/>
    <x v="2"/>
  </r>
  <r>
    <x v="854"/>
    <x v="17"/>
    <x v="2"/>
    <n v="0.57384820000000003"/>
    <x v="10"/>
    <n v="11"/>
    <x v="0"/>
    <x v="2"/>
  </r>
  <r>
    <x v="854"/>
    <x v="15"/>
    <x v="2"/>
    <n v="0.52482379999999995"/>
    <x v="10"/>
    <n v="11"/>
    <x v="0"/>
    <x v="2"/>
  </r>
  <r>
    <x v="854"/>
    <x v="8"/>
    <x v="2"/>
    <n v="0.55880759999999996"/>
    <x v="10"/>
    <n v="11"/>
    <x v="0"/>
    <x v="2"/>
  </r>
  <r>
    <x v="854"/>
    <x v="9"/>
    <x v="2"/>
    <n v="0.65897019999999995"/>
    <x v="10"/>
    <n v="11"/>
    <x v="0"/>
    <x v="2"/>
  </r>
  <r>
    <x v="854"/>
    <x v="10"/>
    <x v="2"/>
    <n v="0.6660433"/>
    <x v="10"/>
    <n v="11"/>
    <x v="0"/>
    <x v="2"/>
  </r>
  <r>
    <x v="854"/>
    <x v="11"/>
    <x v="2"/>
    <n v="0.56238480000000002"/>
    <x v="10"/>
    <n v="11"/>
    <x v="0"/>
    <x v="2"/>
  </r>
  <r>
    <x v="854"/>
    <x v="12"/>
    <x v="2"/>
    <n v="0.86913280000000004"/>
    <x v="10"/>
    <n v="11"/>
    <x v="0"/>
    <x v="2"/>
  </r>
  <r>
    <x v="854"/>
    <x v="18"/>
    <x v="2"/>
    <n v="0.8027301"/>
    <x v="10"/>
    <n v="11"/>
    <x v="0"/>
    <x v="2"/>
  </r>
  <r>
    <x v="854"/>
    <x v="19"/>
    <x v="2"/>
    <n v="0.70017879999999999"/>
    <x v="10"/>
    <n v="11"/>
    <x v="0"/>
    <x v="2"/>
  </r>
  <r>
    <x v="854"/>
    <x v="13"/>
    <x v="2"/>
    <n v="0.54264590000000001"/>
    <x v="10"/>
    <n v="11"/>
    <x v="0"/>
    <x v="2"/>
  </r>
  <r>
    <x v="854"/>
    <x v="20"/>
    <x v="2"/>
    <n v="0.74094150000000003"/>
    <x v="10"/>
    <n v="11"/>
    <x v="0"/>
    <x v="2"/>
  </r>
  <r>
    <x v="854"/>
    <x v="0"/>
    <x v="0"/>
    <n v="0.16581000000000001"/>
    <x v="10"/>
    <n v="11"/>
    <x v="0"/>
    <x v="2"/>
  </r>
  <r>
    <x v="854"/>
    <x v="16"/>
    <x v="0"/>
    <n v="0.51259999999999994"/>
    <x v="10"/>
    <n v="11"/>
    <x v="0"/>
    <x v="2"/>
  </r>
  <r>
    <x v="854"/>
    <x v="14"/>
    <x v="0"/>
    <n v="0.51259999999999994"/>
    <x v="10"/>
    <n v="11"/>
    <x v="0"/>
    <x v="2"/>
  </r>
  <r>
    <x v="854"/>
    <x v="2"/>
    <x v="0"/>
    <n v="0.51259999999999994"/>
    <x v="10"/>
    <n v="11"/>
    <x v="0"/>
    <x v="2"/>
  </r>
  <r>
    <x v="854"/>
    <x v="5"/>
    <x v="0"/>
    <n v="0.16596"/>
    <x v="10"/>
    <n v="11"/>
    <x v="0"/>
    <x v="2"/>
  </r>
  <r>
    <x v="854"/>
    <x v="6"/>
    <x v="0"/>
    <n v="0.38845400000000002"/>
    <x v="10"/>
    <n v="11"/>
    <x v="0"/>
    <x v="2"/>
  </r>
  <r>
    <x v="854"/>
    <x v="17"/>
    <x v="0"/>
    <n v="0.66729000000000005"/>
    <x v="10"/>
    <n v="11"/>
    <x v="0"/>
    <x v="2"/>
  </r>
  <r>
    <x v="854"/>
    <x v="15"/>
    <x v="0"/>
    <n v="0.66729000000000005"/>
    <x v="10"/>
    <n v="11"/>
    <x v="0"/>
    <x v="2"/>
  </r>
  <r>
    <x v="854"/>
    <x v="8"/>
    <x v="0"/>
    <n v="0.66729000000000005"/>
    <x v="10"/>
    <n v="11"/>
    <x v="0"/>
    <x v="2"/>
  </r>
  <r>
    <x v="854"/>
    <x v="9"/>
    <x v="0"/>
    <n v="0.66729000000000005"/>
    <x v="10"/>
    <n v="11"/>
    <x v="0"/>
    <x v="2"/>
  </r>
  <r>
    <x v="854"/>
    <x v="10"/>
    <x v="0"/>
    <n v="0.66729000000000005"/>
    <x v="10"/>
    <n v="11"/>
    <x v="0"/>
    <x v="2"/>
  </r>
  <r>
    <x v="854"/>
    <x v="11"/>
    <x v="0"/>
    <n v="0.66729000000000005"/>
    <x v="10"/>
    <n v="11"/>
    <x v="0"/>
    <x v="2"/>
  </r>
  <r>
    <x v="854"/>
    <x v="12"/>
    <x v="0"/>
    <n v="0.66729000000000005"/>
    <x v="10"/>
    <n v="11"/>
    <x v="0"/>
    <x v="2"/>
  </r>
  <r>
    <x v="854"/>
    <x v="18"/>
    <x v="0"/>
    <n v="0.1056"/>
    <x v="10"/>
    <n v="11"/>
    <x v="0"/>
    <x v="2"/>
  </r>
  <r>
    <x v="854"/>
    <x v="19"/>
    <x v="0"/>
    <n v="0.1363"/>
    <x v="10"/>
    <n v="11"/>
    <x v="0"/>
    <x v="2"/>
  </r>
  <r>
    <x v="854"/>
    <x v="13"/>
    <x v="0"/>
    <n v="8.8770000000000002E-2"/>
    <x v="10"/>
    <n v="11"/>
    <x v="0"/>
    <x v="2"/>
  </r>
  <r>
    <x v="854"/>
    <x v="20"/>
    <x v="0"/>
    <n v="0.13600000000000001"/>
    <x v="10"/>
    <n v="11"/>
    <x v="0"/>
    <x v="2"/>
  </r>
  <r>
    <x v="854"/>
    <x v="0"/>
    <x v="1"/>
    <n v="0.12758449999999999"/>
    <x v="10"/>
    <n v="11"/>
    <x v="0"/>
    <x v="2"/>
  </r>
  <r>
    <x v="854"/>
    <x v="16"/>
    <x v="1"/>
    <n v="0.25664629999999999"/>
    <x v="10"/>
    <n v="11"/>
    <x v="0"/>
    <x v="2"/>
  </r>
  <r>
    <x v="854"/>
    <x v="14"/>
    <x v="1"/>
    <n v="0.24826909999999999"/>
    <x v="10"/>
    <n v="11"/>
    <x v="0"/>
    <x v="2"/>
  </r>
  <r>
    <x v="854"/>
    <x v="2"/>
    <x v="1"/>
    <n v="0.25116749999999999"/>
    <x v="10"/>
    <n v="11"/>
    <x v="0"/>
    <x v="2"/>
  </r>
  <r>
    <x v="854"/>
    <x v="5"/>
    <x v="1"/>
    <n v="0.1051044"/>
    <x v="10"/>
    <n v="11"/>
    <x v="0"/>
    <x v="2"/>
  </r>
  <r>
    <x v="854"/>
    <x v="6"/>
    <x v="1"/>
    <n v="0.21322679999999999"/>
    <x v="10"/>
    <n v="11"/>
    <x v="0"/>
    <x v="2"/>
  </r>
  <r>
    <x v="854"/>
    <x v="17"/>
    <x v="1"/>
    <n v="0.28546179999999999"/>
    <x v="10"/>
    <n v="11"/>
    <x v="0"/>
    <x v="2"/>
  </r>
  <r>
    <x v="854"/>
    <x v="15"/>
    <x v="1"/>
    <n v="0.27418619999999999"/>
    <x v="10"/>
    <n v="11"/>
    <x v="0"/>
    <x v="2"/>
  </r>
  <r>
    <x v="854"/>
    <x v="8"/>
    <x v="1"/>
    <n v="0.28200239999999999"/>
    <x v="10"/>
    <n v="11"/>
    <x v="0"/>
    <x v="2"/>
  </r>
  <r>
    <x v="854"/>
    <x v="9"/>
    <x v="1"/>
    <n v="0.30503980000000003"/>
    <x v="10"/>
    <n v="11"/>
    <x v="0"/>
    <x v="2"/>
  </r>
  <r>
    <x v="854"/>
    <x v="10"/>
    <x v="1"/>
    <n v="0.30666670000000001"/>
    <x v="10"/>
    <n v="11"/>
    <x v="0"/>
    <x v="2"/>
  </r>
  <r>
    <x v="854"/>
    <x v="11"/>
    <x v="1"/>
    <n v="0.2828252"/>
    <x v="10"/>
    <n v="11"/>
    <x v="0"/>
    <x v="2"/>
  </r>
  <r>
    <x v="854"/>
    <x v="12"/>
    <x v="1"/>
    <n v="0.3533772"/>
    <x v="10"/>
    <n v="11"/>
    <x v="0"/>
    <x v="2"/>
  </r>
  <r>
    <x v="854"/>
    <x v="18"/>
    <x v="1"/>
    <n v="0.2088699"/>
    <x v="10"/>
    <n v="11"/>
    <x v="0"/>
    <x v="2"/>
  </r>
  <r>
    <x v="854"/>
    <x v="19"/>
    <x v="1"/>
    <n v="0.19232109999999999"/>
    <x v="10"/>
    <n v="11"/>
    <x v="0"/>
    <x v="2"/>
  </r>
  <r>
    <x v="854"/>
    <x v="13"/>
    <x v="1"/>
    <n v="8.2084069999999995E-2"/>
    <x v="10"/>
    <n v="11"/>
    <x v="0"/>
    <x v="2"/>
  </r>
  <r>
    <x v="854"/>
    <x v="20"/>
    <x v="1"/>
    <n v="0.19465850000000001"/>
    <x v="10"/>
    <n v="11"/>
    <x v="0"/>
    <x v="2"/>
  </r>
  <r>
    <x v="855"/>
    <x v="0"/>
    <x v="3"/>
    <n v="0.67600000000000005"/>
    <x v="10"/>
    <n v="13"/>
    <x v="0"/>
    <x v="2"/>
  </r>
  <r>
    <x v="855"/>
    <x v="16"/>
    <x v="3"/>
    <n v="1.278"/>
    <x v="10"/>
    <n v="13"/>
    <x v="0"/>
    <x v="2"/>
  </r>
  <r>
    <x v="855"/>
    <x v="14"/>
    <x v="3"/>
    <n v="1.2331000000000001"/>
    <x v="10"/>
    <n v="13"/>
    <x v="0"/>
    <x v="2"/>
  </r>
  <r>
    <x v="855"/>
    <x v="2"/>
    <x v="3"/>
    <n v="1.2293000000000001"/>
    <x v="10"/>
    <n v="13"/>
    <x v="0"/>
    <x v="2"/>
  </r>
  <r>
    <x v="855"/>
    <x v="5"/>
    <x v="3"/>
    <n v="0.85340000000000005"/>
    <x v="10"/>
    <n v="13"/>
    <x v="0"/>
    <x v="2"/>
  </r>
  <r>
    <x v="855"/>
    <x v="6"/>
    <x v="3"/>
    <n v="1.0329999999999999"/>
    <x v="10"/>
    <n v="13"/>
    <x v="0"/>
    <x v="2"/>
  </r>
  <r>
    <x v="855"/>
    <x v="17"/>
    <x v="3"/>
    <n v="1.3787"/>
    <x v="10"/>
    <n v="13"/>
    <x v="0"/>
    <x v="2"/>
  </r>
  <r>
    <x v="855"/>
    <x v="15"/>
    <x v="3"/>
    <n v="1.3168"/>
    <x v="10"/>
    <n v="13"/>
    <x v="0"/>
    <x v="2"/>
  </r>
  <r>
    <x v="855"/>
    <x v="8"/>
    <x v="3"/>
    <n v="1.3304"/>
    <x v="10"/>
    <n v="13"/>
    <x v="0"/>
    <x v="2"/>
  </r>
  <r>
    <x v="855"/>
    <x v="9"/>
    <x v="3"/>
    <n v="1.5475000000000001"/>
    <x v="10"/>
    <n v="13"/>
    <x v="0"/>
    <x v="2"/>
  </r>
  <r>
    <x v="855"/>
    <x v="10"/>
    <x v="3"/>
    <n v="1.4765999999999999"/>
    <x v="10"/>
    <n v="13"/>
    <x v="0"/>
    <x v="2"/>
  </r>
  <r>
    <x v="855"/>
    <x v="11"/>
    <x v="3"/>
    <n v="1.3655999999999999"/>
    <x v="10"/>
    <n v="13"/>
    <x v="0"/>
    <x v="2"/>
  </r>
  <r>
    <x v="855"/>
    <x v="12"/>
    <x v="3"/>
    <n v="1.8474999999999999"/>
    <x v="10"/>
    <n v="13"/>
    <x v="0"/>
    <x v="2"/>
  </r>
  <r>
    <x v="855"/>
    <x v="18"/>
    <x v="3"/>
    <n v="1.129"/>
    <x v="10"/>
    <n v="13"/>
    <x v="0"/>
    <x v="2"/>
  </r>
  <r>
    <x v="855"/>
    <x v="19"/>
    <x v="3"/>
    <n v="1.0285"/>
    <x v="10"/>
    <n v="13"/>
    <x v="0"/>
    <x v="2"/>
  </r>
  <r>
    <x v="855"/>
    <x v="13"/>
    <x v="3"/>
    <n v="0.5887"/>
    <x v="10"/>
    <n v="13"/>
    <x v="0"/>
    <x v="2"/>
  </r>
  <r>
    <x v="855"/>
    <x v="20"/>
    <x v="3"/>
    <n v="1.0409999999999999"/>
    <x v="10"/>
    <n v="13"/>
    <x v="0"/>
    <x v="2"/>
  </r>
  <r>
    <x v="855"/>
    <x v="0"/>
    <x v="2"/>
    <n v="0.3837835"/>
    <x v="10"/>
    <n v="13"/>
    <x v="0"/>
    <x v="2"/>
  </r>
  <r>
    <x v="855"/>
    <x v="16"/>
    <x v="2"/>
    <n v="0.52642440000000001"/>
    <x v="10"/>
    <n v="13"/>
    <x v="0"/>
    <x v="2"/>
  </r>
  <r>
    <x v="855"/>
    <x v="14"/>
    <x v="2"/>
    <n v="0.48992039999999998"/>
    <x v="10"/>
    <n v="13"/>
    <x v="0"/>
    <x v="2"/>
  </r>
  <r>
    <x v="855"/>
    <x v="2"/>
    <x v="2"/>
    <n v="0.48683090000000001"/>
    <x v="10"/>
    <n v="13"/>
    <x v="0"/>
    <x v="2"/>
  </r>
  <r>
    <x v="855"/>
    <x v="5"/>
    <x v="2"/>
    <n v="0.58926120000000004"/>
    <x v="10"/>
    <n v="13"/>
    <x v="0"/>
    <x v="2"/>
  </r>
  <r>
    <x v="855"/>
    <x v="6"/>
    <x v="2"/>
    <n v="0.45138339999999999"/>
    <x v="10"/>
    <n v="13"/>
    <x v="0"/>
    <x v="2"/>
  </r>
  <r>
    <x v="855"/>
    <x v="17"/>
    <x v="2"/>
    <n v="0.45360430000000002"/>
    <x v="10"/>
    <n v="13"/>
    <x v="0"/>
    <x v="2"/>
  </r>
  <r>
    <x v="855"/>
    <x v="15"/>
    <x v="2"/>
    <n v="0.4032791"/>
    <x v="10"/>
    <n v="13"/>
    <x v="0"/>
    <x v="2"/>
  </r>
  <r>
    <x v="855"/>
    <x v="8"/>
    <x v="2"/>
    <n v="0.41433599999999998"/>
    <x v="10"/>
    <n v="13"/>
    <x v="0"/>
    <x v="2"/>
  </r>
  <r>
    <x v="855"/>
    <x v="9"/>
    <x v="2"/>
    <n v="0.59084009999999998"/>
    <x v="10"/>
    <n v="13"/>
    <x v="0"/>
    <x v="2"/>
  </r>
  <r>
    <x v="855"/>
    <x v="10"/>
    <x v="2"/>
    <n v="0.5331979"/>
    <x v="10"/>
    <n v="13"/>
    <x v="0"/>
    <x v="2"/>
  </r>
  <r>
    <x v="855"/>
    <x v="11"/>
    <x v="2"/>
    <n v="0.44295390000000001"/>
    <x v="10"/>
    <n v="13"/>
    <x v="0"/>
    <x v="2"/>
  </r>
  <r>
    <x v="855"/>
    <x v="12"/>
    <x v="2"/>
    <n v="0.83474250000000005"/>
    <x v="10"/>
    <n v="13"/>
    <x v="0"/>
    <x v="2"/>
  </r>
  <r>
    <x v="855"/>
    <x v="18"/>
    <x v="2"/>
    <n v="0.81248620000000005"/>
    <x v="10"/>
    <n v="13"/>
    <x v="0"/>
    <x v="2"/>
  </r>
  <r>
    <x v="855"/>
    <x v="19"/>
    <x v="2"/>
    <n v="0.70017879999999999"/>
    <x v="10"/>
    <n v="13"/>
    <x v="0"/>
    <x v="2"/>
  </r>
  <r>
    <x v="855"/>
    <x v="13"/>
    <x v="2"/>
    <n v="0.43220340000000002"/>
    <x v="10"/>
    <n v="13"/>
    <x v="0"/>
    <x v="2"/>
  </r>
  <r>
    <x v="855"/>
    <x v="20"/>
    <x v="2"/>
    <n v="0.74094150000000003"/>
    <x v="10"/>
    <n v="13"/>
    <x v="0"/>
    <x v="2"/>
  </r>
  <r>
    <x v="855"/>
    <x v="0"/>
    <x v="0"/>
    <n v="0.16581000000000001"/>
    <x v="10"/>
    <n v="13"/>
    <x v="0"/>
    <x v="2"/>
  </r>
  <r>
    <x v="855"/>
    <x v="16"/>
    <x v="0"/>
    <n v="0.51259999999999994"/>
    <x v="10"/>
    <n v="13"/>
    <x v="0"/>
    <x v="2"/>
  </r>
  <r>
    <x v="855"/>
    <x v="14"/>
    <x v="0"/>
    <n v="0.51259999999999994"/>
    <x v="10"/>
    <n v="13"/>
    <x v="0"/>
    <x v="2"/>
  </r>
  <r>
    <x v="855"/>
    <x v="2"/>
    <x v="0"/>
    <n v="0.51259999999999994"/>
    <x v="10"/>
    <n v="13"/>
    <x v="0"/>
    <x v="2"/>
  </r>
  <r>
    <x v="855"/>
    <x v="5"/>
    <x v="0"/>
    <n v="0.16596"/>
    <x v="10"/>
    <n v="13"/>
    <x v="0"/>
    <x v="2"/>
  </r>
  <r>
    <x v="855"/>
    <x v="6"/>
    <x v="0"/>
    <n v="0.38845400000000002"/>
    <x v="10"/>
    <n v="13"/>
    <x v="0"/>
    <x v="2"/>
  </r>
  <r>
    <x v="855"/>
    <x v="17"/>
    <x v="0"/>
    <n v="0.66729000000000005"/>
    <x v="10"/>
    <n v="13"/>
    <x v="0"/>
    <x v="2"/>
  </r>
  <r>
    <x v="855"/>
    <x v="15"/>
    <x v="0"/>
    <n v="0.66729000000000005"/>
    <x v="10"/>
    <n v="13"/>
    <x v="0"/>
    <x v="2"/>
  </r>
  <r>
    <x v="855"/>
    <x v="8"/>
    <x v="0"/>
    <n v="0.66729000000000005"/>
    <x v="10"/>
    <n v="13"/>
    <x v="0"/>
    <x v="2"/>
  </r>
  <r>
    <x v="855"/>
    <x v="9"/>
    <x v="0"/>
    <n v="0.66729000000000005"/>
    <x v="10"/>
    <n v="13"/>
    <x v="0"/>
    <x v="2"/>
  </r>
  <r>
    <x v="855"/>
    <x v="10"/>
    <x v="0"/>
    <n v="0.66729000000000005"/>
    <x v="10"/>
    <n v="13"/>
    <x v="0"/>
    <x v="2"/>
  </r>
  <r>
    <x v="855"/>
    <x v="11"/>
    <x v="0"/>
    <n v="0.66729000000000005"/>
    <x v="10"/>
    <n v="13"/>
    <x v="0"/>
    <x v="2"/>
  </r>
  <r>
    <x v="855"/>
    <x v="12"/>
    <x v="0"/>
    <n v="0.66729000000000005"/>
    <x v="10"/>
    <n v="13"/>
    <x v="0"/>
    <x v="2"/>
  </r>
  <r>
    <x v="855"/>
    <x v="18"/>
    <x v="0"/>
    <n v="0.1056"/>
    <x v="10"/>
    <n v="13"/>
    <x v="0"/>
    <x v="2"/>
  </r>
  <r>
    <x v="855"/>
    <x v="19"/>
    <x v="0"/>
    <n v="0.1363"/>
    <x v="10"/>
    <n v="13"/>
    <x v="0"/>
    <x v="2"/>
  </r>
  <r>
    <x v="855"/>
    <x v="13"/>
    <x v="0"/>
    <n v="8.8770000000000002E-2"/>
    <x v="10"/>
    <n v="13"/>
    <x v="0"/>
    <x v="2"/>
  </r>
  <r>
    <x v="855"/>
    <x v="20"/>
    <x v="0"/>
    <n v="0.13600000000000001"/>
    <x v="10"/>
    <n v="13"/>
    <x v="0"/>
    <x v="2"/>
  </r>
  <r>
    <x v="855"/>
    <x v="0"/>
    <x v="1"/>
    <n v="0.1264065"/>
    <x v="10"/>
    <n v="13"/>
    <x v="0"/>
    <x v="2"/>
  </r>
  <r>
    <x v="855"/>
    <x v="16"/>
    <x v="1"/>
    <n v="0.23897560000000001"/>
    <x v="10"/>
    <n v="13"/>
    <x v="0"/>
    <x v="2"/>
  </r>
  <r>
    <x v="855"/>
    <x v="14"/>
    <x v="1"/>
    <n v="0.2305797"/>
    <x v="10"/>
    <n v="13"/>
    <x v="0"/>
    <x v="2"/>
  </r>
  <r>
    <x v="855"/>
    <x v="2"/>
    <x v="1"/>
    <n v="0.22986909999999999"/>
    <x v="10"/>
    <n v="13"/>
    <x v="0"/>
    <x v="2"/>
  </r>
  <r>
    <x v="855"/>
    <x v="5"/>
    <x v="1"/>
    <n v="9.8178760000000004E-2"/>
    <x v="10"/>
    <n v="13"/>
    <x v="0"/>
    <x v="2"/>
  </r>
  <r>
    <x v="855"/>
    <x v="6"/>
    <x v="1"/>
    <n v="0.19316259999999999"/>
    <x v="10"/>
    <n v="13"/>
    <x v="0"/>
    <x v="2"/>
  </r>
  <r>
    <x v="855"/>
    <x v="17"/>
    <x v="1"/>
    <n v="0.25780570000000003"/>
    <x v="10"/>
    <n v="13"/>
    <x v="0"/>
    <x v="2"/>
  </r>
  <r>
    <x v="855"/>
    <x v="15"/>
    <x v="1"/>
    <n v="0.2462309"/>
    <x v="10"/>
    <n v="13"/>
    <x v="0"/>
    <x v="2"/>
  </r>
  <r>
    <x v="855"/>
    <x v="8"/>
    <x v="1"/>
    <n v="0.248774"/>
    <x v="10"/>
    <n v="13"/>
    <x v="0"/>
    <x v="2"/>
  </r>
  <r>
    <x v="855"/>
    <x v="9"/>
    <x v="1"/>
    <n v="0.28936990000000001"/>
    <x v="10"/>
    <n v="13"/>
    <x v="0"/>
    <x v="2"/>
  </r>
  <r>
    <x v="855"/>
    <x v="10"/>
    <x v="1"/>
    <n v="0.27611219999999997"/>
    <x v="10"/>
    <n v="13"/>
    <x v="0"/>
    <x v="2"/>
  </r>
  <r>
    <x v="855"/>
    <x v="11"/>
    <x v="1"/>
    <n v="0.25535609999999997"/>
    <x v="10"/>
    <n v="13"/>
    <x v="0"/>
    <x v="2"/>
  </r>
  <r>
    <x v="855"/>
    <x v="12"/>
    <x v="1"/>
    <n v="0.34546749999999998"/>
    <x v="10"/>
    <n v="13"/>
    <x v="0"/>
    <x v="2"/>
  </r>
  <r>
    <x v="855"/>
    <x v="18"/>
    <x v="1"/>
    <n v="0.21111379999999999"/>
    <x v="10"/>
    <n v="13"/>
    <x v="0"/>
    <x v="2"/>
  </r>
  <r>
    <x v="855"/>
    <x v="19"/>
    <x v="1"/>
    <n v="0.19232109999999999"/>
    <x v="10"/>
    <n v="13"/>
    <x v="0"/>
    <x v="2"/>
  </r>
  <r>
    <x v="855"/>
    <x v="13"/>
    <x v="1"/>
    <n v="6.7726549999999996E-2"/>
    <x v="10"/>
    <n v="13"/>
    <x v="0"/>
    <x v="2"/>
  </r>
  <r>
    <x v="855"/>
    <x v="20"/>
    <x v="1"/>
    <n v="0.19465850000000001"/>
    <x v="10"/>
    <n v="13"/>
    <x v="0"/>
    <x v="2"/>
  </r>
  <r>
    <x v="856"/>
    <x v="0"/>
    <x v="3"/>
    <n v="0.67220000000000002"/>
    <x v="10"/>
    <n v="14"/>
    <x v="0"/>
    <x v="2"/>
  </r>
  <r>
    <x v="856"/>
    <x v="16"/>
    <x v="3"/>
    <n v="1.2601"/>
    <x v="10"/>
    <n v="14"/>
    <x v="0"/>
    <x v="2"/>
  </r>
  <r>
    <x v="856"/>
    <x v="14"/>
    <x v="3"/>
    <n v="1.226"/>
    <x v="10"/>
    <n v="14"/>
    <x v="0"/>
    <x v="2"/>
  </r>
  <r>
    <x v="856"/>
    <x v="2"/>
    <x v="3"/>
    <n v="1.2310000000000001"/>
    <x v="10"/>
    <n v="14"/>
    <x v="0"/>
    <x v="2"/>
  </r>
  <r>
    <x v="856"/>
    <x v="5"/>
    <x v="3"/>
    <n v="0.84909999999999997"/>
    <x v="10"/>
    <n v="14"/>
    <x v="0"/>
    <x v="2"/>
  </r>
  <r>
    <x v="856"/>
    <x v="6"/>
    <x v="3"/>
    <n v="1.0037"/>
    <x v="10"/>
    <n v="14"/>
    <x v="0"/>
    <x v="2"/>
  </r>
  <r>
    <x v="856"/>
    <x v="17"/>
    <x v="3"/>
    <n v="1.3453999999999999"/>
    <x v="10"/>
    <n v="14"/>
    <x v="0"/>
    <x v="2"/>
  </r>
  <r>
    <x v="856"/>
    <x v="15"/>
    <x v="3"/>
    <n v="1.2604"/>
    <x v="10"/>
    <n v="14"/>
    <x v="0"/>
    <x v="2"/>
  </r>
  <r>
    <x v="856"/>
    <x v="8"/>
    <x v="3"/>
    <n v="1.3117000000000001"/>
    <x v="10"/>
    <n v="14"/>
    <x v="0"/>
    <x v="2"/>
  </r>
  <r>
    <x v="856"/>
    <x v="9"/>
    <x v="3"/>
    <n v="1.5225"/>
    <x v="10"/>
    <n v="14"/>
    <x v="0"/>
    <x v="2"/>
  </r>
  <r>
    <x v="856"/>
    <x v="10"/>
    <x v="3"/>
    <n v="1.4450000000000001"/>
    <x v="10"/>
    <n v="14"/>
    <x v="0"/>
    <x v="2"/>
  </r>
  <r>
    <x v="856"/>
    <x v="11"/>
    <x v="3"/>
    <n v="1.3073999999999999"/>
    <x v="10"/>
    <n v="14"/>
    <x v="0"/>
    <x v="2"/>
  </r>
  <r>
    <x v="856"/>
    <x v="12"/>
    <x v="3"/>
    <n v="1.8301000000000001"/>
    <x v="10"/>
    <n v="14"/>
    <x v="0"/>
    <x v="2"/>
  </r>
  <r>
    <x v="856"/>
    <x v="18"/>
    <x v="3"/>
    <n v="1.129"/>
    <x v="10"/>
    <n v="14"/>
    <x v="0"/>
    <x v="2"/>
  </r>
  <r>
    <x v="856"/>
    <x v="19"/>
    <x v="3"/>
    <n v="1.0285"/>
    <x v="10"/>
    <n v="14"/>
    <x v="0"/>
    <x v="2"/>
  </r>
  <r>
    <x v="856"/>
    <x v="13"/>
    <x v="3"/>
    <n v="0.53869999999999996"/>
    <x v="10"/>
    <n v="14"/>
    <x v="0"/>
    <x v="2"/>
  </r>
  <r>
    <x v="856"/>
    <x v="20"/>
    <x v="3"/>
    <n v="1.0409999999999999"/>
    <x v="10"/>
    <n v="14"/>
    <x v="0"/>
    <x v="2"/>
  </r>
  <r>
    <x v="856"/>
    <x v="0"/>
    <x v="2"/>
    <n v="0.38069409999999998"/>
    <x v="10"/>
    <n v="14"/>
    <x v="0"/>
    <x v="2"/>
  </r>
  <r>
    <x v="856"/>
    <x v="16"/>
    <x v="2"/>
    <n v="0.51187150000000003"/>
    <x v="10"/>
    <n v="14"/>
    <x v="0"/>
    <x v="2"/>
  </r>
  <r>
    <x v="856"/>
    <x v="14"/>
    <x v="2"/>
    <n v="0.48414790000000002"/>
    <x v="10"/>
    <n v="14"/>
    <x v="0"/>
    <x v="2"/>
  </r>
  <r>
    <x v="856"/>
    <x v="2"/>
    <x v="2"/>
    <n v="0.48821300000000001"/>
    <x v="10"/>
    <n v="14"/>
    <x v="0"/>
    <x v="2"/>
  </r>
  <r>
    <x v="856"/>
    <x v="5"/>
    <x v="2"/>
    <n v="0.58545590000000003"/>
    <x v="10"/>
    <n v="14"/>
    <x v="0"/>
    <x v="2"/>
  </r>
  <r>
    <x v="856"/>
    <x v="6"/>
    <x v="2"/>
    <n v="0.42756230000000001"/>
    <x v="10"/>
    <n v="14"/>
    <x v="0"/>
    <x v="2"/>
  </r>
  <r>
    <x v="856"/>
    <x v="17"/>
    <x v="2"/>
    <n v="0.4265311"/>
    <x v="10"/>
    <n v="14"/>
    <x v="0"/>
    <x v="2"/>
  </r>
  <r>
    <x v="856"/>
    <x v="15"/>
    <x v="2"/>
    <n v="0.35742550000000001"/>
    <x v="10"/>
    <n v="14"/>
    <x v="0"/>
    <x v="2"/>
  </r>
  <r>
    <x v="856"/>
    <x v="8"/>
    <x v="2"/>
    <n v="0.39913280000000001"/>
    <x v="10"/>
    <n v="14"/>
    <x v="0"/>
    <x v="2"/>
  </r>
  <r>
    <x v="856"/>
    <x v="9"/>
    <x v="2"/>
    <n v="0.57051490000000005"/>
    <x v="10"/>
    <n v="14"/>
    <x v="0"/>
    <x v="2"/>
  </r>
  <r>
    <x v="856"/>
    <x v="10"/>
    <x v="2"/>
    <n v="0.50750680000000004"/>
    <x v="10"/>
    <n v="14"/>
    <x v="0"/>
    <x v="2"/>
  </r>
  <r>
    <x v="856"/>
    <x v="11"/>
    <x v="2"/>
    <n v="0.39563690000000001"/>
    <x v="10"/>
    <n v="14"/>
    <x v="0"/>
    <x v="2"/>
  </r>
  <r>
    <x v="856"/>
    <x v="12"/>
    <x v="2"/>
    <n v="0.82059629999999995"/>
    <x v="10"/>
    <n v="14"/>
    <x v="0"/>
    <x v="2"/>
  </r>
  <r>
    <x v="856"/>
    <x v="18"/>
    <x v="2"/>
    <n v="0.81248620000000005"/>
    <x v="10"/>
    <n v="14"/>
    <x v="0"/>
    <x v="2"/>
  </r>
  <r>
    <x v="856"/>
    <x v="19"/>
    <x v="2"/>
    <n v="0.70017879999999999"/>
    <x v="10"/>
    <n v="14"/>
    <x v="0"/>
    <x v="2"/>
  </r>
  <r>
    <x v="856"/>
    <x v="13"/>
    <x v="2"/>
    <n v="0.38795560000000001"/>
    <x v="10"/>
    <n v="14"/>
    <x v="0"/>
    <x v="2"/>
  </r>
  <r>
    <x v="856"/>
    <x v="20"/>
    <x v="2"/>
    <n v="0.74094150000000003"/>
    <x v="10"/>
    <n v="14"/>
    <x v="0"/>
    <x v="2"/>
  </r>
  <r>
    <x v="856"/>
    <x v="0"/>
    <x v="0"/>
    <n v="0.16581000000000001"/>
    <x v="10"/>
    <n v="14"/>
    <x v="0"/>
    <x v="2"/>
  </r>
  <r>
    <x v="856"/>
    <x v="16"/>
    <x v="0"/>
    <n v="0.51259999999999994"/>
    <x v="10"/>
    <n v="14"/>
    <x v="0"/>
    <x v="2"/>
  </r>
  <r>
    <x v="856"/>
    <x v="14"/>
    <x v="0"/>
    <n v="0.51259999999999994"/>
    <x v="10"/>
    <n v="14"/>
    <x v="0"/>
    <x v="2"/>
  </r>
  <r>
    <x v="856"/>
    <x v="2"/>
    <x v="0"/>
    <n v="0.51259999999999994"/>
    <x v="10"/>
    <n v="14"/>
    <x v="0"/>
    <x v="2"/>
  </r>
  <r>
    <x v="856"/>
    <x v="5"/>
    <x v="0"/>
    <n v="0.16596"/>
    <x v="10"/>
    <n v="14"/>
    <x v="0"/>
    <x v="2"/>
  </r>
  <r>
    <x v="856"/>
    <x v="6"/>
    <x v="0"/>
    <n v="0.38845400000000002"/>
    <x v="10"/>
    <n v="14"/>
    <x v="0"/>
    <x v="2"/>
  </r>
  <r>
    <x v="856"/>
    <x v="17"/>
    <x v="0"/>
    <n v="0.66729000000000005"/>
    <x v="10"/>
    <n v="14"/>
    <x v="0"/>
    <x v="2"/>
  </r>
  <r>
    <x v="856"/>
    <x v="15"/>
    <x v="0"/>
    <n v="0.66729000000000005"/>
    <x v="10"/>
    <n v="14"/>
    <x v="0"/>
    <x v="2"/>
  </r>
  <r>
    <x v="856"/>
    <x v="8"/>
    <x v="0"/>
    <n v="0.66729000000000005"/>
    <x v="10"/>
    <n v="14"/>
    <x v="0"/>
    <x v="2"/>
  </r>
  <r>
    <x v="856"/>
    <x v="9"/>
    <x v="0"/>
    <n v="0.66729000000000005"/>
    <x v="10"/>
    <n v="14"/>
    <x v="0"/>
    <x v="2"/>
  </r>
  <r>
    <x v="856"/>
    <x v="10"/>
    <x v="0"/>
    <n v="0.66729000000000005"/>
    <x v="10"/>
    <n v="14"/>
    <x v="0"/>
    <x v="2"/>
  </r>
  <r>
    <x v="856"/>
    <x v="11"/>
    <x v="0"/>
    <n v="0.66729000000000005"/>
    <x v="10"/>
    <n v="14"/>
    <x v="0"/>
    <x v="2"/>
  </r>
  <r>
    <x v="856"/>
    <x v="12"/>
    <x v="0"/>
    <n v="0.66729000000000005"/>
    <x v="10"/>
    <n v="14"/>
    <x v="0"/>
    <x v="2"/>
  </r>
  <r>
    <x v="856"/>
    <x v="18"/>
    <x v="0"/>
    <n v="0.1056"/>
    <x v="10"/>
    <n v="14"/>
    <x v="0"/>
    <x v="2"/>
  </r>
  <r>
    <x v="856"/>
    <x v="19"/>
    <x v="0"/>
    <n v="0.1363"/>
    <x v="10"/>
    <n v="14"/>
    <x v="0"/>
    <x v="2"/>
  </r>
  <r>
    <x v="856"/>
    <x v="13"/>
    <x v="0"/>
    <n v="8.8770000000000002E-2"/>
    <x v="10"/>
    <n v="14"/>
    <x v="0"/>
    <x v="2"/>
  </r>
  <r>
    <x v="856"/>
    <x v="20"/>
    <x v="0"/>
    <n v="0.13600000000000001"/>
    <x v="10"/>
    <n v="14"/>
    <x v="0"/>
    <x v="2"/>
  </r>
  <r>
    <x v="856"/>
    <x v="0"/>
    <x v="1"/>
    <n v="0.1256959"/>
    <x v="10"/>
    <n v="14"/>
    <x v="0"/>
    <x v="2"/>
  </r>
  <r>
    <x v="856"/>
    <x v="16"/>
    <x v="1"/>
    <n v="0.23562849999999999"/>
    <x v="10"/>
    <n v="14"/>
    <x v="0"/>
    <x v="2"/>
  </r>
  <r>
    <x v="856"/>
    <x v="14"/>
    <x v="1"/>
    <n v="0.22925200000000001"/>
    <x v="10"/>
    <n v="14"/>
    <x v="0"/>
    <x v="2"/>
  </r>
  <r>
    <x v="856"/>
    <x v="2"/>
    <x v="1"/>
    <n v="0.230187"/>
    <x v="10"/>
    <n v="14"/>
    <x v="0"/>
    <x v="2"/>
  </r>
  <r>
    <x v="856"/>
    <x v="5"/>
    <x v="1"/>
    <n v="9.7684069999999998E-2"/>
    <x v="10"/>
    <n v="14"/>
    <x v="0"/>
    <x v="2"/>
  </r>
  <r>
    <x v="856"/>
    <x v="6"/>
    <x v="1"/>
    <n v="0.18768370000000001"/>
    <x v="10"/>
    <n v="14"/>
    <x v="0"/>
    <x v="2"/>
  </r>
  <r>
    <x v="856"/>
    <x v="17"/>
    <x v="1"/>
    <n v="0.25157889999999999"/>
    <x v="10"/>
    <n v="14"/>
    <x v="0"/>
    <x v="2"/>
  </r>
  <r>
    <x v="856"/>
    <x v="15"/>
    <x v="1"/>
    <n v="0.23568459999999999"/>
    <x v="10"/>
    <n v="14"/>
    <x v="0"/>
    <x v="2"/>
  </r>
  <r>
    <x v="856"/>
    <x v="8"/>
    <x v="1"/>
    <n v="0.2452772"/>
    <x v="10"/>
    <n v="14"/>
    <x v="0"/>
    <x v="2"/>
  </r>
  <r>
    <x v="856"/>
    <x v="9"/>
    <x v="1"/>
    <n v="0.28469509999999998"/>
    <x v="10"/>
    <n v="14"/>
    <x v="0"/>
    <x v="2"/>
  </r>
  <r>
    <x v="856"/>
    <x v="10"/>
    <x v="1"/>
    <n v="0.27020329999999998"/>
    <x v="10"/>
    <n v="14"/>
    <x v="0"/>
    <x v="2"/>
  </r>
  <r>
    <x v="856"/>
    <x v="11"/>
    <x v="1"/>
    <n v="0.2444732"/>
    <x v="10"/>
    <n v="14"/>
    <x v="0"/>
    <x v="2"/>
  </r>
  <r>
    <x v="856"/>
    <x v="12"/>
    <x v="1"/>
    <n v="0.34221380000000001"/>
    <x v="10"/>
    <n v="14"/>
    <x v="0"/>
    <x v="2"/>
  </r>
  <r>
    <x v="856"/>
    <x v="18"/>
    <x v="1"/>
    <n v="0.21111379999999999"/>
    <x v="10"/>
    <n v="14"/>
    <x v="0"/>
    <x v="2"/>
  </r>
  <r>
    <x v="856"/>
    <x v="19"/>
    <x v="1"/>
    <n v="0.19232109999999999"/>
    <x v="10"/>
    <n v="14"/>
    <x v="0"/>
    <x v="2"/>
  </r>
  <r>
    <x v="856"/>
    <x v="13"/>
    <x v="1"/>
    <n v="6.1974340000000003E-2"/>
    <x v="10"/>
    <n v="14"/>
    <x v="0"/>
    <x v="2"/>
  </r>
  <r>
    <x v="856"/>
    <x v="20"/>
    <x v="1"/>
    <n v="0.19465850000000001"/>
    <x v="10"/>
    <n v="14"/>
    <x v="0"/>
    <x v="2"/>
  </r>
  <r>
    <x v="857"/>
    <x v="0"/>
    <x v="3"/>
    <n v="0.65900000000000003"/>
    <x v="10"/>
    <n v="15"/>
    <x v="1"/>
    <x v="3"/>
  </r>
  <r>
    <x v="857"/>
    <x v="16"/>
    <x v="3"/>
    <n v="1.2491000000000001"/>
    <x v="10"/>
    <n v="15"/>
    <x v="1"/>
    <x v="3"/>
  </r>
  <r>
    <x v="857"/>
    <x v="14"/>
    <x v="3"/>
    <n v="1.2284999999999999"/>
    <x v="10"/>
    <n v="15"/>
    <x v="1"/>
    <x v="3"/>
  </r>
  <r>
    <x v="857"/>
    <x v="2"/>
    <x v="3"/>
    <n v="1.2229000000000001"/>
    <x v="10"/>
    <n v="15"/>
    <x v="1"/>
    <x v="3"/>
  </r>
  <r>
    <x v="857"/>
    <x v="5"/>
    <x v="3"/>
    <n v="0.77270000000000005"/>
    <x v="10"/>
    <n v="15"/>
    <x v="1"/>
    <x v="3"/>
  </r>
  <r>
    <x v="857"/>
    <x v="6"/>
    <x v="3"/>
    <n v="0.99109999999999998"/>
    <x v="10"/>
    <n v="15"/>
    <x v="1"/>
    <x v="3"/>
  </r>
  <r>
    <x v="857"/>
    <x v="17"/>
    <x v="3"/>
    <n v="1.325"/>
    <x v="10"/>
    <n v="15"/>
    <x v="1"/>
    <x v="3"/>
  </r>
  <r>
    <x v="857"/>
    <x v="15"/>
    <x v="3"/>
    <n v="1.2602"/>
    <x v="10"/>
    <n v="15"/>
    <x v="1"/>
    <x v="3"/>
  </r>
  <r>
    <x v="857"/>
    <x v="8"/>
    <x v="3"/>
    <n v="1.3071999999999999"/>
    <x v="10"/>
    <n v="15"/>
    <x v="1"/>
    <x v="3"/>
  </r>
  <r>
    <x v="857"/>
    <x v="9"/>
    <x v="3"/>
    <n v="1.3935"/>
    <x v="10"/>
    <n v="15"/>
    <x v="1"/>
    <x v="3"/>
  </r>
  <r>
    <x v="857"/>
    <x v="10"/>
    <x v="3"/>
    <n v="1.4407000000000001"/>
    <x v="10"/>
    <n v="15"/>
    <x v="1"/>
    <x v="3"/>
  </r>
  <r>
    <x v="857"/>
    <x v="11"/>
    <x v="3"/>
    <n v="1.3024"/>
    <x v="10"/>
    <n v="15"/>
    <x v="1"/>
    <x v="3"/>
  </r>
  <r>
    <x v="857"/>
    <x v="12"/>
    <x v="3"/>
    <n v="1.8208"/>
    <x v="10"/>
    <n v="15"/>
    <x v="1"/>
    <x v="3"/>
  </r>
  <r>
    <x v="857"/>
    <x v="18"/>
    <x v="3"/>
    <n v="1.129"/>
    <x v="10"/>
    <n v="15"/>
    <x v="1"/>
    <x v="3"/>
  </r>
  <r>
    <x v="857"/>
    <x v="19"/>
    <x v="3"/>
    <n v="0.98440000000000005"/>
    <x v="10"/>
    <n v="15"/>
    <x v="1"/>
    <x v="3"/>
  </r>
  <r>
    <x v="857"/>
    <x v="13"/>
    <x v="3"/>
    <n v="0.54610000000000003"/>
    <x v="10"/>
    <n v="15"/>
    <x v="1"/>
    <x v="3"/>
  </r>
  <r>
    <x v="857"/>
    <x v="20"/>
    <x v="3"/>
    <n v="1.0189999999999999"/>
    <x v="10"/>
    <n v="15"/>
    <x v="1"/>
    <x v="3"/>
  </r>
  <r>
    <x v="857"/>
    <x v="0"/>
    <x v="2"/>
    <n v="0.36996240000000002"/>
    <x v="10"/>
    <n v="15"/>
    <x v="1"/>
    <x v="3"/>
  </r>
  <r>
    <x v="857"/>
    <x v="16"/>
    <x v="2"/>
    <n v="0.50292840000000005"/>
    <x v="10"/>
    <n v="15"/>
    <x v="1"/>
    <x v="3"/>
  </r>
  <r>
    <x v="857"/>
    <x v="14"/>
    <x v="2"/>
    <n v="0.48618050000000002"/>
    <x v="10"/>
    <n v="15"/>
    <x v="1"/>
    <x v="3"/>
  </r>
  <r>
    <x v="857"/>
    <x v="2"/>
    <x v="2"/>
    <n v="0.48162769999999999"/>
    <x v="10"/>
    <n v="15"/>
    <x v="1"/>
    <x v="3"/>
  </r>
  <r>
    <x v="857"/>
    <x v="5"/>
    <x v="2"/>
    <n v="0.51784529999999995"/>
    <x v="10"/>
    <n v="15"/>
    <x v="1"/>
    <x v="3"/>
  </r>
  <r>
    <x v="857"/>
    <x v="6"/>
    <x v="2"/>
    <n v="0.41731829999999998"/>
    <x v="10"/>
    <n v="15"/>
    <x v="1"/>
    <x v="3"/>
  </r>
  <r>
    <x v="857"/>
    <x v="17"/>
    <x v="2"/>
    <n v="0.40994580000000003"/>
    <x v="10"/>
    <n v="15"/>
    <x v="1"/>
    <x v="3"/>
  </r>
  <r>
    <x v="857"/>
    <x v="15"/>
    <x v="2"/>
    <n v="0.35726289999999999"/>
    <x v="10"/>
    <n v="15"/>
    <x v="1"/>
    <x v="3"/>
  </r>
  <r>
    <x v="857"/>
    <x v="8"/>
    <x v="2"/>
    <n v="0.3954742"/>
    <x v="10"/>
    <n v="15"/>
    <x v="1"/>
    <x v="3"/>
  </r>
  <r>
    <x v="857"/>
    <x v="9"/>
    <x v="2"/>
    <n v="0.46563680000000002"/>
    <x v="10"/>
    <n v="15"/>
    <x v="1"/>
    <x v="3"/>
  </r>
  <r>
    <x v="857"/>
    <x v="10"/>
    <x v="2"/>
    <n v="0.50401090000000004"/>
    <x v="10"/>
    <n v="15"/>
    <x v="1"/>
    <x v="3"/>
  </r>
  <r>
    <x v="857"/>
    <x v="11"/>
    <x v="2"/>
    <n v="0.39157180000000003"/>
    <x v="10"/>
    <n v="15"/>
    <x v="1"/>
    <x v="3"/>
  </r>
  <r>
    <x v="857"/>
    <x v="12"/>
    <x v="2"/>
    <n v="0.81303519999999996"/>
    <x v="10"/>
    <n v="15"/>
    <x v="1"/>
    <x v="3"/>
  </r>
  <r>
    <x v="857"/>
    <x v="18"/>
    <x v="2"/>
    <n v="0.81248620000000005"/>
    <x v="10"/>
    <n v="15"/>
    <x v="1"/>
    <x v="3"/>
  </r>
  <r>
    <x v="857"/>
    <x v="19"/>
    <x v="2"/>
    <n v="0.66432519999999995"/>
    <x v="10"/>
    <n v="15"/>
    <x v="1"/>
    <x v="3"/>
  </r>
  <r>
    <x v="857"/>
    <x v="13"/>
    <x v="2"/>
    <n v="0.39450429999999997"/>
    <x v="10"/>
    <n v="15"/>
    <x v="1"/>
    <x v="3"/>
  </r>
  <r>
    <x v="857"/>
    <x v="20"/>
    <x v="2"/>
    <n v="0.72305529999999996"/>
    <x v="10"/>
    <n v="15"/>
    <x v="1"/>
    <x v="3"/>
  </r>
  <r>
    <x v="857"/>
    <x v="0"/>
    <x v="0"/>
    <n v="0.16581000000000001"/>
    <x v="10"/>
    <n v="15"/>
    <x v="1"/>
    <x v="3"/>
  </r>
  <r>
    <x v="857"/>
    <x v="16"/>
    <x v="0"/>
    <n v="0.51259999999999994"/>
    <x v="10"/>
    <n v="15"/>
    <x v="1"/>
    <x v="3"/>
  </r>
  <r>
    <x v="857"/>
    <x v="14"/>
    <x v="0"/>
    <n v="0.51259999999999994"/>
    <x v="10"/>
    <n v="15"/>
    <x v="1"/>
    <x v="3"/>
  </r>
  <r>
    <x v="857"/>
    <x v="2"/>
    <x v="0"/>
    <n v="0.51259999999999994"/>
    <x v="10"/>
    <n v="15"/>
    <x v="1"/>
    <x v="3"/>
  </r>
  <r>
    <x v="857"/>
    <x v="5"/>
    <x v="0"/>
    <n v="0.16596"/>
    <x v="10"/>
    <n v="15"/>
    <x v="1"/>
    <x v="3"/>
  </r>
  <r>
    <x v="857"/>
    <x v="6"/>
    <x v="0"/>
    <n v="0.38845400000000002"/>
    <x v="10"/>
    <n v="15"/>
    <x v="1"/>
    <x v="3"/>
  </r>
  <r>
    <x v="857"/>
    <x v="17"/>
    <x v="0"/>
    <n v="0.66729000000000005"/>
    <x v="10"/>
    <n v="15"/>
    <x v="1"/>
    <x v="3"/>
  </r>
  <r>
    <x v="857"/>
    <x v="15"/>
    <x v="0"/>
    <n v="0.66729000000000005"/>
    <x v="10"/>
    <n v="15"/>
    <x v="1"/>
    <x v="3"/>
  </r>
  <r>
    <x v="857"/>
    <x v="8"/>
    <x v="0"/>
    <n v="0.66729000000000005"/>
    <x v="10"/>
    <n v="15"/>
    <x v="1"/>
    <x v="3"/>
  </r>
  <r>
    <x v="857"/>
    <x v="9"/>
    <x v="0"/>
    <n v="0.66729000000000005"/>
    <x v="10"/>
    <n v="15"/>
    <x v="1"/>
    <x v="3"/>
  </r>
  <r>
    <x v="857"/>
    <x v="10"/>
    <x v="0"/>
    <n v="0.66729000000000005"/>
    <x v="10"/>
    <n v="15"/>
    <x v="1"/>
    <x v="3"/>
  </r>
  <r>
    <x v="857"/>
    <x v="11"/>
    <x v="0"/>
    <n v="0.66729000000000005"/>
    <x v="10"/>
    <n v="15"/>
    <x v="1"/>
    <x v="3"/>
  </r>
  <r>
    <x v="857"/>
    <x v="12"/>
    <x v="0"/>
    <n v="0.66729000000000005"/>
    <x v="10"/>
    <n v="15"/>
    <x v="1"/>
    <x v="3"/>
  </r>
  <r>
    <x v="857"/>
    <x v="18"/>
    <x v="0"/>
    <n v="0.1056"/>
    <x v="10"/>
    <n v="15"/>
    <x v="1"/>
    <x v="3"/>
  </r>
  <r>
    <x v="857"/>
    <x v="19"/>
    <x v="0"/>
    <n v="0.1363"/>
    <x v="10"/>
    <n v="15"/>
    <x v="1"/>
    <x v="3"/>
  </r>
  <r>
    <x v="857"/>
    <x v="13"/>
    <x v="0"/>
    <n v="8.8770000000000002E-2"/>
    <x v="10"/>
    <n v="15"/>
    <x v="1"/>
    <x v="3"/>
  </r>
  <r>
    <x v="857"/>
    <x v="20"/>
    <x v="0"/>
    <n v="0.13600000000000001"/>
    <x v="10"/>
    <n v="15"/>
    <x v="1"/>
    <x v="3"/>
  </r>
  <r>
    <x v="857"/>
    <x v="0"/>
    <x v="1"/>
    <n v="0.12322760000000001"/>
    <x v="10"/>
    <n v="15"/>
    <x v="1"/>
    <x v="3"/>
  </r>
  <r>
    <x v="857"/>
    <x v="16"/>
    <x v="1"/>
    <n v="0.23357149999999999"/>
    <x v="10"/>
    <n v="15"/>
    <x v="1"/>
    <x v="3"/>
  </r>
  <r>
    <x v="857"/>
    <x v="14"/>
    <x v="1"/>
    <n v="0.22971949999999999"/>
    <x v="10"/>
    <n v="15"/>
    <x v="1"/>
    <x v="3"/>
  </r>
  <r>
    <x v="857"/>
    <x v="2"/>
    <x v="1"/>
    <n v="0.2286724"/>
    <x v="10"/>
    <n v="15"/>
    <x v="1"/>
    <x v="3"/>
  </r>
  <r>
    <x v="857"/>
    <x v="5"/>
    <x v="1"/>
    <n v="8.8894699999999993E-2"/>
    <x v="10"/>
    <n v="15"/>
    <x v="1"/>
    <x v="3"/>
  </r>
  <r>
    <x v="857"/>
    <x v="6"/>
    <x v="1"/>
    <n v="0.18532760000000001"/>
    <x v="10"/>
    <n v="15"/>
    <x v="1"/>
    <x v="3"/>
  </r>
  <r>
    <x v="857"/>
    <x v="17"/>
    <x v="1"/>
    <n v="0.24776419999999999"/>
    <x v="10"/>
    <n v="15"/>
    <x v="1"/>
    <x v="3"/>
  </r>
  <r>
    <x v="857"/>
    <x v="15"/>
    <x v="1"/>
    <n v="0.2356472"/>
    <x v="10"/>
    <n v="15"/>
    <x v="1"/>
    <x v="3"/>
  </r>
  <r>
    <x v="857"/>
    <x v="8"/>
    <x v="1"/>
    <n v="0.24443580000000001"/>
    <x v="10"/>
    <n v="15"/>
    <x v="1"/>
    <x v="3"/>
  </r>
  <r>
    <x v="857"/>
    <x v="9"/>
    <x v="1"/>
    <n v="0.2605732"/>
    <x v="10"/>
    <n v="15"/>
    <x v="1"/>
    <x v="3"/>
  </r>
  <r>
    <x v="857"/>
    <x v="10"/>
    <x v="1"/>
    <n v="0.26939920000000001"/>
    <x v="10"/>
    <n v="15"/>
    <x v="1"/>
    <x v="3"/>
  </r>
  <r>
    <x v="857"/>
    <x v="11"/>
    <x v="1"/>
    <n v="0.24353820000000001"/>
    <x v="10"/>
    <n v="15"/>
    <x v="1"/>
    <x v="3"/>
  </r>
  <r>
    <x v="857"/>
    <x v="12"/>
    <x v="1"/>
    <n v="0.34047480000000002"/>
    <x v="10"/>
    <n v="15"/>
    <x v="1"/>
    <x v="3"/>
  </r>
  <r>
    <x v="857"/>
    <x v="18"/>
    <x v="1"/>
    <n v="0.21111379999999999"/>
    <x v="10"/>
    <n v="15"/>
    <x v="1"/>
    <x v="3"/>
  </r>
  <r>
    <x v="857"/>
    <x v="19"/>
    <x v="1"/>
    <n v="0.18407480000000001"/>
    <x v="10"/>
    <n v="15"/>
    <x v="1"/>
    <x v="3"/>
  </r>
  <r>
    <x v="857"/>
    <x v="13"/>
    <x v="1"/>
    <n v="6.2825660000000005E-2"/>
    <x v="10"/>
    <n v="15"/>
    <x v="1"/>
    <x v="3"/>
  </r>
  <r>
    <x v="857"/>
    <x v="20"/>
    <x v="1"/>
    <n v="0.19054470000000001"/>
    <x v="10"/>
    <n v="15"/>
    <x v="1"/>
    <x v="3"/>
  </r>
  <r>
    <x v="858"/>
    <x v="0"/>
    <x v="3"/>
    <n v="0.64170000000000005"/>
    <x v="10"/>
    <n v="16"/>
    <x v="1"/>
    <x v="3"/>
  </r>
  <r>
    <x v="858"/>
    <x v="16"/>
    <x v="3"/>
    <n v="1.2478"/>
    <x v="10"/>
    <n v="16"/>
    <x v="1"/>
    <x v="3"/>
  </r>
  <r>
    <x v="858"/>
    <x v="14"/>
    <x v="3"/>
    <n v="1.2246999999999999"/>
    <x v="10"/>
    <n v="16"/>
    <x v="1"/>
    <x v="3"/>
  </r>
  <r>
    <x v="858"/>
    <x v="2"/>
    <x v="3"/>
    <n v="1.2236"/>
    <x v="10"/>
    <n v="16"/>
    <x v="1"/>
    <x v="3"/>
  </r>
  <r>
    <x v="858"/>
    <x v="5"/>
    <x v="3"/>
    <n v="0.77149999999999996"/>
    <x v="10"/>
    <n v="16"/>
    <x v="1"/>
    <x v="3"/>
  </r>
  <r>
    <x v="858"/>
    <x v="6"/>
    <x v="3"/>
    <n v="0.98270000000000002"/>
    <x v="10"/>
    <n v="16"/>
    <x v="1"/>
    <x v="3"/>
  </r>
  <r>
    <x v="858"/>
    <x v="17"/>
    <x v="3"/>
    <n v="1.3232999999999999"/>
    <x v="10"/>
    <n v="16"/>
    <x v="1"/>
    <x v="3"/>
  </r>
  <r>
    <x v="858"/>
    <x v="15"/>
    <x v="3"/>
    <n v="1.2583"/>
    <x v="10"/>
    <n v="16"/>
    <x v="1"/>
    <x v="3"/>
  </r>
  <r>
    <x v="858"/>
    <x v="8"/>
    <x v="3"/>
    <n v="1.3103"/>
    <x v="10"/>
    <n v="16"/>
    <x v="1"/>
    <x v="3"/>
  </r>
  <r>
    <x v="858"/>
    <x v="9"/>
    <x v="3"/>
    <n v="1.3902000000000001"/>
    <x v="10"/>
    <n v="16"/>
    <x v="1"/>
    <x v="3"/>
  </r>
  <r>
    <x v="858"/>
    <x v="10"/>
    <x v="3"/>
    <n v="1.4407000000000001"/>
    <x v="10"/>
    <n v="16"/>
    <x v="1"/>
    <x v="3"/>
  </r>
  <r>
    <x v="858"/>
    <x v="11"/>
    <x v="3"/>
    <n v="1.3021"/>
    <x v="10"/>
    <n v="16"/>
    <x v="1"/>
    <x v="3"/>
  </r>
  <r>
    <x v="858"/>
    <x v="12"/>
    <x v="3"/>
    <n v="1.8173999999999999"/>
    <x v="10"/>
    <n v="16"/>
    <x v="1"/>
    <x v="3"/>
  </r>
  <r>
    <x v="858"/>
    <x v="18"/>
    <x v="3"/>
    <n v="1.129"/>
    <x v="10"/>
    <n v="16"/>
    <x v="1"/>
    <x v="3"/>
  </r>
  <r>
    <x v="858"/>
    <x v="19"/>
    <x v="3"/>
    <n v="1.0146999999999999"/>
    <x v="10"/>
    <n v="16"/>
    <x v="1"/>
    <x v="3"/>
  </r>
  <r>
    <x v="858"/>
    <x v="13"/>
    <x v="3"/>
    <n v="0.53410000000000002"/>
    <x v="10"/>
    <n v="16"/>
    <x v="1"/>
    <x v="3"/>
  </r>
  <r>
    <x v="858"/>
    <x v="20"/>
    <x v="3"/>
    <n v="1.0189999999999999"/>
    <x v="10"/>
    <n v="16"/>
    <x v="1"/>
    <x v="3"/>
  </r>
  <r>
    <x v="858"/>
    <x v="0"/>
    <x v="2"/>
    <n v="0.35589730000000003"/>
    <x v="10"/>
    <n v="16"/>
    <x v="1"/>
    <x v="3"/>
  </r>
  <r>
    <x v="858"/>
    <x v="16"/>
    <x v="2"/>
    <n v="0.50187150000000003"/>
    <x v="10"/>
    <n v="16"/>
    <x v="1"/>
    <x v="3"/>
  </r>
  <r>
    <x v="858"/>
    <x v="14"/>
    <x v="2"/>
    <n v="0.48309099999999999"/>
    <x v="10"/>
    <n v="16"/>
    <x v="1"/>
    <x v="3"/>
  </r>
  <r>
    <x v="858"/>
    <x v="2"/>
    <x v="2"/>
    <n v="0.48219679999999998"/>
    <x v="10"/>
    <n v="16"/>
    <x v="1"/>
    <x v="3"/>
  </r>
  <r>
    <x v="858"/>
    <x v="5"/>
    <x v="2"/>
    <n v="0.5167834"/>
    <x v="10"/>
    <n v="16"/>
    <x v="1"/>
    <x v="3"/>
  </r>
  <r>
    <x v="858"/>
    <x v="6"/>
    <x v="2"/>
    <n v="0.4104891"/>
    <x v="10"/>
    <n v="16"/>
    <x v="1"/>
    <x v="3"/>
  </r>
  <r>
    <x v="858"/>
    <x v="17"/>
    <x v="2"/>
    <n v="0.40856369999999997"/>
    <x v="10"/>
    <n v="16"/>
    <x v="1"/>
    <x v="3"/>
  </r>
  <r>
    <x v="858"/>
    <x v="15"/>
    <x v="2"/>
    <n v="0.35571809999999998"/>
    <x v="10"/>
    <n v="16"/>
    <x v="1"/>
    <x v="3"/>
  </r>
  <r>
    <x v="858"/>
    <x v="8"/>
    <x v="2"/>
    <n v="0.39799459999999998"/>
    <x v="10"/>
    <n v="16"/>
    <x v="1"/>
    <x v="3"/>
  </r>
  <r>
    <x v="858"/>
    <x v="9"/>
    <x v="2"/>
    <n v="0.46295399999999998"/>
    <x v="10"/>
    <n v="16"/>
    <x v="1"/>
    <x v="3"/>
  </r>
  <r>
    <x v="858"/>
    <x v="10"/>
    <x v="2"/>
    <n v="0.50401090000000004"/>
    <x v="10"/>
    <n v="16"/>
    <x v="1"/>
    <x v="3"/>
  </r>
  <r>
    <x v="858"/>
    <x v="11"/>
    <x v="2"/>
    <n v="0.39132790000000001"/>
    <x v="10"/>
    <n v="16"/>
    <x v="1"/>
    <x v="3"/>
  </r>
  <r>
    <x v="858"/>
    <x v="12"/>
    <x v="2"/>
    <n v="0.81027099999999996"/>
    <x v="10"/>
    <n v="16"/>
    <x v="1"/>
    <x v="3"/>
  </r>
  <r>
    <x v="858"/>
    <x v="18"/>
    <x v="2"/>
    <n v="0.81248620000000005"/>
    <x v="10"/>
    <n v="16"/>
    <x v="1"/>
    <x v="3"/>
  </r>
  <r>
    <x v="858"/>
    <x v="19"/>
    <x v="2"/>
    <n v="0.6889594"/>
    <x v="10"/>
    <n v="16"/>
    <x v="1"/>
    <x v="3"/>
  </r>
  <r>
    <x v="858"/>
    <x v="13"/>
    <x v="2"/>
    <n v="0.38388489999999997"/>
    <x v="10"/>
    <n v="16"/>
    <x v="1"/>
    <x v="3"/>
  </r>
  <r>
    <x v="858"/>
    <x v="20"/>
    <x v="2"/>
    <n v="0.72305529999999996"/>
    <x v="10"/>
    <n v="16"/>
    <x v="1"/>
    <x v="3"/>
  </r>
  <r>
    <x v="858"/>
    <x v="0"/>
    <x v="0"/>
    <n v="0.16581000000000001"/>
    <x v="10"/>
    <n v="16"/>
    <x v="1"/>
    <x v="3"/>
  </r>
  <r>
    <x v="858"/>
    <x v="16"/>
    <x v="0"/>
    <n v="0.51259999999999994"/>
    <x v="10"/>
    <n v="16"/>
    <x v="1"/>
    <x v="3"/>
  </r>
  <r>
    <x v="858"/>
    <x v="14"/>
    <x v="0"/>
    <n v="0.51259999999999994"/>
    <x v="10"/>
    <n v="16"/>
    <x v="1"/>
    <x v="3"/>
  </r>
  <r>
    <x v="858"/>
    <x v="2"/>
    <x v="0"/>
    <n v="0.51259999999999994"/>
    <x v="10"/>
    <n v="16"/>
    <x v="1"/>
    <x v="3"/>
  </r>
  <r>
    <x v="858"/>
    <x v="5"/>
    <x v="0"/>
    <n v="0.16596"/>
    <x v="10"/>
    <n v="16"/>
    <x v="1"/>
    <x v="3"/>
  </r>
  <r>
    <x v="858"/>
    <x v="6"/>
    <x v="0"/>
    <n v="0.38845400000000002"/>
    <x v="10"/>
    <n v="16"/>
    <x v="1"/>
    <x v="3"/>
  </r>
  <r>
    <x v="858"/>
    <x v="17"/>
    <x v="0"/>
    <n v="0.66729000000000005"/>
    <x v="10"/>
    <n v="16"/>
    <x v="1"/>
    <x v="3"/>
  </r>
  <r>
    <x v="858"/>
    <x v="15"/>
    <x v="0"/>
    <n v="0.66729000000000005"/>
    <x v="10"/>
    <n v="16"/>
    <x v="1"/>
    <x v="3"/>
  </r>
  <r>
    <x v="858"/>
    <x v="8"/>
    <x v="0"/>
    <n v="0.66729000000000005"/>
    <x v="10"/>
    <n v="16"/>
    <x v="1"/>
    <x v="3"/>
  </r>
  <r>
    <x v="858"/>
    <x v="9"/>
    <x v="0"/>
    <n v="0.66729000000000005"/>
    <x v="10"/>
    <n v="16"/>
    <x v="1"/>
    <x v="3"/>
  </r>
  <r>
    <x v="858"/>
    <x v="10"/>
    <x v="0"/>
    <n v="0.66729000000000005"/>
    <x v="10"/>
    <n v="16"/>
    <x v="1"/>
    <x v="3"/>
  </r>
  <r>
    <x v="858"/>
    <x v="11"/>
    <x v="0"/>
    <n v="0.66729000000000005"/>
    <x v="10"/>
    <n v="16"/>
    <x v="1"/>
    <x v="3"/>
  </r>
  <r>
    <x v="858"/>
    <x v="12"/>
    <x v="0"/>
    <n v="0.66729000000000005"/>
    <x v="10"/>
    <n v="16"/>
    <x v="1"/>
    <x v="3"/>
  </r>
  <r>
    <x v="858"/>
    <x v="18"/>
    <x v="0"/>
    <n v="0.1056"/>
    <x v="10"/>
    <n v="16"/>
    <x v="1"/>
    <x v="3"/>
  </r>
  <r>
    <x v="858"/>
    <x v="19"/>
    <x v="0"/>
    <n v="0.1363"/>
    <x v="10"/>
    <n v="16"/>
    <x v="1"/>
    <x v="3"/>
  </r>
  <r>
    <x v="858"/>
    <x v="13"/>
    <x v="0"/>
    <n v="8.8770000000000002E-2"/>
    <x v="10"/>
    <n v="16"/>
    <x v="1"/>
    <x v="3"/>
  </r>
  <r>
    <x v="858"/>
    <x v="20"/>
    <x v="0"/>
    <n v="0.13600000000000001"/>
    <x v="10"/>
    <n v="16"/>
    <x v="1"/>
    <x v="3"/>
  </r>
  <r>
    <x v="858"/>
    <x v="0"/>
    <x v="1"/>
    <n v="0.11999269999999999"/>
    <x v="10"/>
    <n v="16"/>
    <x v="1"/>
    <x v="3"/>
  </r>
  <r>
    <x v="858"/>
    <x v="16"/>
    <x v="1"/>
    <n v="0.23332839999999999"/>
    <x v="10"/>
    <n v="16"/>
    <x v="1"/>
    <x v="3"/>
  </r>
  <r>
    <x v="858"/>
    <x v="14"/>
    <x v="1"/>
    <n v="0.22900889999999999"/>
    <x v="10"/>
    <n v="16"/>
    <x v="1"/>
    <x v="3"/>
  </r>
  <r>
    <x v="858"/>
    <x v="2"/>
    <x v="1"/>
    <n v="0.22880329999999999"/>
    <x v="10"/>
    <n v="16"/>
    <x v="1"/>
    <x v="3"/>
  </r>
  <r>
    <x v="858"/>
    <x v="5"/>
    <x v="1"/>
    <n v="8.8756639999999998E-2"/>
    <x v="10"/>
    <n v="16"/>
    <x v="1"/>
    <x v="3"/>
  </r>
  <r>
    <x v="858"/>
    <x v="6"/>
    <x v="1"/>
    <n v="0.1837569"/>
    <x v="10"/>
    <n v="16"/>
    <x v="1"/>
    <x v="3"/>
  </r>
  <r>
    <x v="858"/>
    <x v="17"/>
    <x v="1"/>
    <n v="0.24744630000000001"/>
    <x v="10"/>
    <n v="16"/>
    <x v="1"/>
    <x v="3"/>
  </r>
  <r>
    <x v="858"/>
    <x v="15"/>
    <x v="1"/>
    <n v="0.2352919"/>
    <x v="10"/>
    <n v="16"/>
    <x v="1"/>
    <x v="3"/>
  </r>
  <r>
    <x v="858"/>
    <x v="8"/>
    <x v="1"/>
    <n v="0.24501539999999999"/>
    <x v="10"/>
    <n v="16"/>
    <x v="1"/>
    <x v="3"/>
  </r>
  <r>
    <x v="858"/>
    <x v="9"/>
    <x v="1"/>
    <n v="0.25995610000000002"/>
    <x v="10"/>
    <n v="16"/>
    <x v="1"/>
    <x v="3"/>
  </r>
  <r>
    <x v="858"/>
    <x v="10"/>
    <x v="1"/>
    <n v="0.26939920000000001"/>
    <x v="10"/>
    <n v="16"/>
    <x v="1"/>
    <x v="3"/>
  </r>
  <r>
    <x v="858"/>
    <x v="11"/>
    <x v="1"/>
    <n v="0.24348210000000001"/>
    <x v="10"/>
    <n v="16"/>
    <x v="1"/>
    <x v="3"/>
  </r>
  <r>
    <x v="858"/>
    <x v="12"/>
    <x v="1"/>
    <n v="0.339839"/>
    <x v="10"/>
    <n v="16"/>
    <x v="1"/>
    <x v="3"/>
  </r>
  <r>
    <x v="858"/>
    <x v="18"/>
    <x v="1"/>
    <n v="0.21111379999999999"/>
    <x v="10"/>
    <n v="16"/>
    <x v="1"/>
    <x v="3"/>
  </r>
  <r>
    <x v="858"/>
    <x v="19"/>
    <x v="1"/>
    <n v="0.18974070000000001"/>
    <x v="10"/>
    <n v="16"/>
    <x v="1"/>
    <x v="3"/>
  </r>
  <r>
    <x v="858"/>
    <x v="13"/>
    <x v="1"/>
    <n v="6.1445130000000001E-2"/>
    <x v="10"/>
    <n v="16"/>
    <x v="1"/>
    <x v="3"/>
  </r>
  <r>
    <x v="858"/>
    <x v="20"/>
    <x v="1"/>
    <n v="0.19054470000000001"/>
    <x v="10"/>
    <n v="16"/>
    <x v="1"/>
    <x v="3"/>
  </r>
  <r>
    <x v="859"/>
    <x v="0"/>
    <x v="3"/>
    <n v="0.64"/>
    <x v="10"/>
    <n v="17"/>
    <x v="1"/>
    <x v="3"/>
  </r>
  <r>
    <x v="859"/>
    <x v="16"/>
    <x v="3"/>
    <n v="1.2301"/>
    <x v="10"/>
    <n v="17"/>
    <x v="1"/>
    <x v="3"/>
  </r>
  <r>
    <x v="859"/>
    <x v="14"/>
    <x v="3"/>
    <n v="1.2113"/>
    <x v="10"/>
    <n v="17"/>
    <x v="1"/>
    <x v="3"/>
  </r>
  <r>
    <x v="859"/>
    <x v="2"/>
    <x v="3"/>
    <n v="1.1982999999999999"/>
    <x v="10"/>
    <n v="17"/>
    <x v="1"/>
    <x v="3"/>
  </r>
  <r>
    <x v="859"/>
    <x v="5"/>
    <x v="3"/>
    <n v="0.76619999999999999"/>
    <x v="10"/>
    <n v="17"/>
    <x v="1"/>
    <x v="3"/>
  </r>
  <r>
    <x v="859"/>
    <x v="6"/>
    <x v="3"/>
    <n v="0.97109999999999996"/>
    <x v="10"/>
    <n v="17"/>
    <x v="1"/>
    <x v="3"/>
  </r>
  <r>
    <x v="859"/>
    <x v="17"/>
    <x v="3"/>
    <n v="1.3157000000000001"/>
    <x v="10"/>
    <n v="17"/>
    <x v="1"/>
    <x v="3"/>
  </r>
  <r>
    <x v="859"/>
    <x v="15"/>
    <x v="3"/>
    <n v="1.2578"/>
    <x v="10"/>
    <n v="17"/>
    <x v="1"/>
    <x v="3"/>
  </r>
  <r>
    <x v="859"/>
    <x v="8"/>
    <x v="3"/>
    <n v="1.3118000000000001"/>
    <x v="10"/>
    <n v="17"/>
    <x v="1"/>
    <x v="3"/>
  </r>
  <r>
    <x v="859"/>
    <x v="9"/>
    <x v="3"/>
    <n v="1.3895999999999999"/>
    <x v="10"/>
    <n v="17"/>
    <x v="1"/>
    <x v="3"/>
  </r>
  <r>
    <x v="859"/>
    <x v="10"/>
    <x v="3"/>
    <n v="1.4420999999999999"/>
    <x v="10"/>
    <n v="17"/>
    <x v="1"/>
    <x v="3"/>
  </r>
  <r>
    <x v="859"/>
    <x v="11"/>
    <x v="3"/>
    <n v="1.3028"/>
    <x v="10"/>
    <n v="17"/>
    <x v="1"/>
    <x v="3"/>
  </r>
  <r>
    <x v="859"/>
    <x v="12"/>
    <x v="3"/>
    <n v="1.8146"/>
    <x v="10"/>
    <n v="17"/>
    <x v="1"/>
    <x v="3"/>
  </r>
  <r>
    <x v="859"/>
    <x v="18"/>
    <x v="3"/>
    <n v="1.129"/>
    <x v="10"/>
    <n v="17"/>
    <x v="1"/>
    <x v="3"/>
  </r>
  <r>
    <x v="859"/>
    <x v="19"/>
    <x v="3"/>
    <n v="1.0146999999999999"/>
    <x v="10"/>
    <n v="17"/>
    <x v="1"/>
    <x v="3"/>
  </r>
  <r>
    <x v="859"/>
    <x v="13"/>
    <x v="3"/>
    <n v="0.56406999999999996"/>
    <x v="10"/>
    <n v="17"/>
    <x v="1"/>
    <x v="3"/>
  </r>
  <r>
    <x v="859"/>
    <x v="20"/>
    <x v="3"/>
    <n v="1.0189999999999999"/>
    <x v="10"/>
    <n v="17"/>
    <x v="1"/>
    <x v="3"/>
  </r>
  <r>
    <x v="859"/>
    <x v="0"/>
    <x v="2"/>
    <n v="0.35451519999999997"/>
    <x v="10"/>
    <n v="17"/>
    <x v="1"/>
    <x v="3"/>
  </r>
  <r>
    <x v="859"/>
    <x v="16"/>
    <x v="2"/>
    <n v="0.48748130000000001"/>
    <x v="10"/>
    <n v="17"/>
    <x v="1"/>
    <x v="3"/>
  </r>
  <r>
    <x v="859"/>
    <x v="14"/>
    <x v="2"/>
    <n v="0.47219680000000003"/>
    <x v="10"/>
    <n v="17"/>
    <x v="1"/>
    <x v="3"/>
  </r>
  <r>
    <x v="859"/>
    <x v="2"/>
    <x v="2"/>
    <n v="0.46162760000000003"/>
    <x v="10"/>
    <n v="17"/>
    <x v="1"/>
    <x v="3"/>
  </r>
  <r>
    <x v="859"/>
    <x v="5"/>
    <x v="2"/>
    <n v="0.51209309999999997"/>
    <x v="10"/>
    <n v="17"/>
    <x v="1"/>
    <x v="3"/>
  </r>
  <r>
    <x v="859"/>
    <x v="6"/>
    <x v="2"/>
    <n v="0.40105819999999998"/>
    <x v="10"/>
    <n v="17"/>
    <x v="1"/>
    <x v="3"/>
  </r>
  <r>
    <x v="859"/>
    <x v="17"/>
    <x v="2"/>
    <n v="0.40238489999999999"/>
    <x v="10"/>
    <n v="17"/>
    <x v="1"/>
    <x v="3"/>
  </r>
  <r>
    <x v="859"/>
    <x v="15"/>
    <x v="2"/>
    <n v="0.35531160000000001"/>
    <x v="10"/>
    <n v="17"/>
    <x v="1"/>
    <x v="3"/>
  </r>
  <r>
    <x v="859"/>
    <x v="8"/>
    <x v="2"/>
    <n v="0.39921410000000002"/>
    <x v="10"/>
    <n v="17"/>
    <x v="1"/>
    <x v="3"/>
  </r>
  <r>
    <x v="859"/>
    <x v="9"/>
    <x v="2"/>
    <n v="0.46246619999999999"/>
    <x v="10"/>
    <n v="17"/>
    <x v="1"/>
    <x v="3"/>
  </r>
  <r>
    <x v="859"/>
    <x v="10"/>
    <x v="2"/>
    <n v="0.50514910000000002"/>
    <x v="10"/>
    <n v="17"/>
    <x v="1"/>
    <x v="3"/>
  </r>
  <r>
    <x v="859"/>
    <x v="11"/>
    <x v="2"/>
    <n v="0.3918971"/>
    <x v="10"/>
    <n v="17"/>
    <x v="1"/>
    <x v="3"/>
  </r>
  <r>
    <x v="859"/>
    <x v="12"/>
    <x v="2"/>
    <n v="0.80799449999999995"/>
    <x v="10"/>
    <n v="17"/>
    <x v="1"/>
    <x v="3"/>
  </r>
  <r>
    <x v="859"/>
    <x v="18"/>
    <x v="2"/>
    <n v="0.81248620000000005"/>
    <x v="10"/>
    <n v="17"/>
    <x v="1"/>
    <x v="3"/>
  </r>
  <r>
    <x v="859"/>
    <x v="19"/>
    <x v="2"/>
    <n v="0.6889594"/>
    <x v="10"/>
    <n v="17"/>
    <x v="1"/>
    <x v="3"/>
  </r>
  <r>
    <x v="859"/>
    <x v="13"/>
    <x v="2"/>
    <n v="0.41040700000000002"/>
    <x v="10"/>
    <n v="17"/>
    <x v="1"/>
    <x v="3"/>
  </r>
  <r>
    <x v="859"/>
    <x v="20"/>
    <x v="2"/>
    <n v="0.72305529999999996"/>
    <x v="10"/>
    <n v="17"/>
    <x v="1"/>
    <x v="3"/>
  </r>
  <r>
    <x v="859"/>
    <x v="0"/>
    <x v="0"/>
    <n v="0.16581000000000001"/>
    <x v="10"/>
    <n v="17"/>
    <x v="1"/>
    <x v="3"/>
  </r>
  <r>
    <x v="859"/>
    <x v="16"/>
    <x v="0"/>
    <n v="0.51259999999999994"/>
    <x v="10"/>
    <n v="17"/>
    <x v="1"/>
    <x v="3"/>
  </r>
  <r>
    <x v="859"/>
    <x v="14"/>
    <x v="0"/>
    <n v="0.51259999999999994"/>
    <x v="10"/>
    <n v="17"/>
    <x v="1"/>
    <x v="3"/>
  </r>
  <r>
    <x v="859"/>
    <x v="2"/>
    <x v="0"/>
    <n v="0.51259999999999994"/>
    <x v="10"/>
    <n v="17"/>
    <x v="1"/>
    <x v="3"/>
  </r>
  <r>
    <x v="859"/>
    <x v="5"/>
    <x v="0"/>
    <n v="0.16596"/>
    <x v="10"/>
    <n v="17"/>
    <x v="1"/>
    <x v="3"/>
  </r>
  <r>
    <x v="859"/>
    <x v="6"/>
    <x v="0"/>
    <n v="0.38845400000000002"/>
    <x v="10"/>
    <n v="17"/>
    <x v="1"/>
    <x v="3"/>
  </r>
  <r>
    <x v="859"/>
    <x v="17"/>
    <x v="0"/>
    <n v="0.66729000000000005"/>
    <x v="10"/>
    <n v="17"/>
    <x v="1"/>
    <x v="3"/>
  </r>
  <r>
    <x v="859"/>
    <x v="15"/>
    <x v="0"/>
    <n v="0.66729000000000005"/>
    <x v="10"/>
    <n v="17"/>
    <x v="1"/>
    <x v="3"/>
  </r>
  <r>
    <x v="859"/>
    <x v="8"/>
    <x v="0"/>
    <n v="0.66729000000000005"/>
    <x v="10"/>
    <n v="17"/>
    <x v="1"/>
    <x v="3"/>
  </r>
  <r>
    <x v="859"/>
    <x v="9"/>
    <x v="0"/>
    <n v="0.66729000000000005"/>
    <x v="10"/>
    <n v="17"/>
    <x v="1"/>
    <x v="3"/>
  </r>
  <r>
    <x v="859"/>
    <x v="10"/>
    <x v="0"/>
    <n v="0.66729000000000005"/>
    <x v="10"/>
    <n v="17"/>
    <x v="1"/>
    <x v="3"/>
  </r>
  <r>
    <x v="859"/>
    <x v="11"/>
    <x v="0"/>
    <n v="0.66729000000000005"/>
    <x v="10"/>
    <n v="17"/>
    <x v="1"/>
    <x v="3"/>
  </r>
  <r>
    <x v="859"/>
    <x v="12"/>
    <x v="0"/>
    <n v="0.66729000000000005"/>
    <x v="10"/>
    <n v="17"/>
    <x v="1"/>
    <x v="3"/>
  </r>
  <r>
    <x v="859"/>
    <x v="18"/>
    <x v="0"/>
    <n v="0.1056"/>
    <x v="10"/>
    <n v="17"/>
    <x v="1"/>
    <x v="3"/>
  </r>
  <r>
    <x v="859"/>
    <x v="19"/>
    <x v="0"/>
    <n v="0.1363"/>
    <x v="10"/>
    <n v="17"/>
    <x v="1"/>
    <x v="3"/>
  </r>
  <r>
    <x v="859"/>
    <x v="13"/>
    <x v="0"/>
    <n v="8.8770000000000002E-2"/>
    <x v="10"/>
    <n v="17"/>
    <x v="1"/>
    <x v="3"/>
  </r>
  <r>
    <x v="859"/>
    <x v="20"/>
    <x v="0"/>
    <n v="0.13600000000000001"/>
    <x v="10"/>
    <n v="17"/>
    <x v="1"/>
    <x v="3"/>
  </r>
  <r>
    <x v="859"/>
    <x v="0"/>
    <x v="1"/>
    <n v="0.1196748"/>
    <x v="10"/>
    <n v="17"/>
    <x v="1"/>
    <x v="3"/>
  </r>
  <r>
    <x v="859"/>
    <x v="16"/>
    <x v="1"/>
    <n v="0.23001869999999999"/>
    <x v="10"/>
    <n v="17"/>
    <x v="1"/>
    <x v="3"/>
  </r>
  <r>
    <x v="859"/>
    <x v="14"/>
    <x v="1"/>
    <n v="0.22650329999999999"/>
    <x v="10"/>
    <n v="17"/>
    <x v="1"/>
    <x v="3"/>
  </r>
  <r>
    <x v="859"/>
    <x v="2"/>
    <x v="1"/>
    <n v="0.2240724"/>
    <x v="10"/>
    <n v="17"/>
    <x v="1"/>
    <x v="3"/>
  </r>
  <r>
    <x v="859"/>
    <x v="5"/>
    <x v="1"/>
    <n v="8.81469E-2"/>
    <x v="10"/>
    <n v="17"/>
    <x v="1"/>
    <x v="3"/>
  </r>
  <r>
    <x v="859"/>
    <x v="6"/>
    <x v="1"/>
    <n v="0.18158779999999999"/>
    <x v="10"/>
    <n v="17"/>
    <x v="1"/>
    <x v="3"/>
  </r>
  <r>
    <x v="859"/>
    <x v="17"/>
    <x v="1"/>
    <n v="0.2460252"/>
    <x v="10"/>
    <n v="17"/>
    <x v="1"/>
    <x v="3"/>
  </r>
  <r>
    <x v="859"/>
    <x v="15"/>
    <x v="1"/>
    <n v="0.2351984"/>
    <x v="10"/>
    <n v="17"/>
    <x v="1"/>
    <x v="3"/>
  </r>
  <r>
    <x v="859"/>
    <x v="8"/>
    <x v="1"/>
    <n v="0.24529590000000001"/>
    <x v="10"/>
    <n v="17"/>
    <x v="1"/>
    <x v="3"/>
  </r>
  <r>
    <x v="859"/>
    <x v="9"/>
    <x v="1"/>
    <n v="0.25984390000000002"/>
    <x v="10"/>
    <n v="17"/>
    <x v="1"/>
    <x v="3"/>
  </r>
  <r>
    <x v="859"/>
    <x v="10"/>
    <x v="1"/>
    <n v="0.26966099999999998"/>
    <x v="10"/>
    <n v="17"/>
    <x v="1"/>
    <x v="3"/>
  </r>
  <r>
    <x v="859"/>
    <x v="11"/>
    <x v="1"/>
    <n v="0.243613"/>
    <x v="10"/>
    <n v="17"/>
    <x v="1"/>
    <x v="3"/>
  </r>
  <r>
    <x v="859"/>
    <x v="12"/>
    <x v="1"/>
    <n v="0.33931539999999999"/>
    <x v="10"/>
    <n v="17"/>
    <x v="1"/>
    <x v="3"/>
  </r>
  <r>
    <x v="859"/>
    <x v="18"/>
    <x v="1"/>
    <n v="0.21111379999999999"/>
    <x v="10"/>
    <n v="17"/>
    <x v="1"/>
    <x v="3"/>
  </r>
  <r>
    <x v="859"/>
    <x v="19"/>
    <x v="1"/>
    <n v="0.18974070000000001"/>
    <x v="10"/>
    <n v="17"/>
    <x v="1"/>
    <x v="3"/>
  </r>
  <r>
    <x v="859"/>
    <x v="13"/>
    <x v="1"/>
    <n v="6.4893010000000001E-2"/>
    <x v="10"/>
    <n v="17"/>
    <x v="1"/>
    <x v="3"/>
  </r>
  <r>
    <x v="859"/>
    <x v="20"/>
    <x v="1"/>
    <n v="0.19054470000000001"/>
    <x v="10"/>
    <n v="17"/>
    <x v="1"/>
    <x v="3"/>
  </r>
  <r>
    <x v="860"/>
    <x v="0"/>
    <x v="3"/>
    <n v="0.63819999999999999"/>
    <x v="10"/>
    <n v="18"/>
    <x v="1"/>
    <x v="3"/>
  </r>
  <r>
    <x v="860"/>
    <x v="16"/>
    <x v="3"/>
    <n v="1.1999"/>
    <x v="10"/>
    <n v="18"/>
    <x v="1"/>
    <x v="3"/>
  </r>
  <r>
    <x v="860"/>
    <x v="14"/>
    <x v="3"/>
    <n v="1.1544000000000001"/>
    <x v="10"/>
    <n v="18"/>
    <x v="1"/>
    <x v="3"/>
  </r>
  <r>
    <x v="860"/>
    <x v="2"/>
    <x v="3"/>
    <n v="1.167"/>
    <x v="10"/>
    <n v="18"/>
    <x v="1"/>
    <x v="3"/>
  </r>
  <r>
    <x v="860"/>
    <x v="5"/>
    <x v="3"/>
    <n v="0.74409999999999998"/>
    <x v="10"/>
    <n v="18"/>
    <x v="1"/>
    <x v="3"/>
  </r>
  <r>
    <x v="860"/>
    <x v="6"/>
    <x v="3"/>
    <n v="0.94499999999999995"/>
    <x v="10"/>
    <n v="18"/>
    <x v="1"/>
    <x v="3"/>
  </r>
  <r>
    <x v="860"/>
    <x v="17"/>
    <x v="3"/>
    <n v="1.3007"/>
    <x v="10"/>
    <n v="18"/>
    <x v="1"/>
    <x v="3"/>
  </r>
  <r>
    <x v="860"/>
    <x v="15"/>
    <x v="3"/>
    <n v="1.2454000000000001"/>
    <x v="10"/>
    <n v="18"/>
    <x v="1"/>
    <x v="3"/>
  </r>
  <r>
    <x v="860"/>
    <x v="8"/>
    <x v="3"/>
    <n v="1.2921"/>
    <x v="10"/>
    <n v="18"/>
    <x v="1"/>
    <x v="3"/>
  </r>
  <r>
    <x v="860"/>
    <x v="9"/>
    <x v="3"/>
    <n v="1.3847"/>
    <x v="10"/>
    <n v="18"/>
    <x v="1"/>
    <x v="3"/>
  </r>
  <r>
    <x v="860"/>
    <x v="10"/>
    <x v="3"/>
    <n v="1.4291"/>
    <x v="10"/>
    <n v="18"/>
    <x v="1"/>
    <x v="3"/>
  </r>
  <r>
    <x v="860"/>
    <x v="11"/>
    <x v="3"/>
    <n v="1.2917000000000001"/>
    <x v="10"/>
    <n v="18"/>
    <x v="1"/>
    <x v="3"/>
  </r>
  <r>
    <x v="860"/>
    <x v="12"/>
    <x v="3"/>
    <n v="1.8073999999999999"/>
    <x v="10"/>
    <n v="18"/>
    <x v="1"/>
    <x v="3"/>
  </r>
  <r>
    <x v="860"/>
    <x v="18"/>
    <x v="3"/>
    <n v="1.129"/>
    <x v="10"/>
    <n v="18"/>
    <x v="1"/>
    <x v="3"/>
  </r>
  <r>
    <x v="860"/>
    <x v="19"/>
    <x v="3"/>
    <n v="1.0146999999999999"/>
    <x v="10"/>
    <n v="18"/>
    <x v="1"/>
    <x v="3"/>
  </r>
  <r>
    <x v="860"/>
    <x v="13"/>
    <x v="3"/>
    <n v="0.53959999999999997"/>
    <x v="10"/>
    <n v="18"/>
    <x v="1"/>
    <x v="3"/>
  </r>
  <r>
    <x v="860"/>
    <x v="20"/>
    <x v="3"/>
    <n v="1.0189999999999999"/>
    <x v="10"/>
    <n v="18"/>
    <x v="1"/>
    <x v="3"/>
  </r>
  <r>
    <x v="860"/>
    <x v="0"/>
    <x v="2"/>
    <n v="0.35305180000000003"/>
    <x v="10"/>
    <n v="18"/>
    <x v="1"/>
    <x v="3"/>
  </r>
  <r>
    <x v="860"/>
    <x v="16"/>
    <x v="2"/>
    <n v="0.46292850000000002"/>
    <x v="10"/>
    <n v="18"/>
    <x v="1"/>
    <x v="3"/>
  </r>
  <r>
    <x v="860"/>
    <x v="14"/>
    <x v="2"/>
    <n v="0.4259366"/>
    <x v="10"/>
    <n v="18"/>
    <x v="1"/>
    <x v="3"/>
  </r>
  <r>
    <x v="860"/>
    <x v="2"/>
    <x v="2"/>
    <n v="0.43618050000000003"/>
    <x v="10"/>
    <n v="18"/>
    <x v="1"/>
    <x v="3"/>
  </r>
  <r>
    <x v="860"/>
    <x v="5"/>
    <x v="2"/>
    <n v="0.49253550000000001"/>
    <x v="10"/>
    <n v="18"/>
    <x v="1"/>
    <x v="3"/>
  </r>
  <r>
    <x v="860"/>
    <x v="6"/>
    <x v="2"/>
    <n v="0.37983860000000003"/>
    <x v="10"/>
    <n v="18"/>
    <x v="1"/>
    <x v="3"/>
  </r>
  <r>
    <x v="860"/>
    <x v="17"/>
    <x v="2"/>
    <n v="0.39018960000000003"/>
    <x v="10"/>
    <n v="18"/>
    <x v="1"/>
    <x v="3"/>
  </r>
  <r>
    <x v="860"/>
    <x v="15"/>
    <x v="2"/>
    <n v="0.34523029999999999"/>
    <x v="10"/>
    <n v="18"/>
    <x v="1"/>
    <x v="3"/>
  </r>
  <r>
    <x v="860"/>
    <x v="8"/>
    <x v="2"/>
    <n v="0.38319779999999998"/>
    <x v="10"/>
    <n v="18"/>
    <x v="1"/>
    <x v="3"/>
  </r>
  <r>
    <x v="860"/>
    <x v="9"/>
    <x v="2"/>
    <n v="0.45848230000000001"/>
    <x v="10"/>
    <n v="18"/>
    <x v="1"/>
    <x v="3"/>
  </r>
  <r>
    <x v="860"/>
    <x v="10"/>
    <x v="2"/>
    <n v="0.49458000000000002"/>
    <x v="10"/>
    <n v="18"/>
    <x v="1"/>
    <x v="3"/>
  </r>
  <r>
    <x v="860"/>
    <x v="11"/>
    <x v="2"/>
    <n v="0.38287260000000001"/>
    <x v="10"/>
    <n v="18"/>
    <x v="1"/>
    <x v="3"/>
  </r>
  <r>
    <x v="860"/>
    <x v="12"/>
    <x v="2"/>
    <n v="0.80214090000000005"/>
    <x v="10"/>
    <n v="18"/>
    <x v="1"/>
    <x v="3"/>
  </r>
  <r>
    <x v="860"/>
    <x v="18"/>
    <x v="2"/>
    <n v="0.81248620000000005"/>
    <x v="10"/>
    <n v="18"/>
    <x v="1"/>
    <x v="3"/>
  </r>
  <r>
    <x v="860"/>
    <x v="19"/>
    <x v="2"/>
    <n v="0.6889594"/>
    <x v="10"/>
    <n v="18"/>
    <x v="1"/>
    <x v="3"/>
  </r>
  <r>
    <x v="860"/>
    <x v="13"/>
    <x v="2"/>
    <n v="0.38875209999999999"/>
    <x v="10"/>
    <n v="18"/>
    <x v="1"/>
    <x v="3"/>
  </r>
  <r>
    <x v="860"/>
    <x v="20"/>
    <x v="2"/>
    <n v="0.72305529999999996"/>
    <x v="10"/>
    <n v="18"/>
    <x v="1"/>
    <x v="3"/>
  </r>
  <r>
    <x v="860"/>
    <x v="0"/>
    <x v="0"/>
    <n v="0.16581000000000001"/>
    <x v="10"/>
    <n v="18"/>
    <x v="1"/>
    <x v="3"/>
  </r>
  <r>
    <x v="860"/>
    <x v="16"/>
    <x v="0"/>
    <n v="0.51259999999999994"/>
    <x v="10"/>
    <n v="18"/>
    <x v="1"/>
    <x v="3"/>
  </r>
  <r>
    <x v="860"/>
    <x v="14"/>
    <x v="0"/>
    <n v="0.51259999999999994"/>
    <x v="10"/>
    <n v="18"/>
    <x v="1"/>
    <x v="3"/>
  </r>
  <r>
    <x v="860"/>
    <x v="2"/>
    <x v="0"/>
    <n v="0.51259999999999994"/>
    <x v="10"/>
    <n v="18"/>
    <x v="1"/>
    <x v="3"/>
  </r>
  <r>
    <x v="860"/>
    <x v="5"/>
    <x v="0"/>
    <n v="0.16596"/>
    <x v="10"/>
    <n v="18"/>
    <x v="1"/>
    <x v="3"/>
  </r>
  <r>
    <x v="860"/>
    <x v="6"/>
    <x v="0"/>
    <n v="0.38845400000000002"/>
    <x v="10"/>
    <n v="18"/>
    <x v="1"/>
    <x v="3"/>
  </r>
  <r>
    <x v="860"/>
    <x v="17"/>
    <x v="0"/>
    <n v="0.66729000000000005"/>
    <x v="10"/>
    <n v="18"/>
    <x v="1"/>
    <x v="3"/>
  </r>
  <r>
    <x v="860"/>
    <x v="15"/>
    <x v="0"/>
    <n v="0.66729000000000005"/>
    <x v="10"/>
    <n v="18"/>
    <x v="1"/>
    <x v="3"/>
  </r>
  <r>
    <x v="860"/>
    <x v="8"/>
    <x v="0"/>
    <n v="0.66729000000000005"/>
    <x v="10"/>
    <n v="18"/>
    <x v="1"/>
    <x v="3"/>
  </r>
  <r>
    <x v="860"/>
    <x v="9"/>
    <x v="0"/>
    <n v="0.66729000000000005"/>
    <x v="10"/>
    <n v="18"/>
    <x v="1"/>
    <x v="3"/>
  </r>
  <r>
    <x v="860"/>
    <x v="10"/>
    <x v="0"/>
    <n v="0.66729000000000005"/>
    <x v="10"/>
    <n v="18"/>
    <x v="1"/>
    <x v="3"/>
  </r>
  <r>
    <x v="860"/>
    <x v="11"/>
    <x v="0"/>
    <n v="0.66729000000000005"/>
    <x v="10"/>
    <n v="18"/>
    <x v="1"/>
    <x v="3"/>
  </r>
  <r>
    <x v="860"/>
    <x v="12"/>
    <x v="0"/>
    <n v="0.66729000000000005"/>
    <x v="10"/>
    <n v="18"/>
    <x v="1"/>
    <x v="3"/>
  </r>
  <r>
    <x v="860"/>
    <x v="18"/>
    <x v="0"/>
    <n v="0.1056"/>
    <x v="10"/>
    <n v="18"/>
    <x v="1"/>
    <x v="3"/>
  </r>
  <r>
    <x v="860"/>
    <x v="19"/>
    <x v="0"/>
    <n v="0.1363"/>
    <x v="10"/>
    <n v="18"/>
    <x v="1"/>
    <x v="3"/>
  </r>
  <r>
    <x v="860"/>
    <x v="13"/>
    <x v="0"/>
    <n v="8.8770000000000002E-2"/>
    <x v="10"/>
    <n v="18"/>
    <x v="1"/>
    <x v="3"/>
  </r>
  <r>
    <x v="860"/>
    <x v="20"/>
    <x v="0"/>
    <n v="0.13600000000000001"/>
    <x v="10"/>
    <n v="18"/>
    <x v="1"/>
    <x v="3"/>
  </r>
  <r>
    <x v="860"/>
    <x v="0"/>
    <x v="1"/>
    <n v="0.11933820000000001"/>
    <x v="10"/>
    <n v="18"/>
    <x v="1"/>
    <x v="3"/>
  </r>
  <r>
    <x v="860"/>
    <x v="16"/>
    <x v="1"/>
    <n v="0.2243716"/>
    <x v="10"/>
    <n v="18"/>
    <x v="1"/>
    <x v="3"/>
  </r>
  <r>
    <x v="860"/>
    <x v="14"/>
    <x v="1"/>
    <n v="0.21586340000000001"/>
    <x v="10"/>
    <n v="18"/>
    <x v="1"/>
    <x v="3"/>
  </r>
  <r>
    <x v="860"/>
    <x v="2"/>
    <x v="1"/>
    <n v="0.21821950000000001"/>
    <x v="10"/>
    <n v="18"/>
    <x v="1"/>
    <x v="3"/>
  </r>
  <r>
    <x v="860"/>
    <x v="5"/>
    <x v="1"/>
    <n v="8.5604420000000001E-2"/>
    <x v="10"/>
    <n v="18"/>
    <x v="1"/>
    <x v="3"/>
  </r>
  <r>
    <x v="860"/>
    <x v="6"/>
    <x v="1"/>
    <n v="0.17670730000000001"/>
    <x v="10"/>
    <n v="18"/>
    <x v="1"/>
    <x v="3"/>
  </r>
  <r>
    <x v="860"/>
    <x v="17"/>
    <x v="1"/>
    <n v="0.2432203"/>
    <x v="10"/>
    <n v="18"/>
    <x v="1"/>
    <x v="3"/>
  </r>
  <r>
    <x v="860"/>
    <x v="15"/>
    <x v="1"/>
    <n v="0.2328797"/>
    <x v="10"/>
    <n v="18"/>
    <x v="1"/>
    <x v="3"/>
  </r>
  <r>
    <x v="860"/>
    <x v="8"/>
    <x v="1"/>
    <n v="0.2416122"/>
    <x v="10"/>
    <n v="18"/>
    <x v="1"/>
    <x v="3"/>
  </r>
  <r>
    <x v="860"/>
    <x v="9"/>
    <x v="1"/>
    <n v="0.25892759999999998"/>
    <x v="10"/>
    <n v="18"/>
    <x v="1"/>
    <x v="3"/>
  </r>
  <r>
    <x v="860"/>
    <x v="10"/>
    <x v="1"/>
    <n v="0.26723010000000003"/>
    <x v="10"/>
    <n v="18"/>
    <x v="1"/>
    <x v="3"/>
  </r>
  <r>
    <x v="860"/>
    <x v="11"/>
    <x v="1"/>
    <n v="0.24153740000000001"/>
    <x v="10"/>
    <n v="18"/>
    <x v="1"/>
    <x v="3"/>
  </r>
  <r>
    <x v="860"/>
    <x v="12"/>
    <x v="1"/>
    <n v="0.33796910000000002"/>
    <x v="10"/>
    <n v="18"/>
    <x v="1"/>
    <x v="3"/>
  </r>
  <r>
    <x v="860"/>
    <x v="18"/>
    <x v="1"/>
    <n v="0.21111379999999999"/>
    <x v="10"/>
    <n v="18"/>
    <x v="1"/>
    <x v="3"/>
  </r>
  <r>
    <x v="860"/>
    <x v="19"/>
    <x v="1"/>
    <n v="0.18974070000000001"/>
    <x v="10"/>
    <n v="18"/>
    <x v="1"/>
    <x v="3"/>
  </r>
  <r>
    <x v="860"/>
    <x v="13"/>
    <x v="1"/>
    <n v="6.2077880000000002E-2"/>
    <x v="10"/>
    <n v="18"/>
    <x v="1"/>
    <x v="3"/>
  </r>
  <r>
    <x v="860"/>
    <x v="20"/>
    <x v="1"/>
    <n v="0.19054470000000001"/>
    <x v="10"/>
    <n v="18"/>
    <x v="1"/>
    <x v="3"/>
  </r>
  <r>
    <x v="861"/>
    <x v="0"/>
    <x v="3"/>
    <n v="0.63719999999999999"/>
    <x v="10"/>
    <n v="19"/>
    <x v="1"/>
    <x v="4"/>
  </r>
  <r>
    <x v="861"/>
    <x v="16"/>
    <x v="3"/>
    <n v="1.1854"/>
    <x v="10"/>
    <n v="19"/>
    <x v="1"/>
    <x v="4"/>
  </r>
  <r>
    <x v="861"/>
    <x v="14"/>
    <x v="3"/>
    <n v="1.1254999999999999"/>
    <x v="10"/>
    <n v="19"/>
    <x v="1"/>
    <x v="4"/>
  </r>
  <r>
    <x v="861"/>
    <x v="2"/>
    <x v="3"/>
    <n v="1.1535"/>
    <x v="10"/>
    <n v="19"/>
    <x v="1"/>
    <x v="4"/>
  </r>
  <r>
    <x v="861"/>
    <x v="5"/>
    <x v="3"/>
    <n v="0.70630000000000004"/>
    <x v="10"/>
    <n v="19"/>
    <x v="1"/>
    <x v="4"/>
  </r>
  <r>
    <x v="861"/>
    <x v="6"/>
    <x v="3"/>
    <n v="0.9284"/>
    <x v="10"/>
    <n v="19"/>
    <x v="1"/>
    <x v="4"/>
  </r>
  <r>
    <x v="861"/>
    <x v="17"/>
    <x v="3"/>
    <n v="1.2971999999999999"/>
    <x v="10"/>
    <n v="19"/>
    <x v="1"/>
    <x v="4"/>
  </r>
  <r>
    <x v="861"/>
    <x v="15"/>
    <x v="3"/>
    <n v="1.2372000000000001"/>
    <x v="10"/>
    <n v="19"/>
    <x v="1"/>
    <x v="4"/>
  </r>
  <r>
    <x v="861"/>
    <x v="8"/>
    <x v="3"/>
    <n v="1.2931999999999999"/>
    <x v="10"/>
    <n v="19"/>
    <x v="1"/>
    <x v="4"/>
  </r>
  <r>
    <x v="861"/>
    <x v="9"/>
    <x v="3"/>
    <n v="1.3619000000000001"/>
    <x v="10"/>
    <n v="19"/>
    <x v="1"/>
    <x v="4"/>
  </r>
  <r>
    <x v="861"/>
    <x v="10"/>
    <x v="3"/>
    <n v="1.4209000000000001"/>
    <x v="10"/>
    <n v="19"/>
    <x v="1"/>
    <x v="4"/>
  </r>
  <r>
    <x v="861"/>
    <x v="11"/>
    <x v="3"/>
    <n v="1.2911999999999999"/>
    <x v="10"/>
    <n v="19"/>
    <x v="1"/>
    <x v="4"/>
  </r>
  <r>
    <x v="861"/>
    <x v="12"/>
    <x v="3"/>
    <n v="1.8009999999999999"/>
    <x v="10"/>
    <n v="19"/>
    <x v="1"/>
    <x v="4"/>
  </r>
  <r>
    <x v="861"/>
    <x v="18"/>
    <x v="3"/>
    <n v="1.129"/>
    <x v="10"/>
    <n v="19"/>
    <x v="1"/>
    <x v="4"/>
  </r>
  <r>
    <x v="861"/>
    <x v="19"/>
    <x v="3"/>
    <n v="1.0146999999999999"/>
    <x v="10"/>
    <n v="19"/>
    <x v="1"/>
    <x v="4"/>
  </r>
  <r>
    <x v="861"/>
    <x v="13"/>
    <x v="3"/>
    <n v="0.50961999999999996"/>
    <x v="10"/>
    <n v="19"/>
    <x v="1"/>
    <x v="4"/>
  </r>
  <r>
    <x v="861"/>
    <x v="20"/>
    <x v="3"/>
    <n v="1.0189999999999999"/>
    <x v="10"/>
    <n v="19"/>
    <x v="1"/>
    <x v="4"/>
  </r>
  <r>
    <x v="861"/>
    <x v="0"/>
    <x v="2"/>
    <n v="0.35223880000000002"/>
    <x v="10"/>
    <n v="19"/>
    <x v="1"/>
    <x v="4"/>
  </r>
  <r>
    <x v="861"/>
    <x v="16"/>
    <x v="2"/>
    <n v="0.45113979999999998"/>
    <x v="10"/>
    <n v="19"/>
    <x v="1"/>
    <x v="4"/>
  </r>
  <r>
    <x v="861"/>
    <x v="14"/>
    <x v="2"/>
    <n v="0.40244059999999998"/>
    <x v="10"/>
    <n v="19"/>
    <x v="1"/>
    <x v="4"/>
  </r>
  <r>
    <x v="861"/>
    <x v="2"/>
    <x v="2"/>
    <n v="0.42520479999999999"/>
    <x v="10"/>
    <n v="19"/>
    <x v="1"/>
    <x v="4"/>
  </r>
  <r>
    <x v="861"/>
    <x v="5"/>
    <x v="2"/>
    <n v="0.4590842"/>
    <x v="10"/>
    <n v="19"/>
    <x v="1"/>
    <x v="4"/>
  </r>
  <r>
    <x v="861"/>
    <x v="6"/>
    <x v="2"/>
    <n v="0.36634270000000002"/>
    <x v="10"/>
    <n v="19"/>
    <x v="1"/>
    <x v="4"/>
  </r>
  <r>
    <x v="861"/>
    <x v="17"/>
    <x v="2"/>
    <n v="0.38734420000000003"/>
    <x v="10"/>
    <n v="19"/>
    <x v="1"/>
    <x v="4"/>
  </r>
  <r>
    <x v="861"/>
    <x v="15"/>
    <x v="2"/>
    <n v="0.33856370000000002"/>
    <x v="10"/>
    <n v="19"/>
    <x v="1"/>
    <x v="4"/>
  </r>
  <r>
    <x v="861"/>
    <x v="8"/>
    <x v="2"/>
    <n v="0.38409219999999999"/>
    <x v="10"/>
    <n v="19"/>
    <x v="1"/>
    <x v="4"/>
  </r>
  <r>
    <x v="861"/>
    <x v="9"/>
    <x v="2"/>
    <n v="0.4399458"/>
    <x v="10"/>
    <n v="19"/>
    <x v="1"/>
    <x v="4"/>
  </r>
  <r>
    <x v="861"/>
    <x v="10"/>
    <x v="2"/>
    <n v="0.48791329999999999"/>
    <x v="10"/>
    <n v="19"/>
    <x v="1"/>
    <x v="4"/>
  </r>
  <r>
    <x v="861"/>
    <x v="11"/>
    <x v="2"/>
    <n v="0.38246619999999998"/>
    <x v="10"/>
    <n v="19"/>
    <x v="1"/>
    <x v="4"/>
  </r>
  <r>
    <x v="861"/>
    <x v="12"/>
    <x v="2"/>
    <n v="0.79693760000000002"/>
    <x v="10"/>
    <n v="19"/>
    <x v="1"/>
    <x v="4"/>
  </r>
  <r>
    <x v="861"/>
    <x v="18"/>
    <x v="2"/>
    <n v="0.81248620000000005"/>
    <x v="10"/>
    <n v="19"/>
    <x v="1"/>
    <x v="4"/>
  </r>
  <r>
    <x v="861"/>
    <x v="19"/>
    <x v="2"/>
    <n v="0.6889594"/>
    <x v="10"/>
    <n v="19"/>
    <x v="1"/>
    <x v="4"/>
  </r>
  <r>
    <x v="861"/>
    <x v="13"/>
    <x v="2"/>
    <n v="0.36222120000000002"/>
    <x v="10"/>
    <n v="19"/>
    <x v="1"/>
    <x v="4"/>
  </r>
  <r>
    <x v="861"/>
    <x v="20"/>
    <x v="2"/>
    <n v="0.72305529999999996"/>
    <x v="10"/>
    <n v="19"/>
    <x v="1"/>
    <x v="4"/>
  </r>
  <r>
    <x v="861"/>
    <x v="0"/>
    <x v="0"/>
    <n v="0.16581000000000001"/>
    <x v="10"/>
    <n v="19"/>
    <x v="1"/>
    <x v="4"/>
  </r>
  <r>
    <x v="861"/>
    <x v="16"/>
    <x v="0"/>
    <n v="0.51259999999999994"/>
    <x v="10"/>
    <n v="19"/>
    <x v="1"/>
    <x v="4"/>
  </r>
  <r>
    <x v="861"/>
    <x v="14"/>
    <x v="0"/>
    <n v="0.51259999999999994"/>
    <x v="10"/>
    <n v="19"/>
    <x v="1"/>
    <x v="4"/>
  </r>
  <r>
    <x v="861"/>
    <x v="2"/>
    <x v="0"/>
    <n v="0.51259999999999994"/>
    <x v="10"/>
    <n v="19"/>
    <x v="1"/>
    <x v="4"/>
  </r>
  <r>
    <x v="861"/>
    <x v="5"/>
    <x v="0"/>
    <n v="0.16596"/>
    <x v="10"/>
    <n v="19"/>
    <x v="1"/>
    <x v="4"/>
  </r>
  <r>
    <x v="861"/>
    <x v="6"/>
    <x v="0"/>
    <n v="0.38845400000000002"/>
    <x v="10"/>
    <n v="19"/>
    <x v="1"/>
    <x v="4"/>
  </r>
  <r>
    <x v="861"/>
    <x v="17"/>
    <x v="0"/>
    <n v="0.66729000000000005"/>
    <x v="10"/>
    <n v="19"/>
    <x v="1"/>
    <x v="4"/>
  </r>
  <r>
    <x v="861"/>
    <x v="15"/>
    <x v="0"/>
    <n v="0.66729000000000005"/>
    <x v="10"/>
    <n v="19"/>
    <x v="1"/>
    <x v="4"/>
  </r>
  <r>
    <x v="861"/>
    <x v="8"/>
    <x v="0"/>
    <n v="0.66729000000000005"/>
    <x v="10"/>
    <n v="19"/>
    <x v="1"/>
    <x v="4"/>
  </r>
  <r>
    <x v="861"/>
    <x v="9"/>
    <x v="0"/>
    <n v="0.66729000000000005"/>
    <x v="10"/>
    <n v="19"/>
    <x v="1"/>
    <x v="4"/>
  </r>
  <r>
    <x v="861"/>
    <x v="10"/>
    <x v="0"/>
    <n v="0.66729000000000005"/>
    <x v="10"/>
    <n v="19"/>
    <x v="1"/>
    <x v="4"/>
  </r>
  <r>
    <x v="861"/>
    <x v="11"/>
    <x v="0"/>
    <n v="0.66729000000000005"/>
    <x v="10"/>
    <n v="19"/>
    <x v="1"/>
    <x v="4"/>
  </r>
  <r>
    <x v="861"/>
    <x v="12"/>
    <x v="0"/>
    <n v="0.66729000000000005"/>
    <x v="10"/>
    <n v="19"/>
    <x v="1"/>
    <x v="4"/>
  </r>
  <r>
    <x v="861"/>
    <x v="18"/>
    <x v="0"/>
    <n v="0.1056"/>
    <x v="10"/>
    <n v="19"/>
    <x v="1"/>
    <x v="4"/>
  </r>
  <r>
    <x v="861"/>
    <x v="19"/>
    <x v="0"/>
    <n v="0.1363"/>
    <x v="10"/>
    <n v="19"/>
    <x v="1"/>
    <x v="4"/>
  </r>
  <r>
    <x v="861"/>
    <x v="13"/>
    <x v="0"/>
    <n v="8.8770000000000002E-2"/>
    <x v="10"/>
    <n v="19"/>
    <x v="1"/>
    <x v="4"/>
  </r>
  <r>
    <x v="861"/>
    <x v="20"/>
    <x v="0"/>
    <n v="0.13600000000000001"/>
    <x v="10"/>
    <n v="19"/>
    <x v="1"/>
    <x v="4"/>
  </r>
  <r>
    <x v="861"/>
    <x v="0"/>
    <x v="1"/>
    <n v="0.1191512"/>
    <x v="10"/>
    <n v="19"/>
    <x v="1"/>
    <x v="4"/>
  </r>
  <r>
    <x v="861"/>
    <x v="16"/>
    <x v="1"/>
    <n v="0.2216602"/>
    <x v="10"/>
    <n v="19"/>
    <x v="1"/>
    <x v="4"/>
  </r>
  <r>
    <x v="861"/>
    <x v="14"/>
    <x v="1"/>
    <n v="0.21045929999999999"/>
    <x v="10"/>
    <n v="19"/>
    <x v="1"/>
    <x v="4"/>
  </r>
  <r>
    <x v="861"/>
    <x v="2"/>
    <x v="1"/>
    <n v="0.2156951"/>
    <x v="10"/>
    <n v="19"/>
    <x v="1"/>
    <x v="4"/>
  </r>
  <r>
    <x v="861"/>
    <x v="5"/>
    <x v="1"/>
    <n v="8.1255759999999996E-2"/>
    <x v="10"/>
    <n v="19"/>
    <x v="1"/>
    <x v="4"/>
  </r>
  <r>
    <x v="861"/>
    <x v="6"/>
    <x v="1"/>
    <n v="0.17360329999999999"/>
    <x v="10"/>
    <n v="19"/>
    <x v="1"/>
    <x v="4"/>
  </r>
  <r>
    <x v="861"/>
    <x v="17"/>
    <x v="1"/>
    <n v="0.2425658"/>
    <x v="10"/>
    <n v="19"/>
    <x v="1"/>
    <x v="4"/>
  </r>
  <r>
    <x v="861"/>
    <x v="15"/>
    <x v="1"/>
    <n v="0.2313463"/>
    <x v="10"/>
    <n v="19"/>
    <x v="1"/>
    <x v="4"/>
  </r>
  <r>
    <x v="861"/>
    <x v="8"/>
    <x v="1"/>
    <n v="0.2418179"/>
    <x v="10"/>
    <n v="19"/>
    <x v="1"/>
    <x v="4"/>
  </r>
  <r>
    <x v="861"/>
    <x v="9"/>
    <x v="1"/>
    <n v="0.25466420000000001"/>
    <x v="10"/>
    <n v="19"/>
    <x v="1"/>
    <x v="4"/>
  </r>
  <r>
    <x v="861"/>
    <x v="10"/>
    <x v="1"/>
    <n v="0.26569670000000001"/>
    <x v="10"/>
    <n v="19"/>
    <x v="1"/>
    <x v="4"/>
  </r>
  <r>
    <x v="861"/>
    <x v="11"/>
    <x v="1"/>
    <n v="0.24144389999999999"/>
    <x v="10"/>
    <n v="19"/>
    <x v="1"/>
    <x v="4"/>
  </r>
  <r>
    <x v="861"/>
    <x v="12"/>
    <x v="1"/>
    <n v="0.33677240000000003"/>
    <x v="10"/>
    <n v="19"/>
    <x v="1"/>
    <x v="4"/>
  </r>
  <r>
    <x v="861"/>
    <x v="18"/>
    <x v="1"/>
    <n v="0.21111379999999999"/>
    <x v="10"/>
    <n v="19"/>
    <x v="1"/>
    <x v="4"/>
  </r>
  <r>
    <x v="861"/>
    <x v="19"/>
    <x v="1"/>
    <n v="0.18974070000000001"/>
    <x v="10"/>
    <n v="19"/>
    <x v="1"/>
    <x v="4"/>
  </r>
  <r>
    <x v="861"/>
    <x v="13"/>
    <x v="1"/>
    <n v="5.8628850000000003E-2"/>
    <x v="10"/>
    <n v="19"/>
    <x v="1"/>
    <x v="4"/>
  </r>
  <r>
    <x v="861"/>
    <x v="20"/>
    <x v="1"/>
    <n v="0.19054470000000001"/>
    <x v="10"/>
    <n v="19"/>
    <x v="1"/>
    <x v="4"/>
  </r>
  <r>
    <x v="862"/>
    <x v="0"/>
    <x v="3"/>
    <n v="0.63580000000000003"/>
    <x v="10"/>
    <n v="20"/>
    <x v="1"/>
    <x v="4"/>
  </r>
  <r>
    <x v="862"/>
    <x v="16"/>
    <x v="3"/>
    <n v="1.1863999999999999"/>
    <x v="10"/>
    <n v="20"/>
    <x v="1"/>
    <x v="4"/>
  </r>
  <r>
    <x v="862"/>
    <x v="14"/>
    <x v="3"/>
    <n v="1.1287"/>
    <x v="10"/>
    <n v="20"/>
    <x v="1"/>
    <x v="4"/>
  </r>
  <r>
    <x v="862"/>
    <x v="2"/>
    <x v="3"/>
    <n v="1.1621999999999999"/>
    <x v="10"/>
    <n v="20"/>
    <x v="1"/>
    <x v="4"/>
  </r>
  <r>
    <x v="862"/>
    <x v="5"/>
    <x v="3"/>
    <n v="0.70440000000000003"/>
    <x v="10"/>
    <n v="20"/>
    <x v="1"/>
    <x v="4"/>
  </r>
  <r>
    <x v="862"/>
    <x v="6"/>
    <x v="3"/>
    <n v="0.93120000000000003"/>
    <x v="10"/>
    <n v="20"/>
    <x v="1"/>
    <x v="4"/>
  </r>
  <r>
    <x v="862"/>
    <x v="17"/>
    <x v="3"/>
    <n v="1.3186"/>
    <x v="10"/>
    <n v="20"/>
    <x v="1"/>
    <x v="4"/>
  </r>
  <r>
    <x v="862"/>
    <x v="15"/>
    <x v="3"/>
    <n v="1.2601"/>
    <x v="10"/>
    <n v="20"/>
    <x v="1"/>
    <x v="4"/>
  </r>
  <r>
    <x v="862"/>
    <x v="8"/>
    <x v="3"/>
    <n v="1.3308"/>
    <x v="10"/>
    <n v="20"/>
    <x v="1"/>
    <x v="4"/>
  </r>
  <r>
    <x v="862"/>
    <x v="9"/>
    <x v="3"/>
    <n v="1.367"/>
    <x v="10"/>
    <n v="20"/>
    <x v="1"/>
    <x v="4"/>
  </r>
  <r>
    <x v="862"/>
    <x v="10"/>
    <x v="3"/>
    <n v="1.456"/>
    <x v="10"/>
    <n v="20"/>
    <x v="1"/>
    <x v="4"/>
  </r>
  <r>
    <x v="862"/>
    <x v="11"/>
    <x v="3"/>
    <n v="1.3179000000000001"/>
    <x v="10"/>
    <n v="20"/>
    <x v="1"/>
    <x v="4"/>
  </r>
  <r>
    <x v="862"/>
    <x v="12"/>
    <x v="3"/>
    <n v="1.8089999999999999"/>
    <x v="10"/>
    <n v="20"/>
    <x v="1"/>
    <x v="4"/>
  </r>
  <r>
    <x v="862"/>
    <x v="18"/>
    <x v="3"/>
    <n v="1.129"/>
    <x v="10"/>
    <n v="20"/>
    <x v="1"/>
    <x v="4"/>
  </r>
  <r>
    <x v="862"/>
    <x v="19"/>
    <x v="3"/>
    <n v="1.0146999999999999"/>
    <x v="10"/>
    <n v="20"/>
    <x v="1"/>
    <x v="4"/>
  </r>
  <r>
    <x v="862"/>
    <x v="13"/>
    <x v="3"/>
    <n v="0.50460000000000005"/>
    <x v="10"/>
    <n v="20"/>
    <x v="1"/>
    <x v="4"/>
  </r>
  <r>
    <x v="862"/>
    <x v="20"/>
    <x v="3"/>
    <n v="1.0189999999999999"/>
    <x v="10"/>
    <n v="20"/>
    <x v="1"/>
    <x v="4"/>
  </r>
  <r>
    <x v="862"/>
    <x v="0"/>
    <x v="2"/>
    <n v="0.35110059999999998"/>
    <x v="10"/>
    <n v="20"/>
    <x v="1"/>
    <x v="4"/>
  </r>
  <r>
    <x v="862"/>
    <x v="16"/>
    <x v="2"/>
    <n v="0.45195289999999999"/>
    <x v="10"/>
    <n v="20"/>
    <x v="1"/>
    <x v="4"/>
  </r>
  <r>
    <x v="862"/>
    <x v="14"/>
    <x v="2"/>
    <n v="0.40504230000000002"/>
    <x v="10"/>
    <n v="20"/>
    <x v="1"/>
    <x v="4"/>
  </r>
  <r>
    <x v="862"/>
    <x v="2"/>
    <x v="2"/>
    <n v="0.432278"/>
    <x v="10"/>
    <n v="20"/>
    <x v="1"/>
    <x v="4"/>
  </r>
  <r>
    <x v="862"/>
    <x v="5"/>
    <x v="2"/>
    <n v="0.4574028"/>
    <x v="10"/>
    <n v="20"/>
    <x v="1"/>
    <x v="4"/>
  </r>
  <r>
    <x v="862"/>
    <x v="6"/>
    <x v="2"/>
    <n v="0.36861919999999998"/>
    <x v="10"/>
    <n v="20"/>
    <x v="1"/>
    <x v="4"/>
  </r>
  <r>
    <x v="862"/>
    <x v="17"/>
    <x v="2"/>
    <n v="0.40474260000000001"/>
    <x v="10"/>
    <n v="20"/>
    <x v="1"/>
    <x v="4"/>
  </r>
  <r>
    <x v="862"/>
    <x v="15"/>
    <x v="2"/>
    <n v="0.35718159999999999"/>
    <x v="10"/>
    <n v="20"/>
    <x v="1"/>
    <x v="4"/>
  </r>
  <r>
    <x v="862"/>
    <x v="8"/>
    <x v="2"/>
    <n v="0.41466130000000001"/>
    <x v="10"/>
    <n v="20"/>
    <x v="1"/>
    <x v="4"/>
  </r>
  <r>
    <x v="862"/>
    <x v="9"/>
    <x v="2"/>
    <n v="0.44409209999999999"/>
    <x v="10"/>
    <n v="20"/>
    <x v="1"/>
    <x v="4"/>
  </r>
  <r>
    <x v="862"/>
    <x v="10"/>
    <x v="2"/>
    <n v="0.51644990000000002"/>
    <x v="10"/>
    <n v="20"/>
    <x v="1"/>
    <x v="4"/>
  </r>
  <r>
    <x v="862"/>
    <x v="11"/>
    <x v="2"/>
    <n v="0.40417340000000002"/>
    <x v="10"/>
    <n v="20"/>
    <x v="1"/>
    <x v="4"/>
  </r>
  <r>
    <x v="862"/>
    <x v="12"/>
    <x v="2"/>
    <n v="0.80344179999999998"/>
    <x v="10"/>
    <n v="20"/>
    <x v="1"/>
    <x v="4"/>
  </r>
  <r>
    <x v="862"/>
    <x v="18"/>
    <x v="2"/>
    <n v="0.81248620000000005"/>
    <x v="10"/>
    <n v="20"/>
    <x v="1"/>
    <x v="4"/>
  </r>
  <r>
    <x v="862"/>
    <x v="19"/>
    <x v="2"/>
    <n v="0.6889594"/>
    <x v="10"/>
    <n v="20"/>
    <x v="1"/>
    <x v="4"/>
  </r>
  <r>
    <x v="862"/>
    <x v="13"/>
    <x v="2"/>
    <n v="0.35777870000000001"/>
    <x v="10"/>
    <n v="20"/>
    <x v="1"/>
    <x v="4"/>
  </r>
  <r>
    <x v="862"/>
    <x v="20"/>
    <x v="2"/>
    <n v="0.72305529999999996"/>
    <x v="10"/>
    <n v="20"/>
    <x v="1"/>
    <x v="4"/>
  </r>
  <r>
    <x v="862"/>
    <x v="0"/>
    <x v="0"/>
    <n v="0.16581000000000001"/>
    <x v="10"/>
    <n v="20"/>
    <x v="1"/>
    <x v="4"/>
  </r>
  <r>
    <x v="862"/>
    <x v="16"/>
    <x v="0"/>
    <n v="0.51259999999999994"/>
    <x v="10"/>
    <n v="20"/>
    <x v="1"/>
    <x v="4"/>
  </r>
  <r>
    <x v="862"/>
    <x v="14"/>
    <x v="0"/>
    <n v="0.51259999999999994"/>
    <x v="10"/>
    <n v="20"/>
    <x v="1"/>
    <x v="4"/>
  </r>
  <r>
    <x v="862"/>
    <x v="2"/>
    <x v="0"/>
    <n v="0.51259999999999994"/>
    <x v="10"/>
    <n v="20"/>
    <x v="1"/>
    <x v="4"/>
  </r>
  <r>
    <x v="862"/>
    <x v="5"/>
    <x v="0"/>
    <n v="0.16596"/>
    <x v="10"/>
    <n v="20"/>
    <x v="1"/>
    <x v="4"/>
  </r>
  <r>
    <x v="862"/>
    <x v="6"/>
    <x v="0"/>
    <n v="0.38845400000000002"/>
    <x v="10"/>
    <n v="20"/>
    <x v="1"/>
    <x v="4"/>
  </r>
  <r>
    <x v="862"/>
    <x v="17"/>
    <x v="0"/>
    <n v="0.66729000000000005"/>
    <x v="10"/>
    <n v="20"/>
    <x v="1"/>
    <x v="4"/>
  </r>
  <r>
    <x v="862"/>
    <x v="15"/>
    <x v="0"/>
    <n v="0.66729000000000005"/>
    <x v="10"/>
    <n v="20"/>
    <x v="1"/>
    <x v="4"/>
  </r>
  <r>
    <x v="862"/>
    <x v="8"/>
    <x v="0"/>
    <n v="0.66729000000000005"/>
    <x v="10"/>
    <n v="20"/>
    <x v="1"/>
    <x v="4"/>
  </r>
  <r>
    <x v="862"/>
    <x v="9"/>
    <x v="0"/>
    <n v="0.66729000000000005"/>
    <x v="10"/>
    <n v="20"/>
    <x v="1"/>
    <x v="4"/>
  </r>
  <r>
    <x v="862"/>
    <x v="10"/>
    <x v="0"/>
    <n v="0.66729000000000005"/>
    <x v="10"/>
    <n v="20"/>
    <x v="1"/>
    <x v="4"/>
  </r>
  <r>
    <x v="862"/>
    <x v="11"/>
    <x v="0"/>
    <n v="0.66729000000000005"/>
    <x v="10"/>
    <n v="20"/>
    <x v="1"/>
    <x v="4"/>
  </r>
  <r>
    <x v="862"/>
    <x v="12"/>
    <x v="0"/>
    <n v="0.66729000000000005"/>
    <x v="10"/>
    <n v="20"/>
    <x v="1"/>
    <x v="4"/>
  </r>
  <r>
    <x v="862"/>
    <x v="18"/>
    <x v="0"/>
    <n v="0.1056"/>
    <x v="10"/>
    <n v="20"/>
    <x v="1"/>
    <x v="4"/>
  </r>
  <r>
    <x v="862"/>
    <x v="19"/>
    <x v="0"/>
    <n v="0.1363"/>
    <x v="10"/>
    <n v="20"/>
    <x v="1"/>
    <x v="4"/>
  </r>
  <r>
    <x v="862"/>
    <x v="13"/>
    <x v="0"/>
    <n v="8.8770000000000002E-2"/>
    <x v="10"/>
    <n v="20"/>
    <x v="1"/>
    <x v="4"/>
  </r>
  <r>
    <x v="862"/>
    <x v="20"/>
    <x v="0"/>
    <n v="0.13600000000000001"/>
    <x v="10"/>
    <n v="20"/>
    <x v="1"/>
    <x v="4"/>
  </r>
  <r>
    <x v="862"/>
    <x v="0"/>
    <x v="1"/>
    <n v="0.11888940000000001"/>
    <x v="10"/>
    <n v="20"/>
    <x v="1"/>
    <x v="4"/>
  </r>
  <r>
    <x v="862"/>
    <x v="16"/>
    <x v="1"/>
    <n v="0.22184719999999999"/>
    <x v="10"/>
    <n v="20"/>
    <x v="1"/>
    <x v="4"/>
  </r>
  <r>
    <x v="862"/>
    <x v="14"/>
    <x v="1"/>
    <n v="0.21105769999999999"/>
    <x v="10"/>
    <n v="20"/>
    <x v="1"/>
    <x v="4"/>
  </r>
  <r>
    <x v="862"/>
    <x v="2"/>
    <x v="1"/>
    <n v="0.21732190000000001"/>
    <x v="10"/>
    <n v="20"/>
    <x v="1"/>
    <x v="4"/>
  </r>
  <r>
    <x v="862"/>
    <x v="5"/>
    <x v="1"/>
    <n v="8.1037170000000006E-2"/>
    <x v="10"/>
    <n v="20"/>
    <x v="1"/>
    <x v="4"/>
  </r>
  <r>
    <x v="862"/>
    <x v="6"/>
    <x v="1"/>
    <n v="0.1741268"/>
    <x v="10"/>
    <n v="20"/>
    <x v="1"/>
    <x v="4"/>
  </r>
  <r>
    <x v="862"/>
    <x v="17"/>
    <x v="1"/>
    <n v="0.2465675"/>
    <x v="10"/>
    <n v="20"/>
    <x v="1"/>
    <x v="4"/>
  </r>
  <r>
    <x v="862"/>
    <x v="15"/>
    <x v="1"/>
    <n v="0.23562849999999999"/>
    <x v="10"/>
    <n v="20"/>
    <x v="1"/>
    <x v="4"/>
  </r>
  <r>
    <x v="862"/>
    <x v="8"/>
    <x v="1"/>
    <n v="0.24884880000000001"/>
    <x v="10"/>
    <n v="20"/>
    <x v="1"/>
    <x v="4"/>
  </r>
  <r>
    <x v="862"/>
    <x v="9"/>
    <x v="1"/>
    <n v="0.25561790000000001"/>
    <x v="10"/>
    <n v="20"/>
    <x v="1"/>
    <x v="4"/>
  </r>
  <r>
    <x v="862"/>
    <x v="10"/>
    <x v="1"/>
    <n v="0.27226020000000001"/>
    <x v="10"/>
    <n v="20"/>
    <x v="1"/>
    <x v="4"/>
  </r>
  <r>
    <x v="862"/>
    <x v="11"/>
    <x v="1"/>
    <n v="0.24643660000000001"/>
    <x v="10"/>
    <n v="20"/>
    <x v="1"/>
    <x v="4"/>
  </r>
  <r>
    <x v="862"/>
    <x v="12"/>
    <x v="1"/>
    <n v="0.33826830000000002"/>
    <x v="10"/>
    <n v="20"/>
    <x v="1"/>
    <x v="4"/>
  </r>
  <r>
    <x v="862"/>
    <x v="18"/>
    <x v="1"/>
    <n v="0.21111379999999999"/>
    <x v="10"/>
    <n v="20"/>
    <x v="1"/>
    <x v="4"/>
  </r>
  <r>
    <x v="862"/>
    <x v="19"/>
    <x v="1"/>
    <n v="0.18974070000000001"/>
    <x v="10"/>
    <n v="20"/>
    <x v="1"/>
    <x v="4"/>
  </r>
  <r>
    <x v="862"/>
    <x v="13"/>
    <x v="1"/>
    <n v="5.8051329999999998E-2"/>
    <x v="10"/>
    <n v="20"/>
    <x v="1"/>
    <x v="4"/>
  </r>
  <r>
    <x v="862"/>
    <x v="20"/>
    <x v="1"/>
    <n v="0.19054470000000001"/>
    <x v="10"/>
    <n v="20"/>
    <x v="1"/>
    <x v="4"/>
  </r>
  <r>
    <x v="863"/>
    <x v="0"/>
    <x v="3"/>
    <n v="0.63570000000000004"/>
    <x v="10"/>
    <n v="21"/>
    <x v="1"/>
    <x v="4"/>
  </r>
  <r>
    <x v="863"/>
    <x v="16"/>
    <x v="3"/>
    <n v="1.1913"/>
    <x v="10"/>
    <n v="21"/>
    <x v="1"/>
    <x v="4"/>
  </r>
  <r>
    <x v="863"/>
    <x v="14"/>
    <x v="3"/>
    <n v="1.1387"/>
    <x v="10"/>
    <n v="21"/>
    <x v="1"/>
    <x v="4"/>
  </r>
  <r>
    <x v="863"/>
    <x v="2"/>
    <x v="3"/>
    <n v="1.1704000000000001"/>
    <x v="10"/>
    <n v="21"/>
    <x v="1"/>
    <x v="4"/>
  </r>
  <r>
    <x v="863"/>
    <x v="5"/>
    <x v="3"/>
    <n v="0.70979999999999999"/>
    <x v="10"/>
    <n v="21"/>
    <x v="1"/>
    <x v="4"/>
  </r>
  <r>
    <x v="863"/>
    <x v="6"/>
    <x v="3"/>
    <n v="0.94120000000000004"/>
    <x v="10"/>
    <n v="21"/>
    <x v="1"/>
    <x v="4"/>
  </r>
  <r>
    <x v="863"/>
    <x v="17"/>
    <x v="3"/>
    <n v="1.3420000000000001"/>
    <x v="10"/>
    <n v="21"/>
    <x v="1"/>
    <x v="4"/>
  </r>
  <r>
    <x v="863"/>
    <x v="15"/>
    <x v="3"/>
    <n v="1.2855000000000001"/>
    <x v="10"/>
    <n v="21"/>
    <x v="1"/>
    <x v="4"/>
  </r>
  <r>
    <x v="863"/>
    <x v="8"/>
    <x v="3"/>
    <n v="1.3544"/>
    <x v="10"/>
    <n v="21"/>
    <x v="1"/>
    <x v="4"/>
  </r>
  <r>
    <x v="863"/>
    <x v="9"/>
    <x v="3"/>
    <n v="1.4054"/>
    <x v="10"/>
    <n v="21"/>
    <x v="1"/>
    <x v="4"/>
  </r>
  <r>
    <x v="863"/>
    <x v="10"/>
    <x v="3"/>
    <n v="1.4817"/>
    <x v="10"/>
    <n v="21"/>
    <x v="1"/>
    <x v="4"/>
  </r>
  <r>
    <x v="863"/>
    <x v="11"/>
    <x v="3"/>
    <n v="1.3428"/>
    <x v="10"/>
    <n v="21"/>
    <x v="1"/>
    <x v="4"/>
  </r>
  <r>
    <x v="863"/>
    <x v="12"/>
    <x v="3"/>
    <n v="1.8099000000000001"/>
    <x v="10"/>
    <n v="21"/>
    <x v="1"/>
    <x v="4"/>
  </r>
  <r>
    <x v="863"/>
    <x v="18"/>
    <x v="3"/>
    <n v="1.129"/>
    <x v="10"/>
    <n v="21"/>
    <x v="1"/>
    <x v="4"/>
  </r>
  <r>
    <x v="863"/>
    <x v="19"/>
    <x v="3"/>
    <n v="1.0146999999999999"/>
    <x v="10"/>
    <n v="21"/>
    <x v="1"/>
    <x v="4"/>
  </r>
  <r>
    <x v="863"/>
    <x v="13"/>
    <x v="3"/>
    <n v="0.5383"/>
    <x v="10"/>
    <n v="21"/>
    <x v="1"/>
    <x v="4"/>
  </r>
  <r>
    <x v="863"/>
    <x v="20"/>
    <x v="3"/>
    <n v="1.0189999999999999"/>
    <x v="10"/>
    <n v="21"/>
    <x v="1"/>
    <x v="4"/>
  </r>
  <r>
    <x v="863"/>
    <x v="0"/>
    <x v="2"/>
    <n v="0.35101929999999998"/>
    <x v="10"/>
    <n v="21"/>
    <x v="1"/>
    <x v="4"/>
  </r>
  <r>
    <x v="863"/>
    <x v="16"/>
    <x v="2"/>
    <n v="0.45593660000000003"/>
    <x v="10"/>
    <n v="21"/>
    <x v="1"/>
    <x v="4"/>
  </r>
  <r>
    <x v="863"/>
    <x v="14"/>
    <x v="2"/>
    <n v="0.4131724"/>
    <x v="10"/>
    <n v="21"/>
    <x v="1"/>
    <x v="4"/>
  </r>
  <r>
    <x v="863"/>
    <x v="2"/>
    <x v="2"/>
    <n v="0.43894470000000002"/>
    <x v="10"/>
    <n v="21"/>
    <x v="1"/>
    <x v="4"/>
  </r>
  <r>
    <x v="863"/>
    <x v="5"/>
    <x v="2"/>
    <n v="0.46218160000000003"/>
    <x v="10"/>
    <n v="21"/>
    <x v="1"/>
    <x v="4"/>
  </r>
  <r>
    <x v="863"/>
    <x v="6"/>
    <x v="2"/>
    <n v="0.37674930000000001"/>
    <x v="10"/>
    <n v="21"/>
    <x v="1"/>
    <x v="4"/>
  </r>
  <r>
    <x v="863"/>
    <x v="17"/>
    <x v="2"/>
    <n v="0.4237669"/>
    <x v="10"/>
    <n v="21"/>
    <x v="1"/>
    <x v="4"/>
  </r>
  <r>
    <x v="863"/>
    <x v="15"/>
    <x v="2"/>
    <n v="0.377832"/>
    <x v="10"/>
    <n v="21"/>
    <x v="1"/>
    <x v="4"/>
  </r>
  <r>
    <x v="863"/>
    <x v="8"/>
    <x v="2"/>
    <n v="0.43384830000000002"/>
    <x v="10"/>
    <n v="21"/>
    <x v="1"/>
    <x v="4"/>
  </r>
  <r>
    <x v="863"/>
    <x v="9"/>
    <x v="2"/>
    <n v="0.4753117"/>
    <x v="10"/>
    <n v="21"/>
    <x v="1"/>
    <x v="4"/>
  </r>
  <r>
    <x v="863"/>
    <x v="10"/>
    <x v="2"/>
    <n v="0.53734420000000005"/>
    <x v="10"/>
    <n v="21"/>
    <x v="1"/>
    <x v="4"/>
  </r>
  <r>
    <x v="863"/>
    <x v="11"/>
    <x v="2"/>
    <n v="0.4244174"/>
    <x v="10"/>
    <n v="21"/>
    <x v="1"/>
    <x v="4"/>
  </r>
  <r>
    <x v="863"/>
    <x v="12"/>
    <x v="2"/>
    <n v="0.80417349999999999"/>
    <x v="10"/>
    <n v="21"/>
    <x v="1"/>
    <x v="4"/>
  </r>
  <r>
    <x v="863"/>
    <x v="18"/>
    <x v="2"/>
    <n v="0.81248620000000005"/>
    <x v="10"/>
    <n v="21"/>
    <x v="1"/>
    <x v="4"/>
  </r>
  <r>
    <x v="863"/>
    <x v="19"/>
    <x v="2"/>
    <n v="0.6889594"/>
    <x v="10"/>
    <n v="21"/>
    <x v="1"/>
    <x v="4"/>
  </r>
  <r>
    <x v="863"/>
    <x v="13"/>
    <x v="2"/>
    <n v="0.38760159999999999"/>
    <x v="10"/>
    <n v="21"/>
    <x v="1"/>
    <x v="4"/>
  </r>
  <r>
    <x v="863"/>
    <x v="20"/>
    <x v="2"/>
    <n v="0.72305529999999996"/>
    <x v="10"/>
    <n v="21"/>
    <x v="1"/>
    <x v="4"/>
  </r>
  <r>
    <x v="863"/>
    <x v="0"/>
    <x v="0"/>
    <n v="0.16581000000000001"/>
    <x v="10"/>
    <n v="21"/>
    <x v="1"/>
    <x v="4"/>
  </r>
  <r>
    <x v="863"/>
    <x v="16"/>
    <x v="0"/>
    <n v="0.51259999999999994"/>
    <x v="10"/>
    <n v="21"/>
    <x v="1"/>
    <x v="4"/>
  </r>
  <r>
    <x v="863"/>
    <x v="14"/>
    <x v="0"/>
    <n v="0.51259999999999994"/>
    <x v="10"/>
    <n v="21"/>
    <x v="1"/>
    <x v="4"/>
  </r>
  <r>
    <x v="863"/>
    <x v="2"/>
    <x v="0"/>
    <n v="0.51259999999999994"/>
    <x v="10"/>
    <n v="21"/>
    <x v="1"/>
    <x v="4"/>
  </r>
  <r>
    <x v="863"/>
    <x v="5"/>
    <x v="0"/>
    <n v="0.16596"/>
    <x v="10"/>
    <n v="21"/>
    <x v="1"/>
    <x v="4"/>
  </r>
  <r>
    <x v="863"/>
    <x v="6"/>
    <x v="0"/>
    <n v="0.38845400000000002"/>
    <x v="10"/>
    <n v="21"/>
    <x v="1"/>
    <x v="4"/>
  </r>
  <r>
    <x v="863"/>
    <x v="17"/>
    <x v="0"/>
    <n v="0.66729000000000005"/>
    <x v="10"/>
    <n v="21"/>
    <x v="1"/>
    <x v="4"/>
  </r>
  <r>
    <x v="863"/>
    <x v="15"/>
    <x v="0"/>
    <n v="0.66729000000000005"/>
    <x v="10"/>
    <n v="21"/>
    <x v="1"/>
    <x v="4"/>
  </r>
  <r>
    <x v="863"/>
    <x v="8"/>
    <x v="0"/>
    <n v="0.66729000000000005"/>
    <x v="10"/>
    <n v="21"/>
    <x v="1"/>
    <x v="4"/>
  </r>
  <r>
    <x v="863"/>
    <x v="9"/>
    <x v="0"/>
    <n v="0.66729000000000005"/>
    <x v="10"/>
    <n v="21"/>
    <x v="1"/>
    <x v="4"/>
  </r>
  <r>
    <x v="863"/>
    <x v="10"/>
    <x v="0"/>
    <n v="0.66729000000000005"/>
    <x v="10"/>
    <n v="21"/>
    <x v="1"/>
    <x v="4"/>
  </r>
  <r>
    <x v="863"/>
    <x v="11"/>
    <x v="0"/>
    <n v="0.66729000000000005"/>
    <x v="10"/>
    <n v="21"/>
    <x v="1"/>
    <x v="4"/>
  </r>
  <r>
    <x v="863"/>
    <x v="12"/>
    <x v="0"/>
    <n v="0.66729000000000005"/>
    <x v="10"/>
    <n v="21"/>
    <x v="1"/>
    <x v="4"/>
  </r>
  <r>
    <x v="863"/>
    <x v="18"/>
    <x v="0"/>
    <n v="0.1056"/>
    <x v="10"/>
    <n v="21"/>
    <x v="1"/>
    <x v="4"/>
  </r>
  <r>
    <x v="863"/>
    <x v="19"/>
    <x v="0"/>
    <n v="0.1363"/>
    <x v="10"/>
    <n v="21"/>
    <x v="1"/>
    <x v="4"/>
  </r>
  <r>
    <x v="863"/>
    <x v="13"/>
    <x v="0"/>
    <n v="8.8770000000000002E-2"/>
    <x v="10"/>
    <n v="21"/>
    <x v="1"/>
    <x v="4"/>
  </r>
  <r>
    <x v="863"/>
    <x v="20"/>
    <x v="0"/>
    <n v="0.13600000000000001"/>
    <x v="10"/>
    <n v="21"/>
    <x v="1"/>
    <x v="4"/>
  </r>
  <r>
    <x v="863"/>
    <x v="0"/>
    <x v="1"/>
    <n v="0.1188707"/>
    <x v="10"/>
    <n v="21"/>
    <x v="1"/>
    <x v="4"/>
  </r>
  <r>
    <x v="863"/>
    <x v="16"/>
    <x v="1"/>
    <n v="0.2227634"/>
    <x v="10"/>
    <n v="21"/>
    <x v="1"/>
    <x v="4"/>
  </r>
  <r>
    <x v="863"/>
    <x v="14"/>
    <x v="1"/>
    <n v="0.21292759999999999"/>
    <x v="10"/>
    <n v="21"/>
    <x v="1"/>
    <x v="4"/>
  </r>
  <r>
    <x v="863"/>
    <x v="2"/>
    <x v="1"/>
    <n v="0.2188553"/>
    <x v="10"/>
    <n v="21"/>
    <x v="1"/>
    <x v="4"/>
  </r>
  <r>
    <x v="863"/>
    <x v="5"/>
    <x v="1"/>
    <n v="8.1658410000000001E-2"/>
    <x v="10"/>
    <n v="21"/>
    <x v="1"/>
    <x v="4"/>
  </r>
  <r>
    <x v="863"/>
    <x v="6"/>
    <x v="1"/>
    <n v="0.17599680000000001"/>
    <x v="10"/>
    <n v="21"/>
    <x v="1"/>
    <x v="4"/>
  </r>
  <r>
    <x v="863"/>
    <x v="17"/>
    <x v="1"/>
    <n v="0.25094309999999997"/>
    <x v="10"/>
    <n v="21"/>
    <x v="1"/>
    <x v="4"/>
  </r>
  <r>
    <x v="863"/>
    <x v="15"/>
    <x v="1"/>
    <n v="0.24037810000000001"/>
    <x v="10"/>
    <n v="21"/>
    <x v="1"/>
    <x v="4"/>
  </r>
  <r>
    <x v="863"/>
    <x v="8"/>
    <x v="1"/>
    <n v="0.25326179999999998"/>
    <x v="10"/>
    <n v="21"/>
    <x v="1"/>
    <x v="4"/>
  </r>
  <r>
    <x v="863"/>
    <x v="9"/>
    <x v="1"/>
    <n v="0.26279839999999999"/>
    <x v="10"/>
    <n v="21"/>
    <x v="1"/>
    <x v="4"/>
  </r>
  <r>
    <x v="863"/>
    <x v="10"/>
    <x v="1"/>
    <n v="0.27706579999999997"/>
    <x v="10"/>
    <n v="21"/>
    <x v="1"/>
    <x v="4"/>
  </r>
  <r>
    <x v="863"/>
    <x v="11"/>
    <x v="1"/>
    <n v="0.2510927"/>
    <x v="10"/>
    <n v="21"/>
    <x v="1"/>
    <x v="4"/>
  </r>
  <r>
    <x v="863"/>
    <x v="12"/>
    <x v="1"/>
    <n v="0.33843659999999998"/>
    <x v="10"/>
    <n v="21"/>
    <x v="1"/>
    <x v="4"/>
  </r>
  <r>
    <x v="863"/>
    <x v="18"/>
    <x v="1"/>
    <n v="0.21111379999999999"/>
    <x v="10"/>
    <n v="21"/>
    <x v="1"/>
    <x v="4"/>
  </r>
  <r>
    <x v="863"/>
    <x v="19"/>
    <x v="1"/>
    <n v="0.18974070000000001"/>
    <x v="10"/>
    <n v="21"/>
    <x v="1"/>
    <x v="4"/>
  </r>
  <r>
    <x v="863"/>
    <x v="13"/>
    <x v="1"/>
    <n v="6.1928320000000002E-2"/>
    <x v="10"/>
    <n v="21"/>
    <x v="1"/>
    <x v="4"/>
  </r>
  <r>
    <x v="863"/>
    <x v="20"/>
    <x v="1"/>
    <n v="0.19054470000000001"/>
    <x v="10"/>
    <n v="21"/>
    <x v="1"/>
    <x v="4"/>
  </r>
  <r>
    <x v="864"/>
    <x v="0"/>
    <x v="3"/>
    <n v="0.63570000000000004"/>
    <x v="10"/>
    <n v="22"/>
    <x v="1"/>
    <x v="4"/>
  </r>
  <r>
    <x v="864"/>
    <x v="16"/>
    <x v="3"/>
    <n v="1.2155"/>
    <x v="10"/>
    <n v="22"/>
    <x v="1"/>
    <x v="4"/>
  </r>
  <r>
    <x v="864"/>
    <x v="14"/>
    <x v="3"/>
    <n v="1.1632"/>
    <x v="10"/>
    <n v="22"/>
    <x v="1"/>
    <x v="4"/>
  </r>
  <r>
    <x v="864"/>
    <x v="2"/>
    <x v="3"/>
    <n v="1.2053"/>
    <x v="10"/>
    <n v="22"/>
    <x v="1"/>
    <x v="4"/>
  </r>
  <r>
    <x v="864"/>
    <x v="5"/>
    <x v="3"/>
    <n v="0.71879999999999999"/>
    <x v="10"/>
    <n v="22"/>
    <x v="1"/>
    <x v="4"/>
  </r>
  <r>
    <x v="864"/>
    <x v="6"/>
    <x v="3"/>
    <n v="0.95989999999999998"/>
    <x v="10"/>
    <n v="22"/>
    <x v="1"/>
    <x v="4"/>
  </r>
  <r>
    <x v="864"/>
    <x v="17"/>
    <x v="3"/>
    <n v="1.3713"/>
    <x v="10"/>
    <n v="22"/>
    <x v="1"/>
    <x v="4"/>
  </r>
  <r>
    <x v="864"/>
    <x v="15"/>
    <x v="3"/>
    <n v="1.3208"/>
    <x v="10"/>
    <n v="22"/>
    <x v="1"/>
    <x v="4"/>
  </r>
  <r>
    <x v="864"/>
    <x v="8"/>
    <x v="3"/>
    <n v="1.3929"/>
    <x v="10"/>
    <n v="22"/>
    <x v="1"/>
    <x v="4"/>
  </r>
  <r>
    <x v="864"/>
    <x v="9"/>
    <x v="3"/>
    <n v="1.4194"/>
    <x v="10"/>
    <n v="22"/>
    <x v="1"/>
    <x v="4"/>
  </r>
  <r>
    <x v="864"/>
    <x v="10"/>
    <x v="3"/>
    <n v="1.5203"/>
    <x v="10"/>
    <n v="22"/>
    <x v="1"/>
    <x v="4"/>
  </r>
  <r>
    <x v="864"/>
    <x v="11"/>
    <x v="3"/>
    <n v="1.373"/>
    <x v="10"/>
    <n v="22"/>
    <x v="1"/>
    <x v="4"/>
  </r>
  <r>
    <x v="864"/>
    <x v="12"/>
    <x v="3"/>
    <n v="1.8178000000000001"/>
    <x v="10"/>
    <n v="22"/>
    <x v="1"/>
    <x v="4"/>
  </r>
  <r>
    <x v="864"/>
    <x v="18"/>
    <x v="3"/>
    <n v="1.141"/>
    <x v="10"/>
    <n v="22"/>
    <x v="1"/>
    <x v="4"/>
  </r>
  <r>
    <x v="864"/>
    <x v="19"/>
    <x v="3"/>
    <n v="1.0154000000000001"/>
    <x v="10"/>
    <n v="22"/>
    <x v="1"/>
    <x v="4"/>
  </r>
  <r>
    <x v="864"/>
    <x v="13"/>
    <x v="3"/>
    <n v="0.55640000000000001"/>
    <x v="10"/>
    <n v="22"/>
    <x v="1"/>
    <x v="4"/>
  </r>
  <r>
    <x v="864"/>
    <x v="20"/>
    <x v="3"/>
    <n v="1.0189999999999999"/>
    <x v="10"/>
    <n v="22"/>
    <x v="1"/>
    <x v="4"/>
  </r>
  <r>
    <x v="864"/>
    <x v="0"/>
    <x v="2"/>
    <n v="0.35101929999999998"/>
    <x v="10"/>
    <n v="22"/>
    <x v="1"/>
    <x v="4"/>
  </r>
  <r>
    <x v="864"/>
    <x v="16"/>
    <x v="2"/>
    <n v="0.47561140000000002"/>
    <x v="10"/>
    <n v="22"/>
    <x v="1"/>
    <x v="4"/>
  </r>
  <r>
    <x v="864"/>
    <x v="14"/>
    <x v="2"/>
    <n v="0.43309110000000001"/>
    <x v="10"/>
    <n v="22"/>
    <x v="1"/>
    <x v="4"/>
  </r>
  <r>
    <x v="864"/>
    <x v="2"/>
    <x v="2"/>
    <n v="0.46731869999999998"/>
    <x v="10"/>
    <n v="22"/>
    <x v="1"/>
    <x v="4"/>
  </r>
  <r>
    <x v="864"/>
    <x v="5"/>
    <x v="2"/>
    <n v="0.47014620000000001"/>
    <x v="10"/>
    <n v="22"/>
    <x v="1"/>
    <x v="4"/>
  </r>
  <r>
    <x v="864"/>
    <x v="6"/>
    <x v="2"/>
    <n v="0.39195259999999998"/>
    <x v="10"/>
    <n v="22"/>
    <x v="1"/>
    <x v="4"/>
  </r>
  <r>
    <x v="864"/>
    <x v="17"/>
    <x v="2"/>
    <n v="0.44758809999999999"/>
    <x v="10"/>
    <n v="22"/>
    <x v="1"/>
    <x v="4"/>
  </r>
  <r>
    <x v="864"/>
    <x v="15"/>
    <x v="2"/>
    <n v="0.40653109999999998"/>
    <x v="10"/>
    <n v="22"/>
    <x v="1"/>
    <x v="4"/>
  </r>
  <r>
    <x v="864"/>
    <x v="8"/>
    <x v="2"/>
    <n v="0.46514899999999998"/>
    <x v="10"/>
    <n v="22"/>
    <x v="1"/>
    <x v="4"/>
  </r>
  <r>
    <x v="864"/>
    <x v="9"/>
    <x v="2"/>
    <n v="0.48669370000000001"/>
    <x v="10"/>
    <n v="22"/>
    <x v="1"/>
    <x v="4"/>
  </r>
  <r>
    <x v="864"/>
    <x v="10"/>
    <x v="2"/>
    <n v="0.56872630000000002"/>
    <x v="10"/>
    <n v="22"/>
    <x v="1"/>
    <x v="4"/>
  </r>
  <r>
    <x v="864"/>
    <x v="11"/>
    <x v="2"/>
    <n v="0.44897019999999999"/>
    <x v="10"/>
    <n v="22"/>
    <x v="1"/>
    <x v="4"/>
  </r>
  <r>
    <x v="864"/>
    <x v="12"/>
    <x v="2"/>
    <n v="0.81059619999999999"/>
    <x v="10"/>
    <n v="22"/>
    <x v="1"/>
    <x v="4"/>
  </r>
  <r>
    <x v="864"/>
    <x v="18"/>
    <x v="2"/>
    <n v="0.82224229999999998"/>
    <x v="10"/>
    <n v="22"/>
    <x v="1"/>
    <x v="4"/>
  </r>
  <r>
    <x v="864"/>
    <x v="19"/>
    <x v="2"/>
    <n v="0.68952849999999999"/>
    <x v="10"/>
    <n v="22"/>
    <x v="1"/>
    <x v="4"/>
  </r>
  <r>
    <x v="864"/>
    <x v="13"/>
    <x v="2"/>
    <n v="0.40361940000000002"/>
    <x v="10"/>
    <n v="22"/>
    <x v="1"/>
    <x v="4"/>
  </r>
  <r>
    <x v="864"/>
    <x v="20"/>
    <x v="2"/>
    <n v="0.72305529999999996"/>
    <x v="10"/>
    <n v="22"/>
    <x v="1"/>
    <x v="4"/>
  </r>
  <r>
    <x v="864"/>
    <x v="0"/>
    <x v="0"/>
    <n v="0.16581000000000001"/>
    <x v="10"/>
    <n v="22"/>
    <x v="1"/>
    <x v="4"/>
  </r>
  <r>
    <x v="864"/>
    <x v="16"/>
    <x v="0"/>
    <n v="0.51259999999999994"/>
    <x v="10"/>
    <n v="22"/>
    <x v="1"/>
    <x v="4"/>
  </r>
  <r>
    <x v="864"/>
    <x v="14"/>
    <x v="0"/>
    <n v="0.51259999999999994"/>
    <x v="10"/>
    <n v="22"/>
    <x v="1"/>
    <x v="4"/>
  </r>
  <r>
    <x v="864"/>
    <x v="2"/>
    <x v="0"/>
    <n v="0.51259999999999994"/>
    <x v="10"/>
    <n v="22"/>
    <x v="1"/>
    <x v="4"/>
  </r>
  <r>
    <x v="864"/>
    <x v="5"/>
    <x v="0"/>
    <n v="0.16596"/>
    <x v="10"/>
    <n v="22"/>
    <x v="1"/>
    <x v="4"/>
  </r>
  <r>
    <x v="864"/>
    <x v="6"/>
    <x v="0"/>
    <n v="0.38845400000000002"/>
    <x v="10"/>
    <n v="22"/>
    <x v="1"/>
    <x v="4"/>
  </r>
  <r>
    <x v="864"/>
    <x v="17"/>
    <x v="0"/>
    <n v="0.66729000000000005"/>
    <x v="10"/>
    <n v="22"/>
    <x v="1"/>
    <x v="4"/>
  </r>
  <r>
    <x v="864"/>
    <x v="15"/>
    <x v="0"/>
    <n v="0.66729000000000005"/>
    <x v="10"/>
    <n v="22"/>
    <x v="1"/>
    <x v="4"/>
  </r>
  <r>
    <x v="864"/>
    <x v="8"/>
    <x v="0"/>
    <n v="0.66729000000000005"/>
    <x v="10"/>
    <n v="22"/>
    <x v="1"/>
    <x v="4"/>
  </r>
  <r>
    <x v="864"/>
    <x v="9"/>
    <x v="0"/>
    <n v="0.66729000000000005"/>
    <x v="10"/>
    <n v="22"/>
    <x v="1"/>
    <x v="4"/>
  </r>
  <r>
    <x v="864"/>
    <x v="10"/>
    <x v="0"/>
    <n v="0.66729000000000005"/>
    <x v="10"/>
    <n v="22"/>
    <x v="1"/>
    <x v="4"/>
  </r>
  <r>
    <x v="864"/>
    <x v="11"/>
    <x v="0"/>
    <n v="0.66729000000000005"/>
    <x v="10"/>
    <n v="22"/>
    <x v="1"/>
    <x v="4"/>
  </r>
  <r>
    <x v="864"/>
    <x v="12"/>
    <x v="0"/>
    <n v="0.66729000000000005"/>
    <x v="10"/>
    <n v="22"/>
    <x v="1"/>
    <x v="4"/>
  </r>
  <r>
    <x v="864"/>
    <x v="18"/>
    <x v="0"/>
    <n v="0.1056"/>
    <x v="10"/>
    <n v="22"/>
    <x v="1"/>
    <x v="4"/>
  </r>
  <r>
    <x v="864"/>
    <x v="19"/>
    <x v="0"/>
    <n v="0.1363"/>
    <x v="10"/>
    <n v="22"/>
    <x v="1"/>
    <x v="4"/>
  </r>
  <r>
    <x v="864"/>
    <x v="13"/>
    <x v="0"/>
    <n v="8.8770000000000002E-2"/>
    <x v="10"/>
    <n v="22"/>
    <x v="1"/>
    <x v="4"/>
  </r>
  <r>
    <x v="864"/>
    <x v="20"/>
    <x v="0"/>
    <n v="0.13600000000000001"/>
    <x v="10"/>
    <n v="22"/>
    <x v="1"/>
    <x v="4"/>
  </r>
  <r>
    <x v="864"/>
    <x v="0"/>
    <x v="1"/>
    <n v="0.1188707"/>
    <x v="10"/>
    <n v="22"/>
    <x v="1"/>
    <x v="4"/>
  </r>
  <r>
    <x v="864"/>
    <x v="16"/>
    <x v="1"/>
    <n v="0.22728860000000001"/>
    <x v="10"/>
    <n v="22"/>
    <x v="1"/>
    <x v="4"/>
  </r>
  <r>
    <x v="864"/>
    <x v="14"/>
    <x v="1"/>
    <n v="0.21750890000000001"/>
    <x v="10"/>
    <n v="22"/>
    <x v="1"/>
    <x v="4"/>
  </r>
  <r>
    <x v="864"/>
    <x v="2"/>
    <x v="1"/>
    <n v="0.22538130000000001"/>
    <x v="10"/>
    <n v="22"/>
    <x v="1"/>
    <x v="4"/>
  </r>
  <r>
    <x v="864"/>
    <x v="5"/>
    <x v="1"/>
    <n v="8.2693810000000006E-2"/>
    <x v="10"/>
    <n v="22"/>
    <x v="1"/>
    <x v="4"/>
  </r>
  <r>
    <x v="864"/>
    <x v="6"/>
    <x v="1"/>
    <n v="0.1794935"/>
    <x v="10"/>
    <n v="22"/>
    <x v="1"/>
    <x v="4"/>
  </r>
  <r>
    <x v="864"/>
    <x v="17"/>
    <x v="1"/>
    <n v="0.25642199999999998"/>
    <x v="10"/>
    <n v="22"/>
    <x v="1"/>
    <x v="4"/>
  </r>
  <r>
    <x v="864"/>
    <x v="15"/>
    <x v="1"/>
    <n v="0.2469788"/>
    <x v="10"/>
    <n v="22"/>
    <x v="1"/>
    <x v="4"/>
  </r>
  <r>
    <x v="864"/>
    <x v="8"/>
    <x v="1"/>
    <n v="0.260461"/>
    <x v="10"/>
    <n v="22"/>
    <x v="1"/>
    <x v="4"/>
  </r>
  <r>
    <x v="864"/>
    <x v="9"/>
    <x v="1"/>
    <n v="0.26541629999999999"/>
    <x v="10"/>
    <n v="22"/>
    <x v="1"/>
    <x v="4"/>
  </r>
  <r>
    <x v="864"/>
    <x v="10"/>
    <x v="1"/>
    <n v="0.28428379999999998"/>
    <x v="10"/>
    <n v="22"/>
    <x v="1"/>
    <x v="4"/>
  </r>
  <r>
    <x v="864"/>
    <x v="11"/>
    <x v="1"/>
    <n v="0.25673990000000002"/>
    <x v="10"/>
    <n v="22"/>
    <x v="1"/>
    <x v="4"/>
  </r>
  <r>
    <x v="864"/>
    <x v="12"/>
    <x v="1"/>
    <n v="0.33991379999999999"/>
    <x v="10"/>
    <n v="22"/>
    <x v="1"/>
    <x v="4"/>
  </r>
  <r>
    <x v="864"/>
    <x v="18"/>
    <x v="1"/>
    <n v="0.21335770000000001"/>
    <x v="10"/>
    <n v="22"/>
    <x v="1"/>
    <x v="4"/>
  </r>
  <r>
    <x v="864"/>
    <x v="19"/>
    <x v="1"/>
    <n v="0.1898715"/>
    <x v="10"/>
    <n v="22"/>
    <x v="1"/>
    <x v="4"/>
  </r>
  <r>
    <x v="864"/>
    <x v="13"/>
    <x v="1"/>
    <n v="6.4010620000000004E-2"/>
    <x v="10"/>
    <n v="22"/>
    <x v="1"/>
    <x v="4"/>
  </r>
  <r>
    <x v="864"/>
    <x v="20"/>
    <x v="1"/>
    <n v="0.19054470000000001"/>
    <x v="10"/>
    <n v="22"/>
    <x v="1"/>
    <x v="4"/>
  </r>
  <r>
    <x v="865"/>
    <x v="0"/>
    <x v="3"/>
    <n v="0.63590000000000002"/>
    <x v="10"/>
    <n v="23"/>
    <x v="1"/>
    <x v="5"/>
  </r>
  <r>
    <x v="865"/>
    <x v="16"/>
    <x v="3"/>
    <n v="1.2201"/>
    <x v="10"/>
    <n v="23"/>
    <x v="1"/>
    <x v="5"/>
  </r>
  <r>
    <x v="865"/>
    <x v="14"/>
    <x v="3"/>
    <n v="1.1692"/>
    <x v="10"/>
    <n v="23"/>
    <x v="1"/>
    <x v="5"/>
  </r>
  <r>
    <x v="865"/>
    <x v="2"/>
    <x v="3"/>
    <n v="1.206"/>
    <x v="10"/>
    <n v="23"/>
    <x v="1"/>
    <x v="5"/>
  </r>
  <r>
    <x v="865"/>
    <x v="5"/>
    <x v="3"/>
    <n v="0.72440000000000004"/>
    <x v="10"/>
    <n v="23"/>
    <x v="1"/>
    <x v="5"/>
  </r>
  <r>
    <x v="865"/>
    <x v="6"/>
    <x v="3"/>
    <n v="0.98040000000000005"/>
    <x v="10"/>
    <n v="23"/>
    <x v="1"/>
    <x v="5"/>
  </r>
  <r>
    <x v="865"/>
    <x v="17"/>
    <x v="3"/>
    <n v="1.3787"/>
    <x v="10"/>
    <n v="23"/>
    <x v="1"/>
    <x v="5"/>
  </r>
  <r>
    <x v="865"/>
    <x v="15"/>
    <x v="3"/>
    <n v="1.3299000000000001"/>
    <x v="10"/>
    <n v="23"/>
    <x v="1"/>
    <x v="5"/>
  </r>
  <r>
    <x v="865"/>
    <x v="8"/>
    <x v="3"/>
    <n v="1.3908"/>
    <x v="10"/>
    <n v="23"/>
    <x v="1"/>
    <x v="5"/>
  </r>
  <r>
    <x v="865"/>
    <x v="9"/>
    <x v="3"/>
    <n v="1.4288000000000001"/>
    <x v="10"/>
    <n v="23"/>
    <x v="1"/>
    <x v="5"/>
  </r>
  <r>
    <x v="865"/>
    <x v="10"/>
    <x v="3"/>
    <n v="1.5232000000000001"/>
    <x v="10"/>
    <n v="23"/>
    <x v="1"/>
    <x v="5"/>
  </r>
  <r>
    <x v="865"/>
    <x v="11"/>
    <x v="3"/>
    <n v="1.3927"/>
    <x v="10"/>
    <n v="23"/>
    <x v="1"/>
    <x v="5"/>
  </r>
  <r>
    <x v="865"/>
    <x v="12"/>
    <x v="3"/>
    <n v="1.8185"/>
    <x v="10"/>
    <n v="23"/>
    <x v="1"/>
    <x v="5"/>
  </r>
  <r>
    <x v="865"/>
    <x v="18"/>
    <x v="3"/>
    <n v="1.141"/>
    <x v="10"/>
    <n v="23"/>
    <x v="1"/>
    <x v="5"/>
  </r>
  <r>
    <x v="865"/>
    <x v="19"/>
    <x v="3"/>
    <n v="1.0154000000000001"/>
    <x v="10"/>
    <n v="23"/>
    <x v="1"/>
    <x v="5"/>
  </r>
  <r>
    <x v="865"/>
    <x v="13"/>
    <x v="3"/>
    <n v="0.59008099999999997"/>
    <x v="10"/>
    <n v="23"/>
    <x v="1"/>
    <x v="5"/>
  </r>
  <r>
    <x v="865"/>
    <x v="20"/>
    <x v="3"/>
    <n v="1.0189999999999999"/>
    <x v="10"/>
    <n v="23"/>
    <x v="1"/>
    <x v="5"/>
  </r>
  <r>
    <x v="865"/>
    <x v="0"/>
    <x v="2"/>
    <n v="0.35118189999999999"/>
    <x v="10"/>
    <n v="23"/>
    <x v="1"/>
    <x v="5"/>
  </r>
  <r>
    <x v="865"/>
    <x v="16"/>
    <x v="2"/>
    <n v="0.47935129999999998"/>
    <x v="10"/>
    <n v="23"/>
    <x v="1"/>
    <x v="5"/>
  </r>
  <r>
    <x v="865"/>
    <x v="14"/>
    <x v="2"/>
    <n v="0.4379691"/>
    <x v="10"/>
    <n v="23"/>
    <x v="1"/>
    <x v="5"/>
  </r>
  <r>
    <x v="865"/>
    <x v="2"/>
    <x v="2"/>
    <n v="0.46788780000000002"/>
    <x v="10"/>
    <n v="23"/>
    <x v="1"/>
    <x v="5"/>
  </r>
  <r>
    <x v="865"/>
    <x v="5"/>
    <x v="2"/>
    <n v="0.47510190000000002"/>
    <x v="10"/>
    <n v="23"/>
    <x v="1"/>
    <x v="5"/>
  </r>
  <r>
    <x v="865"/>
    <x v="6"/>
    <x v="2"/>
    <n v="0.40861920000000002"/>
    <x v="10"/>
    <n v="23"/>
    <x v="1"/>
    <x v="5"/>
  </r>
  <r>
    <x v="865"/>
    <x v="17"/>
    <x v="2"/>
    <n v="0.45360430000000002"/>
    <x v="10"/>
    <n v="23"/>
    <x v="1"/>
    <x v="5"/>
  </r>
  <r>
    <x v="865"/>
    <x v="15"/>
    <x v="2"/>
    <n v="0.41392960000000001"/>
    <x v="10"/>
    <n v="23"/>
    <x v="1"/>
    <x v="5"/>
  </r>
  <r>
    <x v="865"/>
    <x v="8"/>
    <x v="2"/>
    <n v="0.46344170000000001"/>
    <x v="10"/>
    <n v="23"/>
    <x v="1"/>
    <x v="5"/>
  </r>
  <r>
    <x v="865"/>
    <x v="9"/>
    <x v="2"/>
    <n v="0.494336"/>
    <x v="10"/>
    <n v="23"/>
    <x v="1"/>
    <x v="5"/>
  </r>
  <r>
    <x v="865"/>
    <x v="10"/>
    <x v="2"/>
    <n v="0.57108400000000004"/>
    <x v="10"/>
    <n v="23"/>
    <x v="1"/>
    <x v="5"/>
  </r>
  <r>
    <x v="865"/>
    <x v="11"/>
    <x v="2"/>
    <n v="0.46498640000000002"/>
    <x v="10"/>
    <n v="23"/>
    <x v="1"/>
    <x v="5"/>
  </r>
  <r>
    <x v="865"/>
    <x v="12"/>
    <x v="2"/>
    <n v="0.81116529999999998"/>
    <x v="10"/>
    <n v="23"/>
    <x v="1"/>
    <x v="5"/>
  </r>
  <r>
    <x v="865"/>
    <x v="18"/>
    <x v="2"/>
    <n v="0.82224229999999998"/>
    <x v="10"/>
    <n v="23"/>
    <x v="1"/>
    <x v="5"/>
  </r>
  <r>
    <x v="865"/>
    <x v="19"/>
    <x v="2"/>
    <n v="0.68952849999999999"/>
    <x v="10"/>
    <n v="23"/>
    <x v="1"/>
    <x v="5"/>
  </r>
  <r>
    <x v="865"/>
    <x v="13"/>
    <x v="2"/>
    <n v="0.43342560000000002"/>
    <x v="10"/>
    <n v="23"/>
    <x v="1"/>
    <x v="5"/>
  </r>
  <r>
    <x v="865"/>
    <x v="20"/>
    <x v="2"/>
    <n v="0.72305529999999996"/>
    <x v="10"/>
    <n v="23"/>
    <x v="1"/>
    <x v="5"/>
  </r>
  <r>
    <x v="865"/>
    <x v="0"/>
    <x v="0"/>
    <n v="0.16581000000000001"/>
    <x v="10"/>
    <n v="23"/>
    <x v="1"/>
    <x v="5"/>
  </r>
  <r>
    <x v="865"/>
    <x v="16"/>
    <x v="0"/>
    <n v="0.51259999999999994"/>
    <x v="10"/>
    <n v="23"/>
    <x v="1"/>
    <x v="5"/>
  </r>
  <r>
    <x v="865"/>
    <x v="14"/>
    <x v="0"/>
    <n v="0.51259999999999994"/>
    <x v="10"/>
    <n v="23"/>
    <x v="1"/>
    <x v="5"/>
  </r>
  <r>
    <x v="865"/>
    <x v="2"/>
    <x v="0"/>
    <n v="0.51259999999999994"/>
    <x v="10"/>
    <n v="23"/>
    <x v="1"/>
    <x v="5"/>
  </r>
  <r>
    <x v="865"/>
    <x v="5"/>
    <x v="0"/>
    <n v="0.16596"/>
    <x v="10"/>
    <n v="23"/>
    <x v="1"/>
    <x v="5"/>
  </r>
  <r>
    <x v="865"/>
    <x v="6"/>
    <x v="0"/>
    <n v="0.38845400000000002"/>
    <x v="10"/>
    <n v="23"/>
    <x v="1"/>
    <x v="5"/>
  </r>
  <r>
    <x v="865"/>
    <x v="17"/>
    <x v="0"/>
    <n v="0.66729000000000005"/>
    <x v="10"/>
    <n v="23"/>
    <x v="1"/>
    <x v="5"/>
  </r>
  <r>
    <x v="865"/>
    <x v="15"/>
    <x v="0"/>
    <n v="0.66729000000000005"/>
    <x v="10"/>
    <n v="23"/>
    <x v="1"/>
    <x v="5"/>
  </r>
  <r>
    <x v="865"/>
    <x v="8"/>
    <x v="0"/>
    <n v="0.66729000000000005"/>
    <x v="10"/>
    <n v="23"/>
    <x v="1"/>
    <x v="5"/>
  </r>
  <r>
    <x v="865"/>
    <x v="9"/>
    <x v="0"/>
    <n v="0.66729000000000005"/>
    <x v="10"/>
    <n v="23"/>
    <x v="1"/>
    <x v="5"/>
  </r>
  <r>
    <x v="865"/>
    <x v="10"/>
    <x v="0"/>
    <n v="0.66729000000000005"/>
    <x v="10"/>
    <n v="23"/>
    <x v="1"/>
    <x v="5"/>
  </r>
  <r>
    <x v="865"/>
    <x v="11"/>
    <x v="0"/>
    <n v="0.66729000000000005"/>
    <x v="10"/>
    <n v="23"/>
    <x v="1"/>
    <x v="5"/>
  </r>
  <r>
    <x v="865"/>
    <x v="12"/>
    <x v="0"/>
    <n v="0.66729000000000005"/>
    <x v="10"/>
    <n v="23"/>
    <x v="1"/>
    <x v="5"/>
  </r>
  <r>
    <x v="865"/>
    <x v="18"/>
    <x v="0"/>
    <n v="0.1056"/>
    <x v="10"/>
    <n v="23"/>
    <x v="1"/>
    <x v="5"/>
  </r>
  <r>
    <x v="865"/>
    <x v="19"/>
    <x v="0"/>
    <n v="0.1363"/>
    <x v="10"/>
    <n v="23"/>
    <x v="1"/>
    <x v="5"/>
  </r>
  <r>
    <x v="865"/>
    <x v="13"/>
    <x v="0"/>
    <n v="8.8770000000000002E-2"/>
    <x v="10"/>
    <n v="23"/>
    <x v="1"/>
    <x v="5"/>
  </r>
  <r>
    <x v="865"/>
    <x v="20"/>
    <x v="0"/>
    <n v="0.13600000000000001"/>
    <x v="10"/>
    <n v="23"/>
    <x v="1"/>
    <x v="5"/>
  </r>
  <r>
    <x v="865"/>
    <x v="0"/>
    <x v="1"/>
    <n v="0.1189081"/>
    <x v="10"/>
    <n v="23"/>
    <x v="1"/>
    <x v="5"/>
  </r>
  <r>
    <x v="865"/>
    <x v="16"/>
    <x v="1"/>
    <n v="0.22814880000000001"/>
    <x v="10"/>
    <n v="23"/>
    <x v="1"/>
    <x v="5"/>
  </r>
  <r>
    <x v="865"/>
    <x v="14"/>
    <x v="1"/>
    <n v="0.21863089999999999"/>
    <x v="10"/>
    <n v="23"/>
    <x v="1"/>
    <x v="5"/>
  </r>
  <r>
    <x v="865"/>
    <x v="2"/>
    <x v="1"/>
    <n v="0.2255122"/>
    <x v="10"/>
    <n v="23"/>
    <x v="1"/>
    <x v="5"/>
  </r>
  <r>
    <x v="865"/>
    <x v="5"/>
    <x v="1"/>
    <n v="8.3338049999999997E-2"/>
    <x v="10"/>
    <n v="23"/>
    <x v="1"/>
    <x v="5"/>
  </r>
  <r>
    <x v="865"/>
    <x v="6"/>
    <x v="1"/>
    <n v="0.18332680000000001"/>
    <x v="10"/>
    <n v="23"/>
    <x v="1"/>
    <x v="5"/>
  </r>
  <r>
    <x v="865"/>
    <x v="17"/>
    <x v="1"/>
    <n v="0.25780570000000003"/>
    <x v="10"/>
    <n v="23"/>
    <x v="1"/>
    <x v="5"/>
  </r>
  <r>
    <x v="865"/>
    <x v="15"/>
    <x v="1"/>
    <n v="0.2486805"/>
    <x v="10"/>
    <n v="23"/>
    <x v="1"/>
    <x v="5"/>
  </r>
  <r>
    <x v="865"/>
    <x v="8"/>
    <x v="1"/>
    <n v="0.26006829999999997"/>
    <x v="10"/>
    <n v="23"/>
    <x v="1"/>
    <x v="5"/>
  </r>
  <r>
    <x v="865"/>
    <x v="9"/>
    <x v="1"/>
    <n v="0.26717400000000002"/>
    <x v="10"/>
    <n v="23"/>
    <x v="1"/>
    <x v="5"/>
  </r>
  <r>
    <x v="865"/>
    <x v="10"/>
    <x v="1"/>
    <n v="0.28482600000000002"/>
    <x v="10"/>
    <n v="23"/>
    <x v="1"/>
    <x v="5"/>
  </r>
  <r>
    <x v="865"/>
    <x v="11"/>
    <x v="1"/>
    <n v="0.26042359999999998"/>
    <x v="10"/>
    <n v="23"/>
    <x v="1"/>
    <x v="5"/>
  </r>
  <r>
    <x v="865"/>
    <x v="12"/>
    <x v="1"/>
    <n v="0.34004469999999998"/>
    <x v="10"/>
    <n v="23"/>
    <x v="1"/>
    <x v="5"/>
  </r>
  <r>
    <x v="865"/>
    <x v="18"/>
    <x v="1"/>
    <n v="0.21335770000000001"/>
    <x v="10"/>
    <n v="23"/>
    <x v="1"/>
    <x v="5"/>
  </r>
  <r>
    <x v="865"/>
    <x v="19"/>
    <x v="1"/>
    <n v="0.1898715"/>
    <x v="10"/>
    <n v="23"/>
    <x v="1"/>
    <x v="5"/>
  </r>
  <r>
    <x v="865"/>
    <x v="13"/>
    <x v="1"/>
    <n v="6.7885420000000002E-2"/>
    <x v="10"/>
    <n v="23"/>
    <x v="1"/>
    <x v="5"/>
  </r>
  <r>
    <x v="865"/>
    <x v="20"/>
    <x v="1"/>
    <n v="0.19054470000000001"/>
    <x v="10"/>
    <n v="23"/>
    <x v="1"/>
    <x v="5"/>
  </r>
  <r>
    <x v="866"/>
    <x v="0"/>
    <x v="3"/>
    <n v="0.63029999999999997"/>
    <x v="10"/>
    <n v="24"/>
    <x v="1"/>
    <x v="5"/>
  </r>
  <r>
    <x v="866"/>
    <x v="16"/>
    <x v="3"/>
    <n v="1.2330000000000001"/>
    <x v="10"/>
    <n v="24"/>
    <x v="1"/>
    <x v="5"/>
  </r>
  <r>
    <x v="866"/>
    <x v="14"/>
    <x v="3"/>
    <n v="1.1720999999999999"/>
    <x v="10"/>
    <n v="24"/>
    <x v="1"/>
    <x v="5"/>
  </r>
  <r>
    <x v="866"/>
    <x v="2"/>
    <x v="3"/>
    <n v="1.2131000000000001"/>
    <x v="10"/>
    <n v="24"/>
    <x v="1"/>
    <x v="5"/>
  </r>
  <r>
    <x v="866"/>
    <x v="5"/>
    <x v="3"/>
    <n v="0.72619999999999996"/>
    <x v="10"/>
    <n v="24"/>
    <x v="1"/>
    <x v="5"/>
  </r>
  <r>
    <x v="866"/>
    <x v="6"/>
    <x v="3"/>
    <n v="0.98380000000000001"/>
    <x v="10"/>
    <n v="24"/>
    <x v="1"/>
    <x v="5"/>
  </r>
  <r>
    <x v="866"/>
    <x v="17"/>
    <x v="3"/>
    <n v="1.3925000000000001"/>
    <x v="10"/>
    <n v="24"/>
    <x v="1"/>
    <x v="5"/>
  </r>
  <r>
    <x v="866"/>
    <x v="15"/>
    <x v="3"/>
    <n v="1.3360000000000001"/>
    <x v="10"/>
    <n v="24"/>
    <x v="1"/>
    <x v="5"/>
  </r>
  <r>
    <x v="866"/>
    <x v="8"/>
    <x v="3"/>
    <n v="1.4021999999999999"/>
    <x v="10"/>
    <n v="24"/>
    <x v="1"/>
    <x v="5"/>
  </r>
  <r>
    <x v="866"/>
    <x v="9"/>
    <x v="3"/>
    <n v="1.4298999999999999"/>
    <x v="10"/>
    <n v="24"/>
    <x v="1"/>
    <x v="5"/>
  </r>
  <r>
    <x v="866"/>
    <x v="10"/>
    <x v="3"/>
    <n v="1.5285"/>
    <x v="10"/>
    <n v="24"/>
    <x v="1"/>
    <x v="5"/>
  </r>
  <r>
    <x v="866"/>
    <x v="11"/>
    <x v="3"/>
    <n v="1.4076"/>
    <x v="10"/>
    <n v="24"/>
    <x v="1"/>
    <x v="5"/>
  </r>
  <r>
    <x v="866"/>
    <x v="12"/>
    <x v="3"/>
    <n v="1.8202"/>
    <x v="10"/>
    <n v="24"/>
    <x v="1"/>
    <x v="5"/>
  </r>
  <r>
    <x v="866"/>
    <x v="18"/>
    <x v="3"/>
    <n v="1.141"/>
    <x v="10"/>
    <n v="24"/>
    <x v="1"/>
    <x v="5"/>
  </r>
  <r>
    <x v="866"/>
    <x v="19"/>
    <x v="3"/>
    <n v="1.0154000000000001"/>
    <x v="10"/>
    <n v="24"/>
    <x v="1"/>
    <x v="5"/>
  </r>
  <r>
    <x v="866"/>
    <x v="13"/>
    <x v="3"/>
    <n v="0.58720000000000006"/>
    <x v="10"/>
    <n v="24"/>
    <x v="1"/>
    <x v="5"/>
  </r>
  <r>
    <x v="866"/>
    <x v="20"/>
    <x v="3"/>
    <n v="1.0189999999999999"/>
    <x v="10"/>
    <n v="24"/>
    <x v="1"/>
    <x v="5"/>
  </r>
  <r>
    <x v="866"/>
    <x v="0"/>
    <x v="2"/>
    <n v="0.34662900000000002"/>
    <x v="10"/>
    <n v="24"/>
    <x v="1"/>
    <x v="5"/>
  </r>
  <r>
    <x v="866"/>
    <x v="16"/>
    <x v="2"/>
    <n v="0.48983900000000002"/>
    <x v="10"/>
    <n v="24"/>
    <x v="1"/>
    <x v="5"/>
  </r>
  <r>
    <x v="866"/>
    <x v="14"/>
    <x v="2"/>
    <n v="0.44032680000000002"/>
    <x v="10"/>
    <n v="24"/>
    <x v="1"/>
    <x v="5"/>
  </r>
  <r>
    <x v="866"/>
    <x v="2"/>
    <x v="2"/>
    <n v="0.47366009999999997"/>
    <x v="10"/>
    <n v="24"/>
    <x v="1"/>
    <x v="5"/>
  </r>
  <r>
    <x v="866"/>
    <x v="5"/>
    <x v="2"/>
    <n v="0.47669489999999998"/>
    <x v="10"/>
    <n v="24"/>
    <x v="1"/>
    <x v="5"/>
  </r>
  <r>
    <x v="866"/>
    <x v="6"/>
    <x v="2"/>
    <n v="0.41138340000000001"/>
    <x v="10"/>
    <n v="24"/>
    <x v="1"/>
    <x v="5"/>
  </r>
  <r>
    <x v="866"/>
    <x v="17"/>
    <x v="2"/>
    <n v="0.46482390000000001"/>
    <x v="10"/>
    <n v="24"/>
    <x v="1"/>
    <x v="5"/>
  </r>
  <r>
    <x v="866"/>
    <x v="15"/>
    <x v="2"/>
    <n v="0.41888890000000001"/>
    <x v="10"/>
    <n v="24"/>
    <x v="1"/>
    <x v="5"/>
  </r>
  <r>
    <x v="866"/>
    <x v="8"/>
    <x v="2"/>
    <n v="0.47271000000000002"/>
    <x v="10"/>
    <n v="24"/>
    <x v="1"/>
    <x v="5"/>
  </r>
  <r>
    <x v="866"/>
    <x v="9"/>
    <x v="2"/>
    <n v="0.49523040000000002"/>
    <x v="10"/>
    <n v="24"/>
    <x v="1"/>
    <x v="5"/>
  </r>
  <r>
    <x v="866"/>
    <x v="10"/>
    <x v="2"/>
    <n v="0.57539289999999998"/>
    <x v="10"/>
    <n v="24"/>
    <x v="1"/>
    <x v="5"/>
  </r>
  <r>
    <x v="866"/>
    <x v="11"/>
    <x v="2"/>
    <n v="0.47710029999999998"/>
    <x v="10"/>
    <n v="24"/>
    <x v="1"/>
    <x v="5"/>
  </r>
  <r>
    <x v="866"/>
    <x v="12"/>
    <x v="2"/>
    <n v="0.81254740000000003"/>
    <x v="10"/>
    <n v="24"/>
    <x v="1"/>
    <x v="5"/>
  </r>
  <r>
    <x v="866"/>
    <x v="18"/>
    <x v="2"/>
    <n v="0.82224229999999998"/>
    <x v="10"/>
    <n v="24"/>
    <x v="1"/>
    <x v="5"/>
  </r>
  <r>
    <x v="866"/>
    <x v="19"/>
    <x v="2"/>
    <n v="0.68952849999999999"/>
    <x v="10"/>
    <n v="24"/>
    <x v="1"/>
    <x v="5"/>
  </r>
  <r>
    <x v="866"/>
    <x v="13"/>
    <x v="2"/>
    <n v="0.43087599999999998"/>
    <x v="10"/>
    <n v="24"/>
    <x v="1"/>
    <x v="5"/>
  </r>
  <r>
    <x v="866"/>
    <x v="20"/>
    <x v="2"/>
    <n v="0.72305529999999996"/>
    <x v="10"/>
    <n v="24"/>
    <x v="1"/>
    <x v="5"/>
  </r>
  <r>
    <x v="866"/>
    <x v="0"/>
    <x v="0"/>
    <n v="0.16581000000000001"/>
    <x v="10"/>
    <n v="24"/>
    <x v="1"/>
    <x v="5"/>
  </r>
  <r>
    <x v="866"/>
    <x v="16"/>
    <x v="0"/>
    <n v="0.51259999999999994"/>
    <x v="10"/>
    <n v="24"/>
    <x v="1"/>
    <x v="5"/>
  </r>
  <r>
    <x v="866"/>
    <x v="14"/>
    <x v="0"/>
    <n v="0.51259999999999994"/>
    <x v="10"/>
    <n v="24"/>
    <x v="1"/>
    <x v="5"/>
  </r>
  <r>
    <x v="866"/>
    <x v="2"/>
    <x v="0"/>
    <n v="0.51259999999999994"/>
    <x v="10"/>
    <n v="24"/>
    <x v="1"/>
    <x v="5"/>
  </r>
  <r>
    <x v="866"/>
    <x v="5"/>
    <x v="0"/>
    <n v="0.16596"/>
    <x v="10"/>
    <n v="24"/>
    <x v="1"/>
    <x v="5"/>
  </r>
  <r>
    <x v="866"/>
    <x v="6"/>
    <x v="0"/>
    <n v="0.38845400000000002"/>
    <x v="10"/>
    <n v="24"/>
    <x v="1"/>
    <x v="5"/>
  </r>
  <r>
    <x v="866"/>
    <x v="17"/>
    <x v="0"/>
    <n v="0.66729000000000005"/>
    <x v="10"/>
    <n v="24"/>
    <x v="1"/>
    <x v="5"/>
  </r>
  <r>
    <x v="866"/>
    <x v="15"/>
    <x v="0"/>
    <n v="0.66729000000000005"/>
    <x v="10"/>
    <n v="24"/>
    <x v="1"/>
    <x v="5"/>
  </r>
  <r>
    <x v="866"/>
    <x v="8"/>
    <x v="0"/>
    <n v="0.66729000000000005"/>
    <x v="10"/>
    <n v="24"/>
    <x v="1"/>
    <x v="5"/>
  </r>
  <r>
    <x v="866"/>
    <x v="9"/>
    <x v="0"/>
    <n v="0.66729000000000005"/>
    <x v="10"/>
    <n v="24"/>
    <x v="1"/>
    <x v="5"/>
  </r>
  <r>
    <x v="866"/>
    <x v="10"/>
    <x v="0"/>
    <n v="0.66729000000000005"/>
    <x v="10"/>
    <n v="24"/>
    <x v="1"/>
    <x v="5"/>
  </r>
  <r>
    <x v="866"/>
    <x v="11"/>
    <x v="0"/>
    <n v="0.66729000000000005"/>
    <x v="10"/>
    <n v="24"/>
    <x v="1"/>
    <x v="5"/>
  </r>
  <r>
    <x v="866"/>
    <x v="12"/>
    <x v="0"/>
    <n v="0.66729000000000005"/>
    <x v="10"/>
    <n v="24"/>
    <x v="1"/>
    <x v="5"/>
  </r>
  <r>
    <x v="866"/>
    <x v="18"/>
    <x v="0"/>
    <n v="0.1056"/>
    <x v="10"/>
    <n v="24"/>
    <x v="1"/>
    <x v="5"/>
  </r>
  <r>
    <x v="866"/>
    <x v="19"/>
    <x v="0"/>
    <n v="0.1363"/>
    <x v="10"/>
    <n v="24"/>
    <x v="1"/>
    <x v="5"/>
  </r>
  <r>
    <x v="866"/>
    <x v="13"/>
    <x v="0"/>
    <n v="8.8770000000000002E-2"/>
    <x v="10"/>
    <n v="24"/>
    <x v="1"/>
    <x v="5"/>
  </r>
  <r>
    <x v="866"/>
    <x v="20"/>
    <x v="0"/>
    <n v="0.13600000000000001"/>
    <x v="10"/>
    <n v="24"/>
    <x v="1"/>
    <x v="5"/>
  </r>
  <r>
    <x v="866"/>
    <x v="0"/>
    <x v="1"/>
    <n v="0.11786099999999999"/>
    <x v="10"/>
    <n v="24"/>
    <x v="1"/>
    <x v="5"/>
  </r>
  <r>
    <x v="866"/>
    <x v="16"/>
    <x v="1"/>
    <n v="0.23056099999999999"/>
    <x v="10"/>
    <n v="24"/>
    <x v="1"/>
    <x v="5"/>
  </r>
  <r>
    <x v="866"/>
    <x v="14"/>
    <x v="1"/>
    <n v="0.21917320000000001"/>
    <x v="10"/>
    <n v="24"/>
    <x v="1"/>
    <x v="5"/>
  </r>
  <r>
    <x v="866"/>
    <x v="2"/>
    <x v="1"/>
    <n v="0.22683980000000001"/>
    <x v="10"/>
    <n v="24"/>
    <x v="1"/>
    <x v="5"/>
  </r>
  <r>
    <x v="866"/>
    <x v="5"/>
    <x v="1"/>
    <n v="8.3545129999999995E-2"/>
    <x v="10"/>
    <n v="24"/>
    <x v="1"/>
    <x v="5"/>
  </r>
  <r>
    <x v="866"/>
    <x v="6"/>
    <x v="1"/>
    <n v="0.1839626"/>
    <x v="10"/>
    <n v="24"/>
    <x v="1"/>
    <x v="5"/>
  </r>
  <r>
    <x v="866"/>
    <x v="17"/>
    <x v="1"/>
    <n v="0.26038620000000001"/>
    <x v="10"/>
    <n v="24"/>
    <x v="1"/>
    <x v="5"/>
  </r>
  <r>
    <x v="866"/>
    <x v="15"/>
    <x v="1"/>
    <n v="0.24982109999999999"/>
    <x v="10"/>
    <n v="24"/>
    <x v="1"/>
    <x v="5"/>
  </r>
  <r>
    <x v="866"/>
    <x v="8"/>
    <x v="1"/>
    <n v="0.26219999999999999"/>
    <x v="10"/>
    <n v="24"/>
    <x v="1"/>
    <x v="5"/>
  </r>
  <r>
    <x v="866"/>
    <x v="9"/>
    <x v="1"/>
    <n v="0.2673797"/>
    <x v="10"/>
    <n v="24"/>
    <x v="1"/>
    <x v="5"/>
  </r>
  <r>
    <x v="866"/>
    <x v="10"/>
    <x v="1"/>
    <n v="0.28581709999999999"/>
    <x v="10"/>
    <n v="24"/>
    <x v="1"/>
    <x v="5"/>
  </r>
  <r>
    <x v="866"/>
    <x v="11"/>
    <x v="1"/>
    <n v="0.26320979999999999"/>
    <x v="10"/>
    <n v="24"/>
    <x v="1"/>
    <x v="5"/>
  </r>
  <r>
    <x v="866"/>
    <x v="12"/>
    <x v="1"/>
    <n v="0.34036260000000002"/>
    <x v="10"/>
    <n v="24"/>
    <x v="1"/>
    <x v="5"/>
  </r>
  <r>
    <x v="866"/>
    <x v="18"/>
    <x v="1"/>
    <n v="0.21335770000000001"/>
    <x v="10"/>
    <n v="24"/>
    <x v="1"/>
    <x v="5"/>
  </r>
  <r>
    <x v="866"/>
    <x v="19"/>
    <x v="1"/>
    <n v="0.1898715"/>
    <x v="10"/>
    <n v="24"/>
    <x v="1"/>
    <x v="5"/>
  </r>
  <r>
    <x v="866"/>
    <x v="13"/>
    <x v="1"/>
    <n v="6.755398E-2"/>
    <x v="10"/>
    <n v="24"/>
    <x v="1"/>
    <x v="5"/>
  </r>
  <r>
    <x v="866"/>
    <x v="20"/>
    <x v="1"/>
    <n v="0.19054470000000001"/>
    <x v="10"/>
    <n v="24"/>
    <x v="1"/>
    <x v="5"/>
  </r>
  <r>
    <x v="867"/>
    <x v="0"/>
    <x v="3"/>
    <n v="0.63"/>
    <x v="10"/>
    <n v="25"/>
    <x v="1"/>
    <x v="5"/>
  </r>
  <r>
    <x v="867"/>
    <x v="16"/>
    <x v="3"/>
    <n v="1.2451000000000001"/>
    <x v="10"/>
    <n v="25"/>
    <x v="1"/>
    <x v="5"/>
  </r>
  <r>
    <x v="867"/>
    <x v="14"/>
    <x v="3"/>
    <n v="1.1837"/>
    <x v="10"/>
    <n v="25"/>
    <x v="1"/>
    <x v="5"/>
  </r>
  <r>
    <x v="867"/>
    <x v="2"/>
    <x v="3"/>
    <n v="1.2275"/>
    <x v="10"/>
    <n v="25"/>
    <x v="1"/>
    <x v="5"/>
  </r>
  <r>
    <x v="867"/>
    <x v="5"/>
    <x v="3"/>
    <n v="0.73250000000000004"/>
    <x v="10"/>
    <n v="25"/>
    <x v="1"/>
    <x v="5"/>
  </r>
  <r>
    <x v="867"/>
    <x v="6"/>
    <x v="3"/>
    <n v="0.9929"/>
    <x v="10"/>
    <n v="25"/>
    <x v="1"/>
    <x v="5"/>
  </r>
  <r>
    <x v="867"/>
    <x v="17"/>
    <x v="3"/>
    <n v="1.4072"/>
    <x v="10"/>
    <n v="25"/>
    <x v="1"/>
    <x v="5"/>
  </r>
  <r>
    <x v="867"/>
    <x v="15"/>
    <x v="3"/>
    <n v="1.3492"/>
    <x v="10"/>
    <n v="25"/>
    <x v="1"/>
    <x v="5"/>
  </r>
  <r>
    <x v="867"/>
    <x v="8"/>
    <x v="3"/>
    <n v="1.4164000000000001"/>
    <x v="10"/>
    <n v="25"/>
    <x v="1"/>
    <x v="5"/>
  </r>
  <r>
    <x v="867"/>
    <x v="9"/>
    <x v="3"/>
    <n v="1.4392"/>
    <x v="10"/>
    <n v="25"/>
    <x v="1"/>
    <x v="5"/>
  </r>
  <r>
    <x v="867"/>
    <x v="10"/>
    <x v="3"/>
    <n v="1.5456000000000001"/>
    <x v="10"/>
    <n v="25"/>
    <x v="1"/>
    <x v="5"/>
  </r>
  <r>
    <x v="867"/>
    <x v="11"/>
    <x v="3"/>
    <n v="1.4155"/>
    <x v="10"/>
    <n v="25"/>
    <x v="1"/>
    <x v="5"/>
  </r>
  <r>
    <x v="867"/>
    <x v="12"/>
    <x v="3"/>
    <n v="1.8287"/>
    <x v="10"/>
    <n v="25"/>
    <x v="1"/>
    <x v="5"/>
  </r>
  <r>
    <x v="867"/>
    <x v="18"/>
    <x v="3"/>
    <n v="1.141"/>
    <x v="10"/>
    <n v="25"/>
    <x v="1"/>
    <x v="5"/>
  </r>
  <r>
    <x v="867"/>
    <x v="19"/>
    <x v="3"/>
    <n v="1.0154000000000001"/>
    <x v="10"/>
    <n v="25"/>
    <x v="1"/>
    <x v="5"/>
  </r>
  <r>
    <x v="867"/>
    <x v="13"/>
    <x v="3"/>
    <n v="0.60919999999999996"/>
    <x v="10"/>
    <n v="25"/>
    <x v="1"/>
    <x v="5"/>
  </r>
  <r>
    <x v="867"/>
    <x v="20"/>
    <x v="3"/>
    <n v="1.0189999999999999"/>
    <x v="10"/>
    <n v="25"/>
    <x v="1"/>
    <x v="5"/>
  </r>
  <r>
    <x v="867"/>
    <x v="0"/>
    <x v="2"/>
    <n v="0.3463851"/>
    <x v="10"/>
    <n v="25"/>
    <x v="1"/>
    <x v="5"/>
  </r>
  <r>
    <x v="867"/>
    <x v="16"/>
    <x v="2"/>
    <n v="0.49967640000000002"/>
    <x v="10"/>
    <n v="25"/>
    <x v="1"/>
    <x v="5"/>
  </r>
  <r>
    <x v="867"/>
    <x v="14"/>
    <x v="2"/>
    <n v="0.44975769999999998"/>
    <x v="10"/>
    <n v="25"/>
    <x v="1"/>
    <x v="5"/>
  </r>
  <r>
    <x v="867"/>
    <x v="2"/>
    <x v="2"/>
    <n v="0.4853674"/>
    <x v="10"/>
    <n v="25"/>
    <x v="1"/>
    <x v="5"/>
  </r>
  <r>
    <x v="867"/>
    <x v="5"/>
    <x v="2"/>
    <n v="0.48227009999999998"/>
    <x v="10"/>
    <n v="25"/>
    <x v="1"/>
    <x v="5"/>
  </r>
  <r>
    <x v="867"/>
    <x v="6"/>
    <x v="2"/>
    <n v="0.41878179999999998"/>
    <x v="10"/>
    <n v="25"/>
    <x v="1"/>
    <x v="5"/>
  </r>
  <r>
    <x v="867"/>
    <x v="17"/>
    <x v="2"/>
    <n v="0.47677510000000001"/>
    <x v="10"/>
    <n v="25"/>
    <x v="1"/>
    <x v="5"/>
  </r>
  <r>
    <x v="867"/>
    <x v="15"/>
    <x v="2"/>
    <n v="0.42962060000000002"/>
    <x v="10"/>
    <n v="25"/>
    <x v="1"/>
    <x v="5"/>
  </r>
  <r>
    <x v="867"/>
    <x v="8"/>
    <x v="2"/>
    <n v="0.48425469999999998"/>
    <x v="10"/>
    <n v="25"/>
    <x v="1"/>
    <x v="5"/>
  </r>
  <r>
    <x v="867"/>
    <x v="9"/>
    <x v="2"/>
    <n v="0.50279130000000005"/>
    <x v="10"/>
    <n v="25"/>
    <x v="1"/>
    <x v="5"/>
  </r>
  <r>
    <x v="867"/>
    <x v="10"/>
    <x v="2"/>
    <n v="0.58929540000000002"/>
    <x v="10"/>
    <n v="25"/>
    <x v="1"/>
    <x v="5"/>
  </r>
  <r>
    <x v="867"/>
    <x v="11"/>
    <x v="2"/>
    <n v="0.48352309999999998"/>
    <x v="10"/>
    <n v="25"/>
    <x v="1"/>
    <x v="5"/>
  </r>
  <r>
    <x v="867"/>
    <x v="12"/>
    <x v="2"/>
    <n v="0.81945789999999996"/>
    <x v="10"/>
    <n v="25"/>
    <x v="1"/>
    <x v="5"/>
  </r>
  <r>
    <x v="867"/>
    <x v="18"/>
    <x v="2"/>
    <n v="0.82224229999999998"/>
    <x v="10"/>
    <n v="25"/>
    <x v="1"/>
    <x v="5"/>
  </r>
  <r>
    <x v="867"/>
    <x v="19"/>
    <x v="2"/>
    <n v="0.68952849999999999"/>
    <x v="10"/>
    <n v="25"/>
    <x v="1"/>
    <x v="5"/>
  </r>
  <r>
    <x v="867"/>
    <x v="13"/>
    <x v="2"/>
    <n v="0.4503451"/>
    <x v="10"/>
    <n v="25"/>
    <x v="1"/>
    <x v="5"/>
  </r>
  <r>
    <x v="867"/>
    <x v="20"/>
    <x v="2"/>
    <n v="0.72305529999999996"/>
    <x v="10"/>
    <n v="25"/>
    <x v="1"/>
    <x v="5"/>
  </r>
  <r>
    <x v="867"/>
    <x v="0"/>
    <x v="0"/>
    <n v="0.16581000000000001"/>
    <x v="10"/>
    <n v="25"/>
    <x v="1"/>
    <x v="5"/>
  </r>
  <r>
    <x v="867"/>
    <x v="16"/>
    <x v="0"/>
    <n v="0.51259999999999994"/>
    <x v="10"/>
    <n v="25"/>
    <x v="1"/>
    <x v="5"/>
  </r>
  <r>
    <x v="867"/>
    <x v="14"/>
    <x v="0"/>
    <n v="0.51259999999999994"/>
    <x v="10"/>
    <n v="25"/>
    <x v="1"/>
    <x v="5"/>
  </r>
  <r>
    <x v="867"/>
    <x v="2"/>
    <x v="0"/>
    <n v="0.51259999999999994"/>
    <x v="10"/>
    <n v="25"/>
    <x v="1"/>
    <x v="5"/>
  </r>
  <r>
    <x v="867"/>
    <x v="5"/>
    <x v="0"/>
    <n v="0.16596"/>
    <x v="10"/>
    <n v="25"/>
    <x v="1"/>
    <x v="5"/>
  </r>
  <r>
    <x v="867"/>
    <x v="6"/>
    <x v="0"/>
    <n v="0.38845400000000002"/>
    <x v="10"/>
    <n v="25"/>
    <x v="1"/>
    <x v="5"/>
  </r>
  <r>
    <x v="867"/>
    <x v="17"/>
    <x v="0"/>
    <n v="0.66729000000000005"/>
    <x v="10"/>
    <n v="25"/>
    <x v="1"/>
    <x v="5"/>
  </r>
  <r>
    <x v="867"/>
    <x v="15"/>
    <x v="0"/>
    <n v="0.66729000000000005"/>
    <x v="10"/>
    <n v="25"/>
    <x v="1"/>
    <x v="5"/>
  </r>
  <r>
    <x v="867"/>
    <x v="8"/>
    <x v="0"/>
    <n v="0.66729000000000005"/>
    <x v="10"/>
    <n v="25"/>
    <x v="1"/>
    <x v="5"/>
  </r>
  <r>
    <x v="867"/>
    <x v="9"/>
    <x v="0"/>
    <n v="0.66729000000000005"/>
    <x v="10"/>
    <n v="25"/>
    <x v="1"/>
    <x v="5"/>
  </r>
  <r>
    <x v="867"/>
    <x v="10"/>
    <x v="0"/>
    <n v="0.66729000000000005"/>
    <x v="10"/>
    <n v="25"/>
    <x v="1"/>
    <x v="5"/>
  </r>
  <r>
    <x v="867"/>
    <x v="11"/>
    <x v="0"/>
    <n v="0.66729000000000005"/>
    <x v="10"/>
    <n v="25"/>
    <x v="1"/>
    <x v="5"/>
  </r>
  <r>
    <x v="867"/>
    <x v="12"/>
    <x v="0"/>
    <n v="0.66729000000000005"/>
    <x v="10"/>
    <n v="25"/>
    <x v="1"/>
    <x v="5"/>
  </r>
  <r>
    <x v="867"/>
    <x v="18"/>
    <x v="0"/>
    <n v="0.1056"/>
    <x v="10"/>
    <n v="25"/>
    <x v="1"/>
    <x v="5"/>
  </r>
  <r>
    <x v="867"/>
    <x v="19"/>
    <x v="0"/>
    <n v="0.1363"/>
    <x v="10"/>
    <n v="25"/>
    <x v="1"/>
    <x v="5"/>
  </r>
  <r>
    <x v="867"/>
    <x v="13"/>
    <x v="0"/>
    <n v="8.8770000000000002E-2"/>
    <x v="10"/>
    <n v="25"/>
    <x v="1"/>
    <x v="5"/>
  </r>
  <r>
    <x v="867"/>
    <x v="20"/>
    <x v="0"/>
    <n v="0.13600000000000001"/>
    <x v="10"/>
    <n v="25"/>
    <x v="1"/>
    <x v="5"/>
  </r>
  <r>
    <x v="867"/>
    <x v="0"/>
    <x v="1"/>
    <n v="0.1178049"/>
    <x v="10"/>
    <n v="25"/>
    <x v="1"/>
    <x v="5"/>
  </r>
  <r>
    <x v="867"/>
    <x v="16"/>
    <x v="1"/>
    <n v="0.23282359999999999"/>
    <x v="10"/>
    <n v="25"/>
    <x v="1"/>
    <x v="5"/>
  </r>
  <r>
    <x v="867"/>
    <x v="14"/>
    <x v="1"/>
    <n v="0.22134229999999999"/>
    <x v="10"/>
    <n v="25"/>
    <x v="1"/>
    <x v="5"/>
  </r>
  <r>
    <x v="867"/>
    <x v="2"/>
    <x v="1"/>
    <n v="0.2295325"/>
    <x v="10"/>
    <n v="25"/>
    <x v="1"/>
    <x v="5"/>
  </r>
  <r>
    <x v="867"/>
    <x v="5"/>
    <x v="1"/>
    <n v="8.4269910000000003E-2"/>
    <x v="10"/>
    <n v="25"/>
    <x v="1"/>
    <x v="5"/>
  </r>
  <r>
    <x v="867"/>
    <x v="6"/>
    <x v="1"/>
    <n v="0.1856642"/>
    <x v="10"/>
    <n v="25"/>
    <x v="1"/>
    <x v="5"/>
  </r>
  <r>
    <x v="867"/>
    <x v="17"/>
    <x v="1"/>
    <n v="0.26313500000000001"/>
    <x v="10"/>
    <n v="25"/>
    <x v="1"/>
    <x v="5"/>
  </r>
  <r>
    <x v="867"/>
    <x v="15"/>
    <x v="1"/>
    <n v="0.2522894"/>
    <x v="10"/>
    <n v="25"/>
    <x v="1"/>
    <x v="5"/>
  </r>
  <r>
    <x v="867"/>
    <x v="8"/>
    <x v="1"/>
    <n v="0.26485530000000002"/>
    <x v="10"/>
    <n v="25"/>
    <x v="1"/>
    <x v="5"/>
  </r>
  <r>
    <x v="867"/>
    <x v="9"/>
    <x v="1"/>
    <n v="0.26911869999999999"/>
    <x v="10"/>
    <n v="25"/>
    <x v="1"/>
    <x v="5"/>
  </r>
  <r>
    <x v="867"/>
    <x v="10"/>
    <x v="1"/>
    <n v="0.28901460000000001"/>
    <x v="10"/>
    <n v="25"/>
    <x v="1"/>
    <x v="5"/>
  </r>
  <r>
    <x v="867"/>
    <x v="11"/>
    <x v="1"/>
    <n v="0.26468700000000001"/>
    <x v="10"/>
    <n v="25"/>
    <x v="1"/>
    <x v="5"/>
  </r>
  <r>
    <x v="867"/>
    <x v="12"/>
    <x v="1"/>
    <n v="0.34195199999999998"/>
    <x v="10"/>
    <n v="25"/>
    <x v="1"/>
    <x v="5"/>
  </r>
  <r>
    <x v="867"/>
    <x v="18"/>
    <x v="1"/>
    <n v="0.21335770000000001"/>
    <x v="10"/>
    <n v="25"/>
    <x v="1"/>
    <x v="5"/>
  </r>
  <r>
    <x v="867"/>
    <x v="19"/>
    <x v="1"/>
    <n v="0.1898715"/>
    <x v="10"/>
    <n v="25"/>
    <x v="1"/>
    <x v="5"/>
  </r>
  <r>
    <x v="867"/>
    <x v="13"/>
    <x v="1"/>
    <n v="7.0084960000000002E-2"/>
    <x v="10"/>
    <n v="25"/>
    <x v="1"/>
    <x v="5"/>
  </r>
  <r>
    <x v="867"/>
    <x v="20"/>
    <x v="1"/>
    <n v="0.19054470000000001"/>
    <x v="10"/>
    <n v="25"/>
    <x v="1"/>
    <x v="5"/>
  </r>
  <r>
    <x v="868"/>
    <x v="0"/>
    <x v="3"/>
    <n v="0.63009999999999999"/>
    <x v="10"/>
    <n v="26"/>
    <x v="1"/>
    <x v="5"/>
  </r>
  <r>
    <x v="868"/>
    <x v="16"/>
    <x v="3"/>
    <n v="1.2597"/>
    <x v="10"/>
    <n v="26"/>
    <x v="1"/>
    <x v="5"/>
  </r>
  <r>
    <x v="868"/>
    <x v="14"/>
    <x v="3"/>
    <n v="1.1951000000000001"/>
    <x v="10"/>
    <n v="26"/>
    <x v="1"/>
    <x v="5"/>
  </r>
  <r>
    <x v="868"/>
    <x v="2"/>
    <x v="3"/>
    <n v="1.2424999999999999"/>
    <x v="10"/>
    <n v="26"/>
    <x v="1"/>
    <x v="5"/>
  </r>
  <r>
    <x v="868"/>
    <x v="5"/>
    <x v="3"/>
    <n v="0.73870000000000002"/>
    <x v="10"/>
    <n v="26"/>
    <x v="1"/>
    <x v="5"/>
  </r>
  <r>
    <x v="868"/>
    <x v="6"/>
    <x v="3"/>
    <n v="1.0058"/>
    <x v="10"/>
    <n v="26"/>
    <x v="1"/>
    <x v="5"/>
  </r>
  <r>
    <x v="868"/>
    <x v="17"/>
    <x v="3"/>
    <n v="1.4247000000000001"/>
    <x v="10"/>
    <n v="26"/>
    <x v="1"/>
    <x v="5"/>
  </r>
  <r>
    <x v="868"/>
    <x v="15"/>
    <x v="3"/>
    <n v="1.3647"/>
    <x v="10"/>
    <n v="26"/>
    <x v="1"/>
    <x v="5"/>
  </r>
  <r>
    <x v="868"/>
    <x v="8"/>
    <x v="3"/>
    <n v="1.4347000000000001"/>
    <x v="10"/>
    <n v="26"/>
    <x v="1"/>
    <x v="5"/>
  </r>
  <r>
    <x v="868"/>
    <x v="9"/>
    <x v="3"/>
    <n v="1.4451000000000001"/>
    <x v="10"/>
    <n v="26"/>
    <x v="1"/>
    <x v="5"/>
  </r>
  <r>
    <x v="868"/>
    <x v="10"/>
    <x v="3"/>
    <n v="1.5642"/>
    <x v="10"/>
    <n v="26"/>
    <x v="1"/>
    <x v="5"/>
  </r>
  <r>
    <x v="868"/>
    <x v="11"/>
    <x v="3"/>
    <n v="1.4232"/>
    <x v="10"/>
    <n v="26"/>
    <x v="1"/>
    <x v="5"/>
  </r>
  <r>
    <x v="868"/>
    <x v="12"/>
    <x v="3"/>
    <n v="1.8310999999999999"/>
    <x v="10"/>
    <n v="26"/>
    <x v="1"/>
    <x v="5"/>
  </r>
  <r>
    <x v="868"/>
    <x v="18"/>
    <x v="3"/>
    <n v="1.141"/>
    <x v="10"/>
    <n v="26"/>
    <x v="1"/>
    <x v="5"/>
  </r>
  <r>
    <x v="868"/>
    <x v="19"/>
    <x v="3"/>
    <n v="1.0154000000000001"/>
    <x v="10"/>
    <n v="26"/>
    <x v="1"/>
    <x v="5"/>
  </r>
  <r>
    <x v="868"/>
    <x v="13"/>
    <x v="3"/>
    <n v="0.61458999999999997"/>
    <x v="10"/>
    <n v="26"/>
    <x v="1"/>
    <x v="5"/>
  </r>
  <r>
    <x v="868"/>
    <x v="20"/>
    <x v="3"/>
    <n v="1.0189999999999999"/>
    <x v="10"/>
    <n v="26"/>
    <x v="1"/>
    <x v="5"/>
  </r>
  <r>
    <x v="868"/>
    <x v="0"/>
    <x v="2"/>
    <n v="0.34646650000000001"/>
    <x v="10"/>
    <n v="26"/>
    <x v="1"/>
    <x v="5"/>
  </r>
  <r>
    <x v="868"/>
    <x v="16"/>
    <x v="2"/>
    <n v="0.51154630000000001"/>
    <x v="10"/>
    <n v="26"/>
    <x v="1"/>
    <x v="5"/>
  </r>
  <r>
    <x v="868"/>
    <x v="14"/>
    <x v="2"/>
    <n v="0.45902599999999999"/>
    <x v="10"/>
    <n v="26"/>
    <x v="1"/>
    <x v="5"/>
  </r>
  <r>
    <x v="868"/>
    <x v="2"/>
    <x v="2"/>
    <n v="0.49756260000000002"/>
    <x v="10"/>
    <n v="26"/>
    <x v="1"/>
    <x v="5"/>
  </r>
  <r>
    <x v="868"/>
    <x v="5"/>
    <x v="2"/>
    <n v="0.48775679999999999"/>
    <x v="10"/>
    <n v="26"/>
    <x v="1"/>
    <x v="5"/>
  </r>
  <r>
    <x v="868"/>
    <x v="6"/>
    <x v="2"/>
    <n v="0.42926959999999997"/>
    <x v="10"/>
    <n v="26"/>
    <x v="1"/>
    <x v="5"/>
  </r>
  <r>
    <x v="868"/>
    <x v="17"/>
    <x v="2"/>
    <n v="0.49100270000000001"/>
    <x v="10"/>
    <n v="26"/>
    <x v="1"/>
    <x v="5"/>
  </r>
  <r>
    <x v="868"/>
    <x v="15"/>
    <x v="2"/>
    <n v="0.44222220000000001"/>
    <x v="10"/>
    <n v="26"/>
    <x v="1"/>
    <x v="5"/>
  </r>
  <r>
    <x v="868"/>
    <x v="8"/>
    <x v="2"/>
    <n v="0.49913279999999999"/>
    <x v="10"/>
    <n v="26"/>
    <x v="1"/>
    <x v="5"/>
  </r>
  <r>
    <x v="868"/>
    <x v="9"/>
    <x v="2"/>
    <n v="0.50758800000000004"/>
    <x v="10"/>
    <n v="26"/>
    <x v="1"/>
    <x v="5"/>
  </r>
  <r>
    <x v="868"/>
    <x v="10"/>
    <x v="2"/>
    <n v="0.60441739999999999"/>
    <x v="10"/>
    <n v="26"/>
    <x v="1"/>
    <x v="5"/>
  </r>
  <r>
    <x v="868"/>
    <x v="11"/>
    <x v="2"/>
    <n v="0.48978319999999997"/>
    <x v="10"/>
    <n v="26"/>
    <x v="1"/>
    <x v="5"/>
  </r>
  <r>
    <x v="868"/>
    <x v="12"/>
    <x v="2"/>
    <n v="0.82140919999999995"/>
    <x v="10"/>
    <n v="26"/>
    <x v="1"/>
    <x v="5"/>
  </r>
  <r>
    <x v="868"/>
    <x v="18"/>
    <x v="2"/>
    <n v="0.82224229999999998"/>
    <x v="10"/>
    <n v="26"/>
    <x v="1"/>
    <x v="5"/>
  </r>
  <r>
    <x v="868"/>
    <x v="19"/>
    <x v="2"/>
    <n v="0.68952849999999999"/>
    <x v="10"/>
    <n v="26"/>
    <x v="1"/>
    <x v="5"/>
  </r>
  <r>
    <x v="868"/>
    <x v="13"/>
    <x v="2"/>
    <n v="0.45511489999999999"/>
    <x v="10"/>
    <n v="26"/>
    <x v="1"/>
    <x v="5"/>
  </r>
  <r>
    <x v="868"/>
    <x v="20"/>
    <x v="2"/>
    <n v="0.72305529999999996"/>
    <x v="10"/>
    <n v="26"/>
    <x v="1"/>
    <x v="5"/>
  </r>
  <r>
    <x v="868"/>
    <x v="0"/>
    <x v="0"/>
    <n v="0.16581000000000001"/>
    <x v="10"/>
    <n v="26"/>
    <x v="1"/>
    <x v="5"/>
  </r>
  <r>
    <x v="868"/>
    <x v="16"/>
    <x v="0"/>
    <n v="0.51259999999999994"/>
    <x v="10"/>
    <n v="26"/>
    <x v="1"/>
    <x v="5"/>
  </r>
  <r>
    <x v="868"/>
    <x v="14"/>
    <x v="0"/>
    <n v="0.51259999999999994"/>
    <x v="10"/>
    <n v="26"/>
    <x v="1"/>
    <x v="5"/>
  </r>
  <r>
    <x v="868"/>
    <x v="2"/>
    <x v="0"/>
    <n v="0.51259999999999994"/>
    <x v="10"/>
    <n v="26"/>
    <x v="1"/>
    <x v="5"/>
  </r>
  <r>
    <x v="868"/>
    <x v="5"/>
    <x v="0"/>
    <n v="0.16596"/>
    <x v="10"/>
    <n v="26"/>
    <x v="1"/>
    <x v="5"/>
  </r>
  <r>
    <x v="868"/>
    <x v="6"/>
    <x v="0"/>
    <n v="0.38845400000000002"/>
    <x v="10"/>
    <n v="26"/>
    <x v="1"/>
    <x v="5"/>
  </r>
  <r>
    <x v="868"/>
    <x v="17"/>
    <x v="0"/>
    <n v="0.66729000000000005"/>
    <x v="10"/>
    <n v="26"/>
    <x v="1"/>
    <x v="5"/>
  </r>
  <r>
    <x v="868"/>
    <x v="15"/>
    <x v="0"/>
    <n v="0.66729000000000005"/>
    <x v="10"/>
    <n v="26"/>
    <x v="1"/>
    <x v="5"/>
  </r>
  <r>
    <x v="868"/>
    <x v="8"/>
    <x v="0"/>
    <n v="0.66729000000000005"/>
    <x v="10"/>
    <n v="26"/>
    <x v="1"/>
    <x v="5"/>
  </r>
  <r>
    <x v="868"/>
    <x v="9"/>
    <x v="0"/>
    <n v="0.66729000000000005"/>
    <x v="10"/>
    <n v="26"/>
    <x v="1"/>
    <x v="5"/>
  </r>
  <r>
    <x v="868"/>
    <x v="10"/>
    <x v="0"/>
    <n v="0.66729000000000005"/>
    <x v="10"/>
    <n v="26"/>
    <x v="1"/>
    <x v="5"/>
  </r>
  <r>
    <x v="868"/>
    <x v="11"/>
    <x v="0"/>
    <n v="0.66729000000000005"/>
    <x v="10"/>
    <n v="26"/>
    <x v="1"/>
    <x v="5"/>
  </r>
  <r>
    <x v="868"/>
    <x v="12"/>
    <x v="0"/>
    <n v="0.66729000000000005"/>
    <x v="10"/>
    <n v="26"/>
    <x v="1"/>
    <x v="5"/>
  </r>
  <r>
    <x v="868"/>
    <x v="18"/>
    <x v="0"/>
    <n v="0.1056"/>
    <x v="10"/>
    <n v="26"/>
    <x v="1"/>
    <x v="5"/>
  </r>
  <r>
    <x v="868"/>
    <x v="19"/>
    <x v="0"/>
    <n v="0.1363"/>
    <x v="10"/>
    <n v="26"/>
    <x v="1"/>
    <x v="5"/>
  </r>
  <r>
    <x v="868"/>
    <x v="13"/>
    <x v="0"/>
    <n v="8.8770000000000002E-2"/>
    <x v="10"/>
    <n v="26"/>
    <x v="1"/>
    <x v="5"/>
  </r>
  <r>
    <x v="868"/>
    <x v="20"/>
    <x v="0"/>
    <n v="0.13600000000000001"/>
    <x v="10"/>
    <n v="26"/>
    <x v="1"/>
    <x v="5"/>
  </r>
  <r>
    <x v="868"/>
    <x v="0"/>
    <x v="1"/>
    <n v="0.1178236"/>
    <x v="10"/>
    <n v="26"/>
    <x v="1"/>
    <x v="5"/>
  </r>
  <r>
    <x v="868"/>
    <x v="16"/>
    <x v="1"/>
    <n v="0.2355537"/>
    <x v="10"/>
    <n v="26"/>
    <x v="1"/>
    <x v="5"/>
  </r>
  <r>
    <x v="868"/>
    <x v="14"/>
    <x v="1"/>
    <n v="0.22347400000000001"/>
    <x v="10"/>
    <n v="26"/>
    <x v="1"/>
    <x v="5"/>
  </r>
  <r>
    <x v="868"/>
    <x v="2"/>
    <x v="1"/>
    <n v="0.2323374"/>
    <x v="10"/>
    <n v="26"/>
    <x v="1"/>
    <x v="5"/>
  </r>
  <r>
    <x v="868"/>
    <x v="5"/>
    <x v="1"/>
    <n v="8.4983180000000005E-2"/>
    <x v="10"/>
    <n v="26"/>
    <x v="1"/>
    <x v="5"/>
  </r>
  <r>
    <x v="868"/>
    <x v="6"/>
    <x v="1"/>
    <n v="0.1880764"/>
    <x v="10"/>
    <n v="26"/>
    <x v="1"/>
    <x v="5"/>
  </r>
  <r>
    <x v="868"/>
    <x v="17"/>
    <x v="1"/>
    <n v="0.26640730000000001"/>
    <x v="10"/>
    <n v="26"/>
    <x v="1"/>
    <x v="5"/>
  </r>
  <r>
    <x v="868"/>
    <x v="15"/>
    <x v="1"/>
    <n v="0.25518780000000002"/>
    <x v="10"/>
    <n v="26"/>
    <x v="1"/>
    <x v="5"/>
  </r>
  <r>
    <x v="868"/>
    <x v="8"/>
    <x v="1"/>
    <n v="0.26827719999999999"/>
    <x v="10"/>
    <n v="26"/>
    <x v="1"/>
    <x v="5"/>
  </r>
  <r>
    <x v="868"/>
    <x v="9"/>
    <x v="1"/>
    <n v="0.27022190000000001"/>
    <x v="10"/>
    <n v="26"/>
    <x v="1"/>
    <x v="5"/>
  </r>
  <r>
    <x v="868"/>
    <x v="10"/>
    <x v="1"/>
    <n v="0.29249269999999999"/>
    <x v="10"/>
    <n v="26"/>
    <x v="1"/>
    <x v="5"/>
  </r>
  <r>
    <x v="868"/>
    <x v="11"/>
    <x v="1"/>
    <n v="0.2661268"/>
    <x v="10"/>
    <n v="26"/>
    <x v="1"/>
    <x v="5"/>
  </r>
  <r>
    <x v="868"/>
    <x v="12"/>
    <x v="1"/>
    <n v="0.34240080000000001"/>
    <x v="10"/>
    <n v="26"/>
    <x v="1"/>
    <x v="5"/>
  </r>
  <r>
    <x v="868"/>
    <x v="18"/>
    <x v="1"/>
    <n v="0.21335770000000001"/>
    <x v="10"/>
    <n v="26"/>
    <x v="1"/>
    <x v="5"/>
  </r>
  <r>
    <x v="868"/>
    <x v="19"/>
    <x v="1"/>
    <n v="0.1898715"/>
    <x v="10"/>
    <n v="26"/>
    <x v="1"/>
    <x v="5"/>
  </r>
  <r>
    <x v="868"/>
    <x v="13"/>
    <x v="1"/>
    <n v="7.0705039999999997E-2"/>
    <x v="10"/>
    <n v="26"/>
    <x v="1"/>
    <x v="5"/>
  </r>
  <r>
    <x v="868"/>
    <x v="20"/>
    <x v="1"/>
    <n v="0.19054470000000001"/>
    <x v="10"/>
    <n v="26"/>
    <x v="1"/>
    <x v="5"/>
  </r>
  <r>
    <x v="869"/>
    <x v="0"/>
    <x v="3"/>
    <n v="0.63600000000000001"/>
    <x v="10"/>
    <n v="27"/>
    <x v="1"/>
    <x v="5"/>
  </r>
  <r>
    <x v="869"/>
    <x v="16"/>
    <x v="3"/>
    <n v="1.2695000000000001"/>
    <x v="10"/>
    <n v="27"/>
    <x v="1"/>
    <x v="5"/>
  </r>
  <r>
    <x v="869"/>
    <x v="14"/>
    <x v="3"/>
    <n v="1.204"/>
    <x v="10"/>
    <n v="27"/>
    <x v="1"/>
    <x v="5"/>
  </r>
  <r>
    <x v="869"/>
    <x v="2"/>
    <x v="3"/>
    <n v="1.2538"/>
    <x v="10"/>
    <n v="27"/>
    <x v="1"/>
    <x v="5"/>
  </r>
  <r>
    <x v="869"/>
    <x v="5"/>
    <x v="3"/>
    <n v="0.74280000000000002"/>
    <x v="10"/>
    <n v="27"/>
    <x v="1"/>
    <x v="5"/>
  </r>
  <r>
    <x v="869"/>
    <x v="6"/>
    <x v="3"/>
    <n v="1.0196000000000001"/>
    <x v="10"/>
    <n v="27"/>
    <x v="1"/>
    <x v="5"/>
  </r>
  <r>
    <x v="869"/>
    <x v="17"/>
    <x v="3"/>
    <n v="1.4418"/>
    <x v="10"/>
    <n v="27"/>
    <x v="1"/>
    <x v="5"/>
  </r>
  <r>
    <x v="869"/>
    <x v="15"/>
    <x v="3"/>
    <n v="1.3774999999999999"/>
    <x v="10"/>
    <n v="27"/>
    <x v="1"/>
    <x v="5"/>
  </r>
  <r>
    <x v="869"/>
    <x v="8"/>
    <x v="3"/>
    <n v="1.4509000000000001"/>
    <x v="10"/>
    <n v="27"/>
    <x v="1"/>
    <x v="5"/>
  </r>
  <r>
    <x v="869"/>
    <x v="9"/>
    <x v="3"/>
    <n v="1.4514"/>
    <x v="10"/>
    <n v="27"/>
    <x v="1"/>
    <x v="5"/>
  </r>
  <r>
    <x v="869"/>
    <x v="10"/>
    <x v="3"/>
    <n v="1.5760000000000001"/>
    <x v="10"/>
    <n v="27"/>
    <x v="1"/>
    <x v="5"/>
  </r>
  <r>
    <x v="869"/>
    <x v="11"/>
    <x v="3"/>
    <n v="1.4321999999999999"/>
    <x v="10"/>
    <n v="27"/>
    <x v="1"/>
    <x v="5"/>
  </r>
  <r>
    <x v="869"/>
    <x v="12"/>
    <x v="3"/>
    <n v="1.8361000000000001"/>
    <x v="10"/>
    <n v="27"/>
    <x v="1"/>
    <x v="5"/>
  </r>
  <r>
    <x v="869"/>
    <x v="18"/>
    <x v="3"/>
    <n v="1.141"/>
    <x v="10"/>
    <n v="27"/>
    <x v="1"/>
    <x v="5"/>
  </r>
  <r>
    <x v="869"/>
    <x v="19"/>
    <x v="3"/>
    <n v="1.0154000000000001"/>
    <x v="10"/>
    <n v="27"/>
    <x v="1"/>
    <x v="5"/>
  </r>
  <r>
    <x v="869"/>
    <x v="13"/>
    <x v="3"/>
    <n v="0.62829999999999997"/>
    <x v="10"/>
    <n v="27"/>
    <x v="1"/>
    <x v="5"/>
  </r>
  <r>
    <x v="869"/>
    <x v="20"/>
    <x v="3"/>
    <n v="1.0189999999999999"/>
    <x v="10"/>
    <n v="27"/>
    <x v="1"/>
    <x v="5"/>
  </r>
  <r>
    <x v="869"/>
    <x v="0"/>
    <x v="2"/>
    <n v="0.3512632"/>
    <x v="10"/>
    <n v="27"/>
    <x v="1"/>
    <x v="5"/>
  </r>
  <r>
    <x v="869"/>
    <x v="16"/>
    <x v="2"/>
    <n v="0.51951380000000003"/>
    <x v="10"/>
    <n v="27"/>
    <x v="1"/>
    <x v="5"/>
  </r>
  <r>
    <x v="869"/>
    <x v="14"/>
    <x v="2"/>
    <n v="0.4662618"/>
    <x v="10"/>
    <n v="27"/>
    <x v="1"/>
    <x v="5"/>
  </r>
  <r>
    <x v="869"/>
    <x v="2"/>
    <x v="2"/>
    <n v="0.50674960000000002"/>
    <x v="10"/>
    <n v="27"/>
    <x v="1"/>
    <x v="5"/>
  </r>
  <r>
    <x v="869"/>
    <x v="5"/>
    <x v="2"/>
    <n v="0.49138510000000002"/>
    <x v="10"/>
    <n v="27"/>
    <x v="1"/>
    <x v="5"/>
  </r>
  <r>
    <x v="869"/>
    <x v="6"/>
    <x v="2"/>
    <n v="0.44048910000000002"/>
    <x v="10"/>
    <n v="27"/>
    <x v="1"/>
    <x v="5"/>
  </r>
  <r>
    <x v="869"/>
    <x v="17"/>
    <x v="2"/>
    <n v="0.50490520000000005"/>
    <x v="10"/>
    <n v="27"/>
    <x v="1"/>
    <x v="5"/>
  </r>
  <r>
    <x v="869"/>
    <x v="15"/>
    <x v="2"/>
    <n v="0.4526288"/>
    <x v="10"/>
    <n v="27"/>
    <x v="1"/>
    <x v="5"/>
  </r>
  <r>
    <x v="869"/>
    <x v="8"/>
    <x v="2"/>
    <n v="0.51230350000000002"/>
    <x v="10"/>
    <n v="27"/>
    <x v="1"/>
    <x v="5"/>
  </r>
  <r>
    <x v="869"/>
    <x v="9"/>
    <x v="2"/>
    <n v="0.51271"/>
    <x v="10"/>
    <n v="27"/>
    <x v="1"/>
    <x v="5"/>
  </r>
  <r>
    <x v="869"/>
    <x v="10"/>
    <x v="2"/>
    <n v="0.61401079999999997"/>
    <x v="10"/>
    <n v="27"/>
    <x v="1"/>
    <x v="5"/>
  </r>
  <r>
    <x v="869"/>
    <x v="11"/>
    <x v="2"/>
    <n v="0.49710019999999999"/>
    <x v="10"/>
    <n v="27"/>
    <x v="1"/>
    <x v="5"/>
  </r>
  <r>
    <x v="869"/>
    <x v="12"/>
    <x v="2"/>
    <n v="0.82547429999999999"/>
    <x v="10"/>
    <n v="27"/>
    <x v="1"/>
    <x v="5"/>
  </r>
  <r>
    <x v="869"/>
    <x v="18"/>
    <x v="2"/>
    <n v="0.82224229999999998"/>
    <x v="10"/>
    <n v="27"/>
    <x v="1"/>
    <x v="5"/>
  </r>
  <r>
    <x v="869"/>
    <x v="19"/>
    <x v="2"/>
    <n v="0.68952849999999999"/>
    <x v="10"/>
    <n v="27"/>
    <x v="1"/>
    <x v="5"/>
  </r>
  <r>
    <x v="869"/>
    <x v="13"/>
    <x v="2"/>
    <n v="0.46724769999999999"/>
    <x v="10"/>
    <n v="27"/>
    <x v="1"/>
    <x v="5"/>
  </r>
  <r>
    <x v="869"/>
    <x v="20"/>
    <x v="2"/>
    <n v="0.72305529999999996"/>
    <x v="10"/>
    <n v="27"/>
    <x v="1"/>
    <x v="5"/>
  </r>
  <r>
    <x v="869"/>
    <x v="0"/>
    <x v="0"/>
    <n v="0.16581000000000001"/>
    <x v="10"/>
    <n v="27"/>
    <x v="1"/>
    <x v="5"/>
  </r>
  <r>
    <x v="869"/>
    <x v="16"/>
    <x v="0"/>
    <n v="0.51259999999999994"/>
    <x v="10"/>
    <n v="27"/>
    <x v="1"/>
    <x v="5"/>
  </r>
  <r>
    <x v="869"/>
    <x v="14"/>
    <x v="0"/>
    <n v="0.51259999999999994"/>
    <x v="10"/>
    <n v="27"/>
    <x v="1"/>
    <x v="5"/>
  </r>
  <r>
    <x v="869"/>
    <x v="2"/>
    <x v="0"/>
    <n v="0.51259999999999994"/>
    <x v="10"/>
    <n v="27"/>
    <x v="1"/>
    <x v="5"/>
  </r>
  <r>
    <x v="869"/>
    <x v="5"/>
    <x v="0"/>
    <n v="0.16596"/>
    <x v="10"/>
    <n v="27"/>
    <x v="1"/>
    <x v="5"/>
  </r>
  <r>
    <x v="869"/>
    <x v="6"/>
    <x v="0"/>
    <n v="0.38845400000000002"/>
    <x v="10"/>
    <n v="27"/>
    <x v="1"/>
    <x v="5"/>
  </r>
  <r>
    <x v="869"/>
    <x v="17"/>
    <x v="0"/>
    <n v="0.66729000000000005"/>
    <x v="10"/>
    <n v="27"/>
    <x v="1"/>
    <x v="5"/>
  </r>
  <r>
    <x v="869"/>
    <x v="15"/>
    <x v="0"/>
    <n v="0.66729000000000005"/>
    <x v="10"/>
    <n v="27"/>
    <x v="1"/>
    <x v="5"/>
  </r>
  <r>
    <x v="869"/>
    <x v="8"/>
    <x v="0"/>
    <n v="0.66729000000000005"/>
    <x v="10"/>
    <n v="27"/>
    <x v="1"/>
    <x v="5"/>
  </r>
  <r>
    <x v="869"/>
    <x v="9"/>
    <x v="0"/>
    <n v="0.66729000000000005"/>
    <x v="10"/>
    <n v="27"/>
    <x v="1"/>
    <x v="5"/>
  </r>
  <r>
    <x v="869"/>
    <x v="10"/>
    <x v="0"/>
    <n v="0.66729000000000005"/>
    <x v="10"/>
    <n v="27"/>
    <x v="1"/>
    <x v="5"/>
  </r>
  <r>
    <x v="869"/>
    <x v="11"/>
    <x v="0"/>
    <n v="0.66729000000000005"/>
    <x v="10"/>
    <n v="27"/>
    <x v="1"/>
    <x v="5"/>
  </r>
  <r>
    <x v="869"/>
    <x v="12"/>
    <x v="0"/>
    <n v="0.66729000000000005"/>
    <x v="10"/>
    <n v="27"/>
    <x v="1"/>
    <x v="5"/>
  </r>
  <r>
    <x v="869"/>
    <x v="18"/>
    <x v="0"/>
    <n v="0.1056"/>
    <x v="10"/>
    <n v="27"/>
    <x v="1"/>
    <x v="5"/>
  </r>
  <r>
    <x v="869"/>
    <x v="19"/>
    <x v="0"/>
    <n v="0.1363"/>
    <x v="10"/>
    <n v="27"/>
    <x v="1"/>
    <x v="5"/>
  </r>
  <r>
    <x v="869"/>
    <x v="13"/>
    <x v="0"/>
    <n v="8.8770000000000002E-2"/>
    <x v="10"/>
    <n v="27"/>
    <x v="1"/>
    <x v="5"/>
  </r>
  <r>
    <x v="869"/>
    <x v="20"/>
    <x v="0"/>
    <n v="0.13600000000000001"/>
    <x v="10"/>
    <n v="27"/>
    <x v="1"/>
    <x v="5"/>
  </r>
  <r>
    <x v="869"/>
    <x v="0"/>
    <x v="1"/>
    <n v="0.1189268"/>
    <x v="10"/>
    <n v="27"/>
    <x v="1"/>
    <x v="5"/>
  </r>
  <r>
    <x v="869"/>
    <x v="16"/>
    <x v="1"/>
    <n v="0.23738619999999999"/>
    <x v="10"/>
    <n v="27"/>
    <x v="1"/>
    <x v="5"/>
  </r>
  <r>
    <x v="869"/>
    <x v="14"/>
    <x v="1"/>
    <n v="0.22513820000000001"/>
    <x v="10"/>
    <n v="27"/>
    <x v="1"/>
    <x v="5"/>
  </r>
  <r>
    <x v="869"/>
    <x v="2"/>
    <x v="1"/>
    <n v="0.2344504"/>
    <x v="10"/>
    <n v="27"/>
    <x v="1"/>
    <x v="5"/>
  </r>
  <r>
    <x v="869"/>
    <x v="5"/>
    <x v="1"/>
    <n v="8.5454870000000002E-2"/>
    <x v="10"/>
    <n v="27"/>
    <x v="1"/>
    <x v="5"/>
  </r>
  <r>
    <x v="869"/>
    <x v="6"/>
    <x v="1"/>
    <n v="0.19065689999999999"/>
    <x v="10"/>
    <n v="27"/>
    <x v="1"/>
    <x v="5"/>
  </r>
  <r>
    <x v="869"/>
    <x v="17"/>
    <x v="1"/>
    <n v="0.26960489999999998"/>
    <x v="10"/>
    <n v="27"/>
    <x v="1"/>
    <x v="5"/>
  </r>
  <r>
    <x v="869"/>
    <x v="15"/>
    <x v="1"/>
    <n v="0.25758130000000001"/>
    <x v="10"/>
    <n v="27"/>
    <x v="1"/>
    <x v="5"/>
  </r>
  <r>
    <x v="869"/>
    <x v="8"/>
    <x v="1"/>
    <n v="0.27130650000000001"/>
    <x v="10"/>
    <n v="27"/>
    <x v="1"/>
    <x v="5"/>
  </r>
  <r>
    <x v="869"/>
    <x v="9"/>
    <x v="1"/>
    <n v="0.27139999999999997"/>
    <x v="10"/>
    <n v="27"/>
    <x v="1"/>
    <x v="5"/>
  </r>
  <r>
    <x v="869"/>
    <x v="10"/>
    <x v="1"/>
    <n v="0.29469919999999999"/>
    <x v="10"/>
    <n v="27"/>
    <x v="1"/>
    <x v="5"/>
  </r>
  <r>
    <x v="869"/>
    <x v="11"/>
    <x v="1"/>
    <n v="0.26780969999999998"/>
    <x v="10"/>
    <n v="27"/>
    <x v="1"/>
    <x v="5"/>
  </r>
  <r>
    <x v="869"/>
    <x v="12"/>
    <x v="1"/>
    <n v="0.34333580000000002"/>
    <x v="10"/>
    <n v="27"/>
    <x v="1"/>
    <x v="5"/>
  </r>
  <r>
    <x v="869"/>
    <x v="18"/>
    <x v="1"/>
    <n v="0.21335770000000001"/>
    <x v="10"/>
    <n v="27"/>
    <x v="1"/>
    <x v="5"/>
  </r>
  <r>
    <x v="869"/>
    <x v="19"/>
    <x v="1"/>
    <n v="0.1898715"/>
    <x v="10"/>
    <n v="27"/>
    <x v="1"/>
    <x v="5"/>
  </r>
  <r>
    <x v="869"/>
    <x v="13"/>
    <x v="1"/>
    <n v="7.2282299999999994E-2"/>
    <x v="10"/>
    <n v="27"/>
    <x v="1"/>
    <x v="5"/>
  </r>
  <r>
    <x v="869"/>
    <x v="20"/>
    <x v="1"/>
    <n v="0.19054470000000001"/>
    <x v="10"/>
    <n v="27"/>
    <x v="1"/>
    <x v="5"/>
  </r>
  <r>
    <x v="870"/>
    <x v="0"/>
    <x v="3"/>
    <n v="0.6401"/>
    <x v="10"/>
    <n v="28"/>
    <x v="2"/>
    <x v="6"/>
  </r>
  <r>
    <x v="870"/>
    <x v="16"/>
    <x v="3"/>
    <n v="1.2761"/>
    <x v="10"/>
    <n v="28"/>
    <x v="2"/>
    <x v="6"/>
  </r>
  <r>
    <x v="870"/>
    <x v="14"/>
    <x v="3"/>
    <n v="1.2092000000000001"/>
    <x v="10"/>
    <n v="28"/>
    <x v="2"/>
    <x v="6"/>
  </r>
  <r>
    <x v="870"/>
    <x v="2"/>
    <x v="3"/>
    <n v="1.2599"/>
    <x v="10"/>
    <n v="28"/>
    <x v="2"/>
    <x v="6"/>
  </r>
  <r>
    <x v="870"/>
    <x v="5"/>
    <x v="3"/>
    <n v="0.745"/>
    <x v="10"/>
    <n v="28"/>
    <x v="2"/>
    <x v="6"/>
  </r>
  <r>
    <x v="870"/>
    <x v="6"/>
    <x v="3"/>
    <n v="1.0246"/>
    <x v="10"/>
    <n v="28"/>
    <x v="2"/>
    <x v="6"/>
  </r>
  <r>
    <x v="870"/>
    <x v="17"/>
    <x v="3"/>
    <n v="1.45"/>
    <x v="10"/>
    <n v="28"/>
    <x v="2"/>
    <x v="6"/>
  </r>
  <r>
    <x v="870"/>
    <x v="15"/>
    <x v="3"/>
    <n v="1.3848"/>
    <x v="10"/>
    <n v="28"/>
    <x v="2"/>
    <x v="6"/>
  </r>
  <r>
    <x v="870"/>
    <x v="8"/>
    <x v="3"/>
    <n v="1.4559"/>
    <x v="10"/>
    <n v="28"/>
    <x v="2"/>
    <x v="6"/>
  </r>
  <r>
    <x v="870"/>
    <x v="9"/>
    <x v="3"/>
    <n v="1.4556"/>
    <x v="10"/>
    <n v="28"/>
    <x v="2"/>
    <x v="6"/>
  </r>
  <r>
    <x v="870"/>
    <x v="10"/>
    <x v="3"/>
    <n v="1.5854999999999999"/>
    <x v="10"/>
    <n v="28"/>
    <x v="2"/>
    <x v="6"/>
  </r>
  <r>
    <x v="870"/>
    <x v="11"/>
    <x v="3"/>
    <n v="1.4352"/>
    <x v="10"/>
    <n v="28"/>
    <x v="2"/>
    <x v="6"/>
  </r>
  <r>
    <x v="870"/>
    <x v="12"/>
    <x v="3"/>
    <n v="1.8379000000000001"/>
    <x v="10"/>
    <n v="28"/>
    <x v="2"/>
    <x v="6"/>
  </r>
  <r>
    <x v="870"/>
    <x v="18"/>
    <x v="3"/>
    <n v="1.1259999999999999"/>
    <x v="10"/>
    <n v="28"/>
    <x v="2"/>
    <x v="6"/>
  </r>
  <r>
    <x v="870"/>
    <x v="19"/>
    <x v="3"/>
    <n v="1.0176000000000001"/>
    <x v="10"/>
    <n v="28"/>
    <x v="2"/>
    <x v="6"/>
  </r>
  <r>
    <x v="870"/>
    <x v="13"/>
    <x v="3"/>
    <n v="0.63690199999999997"/>
    <x v="10"/>
    <n v="28"/>
    <x v="2"/>
    <x v="6"/>
  </r>
  <r>
    <x v="870"/>
    <x v="20"/>
    <x v="3"/>
    <n v="0.95699999999999996"/>
    <x v="10"/>
    <n v="28"/>
    <x v="2"/>
    <x v="6"/>
  </r>
  <r>
    <x v="870"/>
    <x v="0"/>
    <x v="2"/>
    <n v="0.35459649999999998"/>
    <x v="10"/>
    <n v="28"/>
    <x v="2"/>
    <x v="6"/>
  </r>
  <r>
    <x v="870"/>
    <x v="16"/>
    <x v="2"/>
    <n v="0.52487969999999995"/>
    <x v="10"/>
    <n v="28"/>
    <x v="2"/>
    <x v="6"/>
  </r>
  <r>
    <x v="870"/>
    <x v="14"/>
    <x v="2"/>
    <n v="0.4704894"/>
    <x v="10"/>
    <n v="28"/>
    <x v="2"/>
    <x v="6"/>
  </r>
  <r>
    <x v="870"/>
    <x v="2"/>
    <x v="2"/>
    <n v="0.51170890000000002"/>
    <x v="10"/>
    <n v="28"/>
    <x v="2"/>
    <x v="6"/>
  </r>
  <r>
    <x v="870"/>
    <x v="5"/>
    <x v="2"/>
    <n v="0.49333199999999999"/>
    <x v="10"/>
    <n v="28"/>
    <x v="2"/>
    <x v="6"/>
  </r>
  <r>
    <x v="870"/>
    <x v="6"/>
    <x v="2"/>
    <n v="0.44455420000000001"/>
    <x v="10"/>
    <n v="28"/>
    <x v="2"/>
    <x v="6"/>
  </r>
  <r>
    <x v="870"/>
    <x v="17"/>
    <x v="2"/>
    <n v="0.51157189999999997"/>
    <x v="10"/>
    <n v="28"/>
    <x v="2"/>
    <x v="6"/>
  </r>
  <r>
    <x v="870"/>
    <x v="15"/>
    <x v="2"/>
    <n v="0.45856370000000002"/>
    <x v="10"/>
    <n v="28"/>
    <x v="2"/>
    <x v="6"/>
  </r>
  <r>
    <x v="870"/>
    <x v="8"/>
    <x v="2"/>
    <n v="0.51636850000000001"/>
    <x v="10"/>
    <n v="28"/>
    <x v="2"/>
    <x v="6"/>
  </r>
  <r>
    <x v="870"/>
    <x v="9"/>
    <x v="2"/>
    <n v="0.51612469999999999"/>
    <x v="10"/>
    <n v="28"/>
    <x v="2"/>
    <x v="6"/>
  </r>
  <r>
    <x v="870"/>
    <x v="10"/>
    <x v="2"/>
    <n v="0.62173440000000002"/>
    <x v="10"/>
    <n v="28"/>
    <x v="2"/>
    <x v="6"/>
  </r>
  <r>
    <x v="870"/>
    <x v="11"/>
    <x v="2"/>
    <n v="0.49953930000000002"/>
    <x v="10"/>
    <n v="28"/>
    <x v="2"/>
    <x v="6"/>
  </r>
  <r>
    <x v="870"/>
    <x v="12"/>
    <x v="2"/>
    <n v="0.8269377"/>
    <x v="10"/>
    <n v="28"/>
    <x v="2"/>
    <x v="6"/>
  </r>
  <r>
    <x v="870"/>
    <x v="18"/>
    <x v="2"/>
    <n v="0.81004719999999997"/>
    <x v="10"/>
    <n v="28"/>
    <x v="2"/>
    <x v="6"/>
  </r>
  <r>
    <x v="870"/>
    <x v="19"/>
    <x v="2"/>
    <n v="0.69131710000000002"/>
    <x v="10"/>
    <n v="28"/>
    <x v="2"/>
    <x v="6"/>
  </r>
  <r>
    <x v="870"/>
    <x v="13"/>
    <x v="2"/>
    <n v="0.47486"/>
    <x v="10"/>
    <n v="28"/>
    <x v="2"/>
    <x v="6"/>
  </r>
  <r>
    <x v="870"/>
    <x v="20"/>
    <x v="2"/>
    <n v="0.67264880000000005"/>
    <x v="10"/>
    <n v="28"/>
    <x v="2"/>
    <x v="6"/>
  </r>
  <r>
    <x v="870"/>
    <x v="0"/>
    <x v="0"/>
    <n v="0.16581000000000001"/>
    <x v="10"/>
    <n v="28"/>
    <x v="2"/>
    <x v="6"/>
  </r>
  <r>
    <x v="870"/>
    <x v="16"/>
    <x v="0"/>
    <n v="0.51259999999999994"/>
    <x v="10"/>
    <n v="28"/>
    <x v="2"/>
    <x v="6"/>
  </r>
  <r>
    <x v="870"/>
    <x v="14"/>
    <x v="0"/>
    <n v="0.51259999999999994"/>
    <x v="10"/>
    <n v="28"/>
    <x v="2"/>
    <x v="6"/>
  </r>
  <r>
    <x v="870"/>
    <x v="2"/>
    <x v="0"/>
    <n v="0.51259999999999994"/>
    <x v="10"/>
    <n v="28"/>
    <x v="2"/>
    <x v="6"/>
  </r>
  <r>
    <x v="870"/>
    <x v="5"/>
    <x v="0"/>
    <n v="0.16596"/>
    <x v="10"/>
    <n v="28"/>
    <x v="2"/>
    <x v="6"/>
  </r>
  <r>
    <x v="870"/>
    <x v="6"/>
    <x v="0"/>
    <n v="0.38845400000000002"/>
    <x v="10"/>
    <n v="28"/>
    <x v="2"/>
    <x v="6"/>
  </r>
  <r>
    <x v="870"/>
    <x v="17"/>
    <x v="0"/>
    <n v="0.66729000000000005"/>
    <x v="10"/>
    <n v="28"/>
    <x v="2"/>
    <x v="6"/>
  </r>
  <r>
    <x v="870"/>
    <x v="15"/>
    <x v="0"/>
    <n v="0.66729000000000005"/>
    <x v="10"/>
    <n v="28"/>
    <x v="2"/>
    <x v="6"/>
  </r>
  <r>
    <x v="870"/>
    <x v="8"/>
    <x v="0"/>
    <n v="0.66729000000000005"/>
    <x v="10"/>
    <n v="28"/>
    <x v="2"/>
    <x v="6"/>
  </r>
  <r>
    <x v="870"/>
    <x v="9"/>
    <x v="0"/>
    <n v="0.66729000000000005"/>
    <x v="10"/>
    <n v="28"/>
    <x v="2"/>
    <x v="6"/>
  </r>
  <r>
    <x v="870"/>
    <x v="10"/>
    <x v="0"/>
    <n v="0.66729000000000005"/>
    <x v="10"/>
    <n v="28"/>
    <x v="2"/>
    <x v="6"/>
  </r>
  <r>
    <x v="870"/>
    <x v="11"/>
    <x v="0"/>
    <n v="0.66729000000000005"/>
    <x v="10"/>
    <n v="28"/>
    <x v="2"/>
    <x v="6"/>
  </r>
  <r>
    <x v="870"/>
    <x v="12"/>
    <x v="0"/>
    <n v="0.66729000000000005"/>
    <x v="10"/>
    <n v="28"/>
    <x v="2"/>
    <x v="6"/>
  </r>
  <r>
    <x v="870"/>
    <x v="18"/>
    <x v="0"/>
    <n v="0.1056"/>
    <x v="10"/>
    <n v="28"/>
    <x v="2"/>
    <x v="6"/>
  </r>
  <r>
    <x v="870"/>
    <x v="19"/>
    <x v="0"/>
    <n v="0.1363"/>
    <x v="10"/>
    <n v="28"/>
    <x v="2"/>
    <x v="6"/>
  </r>
  <r>
    <x v="870"/>
    <x v="13"/>
    <x v="0"/>
    <n v="8.8770000000000002E-2"/>
    <x v="10"/>
    <n v="28"/>
    <x v="2"/>
    <x v="6"/>
  </r>
  <r>
    <x v="870"/>
    <x v="20"/>
    <x v="0"/>
    <n v="0.13600000000000001"/>
    <x v="10"/>
    <n v="28"/>
    <x v="2"/>
    <x v="6"/>
  </r>
  <r>
    <x v="870"/>
    <x v="0"/>
    <x v="1"/>
    <n v="0.11969349999999999"/>
    <x v="10"/>
    <n v="28"/>
    <x v="2"/>
    <x v="6"/>
  </r>
  <r>
    <x v="870"/>
    <x v="16"/>
    <x v="1"/>
    <n v="0.23862030000000001"/>
    <x v="10"/>
    <n v="28"/>
    <x v="2"/>
    <x v="6"/>
  </r>
  <r>
    <x v="870"/>
    <x v="14"/>
    <x v="1"/>
    <n v="0.22611059999999999"/>
    <x v="10"/>
    <n v="28"/>
    <x v="2"/>
    <x v="6"/>
  </r>
  <r>
    <x v="870"/>
    <x v="2"/>
    <x v="1"/>
    <n v="0.2355911"/>
    <x v="10"/>
    <n v="28"/>
    <x v="2"/>
    <x v="6"/>
  </r>
  <r>
    <x v="870"/>
    <x v="5"/>
    <x v="1"/>
    <n v="8.570796E-2"/>
    <x v="10"/>
    <n v="28"/>
    <x v="2"/>
    <x v="6"/>
  </r>
  <r>
    <x v="870"/>
    <x v="6"/>
    <x v="1"/>
    <n v="0.19159190000000001"/>
    <x v="10"/>
    <n v="28"/>
    <x v="2"/>
    <x v="6"/>
  </r>
  <r>
    <x v="870"/>
    <x v="17"/>
    <x v="1"/>
    <n v="0.2711382"/>
    <x v="10"/>
    <n v="28"/>
    <x v="2"/>
    <x v="6"/>
  </r>
  <r>
    <x v="870"/>
    <x v="15"/>
    <x v="1"/>
    <n v="0.25894630000000002"/>
    <x v="10"/>
    <n v="28"/>
    <x v="2"/>
    <x v="6"/>
  </r>
  <r>
    <x v="870"/>
    <x v="8"/>
    <x v="1"/>
    <n v="0.27224140000000002"/>
    <x v="10"/>
    <n v="28"/>
    <x v="2"/>
    <x v="6"/>
  </r>
  <r>
    <x v="870"/>
    <x v="9"/>
    <x v="1"/>
    <n v="0.27218540000000002"/>
    <x v="10"/>
    <n v="28"/>
    <x v="2"/>
    <x v="6"/>
  </r>
  <r>
    <x v="870"/>
    <x v="10"/>
    <x v="1"/>
    <n v="0.29647560000000001"/>
    <x v="10"/>
    <n v="28"/>
    <x v="2"/>
    <x v="6"/>
  </r>
  <r>
    <x v="870"/>
    <x v="11"/>
    <x v="1"/>
    <n v="0.26837070000000002"/>
    <x v="10"/>
    <n v="28"/>
    <x v="2"/>
    <x v="6"/>
  </r>
  <r>
    <x v="870"/>
    <x v="12"/>
    <x v="1"/>
    <n v="0.34367239999999999"/>
    <x v="10"/>
    <n v="28"/>
    <x v="2"/>
    <x v="6"/>
  </r>
  <r>
    <x v="870"/>
    <x v="18"/>
    <x v="1"/>
    <n v="0.21055289999999999"/>
    <x v="10"/>
    <n v="28"/>
    <x v="2"/>
    <x v="6"/>
  </r>
  <r>
    <x v="870"/>
    <x v="19"/>
    <x v="1"/>
    <n v="0.1902829"/>
    <x v="10"/>
    <n v="28"/>
    <x v="2"/>
    <x v="6"/>
  </r>
  <r>
    <x v="870"/>
    <x v="13"/>
    <x v="1"/>
    <n v="7.3271909999999996E-2"/>
    <x v="10"/>
    <n v="28"/>
    <x v="2"/>
    <x v="6"/>
  </r>
  <r>
    <x v="870"/>
    <x v="20"/>
    <x v="1"/>
    <n v="0.1789512"/>
    <x v="10"/>
    <n v="28"/>
    <x v="2"/>
    <x v="6"/>
  </r>
  <r>
    <x v="871"/>
    <x v="0"/>
    <x v="3"/>
    <n v="0.64680000000000004"/>
    <x v="10"/>
    <n v="29"/>
    <x v="2"/>
    <x v="6"/>
  </r>
  <r>
    <x v="871"/>
    <x v="16"/>
    <x v="3"/>
    <n v="1.2842"/>
    <x v="10"/>
    <n v="29"/>
    <x v="2"/>
    <x v="6"/>
  </r>
  <r>
    <x v="871"/>
    <x v="14"/>
    <x v="3"/>
    <n v="1.2354000000000001"/>
    <x v="10"/>
    <n v="29"/>
    <x v="2"/>
    <x v="6"/>
  </r>
  <r>
    <x v="871"/>
    <x v="2"/>
    <x v="3"/>
    <n v="1.2695000000000001"/>
    <x v="10"/>
    <n v="29"/>
    <x v="2"/>
    <x v="6"/>
  </r>
  <r>
    <x v="871"/>
    <x v="5"/>
    <x v="3"/>
    <n v="0.8054"/>
    <x v="10"/>
    <n v="29"/>
    <x v="2"/>
    <x v="6"/>
  </r>
  <r>
    <x v="871"/>
    <x v="6"/>
    <x v="3"/>
    <n v="1.0297000000000001"/>
    <x v="10"/>
    <n v="29"/>
    <x v="2"/>
    <x v="6"/>
  </r>
  <r>
    <x v="871"/>
    <x v="17"/>
    <x v="3"/>
    <n v="1.458"/>
    <x v="10"/>
    <n v="29"/>
    <x v="2"/>
    <x v="6"/>
  </r>
  <r>
    <x v="871"/>
    <x v="15"/>
    <x v="3"/>
    <n v="1.4008"/>
    <x v="10"/>
    <n v="29"/>
    <x v="2"/>
    <x v="6"/>
  </r>
  <r>
    <x v="871"/>
    <x v="8"/>
    <x v="3"/>
    <n v="1.4643999999999999"/>
    <x v="10"/>
    <n v="29"/>
    <x v="2"/>
    <x v="6"/>
  </r>
  <r>
    <x v="871"/>
    <x v="9"/>
    <x v="3"/>
    <n v="1.5261"/>
    <x v="10"/>
    <n v="29"/>
    <x v="2"/>
    <x v="6"/>
  </r>
  <r>
    <x v="871"/>
    <x v="10"/>
    <x v="3"/>
    <n v="1.5934999999999999"/>
    <x v="10"/>
    <n v="29"/>
    <x v="2"/>
    <x v="6"/>
  </r>
  <r>
    <x v="871"/>
    <x v="11"/>
    <x v="3"/>
    <n v="1.4519"/>
    <x v="10"/>
    <n v="29"/>
    <x v="2"/>
    <x v="6"/>
  </r>
  <r>
    <x v="871"/>
    <x v="12"/>
    <x v="3"/>
    <n v="1.8396999999999999"/>
    <x v="10"/>
    <n v="29"/>
    <x v="2"/>
    <x v="6"/>
  </r>
  <r>
    <x v="871"/>
    <x v="18"/>
    <x v="3"/>
    <n v="1.1259999999999999"/>
    <x v="10"/>
    <n v="29"/>
    <x v="2"/>
    <x v="6"/>
  </r>
  <r>
    <x v="871"/>
    <x v="19"/>
    <x v="3"/>
    <n v="1.0176000000000001"/>
    <x v="10"/>
    <n v="29"/>
    <x v="2"/>
    <x v="6"/>
  </r>
  <r>
    <x v="871"/>
    <x v="13"/>
    <x v="3"/>
    <n v="0.64029999999999998"/>
    <x v="10"/>
    <n v="29"/>
    <x v="2"/>
    <x v="6"/>
  </r>
  <r>
    <x v="871"/>
    <x v="20"/>
    <x v="3"/>
    <n v="0.95699999999999996"/>
    <x v="10"/>
    <n v="29"/>
    <x v="2"/>
    <x v="6"/>
  </r>
  <r>
    <x v="871"/>
    <x v="0"/>
    <x v="2"/>
    <n v="0.36004360000000002"/>
    <x v="10"/>
    <n v="29"/>
    <x v="2"/>
    <x v="6"/>
  </r>
  <r>
    <x v="871"/>
    <x v="16"/>
    <x v="2"/>
    <n v="0.53146499999999997"/>
    <x v="10"/>
    <n v="29"/>
    <x v="2"/>
    <x v="6"/>
  </r>
  <r>
    <x v="871"/>
    <x v="14"/>
    <x v="2"/>
    <n v="0.49179020000000001"/>
    <x v="10"/>
    <n v="29"/>
    <x v="2"/>
    <x v="6"/>
  </r>
  <r>
    <x v="871"/>
    <x v="2"/>
    <x v="2"/>
    <n v="0.51951380000000003"/>
    <x v="10"/>
    <n v="29"/>
    <x v="2"/>
    <x v="6"/>
  </r>
  <r>
    <x v="871"/>
    <x v="5"/>
    <x v="2"/>
    <n v="0.54678340000000003"/>
    <x v="10"/>
    <n v="29"/>
    <x v="2"/>
    <x v="6"/>
  </r>
  <r>
    <x v="871"/>
    <x v="6"/>
    <x v="2"/>
    <n v="0.4487005"/>
    <x v="10"/>
    <n v="29"/>
    <x v="2"/>
    <x v="6"/>
  </r>
  <r>
    <x v="871"/>
    <x v="17"/>
    <x v="2"/>
    <n v="0.51807579999999998"/>
    <x v="10"/>
    <n v="29"/>
    <x v="2"/>
    <x v="6"/>
  </r>
  <r>
    <x v="871"/>
    <x v="15"/>
    <x v="2"/>
    <n v="0.47157179999999999"/>
    <x v="10"/>
    <n v="29"/>
    <x v="2"/>
    <x v="6"/>
  </r>
  <r>
    <x v="871"/>
    <x v="8"/>
    <x v="2"/>
    <n v="0.52327920000000006"/>
    <x v="10"/>
    <n v="29"/>
    <x v="2"/>
    <x v="6"/>
  </r>
  <r>
    <x v="871"/>
    <x v="9"/>
    <x v="2"/>
    <n v="0.57344170000000005"/>
    <x v="10"/>
    <n v="29"/>
    <x v="2"/>
    <x v="6"/>
  </r>
  <r>
    <x v="871"/>
    <x v="10"/>
    <x v="2"/>
    <n v="0.62823850000000003"/>
    <x v="10"/>
    <n v="29"/>
    <x v="2"/>
    <x v="6"/>
  </r>
  <r>
    <x v="871"/>
    <x v="11"/>
    <x v="2"/>
    <n v="0.51311649999999998"/>
    <x v="10"/>
    <n v="29"/>
    <x v="2"/>
    <x v="6"/>
  </r>
  <r>
    <x v="871"/>
    <x v="12"/>
    <x v="2"/>
    <n v="0.8284011"/>
    <x v="10"/>
    <n v="29"/>
    <x v="2"/>
    <x v="6"/>
  </r>
  <r>
    <x v="871"/>
    <x v="18"/>
    <x v="2"/>
    <n v="0.81004719999999997"/>
    <x v="10"/>
    <n v="29"/>
    <x v="2"/>
    <x v="6"/>
  </r>
  <r>
    <x v="871"/>
    <x v="19"/>
    <x v="2"/>
    <n v="0.69131710000000002"/>
    <x v="10"/>
    <n v="29"/>
    <x v="2"/>
    <x v="6"/>
  </r>
  <r>
    <x v="871"/>
    <x v="13"/>
    <x v="2"/>
    <n v="0.47786719999999999"/>
    <x v="10"/>
    <n v="29"/>
    <x v="2"/>
    <x v="6"/>
  </r>
  <r>
    <x v="871"/>
    <x v="20"/>
    <x v="2"/>
    <n v="0.67264880000000005"/>
    <x v="10"/>
    <n v="29"/>
    <x v="2"/>
    <x v="6"/>
  </r>
  <r>
    <x v="871"/>
    <x v="0"/>
    <x v="0"/>
    <n v="0.16581000000000001"/>
    <x v="10"/>
    <n v="29"/>
    <x v="2"/>
    <x v="6"/>
  </r>
  <r>
    <x v="871"/>
    <x v="16"/>
    <x v="0"/>
    <n v="0.51259999999999994"/>
    <x v="10"/>
    <n v="29"/>
    <x v="2"/>
    <x v="6"/>
  </r>
  <r>
    <x v="871"/>
    <x v="14"/>
    <x v="0"/>
    <n v="0.51259999999999994"/>
    <x v="10"/>
    <n v="29"/>
    <x v="2"/>
    <x v="6"/>
  </r>
  <r>
    <x v="871"/>
    <x v="2"/>
    <x v="0"/>
    <n v="0.51259999999999994"/>
    <x v="10"/>
    <n v="29"/>
    <x v="2"/>
    <x v="6"/>
  </r>
  <r>
    <x v="871"/>
    <x v="5"/>
    <x v="0"/>
    <n v="0.16596"/>
    <x v="10"/>
    <n v="29"/>
    <x v="2"/>
    <x v="6"/>
  </r>
  <r>
    <x v="871"/>
    <x v="6"/>
    <x v="0"/>
    <n v="0.38845400000000002"/>
    <x v="10"/>
    <n v="29"/>
    <x v="2"/>
    <x v="6"/>
  </r>
  <r>
    <x v="871"/>
    <x v="17"/>
    <x v="0"/>
    <n v="0.66729000000000005"/>
    <x v="10"/>
    <n v="29"/>
    <x v="2"/>
    <x v="6"/>
  </r>
  <r>
    <x v="871"/>
    <x v="15"/>
    <x v="0"/>
    <n v="0.66729000000000005"/>
    <x v="10"/>
    <n v="29"/>
    <x v="2"/>
    <x v="6"/>
  </r>
  <r>
    <x v="871"/>
    <x v="8"/>
    <x v="0"/>
    <n v="0.66729000000000005"/>
    <x v="10"/>
    <n v="29"/>
    <x v="2"/>
    <x v="6"/>
  </r>
  <r>
    <x v="871"/>
    <x v="9"/>
    <x v="0"/>
    <n v="0.66729000000000005"/>
    <x v="10"/>
    <n v="29"/>
    <x v="2"/>
    <x v="6"/>
  </r>
  <r>
    <x v="871"/>
    <x v="10"/>
    <x v="0"/>
    <n v="0.66729000000000005"/>
    <x v="10"/>
    <n v="29"/>
    <x v="2"/>
    <x v="6"/>
  </r>
  <r>
    <x v="871"/>
    <x v="11"/>
    <x v="0"/>
    <n v="0.66729000000000005"/>
    <x v="10"/>
    <n v="29"/>
    <x v="2"/>
    <x v="6"/>
  </r>
  <r>
    <x v="871"/>
    <x v="12"/>
    <x v="0"/>
    <n v="0.66729000000000005"/>
    <x v="10"/>
    <n v="29"/>
    <x v="2"/>
    <x v="6"/>
  </r>
  <r>
    <x v="871"/>
    <x v="18"/>
    <x v="0"/>
    <n v="0.1056"/>
    <x v="10"/>
    <n v="29"/>
    <x v="2"/>
    <x v="6"/>
  </r>
  <r>
    <x v="871"/>
    <x v="19"/>
    <x v="0"/>
    <n v="0.1363"/>
    <x v="10"/>
    <n v="29"/>
    <x v="2"/>
    <x v="6"/>
  </r>
  <r>
    <x v="871"/>
    <x v="13"/>
    <x v="0"/>
    <n v="8.8770000000000002E-2"/>
    <x v="10"/>
    <n v="29"/>
    <x v="2"/>
    <x v="6"/>
  </r>
  <r>
    <x v="871"/>
    <x v="20"/>
    <x v="0"/>
    <n v="0.13600000000000001"/>
    <x v="10"/>
    <n v="29"/>
    <x v="2"/>
    <x v="6"/>
  </r>
  <r>
    <x v="871"/>
    <x v="0"/>
    <x v="1"/>
    <n v="0.12094630000000001"/>
    <x v="10"/>
    <n v="29"/>
    <x v="2"/>
    <x v="6"/>
  </r>
  <r>
    <x v="871"/>
    <x v="16"/>
    <x v="1"/>
    <n v="0.24013499999999999"/>
    <x v="10"/>
    <n v="29"/>
    <x v="2"/>
    <x v="6"/>
  </r>
  <r>
    <x v="871"/>
    <x v="14"/>
    <x v="1"/>
    <n v="0.23100979999999999"/>
    <x v="10"/>
    <n v="29"/>
    <x v="2"/>
    <x v="6"/>
  </r>
  <r>
    <x v="871"/>
    <x v="2"/>
    <x v="1"/>
    <n v="0.23738619999999999"/>
    <x v="10"/>
    <n v="29"/>
    <x v="2"/>
    <x v="6"/>
  </r>
  <r>
    <x v="871"/>
    <x v="5"/>
    <x v="1"/>
    <n v="9.2656639999999998E-2"/>
    <x v="10"/>
    <n v="29"/>
    <x v="2"/>
    <x v="6"/>
  </r>
  <r>
    <x v="871"/>
    <x v="6"/>
    <x v="1"/>
    <n v="0.19254550000000001"/>
    <x v="10"/>
    <n v="29"/>
    <x v="2"/>
    <x v="6"/>
  </r>
  <r>
    <x v="871"/>
    <x v="17"/>
    <x v="1"/>
    <n v="0.27263409999999999"/>
    <x v="10"/>
    <n v="29"/>
    <x v="2"/>
    <x v="6"/>
  </r>
  <r>
    <x v="871"/>
    <x v="15"/>
    <x v="1"/>
    <n v="0.26193820000000001"/>
    <x v="10"/>
    <n v="29"/>
    <x v="2"/>
    <x v="6"/>
  </r>
  <r>
    <x v="871"/>
    <x v="8"/>
    <x v="1"/>
    <n v="0.27383089999999999"/>
    <x v="10"/>
    <n v="29"/>
    <x v="2"/>
    <x v="6"/>
  </r>
  <r>
    <x v="871"/>
    <x v="9"/>
    <x v="1"/>
    <n v="0.28536830000000002"/>
    <x v="10"/>
    <n v="29"/>
    <x v="2"/>
    <x v="6"/>
  </r>
  <r>
    <x v="871"/>
    <x v="10"/>
    <x v="1"/>
    <n v="0.2979715"/>
    <x v="10"/>
    <n v="29"/>
    <x v="2"/>
    <x v="6"/>
  </r>
  <r>
    <x v="871"/>
    <x v="11"/>
    <x v="1"/>
    <n v="0.2714935"/>
    <x v="10"/>
    <n v="29"/>
    <x v="2"/>
    <x v="6"/>
  </r>
  <r>
    <x v="871"/>
    <x v="12"/>
    <x v="1"/>
    <n v="0.34400900000000001"/>
    <x v="10"/>
    <n v="29"/>
    <x v="2"/>
    <x v="6"/>
  </r>
  <r>
    <x v="871"/>
    <x v="18"/>
    <x v="1"/>
    <n v="0.21055289999999999"/>
    <x v="10"/>
    <n v="29"/>
    <x v="2"/>
    <x v="6"/>
  </r>
  <r>
    <x v="871"/>
    <x v="19"/>
    <x v="1"/>
    <n v="0.1902829"/>
    <x v="10"/>
    <n v="29"/>
    <x v="2"/>
    <x v="6"/>
  </r>
  <r>
    <x v="871"/>
    <x v="13"/>
    <x v="1"/>
    <n v="7.3662829999999999E-2"/>
    <x v="10"/>
    <n v="29"/>
    <x v="2"/>
    <x v="6"/>
  </r>
  <r>
    <x v="871"/>
    <x v="20"/>
    <x v="1"/>
    <n v="0.1789512"/>
    <x v="10"/>
    <n v="29"/>
    <x v="2"/>
    <x v="6"/>
  </r>
  <r>
    <x v="872"/>
    <x v="0"/>
    <x v="3"/>
    <n v="0.64670000000000005"/>
    <x v="10"/>
    <n v="30"/>
    <x v="2"/>
    <x v="6"/>
  </r>
  <r>
    <x v="872"/>
    <x v="16"/>
    <x v="3"/>
    <n v="1.2868999999999999"/>
    <x v="10"/>
    <n v="30"/>
    <x v="2"/>
    <x v="6"/>
  </r>
  <r>
    <x v="872"/>
    <x v="14"/>
    <x v="3"/>
    <n v="1.2375"/>
    <x v="10"/>
    <n v="30"/>
    <x v="2"/>
    <x v="6"/>
  </r>
  <r>
    <x v="872"/>
    <x v="2"/>
    <x v="3"/>
    <n v="1.2696000000000001"/>
    <x v="10"/>
    <n v="30"/>
    <x v="2"/>
    <x v="6"/>
  </r>
  <r>
    <x v="872"/>
    <x v="5"/>
    <x v="3"/>
    <n v="0.80659999999999998"/>
    <x v="10"/>
    <n v="30"/>
    <x v="2"/>
    <x v="6"/>
  </r>
  <r>
    <x v="872"/>
    <x v="6"/>
    <x v="3"/>
    <n v="1.0359"/>
    <x v="10"/>
    <n v="30"/>
    <x v="2"/>
    <x v="6"/>
  </r>
  <r>
    <x v="872"/>
    <x v="17"/>
    <x v="3"/>
    <n v="1.4554"/>
    <x v="10"/>
    <n v="30"/>
    <x v="2"/>
    <x v="6"/>
  </r>
  <r>
    <x v="872"/>
    <x v="15"/>
    <x v="3"/>
    <n v="1.3995"/>
    <x v="10"/>
    <n v="30"/>
    <x v="2"/>
    <x v="6"/>
  </r>
  <r>
    <x v="872"/>
    <x v="8"/>
    <x v="3"/>
    <n v="1.4576"/>
    <x v="10"/>
    <n v="30"/>
    <x v="2"/>
    <x v="6"/>
  </r>
  <r>
    <x v="872"/>
    <x v="9"/>
    <x v="3"/>
    <n v="1.5282"/>
    <x v="10"/>
    <n v="30"/>
    <x v="2"/>
    <x v="6"/>
  </r>
  <r>
    <x v="872"/>
    <x v="10"/>
    <x v="3"/>
    <n v="1.5907"/>
    <x v="10"/>
    <n v="30"/>
    <x v="2"/>
    <x v="6"/>
  </r>
  <r>
    <x v="872"/>
    <x v="11"/>
    <x v="3"/>
    <n v="1.4488000000000001"/>
    <x v="10"/>
    <n v="30"/>
    <x v="2"/>
    <x v="6"/>
  </r>
  <r>
    <x v="872"/>
    <x v="12"/>
    <x v="3"/>
    <n v="1.8438000000000001"/>
    <x v="10"/>
    <n v="30"/>
    <x v="2"/>
    <x v="6"/>
  </r>
  <r>
    <x v="872"/>
    <x v="18"/>
    <x v="3"/>
    <n v="1.1259999999999999"/>
    <x v="10"/>
    <n v="30"/>
    <x v="2"/>
    <x v="6"/>
  </r>
  <r>
    <x v="872"/>
    <x v="19"/>
    <x v="3"/>
    <n v="1.0176000000000001"/>
    <x v="10"/>
    <n v="30"/>
    <x v="2"/>
    <x v="6"/>
  </r>
  <r>
    <x v="872"/>
    <x v="13"/>
    <x v="3"/>
    <n v="0.64480000000000004"/>
    <x v="10"/>
    <n v="30"/>
    <x v="2"/>
    <x v="6"/>
  </r>
  <r>
    <x v="872"/>
    <x v="20"/>
    <x v="3"/>
    <n v="0.95699999999999996"/>
    <x v="10"/>
    <n v="30"/>
    <x v="2"/>
    <x v="6"/>
  </r>
  <r>
    <x v="872"/>
    <x v="0"/>
    <x v="2"/>
    <n v="0.35996240000000002"/>
    <x v="10"/>
    <n v="30"/>
    <x v="2"/>
    <x v="6"/>
  </r>
  <r>
    <x v="872"/>
    <x v="16"/>
    <x v="2"/>
    <n v="0.53366020000000003"/>
    <x v="10"/>
    <n v="30"/>
    <x v="2"/>
    <x v="6"/>
  </r>
  <r>
    <x v="872"/>
    <x v="14"/>
    <x v="2"/>
    <n v="0.49349749999999998"/>
    <x v="10"/>
    <n v="30"/>
    <x v="2"/>
    <x v="6"/>
  </r>
  <r>
    <x v="872"/>
    <x v="2"/>
    <x v="2"/>
    <n v="0.51959509999999998"/>
    <x v="10"/>
    <n v="30"/>
    <x v="2"/>
    <x v="6"/>
  </r>
  <r>
    <x v="872"/>
    <x v="5"/>
    <x v="2"/>
    <n v="0.54784520000000003"/>
    <x v="10"/>
    <n v="30"/>
    <x v="2"/>
    <x v="6"/>
  </r>
  <r>
    <x v="872"/>
    <x v="6"/>
    <x v="2"/>
    <n v="0.45374120000000001"/>
    <x v="10"/>
    <n v="30"/>
    <x v="2"/>
    <x v="6"/>
  </r>
  <r>
    <x v="872"/>
    <x v="17"/>
    <x v="2"/>
    <n v="0.51596209999999998"/>
    <x v="10"/>
    <n v="30"/>
    <x v="2"/>
    <x v="6"/>
  </r>
  <r>
    <x v="872"/>
    <x v="15"/>
    <x v="2"/>
    <n v="0.47051490000000001"/>
    <x v="10"/>
    <n v="30"/>
    <x v="2"/>
    <x v="6"/>
  </r>
  <r>
    <x v="872"/>
    <x v="8"/>
    <x v="2"/>
    <n v="0.51775070000000001"/>
    <x v="10"/>
    <n v="30"/>
    <x v="2"/>
    <x v="6"/>
  </r>
  <r>
    <x v="872"/>
    <x v="9"/>
    <x v="2"/>
    <n v="0.57514909999999997"/>
    <x v="10"/>
    <n v="30"/>
    <x v="2"/>
    <x v="6"/>
  </r>
  <r>
    <x v="872"/>
    <x v="10"/>
    <x v="2"/>
    <n v="0.62596209999999997"/>
    <x v="10"/>
    <n v="30"/>
    <x v="2"/>
    <x v="6"/>
  </r>
  <r>
    <x v="872"/>
    <x v="11"/>
    <x v="2"/>
    <n v="0.51059619999999994"/>
    <x v="10"/>
    <n v="30"/>
    <x v="2"/>
    <x v="6"/>
  </r>
  <r>
    <x v="872"/>
    <x v="12"/>
    <x v="2"/>
    <n v="0.83173439999999998"/>
    <x v="10"/>
    <n v="30"/>
    <x v="2"/>
    <x v="6"/>
  </r>
  <r>
    <x v="872"/>
    <x v="18"/>
    <x v="2"/>
    <n v="0.81004719999999997"/>
    <x v="10"/>
    <n v="30"/>
    <x v="2"/>
    <x v="6"/>
  </r>
  <r>
    <x v="872"/>
    <x v="19"/>
    <x v="2"/>
    <n v="0.69131710000000002"/>
    <x v="10"/>
    <n v="30"/>
    <x v="2"/>
    <x v="6"/>
  </r>
  <r>
    <x v="872"/>
    <x v="13"/>
    <x v="2"/>
    <n v="0.48184949999999999"/>
    <x v="10"/>
    <n v="30"/>
    <x v="2"/>
    <x v="6"/>
  </r>
  <r>
    <x v="872"/>
    <x v="20"/>
    <x v="2"/>
    <n v="0.67264880000000005"/>
    <x v="10"/>
    <n v="30"/>
    <x v="2"/>
    <x v="6"/>
  </r>
  <r>
    <x v="872"/>
    <x v="0"/>
    <x v="0"/>
    <n v="0.16581000000000001"/>
    <x v="10"/>
    <n v="30"/>
    <x v="2"/>
    <x v="6"/>
  </r>
  <r>
    <x v="872"/>
    <x v="16"/>
    <x v="0"/>
    <n v="0.51259999999999994"/>
    <x v="10"/>
    <n v="30"/>
    <x v="2"/>
    <x v="6"/>
  </r>
  <r>
    <x v="872"/>
    <x v="14"/>
    <x v="0"/>
    <n v="0.51259999999999994"/>
    <x v="10"/>
    <n v="30"/>
    <x v="2"/>
    <x v="6"/>
  </r>
  <r>
    <x v="872"/>
    <x v="2"/>
    <x v="0"/>
    <n v="0.51259999999999994"/>
    <x v="10"/>
    <n v="30"/>
    <x v="2"/>
    <x v="6"/>
  </r>
  <r>
    <x v="872"/>
    <x v="5"/>
    <x v="0"/>
    <n v="0.16596"/>
    <x v="10"/>
    <n v="30"/>
    <x v="2"/>
    <x v="6"/>
  </r>
  <r>
    <x v="872"/>
    <x v="6"/>
    <x v="0"/>
    <n v="0.38845400000000002"/>
    <x v="10"/>
    <n v="30"/>
    <x v="2"/>
    <x v="6"/>
  </r>
  <r>
    <x v="872"/>
    <x v="17"/>
    <x v="0"/>
    <n v="0.66729000000000005"/>
    <x v="10"/>
    <n v="30"/>
    <x v="2"/>
    <x v="6"/>
  </r>
  <r>
    <x v="872"/>
    <x v="15"/>
    <x v="0"/>
    <n v="0.66729000000000005"/>
    <x v="10"/>
    <n v="30"/>
    <x v="2"/>
    <x v="6"/>
  </r>
  <r>
    <x v="872"/>
    <x v="8"/>
    <x v="0"/>
    <n v="0.66729000000000005"/>
    <x v="10"/>
    <n v="30"/>
    <x v="2"/>
    <x v="6"/>
  </r>
  <r>
    <x v="872"/>
    <x v="9"/>
    <x v="0"/>
    <n v="0.66729000000000005"/>
    <x v="10"/>
    <n v="30"/>
    <x v="2"/>
    <x v="6"/>
  </r>
  <r>
    <x v="872"/>
    <x v="10"/>
    <x v="0"/>
    <n v="0.66729000000000005"/>
    <x v="10"/>
    <n v="30"/>
    <x v="2"/>
    <x v="6"/>
  </r>
  <r>
    <x v="872"/>
    <x v="11"/>
    <x v="0"/>
    <n v="0.66729000000000005"/>
    <x v="10"/>
    <n v="30"/>
    <x v="2"/>
    <x v="6"/>
  </r>
  <r>
    <x v="872"/>
    <x v="12"/>
    <x v="0"/>
    <n v="0.66729000000000005"/>
    <x v="10"/>
    <n v="30"/>
    <x v="2"/>
    <x v="6"/>
  </r>
  <r>
    <x v="872"/>
    <x v="18"/>
    <x v="0"/>
    <n v="0.1056"/>
    <x v="10"/>
    <n v="30"/>
    <x v="2"/>
    <x v="6"/>
  </r>
  <r>
    <x v="872"/>
    <x v="19"/>
    <x v="0"/>
    <n v="0.1363"/>
    <x v="10"/>
    <n v="30"/>
    <x v="2"/>
    <x v="6"/>
  </r>
  <r>
    <x v="872"/>
    <x v="13"/>
    <x v="0"/>
    <n v="8.8770000000000002E-2"/>
    <x v="10"/>
    <n v="30"/>
    <x v="2"/>
    <x v="6"/>
  </r>
  <r>
    <x v="872"/>
    <x v="20"/>
    <x v="0"/>
    <n v="0.13600000000000001"/>
    <x v="10"/>
    <n v="30"/>
    <x v="2"/>
    <x v="6"/>
  </r>
  <r>
    <x v="872"/>
    <x v="0"/>
    <x v="1"/>
    <n v="0.1209276"/>
    <x v="10"/>
    <n v="30"/>
    <x v="2"/>
    <x v="6"/>
  </r>
  <r>
    <x v="872"/>
    <x v="16"/>
    <x v="1"/>
    <n v="0.24063989999999999"/>
    <x v="10"/>
    <n v="30"/>
    <x v="2"/>
    <x v="6"/>
  </r>
  <r>
    <x v="872"/>
    <x v="14"/>
    <x v="1"/>
    <n v="0.23140240000000001"/>
    <x v="10"/>
    <n v="30"/>
    <x v="2"/>
    <x v="6"/>
  </r>
  <r>
    <x v="872"/>
    <x v="2"/>
    <x v="1"/>
    <n v="0.2374049"/>
    <x v="10"/>
    <n v="30"/>
    <x v="2"/>
    <x v="6"/>
  </r>
  <r>
    <x v="872"/>
    <x v="5"/>
    <x v="1"/>
    <n v="9.2794689999999999E-2"/>
    <x v="10"/>
    <n v="30"/>
    <x v="2"/>
    <x v="6"/>
  </r>
  <r>
    <x v="872"/>
    <x v="6"/>
    <x v="1"/>
    <n v="0.19370490000000001"/>
    <x v="10"/>
    <n v="30"/>
    <x v="2"/>
    <x v="6"/>
  </r>
  <r>
    <x v="872"/>
    <x v="17"/>
    <x v="1"/>
    <n v="0.272148"/>
    <x v="10"/>
    <n v="30"/>
    <x v="2"/>
    <x v="6"/>
  </r>
  <r>
    <x v="872"/>
    <x v="15"/>
    <x v="1"/>
    <n v="0.26169510000000001"/>
    <x v="10"/>
    <n v="30"/>
    <x v="2"/>
    <x v="6"/>
  </r>
  <r>
    <x v="872"/>
    <x v="8"/>
    <x v="1"/>
    <n v="0.2725593"/>
    <x v="10"/>
    <n v="30"/>
    <x v="2"/>
    <x v="6"/>
  </r>
  <r>
    <x v="872"/>
    <x v="9"/>
    <x v="1"/>
    <n v="0.28576099999999999"/>
    <x v="10"/>
    <n v="30"/>
    <x v="2"/>
    <x v="6"/>
  </r>
  <r>
    <x v="872"/>
    <x v="10"/>
    <x v="1"/>
    <n v="0.29744799999999999"/>
    <x v="10"/>
    <n v="30"/>
    <x v="2"/>
    <x v="6"/>
  </r>
  <r>
    <x v="872"/>
    <x v="11"/>
    <x v="1"/>
    <n v="0.27091379999999998"/>
    <x v="10"/>
    <n v="30"/>
    <x v="2"/>
    <x v="6"/>
  </r>
  <r>
    <x v="872"/>
    <x v="12"/>
    <x v="1"/>
    <n v="0.34477560000000002"/>
    <x v="10"/>
    <n v="30"/>
    <x v="2"/>
    <x v="6"/>
  </r>
  <r>
    <x v="872"/>
    <x v="18"/>
    <x v="1"/>
    <n v="0.21055289999999999"/>
    <x v="10"/>
    <n v="30"/>
    <x v="2"/>
    <x v="6"/>
  </r>
  <r>
    <x v="872"/>
    <x v="19"/>
    <x v="1"/>
    <n v="0.1902829"/>
    <x v="10"/>
    <n v="30"/>
    <x v="2"/>
    <x v="6"/>
  </r>
  <r>
    <x v="872"/>
    <x v="13"/>
    <x v="1"/>
    <n v="7.4180529999999995E-2"/>
    <x v="10"/>
    <n v="30"/>
    <x v="2"/>
    <x v="6"/>
  </r>
  <r>
    <x v="872"/>
    <x v="20"/>
    <x v="1"/>
    <n v="0.1789512"/>
    <x v="10"/>
    <n v="30"/>
    <x v="2"/>
    <x v="6"/>
  </r>
  <r>
    <x v="873"/>
    <x v="0"/>
    <x v="3"/>
    <n v="0.64670000000000005"/>
    <x v="10"/>
    <n v="31"/>
    <x v="2"/>
    <x v="6"/>
  </r>
  <r>
    <x v="873"/>
    <x v="16"/>
    <x v="3"/>
    <n v="1.2887"/>
    <x v="10"/>
    <n v="31"/>
    <x v="2"/>
    <x v="6"/>
  </r>
  <r>
    <x v="873"/>
    <x v="14"/>
    <x v="3"/>
    <n v="1.238"/>
    <x v="10"/>
    <n v="31"/>
    <x v="2"/>
    <x v="6"/>
  </r>
  <r>
    <x v="873"/>
    <x v="2"/>
    <x v="3"/>
    <n v="1.2716000000000001"/>
    <x v="10"/>
    <n v="31"/>
    <x v="2"/>
    <x v="6"/>
  </r>
  <r>
    <x v="873"/>
    <x v="5"/>
    <x v="3"/>
    <n v="0.80659999999999998"/>
    <x v="10"/>
    <n v="31"/>
    <x v="2"/>
    <x v="6"/>
  </r>
  <r>
    <x v="873"/>
    <x v="6"/>
    <x v="3"/>
    <n v="1.0345"/>
    <x v="10"/>
    <n v="31"/>
    <x v="2"/>
    <x v="6"/>
  </r>
  <r>
    <x v="873"/>
    <x v="17"/>
    <x v="3"/>
    <n v="1.452"/>
    <x v="10"/>
    <n v="31"/>
    <x v="2"/>
    <x v="6"/>
  </r>
  <r>
    <x v="873"/>
    <x v="15"/>
    <x v="3"/>
    <n v="1.3948"/>
    <x v="10"/>
    <n v="31"/>
    <x v="2"/>
    <x v="6"/>
  </r>
  <r>
    <x v="873"/>
    <x v="8"/>
    <x v="3"/>
    <n v="1.4532"/>
    <x v="10"/>
    <n v="31"/>
    <x v="2"/>
    <x v="6"/>
  </r>
  <r>
    <x v="873"/>
    <x v="9"/>
    <x v="3"/>
    <n v="1.5258"/>
    <x v="10"/>
    <n v="31"/>
    <x v="2"/>
    <x v="6"/>
  </r>
  <r>
    <x v="873"/>
    <x v="10"/>
    <x v="3"/>
    <n v="1.5852999999999999"/>
    <x v="10"/>
    <n v="31"/>
    <x v="2"/>
    <x v="6"/>
  </r>
  <r>
    <x v="873"/>
    <x v="11"/>
    <x v="3"/>
    <n v="1.4436"/>
    <x v="10"/>
    <n v="31"/>
    <x v="2"/>
    <x v="6"/>
  </r>
  <r>
    <x v="873"/>
    <x v="12"/>
    <x v="3"/>
    <n v="1.8391999999999999"/>
    <x v="10"/>
    <n v="31"/>
    <x v="2"/>
    <x v="6"/>
  </r>
  <r>
    <x v="873"/>
    <x v="18"/>
    <x v="3"/>
    <n v="1.1259999999999999"/>
    <x v="10"/>
    <n v="31"/>
    <x v="2"/>
    <x v="6"/>
  </r>
  <r>
    <x v="873"/>
    <x v="19"/>
    <x v="3"/>
    <n v="1.0176000000000001"/>
    <x v="10"/>
    <n v="31"/>
    <x v="2"/>
    <x v="6"/>
  </r>
  <r>
    <x v="873"/>
    <x v="13"/>
    <x v="3"/>
    <n v="0.63975000000000004"/>
    <x v="10"/>
    <n v="31"/>
    <x v="2"/>
    <x v="6"/>
  </r>
  <r>
    <x v="873"/>
    <x v="20"/>
    <x v="3"/>
    <n v="0.95699999999999996"/>
    <x v="10"/>
    <n v="31"/>
    <x v="2"/>
    <x v="6"/>
  </r>
  <r>
    <x v="873"/>
    <x v="0"/>
    <x v="2"/>
    <n v="0.35996240000000002"/>
    <x v="10"/>
    <n v="31"/>
    <x v="2"/>
    <x v="6"/>
  </r>
  <r>
    <x v="873"/>
    <x v="16"/>
    <x v="2"/>
    <n v="0.53512360000000003"/>
    <x v="10"/>
    <n v="31"/>
    <x v="2"/>
    <x v="6"/>
  </r>
  <r>
    <x v="873"/>
    <x v="14"/>
    <x v="2"/>
    <n v="0.49390410000000001"/>
    <x v="10"/>
    <n v="31"/>
    <x v="2"/>
    <x v="6"/>
  </r>
  <r>
    <x v="873"/>
    <x v="2"/>
    <x v="2"/>
    <n v="0.52122120000000005"/>
    <x v="10"/>
    <n v="31"/>
    <x v="2"/>
    <x v="6"/>
  </r>
  <r>
    <x v="873"/>
    <x v="5"/>
    <x v="2"/>
    <n v="0.54784520000000003"/>
    <x v="10"/>
    <n v="31"/>
    <x v="2"/>
    <x v="6"/>
  </r>
  <r>
    <x v="873"/>
    <x v="6"/>
    <x v="2"/>
    <n v="0.45260299999999998"/>
    <x v="10"/>
    <n v="31"/>
    <x v="2"/>
    <x v="6"/>
  </r>
  <r>
    <x v="873"/>
    <x v="17"/>
    <x v="2"/>
    <n v="0.51319780000000004"/>
    <x v="10"/>
    <n v="31"/>
    <x v="2"/>
    <x v="6"/>
  </r>
  <r>
    <x v="873"/>
    <x v="15"/>
    <x v="2"/>
    <n v="0.46669369999999999"/>
    <x v="10"/>
    <n v="31"/>
    <x v="2"/>
    <x v="6"/>
  </r>
  <r>
    <x v="873"/>
    <x v="8"/>
    <x v="2"/>
    <n v="0.5141734"/>
    <x v="10"/>
    <n v="31"/>
    <x v="2"/>
    <x v="6"/>
  </r>
  <r>
    <x v="873"/>
    <x v="9"/>
    <x v="2"/>
    <n v="0.57319779999999998"/>
    <x v="10"/>
    <n v="31"/>
    <x v="2"/>
    <x v="6"/>
  </r>
  <r>
    <x v="873"/>
    <x v="10"/>
    <x v="2"/>
    <n v="0.62157180000000001"/>
    <x v="10"/>
    <n v="31"/>
    <x v="2"/>
    <x v="6"/>
  </r>
  <r>
    <x v="873"/>
    <x v="11"/>
    <x v="2"/>
    <n v="0.50636859999999995"/>
    <x v="10"/>
    <n v="31"/>
    <x v="2"/>
    <x v="6"/>
  </r>
  <r>
    <x v="873"/>
    <x v="12"/>
    <x v="2"/>
    <n v="0.82799460000000003"/>
    <x v="10"/>
    <n v="31"/>
    <x v="2"/>
    <x v="6"/>
  </r>
  <r>
    <x v="873"/>
    <x v="18"/>
    <x v="2"/>
    <n v="0.81004719999999997"/>
    <x v="10"/>
    <n v="31"/>
    <x v="2"/>
    <x v="6"/>
  </r>
  <r>
    <x v="873"/>
    <x v="19"/>
    <x v="2"/>
    <n v="0.69131710000000002"/>
    <x v="10"/>
    <n v="31"/>
    <x v="2"/>
    <x v="6"/>
  </r>
  <r>
    <x v="873"/>
    <x v="13"/>
    <x v="2"/>
    <n v="0.47738039999999998"/>
    <x v="10"/>
    <n v="31"/>
    <x v="2"/>
    <x v="6"/>
  </r>
  <r>
    <x v="873"/>
    <x v="20"/>
    <x v="2"/>
    <n v="0.67264880000000005"/>
    <x v="10"/>
    <n v="31"/>
    <x v="2"/>
    <x v="6"/>
  </r>
  <r>
    <x v="873"/>
    <x v="0"/>
    <x v="0"/>
    <n v="0.16581000000000001"/>
    <x v="10"/>
    <n v="31"/>
    <x v="2"/>
    <x v="6"/>
  </r>
  <r>
    <x v="873"/>
    <x v="16"/>
    <x v="0"/>
    <n v="0.51259999999999994"/>
    <x v="10"/>
    <n v="31"/>
    <x v="2"/>
    <x v="6"/>
  </r>
  <r>
    <x v="873"/>
    <x v="14"/>
    <x v="0"/>
    <n v="0.51259999999999994"/>
    <x v="10"/>
    <n v="31"/>
    <x v="2"/>
    <x v="6"/>
  </r>
  <r>
    <x v="873"/>
    <x v="2"/>
    <x v="0"/>
    <n v="0.51259999999999994"/>
    <x v="10"/>
    <n v="31"/>
    <x v="2"/>
    <x v="6"/>
  </r>
  <r>
    <x v="873"/>
    <x v="5"/>
    <x v="0"/>
    <n v="0.16596"/>
    <x v="10"/>
    <n v="31"/>
    <x v="2"/>
    <x v="6"/>
  </r>
  <r>
    <x v="873"/>
    <x v="6"/>
    <x v="0"/>
    <n v="0.38845400000000002"/>
    <x v="10"/>
    <n v="31"/>
    <x v="2"/>
    <x v="6"/>
  </r>
  <r>
    <x v="873"/>
    <x v="17"/>
    <x v="0"/>
    <n v="0.66729000000000005"/>
    <x v="10"/>
    <n v="31"/>
    <x v="2"/>
    <x v="6"/>
  </r>
  <r>
    <x v="873"/>
    <x v="15"/>
    <x v="0"/>
    <n v="0.66729000000000005"/>
    <x v="10"/>
    <n v="31"/>
    <x v="2"/>
    <x v="6"/>
  </r>
  <r>
    <x v="873"/>
    <x v="8"/>
    <x v="0"/>
    <n v="0.66729000000000005"/>
    <x v="10"/>
    <n v="31"/>
    <x v="2"/>
    <x v="6"/>
  </r>
  <r>
    <x v="873"/>
    <x v="9"/>
    <x v="0"/>
    <n v="0.66729000000000005"/>
    <x v="10"/>
    <n v="31"/>
    <x v="2"/>
    <x v="6"/>
  </r>
  <r>
    <x v="873"/>
    <x v="10"/>
    <x v="0"/>
    <n v="0.66729000000000005"/>
    <x v="10"/>
    <n v="31"/>
    <x v="2"/>
    <x v="6"/>
  </r>
  <r>
    <x v="873"/>
    <x v="11"/>
    <x v="0"/>
    <n v="0.66729000000000005"/>
    <x v="10"/>
    <n v="31"/>
    <x v="2"/>
    <x v="6"/>
  </r>
  <r>
    <x v="873"/>
    <x v="12"/>
    <x v="0"/>
    <n v="0.66729000000000005"/>
    <x v="10"/>
    <n v="31"/>
    <x v="2"/>
    <x v="6"/>
  </r>
  <r>
    <x v="873"/>
    <x v="18"/>
    <x v="0"/>
    <n v="0.1056"/>
    <x v="10"/>
    <n v="31"/>
    <x v="2"/>
    <x v="6"/>
  </r>
  <r>
    <x v="873"/>
    <x v="19"/>
    <x v="0"/>
    <n v="0.1363"/>
    <x v="10"/>
    <n v="31"/>
    <x v="2"/>
    <x v="6"/>
  </r>
  <r>
    <x v="873"/>
    <x v="13"/>
    <x v="0"/>
    <n v="8.8770000000000002E-2"/>
    <x v="10"/>
    <n v="31"/>
    <x v="2"/>
    <x v="6"/>
  </r>
  <r>
    <x v="873"/>
    <x v="20"/>
    <x v="0"/>
    <n v="0.13600000000000001"/>
    <x v="10"/>
    <n v="31"/>
    <x v="2"/>
    <x v="6"/>
  </r>
  <r>
    <x v="873"/>
    <x v="0"/>
    <x v="1"/>
    <n v="0.1209276"/>
    <x v="10"/>
    <n v="31"/>
    <x v="2"/>
    <x v="6"/>
  </r>
  <r>
    <x v="873"/>
    <x v="16"/>
    <x v="1"/>
    <n v="0.24097640000000001"/>
    <x v="10"/>
    <n v="31"/>
    <x v="2"/>
    <x v="6"/>
  </r>
  <r>
    <x v="873"/>
    <x v="14"/>
    <x v="1"/>
    <n v="0.2314959"/>
    <x v="10"/>
    <n v="31"/>
    <x v="2"/>
    <x v="6"/>
  </r>
  <r>
    <x v="873"/>
    <x v="2"/>
    <x v="1"/>
    <n v="0.23777889999999999"/>
    <x v="10"/>
    <n v="31"/>
    <x v="2"/>
    <x v="6"/>
  </r>
  <r>
    <x v="873"/>
    <x v="5"/>
    <x v="1"/>
    <n v="9.2794689999999999E-2"/>
    <x v="10"/>
    <n v="31"/>
    <x v="2"/>
    <x v="6"/>
  </r>
  <r>
    <x v="873"/>
    <x v="6"/>
    <x v="1"/>
    <n v="0.19344310000000001"/>
    <x v="10"/>
    <n v="31"/>
    <x v="2"/>
    <x v="6"/>
  </r>
  <r>
    <x v="873"/>
    <x v="17"/>
    <x v="1"/>
    <n v="0.27151219999999998"/>
    <x v="10"/>
    <n v="31"/>
    <x v="2"/>
    <x v="6"/>
  </r>
  <r>
    <x v="873"/>
    <x v="15"/>
    <x v="1"/>
    <n v="0.2608162"/>
    <x v="10"/>
    <n v="31"/>
    <x v="2"/>
    <x v="6"/>
  </r>
  <r>
    <x v="873"/>
    <x v="8"/>
    <x v="1"/>
    <n v="0.27173659999999999"/>
    <x v="10"/>
    <n v="31"/>
    <x v="2"/>
    <x v="6"/>
  </r>
  <r>
    <x v="873"/>
    <x v="9"/>
    <x v="1"/>
    <n v="0.28531220000000002"/>
    <x v="10"/>
    <n v="31"/>
    <x v="2"/>
    <x v="6"/>
  </r>
  <r>
    <x v="873"/>
    <x v="10"/>
    <x v="1"/>
    <n v="0.29643819999999999"/>
    <x v="10"/>
    <n v="31"/>
    <x v="2"/>
    <x v="6"/>
  </r>
  <r>
    <x v="873"/>
    <x v="11"/>
    <x v="1"/>
    <n v="0.2699415"/>
    <x v="10"/>
    <n v="31"/>
    <x v="2"/>
    <x v="6"/>
  </r>
  <r>
    <x v="873"/>
    <x v="12"/>
    <x v="1"/>
    <n v="0.34391549999999999"/>
    <x v="10"/>
    <n v="31"/>
    <x v="2"/>
    <x v="6"/>
  </r>
  <r>
    <x v="873"/>
    <x v="18"/>
    <x v="1"/>
    <n v="0.21055289999999999"/>
    <x v="10"/>
    <n v="31"/>
    <x v="2"/>
    <x v="6"/>
  </r>
  <r>
    <x v="873"/>
    <x v="19"/>
    <x v="1"/>
    <n v="0.1902829"/>
    <x v="10"/>
    <n v="31"/>
    <x v="2"/>
    <x v="6"/>
  </r>
  <r>
    <x v="873"/>
    <x v="13"/>
    <x v="1"/>
    <n v="7.359955E-2"/>
    <x v="10"/>
    <n v="31"/>
    <x v="2"/>
    <x v="6"/>
  </r>
  <r>
    <x v="873"/>
    <x v="20"/>
    <x v="1"/>
    <n v="0.1789512"/>
    <x v="10"/>
    <n v="31"/>
    <x v="2"/>
    <x v="6"/>
  </r>
  <r>
    <x v="874"/>
    <x v="0"/>
    <x v="3"/>
    <n v="0.64490000000000003"/>
    <x v="10"/>
    <n v="32"/>
    <x v="2"/>
    <x v="7"/>
  </r>
  <r>
    <x v="874"/>
    <x v="16"/>
    <x v="3"/>
    <n v="1.2882"/>
    <x v="10"/>
    <n v="32"/>
    <x v="2"/>
    <x v="7"/>
  </r>
  <r>
    <x v="874"/>
    <x v="14"/>
    <x v="3"/>
    <n v="1.2362"/>
    <x v="10"/>
    <n v="32"/>
    <x v="2"/>
    <x v="7"/>
  </r>
  <r>
    <x v="874"/>
    <x v="2"/>
    <x v="3"/>
    <n v="1.2664"/>
    <x v="10"/>
    <n v="32"/>
    <x v="2"/>
    <x v="7"/>
  </r>
  <r>
    <x v="874"/>
    <x v="5"/>
    <x v="3"/>
    <n v="0.80740000000000001"/>
    <x v="10"/>
    <n v="32"/>
    <x v="2"/>
    <x v="7"/>
  </r>
  <r>
    <x v="874"/>
    <x v="6"/>
    <x v="3"/>
    <n v="1.0356000000000001"/>
    <x v="10"/>
    <n v="32"/>
    <x v="2"/>
    <x v="7"/>
  </r>
  <r>
    <x v="874"/>
    <x v="17"/>
    <x v="3"/>
    <n v="1.4488000000000001"/>
    <x v="10"/>
    <n v="32"/>
    <x v="2"/>
    <x v="7"/>
  </r>
  <r>
    <x v="874"/>
    <x v="15"/>
    <x v="3"/>
    <n v="1.3906000000000001"/>
    <x v="10"/>
    <n v="32"/>
    <x v="2"/>
    <x v="7"/>
  </r>
  <r>
    <x v="874"/>
    <x v="8"/>
    <x v="3"/>
    <n v="1.4434"/>
    <x v="10"/>
    <n v="32"/>
    <x v="2"/>
    <x v="7"/>
  </r>
  <r>
    <x v="874"/>
    <x v="9"/>
    <x v="3"/>
    <n v="1.5250999999999999"/>
    <x v="10"/>
    <n v="32"/>
    <x v="2"/>
    <x v="7"/>
  </r>
  <r>
    <x v="874"/>
    <x v="10"/>
    <x v="3"/>
    <n v="1.5808"/>
    <x v="10"/>
    <n v="32"/>
    <x v="2"/>
    <x v="7"/>
  </r>
  <r>
    <x v="874"/>
    <x v="11"/>
    <x v="3"/>
    <n v="1.4329000000000001"/>
    <x v="10"/>
    <n v="32"/>
    <x v="2"/>
    <x v="7"/>
  </r>
  <r>
    <x v="874"/>
    <x v="12"/>
    <x v="3"/>
    <n v="1.8411"/>
    <x v="10"/>
    <n v="32"/>
    <x v="2"/>
    <x v="7"/>
  </r>
  <r>
    <x v="874"/>
    <x v="18"/>
    <x v="3"/>
    <n v="1.1259999999999999"/>
    <x v="10"/>
    <n v="32"/>
    <x v="2"/>
    <x v="7"/>
  </r>
  <r>
    <x v="874"/>
    <x v="19"/>
    <x v="3"/>
    <n v="1.0176000000000001"/>
    <x v="10"/>
    <n v="32"/>
    <x v="2"/>
    <x v="7"/>
  </r>
  <r>
    <x v="874"/>
    <x v="13"/>
    <x v="3"/>
    <n v="0.63890000000000002"/>
    <x v="10"/>
    <n v="32"/>
    <x v="2"/>
    <x v="7"/>
  </r>
  <r>
    <x v="874"/>
    <x v="20"/>
    <x v="3"/>
    <n v="0.95699999999999996"/>
    <x v="10"/>
    <n v="32"/>
    <x v="2"/>
    <x v="7"/>
  </r>
  <r>
    <x v="874"/>
    <x v="0"/>
    <x v="2"/>
    <n v="0.35849900000000001"/>
    <x v="10"/>
    <n v="32"/>
    <x v="2"/>
    <x v="7"/>
  </r>
  <r>
    <x v="874"/>
    <x v="16"/>
    <x v="2"/>
    <n v="0.53471709999999995"/>
    <x v="10"/>
    <n v="32"/>
    <x v="2"/>
    <x v="7"/>
  </r>
  <r>
    <x v="874"/>
    <x v="14"/>
    <x v="2"/>
    <n v="0.49244060000000001"/>
    <x v="10"/>
    <n v="32"/>
    <x v="2"/>
    <x v="7"/>
  </r>
  <r>
    <x v="874"/>
    <x v="2"/>
    <x v="2"/>
    <n v="0.51699349999999999"/>
    <x v="10"/>
    <n v="32"/>
    <x v="2"/>
    <x v="7"/>
  </r>
  <r>
    <x v="874"/>
    <x v="5"/>
    <x v="2"/>
    <n v="0.54855319999999996"/>
    <x v="10"/>
    <n v="32"/>
    <x v="2"/>
    <x v="7"/>
  </r>
  <r>
    <x v="874"/>
    <x v="6"/>
    <x v="2"/>
    <n v="0.45349719999999999"/>
    <x v="10"/>
    <n v="32"/>
    <x v="2"/>
    <x v="7"/>
  </r>
  <r>
    <x v="874"/>
    <x v="17"/>
    <x v="2"/>
    <n v="0.51059619999999994"/>
    <x v="10"/>
    <n v="32"/>
    <x v="2"/>
    <x v="7"/>
  </r>
  <r>
    <x v="874"/>
    <x v="15"/>
    <x v="2"/>
    <n v="0.4632791"/>
    <x v="10"/>
    <n v="32"/>
    <x v="2"/>
    <x v="7"/>
  </r>
  <r>
    <x v="874"/>
    <x v="8"/>
    <x v="2"/>
    <n v="0.50620600000000004"/>
    <x v="10"/>
    <n v="32"/>
    <x v="2"/>
    <x v="7"/>
  </r>
  <r>
    <x v="874"/>
    <x v="9"/>
    <x v="2"/>
    <n v="0.57262869999999999"/>
    <x v="10"/>
    <n v="32"/>
    <x v="2"/>
    <x v="7"/>
  </r>
  <r>
    <x v="874"/>
    <x v="10"/>
    <x v="2"/>
    <n v="0.6179133"/>
    <x v="10"/>
    <n v="32"/>
    <x v="2"/>
    <x v="7"/>
  </r>
  <r>
    <x v="874"/>
    <x v="11"/>
    <x v="2"/>
    <n v="0.49766929999999998"/>
    <x v="10"/>
    <n v="32"/>
    <x v="2"/>
    <x v="7"/>
  </r>
  <r>
    <x v="874"/>
    <x v="12"/>
    <x v="2"/>
    <n v="0.82953929999999998"/>
    <x v="10"/>
    <n v="32"/>
    <x v="2"/>
    <x v="7"/>
  </r>
  <r>
    <x v="874"/>
    <x v="18"/>
    <x v="2"/>
    <n v="0.81004719999999997"/>
    <x v="10"/>
    <n v="32"/>
    <x v="2"/>
    <x v="7"/>
  </r>
  <r>
    <x v="874"/>
    <x v="19"/>
    <x v="2"/>
    <n v="0.69131710000000002"/>
    <x v="10"/>
    <n v="32"/>
    <x v="2"/>
    <x v="7"/>
  </r>
  <r>
    <x v="874"/>
    <x v="13"/>
    <x v="2"/>
    <n v="0.4766282"/>
    <x v="10"/>
    <n v="32"/>
    <x v="2"/>
    <x v="7"/>
  </r>
  <r>
    <x v="874"/>
    <x v="20"/>
    <x v="2"/>
    <n v="0.67264880000000005"/>
    <x v="10"/>
    <n v="32"/>
    <x v="2"/>
    <x v="7"/>
  </r>
  <r>
    <x v="874"/>
    <x v="0"/>
    <x v="0"/>
    <n v="0.16581000000000001"/>
    <x v="10"/>
    <n v="32"/>
    <x v="2"/>
    <x v="7"/>
  </r>
  <r>
    <x v="874"/>
    <x v="16"/>
    <x v="0"/>
    <n v="0.51259999999999994"/>
    <x v="10"/>
    <n v="32"/>
    <x v="2"/>
    <x v="7"/>
  </r>
  <r>
    <x v="874"/>
    <x v="14"/>
    <x v="0"/>
    <n v="0.51259999999999994"/>
    <x v="10"/>
    <n v="32"/>
    <x v="2"/>
    <x v="7"/>
  </r>
  <r>
    <x v="874"/>
    <x v="2"/>
    <x v="0"/>
    <n v="0.51259999999999994"/>
    <x v="10"/>
    <n v="32"/>
    <x v="2"/>
    <x v="7"/>
  </r>
  <r>
    <x v="874"/>
    <x v="5"/>
    <x v="0"/>
    <n v="0.16596"/>
    <x v="10"/>
    <n v="32"/>
    <x v="2"/>
    <x v="7"/>
  </r>
  <r>
    <x v="874"/>
    <x v="6"/>
    <x v="0"/>
    <n v="0.38845400000000002"/>
    <x v="10"/>
    <n v="32"/>
    <x v="2"/>
    <x v="7"/>
  </r>
  <r>
    <x v="874"/>
    <x v="17"/>
    <x v="0"/>
    <n v="0.66729000000000005"/>
    <x v="10"/>
    <n v="32"/>
    <x v="2"/>
    <x v="7"/>
  </r>
  <r>
    <x v="874"/>
    <x v="15"/>
    <x v="0"/>
    <n v="0.66729000000000005"/>
    <x v="10"/>
    <n v="32"/>
    <x v="2"/>
    <x v="7"/>
  </r>
  <r>
    <x v="874"/>
    <x v="8"/>
    <x v="0"/>
    <n v="0.66729000000000005"/>
    <x v="10"/>
    <n v="32"/>
    <x v="2"/>
    <x v="7"/>
  </r>
  <r>
    <x v="874"/>
    <x v="9"/>
    <x v="0"/>
    <n v="0.66729000000000005"/>
    <x v="10"/>
    <n v="32"/>
    <x v="2"/>
    <x v="7"/>
  </r>
  <r>
    <x v="874"/>
    <x v="10"/>
    <x v="0"/>
    <n v="0.66729000000000005"/>
    <x v="10"/>
    <n v="32"/>
    <x v="2"/>
    <x v="7"/>
  </r>
  <r>
    <x v="874"/>
    <x v="11"/>
    <x v="0"/>
    <n v="0.66729000000000005"/>
    <x v="10"/>
    <n v="32"/>
    <x v="2"/>
    <x v="7"/>
  </r>
  <r>
    <x v="874"/>
    <x v="12"/>
    <x v="0"/>
    <n v="0.66729000000000005"/>
    <x v="10"/>
    <n v="32"/>
    <x v="2"/>
    <x v="7"/>
  </r>
  <r>
    <x v="874"/>
    <x v="18"/>
    <x v="0"/>
    <n v="0.1056"/>
    <x v="10"/>
    <n v="32"/>
    <x v="2"/>
    <x v="7"/>
  </r>
  <r>
    <x v="874"/>
    <x v="19"/>
    <x v="0"/>
    <n v="0.1363"/>
    <x v="10"/>
    <n v="32"/>
    <x v="2"/>
    <x v="7"/>
  </r>
  <r>
    <x v="874"/>
    <x v="13"/>
    <x v="0"/>
    <n v="8.8770000000000002E-2"/>
    <x v="10"/>
    <n v="32"/>
    <x v="2"/>
    <x v="7"/>
  </r>
  <r>
    <x v="874"/>
    <x v="20"/>
    <x v="0"/>
    <n v="0.13600000000000001"/>
    <x v="10"/>
    <n v="32"/>
    <x v="2"/>
    <x v="7"/>
  </r>
  <r>
    <x v="874"/>
    <x v="0"/>
    <x v="1"/>
    <n v="0.12059110000000001"/>
    <x v="10"/>
    <n v="32"/>
    <x v="2"/>
    <x v="7"/>
  </r>
  <r>
    <x v="874"/>
    <x v="16"/>
    <x v="1"/>
    <n v="0.24088290000000001"/>
    <x v="10"/>
    <n v="32"/>
    <x v="2"/>
    <x v="7"/>
  </r>
  <r>
    <x v="874"/>
    <x v="14"/>
    <x v="1"/>
    <n v="0.23115930000000001"/>
    <x v="10"/>
    <n v="32"/>
    <x v="2"/>
    <x v="7"/>
  </r>
  <r>
    <x v="874"/>
    <x v="2"/>
    <x v="1"/>
    <n v="0.2368065"/>
    <x v="10"/>
    <n v="32"/>
    <x v="2"/>
    <x v="7"/>
  </r>
  <r>
    <x v="874"/>
    <x v="5"/>
    <x v="1"/>
    <n v="9.2886720000000006E-2"/>
    <x v="10"/>
    <n v="32"/>
    <x v="2"/>
    <x v="7"/>
  </r>
  <r>
    <x v="874"/>
    <x v="6"/>
    <x v="1"/>
    <n v="0.19364880000000001"/>
    <x v="10"/>
    <n v="32"/>
    <x v="2"/>
    <x v="7"/>
  </r>
  <r>
    <x v="874"/>
    <x v="17"/>
    <x v="1"/>
    <n v="0.27091379999999998"/>
    <x v="10"/>
    <n v="32"/>
    <x v="2"/>
    <x v="7"/>
  </r>
  <r>
    <x v="874"/>
    <x v="15"/>
    <x v="1"/>
    <n v="0.26003090000000001"/>
    <x v="10"/>
    <n v="32"/>
    <x v="2"/>
    <x v="7"/>
  </r>
  <r>
    <x v="874"/>
    <x v="8"/>
    <x v="1"/>
    <n v="0.26990409999999998"/>
    <x v="10"/>
    <n v="32"/>
    <x v="2"/>
    <x v="7"/>
  </r>
  <r>
    <x v="874"/>
    <x v="9"/>
    <x v="1"/>
    <n v="0.28518130000000003"/>
    <x v="10"/>
    <n v="32"/>
    <x v="2"/>
    <x v="7"/>
  </r>
  <r>
    <x v="874"/>
    <x v="10"/>
    <x v="1"/>
    <n v="0.29559669999999999"/>
    <x v="10"/>
    <n v="32"/>
    <x v="2"/>
    <x v="7"/>
  </r>
  <r>
    <x v="874"/>
    <x v="11"/>
    <x v="1"/>
    <n v="0.26794059999999997"/>
    <x v="10"/>
    <n v="32"/>
    <x v="2"/>
    <x v="7"/>
  </r>
  <r>
    <x v="874"/>
    <x v="12"/>
    <x v="1"/>
    <n v="0.34427069999999999"/>
    <x v="10"/>
    <n v="32"/>
    <x v="2"/>
    <x v="7"/>
  </r>
  <r>
    <x v="874"/>
    <x v="18"/>
    <x v="1"/>
    <n v="0.21055289999999999"/>
    <x v="10"/>
    <n v="32"/>
    <x v="2"/>
    <x v="7"/>
  </r>
  <r>
    <x v="874"/>
    <x v="19"/>
    <x v="1"/>
    <n v="0.1902829"/>
    <x v="10"/>
    <n v="32"/>
    <x v="2"/>
    <x v="7"/>
  </r>
  <r>
    <x v="874"/>
    <x v="13"/>
    <x v="1"/>
    <n v="7.3501769999999994E-2"/>
    <x v="10"/>
    <n v="32"/>
    <x v="2"/>
    <x v="7"/>
  </r>
  <r>
    <x v="874"/>
    <x v="20"/>
    <x v="1"/>
    <n v="0.1789512"/>
    <x v="10"/>
    <n v="32"/>
    <x v="2"/>
    <x v="7"/>
  </r>
  <r>
    <x v="875"/>
    <x v="0"/>
    <x v="3"/>
    <n v="0.64490000000000003"/>
    <x v="10"/>
    <n v="33"/>
    <x v="2"/>
    <x v="7"/>
  </r>
  <r>
    <x v="875"/>
    <x v="16"/>
    <x v="3"/>
    <n v="1.2931999999999999"/>
    <x v="10"/>
    <n v="33"/>
    <x v="2"/>
    <x v="7"/>
  </r>
  <r>
    <x v="875"/>
    <x v="14"/>
    <x v="3"/>
    <n v="1.2394000000000001"/>
    <x v="10"/>
    <n v="33"/>
    <x v="2"/>
    <x v="7"/>
  </r>
  <r>
    <x v="875"/>
    <x v="2"/>
    <x v="3"/>
    <n v="1.2695000000000001"/>
    <x v="10"/>
    <n v="33"/>
    <x v="2"/>
    <x v="7"/>
  </r>
  <r>
    <x v="875"/>
    <x v="5"/>
    <x v="3"/>
    <n v="0.8105"/>
    <x v="10"/>
    <n v="33"/>
    <x v="2"/>
    <x v="7"/>
  </r>
  <r>
    <x v="875"/>
    <x v="6"/>
    <x v="3"/>
    <n v="1.0387"/>
    <x v="10"/>
    <n v="33"/>
    <x v="2"/>
    <x v="7"/>
  </r>
  <r>
    <x v="875"/>
    <x v="17"/>
    <x v="3"/>
    <n v="1.4538"/>
    <x v="10"/>
    <n v="33"/>
    <x v="2"/>
    <x v="7"/>
  </r>
  <r>
    <x v="875"/>
    <x v="15"/>
    <x v="3"/>
    <n v="1.3927"/>
    <x v="10"/>
    <n v="33"/>
    <x v="2"/>
    <x v="7"/>
  </r>
  <r>
    <x v="875"/>
    <x v="8"/>
    <x v="3"/>
    <n v="1.4457"/>
    <x v="10"/>
    <n v="33"/>
    <x v="2"/>
    <x v="7"/>
  </r>
  <r>
    <x v="875"/>
    <x v="9"/>
    <x v="3"/>
    <n v="1.5246999999999999"/>
    <x v="10"/>
    <n v="33"/>
    <x v="2"/>
    <x v="7"/>
  </r>
  <r>
    <x v="875"/>
    <x v="10"/>
    <x v="3"/>
    <n v="1.5804"/>
    <x v="10"/>
    <n v="33"/>
    <x v="2"/>
    <x v="7"/>
  </r>
  <r>
    <x v="875"/>
    <x v="11"/>
    <x v="3"/>
    <n v="1.4352"/>
    <x v="10"/>
    <n v="33"/>
    <x v="2"/>
    <x v="7"/>
  </r>
  <r>
    <x v="875"/>
    <x v="12"/>
    <x v="3"/>
    <n v="1.8433999999999999"/>
    <x v="10"/>
    <n v="33"/>
    <x v="2"/>
    <x v="7"/>
  </r>
  <r>
    <x v="875"/>
    <x v="18"/>
    <x v="3"/>
    <n v="1.1259999999999999"/>
    <x v="10"/>
    <n v="33"/>
    <x v="2"/>
    <x v="7"/>
  </r>
  <r>
    <x v="875"/>
    <x v="19"/>
    <x v="3"/>
    <n v="1.0176000000000001"/>
    <x v="10"/>
    <n v="33"/>
    <x v="2"/>
    <x v="7"/>
  </r>
  <r>
    <x v="875"/>
    <x v="13"/>
    <x v="3"/>
    <n v="0.63370000000000004"/>
    <x v="10"/>
    <n v="33"/>
    <x v="2"/>
    <x v="7"/>
  </r>
  <r>
    <x v="875"/>
    <x v="20"/>
    <x v="3"/>
    <n v="1.0176000000000001"/>
    <x v="10"/>
    <n v="33"/>
    <x v="2"/>
    <x v="7"/>
  </r>
  <r>
    <x v="875"/>
    <x v="0"/>
    <x v="2"/>
    <n v="0.35849900000000001"/>
    <x v="10"/>
    <n v="33"/>
    <x v="2"/>
    <x v="7"/>
  </r>
  <r>
    <x v="875"/>
    <x v="16"/>
    <x v="2"/>
    <n v="0.53878210000000004"/>
    <x v="10"/>
    <n v="33"/>
    <x v="2"/>
    <x v="7"/>
  </r>
  <r>
    <x v="875"/>
    <x v="14"/>
    <x v="2"/>
    <n v="0.49504229999999999"/>
    <x v="10"/>
    <n v="33"/>
    <x v="2"/>
    <x v="7"/>
  </r>
  <r>
    <x v="875"/>
    <x v="2"/>
    <x v="2"/>
    <n v="0.51951380000000003"/>
    <x v="10"/>
    <n v="33"/>
    <x v="2"/>
    <x v="7"/>
  </r>
  <r>
    <x v="875"/>
    <x v="5"/>
    <x v="2"/>
    <n v="0.55129669999999997"/>
    <x v="10"/>
    <n v="33"/>
    <x v="2"/>
    <x v="7"/>
  </r>
  <r>
    <x v="875"/>
    <x v="6"/>
    <x v="2"/>
    <n v="0.45601750000000002"/>
    <x v="10"/>
    <n v="33"/>
    <x v="2"/>
    <x v="7"/>
  </r>
  <r>
    <x v="875"/>
    <x v="17"/>
    <x v="2"/>
    <n v="0.51466120000000004"/>
    <x v="10"/>
    <n v="33"/>
    <x v="2"/>
    <x v="7"/>
  </r>
  <r>
    <x v="875"/>
    <x v="15"/>
    <x v="2"/>
    <n v="0.46498640000000002"/>
    <x v="10"/>
    <n v="33"/>
    <x v="2"/>
    <x v="7"/>
  </r>
  <r>
    <x v="875"/>
    <x v="8"/>
    <x v="2"/>
    <n v="0.50807599999999997"/>
    <x v="10"/>
    <n v="33"/>
    <x v="2"/>
    <x v="7"/>
  </r>
  <r>
    <x v="875"/>
    <x v="9"/>
    <x v="2"/>
    <n v="0.57230349999999997"/>
    <x v="10"/>
    <n v="33"/>
    <x v="2"/>
    <x v="7"/>
  </r>
  <r>
    <x v="875"/>
    <x v="10"/>
    <x v="2"/>
    <n v="0.61758800000000003"/>
    <x v="10"/>
    <n v="33"/>
    <x v="2"/>
    <x v="7"/>
  </r>
  <r>
    <x v="875"/>
    <x v="11"/>
    <x v="2"/>
    <n v="0.49953930000000002"/>
    <x v="10"/>
    <n v="33"/>
    <x v="2"/>
    <x v="7"/>
  </r>
  <r>
    <x v="875"/>
    <x v="12"/>
    <x v="2"/>
    <n v="0.83140919999999996"/>
    <x v="10"/>
    <n v="33"/>
    <x v="2"/>
    <x v="7"/>
  </r>
  <r>
    <x v="875"/>
    <x v="18"/>
    <x v="2"/>
    <n v="0.81004710000000002"/>
    <x v="10"/>
    <n v="33"/>
    <x v="2"/>
    <x v="7"/>
  </r>
  <r>
    <x v="875"/>
    <x v="19"/>
    <x v="2"/>
    <n v="0.69131710000000002"/>
    <x v="10"/>
    <n v="33"/>
    <x v="2"/>
    <x v="7"/>
  </r>
  <r>
    <x v="875"/>
    <x v="13"/>
    <x v="2"/>
    <n v="0.47202650000000002"/>
    <x v="10"/>
    <n v="33"/>
    <x v="2"/>
    <x v="7"/>
  </r>
  <r>
    <x v="875"/>
    <x v="20"/>
    <x v="2"/>
    <n v="0.72191709999999998"/>
    <x v="10"/>
    <n v="33"/>
    <x v="2"/>
    <x v="7"/>
  </r>
  <r>
    <x v="875"/>
    <x v="0"/>
    <x v="0"/>
    <n v="0.16581000000000001"/>
    <x v="10"/>
    <n v="33"/>
    <x v="2"/>
    <x v="7"/>
  </r>
  <r>
    <x v="875"/>
    <x v="16"/>
    <x v="0"/>
    <n v="0.51259999999999994"/>
    <x v="10"/>
    <n v="33"/>
    <x v="2"/>
    <x v="7"/>
  </r>
  <r>
    <x v="875"/>
    <x v="14"/>
    <x v="0"/>
    <n v="0.51259999999999994"/>
    <x v="10"/>
    <n v="33"/>
    <x v="2"/>
    <x v="7"/>
  </r>
  <r>
    <x v="875"/>
    <x v="2"/>
    <x v="0"/>
    <n v="0.51259999999999994"/>
    <x v="10"/>
    <n v="33"/>
    <x v="2"/>
    <x v="7"/>
  </r>
  <r>
    <x v="875"/>
    <x v="5"/>
    <x v="0"/>
    <n v="0.16596"/>
    <x v="10"/>
    <n v="33"/>
    <x v="2"/>
    <x v="7"/>
  </r>
  <r>
    <x v="875"/>
    <x v="6"/>
    <x v="0"/>
    <n v="0.38845400000000002"/>
    <x v="10"/>
    <n v="33"/>
    <x v="2"/>
    <x v="7"/>
  </r>
  <r>
    <x v="875"/>
    <x v="17"/>
    <x v="0"/>
    <n v="0.66729000000000005"/>
    <x v="10"/>
    <n v="33"/>
    <x v="2"/>
    <x v="7"/>
  </r>
  <r>
    <x v="875"/>
    <x v="15"/>
    <x v="0"/>
    <n v="0.66729000000000005"/>
    <x v="10"/>
    <n v="33"/>
    <x v="2"/>
    <x v="7"/>
  </r>
  <r>
    <x v="875"/>
    <x v="8"/>
    <x v="0"/>
    <n v="0.66729000000000005"/>
    <x v="10"/>
    <n v="33"/>
    <x v="2"/>
    <x v="7"/>
  </r>
  <r>
    <x v="875"/>
    <x v="9"/>
    <x v="0"/>
    <n v="0.66729000000000005"/>
    <x v="10"/>
    <n v="33"/>
    <x v="2"/>
    <x v="7"/>
  </r>
  <r>
    <x v="875"/>
    <x v="10"/>
    <x v="0"/>
    <n v="0.66729000000000005"/>
    <x v="10"/>
    <n v="33"/>
    <x v="2"/>
    <x v="7"/>
  </r>
  <r>
    <x v="875"/>
    <x v="11"/>
    <x v="0"/>
    <n v="0.66729000000000005"/>
    <x v="10"/>
    <n v="33"/>
    <x v="2"/>
    <x v="7"/>
  </r>
  <r>
    <x v="875"/>
    <x v="12"/>
    <x v="0"/>
    <n v="0.66729000000000005"/>
    <x v="10"/>
    <n v="33"/>
    <x v="2"/>
    <x v="7"/>
  </r>
  <r>
    <x v="875"/>
    <x v="18"/>
    <x v="0"/>
    <n v="0.1056"/>
    <x v="10"/>
    <n v="33"/>
    <x v="2"/>
    <x v="7"/>
  </r>
  <r>
    <x v="875"/>
    <x v="19"/>
    <x v="0"/>
    <n v="0.1363"/>
    <x v="10"/>
    <n v="33"/>
    <x v="2"/>
    <x v="7"/>
  </r>
  <r>
    <x v="875"/>
    <x v="13"/>
    <x v="0"/>
    <n v="8.8770000000000002E-2"/>
    <x v="10"/>
    <n v="33"/>
    <x v="2"/>
    <x v="7"/>
  </r>
  <r>
    <x v="875"/>
    <x v="20"/>
    <x v="0"/>
    <n v="0.13600000000000001"/>
    <x v="10"/>
    <n v="33"/>
    <x v="2"/>
    <x v="7"/>
  </r>
  <r>
    <x v="875"/>
    <x v="0"/>
    <x v="1"/>
    <n v="0.12059110000000001"/>
    <x v="10"/>
    <n v="33"/>
    <x v="2"/>
    <x v="7"/>
  </r>
  <r>
    <x v="875"/>
    <x v="16"/>
    <x v="1"/>
    <n v="0.2418179"/>
    <x v="10"/>
    <n v="33"/>
    <x v="2"/>
    <x v="7"/>
  </r>
  <r>
    <x v="875"/>
    <x v="14"/>
    <x v="1"/>
    <n v="0.23175770000000001"/>
    <x v="10"/>
    <n v="33"/>
    <x v="2"/>
    <x v="7"/>
  </r>
  <r>
    <x v="875"/>
    <x v="2"/>
    <x v="1"/>
    <n v="0.23738619999999999"/>
    <x v="10"/>
    <n v="33"/>
    <x v="2"/>
    <x v="7"/>
  </r>
  <r>
    <x v="875"/>
    <x v="5"/>
    <x v="1"/>
    <n v="9.3243370000000006E-2"/>
    <x v="10"/>
    <n v="33"/>
    <x v="2"/>
    <x v="7"/>
  </r>
  <r>
    <x v="875"/>
    <x v="6"/>
    <x v="1"/>
    <n v="0.1942285"/>
    <x v="10"/>
    <n v="33"/>
    <x v="2"/>
    <x v="7"/>
  </r>
  <r>
    <x v="875"/>
    <x v="17"/>
    <x v="1"/>
    <n v="0.2718488"/>
    <x v="10"/>
    <n v="33"/>
    <x v="2"/>
    <x v="7"/>
  </r>
  <r>
    <x v="875"/>
    <x v="15"/>
    <x v="1"/>
    <n v="0.26042359999999998"/>
    <x v="10"/>
    <n v="33"/>
    <x v="2"/>
    <x v="7"/>
  </r>
  <r>
    <x v="875"/>
    <x v="8"/>
    <x v="1"/>
    <n v="0.27033420000000002"/>
    <x v="10"/>
    <n v="33"/>
    <x v="2"/>
    <x v="7"/>
  </r>
  <r>
    <x v="875"/>
    <x v="9"/>
    <x v="1"/>
    <n v="0.28510649999999998"/>
    <x v="10"/>
    <n v="33"/>
    <x v="2"/>
    <x v="7"/>
  </r>
  <r>
    <x v="875"/>
    <x v="10"/>
    <x v="1"/>
    <n v="0.2955219"/>
    <x v="10"/>
    <n v="33"/>
    <x v="2"/>
    <x v="7"/>
  </r>
  <r>
    <x v="875"/>
    <x v="11"/>
    <x v="1"/>
    <n v="0.26837070000000002"/>
    <x v="10"/>
    <n v="33"/>
    <x v="2"/>
    <x v="7"/>
  </r>
  <r>
    <x v="875"/>
    <x v="12"/>
    <x v="1"/>
    <n v="0.34470079999999997"/>
    <x v="10"/>
    <n v="33"/>
    <x v="2"/>
    <x v="7"/>
  </r>
  <r>
    <x v="875"/>
    <x v="18"/>
    <x v="1"/>
    <n v="0.21055289999999999"/>
    <x v="10"/>
    <n v="33"/>
    <x v="2"/>
    <x v="7"/>
  </r>
  <r>
    <x v="875"/>
    <x v="19"/>
    <x v="1"/>
    <n v="0.1902829"/>
    <x v="10"/>
    <n v="33"/>
    <x v="2"/>
    <x v="7"/>
  </r>
  <r>
    <x v="875"/>
    <x v="13"/>
    <x v="1"/>
    <n v="7.2903540000000003E-2"/>
    <x v="10"/>
    <n v="33"/>
    <x v="2"/>
    <x v="7"/>
  </r>
  <r>
    <x v="875"/>
    <x v="20"/>
    <x v="1"/>
    <n v="0.1902829"/>
    <x v="10"/>
    <n v="33"/>
    <x v="2"/>
    <x v="7"/>
  </r>
  <r>
    <x v="876"/>
    <x v="0"/>
    <x v="3"/>
    <n v="0.64280000000000004"/>
    <x v="10"/>
    <n v="34"/>
    <x v="2"/>
    <x v="7"/>
  </r>
  <r>
    <x v="876"/>
    <x v="16"/>
    <x v="3"/>
    <n v="1.2859"/>
    <x v="10"/>
    <n v="34"/>
    <x v="2"/>
    <x v="7"/>
  </r>
  <r>
    <x v="876"/>
    <x v="14"/>
    <x v="3"/>
    <n v="1.2363999999999999"/>
    <x v="10"/>
    <n v="34"/>
    <x v="2"/>
    <x v="7"/>
  </r>
  <r>
    <x v="876"/>
    <x v="2"/>
    <x v="3"/>
    <n v="1.2685999999999999"/>
    <x v="10"/>
    <n v="34"/>
    <x v="2"/>
    <x v="7"/>
  </r>
  <r>
    <x v="876"/>
    <x v="5"/>
    <x v="3"/>
    <n v="0.80669999999999997"/>
    <x v="10"/>
    <n v="34"/>
    <x v="2"/>
    <x v="7"/>
  </r>
  <r>
    <x v="876"/>
    <x v="6"/>
    <x v="3"/>
    <n v="1.0326"/>
    <x v="10"/>
    <n v="34"/>
    <x v="2"/>
    <x v="7"/>
  </r>
  <r>
    <x v="876"/>
    <x v="17"/>
    <x v="3"/>
    <n v="1.4472"/>
    <x v="10"/>
    <n v="34"/>
    <x v="2"/>
    <x v="7"/>
  </r>
  <r>
    <x v="876"/>
    <x v="15"/>
    <x v="3"/>
    <n v="1.3914"/>
    <x v="10"/>
    <n v="34"/>
    <x v="2"/>
    <x v="7"/>
  </r>
  <r>
    <x v="876"/>
    <x v="8"/>
    <x v="3"/>
    <n v="1.4516"/>
    <x v="10"/>
    <n v="34"/>
    <x v="2"/>
    <x v="7"/>
  </r>
  <r>
    <x v="876"/>
    <x v="9"/>
    <x v="3"/>
    <n v="1.5238"/>
    <x v="10"/>
    <n v="34"/>
    <x v="2"/>
    <x v="7"/>
  </r>
  <r>
    <x v="876"/>
    <x v="10"/>
    <x v="3"/>
    <n v="1.5828"/>
    <x v="10"/>
    <n v="34"/>
    <x v="2"/>
    <x v="7"/>
  </r>
  <r>
    <x v="876"/>
    <x v="11"/>
    <x v="3"/>
    <n v="1.4261999999999999"/>
    <x v="10"/>
    <n v="34"/>
    <x v="2"/>
    <x v="7"/>
  </r>
  <r>
    <x v="876"/>
    <x v="12"/>
    <x v="3"/>
    <n v="1.8367"/>
    <x v="10"/>
    <n v="34"/>
    <x v="2"/>
    <x v="7"/>
  </r>
  <r>
    <x v="876"/>
    <x v="18"/>
    <x v="3"/>
    <n v="1.119"/>
    <x v="10"/>
    <n v="34"/>
    <x v="2"/>
    <x v="7"/>
  </r>
  <r>
    <x v="876"/>
    <x v="19"/>
    <x v="3"/>
    <n v="1.0176000000000001"/>
    <x v="10"/>
    <n v="34"/>
    <x v="2"/>
    <x v="7"/>
  </r>
  <r>
    <x v="876"/>
    <x v="13"/>
    <x v="3"/>
    <n v="0.63749999999999996"/>
    <x v="10"/>
    <n v="34"/>
    <x v="2"/>
    <x v="7"/>
  </r>
  <r>
    <x v="876"/>
    <x v="20"/>
    <x v="3"/>
    <n v="0.95699999999999996"/>
    <x v="10"/>
    <n v="34"/>
    <x v="2"/>
    <x v="7"/>
  </r>
  <r>
    <x v="876"/>
    <x v="0"/>
    <x v="2"/>
    <n v="0.35679159999999999"/>
    <x v="10"/>
    <n v="34"/>
    <x v="2"/>
    <x v="7"/>
  </r>
  <r>
    <x v="876"/>
    <x v="16"/>
    <x v="2"/>
    <n v="0.53284719999999997"/>
    <x v="10"/>
    <n v="34"/>
    <x v="2"/>
    <x v="7"/>
  </r>
  <r>
    <x v="876"/>
    <x v="14"/>
    <x v="2"/>
    <n v="0.49260320000000002"/>
    <x v="10"/>
    <n v="34"/>
    <x v="2"/>
    <x v="7"/>
  </r>
  <r>
    <x v="876"/>
    <x v="2"/>
    <x v="2"/>
    <n v="0.51878210000000002"/>
    <x v="10"/>
    <n v="34"/>
    <x v="2"/>
    <x v="7"/>
  </r>
  <r>
    <x v="876"/>
    <x v="5"/>
    <x v="2"/>
    <n v="0.54793380000000003"/>
    <x v="10"/>
    <n v="34"/>
    <x v="2"/>
    <x v="7"/>
  </r>
  <r>
    <x v="876"/>
    <x v="6"/>
    <x v="2"/>
    <n v="0.45105830000000002"/>
    <x v="10"/>
    <n v="34"/>
    <x v="2"/>
    <x v="7"/>
  </r>
  <r>
    <x v="876"/>
    <x v="17"/>
    <x v="2"/>
    <n v="0.50929530000000001"/>
    <x v="10"/>
    <n v="34"/>
    <x v="2"/>
    <x v="7"/>
  </r>
  <r>
    <x v="876"/>
    <x v="15"/>
    <x v="2"/>
    <n v="0.46392949999999999"/>
    <x v="10"/>
    <n v="34"/>
    <x v="2"/>
    <x v="7"/>
  </r>
  <r>
    <x v="876"/>
    <x v="8"/>
    <x v="2"/>
    <n v="0.51287260000000001"/>
    <x v="10"/>
    <n v="34"/>
    <x v="2"/>
    <x v="7"/>
  </r>
  <r>
    <x v="876"/>
    <x v="9"/>
    <x v="2"/>
    <n v="0.57157179999999996"/>
    <x v="10"/>
    <n v="34"/>
    <x v="2"/>
    <x v="7"/>
  </r>
  <r>
    <x v="876"/>
    <x v="10"/>
    <x v="2"/>
    <n v="0.61953930000000001"/>
    <x v="10"/>
    <n v="34"/>
    <x v="2"/>
    <x v="7"/>
  </r>
  <r>
    <x v="876"/>
    <x v="11"/>
    <x v="2"/>
    <n v="0.4922222"/>
    <x v="10"/>
    <n v="34"/>
    <x v="2"/>
    <x v="7"/>
  </r>
  <r>
    <x v="876"/>
    <x v="12"/>
    <x v="2"/>
    <n v="0.82596199999999997"/>
    <x v="10"/>
    <n v="34"/>
    <x v="2"/>
    <x v="7"/>
  </r>
  <r>
    <x v="876"/>
    <x v="18"/>
    <x v="2"/>
    <n v="0.80435610000000002"/>
    <x v="10"/>
    <n v="34"/>
    <x v="2"/>
    <x v="7"/>
  </r>
  <r>
    <x v="876"/>
    <x v="19"/>
    <x v="2"/>
    <n v="0.69131710000000002"/>
    <x v="10"/>
    <n v="34"/>
    <x v="2"/>
    <x v="7"/>
  </r>
  <r>
    <x v="876"/>
    <x v="13"/>
    <x v="2"/>
    <n v="0.47538930000000001"/>
    <x v="10"/>
    <n v="34"/>
    <x v="2"/>
    <x v="7"/>
  </r>
  <r>
    <x v="876"/>
    <x v="20"/>
    <x v="2"/>
    <n v="0.67264880000000005"/>
    <x v="10"/>
    <n v="34"/>
    <x v="2"/>
    <x v="7"/>
  </r>
  <r>
    <x v="876"/>
    <x v="0"/>
    <x v="0"/>
    <n v="0.16581000000000001"/>
    <x v="10"/>
    <n v="34"/>
    <x v="2"/>
    <x v="7"/>
  </r>
  <r>
    <x v="876"/>
    <x v="16"/>
    <x v="0"/>
    <n v="0.51259999999999994"/>
    <x v="10"/>
    <n v="34"/>
    <x v="2"/>
    <x v="7"/>
  </r>
  <r>
    <x v="876"/>
    <x v="14"/>
    <x v="0"/>
    <n v="0.51259999999999994"/>
    <x v="10"/>
    <n v="34"/>
    <x v="2"/>
    <x v="7"/>
  </r>
  <r>
    <x v="876"/>
    <x v="2"/>
    <x v="0"/>
    <n v="0.51259999999999994"/>
    <x v="10"/>
    <n v="34"/>
    <x v="2"/>
    <x v="7"/>
  </r>
  <r>
    <x v="876"/>
    <x v="5"/>
    <x v="0"/>
    <n v="0.16596"/>
    <x v="10"/>
    <n v="34"/>
    <x v="2"/>
    <x v="7"/>
  </r>
  <r>
    <x v="876"/>
    <x v="6"/>
    <x v="0"/>
    <n v="0.38845400000000002"/>
    <x v="10"/>
    <n v="34"/>
    <x v="2"/>
    <x v="7"/>
  </r>
  <r>
    <x v="876"/>
    <x v="17"/>
    <x v="0"/>
    <n v="0.66729000000000005"/>
    <x v="10"/>
    <n v="34"/>
    <x v="2"/>
    <x v="7"/>
  </r>
  <r>
    <x v="876"/>
    <x v="15"/>
    <x v="0"/>
    <n v="0.66729000000000005"/>
    <x v="10"/>
    <n v="34"/>
    <x v="2"/>
    <x v="7"/>
  </r>
  <r>
    <x v="876"/>
    <x v="8"/>
    <x v="0"/>
    <n v="0.66729000000000005"/>
    <x v="10"/>
    <n v="34"/>
    <x v="2"/>
    <x v="7"/>
  </r>
  <r>
    <x v="876"/>
    <x v="9"/>
    <x v="0"/>
    <n v="0.66729000000000005"/>
    <x v="10"/>
    <n v="34"/>
    <x v="2"/>
    <x v="7"/>
  </r>
  <r>
    <x v="876"/>
    <x v="10"/>
    <x v="0"/>
    <n v="0.66729000000000005"/>
    <x v="10"/>
    <n v="34"/>
    <x v="2"/>
    <x v="7"/>
  </r>
  <r>
    <x v="876"/>
    <x v="11"/>
    <x v="0"/>
    <n v="0.66729000000000005"/>
    <x v="10"/>
    <n v="34"/>
    <x v="2"/>
    <x v="7"/>
  </r>
  <r>
    <x v="876"/>
    <x v="12"/>
    <x v="0"/>
    <n v="0.66729000000000005"/>
    <x v="10"/>
    <n v="34"/>
    <x v="2"/>
    <x v="7"/>
  </r>
  <r>
    <x v="876"/>
    <x v="18"/>
    <x v="0"/>
    <n v="0.1056"/>
    <x v="10"/>
    <n v="34"/>
    <x v="2"/>
    <x v="7"/>
  </r>
  <r>
    <x v="876"/>
    <x v="19"/>
    <x v="0"/>
    <n v="0.1363"/>
    <x v="10"/>
    <n v="34"/>
    <x v="2"/>
    <x v="7"/>
  </r>
  <r>
    <x v="876"/>
    <x v="13"/>
    <x v="0"/>
    <n v="8.8770000000000002E-2"/>
    <x v="10"/>
    <n v="34"/>
    <x v="2"/>
    <x v="7"/>
  </r>
  <r>
    <x v="876"/>
    <x v="20"/>
    <x v="0"/>
    <n v="0.13600000000000001"/>
    <x v="10"/>
    <n v="34"/>
    <x v="2"/>
    <x v="7"/>
  </r>
  <r>
    <x v="876"/>
    <x v="0"/>
    <x v="1"/>
    <n v="0.1201984"/>
    <x v="10"/>
    <n v="34"/>
    <x v="2"/>
    <x v="7"/>
  </r>
  <r>
    <x v="876"/>
    <x v="16"/>
    <x v="1"/>
    <n v="0.24045279999999999"/>
    <x v="10"/>
    <n v="34"/>
    <x v="2"/>
    <x v="7"/>
  </r>
  <r>
    <x v="876"/>
    <x v="14"/>
    <x v="1"/>
    <n v="0.2311967"/>
    <x v="10"/>
    <n v="34"/>
    <x v="2"/>
    <x v="7"/>
  </r>
  <r>
    <x v="876"/>
    <x v="2"/>
    <x v="1"/>
    <n v="0.23721790000000001"/>
    <x v="10"/>
    <n v="34"/>
    <x v="2"/>
    <x v="7"/>
  </r>
  <r>
    <x v="876"/>
    <x v="5"/>
    <x v="1"/>
    <n v="9.2806189999999997E-2"/>
    <x v="10"/>
    <n v="34"/>
    <x v="2"/>
    <x v="7"/>
  </r>
  <r>
    <x v="876"/>
    <x v="6"/>
    <x v="1"/>
    <n v="0.1930878"/>
    <x v="10"/>
    <n v="34"/>
    <x v="2"/>
    <x v="7"/>
  </r>
  <r>
    <x v="876"/>
    <x v="17"/>
    <x v="1"/>
    <n v="0.27061459999999998"/>
    <x v="10"/>
    <n v="34"/>
    <x v="2"/>
    <x v="7"/>
  </r>
  <r>
    <x v="876"/>
    <x v="15"/>
    <x v="1"/>
    <n v="0.26018049999999998"/>
    <x v="10"/>
    <n v="34"/>
    <x v="2"/>
    <x v="7"/>
  </r>
  <r>
    <x v="876"/>
    <x v="8"/>
    <x v="1"/>
    <n v="0.2714374"/>
    <x v="10"/>
    <n v="34"/>
    <x v="2"/>
    <x v="7"/>
  </r>
  <r>
    <x v="876"/>
    <x v="9"/>
    <x v="1"/>
    <n v="0.28493819999999997"/>
    <x v="10"/>
    <n v="34"/>
    <x v="2"/>
    <x v="7"/>
  </r>
  <r>
    <x v="876"/>
    <x v="10"/>
    <x v="1"/>
    <n v="0.29597069999999998"/>
    <x v="10"/>
    <n v="34"/>
    <x v="2"/>
    <x v="7"/>
  </r>
  <r>
    <x v="876"/>
    <x v="11"/>
    <x v="1"/>
    <n v="0.26668779999999997"/>
    <x v="10"/>
    <n v="34"/>
    <x v="2"/>
    <x v="7"/>
  </r>
  <r>
    <x v="876"/>
    <x v="12"/>
    <x v="1"/>
    <n v="0.34344799999999998"/>
    <x v="10"/>
    <n v="34"/>
    <x v="2"/>
    <x v="7"/>
  </r>
  <r>
    <x v="876"/>
    <x v="18"/>
    <x v="1"/>
    <n v="0.20924390000000001"/>
    <x v="10"/>
    <n v="34"/>
    <x v="2"/>
    <x v="7"/>
  </r>
  <r>
    <x v="876"/>
    <x v="19"/>
    <x v="1"/>
    <n v="0.1902829"/>
    <x v="10"/>
    <n v="34"/>
    <x v="2"/>
    <x v="7"/>
  </r>
  <r>
    <x v="876"/>
    <x v="13"/>
    <x v="1"/>
    <n v="7.3340710000000003E-2"/>
    <x v="10"/>
    <n v="34"/>
    <x v="2"/>
    <x v="7"/>
  </r>
  <r>
    <x v="876"/>
    <x v="20"/>
    <x v="1"/>
    <n v="0.1789512"/>
    <x v="10"/>
    <n v="34"/>
    <x v="2"/>
    <x v="7"/>
  </r>
  <r>
    <x v="877"/>
    <x v="0"/>
    <x v="3"/>
    <n v="0.64319999999999999"/>
    <x v="10"/>
    <n v="35"/>
    <x v="2"/>
    <x v="7"/>
  </r>
  <r>
    <x v="877"/>
    <x v="16"/>
    <x v="3"/>
    <n v="1.2864"/>
    <x v="10"/>
    <n v="35"/>
    <x v="2"/>
    <x v="7"/>
  </r>
  <r>
    <x v="877"/>
    <x v="14"/>
    <x v="3"/>
    <n v="1.2411000000000001"/>
    <x v="10"/>
    <n v="35"/>
    <x v="2"/>
    <x v="7"/>
  </r>
  <r>
    <x v="877"/>
    <x v="2"/>
    <x v="3"/>
    <n v="1.2683"/>
    <x v="10"/>
    <n v="35"/>
    <x v="2"/>
    <x v="7"/>
  </r>
  <r>
    <x v="877"/>
    <x v="5"/>
    <x v="3"/>
    <n v="0.82130000000000003"/>
    <x v="10"/>
    <n v="35"/>
    <x v="2"/>
    <x v="7"/>
  </r>
  <r>
    <x v="877"/>
    <x v="6"/>
    <x v="3"/>
    <n v="1.0322"/>
    <x v="10"/>
    <n v="35"/>
    <x v="2"/>
    <x v="7"/>
  </r>
  <r>
    <x v="877"/>
    <x v="17"/>
    <x v="3"/>
    <n v="1.4478"/>
    <x v="10"/>
    <n v="35"/>
    <x v="2"/>
    <x v="7"/>
  </r>
  <r>
    <x v="877"/>
    <x v="15"/>
    <x v="3"/>
    <n v="1.3944000000000001"/>
    <x v="10"/>
    <n v="35"/>
    <x v="2"/>
    <x v="7"/>
  </r>
  <r>
    <x v="877"/>
    <x v="8"/>
    <x v="3"/>
    <n v="1.4534"/>
    <x v="10"/>
    <n v="35"/>
    <x v="2"/>
    <x v="7"/>
  </r>
  <r>
    <x v="877"/>
    <x v="9"/>
    <x v="3"/>
    <n v="1.5361"/>
    <x v="10"/>
    <n v="35"/>
    <x v="2"/>
    <x v="7"/>
  </r>
  <r>
    <x v="877"/>
    <x v="10"/>
    <x v="3"/>
    <n v="1.5849"/>
    <x v="10"/>
    <n v="35"/>
    <x v="2"/>
    <x v="7"/>
  </r>
  <r>
    <x v="877"/>
    <x v="11"/>
    <x v="3"/>
    <n v="1.4276"/>
    <x v="10"/>
    <n v="35"/>
    <x v="2"/>
    <x v="7"/>
  </r>
  <r>
    <x v="877"/>
    <x v="12"/>
    <x v="3"/>
    <n v="1.8349"/>
    <x v="10"/>
    <n v="35"/>
    <x v="2"/>
    <x v="7"/>
  </r>
  <r>
    <x v="877"/>
    <x v="18"/>
    <x v="3"/>
    <n v="1.119"/>
    <x v="10"/>
    <n v="35"/>
    <x v="2"/>
    <x v="7"/>
  </r>
  <r>
    <x v="877"/>
    <x v="19"/>
    <x v="3"/>
    <n v="1.0176000000000001"/>
    <x v="10"/>
    <n v="35"/>
    <x v="2"/>
    <x v="7"/>
  </r>
  <r>
    <x v="877"/>
    <x v="13"/>
    <x v="3"/>
    <n v="0.64229999999999998"/>
    <x v="10"/>
    <n v="35"/>
    <x v="2"/>
    <x v="7"/>
  </r>
  <r>
    <x v="877"/>
    <x v="20"/>
    <x v="3"/>
    <n v="0.95699999999999996"/>
    <x v="10"/>
    <n v="35"/>
    <x v="2"/>
    <x v="7"/>
  </r>
  <r>
    <x v="877"/>
    <x v="0"/>
    <x v="2"/>
    <n v="0.35711680000000001"/>
    <x v="10"/>
    <n v="35"/>
    <x v="2"/>
    <x v="7"/>
  </r>
  <r>
    <x v="877"/>
    <x v="16"/>
    <x v="2"/>
    <n v="0.53325359999999999"/>
    <x v="10"/>
    <n v="35"/>
    <x v="2"/>
    <x v="7"/>
  </r>
  <r>
    <x v="877"/>
    <x v="14"/>
    <x v="2"/>
    <n v="0.49642429999999999"/>
    <x v="10"/>
    <n v="35"/>
    <x v="2"/>
    <x v="7"/>
  </r>
  <r>
    <x v="877"/>
    <x v="2"/>
    <x v="2"/>
    <n v="0.51853819999999995"/>
    <x v="10"/>
    <n v="35"/>
    <x v="2"/>
    <x v="7"/>
  </r>
  <r>
    <x v="877"/>
    <x v="5"/>
    <x v="2"/>
    <n v="0.56085419999999997"/>
    <x v="10"/>
    <n v="35"/>
    <x v="2"/>
    <x v="7"/>
  </r>
  <r>
    <x v="877"/>
    <x v="6"/>
    <x v="2"/>
    <n v="0.45073299999999999"/>
    <x v="10"/>
    <n v="35"/>
    <x v="2"/>
    <x v="7"/>
  </r>
  <r>
    <x v="877"/>
    <x v="17"/>
    <x v="2"/>
    <n v="0.50978319999999999"/>
    <x v="10"/>
    <n v="35"/>
    <x v="2"/>
    <x v="7"/>
  </r>
  <r>
    <x v="877"/>
    <x v="15"/>
    <x v="2"/>
    <n v="0.46636860000000002"/>
    <x v="10"/>
    <n v="35"/>
    <x v="2"/>
    <x v="7"/>
  </r>
  <r>
    <x v="877"/>
    <x v="8"/>
    <x v="2"/>
    <n v="0.51433600000000002"/>
    <x v="10"/>
    <n v="35"/>
    <x v="2"/>
    <x v="7"/>
  </r>
  <r>
    <x v="877"/>
    <x v="9"/>
    <x v="2"/>
    <n v="0.58157179999999997"/>
    <x v="10"/>
    <n v="35"/>
    <x v="2"/>
    <x v="7"/>
  </r>
  <r>
    <x v="877"/>
    <x v="10"/>
    <x v="2"/>
    <n v="0.62124659999999998"/>
    <x v="10"/>
    <n v="35"/>
    <x v="2"/>
    <x v="7"/>
  </r>
  <r>
    <x v="877"/>
    <x v="11"/>
    <x v="2"/>
    <n v="0.49336049999999998"/>
    <x v="10"/>
    <n v="35"/>
    <x v="2"/>
    <x v="7"/>
  </r>
  <r>
    <x v="877"/>
    <x v="12"/>
    <x v="2"/>
    <n v="0.82449870000000003"/>
    <x v="10"/>
    <n v="35"/>
    <x v="2"/>
    <x v="7"/>
  </r>
  <r>
    <x v="877"/>
    <x v="18"/>
    <x v="2"/>
    <n v="0.80435610000000002"/>
    <x v="10"/>
    <n v="35"/>
    <x v="2"/>
    <x v="7"/>
  </r>
  <r>
    <x v="877"/>
    <x v="19"/>
    <x v="2"/>
    <n v="0.69131710000000002"/>
    <x v="10"/>
    <n v="35"/>
    <x v="2"/>
    <x v="7"/>
  </r>
  <r>
    <x v="877"/>
    <x v="13"/>
    <x v="2"/>
    <n v="0.47963709999999998"/>
    <x v="10"/>
    <n v="35"/>
    <x v="2"/>
    <x v="7"/>
  </r>
  <r>
    <x v="877"/>
    <x v="20"/>
    <x v="2"/>
    <n v="0.67264880000000005"/>
    <x v="10"/>
    <n v="35"/>
    <x v="2"/>
    <x v="7"/>
  </r>
  <r>
    <x v="877"/>
    <x v="0"/>
    <x v="0"/>
    <n v="0.16581000000000001"/>
    <x v="10"/>
    <n v="35"/>
    <x v="2"/>
    <x v="7"/>
  </r>
  <r>
    <x v="877"/>
    <x v="16"/>
    <x v="0"/>
    <n v="0.51259999999999994"/>
    <x v="10"/>
    <n v="35"/>
    <x v="2"/>
    <x v="7"/>
  </r>
  <r>
    <x v="877"/>
    <x v="14"/>
    <x v="0"/>
    <n v="0.51259999999999994"/>
    <x v="10"/>
    <n v="35"/>
    <x v="2"/>
    <x v="7"/>
  </r>
  <r>
    <x v="877"/>
    <x v="2"/>
    <x v="0"/>
    <n v="0.51259999999999994"/>
    <x v="10"/>
    <n v="35"/>
    <x v="2"/>
    <x v="7"/>
  </r>
  <r>
    <x v="877"/>
    <x v="5"/>
    <x v="0"/>
    <n v="0.16596"/>
    <x v="10"/>
    <n v="35"/>
    <x v="2"/>
    <x v="7"/>
  </r>
  <r>
    <x v="877"/>
    <x v="6"/>
    <x v="0"/>
    <n v="0.38845400000000002"/>
    <x v="10"/>
    <n v="35"/>
    <x v="2"/>
    <x v="7"/>
  </r>
  <r>
    <x v="877"/>
    <x v="17"/>
    <x v="0"/>
    <n v="0.66729000000000005"/>
    <x v="10"/>
    <n v="35"/>
    <x v="2"/>
    <x v="7"/>
  </r>
  <r>
    <x v="877"/>
    <x v="15"/>
    <x v="0"/>
    <n v="0.66729000000000005"/>
    <x v="10"/>
    <n v="35"/>
    <x v="2"/>
    <x v="7"/>
  </r>
  <r>
    <x v="877"/>
    <x v="8"/>
    <x v="0"/>
    <n v="0.66729000000000005"/>
    <x v="10"/>
    <n v="35"/>
    <x v="2"/>
    <x v="7"/>
  </r>
  <r>
    <x v="877"/>
    <x v="9"/>
    <x v="0"/>
    <n v="0.66729000000000005"/>
    <x v="10"/>
    <n v="35"/>
    <x v="2"/>
    <x v="7"/>
  </r>
  <r>
    <x v="877"/>
    <x v="10"/>
    <x v="0"/>
    <n v="0.66729000000000005"/>
    <x v="10"/>
    <n v="35"/>
    <x v="2"/>
    <x v="7"/>
  </r>
  <r>
    <x v="877"/>
    <x v="11"/>
    <x v="0"/>
    <n v="0.66729000000000005"/>
    <x v="10"/>
    <n v="35"/>
    <x v="2"/>
    <x v="7"/>
  </r>
  <r>
    <x v="877"/>
    <x v="12"/>
    <x v="0"/>
    <n v="0.66729000000000005"/>
    <x v="10"/>
    <n v="35"/>
    <x v="2"/>
    <x v="7"/>
  </r>
  <r>
    <x v="877"/>
    <x v="18"/>
    <x v="0"/>
    <n v="0.1056"/>
    <x v="10"/>
    <n v="35"/>
    <x v="2"/>
    <x v="7"/>
  </r>
  <r>
    <x v="877"/>
    <x v="19"/>
    <x v="0"/>
    <n v="0.1363"/>
    <x v="10"/>
    <n v="35"/>
    <x v="2"/>
    <x v="7"/>
  </r>
  <r>
    <x v="877"/>
    <x v="13"/>
    <x v="0"/>
    <n v="8.8770000000000002E-2"/>
    <x v="10"/>
    <n v="35"/>
    <x v="2"/>
    <x v="7"/>
  </r>
  <r>
    <x v="877"/>
    <x v="20"/>
    <x v="0"/>
    <n v="0.13600000000000001"/>
    <x v="10"/>
    <n v="35"/>
    <x v="2"/>
    <x v="7"/>
  </r>
  <r>
    <x v="877"/>
    <x v="0"/>
    <x v="1"/>
    <n v="0.1202732"/>
    <x v="10"/>
    <n v="35"/>
    <x v="2"/>
    <x v="7"/>
  </r>
  <r>
    <x v="877"/>
    <x v="16"/>
    <x v="1"/>
    <n v="0.24054629999999999"/>
    <x v="10"/>
    <n v="35"/>
    <x v="2"/>
    <x v="7"/>
  </r>
  <r>
    <x v="877"/>
    <x v="14"/>
    <x v="1"/>
    <n v="0.23207559999999999"/>
    <x v="10"/>
    <n v="35"/>
    <x v="2"/>
    <x v="7"/>
  </r>
  <r>
    <x v="877"/>
    <x v="2"/>
    <x v="1"/>
    <n v="0.23716180000000001"/>
    <x v="10"/>
    <n v="35"/>
    <x v="2"/>
    <x v="7"/>
  </r>
  <r>
    <x v="877"/>
    <x v="5"/>
    <x v="1"/>
    <n v="9.4485840000000001E-2"/>
    <x v="10"/>
    <n v="35"/>
    <x v="2"/>
    <x v="7"/>
  </r>
  <r>
    <x v="877"/>
    <x v="6"/>
    <x v="1"/>
    <n v="0.19301299999999999"/>
    <x v="10"/>
    <n v="35"/>
    <x v="2"/>
    <x v="7"/>
  </r>
  <r>
    <x v="877"/>
    <x v="17"/>
    <x v="1"/>
    <n v="0.27072679999999999"/>
    <x v="10"/>
    <n v="35"/>
    <x v="2"/>
    <x v="7"/>
  </r>
  <r>
    <x v="877"/>
    <x v="15"/>
    <x v="1"/>
    <n v="0.26074150000000001"/>
    <x v="10"/>
    <n v="35"/>
    <x v="2"/>
    <x v="7"/>
  </r>
  <r>
    <x v="877"/>
    <x v="8"/>
    <x v="1"/>
    <n v="0.27177400000000002"/>
    <x v="10"/>
    <n v="35"/>
    <x v="2"/>
    <x v="7"/>
  </r>
  <r>
    <x v="877"/>
    <x v="9"/>
    <x v="1"/>
    <n v="0.2872382"/>
    <x v="10"/>
    <n v="35"/>
    <x v="2"/>
    <x v="7"/>
  </r>
  <r>
    <x v="877"/>
    <x v="10"/>
    <x v="1"/>
    <n v="0.2963634"/>
    <x v="10"/>
    <n v="35"/>
    <x v="2"/>
    <x v="7"/>
  </r>
  <r>
    <x v="877"/>
    <x v="11"/>
    <x v="1"/>
    <n v="0.26694960000000001"/>
    <x v="10"/>
    <n v="35"/>
    <x v="2"/>
    <x v="7"/>
  </r>
  <r>
    <x v="877"/>
    <x v="12"/>
    <x v="1"/>
    <n v="0.34311140000000001"/>
    <x v="10"/>
    <n v="35"/>
    <x v="2"/>
    <x v="7"/>
  </r>
  <r>
    <x v="877"/>
    <x v="18"/>
    <x v="1"/>
    <n v="0.20924390000000001"/>
    <x v="10"/>
    <n v="35"/>
    <x v="2"/>
    <x v="7"/>
  </r>
  <r>
    <x v="877"/>
    <x v="19"/>
    <x v="1"/>
    <n v="0.1902829"/>
    <x v="10"/>
    <n v="35"/>
    <x v="2"/>
    <x v="7"/>
  </r>
  <r>
    <x v="877"/>
    <x v="13"/>
    <x v="1"/>
    <n v="7.3892920000000001E-2"/>
    <x v="10"/>
    <n v="35"/>
    <x v="2"/>
    <x v="7"/>
  </r>
  <r>
    <x v="877"/>
    <x v="20"/>
    <x v="1"/>
    <n v="0.1789512"/>
    <x v="10"/>
    <n v="35"/>
    <x v="2"/>
    <x v="7"/>
  </r>
  <r>
    <x v="878"/>
    <x v="0"/>
    <x v="3"/>
    <n v="0.64329999999999998"/>
    <x v="10"/>
    <n v="36"/>
    <x v="2"/>
    <x v="7"/>
  </r>
  <r>
    <x v="878"/>
    <x v="16"/>
    <x v="3"/>
    <n v="1.2847"/>
    <x v="10"/>
    <n v="36"/>
    <x v="2"/>
    <x v="7"/>
  </r>
  <r>
    <x v="878"/>
    <x v="14"/>
    <x v="3"/>
    <n v="1.24"/>
    <x v="10"/>
    <n v="36"/>
    <x v="2"/>
    <x v="7"/>
  </r>
  <r>
    <x v="878"/>
    <x v="2"/>
    <x v="3"/>
    <n v="1.2658"/>
    <x v="10"/>
    <n v="36"/>
    <x v="2"/>
    <x v="7"/>
  </r>
  <r>
    <x v="878"/>
    <x v="5"/>
    <x v="3"/>
    <n v="0.8206"/>
    <x v="10"/>
    <n v="36"/>
    <x v="2"/>
    <x v="7"/>
  </r>
  <r>
    <x v="878"/>
    <x v="6"/>
    <x v="3"/>
    <n v="1.0324"/>
    <x v="10"/>
    <n v="36"/>
    <x v="2"/>
    <x v="7"/>
  </r>
  <r>
    <x v="878"/>
    <x v="17"/>
    <x v="3"/>
    <n v="1.4522999999999999"/>
    <x v="10"/>
    <n v="36"/>
    <x v="2"/>
    <x v="7"/>
  </r>
  <r>
    <x v="878"/>
    <x v="15"/>
    <x v="3"/>
    <n v="1.3988"/>
    <x v="10"/>
    <n v="36"/>
    <x v="2"/>
    <x v="7"/>
  </r>
  <r>
    <x v="878"/>
    <x v="8"/>
    <x v="3"/>
    <n v="1.4597"/>
    <x v="10"/>
    <n v="36"/>
    <x v="2"/>
    <x v="7"/>
  </r>
  <r>
    <x v="878"/>
    <x v="9"/>
    <x v="3"/>
    <n v="1.5375000000000001"/>
    <x v="10"/>
    <n v="36"/>
    <x v="2"/>
    <x v="7"/>
  </r>
  <r>
    <x v="878"/>
    <x v="10"/>
    <x v="3"/>
    <n v="1.59"/>
    <x v="10"/>
    <n v="36"/>
    <x v="2"/>
    <x v="7"/>
  </r>
  <r>
    <x v="878"/>
    <x v="11"/>
    <x v="3"/>
    <n v="1.4444999999999999"/>
    <x v="10"/>
    <n v="36"/>
    <x v="2"/>
    <x v="7"/>
  </r>
  <r>
    <x v="878"/>
    <x v="12"/>
    <x v="3"/>
    <n v="1.8373999999999999"/>
    <x v="10"/>
    <n v="36"/>
    <x v="2"/>
    <x v="7"/>
  </r>
  <r>
    <x v="878"/>
    <x v="18"/>
    <x v="3"/>
    <n v="1.119"/>
    <x v="10"/>
    <n v="36"/>
    <x v="2"/>
    <x v="7"/>
  </r>
  <r>
    <x v="878"/>
    <x v="19"/>
    <x v="3"/>
    <n v="1.0176000000000001"/>
    <x v="10"/>
    <n v="36"/>
    <x v="2"/>
    <x v="7"/>
  </r>
  <r>
    <x v="878"/>
    <x v="13"/>
    <x v="3"/>
    <n v="0.64359999999999995"/>
    <x v="10"/>
    <n v="36"/>
    <x v="2"/>
    <x v="7"/>
  </r>
  <r>
    <x v="878"/>
    <x v="20"/>
    <x v="3"/>
    <n v="0.95699999999999996"/>
    <x v="10"/>
    <n v="36"/>
    <x v="2"/>
    <x v="7"/>
  </r>
  <r>
    <x v="878"/>
    <x v="0"/>
    <x v="2"/>
    <n v="0.35719810000000002"/>
    <x v="10"/>
    <n v="36"/>
    <x v="2"/>
    <x v="7"/>
  </r>
  <r>
    <x v="878"/>
    <x v="16"/>
    <x v="2"/>
    <n v="0.5318716"/>
    <x v="10"/>
    <n v="36"/>
    <x v="2"/>
    <x v="7"/>
  </r>
  <r>
    <x v="878"/>
    <x v="14"/>
    <x v="2"/>
    <n v="0.49553009999999997"/>
    <x v="10"/>
    <n v="36"/>
    <x v="2"/>
    <x v="7"/>
  </r>
  <r>
    <x v="878"/>
    <x v="2"/>
    <x v="2"/>
    <n v="0.51650569999999996"/>
    <x v="10"/>
    <n v="36"/>
    <x v="2"/>
    <x v="7"/>
  </r>
  <r>
    <x v="878"/>
    <x v="5"/>
    <x v="2"/>
    <n v="0.56023469999999997"/>
    <x v="10"/>
    <n v="36"/>
    <x v="2"/>
    <x v="7"/>
  </r>
  <r>
    <x v="878"/>
    <x v="6"/>
    <x v="2"/>
    <n v="0.45089560000000001"/>
    <x v="10"/>
    <n v="36"/>
    <x v="2"/>
    <x v="7"/>
  </r>
  <r>
    <x v="878"/>
    <x v="17"/>
    <x v="2"/>
    <n v="0.5134417"/>
    <x v="10"/>
    <n v="36"/>
    <x v="2"/>
    <x v="7"/>
  </r>
  <r>
    <x v="878"/>
    <x v="15"/>
    <x v="2"/>
    <n v="0.46994580000000002"/>
    <x v="10"/>
    <n v="36"/>
    <x v="2"/>
    <x v="7"/>
  </r>
  <r>
    <x v="878"/>
    <x v="8"/>
    <x v="2"/>
    <n v="0.51945799999999998"/>
    <x v="10"/>
    <n v="36"/>
    <x v="2"/>
    <x v="7"/>
  </r>
  <r>
    <x v="878"/>
    <x v="9"/>
    <x v="2"/>
    <n v="0.58270999999999995"/>
    <x v="10"/>
    <n v="36"/>
    <x v="2"/>
    <x v="7"/>
  </r>
  <r>
    <x v="878"/>
    <x v="10"/>
    <x v="2"/>
    <n v="0.62539299999999998"/>
    <x v="10"/>
    <n v="36"/>
    <x v="2"/>
    <x v="7"/>
  </r>
  <r>
    <x v="878"/>
    <x v="11"/>
    <x v="2"/>
    <n v="0.5071002"/>
    <x v="10"/>
    <n v="36"/>
    <x v="2"/>
    <x v="7"/>
  </r>
  <r>
    <x v="878"/>
    <x v="12"/>
    <x v="2"/>
    <n v="0.82653109999999996"/>
    <x v="10"/>
    <n v="36"/>
    <x v="2"/>
    <x v="7"/>
  </r>
  <r>
    <x v="878"/>
    <x v="18"/>
    <x v="2"/>
    <n v="0.80435610000000002"/>
    <x v="10"/>
    <n v="36"/>
    <x v="2"/>
    <x v="7"/>
  </r>
  <r>
    <x v="878"/>
    <x v="19"/>
    <x v="2"/>
    <n v="0.69131710000000002"/>
    <x v="10"/>
    <n v="36"/>
    <x v="2"/>
    <x v="7"/>
  </r>
  <r>
    <x v="878"/>
    <x v="13"/>
    <x v="2"/>
    <n v="0.48078749999999998"/>
    <x v="10"/>
    <n v="36"/>
    <x v="2"/>
    <x v="7"/>
  </r>
  <r>
    <x v="878"/>
    <x v="20"/>
    <x v="2"/>
    <n v="0.67264880000000005"/>
    <x v="10"/>
    <n v="36"/>
    <x v="2"/>
    <x v="7"/>
  </r>
  <r>
    <x v="878"/>
    <x v="0"/>
    <x v="0"/>
    <n v="0.16581000000000001"/>
    <x v="10"/>
    <n v="36"/>
    <x v="2"/>
    <x v="7"/>
  </r>
  <r>
    <x v="878"/>
    <x v="16"/>
    <x v="0"/>
    <n v="0.51259999999999994"/>
    <x v="10"/>
    <n v="36"/>
    <x v="2"/>
    <x v="7"/>
  </r>
  <r>
    <x v="878"/>
    <x v="14"/>
    <x v="0"/>
    <n v="0.51259999999999994"/>
    <x v="10"/>
    <n v="36"/>
    <x v="2"/>
    <x v="7"/>
  </r>
  <r>
    <x v="878"/>
    <x v="2"/>
    <x v="0"/>
    <n v="0.51259999999999994"/>
    <x v="10"/>
    <n v="36"/>
    <x v="2"/>
    <x v="7"/>
  </r>
  <r>
    <x v="878"/>
    <x v="5"/>
    <x v="0"/>
    <n v="0.16596"/>
    <x v="10"/>
    <n v="36"/>
    <x v="2"/>
    <x v="7"/>
  </r>
  <r>
    <x v="878"/>
    <x v="6"/>
    <x v="0"/>
    <n v="0.38845400000000002"/>
    <x v="10"/>
    <n v="36"/>
    <x v="2"/>
    <x v="7"/>
  </r>
  <r>
    <x v="878"/>
    <x v="17"/>
    <x v="0"/>
    <n v="0.66729000000000005"/>
    <x v="10"/>
    <n v="36"/>
    <x v="2"/>
    <x v="7"/>
  </r>
  <r>
    <x v="878"/>
    <x v="15"/>
    <x v="0"/>
    <n v="0.66729000000000005"/>
    <x v="10"/>
    <n v="36"/>
    <x v="2"/>
    <x v="7"/>
  </r>
  <r>
    <x v="878"/>
    <x v="8"/>
    <x v="0"/>
    <n v="0.66729000000000005"/>
    <x v="10"/>
    <n v="36"/>
    <x v="2"/>
    <x v="7"/>
  </r>
  <r>
    <x v="878"/>
    <x v="9"/>
    <x v="0"/>
    <n v="0.66729000000000005"/>
    <x v="10"/>
    <n v="36"/>
    <x v="2"/>
    <x v="7"/>
  </r>
  <r>
    <x v="878"/>
    <x v="10"/>
    <x v="0"/>
    <n v="0.66729000000000005"/>
    <x v="10"/>
    <n v="36"/>
    <x v="2"/>
    <x v="7"/>
  </r>
  <r>
    <x v="878"/>
    <x v="11"/>
    <x v="0"/>
    <n v="0.66729000000000005"/>
    <x v="10"/>
    <n v="36"/>
    <x v="2"/>
    <x v="7"/>
  </r>
  <r>
    <x v="878"/>
    <x v="12"/>
    <x v="0"/>
    <n v="0.66729000000000005"/>
    <x v="10"/>
    <n v="36"/>
    <x v="2"/>
    <x v="7"/>
  </r>
  <r>
    <x v="878"/>
    <x v="18"/>
    <x v="0"/>
    <n v="0.1056"/>
    <x v="10"/>
    <n v="36"/>
    <x v="2"/>
    <x v="7"/>
  </r>
  <r>
    <x v="878"/>
    <x v="19"/>
    <x v="0"/>
    <n v="0.1363"/>
    <x v="10"/>
    <n v="36"/>
    <x v="2"/>
    <x v="7"/>
  </r>
  <r>
    <x v="878"/>
    <x v="13"/>
    <x v="0"/>
    <n v="8.8770000000000002E-2"/>
    <x v="10"/>
    <n v="36"/>
    <x v="2"/>
    <x v="7"/>
  </r>
  <r>
    <x v="878"/>
    <x v="20"/>
    <x v="0"/>
    <n v="0.13600000000000001"/>
    <x v="10"/>
    <n v="36"/>
    <x v="2"/>
    <x v="7"/>
  </r>
  <r>
    <x v="878"/>
    <x v="0"/>
    <x v="1"/>
    <n v="0.12029189999999999"/>
    <x v="10"/>
    <n v="36"/>
    <x v="2"/>
    <x v="7"/>
  </r>
  <r>
    <x v="878"/>
    <x v="16"/>
    <x v="1"/>
    <n v="0.24022850000000001"/>
    <x v="10"/>
    <n v="36"/>
    <x v="2"/>
    <x v="7"/>
  </r>
  <r>
    <x v="878"/>
    <x v="14"/>
    <x v="1"/>
    <n v="0.23186989999999999"/>
    <x v="10"/>
    <n v="36"/>
    <x v="2"/>
    <x v="7"/>
  </r>
  <r>
    <x v="878"/>
    <x v="2"/>
    <x v="1"/>
    <n v="0.2366943"/>
    <x v="10"/>
    <n v="36"/>
    <x v="2"/>
    <x v="7"/>
  </r>
  <r>
    <x v="878"/>
    <x v="5"/>
    <x v="1"/>
    <n v="9.4405310000000006E-2"/>
    <x v="10"/>
    <n v="36"/>
    <x v="2"/>
    <x v="7"/>
  </r>
  <r>
    <x v="878"/>
    <x v="6"/>
    <x v="1"/>
    <n v="0.19305040000000001"/>
    <x v="10"/>
    <n v="36"/>
    <x v="2"/>
    <x v="7"/>
  </r>
  <r>
    <x v="878"/>
    <x v="17"/>
    <x v="1"/>
    <n v="0.27156829999999998"/>
    <x v="10"/>
    <n v="36"/>
    <x v="2"/>
    <x v="7"/>
  </r>
  <r>
    <x v="878"/>
    <x v="15"/>
    <x v="1"/>
    <n v="0.26156420000000002"/>
    <x v="10"/>
    <n v="36"/>
    <x v="2"/>
    <x v="7"/>
  </r>
  <r>
    <x v="878"/>
    <x v="8"/>
    <x v="1"/>
    <n v="0.27295199999999997"/>
    <x v="10"/>
    <n v="36"/>
    <x v="2"/>
    <x v="7"/>
  </r>
  <r>
    <x v="878"/>
    <x v="9"/>
    <x v="1"/>
    <n v="0.28749999999999998"/>
    <x v="10"/>
    <n v="36"/>
    <x v="2"/>
    <x v="7"/>
  </r>
  <r>
    <x v="878"/>
    <x v="10"/>
    <x v="1"/>
    <n v="0.2973171"/>
    <x v="10"/>
    <n v="36"/>
    <x v="2"/>
    <x v="7"/>
  </r>
  <r>
    <x v="878"/>
    <x v="11"/>
    <x v="1"/>
    <n v="0.27010970000000001"/>
    <x v="10"/>
    <n v="36"/>
    <x v="2"/>
    <x v="7"/>
  </r>
  <r>
    <x v="878"/>
    <x v="12"/>
    <x v="1"/>
    <n v="0.34357880000000002"/>
    <x v="10"/>
    <n v="36"/>
    <x v="2"/>
    <x v="7"/>
  </r>
  <r>
    <x v="878"/>
    <x v="18"/>
    <x v="1"/>
    <n v="0.20924390000000001"/>
    <x v="10"/>
    <n v="36"/>
    <x v="2"/>
    <x v="7"/>
  </r>
  <r>
    <x v="878"/>
    <x v="19"/>
    <x v="1"/>
    <n v="0.1902829"/>
    <x v="10"/>
    <n v="36"/>
    <x v="2"/>
    <x v="7"/>
  </r>
  <r>
    <x v="878"/>
    <x v="13"/>
    <x v="1"/>
    <n v="7.4042479999999994E-2"/>
    <x v="10"/>
    <n v="36"/>
    <x v="2"/>
    <x v="7"/>
  </r>
  <r>
    <x v="878"/>
    <x v="20"/>
    <x v="1"/>
    <n v="0.1789512"/>
    <x v="10"/>
    <n v="36"/>
    <x v="2"/>
    <x v="7"/>
  </r>
  <r>
    <x v="879"/>
    <x v="0"/>
    <x v="3"/>
    <n v="0.63900000000000001"/>
    <x v="10"/>
    <n v="37"/>
    <x v="2"/>
    <x v="8"/>
  </r>
  <r>
    <x v="879"/>
    <x v="16"/>
    <x v="3"/>
    <n v="1.274"/>
    <x v="10"/>
    <n v="37"/>
    <x v="2"/>
    <x v="8"/>
  </r>
  <r>
    <x v="879"/>
    <x v="14"/>
    <x v="3"/>
    <n v="1.2324999999999999"/>
    <x v="10"/>
    <n v="37"/>
    <x v="2"/>
    <x v="8"/>
  </r>
  <r>
    <x v="879"/>
    <x v="2"/>
    <x v="3"/>
    <n v="1.254"/>
    <x v="10"/>
    <n v="37"/>
    <x v="2"/>
    <x v="8"/>
  </r>
  <r>
    <x v="879"/>
    <x v="5"/>
    <x v="3"/>
    <n v="0.81789999999999996"/>
    <x v="10"/>
    <n v="37"/>
    <x v="2"/>
    <x v="8"/>
  </r>
  <r>
    <x v="879"/>
    <x v="6"/>
    <x v="3"/>
    <n v="1.0285"/>
    <x v="10"/>
    <n v="37"/>
    <x v="2"/>
    <x v="8"/>
  </r>
  <r>
    <x v="879"/>
    <x v="17"/>
    <x v="3"/>
    <n v="1.4517"/>
    <x v="10"/>
    <n v="37"/>
    <x v="2"/>
    <x v="8"/>
  </r>
  <r>
    <x v="879"/>
    <x v="15"/>
    <x v="3"/>
    <n v="1.3996999999999999"/>
    <x v="10"/>
    <n v="37"/>
    <x v="2"/>
    <x v="8"/>
  </r>
  <r>
    <x v="879"/>
    <x v="8"/>
    <x v="3"/>
    <n v="1.4558"/>
    <x v="10"/>
    <n v="37"/>
    <x v="2"/>
    <x v="8"/>
  </r>
  <r>
    <x v="879"/>
    <x v="9"/>
    <x v="3"/>
    <n v="1.5398000000000001"/>
    <x v="10"/>
    <n v="37"/>
    <x v="2"/>
    <x v="8"/>
  </r>
  <r>
    <x v="879"/>
    <x v="10"/>
    <x v="3"/>
    <n v="1.5915999999999999"/>
    <x v="10"/>
    <n v="37"/>
    <x v="2"/>
    <x v="8"/>
  </r>
  <r>
    <x v="879"/>
    <x v="11"/>
    <x v="3"/>
    <n v="1.4400999999999999"/>
    <x v="10"/>
    <n v="37"/>
    <x v="2"/>
    <x v="8"/>
  </r>
  <r>
    <x v="879"/>
    <x v="12"/>
    <x v="3"/>
    <n v="1.8375999999999999"/>
    <x v="10"/>
    <n v="37"/>
    <x v="2"/>
    <x v="8"/>
  </r>
  <r>
    <x v="879"/>
    <x v="18"/>
    <x v="3"/>
    <n v="1.119"/>
    <x v="10"/>
    <n v="37"/>
    <x v="2"/>
    <x v="8"/>
  </r>
  <r>
    <x v="879"/>
    <x v="19"/>
    <x v="3"/>
    <n v="1.0176000000000001"/>
    <x v="10"/>
    <n v="37"/>
    <x v="2"/>
    <x v="8"/>
  </r>
  <r>
    <x v="879"/>
    <x v="13"/>
    <x v="3"/>
    <n v="0.64710000000000001"/>
    <x v="10"/>
    <n v="37"/>
    <x v="2"/>
    <x v="8"/>
  </r>
  <r>
    <x v="879"/>
    <x v="20"/>
    <x v="3"/>
    <n v="0.95699999999999996"/>
    <x v="10"/>
    <n v="37"/>
    <x v="2"/>
    <x v="8"/>
  </r>
  <r>
    <x v="879"/>
    <x v="0"/>
    <x v="2"/>
    <n v="0.35370220000000002"/>
    <x v="10"/>
    <n v="37"/>
    <x v="2"/>
    <x v="8"/>
  </r>
  <r>
    <x v="879"/>
    <x v="16"/>
    <x v="2"/>
    <n v="0.52317239999999998"/>
    <x v="10"/>
    <n v="37"/>
    <x v="2"/>
    <x v="8"/>
  </r>
  <r>
    <x v="879"/>
    <x v="14"/>
    <x v="2"/>
    <n v="0.48943249999999999"/>
    <x v="10"/>
    <n v="37"/>
    <x v="2"/>
    <x v="8"/>
  </r>
  <r>
    <x v="879"/>
    <x v="2"/>
    <x v="2"/>
    <n v="0.50691220000000003"/>
    <x v="10"/>
    <n v="37"/>
    <x v="2"/>
    <x v="8"/>
  </r>
  <r>
    <x v="879"/>
    <x v="5"/>
    <x v="2"/>
    <n v="0.55784529999999999"/>
    <x v="10"/>
    <n v="37"/>
    <x v="2"/>
    <x v="8"/>
  </r>
  <r>
    <x v="879"/>
    <x v="6"/>
    <x v="2"/>
    <n v="0.44772489999999998"/>
    <x v="10"/>
    <n v="37"/>
    <x v="2"/>
    <x v="8"/>
  </r>
  <r>
    <x v="879"/>
    <x v="17"/>
    <x v="2"/>
    <n v="0.51295389999999996"/>
    <x v="10"/>
    <n v="37"/>
    <x v="2"/>
    <x v="8"/>
  </r>
  <r>
    <x v="879"/>
    <x v="15"/>
    <x v="2"/>
    <n v="0.47067759999999997"/>
    <x v="10"/>
    <n v="37"/>
    <x v="2"/>
    <x v="8"/>
  </r>
  <r>
    <x v="879"/>
    <x v="8"/>
    <x v="2"/>
    <n v="0.5162873"/>
    <x v="10"/>
    <n v="37"/>
    <x v="2"/>
    <x v="8"/>
  </r>
  <r>
    <x v="879"/>
    <x v="9"/>
    <x v="2"/>
    <n v="0.58457999999999999"/>
    <x v="10"/>
    <n v="37"/>
    <x v="2"/>
    <x v="8"/>
  </r>
  <r>
    <x v="879"/>
    <x v="10"/>
    <x v="2"/>
    <n v="0.62669370000000002"/>
    <x v="10"/>
    <n v="37"/>
    <x v="2"/>
    <x v="8"/>
  </r>
  <r>
    <x v="879"/>
    <x v="11"/>
    <x v="2"/>
    <n v="0.50352300000000005"/>
    <x v="10"/>
    <n v="37"/>
    <x v="2"/>
    <x v="8"/>
  </r>
  <r>
    <x v="879"/>
    <x v="12"/>
    <x v="2"/>
    <n v="0.82669380000000003"/>
    <x v="10"/>
    <n v="37"/>
    <x v="2"/>
    <x v="8"/>
  </r>
  <r>
    <x v="879"/>
    <x v="18"/>
    <x v="2"/>
    <n v="0.80435610000000002"/>
    <x v="10"/>
    <n v="37"/>
    <x v="2"/>
    <x v="8"/>
  </r>
  <r>
    <x v="879"/>
    <x v="19"/>
    <x v="2"/>
    <n v="0.69131710000000002"/>
    <x v="10"/>
    <n v="37"/>
    <x v="2"/>
    <x v="8"/>
  </r>
  <r>
    <x v="879"/>
    <x v="13"/>
    <x v="2"/>
    <n v="0.4838848"/>
    <x v="10"/>
    <n v="37"/>
    <x v="2"/>
    <x v="8"/>
  </r>
  <r>
    <x v="879"/>
    <x v="20"/>
    <x v="2"/>
    <n v="0.67264880000000005"/>
    <x v="10"/>
    <n v="37"/>
    <x v="2"/>
    <x v="8"/>
  </r>
  <r>
    <x v="879"/>
    <x v="0"/>
    <x v="0"/>
    <n v="0.16581000000000001"/>
    <x v="10"/>
    <n v="37"/>
    <x v="2"/>
    <x v="8"/>
  </r>
  <r>
    <x v="879"/>
    <x v="16"/>
    <x v="0"/>
    <n v="0.51259999999999994"/>
    <x v="10"/>
    <n v="37"/>
    <x v="2"/>
    <x v="8"/>
  </r>
  <r>
    <x v="879"/>
    <x v="14"/>
    <x v="0"/>
    <n v="0.51259999999999994"/>
    <x v="10"/>
    <n v="37"/>
    <x v="2"/>
    <x v="8"/>
  </r>
  <r>
    <x v="879"/>
    <x v="2"/>
    <x v="0"/>
    <n v="0.51259999999999994"/>
    <x v="10"/>
    <n v="37"/>
    <x v="2"/>
    <x v="8"/>
  </r>
  <r>
    <x v="879"/>
    <x v="5"/>
    <x v="0"/>
    <n v="0.16596"/>
    <x v="10"/>
    <n v="37"/>
    <x v="2"/>
    <x v="8"/>
  </r>
  <r>
    <x v="879"/>
    <x v="6"/>
    <x v="0"/>
    <n v="0.38845400000000002"/>
    <x v="10"/>
    <n v="37"/>
    <x v="2"/>
    <x v="8"/>
  </r>
  <r>
    <x v="879"/>
    <x v="17"/>
    <x v="0"/>
    <n v="0.66729000000000005"/>
    <x v="10"/>
    <n v="37"/>
    <x v="2"/>
    <x v="8"/>
  </r>
  <r>
    <x v="879"/>
    <x v="15"/>
    <x v="0"/>
    <n v="0.66729000000000005"/>
    <x v="10"/>
    <n v="37"/>
    <x v="2"/>
    <x v="8"/>
  </r>
  <r>
    <x v="879"/>
    <x v="8"/>
    <x v="0"/>
    <n v="0.66729000000000005"/>
    <x v="10"/>
    <n v="37"/>
    <x v="2"/>
    <x v="8"/>
  </r>
  <r>
    <x v="879"/>
    <x v="9"/>
    <x v="0"/>
    <n v="0.66729000000000005"/>
    <x v="10"/>
    <n v="37"/>
    <x v="2"/>
    <x v="8"/>
  </r>
  <r>
    <x v="879"/>
    <x v="10"/>
    <x v="0"/>
    <n v="0.66729000000000005"/>
    <x v="10"/>
    <n v="37"/>
    <x v="2"/>
    <x v="8"/>
  </r>
  <r>
    <x v="879"/>
    <x v="11"/>
    <x v="0"/>
    <n v="0.66729000000000005"/>
    <x v="10"/>
    <n v="37"/>
    <x v="2"/>
    <x v="8"/>
  </r>
  <r>
    <x v="879"/>
    <x v="12"/>
    <x v="0"/>
    <n v="0.66729000000000005"/>
    <x v="10"/>
    <n v="37"/>
    <x v="2"/>
    <x v="8"/>
  </r>
  <r>
    <x v="879"/>
    <x v="18"/>
    <x v="0"/>
    <n v="0.1056"/>
    <x v="10"/>
    <n v="37"/>
    <x v="2"/>
    <x v="8"/>
  </r>
  <r>
    <x v="879"/>
    <x v="19"/>
    <x v="0"/>
    <n v="0.1363"/>
    <x v="10"/>
    <n v="37"/>
    <x v="2"/>
    <x v="8"/>
  </r>
  <r>
    <x v="879"/>
    <x v="13"/>
    <x v="0"/>
    <n v="8.8770000000000002E-2"/>
    <x v="10"/>
    <n v="37"/>
    <x v="2"/>
    <x v="8"/>
  </r>
  <r>
    <x v="879"/>
    <x v="20"/>
    <x v="0"/>
    <n v="0.13600000000000001"/>
    <x v="10"/>
    <n v="37"/>
    <x v="2"/>
    <x v="8"/>
  </r>
  <r>
    <x v="879"/>
    <x v="0"/>
    <x v="1"/>
    <n v="0.11948780000000001"/>
    <x v="10"/>
    <n v="37"/>
    <x v="2"/>
    <x v="8"/>
  </r>
  <r>
    <x v="879"/>
    <x v="16"/>
    <x v="1"/>
    <n v="0.23822769999999999"/>
    <x v="10"/>
    <n v="37"/>
    <x v="2"/>
    <x v="8"/>
  </r>
  <r>
    <x v="879"/>
    <x v="14"/>
    <x v="1"/>
    <n v="0.23046749999999999"/>
    <x v="10"/>
    <n v="37"/>
    <x v="2"/>
    <x v="8"/>
  </r>
  <r>
    <x v="879"/>
    <x v="2"/>
    <x v="1"/>
    <n v="0.2344878"/>
    <x v="10"/>
    <n v="37"/>
    <x v="2"/>
    <x v="8"/>
  </r>
  <r>
    <x v="879"/>
    <x v="5"/>
    <x v="1"/>
    <n v="9.4094689999999995E-2"/>
    <x v="10"/>
    <n v="37"/>
    <x v="2"/>
    <x v="8"/>
  </r>
  <r>
    <x v="879"/>
    <x v="6"/>
    <x v="1"/>
    <n v="0.19232109999999999"/>
    <x v="10"/>
    <n v="37"/>
    <x v="2"/>
    <x v="8"/>
  </r>
  <r>
    <x v="879"/>
    <x v="17"/>
    <x v="1"/>
    <n v="0.27145609999999998"/>
    <x v="10"/>
    <n v="37"/>
    <x v="2"/>
    <x v="8"/>
  </r>
  <r>
    <x v="879"/>
    <x v="15"/>
    <x v="1"/>
    <n v="0.26173249999999998"/>
    <x v="10"/>
    <n v="37"/>
    <x v="2"/>
    <x v="8"/>
  </r>
  <r>
    <x v="879"/>
    <x v="8"/>
    <x v="1"/>
    <n v="0.27222279999999999"/>
    <x v="10"/>
    <n v="37"/>
    <x v="2"/>
    <x v="8"/>
  </r>
  <r>
    <x v="879"/>
    <x v="9"/>
    <x v="1"/>
    <n v="0.28793010000000002"/>
    <x v="10"/>
    <n v="37"/>
    <x v="2"/>
    <x v="8"/>
  </r>
  <r>
    <x v="879"/>
    <x v="10"/>
    <x v="1"/>
    <n v="0.2976162"/>
    <x v="10"/>
    <n v="37"/>
    <x v="2"/>
    <x v="8"/>
  </r>
  <r>
    <x v="879"/>
    <x v="11"/>
    <x v="1"/>
    <n v="0.269287"/>
    <x v="10"/>
    <n v="37"/>
    <x v="2"/>
    <x v="8"/>
  </r>
  <r>
    <x v="879"/>
    <x v="12"/>
    <x v="1"/>
    <n v="0.34361619999999998"/>
    <x v="10"/>
    <n v="37"/>
    <x v="2"/>
    <x v="8"/>
  </r>
  <r>
    <x v="879"/>
    <x v="18"/>
    <x v="1"/>
    <n v="0.20924390000000001"/>
    <x v="10"/>
    <n v="37"/>
    <x v="2"/>
    <x v="8"/>
  </r>
  <r>
    <x v="879"/>
    <x v="19"/>
    <x v="1"/>
    <n v="0.1902829"/>
    <x v="10"/>
    <n v="37"/>
    <x v="2"/>
    <x v="8"/>
  </r>
  <r>
    <x v="879"/>
    <x v="13"/>
    <x v="1"/>
    <n v="7.4445129999999998E-2"/>
    <x v="10"/>
    <n v="37"/>
    <x v="2"/>
    <x v="8"/>
  </r>
  <r>
    <x v="879"/>
    <x v="20"/>
    <x v="1"/>
    <n v="0.1789512"/>
    <x v="10"/>
    <n v="37"/>
    <x v="2"/>
    <x v="8"/>
  </r>
  <r>
    <x v="880"/>
    <x v="0"/>
    <x v="3"/>
    <n v="0.63870000000000005"/>
    <x v="10"/>
    <n v="38"/>
    <x v="2"/>
    <x v="8"/>
  </r>
  <r>
    <x v="880"/>
    <x v="16"/>
    <x v="3"/>
    <n v="1.2603"/>
    <x v="10"/>
    <n v="38"/>
    <x v="2"/>
    <x v="8"/>
  </r>
  <r>
    <x v="880"/>
    <x v="14"/>
    <x v="3"/>
    <n v="1.2199"/>
    <x v="10"/>
    <n v="38"/>
    <x v="2"/>
    <x v="8"/>
  </r>
  <r>
    <x v="880"/>
    <x v="2"/>
    <x v="3"/>
    <n v="1.2358"/>
    <x v="10"/>
    <n v="38"/>
    <x v="2"/>
    <x v="8"/>
  </r>
  <r>
    <x v="880"/>
    <x v="5"/>
    <x v="3"/>
    <n v="0.8125"/>
    <x v="10"/>
    <n v="38"/>
    <x v="2"/>
    <x v="8"/>
  </r>
  <r>
    <x v="880"/>
    <x v="6"/>
    <x v="3"/>
    <n v="1.0145"/>
    <x v="10"/>
    <n v="38"/>
    <x v="2"/>
    <x v="8"/>
  </r>
  <r>
    <x v="880"/>
    <x v="17"/>
    <x v="3"/>
    <n v="1.4432"/>
    <x v="10"/>
    <n v="38"/>
    <x v="2"/>
    <x v="8"/>
  </r>
  <r>
    <x v="880"/>
    <x v="15"/>
    <x v="3"/>
    <n v="1.3884000000000001"/>
    <x v="10"/>
    <n v="38"/>
    <x v="2"/>
    <x v="8"/>
  </r>
  <r>
    <x v="880"/>
    <x v="8"/>
    <x v="3"/>
    <n v="1.4384999999999999"/>
    <x v="10"/>
    <n v="38"/>
    <x v="2"/>
    <x v="8"/>
  </r>
  <r>
    <x v="880"/>
    <x v="9"/>
    <x v="3"/>
    <n v="1.5368999999999999"/>
    <x v="10"/>
    <n v="38"/>
    <x v="2"/>
    <x v="8"/>
  </r>
  <r>
    <x v="880"/>
    <x v="10"/>
    <x v="3"/>
    <n v="1.5760000000000001"/>
    <x v="10"/>
    <n v="38"/>
    <x v="2"/>
    <x v="8"/>
  </r>
  <r>
    <x v="880"/>
    <x v="11"/>
    <x v="3"/>
    <n v="1.4314"/>
    <x v="10"/>
    <n v="38"/>
    <x v="2"/>
    <x v="8"/>
  </r>
  <r>
    <x v="880"/>
    <x v="12"/>
    <x v="3"/>
    <n v="1.8357000000000001"/>
    <x v="10"/>
    <n v="38"/>
    <x v="2"/>
    <x v="8"/>
  </r>
  <r>
    <x v="880"/>
    <x v="18"/>
    <x v="3"/>
    <n v="1.119"/>
    <x v="10"/>
    <n v="38"/>
    <x v="2"/>
    <x v="8"/>
  </r>
  <r>
    <x v="880"/>
    <x v="19"/>
    <x v="3"/>
    <n v="1.0176000000000001"/>
    <x v="10"/>
    <n v="38"/>
    <x v="2"/>
    <x v="8"/>
  </r>
  <r>
    <x v="880"/>
    <x v="13"/>
    <x v="3"/>
    <n v="0.63890000000000002"/>
    <x v="10"/>
    <n v="38"/>
    <x v="2"/>
    <x v="8"/>
  </r>
  <r>
    <x v="880"/>
    <x v="20"/>
    <x v="3"/>
    <n v="0.95699999999999996"/>
    <x v="10"/>
    <n v="38"/>
    <x v="2"/>
    <x v="8"/>
  </r>
  <r>
    <x v="880"/>
    <x v="0"/>
    <x v="2"/>
    <n v="0.3534583"/>
    <x v="10"/>
    <n v="38"/>
    <x v="2"/>
    <x v="8"/>
  </r>
  <r>
    <x v="880"/>
    <x v="16"/>
    <x v="2"/>
    <n v="0.51203419999999999"/>
    <x v="10"/>
    <n v="38"/>
    <x v="2"/>
    <x v="8"/>
  </r>
  <r>
    <x v="880"/>
    <x v="14"/>
    <x v="2"/>
    <n v="0.47918860000000002"/>
    <x v="10"/>
    <n v="38"/>
    <x v="2"/>
    <x v="8"/>
  </r>
  <r>
    <x v="880"/>
    <x v="2"/>
    <x v="2"/>
    <n v="0.49211549999999998"/>
    <x v="10"/>
    <n v="38"/>
    <x v="2"/>
    <x v="8"/>
  </r>
  <r>
    <x v="880"/>
    <x v="5"/>
    <x v="2"/>
    <n v="0.55306659999999996"/>
    <x v="10"/>
    <n v="38"/>
    <x v="2"/>
    <x v="8"/>
  </r>
  <r>
    <x v="880"/>
    <x v="6"/>
    <x v="2"/>
    <n v="0.43634279999999998"/>
    <x v="10"/>
    <n v="38"/>
    <x v="2"/>
    <x v="8"/>
  </r>
  <r>
    <x v="880"/>
    <x v="17"/>
    <x v="2"/>
    <n v="0.50604340000000003"/>
    <x v="10"/>
    <n v="38"/>
    <x v="2"/>
    <x v="8"/>
  </r>
  <r>
    <x v="880"/>
    <x v="15"/>
    <x v="2"/>
    <n v="0.46149050000000003"/>
    <x v="10"/>
    <n v="38"/>
    <x v="2"/>
    <x v="8"/>
  </r>
  <r>
    <x v="880"/>
    <x v="8"/>
    <x v="2"/>
    <n v="0.50222219999999995"/>
    <x v="10"/>
    <n v="38"/>
    <x v="2"/>
    <x v="8"/>
  </r>
  <r>
    <x v="880"/>
    <x v="9"/>
    <x v="2"/>
    <n v="0.58222229999999997"/>
    <x v="10"/>
    <n v="38"/>
    <x v="2"/>
    <x v="8"/>
  </r>
  <r>
    <x v="880"/>
    <x v="10"/>
    <x v="2"/>
    <n v="0.61401079999999997"/>
    <x v="10"/>
    <n v="38"/>
    <x v="2"/>
    <x v="8"/>
  </r>
  <r>
    <x v="880"/>
    <x v="11"/>
    <x v="2"/>
    <n v="0.4964498"/>
    <x v="10"/>
    <n v="38"/>
    <x v="2"/>
    <x v="8"/>
  </r>
  <r>
    <x v="880"/>
    <x v="12"/>
    <x v="2"/>
    <n v="0.82514909999999997"/>
    <x v="10"/>
    <n v="38"/>
    <x v="2"/>
    <x v="8"/>
  </r>
  <r>
    <x v="880"/>
    <x v="18"/>
    <x v="2"/>
    <n v="0.80435610000000002"/>
    <x v="10"/>
    <n v="38"/>
    <x v="2"/>
    <x v="8"/>
  </r>
  <r>
    <x v="880"/>
    <x v="19"/>
    <x v="2"/>
    <n v="0.69131710000000002"/>
    <x v="10"/>
    <n v="38"/>
    <x v="2"/>
    <x v="8"/>
  </r>
  <r>
    <x v="880"/>
    <x v="13"/>
    <x v="2"/>
    <n v="0.4766282"/>
    <x v="10"/>
    <n v="38"/>
    <x v="2"/>
    <x v="8"/>
  </r>
  <r>
    <x v="880"/>
    <x v="20"/>
    <x v="2"/>
    <n v="0.67264880000000005"/>
    <x v="10"/>
    <n v="38"/>
    <x v="2"/>
    <x v="8"/>
  </r>
  <r>
    <x v="880"/>
    <x v="0"/>
    <x v="0"/>
    <n v="0.16581000000000001"/>
    <x v="10"/>
    <n v="38"/>
    <x v="2"/>
    <x v="8"/>
  </r>
  <r>
    <x v="880"/>
    <x v="16"/>
    <x v="0"/>
    <n v="0.51259999999999994"/>
    <x v="10"/>
    <n v="38"/>
    <x v="2"/>
    <x v="8"/>
  </r>
  <r>
    <x v="880"/>
    <x v="14"/>
    <x v="0"/>
    <n v="0.51259999999999994"/>
    <x v="10"/>
    <n v="38"/>
    <x v="2"/>
    <x v="8"/>
  </r>
  <r>
    <x v="880"/>
    <x v="2"/>
    <x v="0"/>
    <n v="0.51259999999999994"/>
    <x v="10"/>
    <n v="38"/>
    <x v="2"/>
    <x v="8"/>
  </r>
  <r>
    <x v="880"/>
    <x v="5"/>
    <x v="0"/>
    <n v="0.16596"/>
    <x v="10"/>
    <n v="38"/>
    <x v="2"/>
    <x v="8"/>
  </r>
  <r>
    <x v="880"/>
    <x v="6"/>
    <x v="0"/>
    <n v="0.38845400000000002"/>
    <x v="10"/>
    <n v="38"/>
    <x v="2"/>
    <x v="8"/>
  </r>
  <r>
    <x v="880"/>
    <x v="17"/>
    <x v="0"/>
    <n v="0.66729000000000005"/>
    <x v="10"/>
    <n v="38"/>
    <x v="2"/>
    <x v="8"/>
  </r>
  <r>
    <x v="880"/>
    <x v="15"/>
    <x v="0"/>
    <n v="0.66729000000000005"/>
    <x v="10"/>
    <n v="38"/>
    <x v="2"/>
    <x v="8"/>
  </r>
  <r>
    <x v="880"/>
    <x v="8"/>
    <x v="0"/>
    <n v="0.66729000000000005"/>
    <x v="10"/>
    <n v="38"/>
    <x v="2"/>
    <x v="8"/>
  </r>
  <r>
    <x v="880"/>
    <x v="9"/>
    <x v="0"/>
    <n v="0.66729000000000005"/>
    <x v="10"/>
    <n v="38"/>
    <x v="2"/>
    <x v="8"/>
  </r>
  <r>
    <x v="880"/>
    <x v="10"/>
    <x v="0"/>
    <n v="0.66729000000000005"/>
    <x v="10"/>
    <n v="38"/>
    <x v="2"/>
    <x v="8"/>
  </r>
  <r>
    <x v="880"/>
    <x v="11"/>
    <x v="0"/>
    <n v="0.66729000000000005"/>
    <x v="10"/>
    <n v="38"/>
    <x v="2"/>
    <x v="8"/>
  </r>
  <r>
    <x v="880"/>
    <x v="12"/>
    <x v="0"/>
    <n v="0.66729000000000005"/>
    <x v="10"/>
    <n v="38"/>
    <x v="2"/>
    <x v="8"/>
  </r>
  <r>
    <x v="880"/>
    <x v="18"/>
    <x v="0"/>
    <n v="0.1056"/>
    <x v="10"/>
    <n v="38"/>
    <x v="2"/>
    <x v="8"/>
  </r>
  <r>
    <x v="880"/>
    <x v="19"/>
    <x v="0"/>
    <n v="0.1363"/>
    <x v="10"/>
    <n v="38"/>
    <x v="2"/>
    <x v="8"/>
  </r>
  <r>
    <x v="880"/>
    <x v="13"/>
    <x v="0"/>
    <n v="8.8770000000000002E-2"/>
    <x v="10"/>
    <n v="38"/>
    <x v="2"/>
    <x v="8"/>
  </r>
  <r>
    <x v="880"/>
    <x v="20"/>
    <x v="0"/>
    <n v="0.13600000000000001"/>
    <x v="10"/>
    <n v="38"/>
    <x v="2"/>
    <x v="8"/>
  </r>
  <r>
    <x v="880"/>
    <x v="0"/>
    <x v="1"/>
    <n v="0.1194317"/>
    <x v="10"/>
    <n v="38"/>
    <x v="2"/>
    <x v="8"/>
  </r>
  <r>
    <x v="880"/>
    <x v="16"/>
    <x v="1"/>
    <n v="0.23566590000000001"/>
    <x v="10"/>
    <n v="38"/>
    <x v="2"/>
    <x v="8"/>
  </r>
  <r>
    <x v="880"/>
    <x v="14"/>
    <x v="1"/>
    <n v="0.22811139999999999"/>
    <x v="10"/>
    <n v="38"/>
    <x v="2"/>
    <x v="8"/>
  </r>
  <r>
    <x v="880"/>
    <x v="2"/>
    <x v="1"/>
    <n v="0.2310846"/>
    <x v="10"/>
    <n v="38"/>
    <x v="2"/>
    <x v="8"/>
  </r>
  <r>
    <x v="880"/>
    <x v="5"/>
    <x v="1"/>
    <n v="9.347345E-2"/>
    <x v="10"/>
    <n v="38"/>
    <x v="2"/>
    <x v="8"/>
  </r>
  <r>
    <x v="880"/>
    <x v="6"/>
    <x v="1"/>
    <n v="0.18970329999999999"/>
    <x v="10"/>
    <n v="38"/>
    <x v="2"/>
    <x v="8"/>
  </r>
  <r>
    <x v="880"/>
    <x v="17"/>
    <x v="1"/>
    <n v="0.26986670000000001"/>
    <x v="10"/>
    <n v="38"/>
    <x v="2"/>
    <x v="8"/>
  </r>
  <r>
    <x v="880"/>
    <x v="15"/>
    <x v="1"/>
    <n v="0.2596195"/>
    <x v="10"/>
    <n v="38"/>
    <x v="2"/>
    <x v="8"/>
  </r>
  <r>
    <x v="880"/>
    <x v="8"/>
    <x v="1"/>
    <n v="0.2689878"/>
    <x v="10"/>
    <n v="38"/>
    <x v="2"/>
    <x v="8"/>
  </r>
  <r>
    <x v="880"/>
    <x v="9"/>
    <x v="1"/>
    <n v="0.28738780000000003"/>
    <x v="10"/>
    <n v="38"/>
    <x v="2"/>
    <x v="8"/>
  </r>
  <r>
    <x v="880"/>
    <x v="10"/>
    <x v="1"/>
    <n v="0.29469919999999999"/>
    <x v="10"/>
    <n v="38"/>
    <x v="2"/>
    <x v="8"/>
  </r>
  <r>
    <x v="880"/>
    <x v="11"/>
    <x v="1"/>
    <n v="0.26766010000000001"/>
    <x v="10"/>
    <n v="38"/>
    <x v="2"/>
    <x v="8"/>
  </r>
  <r>
    <x v="880"/>
    <x v="12"/>
    <x v="1"/>
    <n v="0.34326099999999998"/>
    <x v="10"/>
    <n v="38"/>
    <x v="2"/>
    <x v="8"/>
  </r>
  <r>
    <x v="880"/>
    <x v="18"/>
    <x v="1"/>
    <n v="0.20924390000000001"/>
    <x v="10"/>
    <n v="38"/>
    <x v="2"/>
    <x v="8"/>
  </r>
  <r>
    <x v="880"/>
    <x v="19"/>
    <x v="1"/>
    <n v="0.1902829"/>
    <x v="10"/>
    <n v="38"/>
    <x v="2"/>
    <x v="8"/>
  </r>
  <r>
    <x v="880"/>
    <x v="13"/>
    <x v="1"/>
    <n v="7.3501769999999994E-2"/>
    <x v="10"/>
    <n v="38"/>
    <x v="2"/>
    <x v="8"/>
  </r>
  <r>
    <x v="880"/>
    <x v="20"/>
    <x v="1"/>
    <n v="0.1789512"/>
    <x v="10"/>
    <n v="38"/>
    <x v="2"/>
    <x v="8"/>
  </r>
  <r>
    <x v="881"/>
    <x v="0"/>
    <x v="3"/>
    <n v="0.63800000000000001"/>
    <x v="10"/>
    <n v="39"/>
    <x v="2"/>
    <x v="8"/>
  </r>
  <r>
    <x v="881"/>
    <x v="16"/>
    <x v="3"/>
    <n v="1.2543"/>
    <x v="10"/>
    <n v="39"/>
    <x v="2"/>
    <x v="8"/>
  </r>
  <r>
    <x v="881"/>
    <x v="14"/>
    <x v="3"/>
    <n v="1.2110000000000001"/>
    <x v="10"/>
    <n v="39"/>
    <x v="2"/>
    <x v="8"/>
  </r>
  <r>
    <x v="881"/>
    <x v="2"/>
    <x v="3"/>
    <n v="1.2331000000000001"/>
    <x v="10"/>
    <n v="39"/>
    <x v="2"/>
    <x v="8"/>
  </r>
  <r>
    <x v="881"/>
    <x v="5"/>
    <x v="3"/>
    <n v="0.80869999999999997"/>
    <x v="10"/>
    <n v="39"/>
    <x v="2"/>
    <x v="8"/>
  </r>
  <r>
    <x v="881"/>
    <x v="6"/>
    <x v="3"/>
    <n v="0.99770000000000003"/>
    <x v="10"/>
    <n v="39"/>
    <x v="2"/>
    <x v="8"/>
  </r>
  <r>
    <x v="881"/>
    <x v="17"/>
    <x v="3"/>
    <n v="1.4415"/>
    <x v="10"/>
    <n v="39"/>
    <x v="2"/>
    <x v="8"/>
  </r>
  <r>
    <x v="881"/>
    <x v="15"/>
    <x v="3"/>
    <n v="1.3836999999999999"/>
    <x v="10"/>
    <n v="39"/>
    <x v="2"/>
    <x v="8"/>
  </r>
  <r>
    <x v="881"/>
    <x v="8"/>
    <x v="3"/>
    <n v="1.4448000000000001"/>
    <x v="10"/>
    <n v="39"/>
    <x v="2"/>
    <x v="8"/>
  </r>
  <r>
    <x v="881"/>
    <x v="9"/>
    <x v="3"/>
    <n v="1.5336000000000001"/>
    <x v="10"/>
    <n v="39"/>
    <x v="2"/>
    <x v="8"/>
  </r>
  <r>
    <x v="881"/>
    <x v="10"/>
    <x v="3"/>
    <n v="1.5719000000000001"/>
    <x v="10"/>
    <n v="39"/>
    <x v="2"/>
    <x v="8"/>
  </r>
  <r>
    <x v="881"/>
    <x v="11"/>
    <x v="3"/>
    <n v="1.43"/>
    <x v="10"/>
    <n v="39"/>
    <x v="2"/>
    <x v="8"/>
  </r>
  <r>
    <x v="881"/>
    <x v="12"/>
    <x v="3"/>
    <n v="1.8340000000000001"/>
    <x v="10"/>
    <n v="39"/>
    <x v="2"/>
    <x v="8"/>
  </r>
  <r>
    <x v="881"/>
    <x v="18"/>
    <x v="3"/>
    <n v="1.109"/>
    <x v="10"/>
    <n v="39"/>
    <x v="2"/>
    <x v="8"/>
  </r>
  <r>
    <x v="881"/>
    <x v="19"/>
    <x v="3"/>
    <n v="1.0097"/>
    <x v="10"/>
    <n v="39"/>
    <x v="2"/>
    <x v="8"/>
  </r>
  <r>
    <x v="881"/>
    <x v="13"/>
    <x v="3"/>
    <n v="0.61780000000000002"/>
    <x v="10"/>
    <n v="39"/>
    <x v="2"/>
    <x v="8"/>
  </r>
  <r>
    <x v="881"/>
    <x v="20"/>
    <x v="3"/>
    <n v="0.95699999999999996"/>
    <x v="10"/>
    <n v="39"/>
    <x v="2"/>
    <x v="8"/>
  </r>
  <r>
    <x v="881"/>
    <x v="0"/>
    <x v="2"/>
    <n v="0.35288920000000001"/>
    <x v="10"/>
    <n v="39"/>
    <x v="2"/>
    <x v="8"/>
  </r>
  <r>
    <x v="881"/>
    <x v="16"/>
    <x v="2"/>
    <n v="0.5071561"/>
    <x v="10"/>
    <n v="39"/>
    <x v="2"/>
    <x v="8"/>
  </r>
  <r>
    <x v="881"/>
    <x v="14"/>
    <x v="2"/>
    <n v="0.47195280000000001"/>
    <x v="10"/>
    <n v="39"/>
    <x v="2"/>
    <x v="8"/>
  </r>
  <r>
    <x v="881"/>
    <x v="2"/>
    <x v="2"/>
    <n v="0.48992039999999998"/>
    <x v="10"/>
    <n v="39"/>
    <x v="2"/>
    <x v="8"/>
  </r>
  <r>
    <x v="881"/>
    <x v="5"/>
    <x v="2"/>
    <n v="0.54970370000000002"/>
    <x v="10"/>
    <n v="39"/>
    <x v="2"/>
    <x v="8"/>
  </r>
  <r>
    <x v="881"/>
    <x v="6"/>
    <x v="2"/>
    <n v="0.42268420000000001"/>
    <x v="10"/>
    <n v="39"/>
    <x v="2"/>
    <x v="8"/>
  </r>
  <r>
    <x v="881"/>
    <x v="17"/>
    <x v="2"/>
    <n v="0.50466120000000003"/>
    <x v="10"/>
    <n v="39"/>
    <x v="2"/>
    <x v="8"/>
  </r>
  <r>
    <x v="881"/>
    <x v="15"/>
    <x v="2"/>
    <n v="0.4576694"/>
    <x v="10"/>
    <n v="39"/>
    <x v="2"/>
    <x v="8"/>
  </r>
  <r>
    <x v="881"/>
    <x v="8"/>
    <x v="2"/>
    <n v="0.50734420000000002"/>
    <x v="10"/>
    <n v="39"/>
    <x v="2"/>
    <x v="8"/>
  </r>
  <r>
    <x v="881"/>
    <x v="9"/>
    <x v="2"/>
    <n v="0.57953929999999998"/>
    <x v="10"/>
    <n v="39"/>
    <x v="2"/>
    <x v="8"/>
  </r>
  <r>
    <x v="881"/>
    <x v="10"/>
    <x v="2"/>
    <n v="0.61067749999999998"/>
    <x v="10"/>
    <n v="39"/>
    <x v="2"/>
    <x v="8"/>
  </r>
  <r>
    <x v="881"/>
    <x v="11"/>
    <x v="2"/>
    <n v="0.49531160000000002"/>
    <x v="10"/>
    <n v="39"/>
    <x v="2"/>
    <x v="8"/>
  </r>
  <r>
    <x v="881"/>
    <x v="12"/>
    <x v="2"/>
    <n v="0.82376689999999997"/>
    <x v="10"/>
    <n v="39"/>
    <x v="2"/>
    <x v="8"/>
  </r>
  <r>
    <x v="881"/>
    <x v="18"/>
    <x v="2"/>
    <n v="0.79622599999999999"/>
    <x v="10"/>
    <n v="39"/>
    <x v="2"/>
    <x v="8"/>
  </r>
  <r>
    <x v="881"/>
    <x v="19"/>
    <x v="2"/>
    <n v="0.68489420000000001"/>
    <x v="10"/>
    <n v="39"/>
    <x v="2"/>
    <x v="8"/>
  </r>
  <r>
    <x v="881"/>
    <x v="13"/>
    <x v="2"/>
    <n v="0.45795560000000002"/>
    <x v="10"/>
    <n v="39"/>
    <x v="2"/>
    <x v="8"/>
  </r>
  <r>
    <x v="881"/>
    <x v="20"/>
    <x v="2"/>
    <n v="0.67264880000000005"/>
    <x v="10"/>
    <n v="39"/>
    <x v="2"/>
    <x v="8"/>
  </r>
  <r>
    <x v="881"/>
    <x v="0"/>
    <x v="0"/>
    <n v="0.16581000000000001"/>
    <x v="10"/>
    <n v="39"/>
    <x v="2"/>
    <x v="8"/>
  </r>
  <r>
    <x v="881"/>
    <x v="16"/>
    <x v="0"/>
    <n v="0.51259999999999994"/>
    <x v="10"/>
    <n v="39"/>
    <x v="2"/>
    <x v="8"/>
  </r>
  <r>
    <x v="881"/>
    <x v="14"/>
    <x v="0"/>
    <n v="0.51259999999999994"/>
    <x v="10"/>
    <n v="39"/>
    <x v="2"/>
    <x v="8"/>
  </r>
  <r>
    <x v="881"/>
    <x v="2"/>
    <x v="0"/>
    <n v="0.51259999999999994"/>
    <x v="10"/>
    <n v="39"/>
    <x v="2"/>
    <x v="8"/>
  </r>
  <r>
    <x v="881"/>
    <x v="5"/>
    <x v="0"/>
    <n v="0.16596"/>
    <x v="10"/>
    <n v="39"/>
    <x v="2"/>
    <x v="8"/>
  </r>
  <r>
    <x v="881"/>
    <x v="6"/>
    <x v="0"/>
    <n v="0.38845400000000002"/>
    <x v="10"/>
    <n v="39"/>
    <x v="2"/>
    <x v="8"/>
  </r>
  <r>
    <x v="881"/>
    <x v="17"/>
    <x v="0"/>
    <n v="0.66729000000000005"/>
    <x v="10"/>
    <n v="39"/>
    <x v="2"/>
    <x v="8"/>
  </r>
  <r>
    <x v="881"/>
    <x v="15"/>
    <x v="0"/>
    <n v="0.66729000000000005"/>
    <x v="10"/>
    <n v="39"/>
    <x v="2"/>
    <x v="8"/>
  </r>
  <r>
    <x v="881"/>
    <x v="8"/>
    <x v="0"/>
    <n v="0.66729000000000005"/>
    <x v="10"/>
    <n v="39"/>
    <x v="2"/>
    <x v="8"/>
  </r>
  <r>
    <x v="881"/>
    <x v="9"/>
    <x v="0"/>
    <n v="0.66729000000000005"/>
    <x v="10"/>
    <n v="39"/>
    <x v="2"/>
    <x v="8"/>
  </r>
  <r>
    <x v="881"/>
    <x v="10"/>
    <x v="0"/>
    <n v="0.66729000000000005"/>
    <x v="10"/>
    <n v="39"/>
    <x v="2"/>
    <x v="8"/>
  </r>
  <r>
    <x v="881"/>
    <x v="11"/>
    <x v="0"/>
    <n v="0.66729000000000005"/>
    <x v="10"/>
    <n v="39"/>
    <x v="2"/>
    <x v="8"/>
  </r>
  <r>
    <x v="881"/>
    <x v="12"/>
    <x v="0"/>
    <n v="0.66729000000000005"/>
    <x v="10"/>
    <n v="39"/>
    <x v="2"/>
    <x v="8"/>
  </r>
  <r>
    <x v="881"/>
    <x v="18"/>
    <x v="0"/>
    <n v="0.1056"/>
    <x v="10"/>
    <n v="39"/>
    <x v="2"/>
    <x v="8"/>
  </r>
  <r>
    <x v="881"/>
    <x v="19"/>
    <x v="0"/>
    <n v="0.1363"/>
    <x v="10"/>
    <n v="39"/>
    <x v="2"/>
    <x v="8"/>
  </r>
  <r>
    <x v="881"/>
    <x v="13"/>
    <x v="0"/>
    <n v="8.8770000000000002E-2"/>
    <x v="10"/>
    <n v="39"/>
    <x v="2"/>
    <x v="8"/>
  </r>
  <r>
    <x v="881"/>
    <x v="20"/>
    <x v="0"/>
    <n v="0.13600000000000001"/>
    <x v="10"/>
    <n v="39"/>
    <x v="2"/>
    <x v="8"/>
  </r>
  <r>
    <x v="881"/>
    <x v="0"/>
    <x v="1"/>
    <n v="0.1193008"/>
    <x v="10"/>
    <n v="39"/>
    <x v="2"/>
    <x v="8"/>
  </r>
  <r>
    <x v="881"/>
    <x v="16"/>
    <x v="1"/>
    <n v="0.2345439"/>
    <x v="10"/>
    <n v="39"/>
    <x v="2"/>
    <x v="8"/>
  </r>
  <r>
    <x v="881"/>
    <x v="14"/>
    <x v="1"/>
    <n v="0.22644719999999999"/>
    <x v="10"/>
    <n v="39"/>
    <x v="2"/>
    <x v="8"/>
  </r>
  <r>
    <x v="881"/>
    <x v="2"/>
    <x v="1"/>
    <n v="0.2305797"/>
    <x v="10"/>
    <n v="39"/>
    <x v="2"/>
    <x v="8"/>
  </r>
  <r>
    <x v="881"/>
    <x v="5"/>
    <x v="1"/>
    <n v="9.3036289999999994E-2"/>
    <x v="10"/>
    <n v="39"/>
    <x v="2"/>
    <x v="8"/>
  </r>
  <r>
    <x v="881"/>
    <x v="6"/>
    <x v="1"/>
    <n v="0.1865618"/>
    <x v="10"/>
    <n v="39"/>
    <x v="2"/>
    <x v="8"/>
  </r>
  <r>
    <x v="881"/>
    <x v="17"/>
    <x v="1"/>
    <n v="0.26954879999999998"/>
    <x v="10"/>
    <n v="39"/>
    <x v="2"/>
    <x v="8"/>
  </r>
  <r>
    <x v="881"/>
    <x v="15"/>
    <x v="1"/>
    <n v="0.25874069999999999"/>
    <x v="10"/>
    <n v="39"/>
    <x v="2"/>
    <x v="8"/>
  </r>
  <r>
    <x v="881"/>
    <x v="8"/>
    <x v="1"/>
    <n v="0.27016590000000001"/>
    <x v="10"/>
    <n v="39"/>
    <x v="2"/>
    <x v="8"/>
  </r>
  <r>
    <x v="881"/>
    <x v="9"/>
    <x v="1"/>
    <n v="0.28677069999999999"/>
    <x v="10"/>
    <n v="39"/>
    <x v="2"/>
    <x v="8"/>
  </r>
  <r>
    <x v="881"/>
    <x v="10"/>
    <x v="1"/>
    <n v="0.29393249999999999"/>
    <x v="10"/>
    <n v="39"/>
    <x v="2"/>
    <x v="8"/>
  </r>
  <r>
    <x v="881"/>
    <x v="11"/>
    <x v="1"/>
    <n v="0.26739839999999998"/>
    <x v="10"/>
    <n v="39"/>
    <x v="2"/>
    <x v="8"/>
  </r>
  <r>
    <x v="881"/>
    <x v="12"/>
    <x v="1"/>
    <n v="0.3429431"/>
    <x v="10"/>
    <n v="39"/>
    <x v="2"/>
    <x v="8"/>
  </r>
  <r>
    <x v="881"/>
    <x v="18"/>
    <x v="1"/>
    <n v="0.207374"/>
    <x v="10"/>
    <n v="39"/>
    <x v="2"/>
    <x v="8"/>
  </r>
  <r>
    <x v="881"/>
    <x v="19"/>
    <x v="1"/>
    <n v="0.18880569999999999"/>
    <x v="10"/>
    <n v="39"/>
    <x v="2"/>
    <x v="8"/>
  </r>
  <r>
    <x v="881"/>
    <x v="13"/>
    <x v="1"/>
    <n v="7.107434E-2"/>
    <x v="10"/>
    <n v="39"/>
    <x v="2"/>
    <x v="8"/>
  </r>
  <r>
    <x v="881"/>
    <x v="20"/>
    <x v="1"/>
    <n v="0.1789512"/>
    <x v="10"/>
    <n v="39"/>
    <x v="2"/>
    <x v="8"/>
  </r>
  <r>
    <x v="882"/>
    <x v="0"/>
    <x v="3"/>
    <n v="0.63700000000000001"/>
    <x v="10"/>
    <n v="40"/>
    <x v="2"/>
    <x v="8"/>
  </r>
  <r>
    <x v="882"/>
    <x v="16"/>
    <x v="3"/>
    <n v="1.2537"/>
    <x v="10"/>
    <n v="40"/>
    <x v="2"/>
    <x v="8"/>
  </r>
  <r>
    <x v="882"/>
    <x v="14"/>
    <x v="3"/>
    <n v="1.1983999999999999"/>
    <x v="10"/>
    <n v="40"/>
    <x v="2"/>
    <x v="8"/>
  </r>
  <r>
    <x v="882"/>
    <x v="2"/>
    <x v="3"/>
    <n v="1.2330000000000001"/>
    <x v="10"/>
    <n v="40"/>
    <x v="2"/>
    <x v="8"/>
  </r>
  <r>
    <x v="882"/>
    <x v="5"/>
    <x v="3"/>
    <n v="0.77769999999999995"/>
    <x v="10"/>
    <n v="40"/>
    <x v="2"/>
    <x v="8"/>
  </r>
  <r>
    <x v="882"/>
    <x v="6"/>
    <x v="3"/>
    <n v="0.99709999999999999"/>
    <x v="10"/>
    <n v="40"/>
    <x v="2"/>
    <x v="8"/>
  </r>
  <r>
    <x v="882"/>
    <x v="17"/>
    <x v="3"/>
    <n v="1.4431"/>
    <x v="10"/>
    <n v="40"/>
    <x v="2"/>
    <x v="8"/>
  </r>
  <r>
    <x v="882"/>
    <x v="15"/>
    <x v="3"/>
    <n v="1.3823000000000001"/>
    <x v="10"/>
    <n v="40"/>
    <x v="2"/>
    <x v="8"/>
  </r>
  <r>
    <x v="882"/>
    <x v="8"/>
    <x v="3"/>
    <n v="1.4474"/>
    <x v="10"/>
    <n v="40"/>
    <x v="2"/>
    <x v="8"/>
  </r>
  <r>
    <x v="882"/>
    <x v="9"/>
    <x v="3"/>
    <n v="1.5165"/>
    <x v="10"/>
    <n v="40"/>
    <x v="2"/>
    <x v="8"/>
  </r>
  <r>
    <x v="882"/>
    <x v="10"/>
    <x v="3"/>
    <n v="1.5753999999999999"/>
    <x v="10"/>
    <n v="40"/>
    <x v="2"/>
    <x v="8"/>
  </r>
  <r>
    <x v="882"/>
    <x v="11"/>
    <x v="3"/>
    <n v="1.4179999999999999"/>
    <x v="10"/>
    <n v="40"/>
    <x v="2"/>
    <x v="8"/>
  </r>
  <r>
    <x v="882"/>
    <x v="12"/>
    <x v="3"/>
    <n v="1.8339000000000001"/>
    <x v="10"/>
    <n v="40"/>
    <x v="2"/>
    <x v="8"/>
  </r>
  <r>
    <x v="882"/>
    <x v="18"/>
    <x v="3"/>
    <n v="1.109"/>
    <x v="10"/>
    <n v="40"/>
    <x v="2"/>
    <x v="8"/>
  </r>
  <r>
    <x v="882"/>
    <x v="19"/>
    <x v="3"/>
    <n v="1.0097"/>
    <x v="10"/>
    <n v="40"/>
    <x v="2"/>
    <x v="8"/>
  </r>
  <r>
    <x v="882"/>
    <x v="13"/>
    <x v="3"/>
    <n v="0.62909999999999999"/>
    <x v="10"/>
    <n v="40"/>
    <x v="2"/>
    <x v="8"/>
  </r>
  <r>
    <x v="882"/>
    <x v="20"/>
    <x v="3"/>
    <n v="0.95699999999999996"/>
    <x v="10"/>
    <n v="40"/>
    <x v="2"/>
    <x v="8"/>
  </r>
  <r>
    <x v="882"/>
    <x v="0"/>
    <x v="2"/>
    <n v="0.35207620000000001"/>
    <x v="10"/>
    <n v="40"/>
    <x v="2"/>
    <x v="8"/>
  </r>
  <r>
    <x v="882"/>
    <x v="16"/>
    <x v="2"/>
    <n v="0.50666829999999996"/>
    <x v="10"/>
    <n v="40"/>
    <x v="2"/>
    <x v="8"/>
  </r>
  <r>
    <x v="882"/>
    <x v="14"/>
    <x v="2"/>
    <n v="0.46170899999999998"/>
    <x v="10"/>
    <n v="40"/>
    <x v="2"/>
    <x v="8"/>
  </r>
  <r>
    <x v="882"/>
    <x v="2"/>
    <x v="2"/>
    <n v="0.48983900000000002"/>
    <x v="10"/>
    <n v="40"/>
    <x v="2"/>
    <x v="8"/>
  </r>
  <r>
    <x v="882"/>
    <x v="5"/>
    <x v="2"/>
    <n v="0.52227009999999996"/>
    <x v="10"/>
    <n v="40"/>
    <x v="2"/>
    <x v="8"/>
  </r>
  <r>
    <x v="882"/>
    <x v="6"/>
    <x v="2"/>
    <n v="0.42219640000000003"/>
    <x v="10"/>
    <n v="40"/>
    <x v="2"/>
    <x v="8"/>
  </r>
  <r>
    <x v="882"/>
    <x v="17"/>
    <x v="2"/>
    <n v="0.50596200000000002"/>
    <x v="10"/>
    <n v="40"/>
    <x v="2"/>
    <x v="8"/>
  </r>
  <r>
    <x v="882"/>
    <x v="15"/>
    <x v="2"/>
    <n v="0.45653120000000003"/>
    <x v="10"/>
    <n v="40"/>
    <x v="2"/>
    <x v="8"/>
  </r>
  <r>
    <x v="882"/>
    <x v="8"/>
    <x v="2"/>
    <n v="0.50945790000000002"/>
    <x v="10"/>
    <n v="40"/>
    <x v="2"/>
    <x v="8"/>
  </r>
  <r>
    <x v="882"/>
    <x v="9"/>
    <x v="2"/>
    <n v="0.5656369"/>
    <x v="10"/>
    <n v="40"/>
    <x v="2"/>
    <x v="8"/>
  </r>
  <r>
    <x v="882"/>
    <x v="10"/>
    <x v="2"/>
    <n v="0.61352300000000004"/>
    <x v="10"/>
    <n v="40"/>
    <x v="2"/>
    <x v="8"/>
  </r>
  <r>
    <x v="882"/>
    <x v="11"/>
    <x v="2"/>
    <n v="0.48555549999999997"/>
    <x v="10"/>
    <n v="40"/>
    <x v="2"/>
    <x v="8"/>
  </r>
  <r>
    <x v="882"/>
    <x v="12"/>
    <x v="2"/>
    <n v="0.82368560000000002"/>
    <x v="10"/>
    <n v="40"/>
    <x v="2"/>
    <x v="8"/>
  </r>
  <r>
    <x v="882"/>
    <x v="18"/>
    <x v="2"/>
    <n v="0.79622599999999999"/>
    <x v="10"/>
    <n v="40"/>
    <x v="2"/>
    <x v="8"/>
  </r>
  <r>
    <x v="882"/>
    <x v="19"/>
    <x v="2"/>
    <n v="0.68489420000000001"/>
    <x v="10"/>
    <n v="40"/>
    <x v="2"/>
    <x v="8"/>
  </r>
  <r>
    <x v="882"/>
    <x v="13"/>
    <x v="2"/>
    <n v="0.46795569999999997"/>
    <x v="10"/>
    <n v="40"/>
    <x v="2"/>
    <x v="8"/>
  </r>
  <r>
    <x v="882"/>
    <x v="20"/>
    <x v="2"/>
    <n v="0.67264880000000005"/>
    <x v="10"/>
    <n v="40"/>
    <x v="2"/>
    <x v="8"/>
  </r>
  <r>
    <x v="882"/>
    <x v="0"/>
    <x v="0"/>
    <n v="0.16581000000000001"/>
    <x v="10"/>
    <n v="40"/>
    <x v="2"/>
    <x v="8"/>
  </r>
  <r>
    <x v="882"/>
    <x v="16"/>
    <x v="0"/>
    <n v="0.51259999999999994"/>
    <x v="10"/>
    <n v="40"/>
    <x v="2"/>
    <x v="8"/>
  </r>
  <r>
    <x v="882"/>
    <x v="14"/>
    <x v="0"/>
    <n v="0.51259999999999994"/>
    <x v="10"/>
    <n v="40"/>
    <x v="2"/>
    <x v="8"/>
  </r>
  <r>
    <x v="882"/>
    <x v="2"/>
    <x v="0"/>
    <n v="0.51259999999999994"/>
    <x v="10"/>
    <n v="40"/>
    <x v="2"/>
    <x v="8"/>
  </r>
  <r>
    <x v="882"/>
    <x v="5"/>
    <x v="0"/>
    <n v="0.16596"/>
    <x v="10"/>
    <n v="40"/>
    <x v="2"/>
    <x v="8"/>
  </r>
  <r>
    <x v="882"/>
    <x v="6"/>
    <x v="0"/>
    <n v="0.38845400000000002"/>
    <x v="10"/>
    <n v="40"/>
    <x v="2"/>
    <x v="8"/>
  </r>
  <r>
    <x v="882"/>
    <x v="17"/>
    <x v="0"/>
    <n v="0.66729000000000005"/>
    <x v="10"/>
    <n v="40"/>
    <x v="2"/>
    <x v="8"/>
  </r>
  <r>
    <x v="882"/>
    <x v="15"/>
    <x v="0"/>
    <n v="0.66729000000000005"/>
    <x v="10"/>
    <n v="40"/>
    <x v="2"/>
    <x v="8"/>
  </r>
  <r>
    <x v="882"/>
    <x v="8"/>
    <x v="0"/>
    <n v="0.66729000000000005"/>
    <x v="10"/>
    <n v="40"/>
    <x v="2"/>
    <x v="8"/>
  </r>
  <r>
    <x v="882"/>
    <x v="9"/>
    <x v="0"/>
    <n v="0.66729000000000005"/>
    <x v="10"/>
    <n v="40"/>
    <x v="2"/>
    <x v="8"/>
  </r>
  <r>
    <x v="882"/>
    <x v="10"/>
    <x v="0"/>
    <n v="0.66729000000000005"/>
    <x v="10"/>
    <n v="40"/>
    <x v="2"/>
    <x v="8"/>
  </r>
  <r>
    <x v="882"/>
    <x v="11"/>
    <x v="0"/>
    <n v="0.66729000000000005"/>
    <x v="10"/>
    <n v="40"/>
    <x v="2"/>
    <x v="8"/>
  </r>
  <r>
    <x v="882"/>
    <x v="12"/>
    <x v="0"/>
    <n v="0.66729000000000005"/>
    <x v="10"/>
    <n v="40"/>
    <x v="2"/>
    <x v="8"/>
  </r>
  <r>
    <x v="882"/>
    <x v="18"/>
    <x v="0"/>
    <n v="0.1056"/>
    <x v="10"/>
    <n v="40"/>
    <x v="2"/>
    <x v="8"/>
  </r>
  <r>
    <x v="882"/>
    <x v="19"/>
    <x v="0"/>
    <n v="0.1363"/>
    <x v="10"/>
    <n v="40"/>
    <x v="2"/>
    <x v="8"/>
  </r>
  <r>
    <x v="882"/>
    <x v="13"/>
    <x v="0"/>
    <n v="8.8770000000000002E-2"/>
    <x v="10"/>
    <n v="40"/>
    <x v="2"/>
    <x v="8"/>
  </r>
  <r>
    <x v="882"/>
    <x v="20"/>
    <x v="0"/>
    <n v="0.13600000000000001"/>
    <x v="10"/>
    <n v="40"/>
    <x v="2"/>
    <x v="8"/>
  </r>
  <r>
    <x v="882"/>
    <x v="0"/>
    <x v="1"/>
    <n v="0.11911380000000001"/>
    <x v="10"/>
    <n v="40"/>
    <x v="2"/>
    <x v="8"/>
  </r>
  <r>
    <x v="882"/>
    <x v="16"/>
    <x v="1"/>
    <n v="0.23443169999999999"/>
    <x v="10"/>
    <n v="40"/>
    <x v="2"/>
    <x v="8"/>
  </r>
  <r>
    <x v="882"/>
    <x v="14"/>
    <x v="1"/>
    <n v="0.22409109999999999"/>
    <x v="10"/>
    <n v="40"/>
    <x v="2"/>
    <x v="8"/>
  </r>
  <r>
    <x v="882"/>
    <x v="2"/>
    <x v="1"/>
    <n v="0.23056099999999999"/>
    <x v="10"/>
    <n v="40"/>
    <x v="2"/>
    <x v="8"/>
  </r>
  <r>
    <x v="882"/>
    <x v="5"/>
    <x v="1"/>
    <n v="8.946991E-2"/>
    <x v="10"/>
    <n v="40"/>
    <x v="2"/>
    <x v="8"/>
  </r>
  <r>
    <x v="882"/>
    <x v="6"/>
    <x v="1"/>
    <n v="0.18644959999999999"/>
    <x v="10"/>
    <n v="40"/>
    <x v="2"/>
    <x v="8"/>
  </r>
  <r>
    <x v="882"/>
    <x v="17"/>
    <x v="1"/>
    <n v="0.26984799999999998"/>
    <x v="10"/>
    <n v="40"/>
    <x v="2"/>
    <x v="8"/>
  </r>
  <r>
    <x v="882"/>
    <x v="15"/>
    <x v="1"/>
    <n v="0.25847890000000001"/>
    <x v="10"/>
    <n v="40"/>
    <x v="2"/>
    <x v="8"/>
  </r>
  <r>
    <x v="882"/>
    <x v="8"/>
    <x v="1"/>
    <n v="0.270652"/>
    <x v="10"/>
    <n v="40"/>
    <x v="2"/>
    <x v="8"/>
  </r>
  <r>
    <x v="882"/>
    <x v="9"/>
    <x v="1"/>
    <n v="0.28357320000000003"/>
    <x v="10"/>
    <n v="40"/>
    <x v="2"/>
    <x v="8"/>
  </r>
  <r>
    <x v="882"/>
    <x v="10"/>
    <x v="1"/>
    <n v="0.29458699999999999"/>
    <x v="10"/>
    <n v="40"/>
    <x v="2"/>
    <x v="8"/>
  </r>
  <r>
    <x v="882"/>
    <x v="11"/>
    <x v="1"/>
    <n v="0.26515450000000002"/>
    <x v="10"/>
    <n v="40"/>
    <x v="2"/>
    <x v="8"/>
  </r>
  <r>
    <x v="882"/>
    <x v="12"/>
    <x v="1"/>
    <n v="0.34292440000000002"/>
    <x v="10"/>
    <n v="40"/>
    <x v="2"/>
    <x v="8"/>
  </r>
  <r>
    <x v="882"/>
    <x v="18"/>
    <x v="1"/>
    <n v="0.207374"/>
    <x v="10"/>
    <n v="40"/>
    <x v="2"/>
    <x v="8"/>
  </r>
  <r>
    <x v="882"/>
    <x v="19"/>
    <x v="1"/>
    <n v="0.18880569999999999"/>
    <x v="10"/>
    <n v="40"/>
    <x v="2"/>
    <x v="8"/>
  </r>
  <r>
    <x v="882"/>
    <x v="13"/>
    <x v="1"/>
    <n v="7.2374339999999995E-2"/>
    <x v="10"/>
    <n v="40"/>
    <x v="2"/>
    <x v="8"/>
  </r>
  <r>
    <x v="882"/>
    <x v="20"/>
    <x v="1"/>
    <n v="0.1789512"/>
    <x v="10"/>
    <n v="40"/>
    <x v="2"/>
    <x v="8"/>
  </r>
  <r>
    <x v="883"/>
    <x v="0"/>
    <x v="3"/>
    <n v="0.63700000000000001"/>
    <x v="10"/>
    <n v="41"/>
    <x v="3"/>
    <x v="9"/>
  </r>
  <r>
    <x v="883"/>
    <x v="16"/>
    <x v="3"/>
    <n v="1.252"/>
    <x v="10"/>
    <n v="41"/>
    <x v="3"/>
    <x v="9"/>
  </r>
  <r>
    <x v="883"/>
    <x v="14"/>
    <x v="3"/>
    <n v="1.1982999999999999"/>
    <x v="10"/>
    <n v="41"/>
    <x v="3"/>
    <x v="9"/>
  </r>
  <r>
    <x v="883"/>
    <x v="2"/>
    <x v="3"/>
    <n v="1.2331000000000001"/>
    <x v="10"/>
    <n v="41"/>
    <x v="3"/>
    <x v="9"/>
  </r>
  <r>
    <x v="883"/>
    <x v="5"/>
    <x v="3"/>
    <n v="0.77739999999999998"/>
    <x v="10"/>
    <n v="41"/>
    <x v="3"/>
    <x v="9"/>
  </r>
  <r>
    <x v="883"/>
    <x v="6"/>
    <x v="3"/>
    <n v="0.99650000000000005"/>
    <x v="10"/>
    <n v="41"/>
    <x v="3"/>
    <x v="9"/>
  </r>
  <r>
    <x v="883"/>
    <x v="17"/>
    <x v="3"/>
    <n v="1.4421999999999999"/>
    <x v="10"/>
    <n v="41"/>
    <x v="3"/>
    <x v="9"/>
  </r>
  <r>
    <x v="883"/>
    <x v="15"/>
    <x v="3"/>
    <n v="1.3829"/>
    <x v="10"/>
    <n v="41"/>
    <x v="3"/>
    <x v="9"/>
  </r>
  <r>
    <x v="883"/>
    <x v="8"/>
    <x v="3"/>
    <n v="1.4503999999999999"/>
    <x v="10"/>
    <n v="41"/>
    <x v="3"/>
    <x v="9"/>
  </r>
  <r>
    <x v="883"/>
    <x v="9"/>
    <x v="3"/>
    <n v="1.5164"/>
    <x v="10"/>
    <n v="41"/>
    <x v="3"/>
    <x v="9"/>
  </r>
  <r>
    <x v="883"/>
    <x v="10"/>
    <x v="3"/>
    <n v="1.5764"/>
    <x v="10"/>
    <n v="41"/>
    <x v="3"/>
    <x v="9"/>
  </r>
  <r>
    <x v="883"/>
    <x v="11"/>
    <x v="3"/>
    <n v="1.4016999999999999"/>
    <x v="10"/>
    <n v="41"/>
    <x v="3"/>
    <x v="9"/>
  </r>
  <r>
    <x v="883"/>
    <x v="12"/>
    <x v="3"/>
    <n v="1.8339000000000001"/>
    <x v="10"/>
    <n v="41"/>
    <x v="3"/>
    <x v="9"/>
  </r>
  <r>
    <x v="883"/>
    <x v="18"/>
    <x v="3"/>
    <n v="1.109"/>
    <x v="10"/>
    <n v="41"/>
    <x v="3"/>
    <x v="9"/>
  </r>
  <r>
    <x v="883"/>
    <x v="19"/>
    <x v="3"/>
    <n v="1.0025999999999999"/>
    <x v="10"/>
    <n v="41"/>
    <x v="3"/>
    <x v="9"/>
  </r>
  <r>
    <x v="883"/>
    <x v="13"/>
    <x v="3"/>
    <n v="0.63429999999999997"/>
    <x v="10"/>
    <n v="41"/>
    <x v="3"/>
    <x v="9"/>
  </r>
  <r>
    <x v="883"/>
    <x v="20"/>
    <x v="3"/>
    <n v="0.94199999999999995"/>
    <x v="10"/>
    <n v="41"/>
    <x v="3"/>
    <x v="9"/>
  </r>
  <r>
    <x v="883"/>
    <x v="0"/>
    <x v="2"/>
    <n v="0.35207620000000001"/>
    <x v="10"/>
    <n v="41"/>
    <x v="3"/>
    <x v="9"/>
  </r>
  <r>
    <x v="883"/>
    <x v="16"/>
    <x v="2"/>
    <n v="0.50528620000000002"/>
    <x v="10"/>
    <n v="41"/>
    <x v="3"/>
    <x v="9"/>
  </r>
  <r>
    <x v="883"/>
    <x v="14"/>
    <x v="2"/>
    <n v="0.46162760000000003"/>
    <x v="10"/>
    <n v="41"/>
    <x v="3"/>
    <x v="9"/>
  </r>
  <r>
    <x v="883"/>
    <x v="2"/>
    <x v="2"/>
    <n v="0.48992039999999998"/>
    <x v="10"/>
    <n v="41"/>
    <x v="3"/>
    <x v="9"/>
  </r>
  <r>
    <x v="883"/>
    <x v="5"/>
    <x v="2"/>
    <n v="0.52200460000000004"/>
    <x v="10"/>
    <n v="41"/>
    <x v="3"/>
    <x v="9"/>
  </r>
  <r>
    <x v="883"/>
    <x v="6"/>
    <x v="2"/>
    <n v="0.42170859999999999"/>
    <x v="10"/>
    <n v="41"/>
    <x v="3"/>
    <x v="9"/>
  </r>
  <r>
    <x v="883"/>
    <x v="17"/>
    <x v="2"/>
    <n v="0.50523030000000002"/>
    <x v="10"/>
    <n v="41"/>
    <x v="3"/>
    <x v="9"/>
  </r>
  <r>
    <x v="883"/>
    <x v="15"/>
    <x v="2"/>
    <n v="0.45701900000000001"/>
    <x v="10"/>
    <n v="41"/>
    <x v="3"/>
    <x v="9"/>
  </r>
  <r>
    <x v="883"/>
    <x v="8"/>
    <x v="2"/>
    <n v="0.51189700000000005"/>
    <x v="10"/>
    <n v="41"/>
    <x v="3"/>
    <x v="9"/>
  </r>
  <r>
    <x v="883"/>
    <x v="9"/>
    <x v="2"/>
    <n v="0.56555549999999999"/>
    <x v="10"/>
    <n v="41"/>
    <x v="3"/>
    <x v="9"/>
  </r>
  <r>
    <x v="883"/>
    <x v="10"/>
    <x v="2"/>
    <n v="0.61433610000000005"/>
    <x v="10"/>
    <n v="41"/>
    <x v="3"/>
    <x v="9"/>
  </r>
  <r>
    <x v="883"/>
    <x v="11"/>
    <x v="2"/>
    <n v="0.47230349999999999"/>
    <x v="10"/>
    <n v="41"/>
    <x v="3"/>
    <x v="9"/>
  </r>
  <r>
    <x v="883"/>
    <x v="12"/>
    <x v="2"/>
    <n v="0.82368560000000002"/>
    <x v="10"/>
    <n v="41"/>
    <x v="3"/>
    <x v="9"/>
  </r>
  <r>
    <x v="883"/>
    <x v="18"/>
    <x v="2"/>
    <n v="0.79622599999999999"/>
    <x v="10"/>
    <n v="41"/>
    <x v="3"/>
    <x v="9"/>
  </r>
  <r>
    <x v="883"/>
    <x v="19"/>
    <x v="2"/>
    <n v="0.67912189999999995"/>
    <x v="10"/>
    <n v="41"/>
    <x v="3"/>
    <x v="9"/>
  </r>
  <r>
    <x v="883"/>
    <x v="13"/>
    <x v="2"/>
    <n v="0.47255750000000002"/>
    <x v="10"/>
    <n v="41"/>
    <x v="3"/>
    <x v="9"/>
  </r>
  <r>
    <x v="883"/>
    <x v="20"/>
    <x v="2"/>
    <n v="0.66045359999999997"/>
    <x v="10"/>
    <n v="41"/>
    <x v="3"/>
    <x v="9"/>
  </r>
  <r>
    <x v="883"/>
    <x v="0"/>
    <x v="0"/>
    <n v="0.16581000000000001"/>
    <x v="10"/>
    <n v="41"/>
    <x v="3"/>
    <x v="9"/>
  </r>
  <r>
    <x v="883"/>
    <x v="16"/>
    <x v="0"/>
    <n v="0.51259999999999994"/>
    <x v="10"/>
    <n v="41"/>
    <x v="3"/>
    <x v="9"/>
  </r>
  <r>
    <x v="883"/>
    <x v="14"/>
    <x v="0"/>
    <n v="0.51259999999999994"/>
    <x v="10"/>
    <n v="41"/>
    <x v="3"/>
    <x v="9"/>
  </r>
  <r>
    <x v="883"/>
    <x v="2"/>
    <x v="0"/>
    <n v="0.51259999999999994"/>
    <x v="10"/>
    <n v="41"/>
    <x v="3"/>
    <x v="9"/>
  </r>
  <r>
    <x v="883"/>
    <x v="5"/>
    <x v="0"/>
    <n v="0.16596"/>
    <x v="10"/>
    <n v="41"/>
    <x v="3"/>
    <x v="9"/>
  </r>
  <r>
    <x v="883"/>
    <x v="6"/>
    <x v="0"/>
    <n v="0.38845400000000002"/>
    <x v="10"/>
    <n v="41"/>
    <x v="3"/>
    <x v="9"/>
  </r>
  <r>
    <x v="883"/>
    <x v="17"/>
    <x v="0"/>
    <n v="0.66729000000000005"/>
    <x v="10"/>
    <n v="41"/>
    <x v="3"/>
    <x v="9"/>
  </r>
  <r>
    <x v="883"/>
    <x v="15"/>
    <x v="0"/>
    <n v="0.66729000000000005"/>
    <x v="10"/>
    <n v="41"/>
    <x v="3"/>
    <x v="9"/>
  </r>
  <r>
    <x v="883"/>
    <x v="8"/>
    <x v="0"/>
    <n v="0.66729000000000005"/>
    <x v="10"/>
    <n v="41"/>
    <x v="3"/>
    <x v="9"/>
  </r>
  <r>
    <x v="883"/>
    <x v="9"/>
    <x v="0"/>
    <n v="0.66729000000000005"/>
    <x v="10"/>
    <n v="41"/>
    <x v="3"/>
    <x v="9"/>
  </r>
  <r>
    <x v="883"/>
    <x v="10"/>
    <x v="0"/>
    <n v="0.66729000000000005"/>
    <x v="10"/>
    <n v="41"/>
    <x v="3"/>
    <x v="9"/>
  </r>
  <r>
    <x v="883"/>
    <x v="11"/>
    <x v="0"/>
    <n v="0.66729000000000005"/>
    <x v="10"/>
    <n v="41"/>
    <x v="3"/>
    <x v="9"/>
  </r>
  <r>
    <x v="883"/>
    <x v="12"/>
    <x v="0"/>
    <n v="0.66729000000000005"/>
    <x v="10"/>
    <n v="41"/>
    <x v="3"/>
    <x v="9"/>
  </r>
  <r>
    <x v="883"/>
    <x v="18"/>
    <x v="0"/>
    <n v="0.1056"/>
    <x v="10"/>
    <n v="41"/>
    <x v="3"/>
    <x v="9"/>
  </r>
  <r>
    <x v="883"/>
    <x v="19"/>
    <x v="0"/>
    <n v="0.1363"/>
    <x v="10"/>
    <n v="41"/>
    <x v="3"/>
    <x v="9"/>
  </r>
  <r>
    <x v="883"/>
    <x v="13"/>
    <x v="0"/>
    <n v="8.8770000000000002E-2"/>
    <x v="10"/>
    <n v="41"/>
    <x v="3"/>
    <x v="9"/>
  </r>
  <r>
    <x v="883"/>
    <x v="20"/>
    <x v="0"/>
    <n v="0.13600000000000001"/>
    <x v="10"/>
    <n v="41"/>
    <x v="3"/>
    <x v="9"/>
  </r>
  <r>
    <x v="883"/>
    <x v="0"/>
    <x v="1"/>
    <n v="0.11911380000000001"/>
    <x v="10"/>
    <n v="41"/>
    <x v="3"/>
    <x v="9"/>
  </r>
  <r>
    <x v="883"/>
    <x v="16"/>
    <x v="1"/>
    <n v="0.23411380000000001"/>
    <x v="10"/>
    <n v="41"/>
    <x v="3"/>
    <x v="9"/>
  </r>
  <r>
    <x v="883"/>
    <x v="14"/>
    <x v="1"/>
    <n v="0.2240724"/>
    <x v="10"/>
    <n v="41"/>
    <x v="3"/>
    <x v="9"/>
  </r>
  <r>
    <x v="883"/>
    <x v="2"/>
    <x v="1"/>
    <n v="0.2305797"/>
    <x v="10"/>
    <n v="41"/>
    <x v="3"/>
    <x v="9"/>
  </r>
  <r>
    <x v="883"/>
    <x v="5"/>
    <x v="1"/>
    <n v="8.9435399999999998E-2"/>
    <x v="10"/>
    <n v="41"/>
    <x v="3"/>
    <x v="9"/>
  </r>
  <r>
    <x v="883"/>
    <x v="6"/>
    <x v="1"/>
    <n v="0.18633739999999999"/>
    <x v="10"/>
    <n v="41"/>
    <x v="3"/>
    <x v="9"/>
  </r>
  <r>
    <x v="883"/>
    <x v="17"/>
    <x v="1"/>
    <n v="0.26967970000000002"/>
    <x v="10"/>
    <n v="41"/>
    <x v="3"/>
    <x v="9"/>
  </r>
  <r>
    <x v="883"/>
    <x v="15"/>
    <x v="1"/>
    <n v="0.25859110000000002"/>
    <x v="10"/>
    <n v="41"/>
    <x v="3"/>
    <x v="9"/>
  </r>
  <r>
    <x v="883"/>
    <x v="8"/>
    <x v="1"/>
    <n v="0.27121299999999998"/>
    <x v="10"/>
    <n v="41"/>
    <x v="3"/>
    <x v="9"/>
  </r>
  <r>
    <x v="883"/>
    <x v="9"/>
    <x v="1"/>
    <n v="0.28355449999999999"/>
    <x v="10"/>
    <n v="41"/>
    <x v="3"/>
    <x v="9"/>
  </r>
  <r>
    <x v="883"/>
    <x v="10"/>
    <x v="1"/>
    <n v="0.29477399999999998"/>
    <x v="10"/>
    <n v="41"/>
    <x v="3"/>
    <x v="9"/>
  </r>
  <r>
    <x v="883"/>
    <x v="11"/>
    <x v="1"/>
    <n v="0.26210650000000002"/>
    <x v="10"/>
    <n v="41"/>
    <x v="3"/>
    <x v="9"/>
  </r>
  <r>
    <x v="883"/>
    <x v="12"/>
    <x v="1"/>
    <n v="0.34292440000000002"/>
    <x v="10"/>
    <n v="41"/>
    <x v="3"/>
    <x v="9"/>
  </r>
  <r>
    <x v="883"/>
    <x v="18"/>
    <x v="1"/>
    <n v="0.207374"/>
    <x v="10"/>
    <n v="41"/>
    <x v="3"/>
    <x v="9"/>
  </r>
  <r>
    <x v="883"/>
    <x v="19"/>
    <x v="1"/>
    <n v="0.18747800000000001"/>
    <x v="10"/>
    <n v="41"/>
    <x v="3"/>
    <x v="9"/>
  </r>
  <r>
    <x v="883"/>
    <x v="13"/>
    <x v="1"/>
    <n v="7.297257E-2"/>
    <x v="10"/>
    <n v="41"/>
    <x v="3"/>
    <x v="9"/>
  </r>
  <r>
    <x v="883"/>
    <x v="20"/>
    <x v="1"/>
    <n v="0.17614630000000001"/>
    <x v="10"/>
    <n v="41"/>
    <x v="3"/>
    <x v="9"/>
  </r>
  <r>
    <x v="884"/>
    <x v="0"/>
    <x v="3"/>
    <n v="0.63819999999999999"/>
    <x v="10"/>
    <n v="42"/>
    <x v="3"/>
    <x v="9"/>
  </r>
  <r>
    <x v="884"/>
    <x v="16"/>
    <x v="3"/>
    <n v="1.2578"/>
    <x v="10"/>
    <n v="42"/>
    <x v="3"/>
    <x v="9"/>
  </r>
  <r>
    <x v="884"/>
    <x v="14"/>
    <x v="3"/>
    <n v="1.2033"/>
    <x v="10"/>
    <n v="42"/>
    <x v="3"/>
    <x v="9"/>
  </r>
  <r>
    <x v="884"/>
    <x v="2"/>
    <x v="3"/>
    <n v="1.2398"/>
    <x v="10"/>
    <n v="42"/>
    <x v="3"/>
    <x v="9"/>
  </r>
  <r>
    <x v="884"/>
    <x v="5"/>
    <x v="3"/>
    <n v="0.77890000000000004"/>
    <x v="10"/>
    <n v="42"/>
    <x v="3"/>
    <x v="9"/>
  </r>
  <r>
    <x v="884"/>
    <x v="6"/>
    <x v="3"/>
    <n v="0.99929999999999997"/>
    <x v="10"/>
    <n v="42"/>
    <x v="3"/>
    <x v="9"/>
  </r>
  <r>
    <x v="884"/>
    <x v="17"/>
    <x v="3"/>
    <n v="1.4505999999999999"/>
    <x v="10"/>
    <n v="42"/>
    <x v="3"/>
    <x v="9"/>
  </r>
  <r>
    <x v="884"/>
    <x v="15"/>
    <x v="3"/>
    <n v="1.3913"/>
    <x v="10"/>
    <n v="42"/>
    <x v="3"/>
    <x v="9"/>
  </r>
  <r>
    <x v="884"/>
    <x v="8"/>
    <x v="3"/>
    <n v="1.458"/>
    <x v="10"/>
    <n v="42"/>
    <x v="3"/>
    <x v="9"/>
  </r>
  <r>
    <x v="884"/>
    <x v="9"/>
    <x v="3"/>
    <n v="1.5190999999999999"/>
    <x v="10"/>
    <n v="42"/>
    <x v="3"/>
    <x v="9"/>
  </r>
  <r>
    <x v="884"/>
    <x v="10"/>
    <x v="3"/>
    <n v="1.5854999999999999"/>
    <x v="10"/>
    <n v="42"/>
    <x v="3"/>
    <x v="9"/>
  </r>
  <r>
    <x v="884"/>
    <x v="11"/>
    <x v="3"/>
    <n v="1.4219999999999999"/>
    <x v="10"/>
    <n v="42"/>
    <x v="3"/>
    <x v="9"/>
  </r>
  <r>
    <x v="884"/>
    <x v="12"/>
    <x v="3"/>
    <n v="1.8368"/>
    <x v="10"/>
    <n v="42"/>
    <x v="3"/>
    <x v="9"/>
  </r>
  <r>
    <x v="884"/>
    <x v="18"/>
    <x v="3"/>
    <n v="1.1040000000000001"/>
    <x v="10"/>
    <n v="42"/>
    <x v="3"/>
    <x v="9"/>
  </r>
  <r>
    <x v="884"/>
    <x v="19"/>
    <x v="3"/>
    <n v="0.99629999999999996"/>
    <x v="10"/>
    <n v="42"/>
    <x v="3"/>
    <x v="9"/>
  </r>
  <r>
    <x v="884"/>
    <x v="13"/>
    <x v="3"/>
    <n v="0.63500000000000001"/>
    <x v="10"/>
    <n v="42"/>
    <x v="3"/>
    <x v="9"/>
  </r>
  <r>
    <x v="884"/>
    <x v="20"/>
    <x v="3"/>
    <n v="0.94199999999999995"/>
    <x v="10"/>
    <n v="42"/>
    <x v="3"/>
    <x v="9"/>
  </r>
  <r>
    <x v="884"/>
    <x v="0"/>
    <x v="2"/>
    <n v="0.35305180000000003"/>
    <x v="10"/>
    <n v="42"/>
    <x v="3"/>
    <x v="9"/>
  </r>
  <r>
    <x v="884"/>
    <x v="16"/>
    <x v="2"/>
    <n v="0.51000160000000005"/>
    <x v="10"/>
    <n v="42"/>
    <x v="3"/>
    <x v="9"/>
  </r>
  <r>
    <x v="884"/>
    <x v="14"/>
    <x v="2"/>
    <n v="0.46569270000000001"/>
    <x v="10"/>
    <n v="42"/>
    <x v="3"/>
    <x v="9"/>
  </r>
  <r>
    <x v="884"/>
    <x v="2"/>
    <x v="2"/>
    <n v="0.49536750000000002"/>
    <x v="10"/>
    <n v="42"/>
    <x v="3"/>
    <x v="9"/>
  </r>
  <r>
    <x v="884"/>
    <x v="5"/>
    <x v="2"/>
    <n v="0.52333209999999997"/>
    <x v="10"/>
    <n v="42"/>
    <x v="3"/>
    <x v="9"/>
  </r>
  <r>
    <x v="884"/>
    <x v="6"/>
    <x v="2"/>
    <n v="0.4239851"/>
    <x v="10"/>
    <n v="42"/>
    <x v="3"/>
    <x v="9"/>
  </r>
  <r>
    <x v="884"/>
    <x v="17"/>
    <x v="2"/>
    <n v="0.51205959999999995"/>
    <x v="10"/>
    <n v="42"/>
    <x v="3"/>
    <x v="9"/>
  </r>
  <r>
    <x v="884"/>
    <x v="15"/>
    <x v="2"/>
    <n v="0.46384819999999999"/>
    <x v="10"/>
    <n v="42"/>
    <x v="3"/>
    <x v="9"/>
  </r>
  <r>
    <x v="884"/>
    <x v="8"/>
    <x v="2"/>
    <n v="0.51807579999999998"/>
    <x v="10"/>
    <n v="42"/>
    <x v="3"/>
    <x v="9"/>
  </r>
  <r>
    <x v="884"/>
    <x v="9"/>
    <x v="2"/>
    <n v="0.56775059999999999"/>
    <x v="10"/>
    <n v="42"/>
    <x v="3"/>
    <x v="9"/>
  </r>
  <r>
    <x v="884"/>
    <x v="10"/>
    <x v="2"/>
    <n v="0.62173440000000002"/>
    <x v="10"/>
    <n v="42"/>
    <x v="3"/>
    <x v="9"/>
  </r>
  <r>
    <x v="884"/>
    <x v="11"/>
    <x v="2"/>
    <n v="0.48880760000000001"/>
    <x v="10"/>
    <n v="42"/>
    <x v="3"/>
    <x v="9"/>
  </r>
  <r>
    <x v="884"/>
    <x v="12"/>
    <x v="2"/>
    <n v="0.82604339999999998"/>
    <x v="10"/>
    <n v="42"/>
    <x v="3"/>
    <x v="9"/>
  </r>
  <r>
    <x v="884"/>
    <x v="18"/>
    <x v="2"/>
    <n v="0.79216089999999995"/>
    <x v="10"/>
    <n v="42"/>
    <x v="3"/>
    <x v="9"/>
  </r>
  <r>
    <x v="884"/>
    <x v="19"/>
    <x v="2"/>
    <n v="0.67400000000000004"/>
    <x v="10"/>
    <n v="42"/>
    <x v="3"/>
    <x v="9"/>
  </r>
  <r>
    <x v="884"/>
    <x v="13"/>
    <x v="2"/>
    <n v="0.47317690000000001"/>
    <x v="10"/>
    <n v="42"/>
    <x v="3"/>
    <x v="9"/>
  </r>
  <r>
    <x v="884"/>
    <x v="20"/>
    <x v="2"/>
    <n v="0.66045359999999997"/>
    <x v="10"/>
    <n v="42"/>
    <x v="3"/>
    <x v="9"/>
  </r>
  <r>
    <x v="884"/>
    <x v="0"/>
    <x v="0"/>
    <n v="0.16581000000000001"/>
    <x v="10"/>
    <n v="42"/>
    <x v="3"/>
    <x v="9"/>
  </r>
  <r>
    <x v="884"/>
    <x v="16"/>
    <x v="0"/>
    <n v="0.51259999999999994"/>
    <x v="10"/>
    <n v="42"/>
    <x v="3"/>
    <x v="9"/>
  </r>
  <r>
    <x v="884"/>
    <x v="14"/>
    <x v="0"/>
    <n v="0.51259999999999994"/>
    <x v="10"/>
    <n v="42"/>
    <x v="3"/>
    <x v="9"/>
  </r>
  <r>
    <x v="884"/>
    <x v="2"/>
    <x v="0"/>
    <n v="0.51259999999999994"/>
    <x v="10"/>
    <n v="42"/>
    <x v="3"/>
    <x v="9"/>
  </r>
  <r>
    <x v="884"/>
    <x v="5"/>
    <x v="0"/>
    <n v="0.16596"/>
    <x v="10"/>
    <n v="42"/>
    <x v="3"/>
    <x v="9"/>
  </r>
  <r>
    <x v="884"/>
    <x v="6"/>
    <x v="0"/>
    <n v="0.38845400000000002"/>
    <x v="10"/>
    <n v="42"/>
    <x v="3"/>
    <x v="9"/>
  </r>
  <r>
    <x v="884"/>
    <x v="17"/>
    <x v="0"/>
    <n v="0.66729000000000005"/>
    <x v="10"/>
    <n v="42"/>
    <x v="3"/>
    <x v="9"/>
  </r>
  <r>
    <x v="884"/>
    <x v="15"/>
    <x v="0"/>
    <n v="0.66729000000000005"/>
    <x v="10"/>
    <n v="42"/>
    <x v="3"/>
    <x v="9"/>
  </r>
  <r>
    <x v="884"/>
    <x v="8"/>
    <x v="0"/>
    <n v="0.66729000000000005"/>
    <x v="10"/>
    <n v="42"/>
    <x v="3"/>
    <x v="9"/>
  </r>
  <r>
    <x v="884"/>
    <x v="9"/>
    <x v="0"/>
    <n v="0.66729000000000005"/>
    <x v="10"/>
    <n v="42"/>
    <x v="3"/>
    <x v="9"/>
  </r>
  <r>
    <x v="884"/>
    <x v="10"/>
    <x v="0"/>
    <n v="0.66729000000000005"/>
    <x v="10"/>
    <n v="42"/>
    <x v="3"/>
    <x v="9"/>
  </r>
  <r>
    <x v="884"/>
    <x v="11"/>
    <x v="0"/>
    <n v="0.66729000000000005"/>
    <x v="10"/>
    <n v="42"/>
    <x v="3"/>
    <x v="9"/>
  </r>
  <r>
    <x v="884"/>
    <x v="12"/>
    <x v="0"/>
    <n v="0.66729000000000005"/>
    <x v="10"/>
    <n v="42"/>
    <x v="3"/>
    <x v="9"/>
  </r>
  <r>
    <x v="884"/>
    <x v="18"/>
    <x v="0"/>
    <n v="0.1056"/>
    <x v="10"/>
    <n v="42"/>
    <x v="3"/>
    <x v="9"/>
  </r>
  <r>
    <x v="884"/>
    <x v="19"/>
    <x v="0"/>
    <n v="0.1363"/>
    <x v="10"/>
    <n v="42"/>
    <x v="3"/>
    <x v="9"/>
  </r>
  <r>
    <x v="884"/>
    <x v="13"/>
    <x v="0"/>
    <n v="8.8770000000000002E-2"/>
    <x v="10"/>
    <n v="42"/>
    <x v="3"/>
    <x v="9"/>
  </r>
  <r>
    <x v="884"/>
    <x v="20"/>
    <x v="0"/>
    <n v="0.13600000000000001"/>
    <x v="10"/>
    <n v="42"/>
    <x v="3"/>
    <x v="9"/>
  </r>
  <r>
    <x v="884"/>
    <x v="0"/>
    <x v="1"/>
    <n v="0.11933820000000001"/>
    <x v="10"/>
    <n v="42"/>
    <x v="3"/>
    <x v="9"/>
  </r>
  <r>
    <x v="884"/>
    <x v="16"/>
    <x v="1"/>
    <n v="0.2351984"/>
    <x v="10"/>
    <n v="42"/>
    <x v="3"/>
    <x v="9"/>
  </r>
  <r>
    <x v="884"/>
    <x v="14"/>
    <x v="1"/>
    <n v="0.22500729999999999"/>
    <x v="10"/>
    <n v="42"/>
    <x v="3"/>
    <x v="9"/>
  </r>
  <r>
    <x v="884"/>
    <x v="2"/>
    <x v="1"/>
    <n v="0.2318325"/>
    <x v="10"/>
    <n v="42"/>
    <x v="3"/>
    <x v="9"/>
  </r>
  <r>
    <x v="884"/>
    <x v="5"/>
    <x v="1"/>
    <n v="8.9607969999999995E-2"/>
    <x v="10"/>
    <n v="42"/>
    <x v="3"/>
    <x v="9"/>
  </r>
  <r>
    <x v="884"/>
    <x v="6"/>
    <x v="1"/>
    <n v="0.186861"/>
    <x v="10"/>
    <n v="42"/>
    <x v="3"/>
    <x v="9"/>
  </r>
  <r>
    <x v="884"/>
    <x v="17"/>
    <x v="1"/>
    <n v="0.2712504"/>
    <x v="10"/>
    <n v="42"/>
    <x v="3"/>
    <x v="9"/>
  </r>
  <r>
    <x v="884"/>
    <x v="15"/>
    <x v="1"/>
    <n v="0.2601618"/>
    <x v="10"/>
    <n v="42"/>
    <x v="3"/>
    <x v="9"/>
  </r>
  <r>
    <x v="884"/>
    <x v="8"/>
    <x v="1"/>
    <n v="0.27263409999999999"/>
    <x v="10"/>
    <n v="42"/>
    <x v="3"/>
    <x v="9"/>
  </r>
  <r>
    <x v="884"/>
    <x v="9"/>
    <x v="1"/>
    <n v="0.28405930000000001"/>
    <x v="10"/>
    <n v="42"/>
    <x v="3"/>
    <x v="9"/>
  </r>
  <r>
    <x v="884"/>
    <x v="10"/>
    <x v="1"/>
    <n v="0.29647560000000001"/>
    <x v="10"/>
    <n v="42"/>
    <x v="3"/>
    <x v="9"/>
  </r>
  <r>
    <x v="884"/>
    <x v="11"/>
    <x v="1"/>
    <n v="0.26590249999999999"/>
    <x v="10"/>
    <n v="42"/>
    <x v="3"/>
    <x v="9"/>
  </r>
  <r>
    <x v="884"/>
    <x v="12"/>
    <x v="1"/>
    <n v="0.34346670000000001"/>
    <x v="10"/>
    <n v="42"/>
    <x v="3"/>
    <x v="9"/>
  </r>
  <r>
    <x v="884"/>
    <x v="18"/>
    <x v="1"/>
    <n v="0.20643900000000001"/>
    <x v="10"/>
    <n v="42"/>
    <x v="3"/>
    <x v="9"/>
  </r>
  <r>
    <x v="884"/>
    <x v="19"/>
    <x v="1"/>
    <n v="0.18629999999999999"/>
    <x v="10"/>
    <n v="42"/>
    <x v="3"/>
    <x v="9"/>
  </r>
  <r>
    <x v="884"/>
    <x v="13"/>
    <x v="1"/>
    <n v="7.3053099999999996E-2"/>
    <x v="10"/>
    <n v="42"/>
    <x v="3"/>
    <x v="9"/>
  </r>
  <r>
    <x v="884"/>
    <x v="20"/>
    <x v="1"/>
    <n v="0.17614630000000001"/>
    <x v="10"/>
    <n v="42"/>
    <x v="3"/>
    <x v="9"/>
  </r>
  <r>
    <x v="885"/>
    <x v="0"/>
    <x v="3"/>
    <n v="0.6381"/>
    <x v="10"/>
    <n v="43"/>
    <x v="3"/>
    <x v="9"/>
  </r>
  <r>
    <x v="885"/>
    <x v="16"/>
    <x v="3"/>
    <n v="1.2618"/>
    <x v="10"/>
    <n v="43"/>
    <x v="3"/>
    <x v="9"/>
  </r>
  <r>
    <x v="885"/>
    <x v="14"/>
    <x v="3"/>
    <n v="1.2074"/>
    <x v="10"/>
    <n v="43"/>
    <x v="3"/>
    <x v="9"/>
  </r>
  <r>
    <x v="885"/>
    <x v="2"/>
    <x v="3"/>
    <n v="1.2452000000000001"/>
    <x v="10"/>
    <n v="43"/>
    <x v="3"/>
    <x v="9"/>
  </r>
  <r>
    <x v="885"/>
    <x v="5"/>
    <x v="3"/>
    <n v="0.78100000000000003"/>
    <x v="10"/>
    <n v="43"/>
    <x v="3"/>
    <x v="9"/>
  </r>
  <r>
    <x v="885"/>
    <x v="6"/>
    <x v="3"/>
    <n v="1.0046999999999999"/>
    <x v="10"/>
    <n v="43"/>
    <x v="3"/>
    <x v="9"/>
  </r>
  <r>
    <x v="885"/>
    <x v="17"/>
    <x v="3"/>
    <n v="1.4515"/>
    <x v="10"/>
    <n v="43"/>
    <x v="3"/>
    <x v="9"/>
  </r>
  <r>
    <x v="885"/>
    <x v="15"/>
    <x v="3"/>
    <n v="1.3935999999999999"/>
    <x v="10"/>
    <n v="43"/>
    <x v="3"/>
    <x v="9"/>
  </r>
  <r>
    <x v="885"/>
    <x v="8"/>
    <x v="3"/>
    <n v="1.4559"/>
    <x v="10"/>
    <n v="43"/>
    <x v="3"/>
    <x v="9"/>
  </r>
  <r>
    <x v="885"/>
    <x v="9"/>
    <x v="3"/>
    <n v="1.5216000000000001"/>
    <x v="10"/>
    <n v="43"/>
    <x v="3"/>
    <x v="9"/>
  </r>
  <r>
    <x v="885"/>
    <x v="10"/>
    <x v="3"/>
    <n v="1.5867"/>
    <x v="10"/>
    <n v="43"/>
    <x v="3"/>
    <x v="9"/>
  </r>
  <r>
    <x v="885"/>
    <x v="11"/>
    <x v="3"/>
    <n v="1.4235"/>
    <x v="10"/>
    <n v="43"/>
    <x v="3"/>
    <x v="9"/>
  </r>
  <r>
    <x v="885"/>
    <x v="12"/>
    <x v="3"/>
    <n v="1.8403"/>
    <x v="10"/>
    <n v="43"/>
    <x v="3"/>
    <x v="9"/>
  </r>
  <r>
    <x v="885"/>
    <x v="18"/>
    <x v="3"/>
    <n v="1.1040000000000001"/>
    <x v="10"/>
    <n v="43"/>
    <x v="3"/>
    <x v="9"/>
  </r>
  <r>
    <x v="885"/>
    <x v="19"/>
    <x v="3"/>
    <n v="0.99629999999999996"/>
    <x v="10"/>
    <n v="43"/>
    <x v="3"/>
    <x v="9"/>
  </r>
  <r>
    <x v="885"/>
    <x v="13"/>
    <x v="3"/>
    <n v="0.64629999999999999"/>
    <x v="10"/>
    <n v="43"/>
    <x v="3"/>
    <x v="9"/>
  </r>
  <r>
    <x v="885"/>
    <x v="20"/>
    <x v="3"/>
    <n v="0.94199999999999995"/>
    <x v="10"/>
    <n v="43"/>
    <x v="3"/>
    <x v="9"/>
  </r>
  <r>
    <x v="885"/>
    <x v="0"/>
    <x v="2"/>
    <n v="0.35297050000000002"/>
    <x v="10"/>
    <n v="43"/>
    <x v="3"/>
    <x v="9"/>
  </r>
  <r>
    <x v="885"/>
    <x v="16"/>
    <x v="2"/>
    <n v="0.51325370000000003"/>
    <x v="10"/>
    <n v="43"/>
    <x v="3"/>
    <x v="9"/>
  </r>
  <r>
    <x v="885"/>
    <x v="14"/>
    <x v="2"/>
    <n v="0.469026"/>
    <x v="10"/>
    <n v="43"/>
    <x v="3"/>
    <x v="9"/>
  </r>
  <r>
    <x v="885"/>
    <x v="2"/>
    <x v="2"/>
    <n v="0.49975770000000003"/>
    <x v="10"/>
    <n v="43"/>
    <x v="3"/>
    <x v="9"/>
  </r>
  <r>
    <x v="885"/>
    <x v="5"/>
    <x v="2"/>
    <n v="0.5251905"/>
    <x v="10"/>
    <n v="43"/>
    <x v="3"/>
    <x v="9"/>
  </r>
  <r>
    <x v="885"/>
    <x v="6"/>
    <x v="2"/>
    <n v="0.42837530000000001"/>
    <x v="10"/>
    <n v="43"/>
    <x v="3"/>
    <x v="9"/>
  </r>
  <r>
    <x v="885"/>
    <x v="17"/>
    <x v="2"/>
    <n v="0.51279140000000001"/>
    <x v="10"/>
    <n v="43"/>
    <x v="3"/>
    <x v="9"/>
  </r>
  <r>
    <x v="885"/>
    <x v="15"/>
    <x v="2"/>
    <n v="0.46571820000000003"/>
    <x v="10"/>
    <n v="43"/>
    <x v="3"/>
    <x v="9"/>
  </r>
  <r>
    <x v="885"/>
    <x v="8"/>
    <x v="2"/>
    <n v="0.51636850000000001"/>
    <x v="10"/>
    <n v="43"/>
    <x v="3"/>
    <x v="9"/>
  </r>
  <r>
    <x v="885"/>
    <x v="9"/>
    <x v="2"/>
    <n v="0.56978320000000005"/>
    <x v="10"/>
    <n v="43"/>
    <x v="3"/>
    <x v="9"/>
  </r>
  <r>
    <x v="885"/>
    <x v="10"/>
    <x v="2"/>
    <n v="0.62270999999999999"/>
    <x v="10"/>
    <n v="43"/>
    <x v="3"/>
    <x v="9"/>
  </r>
  <r>
    <x v="885"/>
    <x v="11"/>
    <x v="2"/>
    <n v="0.49002699999999999"/>
    <x v="10"/>
    <n v="43"/>
    <x v="3"/>
    <x v="9"/>
  </r>
  <r>
    <x v="885"/>
    <x v="12"/>
    <x v="2"/>
    <n v="0.82888879999999998"/>
    <x v="10"/>
    <n v="43"/>
    <x v="3"/>
    <x v="9"/>
  </r>
  <r>
    <x v="885"/>
    <x v="18"/>
    <x v="2"/>
    <n v="0.79216089999999995"/>
    <x v="10"/>
    <n v="43"/>
    <x v="3"/>
    <x v="9"/>
  </r>
  <r>
    <x v="885"/>
    <x v="19"/>
    <x v="2"/>
    <n v="0.67400000000000004"/>
    <x v="10"/>
    <n v="43"/>
    <x v="3"/>
    <x v="9"/>
  </r>
  <r>
    <x v="885"/>
    <x v="13"/>
    <x v="2"/>
    <n v="0.48317690000000002"/>
    <x v="10"/>
    <n v="43"/>
    <x v="3"/>
    <x v="9"/>
  </r>
  <r>
    <x v="885"/>
    <x v="20"/>
    <x v="2"/>
    <n v="0.66045359999999997"/>
    <x v="10"/>
    <n v="43"/>
    <x v="3"/>
    <x v="9"/>
  </r>
  <r>
    <x v="885"/>
    <x v="0"/>
    <x v="0"/>
    <n v="0.16581000000000001"/>
    <x v="10"/>
    <n v="43"/>
    <x v="3"/>
    <x v="9"/>
  </r>
  <r>
    <x v="885"/>
    <x v="16"/>
    <x v="0"/>
    <n v="0.51259999999999994"/>
    <x v="10"/>
    <n v="43"/>
    <x v="3"/>
    <x v="9"/>
  </r>
  <r>
    <x v="885"/>
    <x v="14"/>
    <x v="0"/>
    <n v="0.51259999999999994"/>
    <x v="10"/>
    <n v="43"/>
    <x v="3"/>
    <x v="9"/>
  </r>
  <r>
    <x v="885"/>
    <x v="2"/>
    <x v="0"/>
    <n v="0.51259999999999994"/>
    <x v="10"/>
    <n v="43"/>
    <x v="3"/>
    <x v="9"/>
  </r>
  <r>
    <x v="885"/>
    <x v="5"/>
    <x v="0"/>
    <n v="0.16596"/>
    <x v="10"/>
    <n v="43"/>
    <x v="3"/>
    <x v="9"/>
  </r>
  <r>
    <x v="885"/>
    <x v="6"/>
    <x v="0"/>
    <n v="0.38845400000000002"/>
    <x v="10"/>
    <n v="43"/>
    <x v="3"/>
    <x v="9"/>
  </r>
  <r>
    <x v="885"/>
    <x v="17"/>
    <x v="0"/>
    <n v="0.66729000000000005"/>
    <x v="10"/>
    <n v="43"/>
    <x v="3"/>
    <x v="9"/>
  </r>
  <r>
    <x v="885"/>
    <x v="15"/>
    <x v="0"/>
    <n v="0.66729000000000005"/>
    <x v="10"/>
    <n v="43"/>
    <x v="3"/>
    <x v="9"/>
  </r>
  <r>
    <x v="885"/>
    <x v="8"/>
    <x v="0"/>
    <n v="0.66729000000000005"/>
    <x v="10"/>
    <n v="43"/>
    <x v="3"/>
    <x v="9"/>
  </r>
  <r>
    <x v="885"/>
    <x v="9"/>
    <x v="0"/>
    <n v="0.66729000000000005"/>
    <x v="10"/>
    <n v="43"/>
    <x v="3"/>
    <x v="9"/>
  </r>
  <r>
    <x v="885"/>
    <x v="10"/>
    <x v="0"/>
    <n v="0.66729000000000005"/>
    <x v="10"/>
    <n v="43"/>
    <x v="3"/>
    <x v="9"/>
  </r>
  <r>
    <x v="885"/>
    <x v="11"/>
    <x v="0"/>
    <n v="0.66729000000000005"/>
    <x v="10"/>
    <n v="43"/>
    <x v="3"/>
    <x v="9"/>
  </r>
  <r>
    <x v="885"/>
    <x v="12"/>
    <x v="0"/>
    <n v="0.66729000000000005"/>
    <x v="10"/>
    <n v="43"/>
    <x v="3"/>
    <x v="9"/>
  </r>
  <r>
    <x v="885"/>
    <x v="18"/>
    <x v="0"/>
    <n v="0.1056"/>
    <x v="10"/>
    <n v="43"/>
    <x v="3"/>
    <x v="9"/>
  </r>
  <r>
    <x v="885"/>
    <x v="19"/>
    <x v="0"/>
    <n v="0.1363"/>
    <x v="10"/>
    <n v="43"/>
    <x v="3"/>
    <x v="9"/>
  </r>
  <r>
    <x v="885"/>
    <x v="13"/>
    <x v="0"/>
    <n v="8.8770000000000002E-2"/>
    <x v="10"/>
    <n v="43"/>
    <x v="3"/>
    <x v="9"/>
  </r>
  <r>
    <x v="885"/>
    <x v="20"/>
    <x v="0"/>
    <n v="0.13600000000000001"/>
    <x v="10"/>
    <n v="43"/>
    <x v="3"/>
    <x v="9"/>
  </r>
  <r>
    <x v="885"/>
    <x v="0"/>
    <x v="1"/>
    <n v="0.1193195"/>
    <x v="10"/>
    <n v="43"/>
    <x v="3"/>
    <x v="9"/>
  </r>
  <r>
    <x v="885"/>
    <x v="16"/>
    <x v="1"/>
    <n v="0.2359464"/>
    <x v="10"/>
    <n v="43"/>
    <x v="3"/>
    <x v="9"/>
  </r>
  <r>
    <x v="885"/>
    <x v="14"/>
    <x v="1"/>
    <n v="0.225774"/>
    <x v="10"/>
    <n v="43"/>
    <x v="3"/>
    <x v="9"/>
  </r>
  <r>
    <x v="885"/>
    <x v="2"/>
    <x v="1"/>
    <n v="0.2328423"/>
    <x v="10"/>
    <n v="43"/>
    <x v="3"/>
    <x v="9"/>
  </r>
  <r>
    <x v="885"/>
    <x v="5"/>
    <x v="1"/>
    <n v="8.9849559999999995E-2"/>
    <x v="10"/>
    <n v="43"/>
    <x v="3"/>
    <x v="9"/>
  </r>
  <r>
    <x v="885"/>
    <x v="6"/>
    <x v="1"/>
    <n v="0.1878707"/>
    <x v="10"/>
    <n v="43"/>
    <x v="3"/>
    <x v="9"/>
  </r>
  <r>
    <x v="885"/>
    <x v="17"/>
    <x v="1"/>
    <n v="0.27141870000000001"/>
    <x v="10"/>
    <n v="43"/>
    <x v="3"/>
    <x v="9"/>
  </r>
  <r>
    <x v="885"/>
    <x v="15"/>
    <x v="1"/>
    <n v="0.26059189999999999"/>
    <x v="10"/>
    <n v="43"/>
    <x v="3"/>
    <x v="9"/>
  </r>
  <r>
    <x v="885"/>
    <x v="8"/>
    <x v="1"/>
    <n v="0.27224140000000002"/>
    <x v="10"/>
    <n v="43"/>
    <x v="3"/>
    <x v="9"/>
  </r>
  <r>
    <x v="885"/>
    <x v="9"/>
    <x v="1"/>
    <n v="0.28452680000000002"/>
    <x v="10"/>
    <n v="43"/>
    <x v="3"/>
    <x v="9"/>
  </r>
  <r>
    <x v="885"/>
    <x v="10"/>
    <x v="1"/>
    <n v="0.29670000000000002"/>
    <x v="10"/>
    <n v="43"/>
    <x v="3"/>
    <x v="9"/>
  </r>
  <r>
    <x v="885"/>
    <x v="11"/>
    <x v="1"/>
    <n v="0.2661829"/>
    <x v="10"/>
    <n v="43"/>
    <x v="3"/>
    <x v="9"/>
  </r>
  <r>
    <x v="885"/>
    <x v="12"/>
    <x v="1"/>
    <n v="0.34412110000000001"/>
    <x v="10"/>
    <n v="43"/>
    <x v="3"/>
    <x v="9"/>
  </r>
  <r>
    <x v="885"/>
    <x v="18"/>
    <x v="1"/>
    <n v="0.20643900000000001"/>
    <x v="10"/>
    <n v="43"/>
    <x v="3"/>
    <x v="9"/>
  </r>
  <r>
    <x v="885"/>
    <x v="19"/>
    <x v="1"/>
    <n v="0.18629999999999999"/>
    <x v="10"/>
    <n v="43"/>
    <x v="3"/>
    <x v="9"/>
  </r>
  <r>
    <x v="885"/>
    <x v="13"/>
    <x v="1"/>
    <n v="7.4353100000000005E-2"/>
    <x v="10"/>
    <n v="43"/>
    <x v="3"/>
    <x v="9"/>
  </r>
  <r>
    <x v="885"/>
    <x v="20"/>
    <x v="1"/>
    <n v="0.17614630000000001"/>
    <x v="10"/>
    <n v="43"/>
    <x v="3"/>
    <x v="9"/>
  </r>
  <r>
    <x v="873"/>
    <x v="0"/>
    <x v="3"/>
    <n v="0.64670000000000005"/>
    <x v="10"/>
    <n v="44"/>
    <x v="2"/>
    <x v="6"/>
  </r>
  <r>
    <x v="873"/>
    <x v="16"/>
    <x v="3"/>
    <n v="1.2887"/>
    <x v="10"/>
    <n v="44"/>
    <x v="2"/>
    <x v="6"/>
  </r>
  <r>
    <x v="873"/>
    <x v="14"/>
    <x v="3"/>
    <n v="1.238"/>
    <x v="10"/>
    <n v="44"/>
    <x v="2"/>
    <x v="6"/>
  </r>
  <r>
    <x v="873"/>
    <x v="2"/>
    <x v="3"/>
    <n v="1.2716000000000001"/>
    <x v="10"/>
    <n v="44"/>
    <x v="2"/>
    <x v="6"/>
  </r>
  <r>
    <x v="873"/>
    <x v="5"/>
    <x v="3"/>
    <n v="0.80659999999999998"/>
    <x v="10"/>
    <n v="44"/>
    <x v="2"/>
    <x v="6"/>
  </r>
  <r>
    <x v="873"/>
    <x v="6"/>
    <x v="3"/>
    <n v="1.0345"/>
    <x v="10"/>
    <n v="44"/>
    <x v="2"/>
    <x v="6"/>
  </r>
  <r>
    <x v="873"/>
    <x v="17"/>
    <x v="3"/>
    <n v="1.452"/>
    <x v="10"/>
    <n v="44"/>
    <x v="2"/>
    <x v="6"/>
  </r>
  <r>
    <x v="873"/>
    <x v="15"/>
    <x v="3"/>
    <n v="1.3948"/>
    <x v="10"/>
    <n v="44"/>
    <x v="2"/>
    <x v="6"/>
  </r>
  <r>
    <x v="873"/>
    <x v="8"/>
    <x v="3"/>
    <n v="1.4532"/>
    <x v="10"/>
    <n v="44"/>
    <x v="2"/>
    <x v="6"/>
  </r>
  <r>
    <x v="873"/>
    <x v="9"/>
    <x v="3"/>
    <n v="1.5258"/>
    <x v="10"/>
    <n v="44"/>
    <x v="2"/>
    <x v="6"/>
  </r>
  <r>
    <x v="873"/>
    <x v="10"/>
    <x v="3"/>
    <n v="1.5852999999999999"/>
    <x v="10"/>
    <n v="44"/>
    <x v="2"/>
    <x v="6"/>
  </r>
  <r>
    <x v="873"/>
    <x v="11"/>
    <x v="3"/>
    <n v="1.4436"/>
    <x v="10"/>
    <n v="44"/>
    <x v="2"/>
    <x v="6"/>
  </r>
  <r>
    <x v="873"/>
    <x v="12"/>
    <x v="3"/>
    <n v="1.8391999999999999"/>
    <x v="10"/>
    <n v="44"/>
    <x v="2"/>
    <x v="6"/>
  </r>
  <r>
    <x v="873"/>
    <x v="18"/>
    <x v="3"/>
    <n v="1.1259999999999999"/>
    <x v="10"/>
    <n v="44"/>
    <x v="2"/>
    <x v="6"/>
  </r>
  <r>
    <x v="873"/>
    <x v="19"/>
    <x v="3"/>
    <n v="1.0176000000000001"/>
    <x v="10"/>
    <n v="44"/>
    <x v="2"/>
    <x v="6"/>
  </r>
  <r>
    <x v="873"/>
    <x v="13"/>
    <x v="3"/>
    <n v="0"/>
    <x v="10"/>
    <n v="44"/>
    <x v="2"/>
    <x v="6"/>
  </r>
  <r>
    <x v="873"/>
    <x v="20"/>
    <x v="3"/>
    <n v="0.95699999999999996"/>
    <x v="10"/>
    <n v="44"/>
    <x v="2"/>
    <x v="6"/>
  </r>
  <r>
    <x v="873"/>
    <x v="0"/>
    <x v="2"/>
    <n v="0.35996240000000002"/>
    <x v="10"/>
    <n v="44"/>
    <x v="2"/>
    <x v="6"/>
  </r>
  <r>
    <x v="873"/>
    <x v="16"/>
    <x v="2"/>
    <n v="0.53512360000000003"/>
    <x v="10"/>
    <n v="44"/>
    <x v="2"/>
    <x v="6"/>
  </r>
  <r>
    <x v="873"/>
    <x v="14"/>
    <x v="2"/>
    <n v="0.49390410000000001"/>
    <x v="10"/>
    <n v="44"/>
    <x v="2"/>
    <x v="6"/>
  </r>
  <r>
    <x v="873"/>
    <x v="2"/>
    <x v="2"/>
    <n v="0.52122120000000005"/>
    <x v="10"/>
    <n v="44"/>
    <x v="2"/>
    <x v="6"/>
  </r>
  <r>
    <x v="873"/>
    <x v="5"/>
    <x v="2"/>
    <n v="0.54784520000000003"/>
    <x v="10"/>
    <n v="44"/>
    <x v="2"/>
    <x v="6"/>
  </r>
  <r>
    <x v="873"/>
    <x v="6"/>
    <x v="2"/>
    <n v="0.45260299999999998"/>
    <x v="10"/>
    <n v="44"/>
    <x v="2"/>
    <x v="6"/>
  </r>
  <r>
    <x v="873"/>
    <x v="17"/>
    <x v="2"/>
    <n v="0.51319780000000004"/>
    <x v="10"/>
    <n v="44"/>
    <x v="2"/>
    <x v="6"/>
  </r>
  <r>
    <x v="873"/>
    <x v="15"/>
    <x v="2"/>
    <n v="0.46669369999999999"/>
    <x v="10"/>
    <n v="44"/>
    <x v="2"/>
    <x v="6"/>
  </r>
  <r>
    <x v="873"/>
    <x v="8"/>
    <x v="2"/>
    <n v="0.5141734"/>
    <x v="10"/>
    <n v="44"/>
    <x v="2"/>
    <x v="6"/>
  </r>
  <r>
    <x v="873"/>
    <x v="9"/>
    <x v="2"/>
    <n v="0.57319779999999998"/>
    <x v="10"/>
    <n v="44"/>
    <x v="2"/>
    <x v="6"/>
  </r>
  <r>
    <x v="873"/>
    <x v="10"/>
    <x v="2"/>
    <n v="0.62157180000000001"/>
    <x v="10"/>
    <n v="44"/>
    <x v="2"/>
    <x v="6"/>
  </r>
  <r>
    <x v="873"/>
    <x v="11"/>
    <x v="2"/>
    <n v="0.50636859999999995"/>
    <x v="10"/>
    <n v="44"/>
    <x v="2"/>
    <x v="6"/>
  </r>
  <r>
    <x v="873"/>
    <x v="12"/>
    <x v="2"/>
    <n v="0.82799460000000003"/>
    <x v="10"/>
    <n v="44"/>
    <x v="2"/>
    <x v="6"/>
  </r>
  <r>
    <x v="873"/>
    <x v="18"/>
    <x v="2"/>
    <n v="0.81004719999999997"/>
    <x v="10"/>
    <n v="44"/>
    <x v="2"/>
    <x v="6"/>
  </r>
  <r>
    <x v="873"/>
    <x v="19"/>
    <x v="2"/>
    <n v="0.69131710000000002"/>
    <x v="10"/>
    <n v="44"/>
    <x v="2"/>
    <x v="6"/>
  </r>
  <r>
    <x v="873"/>
    <x v="13"/>
    <x v="2"/>
    <n v="-8.8770000000000002E-2"/>
    <x v="10"/>
    <n v="44"/>
    <x v="2"/>
    <x v="6"/>
  </r>
  <r>
    <x v="873"/>
    <x v="20"/>
    <x v="2"/>
    <n v="0.67264880000000005"/>
    <x v="10"/>
    <n v="44"/>
    <x v="2"/>
    <x v="6"/>
  </r>
  <r>
    <x v="873"/>
    <x v="0"/>
    <x v="0"/>
    <n v="0.16581000000000001"/>
    <x v="10"/>
    <n v="44"/>
    <x v="2"/>
    <x v="6"/>
  </r>
  <r>
    <x v="873"/>
    <x v="16"/>
    <x v="0"/>
    <n v="0.51259999999999994"/>
    <x v="10"/>
    <n v="44"/>
    <x v="2"/>
    <x v="6"/>
  </r>
  <r>
    <x v="873"/>
    <x v="14"/>
    <x v="0"/>
    <n v="0.51259999999999994"/>
    <x v="10"/>
    <n v="44"/>
    <x v="2"/>
    <x v="6"/>
  </r>
  <r>
    <x v="873"/>
    <x v="2"/>
    <x v="0"/>
    <n v="0.51259999999999994"/>
    <x v="10"/>
    <n v="44"/>
    <x v="2"/>
    <x v="6"/>
  </r>
  <r>
    <x v="873"/>
    <x v="5"/>
    <x v="0"/>
    <n v="0.16596"/>
    <x v="10"/>
    <n v="44"/>
    <x v="2"/>
    <x v="6"/>
  </r>
  <r>
    <x v="873"/>
    <x v="6"/>
    <x v="0"/>
    <n v="0.38845400000000002"/>
    <x v="10"/>
    <n v="44"/>
    <x v="2"/>
    <x v="6"/>
  </r>
  <r>
    <x v="873"/>
    <x v="17"/>
    <x v="0"/>
    <n v="0.66729000000000005"/>
    <x v="10"/>
    <n v="44"/>
    <x v="2"/>
    <x v="6"/>
  </r>
  <r>
    <x v="873"/>
    <x v="15"/>
    <x v="0"/>
    <n v="0.66729000000000005"/>
    <x v="10"/>
    <n v="44"/>
    <x v="2"/>
    <x v="6"/>
  </r>
  <r>
    <x v="873"/>
    <x v="8"/>
    <x v="0"/>
    <n v="0.66729000000000005"/>
    <x v="10"/>
    <n v="44"/>
    <x v="2"/>
    <x v="6"/>
  </r>
  <r>
    <x v="873"/>
    <x v="9"/>
    <x v="0"/>
    <n v="0.66729000000000005"/>
    <x v="10"/>
    <n v="44"/>
    <x v="2"/>
    <x v="6"/>
  </r>
  <r>
    <x v="873"/>
    <x v="10"/>
    <x v="0"/>
    <n v="0.66729000000000005"/>
    <x v="10"/>
    <n v="44"/>
    <x v="2"/>
    <x v="6"/>
  </r>
  <r>
    <x v="873"/>
    <x v="11"/>
    <x v="0"/>
    <n v="0.66729000000000005"/>
    <x v="10"/>
    <n v="44"/>
    <x v="2"/>
    <x v="6"/>
  </r>
  <r>
    <x v="873"/>
    <x v="12"/>
    <x v="0"/>
    <n v="0.66729000000000005"/>
    <x v="10"/>
    <n v="44"/>
    <x v="2"/>
    <x v="6"/>
  </r>
  <r>
    <x v="873"/>
    <x v="18"/>
    <x v="0"/>
    <n v="0.1056"/>
    <x v="10"/>
    <n v="44"/>
    <x v="2"/>
    <x v="6"/>
  </r>
  <r>
    <x v="873"/>
    <x v="19"/>
    <x v="0"/>
    <n v="0.1363"/>
    <x v="10"/>
    <n v="44"/>
    <x v="2"/>
    <x v="6"/>
  </r>
  <r>
    <x v="873"/>
    <x v="13"/>
    <x v="0"/>
    <n v="8.8770000000000002E-2"/>
    <x v="10"/>
    <n v="44"/>
    <x v="2"/>
    <x v="6"/>
  </r>
  <r>
    <x v="873"/>
    <x v="20"/>
    <x v="0"/>
    <n v="0.13600000000000001"/>
    <x v="10"/>
    <n v="44"/>
    <x v="2"/>
    <x v="6"/>
  </r>
  <r>
    <x v="873"/>
    <x v="0"/>
    <x v="1"/>
    <n v="0.1209276"/>
    <x v="10"/>
    <n v="44"/>
    <x v="2"/>
    <x v="6"/>
  </r>
  <r>
    <x v="873"/>
    <x v="16"/>
    <x v="1"/>
    <n v="0.24097640000000001"/>
    <x v="10"/>
    <n v="44"/>
    <x v="2"/>
    <x v="6"/>
  </r>
  <r>
    <x v="873"/>
    <x v="14"/>
    <x v="1"/>
    <n v="0.2314959"/>
    <x v="10"/>
    <n v="44"/>
    <x v="2"/>
    <x v="6"/>
  </r>
  <r>
    <x v="873"/>
    <x v="2"/>
    <x v="1"/>
    <n v="0.23777889999999999"/>
    <x v="10"/>
    <n v="44"/>
    <x v="2"/>
    <x v="6"/>
  </r>
  <r>
    <x v="873"/>
    <x v="5"/>
    <x v="1"/>
    <n v="9.2794689999999999E-2"/>
    <x v="10"/>
    <n v="44"/>
    <x v="2"/>
    <x v="6"/>
  </r>
  <r>
    <x v="873"/>
    <x v="6"/>
    <x v="1"/>
    <n v="0.19344310000000001"/>
    <x v="10"/>
    <n v="44"/>
    <x v="2"/>
    <x v="6"/>
  </r>
  <r>
    <x v="873"/>
    <x v="17"/>
    <x v="1"/>
    <n v="0.27151219999999998"/>
    <x v="10"/>
    <n v="44"/>
    <x v="2"/>
    <x v="6"/>
  </r>
  <r>
    <x v="873"/>
    <x v="15"/>
    <x v="1"/>
    <n v="0.2608162"/>
    <x v="10"/>
    <n v="44"/>
    <x v="2"/>
    <x v="6"/>
  </r>
  <r>
    <x v="873"/>
    <x v="8"/>
    <x v="1"/>
    <n v="0.27173659999999999"/>
    <x v="10"/>
    <n v="44"/>
    <x v="2"/>
    <x v="6"/>
  </r>
  <r>
    <x v="873"/>
    <x v="9"/>
    <x v="1"/>
    <n v="0.28531220000000002"/>
    <x v="10"/>
    <n v="44"/>
    <x v="2"/>
    <x v="6"/>
  </r>
  <r>
    <x v="873"/>
    <x v="10"/>
    <x v="1"/>
    <n v="0.29643819999999999"/>
    <x v="10"/>
    <n v="44"/>
    <x v="2"/>
    <x v="6"/>
  </r>
  <r>
    <x v="873"/>
    <x v="11"/>
    <x v="1"/>
    <n v="0.2699415"/>
    <x v="10"/>
    <n v="44"/>
    <x v="2"/>
    <x v="6"/>
  </r>
  <r>
    <x v="873"/>
    <x v="12"/>
    <x v="1"/>
    <n v="0.34391549999999999"/>
    <x v="10"/>
    <n v="44"/>
    <x v="2"/>
    <x v="6"/>
  </r>
  <r>
    <x v="873"/>
    <x v="18"/>
    <x v="1"/>
    <n v="0.21055289999999999"/>
    <x v="10"/>
    <n v="44"/>
    <x v="2"/>
    <x v="6"/>
  </r>
  <r>
    <x v="873"/>
    <x v="19"/>
    <x v="1"/>
    <n v="0.1902829"/>
    <x v="10"/>
    <n v="44"/>
    <x v="2"/>
    <x v="6"/>
  </r>
  <r>
    <x v="873"/>
    <x v="13"/>
    <x v="1"/>
    <n v="0"/>
    <x v="10"/>
    <n v="44"/>
    <x v="2"/>
    <x v="6"/>
  </r>
  <r>
    <x v="873"/>
    <x v="20"/>
    <x v="1"/>
    <n v="0.1789512"/>
    <x v="10"/>
    <n v="44"/>
    <x v="2"/>
    <x v="6"/>
  </r>
  <r>
    <x v="886"/>
    <x v="0"/>
    <x v="3"/>
    <n v="0.63329999999999997"/>
    <x v="10"/>
    <n v="44"/>
    <x v="3"/>
    <x v="9"/>
  </r>
  <r>
    <x v="886"/>
    <x v="16"/>
    <x v="3"/>
    <n v="1.2607999999999999"/>
    <x v="10"/>
    <n v="44"/>
    <x v="3"/>
    <x v="9"/>
  </r>
  <r>
    <x v="886"/>
    <x v="14"/>
    <x v="3"/>
    <n v="1.2074"/>
    <x v="10"/>
    <n v="44"/>
    <x v="3"/>
    <x v="9"/>
  </r>
  <r>
    <x v="886"/>
    <x v="2"/>
    <x v="3"/>
    <n v="1.2434000000000001"/>
    <x v="10"/>
    <n v="44"/>
    <x v="3"/>
    <x v="9"/>
  </r>
  <r>
    <x v="886"/>
    <x v="5"/>
    <x v="3"/>
    <n v="0.78080000000000005"/>
    <x v="10"/>
    <n v="44"/>
    <x v="3"/>
    <x v="9"/>
  </r>
  <r>
    <x v="886"/>
    <x v="6"/>
    <x v="3"/>
    <n v="1.0042"/>
    <x v="10"/>
    <n v="44"/>
    <x v="3"/>
    <x v="9"/>
  </r>
  <r>
    <x v="886"/>
    <x v="17"/>
    <x v="3"/>
    <n v="1.4461999999999999"/>
    <x v="10"/>
    <n v="44"/>
    <x v="3"/>
    <x v="9"/>
  </r>
  <r>
    <x v="886"/>
    <x v="15"/>
    <x v="3"/>
    <n v="1.3857999999999999"/>
    <x v="10"/>
    <n v="44"/>
    <x v="3"/>
    <x v="9"/>
  </r>
  <r>
    <x v="886"/>
    <x v="8"/>
    <x v="3"/>
    <n v="1.446"/>
    <x v="10"/>
    <n v="44"/>
    <x v="3"/>
    <x v="9"/>
  </r>
  <r>
    <x v="886"/>
    <x v="9"/>
    <x v="3"/>
    <n v="1.5195000000000001"/>
    <x v="10"/>
    <n v="44"/>
    <x v="3"/>
    <x v="9"/>
  </r>
  <r>
    <x v="886"/>
    <x v="10"/>
    <x v="3"/>
    <n v="1.5774999999999999"/>
    <x v="10"/>
    <n v="44"/>
    <x v="3"/>
    <x v="9"/>
  </r>
  <r>
    <x v="886"/>
    <x v="11"/>
    <x v="3"/>
    <n v="1.4213"/>
    <x v="10"/>
    <n v="44"/>
    <x v="3"/>
    <x v="9"/>
  </r>
  <r>
    <x v="886"/>
    <x v="12"/>
    <x v="3"/>
    <n v="1.8394999999999999"/>
    <x v="10"/>
    <n v="44"/>
    <x v="3"/>
    <x v="9"/>
  </r>
  <r>
    <x v="886"/>
    <x v="18"/>
    <x v="3"/>
    <n v="1.1040000000000001"/>
    <x v="10"/>
    <n v="44"/>
    <x v="3"/>
    <x v="9"/>
  </r>
  <r>
    <x v="886"/>
    <x v="19"/>
    <x v="3"/>
    <n v="0.99629999999999996"/>
    <x v="10"/>
    <n v="44"/>
    <x v="3"/>
    <x v="9"/>
  </r>
  <r>
    <x v="886"/>
    <x v="13"/>
    <x v="3"/>
    <n v="0.64329999999999998"/>
    <x v="10"/>
    <n v="44"/>
    <x v="3"/>
    <x v="9"/>
  </r>
  <r>
    <x v="886"/>
    <x v="20"/>
    <x v="3"/>
    <n v="0.94199999999999995"/>
    <x v="10"/>
    <n v="44"/>
    <x v="3"/>
    <x v="9"/>
  </r>
  <r>
    <x v="886"/>
    <x v="0"/>
    <x v="2"/>
    <n v="0.34906809999999999"/>
    <x v="10"/>
    <n v="44"/>
    <x v="3"/>
    <x v="9"/>
  </r>
  <r>
    <x v="886"/>
    <x v="16"/>
    <x v="2"/>
    <n v="0.51244060000000002"/>
    <x v="10"/>
    <n v="44"/>
    <x v="3"/>
    <x v="9"/>
  </r>
  <r>
    <x v="886"/>
    <x v="14"/>
    <x v="2"/>
    <n v="0.469026"/>
    <x v="10"/>
    <n v="44"/>
    <x v="3"/>
    <x v="9"/>
  </r>
  <r>
    <x v="886"/>
    <x v="2"/>
    <x v="2"/>
    <n v="0.49829430000000002"/>
    <x v="10"/>
    <n v="44"/>
    <x v="3"/>
    <x v="9"/>
  </r>
  <r>
    <x v="886"/>
    <x v="5"/>
    <x v="2"/>
    <n v="0.52501339999999996"/>
    <x v="10"/>
    <n v="44"/>
    <x v="3"/>
    <x v="9"/>
  </r>
  <r>
    <x v="886"/>
    <x v="6"/>
    <x v="2"/>
    <n v="0.42796879999999998"/>
    <x v="10"/>
    <n v="44"/>
    <x v="3"/>
    <x v="9"/>
  </r>
  <r>
    <x v="886"/>
    <x v="17"/>
    <x v="2"/>
    <n v="0.5084824"/>
    <x v="10"/>
    <n v="44"/>
    <x v="3"/>
    <x v="9"/>
  </r>
  <r>
    <x v="886"/>
    <x v="15"/>
    <x v="2"/>
    <n v="0.45937670000000003"/>
    <x v="10"/>
    <n v="44"/>
    <x v="3"/>
    <x v="9"/>
  </r>
  <r>
    <x v="886"/>
    <x v="8"/>
    <x v="2"/>
    <n v="0.50831979999999999"/>
    <x v="10"/>
    <n v="44"/>
    <x v="3"/>
    <x v="9"/>
  </r>
  <r>
    <x v="886"/>
    <x v="9"/>
    <x v="2"/>
    <n v="0.56807589999999997"/>
    <x v="10"/>
    <n v="44"/>
    <x v="3"/>
    <x v="9"/>
  </r>
  <r>
    <x v="886"/>
    <x v="10"/>
    <x v="2"/>
    <n v="0.61523030000000001"/>
    <x v="10"/>
    <n v="44"/>
    <x v="3"/>
    <x v="9"/>
  </r>
  <r>
    <x v="886"/>
    <x v="11"/>
    <x v="2"/>
    <n v="0.48823850000000002"/>
    <x v="10"/>
    <n v="44"/>
    <x v="3"/>
    <x v="9"/>
  </r>
  <r>
    <x v="886"/>
    <x v="12"/>
    <x v="2"/>
    <n v="0.82823840000000004"/>
    <x v="10"/>
    <n v="44"/>
    <x v="3"/>
    <x v="9"/>
  </r>
  <r>
    <x v="886"/>
    <x v="18"/>
    <x v="2"/>
    <n v="0.79216089999999995"/>
    <x v="10"/>
    <n v="44"/>
    <x v="3"/>
    <x v="9"/>
  </r>
  <r>
    <x v="886"/>
    <x v="19"/>
    <x v="2"/>
    <n v="0.67400000000000004"/>
    <x v="10"/>
    <n v="44"/>
    <x v="3"/>
    <x v="9"/>
  </r>
  <r>
    <x v="886"/>
    <x v="13"/>
    <x v="2"/>
    <n v="0.480522"/>
    <x v="10"/>
    <n v="44"/>
    <x v="3"/>
    <x v="9"/>
  </r>
  <r>
    <x v="886"/>
    <x v="20"/>
    <x v="2"/>
    <n v="0.66045359999999997"/>
    <x v="10"/>
    <n v="44"/>
    <x v="3"/>
    <x v="9"/>
  </r>
  <r>
    <x v="886"/>
    <x v="0"/>
    <x v="0"/>
    <n v="0.16581000000000001"/>
    <x v="10"/>
    <n v="44"/>
    <x v="3"/>
    <x v="9"/>
  </r>
  <r>
    <x v="886"/>
    <x v="16"/>
    <x v="0"/>
    <n v="0.51259999999999994"/>
    <x v="10"/>
    <n v="44"/>
    <x v="3"/>
    <x v="9"/>
  </r>
  <r>
    <x v="886"/>
    <x v="14"/>
    <x v="0"/>
    <n v="0.51259999999999994"/>
    <x v="10"/>
    <n v="44"/>
    <x v="3"/>
    <x v="9"/>
  </r>
  <r>
    <x v="886"/>
    <x v="2"/>
    <x v="0"/>
    <n v="0.51259999999999994"/>
    <x v="10"/>
    <n v="44"/>
    <x v="3"/>
    <x v="9"/>
  </r>
  <r>
    <x v="886"/>
    <x v="5"/>
    <x v="0"/>
    <n v="0.16596"/>
    <x v="10"/>
    <n v="44"/>
    <x v="3"/>
    <x v="9"/>
  </r>
  <r>
    <x v="886"/>
    <x v="6"/>
    <x v="0"/>
    <n v="0.38845400000000002"/>
    <x v="10"/>
    <n v="44"/>
    <x v="3"/>
    <x v="9"/>
  </r>
  <r>
    <x v="886"/>
    <x v="17"/>
    <x v="0"/>
    <n v="0.66729000000000005"/>
    <x v="10"/>
    <n v="44"/>
    <x v="3"/>
    <x v="9"/>
  </r>
  <r>
    <x v="886"/>
    <x v="15"/>
    <x v="0"/>
    <n v="0.66729000000000005"/>
    <x v="10"/>
    <n v="44"/>
    <x v="3"/>
    <x v="9"/>
  </r>
  <r>
    <x v="886"/>
    <x v="8"/>
    <x v="0"/>
    <n v="0.66729000000000005"/>
    <x v="10"/>
    <n v="44"/>
    <x v="3"/>
    <x v="9"/>
  </r>
  <r>
    <x v="886"/>
    <x v="9"/>
    <x v="0"/>
    <n v="0.66729000000000005"/>
    <x v="10"/>
    <n v="44"/>
    <x v="3"/>
    <x v="9"/>
  </r>
  <r>
    <x v="886"/>
    <x v="10"/>
    <x v="0"/>
    <n v="0.66729000000000005"/>
    <x v="10"/>
    <n v="44"/>
    <x v="3"/>
    <x v="9"/>
  </r>
  <r>
    <x v="886"/>
    <x v="11"/>
    <x v="0"/>
    <n v="0.66729000000000005"/>
    <x v="10"/>
    <n v="44"/>
    <x v="3"/>
    <x v="9"/>
  </r>
  <r>
    <x v="886"/>
    <x v="12"/>
    <x v="0"/>
    <n v="0.66729000000000005"/>
    <x v="10"/>
    <n v="44"/>
    <x v="3"/>
    <x v="9"/>
  </r>
  <r>
    <x v="886"/>
    <x v="18"/>
    <x v="0"/>
    <n v="0.1056"/>
    <x v="10"/>
    <n v="44"/>
    <x v="3"/>
    <x v="9"/>
  </r>
  <r>
    <x v="886"/>
    <x v="19"/>
    <x v="0"/>
    <n v="0.1363"/>
    <x v="10"/>
    <n v="44"/>
    <x v="3"/>
    <x v="9"/>
  </r>
  <r>
    <x v="886"/>
    <x v="13"/>
    <x v="0"/>
    <n v="8.8770000000000002E-2"/>
    <x v="10"/>
    <n v="44"/>
    <x v="3"/>
    <x v="9"/>
  </r>
  <r>
    <x v="886"/>
    <x v="20"/>
    <x v="0"/>
    <n v="0.13600000000000001"/>
    <x v="10"/>
    <n v="44"/>
    <x v="3"/>
    <x v="9"/>
  </r>
  <r>
    <x v="886"/>
    <x v="0"/>
    <x v="1"/>
    <n v="0.1184219"/>
    <x v="10"/>
    <n v="44"/>
    <x v="3"/>
    <x v="9"/>
  </r>
  <r>
    <x v="886"/>
    <x v="16"/>
    <x v="1"/>
    <n v="0.2357593"/>
    <x v="10"/>
    <n v="44"/>
    <x v="3"/>
    <x v="9"/>
  </r>
  <r>
    <x v="886"/>
    <x v="14"/>
    <x v="1"/>
    <n v="0.225774"/>
    <x v="10"/>
    <n v="44"/>
    <x v="3"/>
    <x v="9"/>
  </r>
  <r>
    <x v="886"/>
    <x v="2"/>
    <x v="1"/>
    <n v="0.23250570000000001"/>
    <x v="10"/>
    <n v="44"/>
    <x v="3"/>
    <x v="9"/>
  </r>
  <r>
    <x v="886"/>
    <x v="5"/>
    <x v="1"/>
    <n v="8.9826550000000005E-2"/>
    <x v="10"/>
    <n v="44"/>
    <x v="3"/>
    <x v="9"/>
  </r>
  <r>
    <x v="886"/>
    <x v="6"/>
    <x v="1"/>
    <n v="0.18777720000000001"/>
    <x v="10"/>
    <n v="44"/>
    <x v="3"/>
    <x v="9"/>
  </r>
  <r>
    <x v="886"/>
    <x v="17"/>
    <x v="1"/>
    <n v="0.27042759999999999"/>
    <x v="10"/>
    <n v="44"/>
    <x v="3"/>
    <x v="9"/>
  </r>
  <r>
    <x v="886"/>
    <x v="15"/>
    <x v="1"/>
    <n v="0.25913330000000001"/>
    <x v="10"/>
    <n v="44"/>
    <x v="3"/>
    <x v="9"/>
  </r>
  <r>
    <x v="886"/>
    <x v="8"/>
    <x v="1"/>
    <n v="0.27039020000000002"/>
    <x v="10"/>
    <n v="44"/>
    <x v="3"/>
    <x v="9"/>
  </r>
  <r>
    <x v="886"/>
    <x v="9"/>
    <x v="1"/>
    <n v="0.2841341"/>
    <x v="10"/>
    <n v="44"/>
    <x v="3"/>
    <x v="9"/>
  </r>
  <r>
    <x v="886"/>
    <x v="10"/>
    <x v="1"/>
    <n v="0.29497970000000001"/>
    <x v="10"/>
    <n v="44"/>
    <x v="3"/>
    <x v="9"/>
  </r>
  <r>
    <x v="886"/>
    <x v="11"/>
    <x v="1"/>
    <n v="0.2657716"/>
    <x v="10"/>
    <n v="44"/>
    <x v="3"/>
    <x v="9"/>
  </r>
  <r>
    <x v="886"/>
    <x v="12"/>
    <x v="1"/>
    <n v="0.34397149999999999"/>
    <x v="10"/>
    <n v="44"/>
    <x v="3"/>
    <x v="9"/>
  </r>
  <r>
    <x v="886"/>
    <x v="18"/>
    <x v="1"/>
    <n v="0.20643900000000001"/>
    <x v="10"/>
    <n v="44"/>
    <x v="3"/>
    <x v="9"/>
  </r>
  <r>
    <x v="886"/>
    <x v="19"/>
    <x v="1"/>
    <n v="0.18629999999999999"/>
    <x v="10"/>
    <n v="44"/>
    <x v="3"/>
    <x v="9"/>
  </r>
  <r>
    <x v="886"/>
    <x v="13"/>
    <x v="1"/>
    <n v="7.4007970000000006E-2"/>
    <x v="10"/>
    <n v="44"/>
    <x v="3"/>
    <x v="9"/>
  </r>
  <r>
    <x v="886"/>
    <x v="20"/>
    <x v="1"/>
    <n v="0.17614630000000001"/>
    <x v="10"/>
    <n v="44"/>
    <x v="3"/>
    <x v="9"/>
  </r>
  <r>
    <x v="887"/>
    <x v="0"/>
    <x v="3"/>
    <n v="0.63329999999999997"/>
    <x v="10"/>
    <n v="45"/>
    <x v="3"/>
    <x v="10"/>
  </r>
  <r>
    <x v="887"/>
    <x v="16"/>
    <x v="3"/>
    <n v="1.2498"/>
    <x v="10"/>
    <n v="45"/>
    <x v="3"/>
    <x v="10"/>
  </r>
  <r>
    <x v="887"/>
    <x v="14"/>
    <x v="3"/>
    <n v="1.2012"/>
    <x v="10"/>
    <n v="45"/>
    <x v="3"/>
    <x v="10"/>
  </r>
  <r>
    <x v="887"/>
    <x v="2"/>
    <x v="3"/>
    <n v="1.2329000000000001"/>
    <x v="10"/>
    <n v="45"/>
    <x v="3"/>
    <x v="10"/>
  </r>
  <r>
    <x v="887"/>
    <x v="5"/>
    <x v="3"/>
    <n v="0.77800000000000002"/>
    <x v="10"/>
    <n v="45"/>
    <x v="3"/>
    <x v="10"/>
  </r>
  <r>
    <x v="887"/>
    <x v="6"/>
    <x v="3"/>
    <n v="0.99729999999999996"/>
    <x v="10"/>
    <n v="45"/>
    <x v="3"/>
    <x v="10"/>
  </r>
  <r>
    <x v="887"/>
    <x v="17"/>
    <x v="3"/>
    <n v="1.4313"/>
    <x v="10"/>
    <n v="45"/>
    <x v="3"/>
    <x v="10"/>
  </r>
  <r>
    <x v="887"/>
    <x v="15"/>
    <x v="3"/>
    <n v="1.3735999999999999"/>
    <x v="10"/>
    <n v="45"/>
    <x v="3"/>
    <x v="10"/>
  </r>
  <r>
    <x v="887"/>
    <x v="8"/>
    <x v="3"/>
    <n v="1.4296"/>
    <x v="10"/>
    <n v="45"/>
    <x v="3"/>
    <x v="10"/>
  </r>
  <r>
    <x v="887"/>
    <x v="9"/>
    <x v="3"/>
    <n v="1.5146999999999999"/>
    <x v="10"/>
    <n v="45"/>
    <x v="3"/>
    <x v="10"/>
  </r>
  <r>
    <x v="887"/>
    <x v="10"/>
    <x v="3"/>
    <n v="1.5621"/>
    <x v="10"/>
    <n v="45"/>
    <x v="3"/>
    <x v="10"/>
  </r>
  <r>
    <x v="887"/>
    <x v="11"/>
    <x v="3"/>
    <n v="1.4027000000000001"/>
    <x v="10"/>
    <n v="45"/>
    <x v="3"/>
    <x v="10"/>
  </r>
  <r>
    <x v="887"/>
    <x v="12"/>
    <x v="3"/>
    <n v="1.8374999999999999"/>
    <x v="10"/>
    <n v="45"/>
    <x v="3"/>
    <x v="10"/>
  </r>
  <r>
    <x v="887"/>
    <x v="18"/>
    <x v="3"/>
    <n v="1.1040000000000001"/>
    <x v="10"/>
    <n v="45"/>
    <x v="3"/>
    <x v="10"/>
  </r>
  <r>
    <x v="887"/>
    <x v="19"/>
    <x v="3"/>
    <n v="0.99629999999999996"/>
    <x v="10"/>
    <n v="45"/>
    <x v="3"/>
    <x v="10"/>
  </r>
  <r>
    <x v="887"/>
    <x v="13"/>
    <x v="3"/>
    <n v="0.64570000000000005"/>
    <x v="10"/>
    <n v="45"/>
    <x v="3"/>
    <x v="10"/>
  </r>
  <r>
    <x v="887"/>
    <x v="20"/>
    <x v="3"/>
    <n v="0.94199999999999995"/>
    <x v="10"/>
    <n v="45"/>
    <x v="3"/>
    <x v="10"/>
  </r>
  <r>
    <x v="887"/>
    <x v="0"/>
    <x v="2"/>
    <n v="0.34906809999999999"/>
    <x v="10"/>
    <n v="45"/>
    <x v="3"/>
    <x v="10"/>
  </r>
  <r>
    <x v="887"/>
    <x v="16"/>
    <x v="2"/>
    <n v="0.50349750000000004"/>
    <x v="10"/>
    <n v="45"/>
    <x v="3"/>
    <x v="10"/>
  </r>
  <r>
    <x v="887"/>
    <x v="14"/>
    <x v="2"/>
    <n v="0.46398539999999999"/>
    <x v="10"/>
    <n v="45"/>
    <x v="3"/>
    <x v="10"/>
  </r>
  <r>
    <x v="887"/>
    <x v="2"/>
    <x v="2"/>
    <n v="0.48975770000000002"/>
    <x v="10"/>
    <n v="45"/>
    <x v="3"/>
    <x v="10"/>
  </r>
  <r>
    <x v="887"/>
    <x v="5"/>
    <x v="2"/>
    <n v="0.52253559999999999"/>
    <x v="10"/>
    <n v="45"/>
    <x v="3"/>
    <x v="10"/>
  </r>
  <r>
    <x v="887"/>
    <x v="6"/>
    <x v="2"/>
    <n v="0.42235909999999999"/>
    <x v="10"/>
    <n v="45"/>
    <x v="3"/>
    <x v="10"/>
  </r>
  <r>
    <x v="887"/>
    <x v="17"/>
    <x v="2"/>
    <n v="0.49636859999999999"/>
    <x v="10"/>
    <n v="45"/>
    <x v="3"/>
    <x v="10"/>
  </r>
  <r>
    <x v="887"/>
    <x v="15"/>
    <x v="2"/>
    <n v="0.44945800000000002"/>
    <x v="10"/>
    <n v="45"/>
    <x v="3"/>
    <x v="10"/>
  </r>
  <r>
    <x v="887"/>
    <x v="8"/>
    <x v="2"/>
    <n v="0.49498639999999999"/>
    <x v="10"/>
    <n v="45"/>
    <x v="3"/>
    <x v="10"/>
  </r>
  <r>
    <x v="887"/>
    <x v="9"/>
    <x v="2"/>
    <n v="0.56417349999999999"/>
    <x v="10"/>
    <n v="45"/>
    <x v="3"/>
    <x v="10"/>
  </r>
  <r>
    <x v="887"/>
    <x v="10"/>
    <x v="2"/>
    <n v="0.60271010000000003"/>
    <x v="10"/>
    <n v="45"/>
    <x v="3"/>
    <x v="10"/>
  </r>
  <r>
    <x v="887"/>
    <x v="11"/>
    <x v="2"/>
    <n v="0.4731165"/>
    <x v="10"/>
    <n v="45"/>
    <x v="3"/>
    <x v="10"/>
  </r>
  <r>
    <x v="887"/>
    <x v="12"/>
    <x v="2"/>
    <n v="0.82661249999999997"/>
    <x v="10"/>
    <n v="45"/>
    <x v="3"/>
    <x v="10"/>
  </r>
  <r>
    <x v="887"/>
    <x v="18"/>
    <x v="2"/>
    <n v="0.79216089999999995"/>
    <x v="10"/>
    <n v="45"/>
    <x v="3"/>
    <x v="10"/>
  </r>
  <r>
    <x v="887"/>
    <x v="19"/>
    <x v="2"/>
    <n v="0.67400000000000004"/>
    <x v="10"/>
    <n v="45"/>
    <x v="3"/>
    <x v="10"/>
  </r>
  <r>
    <x v="887"/>
    <x v="13"/>
    <x v="2"/>
    <n v="0.48264590000000002"/>
    <x v="10"/>
    <n v="45"/>
    <x v="3"/>
    <x v="10"/>
  </r>
  <r>
    <x v="887"/>
    <x v="20"/>
    <x v="2"/>
    <n v="0.66045359999999997"/>
    <x v="10"/>
    <n v="45"/>
    <x v="3"/>
    <x v="10"/>
  </r>
  <r>
    <x v="887"/>
    <x v="0"/>
    <x v="0"/>
    <n v="0.16581000000000001"/>
    <x v="10"/>
    <n v="45"/>
    <x v="3"/>
    <x v="10"/>
  </r>
  <r>
    <x v="887"/>
    <x v="16"/>
    <x v="0"/>
    <n v="0.51259999999999994"/>
    <x v="10"/>
    <n v="45"/>
    <x v="3"/>
    <x v="10"/>
  </r>
  <r>
    <x v="887"/>
    <x v="14"/>
    <x v="0"/>
    <n v="0.51259999999999994"/>
    <x v="10"/>
    <n v="45"/>
    <x v="3"/>
    <x v="10"/>
  </r>
  <r>
    <x v="887"/>
    <x v="2"/>
    <x v="0"/>
    <n v="0.51259999999999994"/>
    <x v="10"/>
    <n v="45"/>
    <x v="3"/>
    <x v="10"/>
  </r>
  <r>
    <x v="887"/>
    <x v="5"/>
    <x v="0"/>
    <n v="0.16596"/>
    <x v="10"/>
    <n v="45"/>
    <x v="3"/>
    <x v="10"/>
  </r>
  <r>
    <x v="887"/>
    <x v="6"/>
    <x v="0"/>
    <n v="0.38845400000000002"/>
    <x v="10"/>
    <n v="45"/>
    <x v="3"/>
    <x v="10"/>
  </r>
  <r>
    <x v="887"/>
    <x v="17"/>
    <x v="0"/>
    <n v="0.66729000000000005"/>
    <x v="10"/>
    <n v="45"/>
    <x v="3"/>
    <x v="10"/>
  </r>
  <r>
    <x v="887"/>
    <x v="15"/>
    <x v="0"/>
    <n v="0.66729000000000005"/>
    <x v="10"/>
    <n v="45"/>
    <x v="3"/>
    <x v="10"/>
  </r>
  <r>
    <x v="887"/>
    <x v="8"/>
    <x v="0"/>
    <n v="0.66729000000000005"/>
    <x v="10"/>
    <n v="45"/>
    <x v="3"/>
    <x v="10"/>
  </r>
  <r>
    <x v="887"/>
    <x v="9"/>
    <x v="0"/>
    <n v="0.66729000000000005"/>
    <x v="10"/>
    <n v="45"/>
    <x v="3"/>
    <x v="10"/>
  </r>
  <r>
    <x v="887"/>
    <x v="10"/>
    <x v="0"/>
    <n v="0.66729000000000005"/>
    <x v="10"/>
    <n v="45"/>
    <x v="3"/>
    <x v="10"/>
  </r>
  <r>
    <x v="887"/>
    <x v="11"/>
    <x v="0"/>
    <n v="0.66729000000000005"/>
    <x v="10"/>
    <n v="45"/>
    <x v="3"/>
    <x v="10"/>
  </r>
  <r>
    <x v="887"/>
    <x v="12"/>
    <x v="0"/>
    <n v="0.66729000000000005"/>
    <x v="10"/>
    <n v="45"/>
    <x v="3"/>
    <x v="10"/>
  </r>
  <r>
    <x v="887"/>
    <x v="18"/>
    <x v="0"/>
    <n v="0.1056"/>
    <x v="10"/>
    <n v="45"/>
    <x v="3"/>
    <x v="10"/>
  </r>
  <r>
    <x v="887"/>
    <x v="19"/>
    <x v="0"/>
    <n v="0.1363"/>
    <x v="10"/>
    <n v="45"/>
    <x v="3"/>
    <x v="10"/>
  </r>
  <r>
    <x v="887"/>
    <x v="13"/>
    <x v="0"/>
    <n v="8.8770000000000002E-2"/>
    <x v="10"/>
    <n v="45"/>
    <x v="3"/>
    <x v="10"/>
  </r>
  <r>
    <x v="887"/>
    <x v="20"/>
    <x v="0"/>
    <n v="0.13600000000000001"/>
    <x v="10"/>
    <n v="45"/>
    <x v="3"/>
    <x v="10"/>
  </r>
  <r>
    <x v="887"/>
    <x v="0"/>
    <x v="1"/>
    <n v="0.1184219"/>
    <x v="10"/>
    <n v="45"/>
    <x v="3"/>
    <x v="10"/>
  </r>
  <r>
    <x v="887"/>
    <x v="16"/>
    <x v="1"/>
    <n v="0.2337024"/>
    <x v="10"/>
    <n v="45"/>
    <x v="3"/>
    <x v="10"/>
  </r>
  <r>
    <x v="887"/>
    <x v="14"/>
    <x v="1"/>
    <n v="0.2246146"/>
    <x v="10"/>
    <n v="45"/>
    <x v="3"/>
    <x v="10"/>
  </r>
  <r>
    <x v="887"/>
    <x v="2"/>
    <x v="1"/>
    <n v="0.23054230000000001"/>
    <x v="10"/>
    <n v="45"/>
    <x v="3"/>
    <x v="10"/>
  </r>
  <r>
    <x v="887"/>
    <x v="5"/>
    <x v="1"/>
    <n v="8.9504420000000001E-2"/>
    <x v="10"/>
    <n v="45"/>
    <x v="3"/>
    <x v="10"/>
  </r>
  <r>
    <x v="887"/>
    <x v="6"/>
    <x v="1"/>
    <n v="0.18648700000000001"/>
    <x v="10"/>
    <n v="45"/>
    <x v="3"/>
    <x v="10"/>
  </r>
  <r>
    <x v="887"/>
    <x v="17"/>
    <x v="1"/>
    <n v="0.26764149999999998"/>
    <x v="10"/>
    <n v="45"/>
    <x v="3"/>
    <x v="10"/>
  </r>
  <r>
    <x v="887"/>
    <x v="15"/>
    <x v="1"/>
    <n v="0.25685200000000002"/>
    <x v="10"/>
    <n v="45"/>
    <x v="3"/>
    <x v="10"/>
  </r>
  <r>
    <x v="887"/>
    <x v="8"/>
    <x v="1"/>
    <n v="0.26732359999999999"/>
    <x v="10"/>
    <n v="45"/>
    <x v="3"/>
    <x v="10"/>
  </r>
  <r>
    <x v="887"/>
    <x v="9"/>
    <x v="1"/>
    <n v="0.28323660000000001"/>
    <x v="10"/>
    <n v="45"/>
    <x v="3"/>
    <x v="10"/>
  </r>
  <r>
    <x v="887"/>
    <x v="10"/>
    <x v="1"/>
    <n v="0.29210000000000003"/>
    <x v="10"/>
    <n v="45"/>
    <x v="3"/>
    <x v="10"/>
  </r>
  <r>
    <x v="887"/>
    <x v="11"/>
    <x v="1"/>
    <n v="0.26229350000000001"/>
    <x v="10"/>
    <n v="45"/>
    <x v="3"/>
    <x v="10"/>
  </r>
  <r>
    <x v="887"/>
    <x v="12"/>
    <x v="1"/>
    <n v="0.3435976"/>
    <x v="10"/>
    <n v="45"/>
    <x v="3"/>
    <x v="10"/>
  </r>
  <r>
    <x v="887"/>
    <x v="18"/>
    <x v="1"/>
    <n v="0.20643900000000001"/>
    <x v="10"/>
    <n v="45"/>
    <x v="3"/>
    <x v="10"/>
  </r>
  <r>
    <x v="887"/>
    <x v="19"/>
    <x v="1"/>
    <n v="0.18629999999999999"/>
    <x v="10"/>
    <n v="45"/>
    <x v="3"/>
    <x v="10"/>
  </r>
  <r>
    <x v="887"/>
    <x v="13"/>
    <x v="1"/>
    <n v="7.4284069999999994E-2"/>
    <x v="10"/>
    <n v="45"/>
    <x v="3"/>
    <x v="10"/>
  </r>
  <r>
    <x v="887"/>
    <x v="20"/>
    <x v="1"/>
    <n v="0.17614630000000001"/>
    <x v="10"/>
    <n v="45"/>
    <x v="3"/>
    <x v="10"/>
  </r>
  <r>
    <x v="888"/>
    <x v="0"/>
    <x v="3"/>
    <n v="0.64"/>
    <x v="10"/>
    <n v="46"/>
    <x v="3"/>
    <x v="10"/>
  </r>
  <r>
    <x v="888"/>
    <x v="16"/>
    <x v="3"/>
    <n v="1.2488999999999999"/>
    <x v="10"/>
    <n v="46"/>
    <x v="3"/>
    <x v="10"/>
  </r>
  <r>
    <x v="888"/>
    <x v="14"/>
    <x v="3"/>
    <n v="1.1970000000000001"/>
    <x v="10"/>
    <n v="46"/>
    <x v="3"/>
    <x v="10"/>
  </r>
  <r>
    <x v="888"/>
    <x v="2"/>
    <x v="3"/>
    <n v="1.2305999999999999"/>
    <x v="10"/>
    <n v="46"/>
    <x v="3"/>
    <x v="10"/>
  </r>
  <r>
    <x v="888"/>
    <x v="5"/>
    <x v="3"/>
    <n v="0.7762"/>
    <x v="10"/>
    <n v="46"/>
    <x v="3"/>
    <x v="10"/>
  </r>
  <r>
    <x v="888"/>
    <x v="6"/>
    <x v="3"/>
    <n v="0.99060000000000004"/>
    <x v="10"/>
    <n v="46"/>
    <x v="3"/>
    <x v="10"/>
  </r>
  <r>
    <x v="888"/>
    <x v="17"/>
    <x v="3"/>
    <n v="1.4262999999999999"/>
    <x v="10"/>
    <n v="46"/>
    <x v="3"/>
    <x v="10"/>
  </r>
  <r>
    <x v="888"/>
    <x v="15"/>
    <x v="3"/>
    <n v="1.3646"/>
    <x v="10"/>
    <n v="46"/>
    <x v="3"/>
    <x v="10"/>
  </r>
  <r>
    <x v="888"/>
    <x v="8"/>
    <x v="3"/>
    <n v="1.4238"/>
    <x v="10"/>
    <n v="46"/>
    <x v="3"/>
    <x v="10"/>
  </r>
  <r>
    <x v="888"/>
    <x v="9"/>
    <x v="3"/>
    <n v="1.5092000000000001"/>
    <x v="10"/>
    <n v="46"/>
    <x v="3"/>
    <x v="10"/>
  </r>
  <r>
    <x v="888"/>
    <x v="10"/>
    <x v="3"/>
    <n v="1.5539000000000001"/>
    <x v="10"/>
    <n v="46"/>
    <x v="3"/>
    <x v="10"/>
  </r>
  <r>
    <x v="888"/>
    <x v="11"/>
    <x v="3"/>
    <n v="1.3978999999999999"/>
    <x v="10"/>
    <n v="46"/>
    <x v="3"/>
    <x v="10"/>
  </r>
  <r>
    <x v="888"/>
    <x v="12"/>
    <x v="3"/>
    <n v="1.8329"/>
    <x v="10"/>
    <n v="46"/>
    <x v="3"/>
    <x v="10"/>
  </r>
  <r>
    <x v="888"/>
    <x v="18"/>
    <x v="3"/>
    <n v="1.121"/>
    <x v="10"/>
    <n v="46"/>
    <x v="3"/>
    <x v="10"/>
  </r>
  <r>
    <x v="888"/>
    <x v="19"/>
    <x v="3"/>
    <n v="0.99629999999999996"/>
    <x v="10"/>
    <n v="46"/>
    <x v="3"/>
    <x v="10"/>
  </r>
  <r>
    <x v="888"/>
    <x v="13"/>
    <x v="3"/>
    <n v="0.63039999999999996"/>
    <x v="10"/>
    <n v="46"/>
    <x v="3"/>
    <x v="10"/>
  </r>
  <r>
    <x v="888"/>
    <x v="20"/>
    <x v="3"/>
    <n v="0.94199999999999995"/>
    <x v="10"/>
    <n v="46"/>
    <x v="3"/>
    <x v="10"/>
  </r>
  <r>
    <x v="888"/>
    <x v="0"/>
    <x v="2"/>
    <n v="0.35451519999999997"/>
    <x v="10"/>
    <n v="46"/>
    <x v="3"/>
    <x v="10"/>
  </r>
  <r>
    <x v="888"/>
    <x v="16"/>
    <x v="2"/>
    <n v="0.50276589999999999"/>
    <x v="10"/>
    <n v="46"/>
    <x v="3"/>
    <x v="10"/>
  </r>
  <r>
    <x v="888"/>
    <x v="14"/>
    <x v="2"/>
    <n v="0.4605708"/>
    <x v="10"/>
    <n v="46"/>
    <x v="3"/>
    <x v="10"/>
  </r>
  <r>
    <x v="888"/>
    <x v="2"/>
    <x v="2"/>
    <n v="0.48788779999999998"/>
    <x v="10"/>
    <n v="46"/>
    <x v="3"/>
    <x v="10"/>
  </r>
  <r>
    <x v="888"/>
    <x v="5"/>
    <x v="2"/>
    <n v="0.52094260000000003"/>
    <x v="10"/>
    <n v="46"/>
    <x v="3"/>
    <x v="10"/>
  </r>
  <r>
    <x v="888"/>
    <x v="6"/>
    <x v="2"/>
    <n v="0.4169119"/>
    <x v="10"/>
    <n v="46"/>
    <x v="3"/>
    <x v="10"/>
  </r>
  <r>
    <x v="888"/>
    <x v="17"/>
    <x v="2"/>
    <n v="0.49230360000000001"/>
    <x v="10"/>
    <n v="46"/>
    <x v="3"/>
    <x v="10"/>
  </r>
  <r>
    <x v="888"/>
    <x v="15"/>
    <x v="2"/>
    <n v="0.4421409"/>
    <x v="10"/>
    <n v="46"/>
    <x v="3"/>
    <x v="10"/>
  </r>
  <r>
    <x v="888"/>
    <x v="8"/>
    <x v="2"/>
    <n v="0.49027100000000001"/>
    <x v="10"/>
    <n v="46"/>
    <x v="3"/>
    <x v="10"/>
  </r>
  <r>
    <x v="888"/>
    <x v="9"/>
    <x v="2"/>
    <n v="0.55970189999999997"/>
    <x v="10"/>
    <n v="46"/>
    <x v="3"/>
    <x v="10"/>
  </r>
  <r>
    <x v="888"/>
    <x v="10"/>
    <x v="2"/>
    <n v="0.59604330000000005"/>
    <x v="10"/>
    <n v="46"/>
    <x v="3"/>
    <x v="10"/>
  </r>
  <r>
    <x v="888"/>
    <x v="11"/>
    <x v="2"/>
    <n v="0.46921410000000002"/>
    <x v="10"/>
    <n v="46"/>
    <x v="3"/>
    <x v="10"/>
  </r>
  <r>
    <x v="888"/>
    <x v="12"/>
    <x v="2"/>
    <n v="0.82287259999999995"/>
    <x v="10"/>
    <n v="46"/>
    <x v="3"/>
    <x v="10"/>
  </r>
  <r>
    <x v="888"/>
    <x v="18"/>
    <x v="2"/>
    <n v="0.80598219999999998"/>
    <x v="10"/>
    <n v="46"/>
    <x v="3"/>
    <x v="10"/>
  </r>
  <r>
    <x v="888"/>
    <x v="19"/>
    <x v="2"/>
    <n v="0.67400000000000004"/>
    <x v="10"/>
    <n v="46"/>
    <x v="3"/>
    <x v="10"/>
  </r>
  <r>
    <x v="888"/>
    <x v="13"/>
    <x v="2"/>
    <n v="0.46910610000000003"/>
    <x v="10"/>
    <n v="46"/>
    <x v="3"/>
    <x v="10"/>
  </r>
  <r>
    <x v="888"/>
    <x v="20"/>
    <x v="2"/>
    <n v="0.66045359999999997"/>
    <x v="10"/>
    <n v="46"/>
    <x v="3"/>
    <x v="10"/>
  </r>
  <r>
    <x v="888"/>
    <x v="0"/>
    <x v="0"/>
    <n v="0.16581000000000001"/>
    <x v="10"/>
    <n v="46"/>
    <x v="3"/>
    <x v="10"/>
  </r>
  <r>
    <x v="888"/>
    <x v="16"/>
    <x v="0"/>
    <n v="0.51259999999999994"/>
    <x v="10"/>
    <n v="46"/>
    <x v="3"/>
    <x v="10"/>
  </r>
  <r>
    <x v="888"/>
    <x v="14"/>
    <x v="0"/>
    <n v="0.51259999999999994"/>
    <x v="10"/>
    <n v="46"/>
    <x v="3"/>
    <x v="10"/>
  </r>
  <r>
    <x v="888"/>
    <x v="2"/>
    <x v="0"/>
    <n v="0.51259999999999994"/>
    <x v="10"/>
    <n v="46"/>
    <x v="3"/>
    <x v="10"/>
  </r>
  <r>
    <x v="888"/>
    <x v="5"/>
    <x v="0"/>
    <n v="0.16596"/>
    <x v="10"/>
    <n v="46"/>
    <x v="3"/>
    <x v="10"/>
  </r>
  <r>
    <x v="888"/>
    <x v="6"/>
    <x v="0"/>
    <n v="0.38845400000000002"/>
    <x v="10"/>
    <n v="46"/>
    <x v="3"/>
    <x v="10"/>
  </r>
  <r>
    <x v="888"/>
    <x v="17"/>
    <x v="0"/>
    <n v="0.66729000000000005"/>
    <x v="10"/>
    <n v="46"/>
    <x v="3"/>
    <x v="10"/>
  </r>
  <r>
    <x v="888"/>
    <x v="15"/>
    <x v="0"/>
    <n v="0.66729000000000005"/>
    <x v="10"/>
    <n v="46"/>
    <x v="3"/>
    <x v="10"/>
  </r>
  <r>
    <x v="888"/>
    <x v="8"/>
    <x v="0"/>
    <n v="0.66729000000000005"/>
    <x v="10"/>
    <n v="46"/>
    <x v="3"/>
    <x v="10"/>
  </r>
  <r>
    <x v="888"/>
    <x v="9"/>
    <x v="0"/>
    <n v="0.66729000000000005"/>
    <x v="10"/>
    <n v="46"/>
    <x v="3"/>
    <x v="10"/>
  </r>
  <r>
    <x v="888"/>
    <x v="10"/>
    <x v="0"/>
    <n v="0.66729000000000005"/>
    <x v="10"/>
    <n v="46"/>
    <x v="3"/>
    <x v="10"/>
  </r>
  <r>
    <x v="888"/>
    <x v="11"/>
    <x v="0"/>
    <n v="0.66729000000000005"/>
    <x v="10"/>
    <n v="46"/>
    <x v="3"/>
    <x v="10"/>
  </r>
  <r>
    <x v="888"/>
    <x v="12"/>
    <x v="0"/>
    <n v="0.66729000000000005"/>
    <x v="10"/>
    <n v="46"/>
    <x v="3"/>
    <x v="10"/>
  </r>
  <r>
    <x v="888"/>
    <x v="18"/>
    <x v="0"/>
    <n v="0.1056"/>
    <x v="10"/>
    <n v="46"/>
    <x v="3"/>
    <x v="10"/>
  </r>
  <r>
    <x v="888"/>
    <x v="19"/>
    <x v="0"/>
    <n v="0.1363"/>
    <x v="10"/>
    <n v="46"/>
    <x v="3"/>
    <x v="10"/>
  </r>
  <r>
    <x v="888"/>
    <x v="13"/>
    <x v="0"/>
    <n v="8.8770000000000002E-2"/>
    <x v="10"/>
    <n v="46"/>
    <x v="3"/>
    <x v="10"/>
  </r>
  <r>
    <x v="888"/>
    <x v="20"/>
    <x v="0"/>
    <n v="0.13600000000000001"/>
    <x v="10"/>
    <n v="46"/>
    <x v="3"/>
    <x v="10"/>
  </r>
  <r>
    <x v="888"/>
    <x v="0"/>
    <x v="1"/>
    <n v="0.1196748"/>
    <x v="10"/>
    <n v="46"/>
    <x v="3"/>
    <x v="10"/>
  </r>
  <r>
    <x v="888"/>
    <x v="16"/>
    <x v="1"/>
    <n v="0.2335342"/>
    <x v="10"/>
    <n v="46"/>
    <x v="3"/>
    <x v="10"/>
  </r>
  <r>
    <x v="888"/>
    <x v="14"/>
    <x v="1"/>
    <n v="0.22382930000000001"/>
    <x v="10"/>
    <n v="46"/>
    <x v="3"/>
    <x v="10"/>
  </r>
  <r>
    <x v="888"/>
    <x v="2"/>
    <x v="1"/>
    <n v="0.23011219999999999"/>
    <x v="10"/>
    <n v="46"/>
    <x v="3"/>
    <x v="10"/>
  </r>
  <r>
    <x v="888"/>
    <x v="5"/>
    <x v="1"/>
    <n v="8.9297349999999998E-2"/>
    <x v="10"/>
    <n v="46"/>
    <x v="3"/>
    <x v="10"/>
  </r>
  <r>
    <x v="888"/>
    <x v="6"/>
    <x v="1"/>
    <n v="0.18523410000000001"/>
    <x v="10"/>
    <n v="46"/>
    <x v="3"/>
    <x v="10"/>
  </r>
  <r>
    <x v="888"/>
    <x v="17"/>
    <x v="1"/>
    <n v="0.26670650000000001"/>
    <x v="10"/>
    <n v="46"/>
    <x v="3"/>
    <x v="10"/>
  </r>
  <r>
    <x v="888"/>
    <x v="15"/>
    <x v="1"/>
    <n v="0.25516909999999998"/>
    <x v="10"/>
    <n v="46"/>
    <x v="3"/>
    <x v="10"/>
  </r>
  <r>
    <x v="888"/>
    <x v="8"/>
    <x v="1"/>
    <n v="0.266239"/>
    <x v="10"/>
    <n v="46"/>
    <x v="3"/>
    <x v="10"/>
  </r>
  <r>
    <x v="888"/>
    <x v="9"/>
    <x v="1"/>
    <n v="0.28220810000000002"/>
    <x v="10"/>
    <n v="46"/>
    <x v="3"/>
    <x v="10"/>
  </r>
  <r>
    <x v="888"/>
    <x v="10"/>
    <x v="1"/>
    <n v="0.29056670000000001"/>
    <x v="10"/>
    <n v="46"/>
    <x v="3"/>
    <x v="10"/>
  </r>
  <r>
    <x v="888"/>
    <x v="11"/>
    <x v="1"/>
    <n v="0.26139590000000001"/>
    <x v="10"/>
    <n v="46"/>
    <x v="3"/>
    <x v="10"/>
  </r>
  <r>
    <x v="888"/>
    <x v="12"/>
    <x v="1"/>
    <n v="0.34273740000000003"/>
    <x v="10"/>
    <n v="46"/>
    <x v="3"/>
    <x v="10"/>
  </r>
  <r>
    <x v="888"/>
    <x v="18"/>
    <x v="1"/>
    <n v="0.2096179"/>
    <x v="10"/>
    <n v="46"/>
    <x v="3"/>
    <x v="10"/>
  </r>
  <r>
    <x v="888"/>
    <x v="19"/>
    <x v="1"/>
    <n v="0.18629999999999999"/>
    <x v="10"/>
    <n v="46"/>
    <x v="3"/>
    <x v="10"/>
  </r>
  <r>
    <x v="888"/>
    <x v="13"/>
    <x v="1"/>
    <n v="7.2523889999999994E-2"/>
    <x v="10"/>
    <n v="46"/>
    <x v="3"/>
    <x v="10"/>
  </r>
  <r>
    <x v="888"/>
    <x v="20"/>
    <x v="1"/>
    <n v="0.17614630000000001"/>
    <x v="10"/>
    <n v="46"/>
    <x v="3"/>
    <x v="10"/>
  </r>
  <r>
    <x v="889"/>
    <x v="0"/>
    <x v="3"/>
    <n v="0.64"/>
    <x v="10"/>
    <n v="47"/>
    <x v="3"/>
    <x v="10"/>
  </r>
  <r>
    <x v="889"/>
    <x v="16"/>
    <x v="3"/>
    <n v="1.2617"/>
    <x v="10"/>
    <n v="47"/>
    <x v="3"/>
    <x v="10"/>
  </r>
  <r>
    <x v="889"/>
    <x v="14"/>
    <x v="3"/>
    <n v="1.2105999999999999"/>
    <x v="10"/>
    <n v="47"/>
    <x v="3"/>
    <x v="10"/>
  </r>
  <r>
    <x v="889"/>
    <x v="2"/>
    <x v="3"/>
    <n v="1.2514000000000001"/>
    <x v="10"/>
    <n v="47"/>
    <x v="3"/>
    <x v="10"/>
  </r>
  <r>
    <x v="889"/>
    <x v="5"/>
    <x v="3"/>
    <n v="0.77990000000000004"/>
    <x v="10"/>
    <n v="47"/>
    <x v="3"/>
    <x v="10"/>
  </r>
  <r>
    <x v="889"/>
    <x v="6"/>
    <x v="3"/>
    <n v="1.0029999999999999"/>
    <x v="10"/>
    <n v="47"/>
    <x v="3"/>
    <x v="10"/>
  </r>
  <r>
    <x v="889"/>
    <x v="17"/>
    <x v="3"/>
    <n v="1.4343999999999999"/>
    <x v="10"/>
    <n v="47"/>
    <x v="3"/>
    <x v="10"/>
  </r>
  <r>
    <x v="889"/>
    <x v="15"/>
    <x v="3"/>
    <n v="1.3765000000000001"/>
    <x v="10"/>
    <n v="47"/>
    <x v="3"/>
    <x v="10"/>
  </r>
  <r>
    <x v="889"/>
    <x v="8"/>
    <x v="3"/>
    <n v="1.4437"/>
    <x v="10"/>
    <n v="47"/>
    <x v="3"/>
    <x v="10"/>
  </r>
  <r>
    <x v="889"/>
    <x v="9"/>
    <x v="3"/>
    <n v="1.5106999999999999"/>
    <x v="10"/>
    <n v="47"/>
    <x v="3"/>
    <x v="10"/>
  </r>
  <r>
    <x v="889"/>
    <x v="10"/>
    <x v="3"/>
    <n v="1.5737000000000001"/>
    <x v="10"/>
    <n v="47"/>
    <x v="3"/>
    <x v="10"/>
  </r>
  <r>
    <x v="889"/>
    <x v="11"/>
    <x v="3"/>
    <n v="1.417"/>
    <x v="10"/>
    <n v="47"/>
    <x v="3"/>
    <x v="10"/>
  </r>
  <r>
    <x v="889"/>
    <x v="12"/>
    <x v="3"/>
    <n v="1.8343"/>
    <x v="10"/>
    <n v="47"/>
    <x v="3"/>
    <x v="10"/>
  </r>
  <r>
    <x v="889"/>
    <x v="18"/>
    <x v="3"/>
    <n v="1.121"/>
    <x v="10"/>
    <n v="47"/>
    <x v="3"/>
    <x v="10"/>
  </r>
  <r>
    <x v="889"/>
    <x v="19"/>
    <x v="3"/>
    <n v="0.99629999999999996"/>
    <x v="10"/>
    <n v="47"/>
    <x v="3"/>
    <x v="10"/>
  </r>
  <r>
    <x v="889"/>
    <x v="13"/>
    <x v="3"/>
    <n v="0.63390000000000002"/>
    <x v="10"/>
    <n v="47"/>
    <x v="3"/>
    <x v="10"/>
  </r>
  <r>
    <x v="889"/>
    <x v="20"/>
    <x v="3"/>
    <n v="0.94199999999999995"/>
    <x v="10"/>
    <n v="47"/>
    <x v="3"/>
    <x v="10"/>
  </r>
  <r>
    <x v="889"/>
    <x v="0"/>
    <x v="2"/>
    <n v="0.35451519999999997"/>
    <x v="10"/>
    <n v="47"/>
    <x v="3"/>
    <x v="10"/>
  </r>
  <r>
    <x v="889"/>
    <x v="16"/>
    <x v="2"/>
    <n v="0.51317239999999997"/>
    <x v="10"/>
    <n v="47"/>
    <x v="3"/>
    <x v="10"/>
  </r>
  <r>
    <x v="889"/>
    <x v="14"/>
    <x v="2"/>
    <n v="0.47162769999999998"/>
    <x v="10"/>
    <n v="47"/>
    <x v="3"/>
    <x v="10"/>
  </r>
  <r>
    <x v="889"/>
    <x v="2"/>
    <x v="2"/>
    <n v="0.50479839999999998"/>
    <x v="10"/>
    <n v="47"/>
    <x v="3"/>
    <x v="10"/>
  </r>
  <r>
    <x v="889"/>
    <x v="5"/>
    <x v="2"/>
    <n v="0.52421700000000004"/>
    <x v="10"/>
    <n v="47"/>
    <x v="3"/>
    <x v="10"/>
  </r>
  <r>
    <x v="889"/>
    <x v="6"/>
    <x v="2"/>
    <n v="0.42699320000000002"/>
    <x v="10"/>
    <n v="47"/>
    <x v="3"/>
    <x v="10"/>
  </r>
  <r>
    <x v="889"/>
    <x v="17"/>
    <x v="2"/>
    <n v="0.49888890000000002"/>
    <x v="10"/>
    <n v="47"/>
    <x v="3"/>
    <x v="10"/>
  </r>
  <r>
    <x v="889"/>
    <x v="15"/>
    <x v="2"/>
    <n v="0.45181569999999999"/>
    <x v="10"/>
    <n v="47"/>
    <x v="3"/>
    <x v="10"/>
  </r>
  <r>
    <x v="889"/>
    <x v="8"/>
    <x v="2"/>
    <n v="0.50644979999999995"/>
    <x v="10"/>
    <n v="47"/>
    <x v="3"/>
    <x v="10"/>
  </r>
  <r>
    <x v="889"/>
    <x v="9"/>
    <x v="2"/>
    <n v="0.56092140000000001"/>
    <x v="10"/>
    <n v="47"/>
    <x v="3"/>
    <x v="10"/>
  </r>
  <r>
    <x v="889"/>
    <x v="10"/>
    <x v="2"/>
    <n v="0.61214089999999999"/>
    <x v="10"/>
    <n v="47"/>
    <x v="3"/>
    <x v="10"/>
  </r>
  <r>
    <x v="889"/>
    <x v="11"/>
    <x v="2"/>
    <n v="0.48474260000000002"/>
    <x v="10"/>
    <n v="47"/>
    <x v="3"/>
    <x v="10"/>
  </r>
  <r>
    <x v="889"/>
    <x v="12"/>
    <x v="2"/>
    <n v="0.82401080000000004"/>
    <x v="10"/>
    <n v="47"/>
    <x v="3"/>
    <x v="10"/>
  </r>
  <r>
    <x v="889"/>
    <x v="18"/>
    <x v="2"/>
    <n v="0.80598219999999998"/>
    <x v="10"/>
    <n v="47"/>
    <x v="3"/>
    <x v="10"/>
  </r>
  <r>
    <x v="889"/>
    <x v="19"/>
    <x v="2"/>
    <n v="0.67400000000000004"/>
    <x v="10"/>
    <n v="47"/>
    <x v="3"/>
    <x v="10"/>
  </r>
  <r>
    <x v="889"/>
    <x v="13"/>
    <x v="2"/>
    <n v="0.4722035"/>
    <x v="10"/>
    <n v="47"/>
    <x v="3"/>
    <x v="10"/>
  </r>
  <r>
    <x v="889"/>
    <x v="20"/>
    <x v="2"/>
    <n v="0.66045359999999997"/>
    <x v="10"/>
    <n v="47"/>
    <x v="3"/>
    <x v="10"/>
  </r>
  <r>
    <x v="889"/>
    <x v="0"/>
    <x v="0"/>
    <n v="0.16581000000000001"/>
    <x v="10"/>
    <n v="47"/>
    <x v="3"/>
    <x v="10"/>
  </r>
  <r>
    <x v="889"/>
    <x v="16"/>
    <x v="0"/>
    <n v="0.51259999999999994"/>
    <x v="10"/>
    <n v="47"/>
    <x v="3"/>
    <x v="10"/>
  </r>
  <r>
    <x v="889"/>
    <x v="14"/>
    <x v="0"/>
    <n v="0.51259999999999994"/>
    <x v="10"/>
    <n v="47"/>
    <x v="3"/>
    <x v="10"/>
  </r>
  <r>
    <x v="889"/>
    <x v="2"/>
    <x v="0"/>
    <n v="0.51259999999999994"/>
    <x v="10"/>
    <n v="47"/>
    <x v="3"/>
    <x v="10"/>
  </r>
  <r>
    <x v="889"/>
    <x v="5"/>
    <x v="0"/>
    <n v="0.16596"/>
    <x v="10"/>
    <n v="47"/>
    <x v="3"/>
    <x v="10"/>
  </r>
  <r>
    <x v="889"/>
    <x v="6"/>
    <x v="0"/>
    <n v="0.38845400000000002"/>
    <x v="10"/>
    <n v="47"/>
    <x v="3"/>
    <x v="10"/>
  </r>
  <r>
    <x v="889"/>
    <x v="17"/>
    <x v="0"/>
    <n v="0.66729000000000005"/>
    <x v="10"/>
    <n v="47"/>
    <x v="3"/>
    <x v="10"/>
  </r>
  <r>
    <x v="889"/>
    <x v="15"/>
    <x v="0"/>
    <n v="0.66729000000000005"/>
    <x v="10"/>
    <n v="47"/>
    <x v="3"/>
    <x v="10"/>
  </r>
  <r>
    <x v="889"/>
    <x v="8"/>
    <x v="0"/>
    <n v="0.66729000000000005"/>
    <x v="10"/>
    <n v="47"/>
    <x v="3"/>
    <x v="10"/>
  </r>
  <r>
    <x v="889"/>
    <x v="9"/>
    <x v="0"/>
    <n v="0.66729000000000005"/>
    <x v="10"/>
    <n v="47"/>
    <x v="3"/>
    <x v="10"/>
  </r>
  <r>
    <x v="889"/>
    <x v="10"/>
    <x v="0"/>
    <n v="0.66729000000000005"/>
    <x v="10"/>
    <n v="47"/>
    <x v="3"/>
    <x v="10"/>
  </r>
  <r>
    <x v="889"/>
    <x v="11"/>
    <x v="0"/>
    <n v="0.66729000000000005"/>
    <x v="10"/>
    <n v="47"/>
    <x v="3"/>
    <x v="10"/>
  </r>
  <r>
    <x v="889"/>
    <x v="12"/>
    <x v="0"/>
    <n v="0.66729000000000005"/>
    <x v="10"/>
    <n v="47"/>
    <x v="3"/>
    <x v="10"/>
  </r>
  <r>
    <x v="889"/>
    <x v="18"/>
    <x v="0"/>
    <n v="0.1056"/>
    <x v="10"/>
    <n v="47"/>
    <x v="3"/>
    <x v="10"/>
  </r>
  <r>
    <x v="889"/>
    <x v="19"/>
    <x v="0"/>
    <n v="0.1363"/>
    <x v="10"/>
    <n v="47"/>
    <x v="3"/>
    <x v="10"/>
  </r>
  <r>
    <x v="889"/>
    <x v="13"/>
    <x v="0"/>
    <n v="8.8770000000000002E-2"/>
    <x v="10"/>
    <n v="47"/>
    <x v="3"/>
    <x v="10"/>
  </r>
  <r>
    <x v="889"/>
    <x v="20"/>
    <x v="0"/>
    <n v="0.13600000000000001"/>
    <x v="10"/>
    <n v="47"/>
    <x v="3"/>
    <x v="10"/>
  </r>
  <r>
    <x v="889"/>
    <x v="0"/>
    <x v="1"/>
    <n v="0.1196748"/>
    <x v="10"/>
    <n v="47"/>
    <x v="3"/>
    <x v="10"/>
  </r>
  <r>
    <x v="889"/>
    <x v="16"/>
    <x v="1"/>
    <n v="0.23592759999999999"/>
    <x v="10"/>
    <n v="47"/>
    <x v="3"/>
    <x v="10"/>
  </r>
  <r>
    <x v="889"/>
    <x v="14"/>
    <x v="1"/>
    <n v="0.2263724"/>
    <x v="10"/>
    <n v="47"/>
    <x v="3"/>
    <x v="10"/>
  </r>
  <r>
    <x v="889"/>
    <x v="2"/>
    <x v="1"/>
    <n v="0.2340016"/>
    <x v="10"/>
    <n v="47"/>
    <x v="3"/>
    <x v="10"/>
  </r>
  <r>
    <x v="889"/>
    <x v="5"/>
    <x v="1"/>
    <n v="8.9723010000000006E-2"/>
    <x v="10"/>
    <n v="47"/>
    <x v="3"/>
    <x v="10"/>
  </r>
  <r>
    <x v="889"/>
    <x v="6"/>
    <x v="1"/>
    <n v="0.18755289999999999"/>
    <x v="10"/>
    <n v="47"/>
    <x v="3"/>
    <x v="10"/>
  </r>
  <r>
    <x v="889"/>
    <x v="17"/>
    <x v="1"/>
    <n v="0.26822109999999999"/>
    <x v="10"/>
    <n v="47"/>
    <x v="3"/>
    <x v="10"/>
  </r>
  <r>
    <x v="889"/>
    <x v="15"/>
    <x v="1"/>
    <n v="0.25739430000000002"/>
    <x v="10"/>
    <n v="47"/>
    <x v="3"/>
    <x v="10"/>
  </r>
  <r>
    <x v="889"/>
    <x v="8"/>
    <x v="1"/>
    <n v="0.26996019999999998"/>
    <x v="10"/>
    <n v="47"/>
    <x v="3"/>
    <x v="10"/>
  </r>
  <r>
    <x v="889"/>
    <x v="9"/>
    <x v="1"/>
    <n v="0.28248859999999998"/>
    <x v="10"/>
    <n v="47"/>
    <x v="3"/>
    <x v="10"/>
  </r>
  <r>
    <x v="889"/>
    <x v="10"/>
    <x v="1"/>
    <n v="0.29426910000000001"/>
    <x v="10"/>
    <n v="47"/>
    <x v="3"/>
    <x v="10"/>
  </r>
  <r>
    <x v="889"/>
    <x v="11"/>
    <x v="1"/>
    <n v="0.26496750000000002"/>
    <x v="10"/>
    <n v="47"/>
    <x v="3"/>
    <x v="10"/>
  </r>
  <r>
    <x v="889"/>
    <x v="12"/>
    <x v="1"/>
    <n v="0.3429992"/>
    <x v="10"/>
    <n v="47"/>
    <x v="3"/>
    <x v="10"/>
  </r>
  <r>
    <x v="889"/>
    <x v="18"/>
    <x v="1"/>
    <n v="0.2096179"/>
    <x v="10"/>
    <n v="47"/>
    <x v="3"/>
    <x v="10"/>
  </r>
  <r>
    <x v="889"/>
    <x v="19"/>
    <x v="1"/>
    <n v="0.18629999999999999"/>
    <x v="10"/>
    <n v="47"/>
    <x v="3"/>
    <x v="10"/>
  </r>
  <r>
    <x v="889"/>
    <x v="13"/>
    <x v="1"/>
    <n v="7.2926539999999998E-2"/>
    <x v="10"/>
    <n v="47"/>
    <x v="3"/>
    <x v="10"/>
  </r>
  <r>
    <x v="889"/>
    <x v="20"/>
    <x v="1"/>
    <n v="0.17614630000000001"/>
    <x v="10"/>
    <n v="47"/>
    <x v="3"/>
    <x v="10"/>
  </r>
  <r>
    <x v="890"/>
    <x v="0"/>
    <x v="3"/>
    <n v="0.64019999999999999"/>
    <x v="10"/>
    <n v="48"/>
    <x v="3"/>
    <x v="10"/>
  </r>
  <r>
    <x v="890"/>
    <x v="16"/>
    <x v="3"/>
    <n v="1.272"/>
    <x v="10"/>
    <n v="48"/>
    <x v="3"/>
    <x v="10"/>
  </r>
  <r>
    <x v="890"/>
    <x v="14"/>
    <x v="3"/>
    <n v="1.2171000000000001"/>
    <x v="10"/>
    <n v="48"/>
    <x v="3"/>
    <x v="10"/>
  </r>
  <r>
    <x v="890"/>
    <x v="2"/>
    <x v="3"/>
    <n v="1.2581"/>
    <x v="10"/>
    <n v="48"/>
    <x v="3"/>
    <x v="10"/>
  </r>
  <r>
    <x v="890"/>
    <x v="5"/>
    <x v="3"/>
    <n v="0.78339999999999999"/>
    <x v="10"/>
    <n v="48"/>
    <x v="3"/>
    <x v="10"/>
  </r>
  <r>
    <x v="890"/>
    <x v="6"/>
    <x v="3"/>
    <n v="1.0134000000000001"/>
    <x v="10"/>
    <n v="48"/>
    <x v="3"/>
    <x v="10"/>
  </r>
  <r>
    <x v="890"/>
    <x v="17"/>
    <x v="3"/>
    <n v="1.4369000000000001"/>
    <x v="10"/>
    <n v="48"/>
    <x v="3"/>
    <x v="10"/>
  </r>
  <r>
    <x v="890"/>
    <x v="15"/>
    <x v="3"/>
    <n v="1.3803000000000001"/>
    <x v="10"/>
    <n v="48"/>
    <x v="3"/>
    <x v="10"/>
  </r>
  <r>
    <x v="890"/>
    <x v="8"/>
    <x v="3"/>
    <n v="1.4413"/>
    <x v="10"/>
    <n v="48"/>
    <x v="3"/>
    <x v="10"/>
  </r>
  <r>
    <x v="890"/>
    <x v="9"/>
    <x v="3"/>
    <n v="1.5143"/>
    <x v="10"/>
    <n v="48"/>
    <x v="3"/>
    <x v="10"/>
  </r>
  <r>
    <x v="890"/>
    <x v="10"/>
    <x v="3"/>
    <n v="1.5722"/>
    <x v="10"/>
    <n v="48"/>
    <x v="3"/>
    <x v="10"/>
  </r>
  <r>
    <x v="890"/>
    <x v="11"/>
    <x v="3"/>
    <n v="1.4127000000000001"/>
    <x v="10"/>
    <n v="48"/>
    <x v="3"/>
    <x v="10"/>
  </r>
  <r>
    <x v="890"/>
    <x v="12"/>
    <x v="3"/>
    <n v="1.8357000000000001"/>
    <x v="10"/>
    <n v="48"/>
    <x v="3"/>
    <x v="10"/>
  </r>
  <r>
    <x v="890"/>
    <x v="18"/>
    <x v="3"/>
    <n v="1.121"/>
    <x v="10"/>
    <n v="48"/>
    <x v="3"/>
    <x v="10"/>
  </r>
  <r>
    <x v="890"/>
    <x v="19"/>
    <x v="3"/>
    <n v="0.99629999999999996"/>
    <x v="10"/>
    <n v="48"/>
    <x v="3"/>
    <x v="10"/>
  </r>
  <r>
    <x v="890"/>
    <x v="13"/>
    <x v="3"/>
    <n v="0.65881999999999996"/>
    <x v="10"/>
    <n v="48"/>
    <x v="3"/>
    <x v="10"/>
  </r>
  <r>
    <x v="890"/>
    <x v="20"/>
    <x v="3"/>
    <n v="0.94199999999999995"/>
    <x v="10"/>
    <n v="48"/>
    <x v="3"/>
    <x v="10"/>
  </r>
  <r>
    <x v="890"/>
    <x v="0"/>
    <x v="2"/>
    <n v="0.35467779999999999"/>
    <x v="10"/>
    <n v="48"/>
    <x v="3"/>
    <x v="10"/>
  </r>
  <r>
    <x v="890"/>
    <x v="16"/>
    <x v="2"/>
    <n v="0.52154630000000002"/>
    <x v="10"/>
    <n v="48"/>
    <x v="3"/>
    <x v="10"/>
  </r>
  <r>
    <x v="890"/>
    <x v="14"/>
    <x v="2"/>
    <n v="0.47691220000000001"/>
    <x v="10"/>
    <n v="48"/>
    <x v="3"/>
    <x v="10"/>
  </r>
  <r>
    <x v="890"/>
    <x v="2"/>
    <x v="2"/>
    <n v="0.51024559999999997"/>
    <x v="10"/>
    <n v="48"/>
    <x v="3"/>
    <x v="10"/>
  </r>
  <r>
    <x v="890"/>
    <x v="5"/>
    <x v="2"/>
    <n v="0.52731430000000001"/>
    <x v="10"/>
    <n v="48"/>
    <x v="3"/>
    <x v="10"/>
  </r>
  <r>
    <x v="890"/>
    <x v="6"/>
    <x v="2"/>
    <n v="0.43544840000000001"/>
    <x v="10"/>
    <n v="48"/>
    <x v="3"/>
    <x v="10"/>
  </r>
  <r>
    <x v="890"/>
    <x v="17"/>
    <x v="2"/>
    <n v="0.50092139999999996"/>
    <x v="10"/>
    <n v="48"/>
    <x v="3"/>
    <x v="10"/>
  </r>
  <r>
    <x v="890"/>
    <x v="15"/>
    <x v="2"/>
    <n v="0.45490520000000001"/>
    <x v="10"/>
    <n v="48"/>
    <x v="3"/>
    <x v="10"/>
  </r>
  <r>
    <x v="890"/>
    <x v="8"/>
    <x v="2"/>
    <n v="0.50449869999999997"/>
    <x v="10"/>
    <n v="48"/>
    <x v="3"/>
    <x v="10"/>
  </r>
  <r>
    <x v="890"/>
    <x v="9"/>
    <x v="2"/>
    <n v="0.56384829999999997"/>
    <x v="10"/>
    <n v="48"/>
    <x v="3"/>
    <x v="10"/>
  </r>
  <r>
    <x v="890"/>
    <x v="10"/>
    <x v="2"/>
    <n v="0.61092139999999995"/>
    <x v="10"/>
    <n v="48"/>
    <x v="3"/>
    <x v="10"/>
  </r>
  <r>
    <x v="890"/>
    <x v="11"/>
    <x v="2"/>
    <n v="0.48124670000000003"/>
    <x v="10"/>
    <n v="48"/>
    <x v="3"/>
    <x v="10"/>
  </r>
  <r>
    <x v="890"/>
    <x v="12"/>
    <x v="2"/>
    <n v="0.82514909999999997"/>
    <x v="10"/>
    <n v="48"/>
    <x v="3"/>
    <x v="10"/>
  </r>
  <r>
    <x v="890"/>
    <x v="18"/>
    <x v="2"/>
    <n v="0.80598219999999998"/>
    <x v="10"/>
    <n v="48"/>
    <x v="3"/>
    <x v="10"/>
  </r>
  <r>
    <x v="890"/>
    <x v="19"/>
    <x v="2"/>
    <n v="0.67400000000000004"/>
    <x v="10"/>
    <n v="48"/>
    <x v="3"/>
    <x v="10"/>
  </r>
  <r>
    <x v="890"/>
    <x v="13"/>
    <x v="2"/>
    <n v="0.49425649999999999"/>
    <x v="10"/>
    <n v="48"/>
    <x v="3"/>
    <x v="10"/>
  </r>
  <r>
    <x v="890"/>
    <x v="20"/>
    <x v="2"/>
    <n v="0.66045359999999997"/>
    <x v="10"/>
    <n v="48"/>
    <x v="3"/>
    <x v="10"/>
  </r>
  <r>
    <x v="890"/>
    <x v="0"/>
    <x v="0"/>
    <n v="0.16581000000000001"/>
    <x v="10"/>
    <n v="48"/>
    <x v="3"/>
    <x v="10"/>
  </r>
  <r>
    <x v="890"/>
    <x v="16"/>
    <x v="0"/>
    <n v="0.51259999999999994"/>
    <x v="10"/>
    <n v="48"/>
    <x v="3"/>
    <x v="10"/>
  </r>
  <r>
    <x v="890"/>
    <x v="14"/>
    <x v="0"/>
    <n v="0.51259999999999994"/>
    <x v="10"/>
    <n v="48"/>
    <x v="3"/>
    <x v="10"/>
  </r>
  <r>
    <x v="890"/>
    <x v="2"/>
    <x v="0"/>
    <n v="0.51259999999999994"/>
    <x v="10"/>
    <n v="48"/>
    <x v="3"/>
    <x v="10"/>
  </r>
  <r>
    <x v="890"/>
    <x v="5"/>
    <x v="0"/>
    <n v="0.16596"/>
    <x v="10"/>
    <n v="48"/>
    <x v="3"/>
    <x v="10"/>
  </r>
  <r>
    <x v="890"/>
    <x v="6"/>
    <x v="0"/>
    <n v="0.38845400000000002"/>
    <x v="10"/>
    <n v="48"/>
    <x v="3"/>
    <x v="10"/>
  </r>
  <r>
    <x v="890"/>
    <x v="17"/>
    <x v="0"/>
    <n v="0.66729000000000005"/>
    <x v="10"/>
    <n v="48"/>
    <x v="3"/>
    <x v="10"/>
  </r>
  <r>
    <x v="890"/>
    <x v="15"/>
    <x v="0"/>
    <n v="0.66729000000000005"/>
    <x v="10"/>
    <n v="48"/>
    <x v="3"/>
    <x v="10"/>
  </r>
  <r>
    <x v="890"/>
    <x v="8"/>
    <x v="0"/>
    <n v="0.66729000000000005"/>
    <x v="10"/>
    <n v="48"/>
    <x v="3"/>
    <x v="10"/>
  </r>
  <r>
    <x v="890"/>
    <x v="9"/>
    <x v="0"/>
    <n v="0.66729000000000005"/>
    <x v="10"/>
    <n v="48"/>
    <x v="3"/>
    <x v="10"/>
  </r>
  <r>
    <x v="890"/>
    <x v="10"/>
    <x v="0"/>
    <n v="0.66729000000000005"/>
    <x v="10"/>
    <n v="48"/>
    <x v="3"/>
    <x v="10"/>
  </r>
  <r>
    <x v="890"/>
    <x v="11"/>
    <x v="0"/>
    <n v="0.66729000000000005"/>
    <x v="10"/>
    <n v="48"/>
    <x v="3"/>
    <x v="10"/>
  </r>
  <r>
    <x v="890"/>
    <x v="12"/>
    <x v="0"/>
    <n v="0.66729000000000005"/>
    <x v="10"/>
    <n v="48"/>
    <x v="3"/>
    <x v="10"/>
  </r>
  <r>
    <x v="890"/>
    <x v="18"/>
    <x v="0"/>
    <n v="0.1056"/>
    <x v="10"/>
    <n v="48"/>
    <x v="3"/>
    <x v="10"/>
  </r>
  <r>
    <x v="890"/>
    <x v="19"/>
    <x v="0"/>
    <n v="0.1363"/>
    <x v="10"/>
    <n v="48"/>
    <x v="3"/>
    <x v="10"/>
  </r>
  <r>
    <x v="890"/>
    <x v="13"/>
    <x v="0"/>
    <n v="8.8770000000000002E-2"/>
    <x v="10"/>
    <n v="48"/>
    <x v="3"/>
    <x v="10"/>
  </r>
  <r>
    <x v="890"/>
    <x v="20"/>
    <x v="0"/>
    <n v="0.13600000000000001"/>
    <x v="10"/>
    <n v="48"/>
    <x v="3"/>
    <x v="10"/>
  </r>
  <r>
    <x v="890"/>
    <x v="0"/>
    <x v="1"/>
    <n v="0.1197122"/>
    <x v="10"/>
    <n v="48"/>
    <x v="3"/>
    <x v="10"/>
  </r>
  <r>
    <x v="890"/>
    <x v="16"/>
    <x v="1"/>
    <n v="0.2378536"/>
    <x v="10"/>
    <n v="48"/>
    <x v="3"/>
    <x v="10"/>
  </r>
  <r>
    <x v="890"/>
    <x v="14"/>
    <x v="1"/>
    <n v="0.22758780000000001"/>
    <x v="10"/>
    <n v="48"/>
    <x v="3"/>
    <x v="10"/>
  </r>
  <r>
    <x v="890"/>
    <x v="2"/>
    <x v="1"/>
    <n v="0.23525450000000001"/>
    <x v="10"/>
    <n v="48"/>
    <x v="3"/>
    <x v="10"/>
  </r>
  <r>
    <x v="890"/>
    <x v="5"/>
    <x v="1"/>
    <n v="9.0125670000000005E-2"/>
    <x v="10"/>
    <n v="48"/>
    <x v="3"/>
    <x v="10"/>
  </r>
  <r>
    <x v="890"/>
    <x v="6"/>
    <x v="1"/>
    <n v="0.18949759999999999"/>
    <x v="10"/>
    <n v="48"/>
    <x v="3"/>
    <x v="10"/>
  </r>
  <r>
    <x v="890"/>
    <x v="17"/>
    <x v="1"/>
    <n v="0.2686886"/>
    <x v="10"/>
    <n v="48"/>
    <x v="3"/>
    <x v="10"/>
  </r>
  <r>
    <x v="890"/>
    <x v="15"/>
    <x v="1"/>
    <n v="0.25810490000000003"/>
    <x v="10"/>
    <n v="48"/>
    <x v="3"/>
    <x v="10"/>
  </r>
  <r>
    <x v="890"/>
    <x v="8"/>
    <x v="1"/>
    <n v="0.26951140000000001"/>
    <x v="10"/>
    <n v="48"/>
    <x v="3"/>
    <x v="10"/>
  </r>
  <r>
    <x v="890"/>
    <x v="9"/>
    <x v="1"/>
    <n v="0.28316180000000002"/>
    <x v="10"/>
    <n v="48"/>
    <x v="3"/>
    <x v="10"/>
  </r>
  <r>
    <x v="890"/>
    <x v="10"/>
    <x v="1"/>
    <n v="0.29398859999999999"/>
    <x v="10"/>
    <n v="48"/>
    <x v="3"/>
    <x v="10"/>
  </r>
  <r>
    <x v="890"/>
    <x v="11"/>
    <x v="1"/>
    <n v="0.26416339999999999"/>
    <x v="10"/>
    <n v="48"/>
    <x v="3"/>
    <x v="10"/>
  </r>
  <r>
    <x v="890"/>
    <x v="12"/>
    <x v="1"/>
    <n v="0.34326099999999998"/>
    <x v="10"/>
    <n v="48"/>
    <x v="3"/>
    <x v="10"/>
  </r>
  <r>
    <x v="890"/>
    <x v="18"/>
    <x v="1"/>
    <n v="0.2096179"/>
    <x v="10"/>
    <n v="48"/>
    <x v="3"/>
    <x v="10"/>
  </r>
  <r>
    <x v="890"/>
    <x v="19"/>
    <x v="1"/>
    <n v="0.18629999999999999"/>
    <x v="10"/>
    <n v="48"/>
    <x v="3"/>
    <x v="10"/>
  </r>
  <r>
    <x v="890"/>
    <x v="13"/>
    <x v="1"/>
    <n v="7.5793449999999998E-2"/>
    <x v="10"/>
    <n v="48"/>
    <x v="3"/>
    <x v="10"/>
  </r>
  <r>
    <x v="890"/>
    <x v="20"/>
    <x v="1"/>
    <n v="0.17614630000000001"/>
    <x v="10"/>
    <n v="48"/>
    <x v="3"/>
    <x v="10"/>
  </r>
  <r>
    <x v="891"/>
    <x v="0"/>
    <x v="3"/>
    <n v="0.64029999999999998"/>
    <x v="10"/>
    <n v="49"/>
    <x v="3"/>
    <x v="10"/>
  </r>
  <r>
    <x v="891"/>
    <x v="16"/>
    <x v="3"/>
    <n v="1.288"/>
    <x v="10"/>
    <n v="49"/>
    <x v="3"/>
    <x v="10"/>
  </r>
  <r>
    <x v="891"/>
    <x v="14"/>
    <x v="3"/>
    <n v="1.2313000000000001"/>
    <x v="10"/>
    <n v="49"/>
    <x v="3"/>
    <x v="10"/>
  </r>
  <r>
    <x v="891"/>
    <x v="2"/>
    <x v="3"/>
    <n v="1.2668999999999999"/>
    <x v="10"/>
    <n v="49"/>
    <x v="3"/>
    <x v="10"/>
  </r>
  <r>
    <x v="891"/>
    <x v="5"/>
    <x v="3"/>
    <n v="0.78790000000000004"/>
    <x v="10"/>
    <n v="49"/>
    <x v="3"/>
    <x v="10"/>
  </r>
  <r>
    <x v="891"/>
    <x v="6"/>
    <x v="3"/>
    <n v="1.0239"/>
    <x v="10"/>
    <n v="49"/>
    <x v="3"/>
    <x v="10"/>
  </r>
  <r>
    <x v="891"/>
    <x v="17"/>
    <x v="3"/>
    <n v="1.4439"/>
    <x v="10"/>
    <n v="49"/>
    <x v="3"/>
    <x v="10"/>
  </r>
  <r>
    <x v="891"/>
    <x v="15"/>
    <x v="3"/>
    <n v="1.389"/>
    <x v="10"/>
    <n v="49"/>
    <x v="3"/>
    <x v="10"/>
  </r>
  <r>
    <x v="891"/>
    <x v="8"/>
    <x v="3"/>
    <n v="1.4414"/>
    <x v="10"/>
    <n v="49"/>
    <x v="3"/>
    <x v="10"/>
  </r>
  <r>
    <x v="891"/>
    <x v="9"/>
    <x v="3"/>
    <n v="1.5164"/>
    <x v="10"/>
    <n v="49"/>
    <x v="3"/>
    <x v="10"/>
  </r>
  <r>
    <x v="891"/>
    <x v="10"/>
    <x v="3"/>
    <n v="1.5797000000000001"/>
    <x v="10"/>
    <n v="49"/>
    <x v="3"/>
    <x v="10"/>
  </r>
  <r>
    <x v="891"/>
    <x v="11"/>
    <x v="3"/>
    <n v="1.4238999999999999"/>
    <x v="10"/>
    <n v="49"/>
    <x v="3"/>
    <x v="10"/>
  </r>
  <r>
    <x v="891"/>
    <x v="12"/>
    <x v="3"/>
    <n v="1.8375999999999999"/>
    <x v="10"/>
    <n v="49"/>
    <x v="3"/>
    <x v="10"/>
  </r>
  <r>
    <x v="891"/>
    <x v="18"/>
    <x v="3"/>
    <n v="1.121"/>
    <x v="10"/>
    <n v="49"/>
    <x v="3"/>
    <x v="10"/>
  </r>
  <r>
    <x v="891"/>
    <x v="19"/>
    <x v="3"/>
    <n v="1.0037"/>
    <x v="10"/>
    <n v="49"/>
    <x v="3"/>
    <x v="10"/>
  </r>
  <r>
    <x v="891"/>
    <x v="13"/>
    <x v="3"/>
    <n v="0.65881999999999996"/>
    <x v="10"/>
    <n v="49"/>
    <x v="3"/>
    <x v="10"/>
  </r>
  <r>
    <x v="891"/>
    <x v="20"/>
    <x v="3"/>
    <n v="0.94199999999999995"/>
    <x v="10"/>
    <n v="49"/>
    <x v="3"/>
    <x v="10"/>
  </r>
  <r>
    <x v="891"/>
    <x v="0"/>
    <x v="2"/>
    <n v="0.35475909999999999"/>
    <x v="10"/>
    <n v="49"/>
    <x v="3"/>
    <x v="10"/>
  </r>
  <r>
    <x v="891"/>
    <x v="16"/>
    <x v="2"/>
    <n v="0.53455450000000004"/>
    <x v="10"/>
    <n v="49"/>
    <x v="3"/>
    <x v="10"/>
  </r>
  <r>
    <x v="891"/>
    <x v="14"/>
    <x v="2"/>
    <n v="0.48845690000000003"/>
    <x v="10"/>
    <n v="49"/>
    <x v="3"/>
    <x v="10"/>
  </r>
  <r>
    <x v="891"/>
    <x v="2"/>
    <x v="2"/>
    <n v="0.51739999999999997"/>
    <x v="10"/>
    <n v="49"/>
    <x v="3"/>
    <x v="10"/>
  </r>
  <r>
    <x v="891"/>
    <x v="5"/>
    <x v="2"/>
    <n v="0.53129660000000001"/>
    <x v="10"/>
    <n v="49"/>
    <x v="3"/>
    <x v="10"/>
  </r>
  <r>
    <x v="891"/>
    <x v="6"/>
    <x v="2"/>
    <n v="0.44398510000000002"/>
    <x v="10"/>
    <n v="49"/>
    <x v="3"/>
    <x v="10"/>
  </r>
  <r>
    <x v="891"/>
    <x v="17"/>
    <x v="2"/>
    <n v="0.50661250000000002"/>
    <x v="10"/>
    <n v="49"/>
    <x v="3"/>
    <x v="10"/>
  </r>
  <r>
    <x v="891"/>
    <x v="15"/>
    <x v="2"/>
    <n v="0.46197840000000001"/>
    <x v="10"/>
    <n v="49"/>
    <x v="3"/>
    <x v="10"/>
  </r>
  <r>
    <x v="891"/>
    <x v="8"/>
    <x v="2"/>
    <n v="0.50458000000000003"/>
    <x v="10"/>
    <n v="49"/>
    <x v="3"/>
    <x v="10"/>
  </r>
  <r>
    <x v="891"/>
    <x v="9"/>
    <x v="2"/>
    <n v="0.56555549999999999"/>
    <x v="10"/>
    <n v="49"/>
    <x v="3"/>
    <x v="10"/>
  </r>
  <r>
    <x v="891"/>
    <x v="10"/>
    <x v="2"/>
    <n v="0.61701890000000004"/>
    <x v="10"/>
    <n v="49"/>
    <x v="3"/>
    <x v="10"/>
  </r>
  <r>
    <x v="891"/>
    <x v="11"/>
    <x v="2"/>
    <n v="0.49035230000000002"/>
    <x v="10"/>
    <n v="49"/>
    <x v="3"/>
    <x v="10"/>
  </r>
  <r>
    <x v="891"/>
    <x v="12"/>
    <x v="2"/>
    <n v="0.82669380000000003"/>
    <x v="10"/>
    <n v="49"/>
    <x v="3"/>
    <x v="10"/>
  </r>
  <r>
    <x v="891"/>
    <x v="18"/>
    <x v="2"/>
    <n v="0.80598219999999998"/>
    <x v="10"/>
    <n v="49"/>
    <x v="3"/>
    <x v="10"/>
  </r>
  <r>
    <x v="891"/>
    <x v="19"/>
    <x v="2"/>
    <n v="0.68001619999999996"/>
    <x v="10"/>
    <n v="49"/>
    <x v="3"/>
    <x v="10"/>
  </r>
  <r>
    <x v="891"/>
    <x v="13"/>
    <x v="2"/>
    <n v="0.49425649999999999"/>
    <x v="10"/>
    <n v="49"/>
    <x v="3"/>
    <x v="10"/>
  </r>
  <r>
    <x v="891"/>
    <x v="20"/>
    <x v="2"/>
    <n v="0.66045359999999997"/>
    <x v="10"/>
    <n v="49"/>
    <x v="3"/>
    <x v="10"/>
  </r>
  <r>
    <x v="891"/>
    <x v="0"/>
    <x v="0"/>
    <n v="0.16581000000000001"/>
    <x v="10"/>
    <n v="49"/>
    <x v="3"/>
    <x v="10"/>
  </r>
  <r>
    <x v="891"/>
    <x v="16"/>
    <x v="0"/>
    <n v="0.51259999999999994"/>
    <x v="10"/>
    <n v="49"/>
    <x v="3"/>
    <x v="10"/>
  </r>
  <r>
    <x v="891"/>
    <x v="14"/>
    <x v="0"/>
    <n v="0.51259999999999994"/>
    <x v="10"/>
    <n v="49"/>
    <x v="3"/>
    <x v="10"/>
  </r>
  <r>
    <x v="891"/>
    <x v="2"/>
    <x v="0"/>
    <n v="0.51259999999999994"/>
    <x v="10"/>
    <n v="49"/>
    <x v="3"/>
    <x v="10"/>
  </r>
  <r>
    <x v="891"/>
    <x v="5"/>
    <x v="0"/>
    <n v="0.16596"/>
    <x v="10"/>
    <n v="49"/>
    <x v="3"/>
    <x v="10"/>
  </r>
  <r>
    <x v="891"/>
    <x v="6"/>
    <x v="0"/>
    <n v="0.38845400000000002"/>
    <x v="10"/>
    <n v="49"/>
    <x v="3"/>
    <x v="10"/>
  </r>
  <r>
    <x v="891"/>
    <x v="17"/>
    <x v="0"/>
    <n v="0.66729000000000005"/>
    <x v="10"/>
    <n v="49"/>
    <x v="3"/>
    <x v="10"/>
  </r>
  <r>
    <x v="891"/>
    <x v="15"/>
    <x v="0"/>
    <n v="0.66729000000000005"/>
    <x v="10"/>
    <n v="49"/>
    <x v="3"/>
    <x v="10"/>
  </r>
  <r>
    <x v="891"/>
    <x v="8"/>
    <x v="0"/>
    <n v="0.66729000000000005"/>
    <x v="10"/>
    <n v="49"/>
    <x v="3"/>
    <x v="10"/>
  </r>
  <r>
    <x v="891"/>
    <x v="9"/>
    <x v="0"/>
    <n v="0.66729000000000005"/>
    <x v="10"/>
    <n v="49"/>
    <x v="3"/>
    <x v="10"/>
  </r>
  <r>
    <x v="891"/>
    <x v="10"/>
    <x v="0"/>
    <n v="0.66729000000000005"/>
    <x v="10"/>
    <n v="49"/>
    <x v="3"/>
    <x v="10"/>
  </r>
  <r>
    <x v="891"/>
    <x v="11"/>
    <x v="0"/>
    <n v="0.66729000000000005"/>
    <x v="10"/>
    <n v="49"/>
    <x v="3"/>
    <x v="10"/>
  </r>
  <r>
    <x v="891"/>
    <x v="12"/>
    <x v="0"/>
    <n v="0.66729000000000005"/>
    <x v="10"/>
    <n v="49"/>
    <x v="3"/>
    <x v="10"/>
  </r>
  <r>
    <x v="891"/>
    <x v="18"/>
    <x v="0"/>
    <n v="0.1056"/>
    <x v="10"/>
    <n v="49"/>
    <x v="3"/>
    <x v="10"/>
  </r>
  <r>
    <x v="891"/>
    <x v="19"/>
    <x v="0"/>
    <n v="0.1363"/>
    <x v="10"/>
    <n v="49"/>
    <x v="3"/>
    <x v="10"/>
  </r>
  <r>
    <x v="891"/>
    <x v="13"/>
    <x v="0"/>
    <n v="8.8770000000000002E-2"/>
    <x v="10"/>
    <n v="49"/>
    <x v="3"/>
    <x v="10"/>
  </r>
  <r>
    <x v="891"/>
    <x v="20"/>
    <x v="0"/>
    <n v="0.13600000000000001"/>
    <x v="10"/>
    <n v="49"/>
    <x v="3"/>
    <x v="10"/>
  </r>
  <r>
    <x v="891"/>
    <x v="0"/>
    <x v="1"/>
    <n v="0.1197309"/>
    <x v="10"/>
    <n v="49"/>
    <x v="3"/>
    <x v="10"/>
  </r>
  <r>
    <x v="891"/>
    <x v="16"/>
    <x v="1"/>
    <n v="0.24084549999999999"/>
    <x v="10"/>
    <n v="49"/>
    <x v="3"/>
    <x v="10"/>
  </r>
  <r>
    <x v="891"/>
    <x v="14"/>
    <x v="1"/>
    <n v="0.23024310000000001"/>
    <x v="10"/>
    <n v="49"/>
    <x v="3"/>
    <x v="10"/>
  </r>
  <r>
    <x v="891"/>
    <x v="2"/>
    <x v="1"/>
    <n v="0.2369"/>
    <x v="10"/>
    <n v="49"/>
    <x v="3"/>
    <x v="10"/>
  </r>
  <r>
    <x v="891"/>
    <x v="5"/>
    <x v="1"/>
    <n v="9.0643360000000006E-2"/>
    <x v="10"/>
    <n v="49"/>
    <x v="3"/>
    <x v="10"/>
  </r>
  <r>
    <x v="891"/>
    <x v="6"/>
    <x v="1"/>
    <n v="0.19146099999999999"/>
    <x v="10"/>
    <n v="49"/>
    <x v="3"/>
    <x v="10"/>
  </r>
  <r>
    <x v="891"/>
    <x v="17"/>
    <x v="1"/>
    <n v="0.2699976"/>
    <x v="10"/>
    <n v="49"/>
    <x v="3"/>
    <x v="10"/>
  </r>
  <r>
    <x v="891"/>
    <x v="15"/>
    <x v="1"/>
    <n v="0.25973170000000001"/>
    <x v="10"/>
    <n v="49"/>
    <x v="3"/>
    <x v="10"/>
  </r>
  <r>
    <x v="891"/>
    <x v="8"/>
    <x v="1"/>
    <n v="0.26953009999999999"/>
    <x v="10"/>
    <n v="49"/>
    <x v="3"/>
    <x v="10"/>
  </r>
  <r>
    <x v="891"/>
    <x v="9"/>
    <x v="1"/>
    <n v="0.28355449999999999"/>
    <x v="10"/>
    <n v="49"/>
    <x v="3"/>
    <x v="10"/>
  </r>
  <r>
    <x v="891"/>
    <x v="10"/>
    <x v="1"/>
    <n v="0.29539110000000002"/>
    <x v="10"/>
    <n v="49"/>
    <x v="3"/>
    <x v="10"/>
  </r>
  <r>
    <x v="891"/>
    <x v="11"/>
    <x v="1"/>
    <n v="0.26625769999999999"/>
    <x v="10"/>
    <n v="49"/>
    <x v="3"/>
    <x v="10"/>
  </r>
  <r>
    <x v="891"/>
    <x v="12"/>
    <x v="1"/>
    <n v="0.34361619999999998"/>
    <x v="10"/>
    <n v="49"/>
    <x v="3"/>
    <x v="10"/>
  </r>
  <r>
    <x v="891"/>
    <x v="18"/>
    <x v="1"/>
    <n v="0.2096179"/>
    <x v="10"/>
    <n v="49"/>
    <x v="3"/>
    <x v="10"/>
  </r>
  <r>
    <x v="891"/>
    <x v="19"/>
    <x v="1"/>
    <n v="0.18768370000000001"/>
    <x v="10"/>
    <n v="49"/>
    <x v="3"/>
    <x v="10"/>
  </r>
  <r>
    <x v="891"/>
    <x v="13"/>
    <x v="1"/>
    <n v="7.5793449999999998E-2"/>
    <x v="10"/>
    <n v="49"/>
    <x v="3"/>
    <x v="10"/>
  </r>
  <r>
    <x v="891"/>
    <x v="20"/>
    <x v="1"/>
    <n v="0.17614630000000001"/>
    <x v="10"/>
    <n v="49"/>
    <x v="3"/>
    <x v="10"/>
  </r>
  <r>
    <x v="892"/>
    <x v="0"/>
    <x v="3"/>
    <n v="0.63980000000000004"/>
    <x v="10"/>
    <n v="50"/>
    <x v="3"/>
    <x v="11"/>
  </r>
  <r>
    <x v="892"/>
    <x v="16"/>
    <x v="3"/>
    <n v="1.2948999999999999"/>
    <x v="10"/>
    <n v="50"/>
    <x v="3"/>
    <x v="11"/>
  </r>
  <r>
    <x v="892"/>
    <x v="14"/>
    <x v="3"/>
    <n v="1.2388999999999999"/>
    <x v="10"/>
    <n v="50"/>
    <x v="3"/>
    <x v="11"/>
  </r>
  <r>
    <x v="892"/>
    <x v="2"/>
    <x v="3"/>
    <n v="1.2847"/>
    <x v="10"/>
    <n v="50"/>
    <x v="3"/>
    <x v="11"/>
  </r>
  <r>
    <x v="892"/>
    <x v="5"/>
    <x v="3"/>
    <n v="0.79249999999999998"/>
    <x v="10"/>
    <n v="50"/>
    <x v="3"/>
    <x v="11"/>
  </r>
  <r>
    <x v="892"/>
    <x v="6"/>
    <x v="3"/>
    <n v="1.0366"/>
    <x v="10"/>
    <n v="50"/>
    <x v="3"/>
    <x v="11"/>
  </r>
  <r>
    <x v="892"/>
    <x v="17"/>
    <x v="3"/>
    <n v="1.4476"/>
    <x v="10"/>
    <n v="50"/>
    <x v="3"/>
    <x v="11"/>
  </r>
  <r>
    <x v="892"/>
    <x v="15"/>
    <x v="3"/>
    <n v="1.3936999999999999"/>
    <x v="10"/>
    <n v="50"/>
    <x v="3"/>
    <x v="11"/>
  </r>
  <r>
    <x v="892"/>
    <x v="8"/>
    <x v="3"/>
    <n v="1.4555"/>
    <x v="10"/>
    <n v="50"/>
    <x v="3"/>
    <x v="11"/>
  </r>
  <r>
    <x v="892"/>
    <x v="9"/>
    <x v="3"/>
    <n v="1.522"/>
    <x v="10"/>
    <n v="50"/>
    <x v="3"/>
    <x v="11"/>
  </r>
  <r>
    <x v="892"/>
    <x v="10"/>
    <x v="3"/>
    <n v="1.5837000000000001"/>
    <x v="10"/>
    <n v="50"/>
    <x v="3"/>
    <x v="11"/>
  </r>
  <r>
    <x v="892"/>
    <x v="11"/>
    <x v="3"/>
    <n v="1.4263999999999999"/>
    <x v="10"/>
    <n v="50"/>
    <x v="3"/>
    <x v="11"/>
  </r>
  <r>
    <x v="892"/>
    <x v="12"/>
    <x v="3"/>
    <n v="1.8433999999999999"/>
    <x v="10"/>
    <n v="50"/>
    <x v="3"/>
    <x v="11"/>
  </r>
  <r>
    <x v="892"/>
    <x v="18"/>
    <x v="3"/>
    <n v="1.121"/>
    <x v="10"/>
    <n v="50"/>
    <x v="3"/>
    <x v="11"/>
  </r>
  <r>
    <x v="892"/>
    <x v="19"/>
    <x v="3"/>
    <n v="1.0037"/>
    <x v="10"/>
    <n v="50"/>
    <x v="3"/>
    <x v="11"/>
  </r>
  <r>
    <x v="892"/>
    <x v="13"/>
    <x v="3"/>
    <n v="0.67490000000000006"/>
    <x v="10"/>
    <n v="50"/>
    <x v="3"/>
    <x v="11"/>
  </r>
  <r>
    <x v="892"/>
    <x v="20"/>
    <x v="3"/>
    <n v="0.94199999999999995"/>
    <x v="10"/>
    <n v="50"/>
    <x v="3"/>
    <x v="11"/>
  </r>
  <r>
    <x v="892"/>
    <x v="0"/>
    <x v="2"/>
    <n v="0.35435260000000002"/>
    <x v="10"/>
    <n v="50"/>
    <x v="3"/>
    <x v="11"/>
  </r>
  <r>
    <x v="892"/>
    <x v="16"/>
    <x v="2"/>
    <n v="0.54016419999999998"/>
    <x v="10"/>
    <n v="50"/>
    <x v="3"/>
    <x v="11"/>
  </r>
  <r>
    <x v="892"/>
    <x v="14"/>
    <x v="2"/>
    <n v="0.49463570000000001"/>
    <x v="10"/>
    <n v="50"/>
    <x v="3"/>
    <x v="11"/>
  </r>
  <r>
    <x v="892"/>
    <x v="2"/>
    <x v="2"/>
    <n v="0.5318716"/>
    <x v="10"/>
    <n v="50"/>
    <x v="3"/>
    <x v="11"/>
  </r>
  <r>
    <x v="892"/>
    <x v="5"/>
    <x v="2"/>
    <n v="0.53536740000000005"/>
    <x v="10"/>
    <n v="50"/>
    <x v="3"/>
    <x v="11"/>
  </r>
  <r>
    <x v="892"/>
    <x v="6"/>
    <x v="2"/>
    <n v="0.4543103"/>
    <x v="10"/>
    <n v="50"/>
    <x v="3"/>
    <x v="11"/>
  </r>
  <r>
    <x v="892"/>
    <x v="17"/>
    <x v="2"/>
    <n v="0.50962059999999998"/>
    <x v="10"/>
    <n v="50"/>
    <x v="3"/>
    <x v="11"/>
  </r>
  <r>
    <x v="892"/>
    <x v="15"/>
    <x v="2"/>
    <n v="0.46579949999999998"/>
    <x v="10"/>
    <n v="50"/>
    <x v="3"/>
    <x v="11"/>
  </r>
  <r>
    <x v="892"/>
    <x v="8"/>
    <x v="2"/>
    <n v="0.51604340000000004"/>
    <x v="10"/>
    <n v="50"/>
    <x v="3"/>
    <x v="11"/>
  </r>
  <r>
    <x v="892"/>
    <x v="9"/>
    <x v="2"/>
    <n v="0.57010839999999996"/>
    <x v="10"/>
    <n v="50"/>
    <x v="3"/>
    <x v="11"/>
  </r>
  <r>
    <x v="892"/>
    <x v="10"/>
    <x v="2"/>
    <n v="0.62027100000000002"/>
    <x v="10"/>
    <n v="50"/>
    <x v="3"/>
    <x v="11"/>
  </r>
  <r>
    <x v="892"/>
    <x v="11"/>
    <x v="2"/>
    <n v="0.49238480000000001"/>
    <x v="10"/>
    <n v="50"/>
    <x v="3"/>
    <x v="11"/>
  </r>
  <r>
    <x v="892"/>
    <x v="12"/>
    <x v="2"/>
    <n v="0.83140919999999996"/>
    <x v="10"/>
    <n v="50"/>
    <x v="3"/>
    <x v="11"/>
  </r>
  <r>
    <x v="892"/>
    <x v="18"/>
    <x v="2"/>
    <n v="0.80598219999999998"/>
    <x v="10"/>
    <n v="50"/>
    <x v="3"/>
    <x v="11"/>
  </r>
  <r>
    <x v="892"/>
    <x v="19"/>
    <x v="2"/>
    <n v="0.68001619999999996"/>
    <x v="10"/>
    <n v="50"/>
    <x v="3"/>
    <x v="11"/>
  </r>
  <r>
    <x v="892"/>
    <x v="13"/>
    <x v="2"/>
    <n v="0.50848660000000001"/>
    <x v="10"/>
    <n v="50"/>
    <x v="3"/>
    <x v="11"/>
  </r>
  <r>
    <x v="892"/>
    <x v="20"/>
    <x v="2"/>
    <n v="0.66045359999999997"/>
    <x v="10"/>
    <n v="50"/>
    <x v="3"/>
    <x v="11"/>
  </r>
  <r>
    <x v="892"/>
    <x v="0"/>
    <x v="0"/>
    <n v="0.16581000000000001"/>
    <x v="10"/>
    <n v="50"/>
    <x v="3"/>
    <x v="11"/>
  </r>
  <r>
    <x v="892"/>
    <x v="16"/>
    <x v="0"/>
    <n v="0.51259999999999994"/>
    <x v="10"/>
    <n v="50"/>
    <x v="3"/>
    <x v="11"/>
  </r>
  <r>
    <x v="892"/>
    <x v="14"/>
    <x v="0"/>
    <n v="0.51259999999999994"/>
    <x v="10"/>
    <n v="50"/>
    <x v="3"/>
    <x v="11"/>
  </r>
  <r>
    <x v="892"/>
    <x v="2"/>
    <x v="0"/>
    <n v="0.51259999999999994"/>
    <x v="10"/>
    <n v="50"/>
    <x v="3"/>
    <x v="11"/>
  </r>
  <r>
    <x v="892"/>
    <x v="5"/>
    <x v="0"/>
    <n v="0.16596"/>
    <x v="10"/>
    <n v="50"/>
    <x v="3"/>
    <x v="11"/>
  </r>
  <r>
    <x v="892"/>
    <x v="6"/>
    <x v="0"/>
    <n v="0.38845400000000002"/>
    <x v="10"/>
    <n v="50"/>
    <x v="3"/>
    <x v="11"/>
  </r>
  <r>
    <x v="892"/>
    <x v="17"/>
    <x v="0"/>
    <n v="0.66729000000000005"/>
    <x v="10"/>
    <n v="50"/>
    <x v="3"/>
    <x v="11"/>
  </r>
  <r>
    <x v="892"/>
    <x v="15"/>
    <x v="0"/>
    <n v="0.66729000000000005"/>
    <x v="10"/>
    <n v="50"/>
    <x v="3"/>
    <x v="11"/>
  </r>
  <r>
    <x v="892"/>
    <x v="8"/>
    <x v="0"/>
    <n v="0.66729000000000005"/>
    <x v="10"/>
    <n v="50"/>
    <x v="3"/>
    <x v="11"/>
  </r>
  <r>
    <x v="892"/>
    <x v="9"/>
    <x v="0"/>
    <n v="0.66729000000000005"/>
    <x v="10"/>
    <n v="50"/>
    <x v="3"/>
    <x v="11"/>
  </r>
  <r>
    <x v="892"/>
    <x v="10"/>
    <x v="0"/>
    <n v="0.66729000000000005"/>
    <x v="10"/>
    <n v="50"/>
    <x v="3"/>
    <x v="11"/>
  </r>
  <r>
    <x v="892"/>
    <x v="11"/>
    <x v="0"/>
    <n v="0.66729000000000005"/>
    <x v="10"/>
    <n v="50"/>
    <x v="3"/>
    <x v="11"/>
  </r>
  <r>
    <x v="892"/>
    <x v="12"/>
    <x v="0"/>
    <n v="0.66729000000000005"/>
    <x v="10"/>
    <n v="50"/>
    <x v="3"/>
    <x v="11"/>
  </r>
  <r>
    <x v="892"/>
    <x v="18"/>
    <x v="0"/>
    <n v="0.1056"/>
    <x v="10"/>
    <n v="50"/>
    <x v="3"/>
    <x v="11"/>
  </r>
  <r>
    <x v="892"/>
    <x v="19"/>
    <x v="0"/>
    <n v="0.1363"/>
    <x v="10"/>
    <n v="50"/>
    <x v="3"/>
    <x v="11"/>
  </r>
  <r>
    <x v="892"/>
    <x v="13"/>
    <x v="0"/>
    <n v="8.8770000000000002E-2"/>
    <x v="10"/>
    <n v="50"/>
    <x v="3"/>
    <x v="11"/>
  </r>
  <r>
    <x v="892"/>
    <x v="20"/>
    <x v="0"/>
    <n v="0.13600000000000001"/>
    <x v="10"/>
    <n v="50"/>
    <x v="3"/>
    <x v="11"/>
  </r>
  <r>
    <x v="892"/>
    <x v="0"/>
    <x v="1"/>
    <n v="0.1196374"/>
    <x v="10"/>
    <n v="50"/>
    <x v="3"/>
    <x v="11"/>
  </r>
  <r>
    <x v="892"/>
    <x v="16"/>
    <x v="1"/>
    <n v="0.24213580000000001"/>
    <x v="10"/>
    <n v="50"/>
    <x v="3"/>
    <x v="11"/>
  </r>
  <r>
    <x v="892"/>
    <x v="14"/>
    <x v="1"/>
    <n v="0.23166419999999999"/>
    <x v="10"/>
    <n v="50"/>
    <x v="3"/>
    <x v="11"/>
  </r>
  <r>
    <x v="892"/>
    <x v="2"/>
    <x v="1"/>
    <n v="0.24022850000000001"/>
    <x v="10"/>
    <n v="50"/>
    <x v="3"/>
    <x v="11"/>
  </r>
  <r>
    <x v="892"/>
    <x v="5"/>
    <x v="1"/>
    <n v="9.1172569999999994E-2"/>
    <x v="10"/>
    <n v="50"/>
    <x v="3"/>
    <x v="11"/>
  </r>
  <r>
    <x v="892"/>
    <x v="6"/>
    <x v="1"/>
    <n v="0.1938358"/>
    <x v="10"/>
    <n v="50"/>
    <x v="3"/>
    <x v="11"/>
  </r>
  <r>
    <x v="892"/>
    <x v="17"/>
    <x v="1"/>
    <n v="0.27068940000000002"/>
    <x v="10"/>
    <n v="50"/>
    <x v="3"/>
    <x v="11"/>
  </r>
  <r>
    <x v="892"/>
    <x v="15"/>
    <x v="1"/>
    <n v="0.26061060000000003"/>
    <x v="10"/>
    <n v="50"/>
    <x v="3"/>
    <x v="11"/>
  </r>
  <r>
    <x v="892"/>
    <x v="8"/>
    <x v="1"/>
    <n v="0.27216669999999998"/>
    <x v="10"/>
    <n v="50"/>
    <x v="3"/>
    <x v="11"/>
  </r>
  <r>
    <x v="892"/>
    <x v="9"/>
    <x v="1"/>
    <n v="0.28460160000000001"/>
    <x v="10"/>
    <n v="50"/>
    <x v="3"/>
    <x v="11"/>
  </r>
  <r>
    <x v="892"/>
    <x v="10"/>
    <x v="1"/>
    <n v="0.29613899999999999"/>
    <x v="10"/>
    <n v="50"/>
    <x v="3"/>
    <x v="11"/>
  </r>
  <r>
    <x v="892"/>
    <x v="11"/>
    <x v="1"/>
    <n v="0.2667252"/>
    <x v="10"/>
    <n v="50"/>
    <x v="3"/>
    <x v="11"/>
  </r>
  <r>
    <x v="892"/>
    <x v="12"/>
    <x v="1"/>
    <n v="0.34470079999999997"/>
    <x v="10"/>
    <n v="50"/>
    <x v="3"/>
    <x v="11"/>
  </r>
  <r>
    <x v="892"/>
    <x v="18"/>
    <x v="1"/>
    <n v="0.2096179"/>
    <x v="10"/>
    <n v="50"/>
    <x v="3"/>
    <x v="11"/>
  </r>
  <r>
    <x v="892"/>
    <x v="19"/>
    <x v="1"/>
    <n v="0.18768370000000001"/>
    <x v="10"/>
    <n v="50"/>
    <x v="3"/>
    <x v="11"/>
  </r>
  <r>
    <x v="892"/>
    <x v="13"/>
    <x v="1"/>
    <n v="7.7643359999999995E-2"/>
    <x v="10"/>
    <n v="50"/>
    <x v="3"/>
    <x v="11"/>
  </r>
  <r>
    <x v="892"/>
    <x v="20"/>
    <x v="1"/>
    <n v="0.17614630000000001"/>
    <x v="10"/>
    <n v="50"/>
    <x v="3"/>
    <x v="11"/>
  </r>
  <r>
    <x v="893"/>
    <x v="0"/>
    <x v="3"/>
    <n v="0.63990000000000002"/>
    <x v="10"/>
    <n v="51"/>
    <x v="3"/>
    <x v="11"/>
  </r>
  <r>
    <x v="893"/>
    <x v="16"/>
    <x v="3"/>
    <n v="1.3035000000000001"/>
    <x v="10"/>
    <n v="51"/>
    <x v="3"/>
    <x v="11"/>
  </r>
  <r>
    <x v="893"/>
    <x v="14"/>
    <x v="3"/>
    <n v="1.2542"/>
    <x v="10"/>
    <n v="51"/>
    <x v="3"/>
    <x v="11"/>
  </r>
  <r>
    <x v="893"/>
    <x v="2"/>
    <x v="3"/>
    <n v="1.2918000000000001"/>
    <x v="10"/>
    <n v="51"/>
    <x v="3"/>
    <x v="11"/>
  </r>
  <r>
    <x v="893"/>
    <x v="5"/>
    <x v="3"/>
    <n v="0.82110000000000005"/>
    <x v="10"/>
    <n v="51"/>
    <x v="3"/>
    <x v="11"/>
  </r>
  <r>
    <x v="893"/>
    <x v="6"/>
    <x v="3"/>
    <n v="1.0395000000000001"/>
    <x v="10"/>
    <n v="51"/>
    <x v="3"/>
    <x v="11"/>
  </r>
  <r>
    <x v="893"/>
    <x v="17"/>
    <x v="3"/>
    <n v="1.4536"/>
    <x v="10"/>
    <n v="51"/>
    <x v="3"/>
    <x v="11"/>
  </r>
  <r>
    <x v="893"/>
    <x v="15"/>
    <x v="3"/>
    <n v="1.3985000000000001"/>
    <x v="10"/>
    <n v="51"/>
    <x v="3"/>
    <x v="11"/>
  </r>
  <r>
    <x v="893"/>
    <x v="8"/>
    <x v="3"/>
    <n v="1.4603999999999999"/>
    <x v="10"/>
    <n v="51"/>
    <x v="3"/>
    <x v="11"/>
  </r>
  <r>
    <x v="893"/>
    <x v="9"/>
    <x v="3"/>
    <n v="1.5281"/>
    <x v="10"/>
    <n v="51"/>
    <x v="3"/>
    <x v="11"/>
  </r>
  <r>
    <x v="893"/>
    <x v="10"/>
    <x v="3"/>
    <n v="1.5878000000000001"/>
    <x v="10"/>
    <n v="51"/>
    <x v="3"/>
    <x v="11"/>
  </r>
  <r>
    <x v="893"/>
    <x v="11"/>
    <x v="3"/>
    <n v="1.4327000000000001"/>
    <x v="10"/>
    <n v="51"/>
    <x v="3"/>
    <x v="11"/>
  </r>
  <r>
    <x v="893"/>
    <x v="12"/>
    <x v="3"/>
    <n v="1.8379000000000001"/>
    <x v="10"/>
    <n v="51"/>
    <x v="3"/>
    <x v="11"/>
  </r>
  <r>
    <x v="893"/>
    <x v="18"/>
    <x v="3"/>
    <n v="1.121"/>
    <x v="10"/>
    <n v="51"/>
    <x v="3"/>
    <x v="11"/>
  </r>
  <r>
    <x v="893"/>
    <x v="19"/>
    <x v="3"/>
    <n v="1.0037"/>
    <x v="10"/>
    <n v="51"/>
    <x v="3"/>
    <x v="11"/>
  </r>
  <r>
    <x v="893"/>
    <x v="13"/>
    <x v="3"/>
    <n v="0.67179999999999995"/>
    <x v="10"/>
    <n v="51"/>
    <x v="3"/>
    <x v="11"/>
  </r>
  <r>
    <x v="893"/>
    <x v="20"/>
    <x v="3"/>
    <n v="0.94199999999999995"/>
    <x v="10"/>
    <n v="51"/>
    <x v="3"/>
    <x v="11"/>
  </r>
  <r>
    <x v="893"/>
    <x v="0"/>
    <x v="2"/>
    <n v="0.35443390000000002"/>
    <x v="10"/>
    <n v="51"/>
    <x v="3"/>
    <x v="11"/>
  </r>
  <r>
    <x v="893"/>
    <x v="16"/>
    <x v="2"/>
    <n v="0.54715619999999998"/>
    <x v="10"/>
    <n v="51"/>
    <x v="3"/>
    <x v="11"/>
  </r>
  <r>
    <x v="893"/>
    <x v="14"/>
    <x v="2"/>
    <n v="0.50707480000000005"/>
    <x v="10"/>
    <n v="51"/>
    <x v="3"/>
    <x v="11"/>
  </r>
  <r>
    <x v="893"/>
    <x v="2"/>
    <x v="2"/>
    <n v="0.53764389999999995"/>
    <x v="10"/>
    <n v="51"/>
    <x v="3"/>
    <x v="11"/>
  </r>
  <r>
    <x v="893"/>
    <x v="5"/>
    <x v="2"/>
    <n v="0.56067719999999999"/>
    <x v="10"/>
    <n v="51"/>
    <x v="3"/>
    <x v="11"/>
  </r>
  <r>
    <x v="893"/>
    <x v="6"/>
    <x v="2"/>
    <n v="0.45666800000000002"/>
    <x v="10"/>
    <n v="51"/>
    <x v="3"/>
    <x v="11"/>
  </r>
  <r>
    <x v="893"/>
    <x v="17"/>
    <x v="2"/>
    <n v="0.51449869999999998"/>
    <x v="10"/>
    <n v="51"/>
    <x v="3"/>
    <x v="11"/>
  </r>
  <r>
    <x v="893"/>
    <x v="15"/>
    <x v="2"/>
    <n v="0.46970190000000001"/>
    <x v="10"/>
    <n v="51"/>
    <x v="3"/>
    <x v="11"/>
  </r>
  <r>
    <x v="893"/>
    <x v="8"/>
    <x v="2"/>
    <n v="0.52002709999999996"/>
    <x v="10"/>
    <n v="51"/>
    <x v="3"/>
    <x v="11"/>
  </r>
  <r>
    <x v="893"/>
    <x v="9"/>
    <x v="2"/>
    <n v="0.57506780000000002"/>
    <x v="10"/>
    <n v="51"/>
    <x v="3"/>
    <x v="11"/>
  </r>
  <r>
    <x v="893"/>
    <x v="10"/>
    <x v="2"/>
    <n v="0.62360439999999995"/>
    <x v="10"/>
    <n v="51"/>
    <x v="3"/>
    <x v="11"/>
  </r>
  <r>
    <x v="893"/>
    <x v="11"/>
    <x v="2"/>
    <n v="0.49750680000000003"/>
    <x v="10"/>
    <n v="51"/>
    <x v="3"/>
    <x v="11"/>
  </r>
  <r>
    <x v="893"/>
    <x v="12"/>
    <x v="2"/>
    <n v="0.8269377"/>
    <x v="10"/>
    <n v="51"/>
    <x v="3"/>
    <x v="11"/>
  </r>
  <r>
    <x v="893"/>
    <x v="18"/>
    <x v="2"/>
    <n v="0.80598219999999998"/>
    <x v="10"/>
    <n v="51"/>
    <x v="3"/>
    <x v="11"/>
  </r>
  <r>
    <x v="893"/>
    <x v="19"/>
    <x v="2"/>
    <n v="0.68001619999999996"/>
    <x v="10"/>
    <n v="51"/>
    <x v="3"/>
    <x v="11"/>
  </r>
  <r>
    <x v="893"/>
    <x v="13"/>
    <x v="2"/>
    <n v="0.50574330000000001"/>
    <x v="10"/>
    <n v="51"/>
    <x v="3"/>
    <x v="11"/>
  </r>
  <r>
    <x v="893"/>
    <x v="20"/>
    <x v="2"/>
    <n v="0.66045359999999997"/>
    <x v="10"/>
    <n v="51"/>
    <x v="3"/>
    <x v="11"/>
  </r>
  <r>
    <x v="893"/>
    <x v="0"/>
    <x v="0"/>
    <n v="0.16581000000000001"/>
    <x v="10"/>
    <n v="51"/>
    <x v="3"/>
    <x v="11"/>
  </r>
  <r>
    <x v="893"/>
    <x v="16"/>
    <x v="0"/>
    <n v="0.51259999999999994"/>
    <x v="10"/>
    <n v="51"/>
    <x v="3"/>
    <x v="11"/>
  </r>
  <r>
    <x v="893"/>
    <x v="14"/>
    <x v="0"/>
    <n v="0.51259999999999994"/>
    <x v="10"/>
    <n v="51"/>
    <x v="3"/>
    <x v="11"/>
  </r>
  <r>
    <x v="893"/>
    <x v="2"/>
    <x v="0"/>
    <n v="0.51259999999999994"/>
    <x v="10"/>
    <n v="51"/>
    <x v="3"/>
    <x v="11"/>
  </r>
  <r>
    <x v="893"/>
    <x v="5"/>
    <x v="0"/>
    <n v="0.16596"/>
    <x v="10"/>
    <n v="51"/>
    <x v="3"/>
    <x v="11"/>
  </r>
  <r>
    <x v="893"/>
    <x v="6"/>
    <x v="0"/>
    <n v="0.38845400000000002"/>
    <x v="10"/>
    <n v="51"/>
    <x v="3"/>
    <x v="11"/>
  </r>
  <r>
    <x v="893"/>
    <x v="17"/>
    <x v="0"/>
    <n v="0.66729000000000005"/>
    <x v="10"/>
    <n v="51"/>
    <x v="3"/>
    <x v="11"/>
  </r>
  <r>
    <x v="893"/>
    <x v="15"/>
    <x v="0"/>
    <n v="0.66729000000000005"/>
    <x v="10"/>
    <n v="51"/>
    <x v="3"/>
    <x v="11"/>
  </r>
  <r>
    <x v="893"/>
    <x v="8"/>
    <x v="0"/>
    <n v="0.66729000000000005"/>
    <x v="10"/>
    <n v="51"/>
    <x v="3"/>
    <x v="11"/>
  </r>
  <r>
    <x v="893"/>
    <x v="9"/>
    <x v="0"/>
    <n v="0.66729000000000005"/>
    <x v="10"/>
    <n v="51"/>
    <x v="3"/>
    <x v="11"/>
  </r>
  <r>
    <x v="893"/>
    <x v="10"/>
    <x v="0"/>
    <n v="0.66729000000000005"/>
    <x v="10"/>
    <n v="51"/>
    <x v="3"/>
    <x v="11"/>
  </r>
  <r>
    <x v="893"/>
    <x v="11"/>
    <x v="0"/>
    <n v="0.66729000000000005"/>
    <x v="10"/>
    <n v="51"/>
    <x v="3"/>
    <x v="11"/>
  </r>
  <r>
    <x v="893"/>
    <x v="12"/>
    <x v="0"/>
    <n v="0.66729000000000005"/>
    <x v="10"/>
    <n v="51"/>
    <x v="3"/>
    <x v="11"/>
  </r>
  <r>
    <x v="893"/>
    <x v="18"/>
    <x v="0"/>
    <n v="0.1056"/>
    <x v="10"/>
    <n v="51"/>
    <x v="3"/>
    <x v="11"/>
  </r>
  <r>
    <x v="893"/>
    <x v="19"/>
    <x v="0"/>
    <n v="0.1363"/>
    <x v="10"/>
    <n v="51"/>
    <x v="3"/>
    <x v="11"/>
  </r>
  <r>
    <x v="893"/>
    <x v="13"/>
    <x v="0"/>
    <n v="8.8770000000000002E-2"/>
    <x v="10"/>
    <n v="51"/>
    <x v="3"/>
    <x v="11"/>
  </r>
  <r>
    <x v="893"/>
    <x v="20"/>
    <x v="0"/>
    <n v="0.13600000000000001"/>
    <x v="10"/>
    <n v="51"/>
    <x v="3"/>
    <x v="11"/>
  </r>
  <r>
    <x v="893"/>
    <x v="0"/>
    <x v="1"/>
    <n v="0.1196561"/>
    <x v="10"/>
    <n v="51"/>
    <x v="3"/>
    <x v="11"/>
  </r>
  <r>
    <x v="893"/>
    <x v="16"/>
    <x v="1"/>
    <n v="0.24374390000000001"/>
    <x v="10"/>
    <n v="51"/>
    <x v="3"/>
    <x v="11"/>
  </r>
  <r>
    <x v="893"/>
    <x v="14"/>
    <x v="1"/>
    <n v="0.23452519999999999"/>
    <x v="10"/>
    <n v="51"/>
    <x v="3"/>
    <x v="11"/>
  </r>
  <r>
    <x v="893"/>
    <x v="2"/>
    <x v="1"/>
    <n v="0.2415561"/>
    <x v="10"/>
    <n v="51"/>
    <x v="3"/>
    <x v="11"/>
  </r>
  <r>
    <x v="893"/>
    <x v="5"/>
    <x v="1"/>
    <n v="9.4462829999999998E-2"/>
    <x v="10"/>
    <n v="51"/>
    <x v="3"/>
    <x v="11"/>
  </r>
  <r>
    <x v="893"/>
    <x v="6"/>
    <x v="1"/>
    <n v="0.194378"/>
    <x v="10"/>
    <n v="51"/>
    <x v="3"/>
    <x v="11"/>
  </r>
  <r>
    <x v="893"/>
    <x v="17"/>
    <x v="1"/>
    <n v="0.27181139999999998"/>
    <x v="10"/>
    <n v="51"/>
    <x v="3"/>
    <x v="11"/>
  </r>
  <r>
    <x v="893"/>
    <x v="15"/>
    <x v="1"/>
    <n v="0.26150810000000002"/>
    <x v="10"/>
    <n v="51"/>
    <x v="3"/>
    <x v="11"/>
  </r>
  <r>
    <x v="893"/>
    <x v="8"/>
    <x v="1"/>
    <n v="0.27308290000000002"/>
    <x v="10"/>
    <n v="51"/>
    <x v="3"/>
    <x v="11"/>
  </r>
  <r>
    <x v="893"/>
    <x v="9"/>
    <x v="1"/>
    <n v="0.2857423"/>
    <x v="10"/>
    <n v="51"/>
    <x v="3"/>
    <x v="11"/>
  </r>
  <r>
    <x v="893"/>
    <x v="10"/>
    <x v="1"/>
    <n v="0.29690569999999999"/>
    <x v="10"/>
    <n v="51"/>
    <x v="3"/>
    <x v="11"/>
  </r>
  <r>
    <x v="893"/>
    <x v="11"/>
    <x v="1"/>
    <n v="0.26790330000000001"/>
    <x v="10"/>
    <n v="51"/>
    <x v="3"/>
    <x v="11"/>
  </r>
  <r>
    <x v="893"/>
    <x v="12"/>
    <x v="1"/>
    <n v="0.34367239999999999"/>
    <x v="10"/>
    <n v="51"/>
    <x v="3"/>
    <x v="11"/>
  </r>
  <r>
    <x v="893"/>
    <x v="18"/>
    <x v="1"/>
    <n v="0.2096179"/>
    <x v="10"/>
    <n v="51"/>
    <x v="3"/>
    <x v="11"/>
  </r>
  <r>
    <x v="893"/>
    <x v="19"/>
    <x v="1"/>
    <n v="0.18768370000000001"/>
    <x v="10"/>
    <n v="51"/>
    <x v="3"/>
    <x v="11"/>
  </r>
  <r>
    <x v="893"/>
    <x v="13"/>
    <x v="1"/>
    <n v="7.7286729999999998E-2"/>
    <x v="10"/>
    <n v="51"/>
    <x v="3"/>
    <x v="11"/>
  </r>
  <r>
    <x v="893"/>
    <x v="20"/>
    <x v="1"/>
    <n v="0.17614630000000001"/>
    <x v="10"/>
    <n v="51"/>
    <x v="3"/>
    <x v="11"/>
  </r>
  <r>
    <x v="894"/>
    <x v="0"/>
    <x v="3"/>
    <n v="0.63990000000000002"/>
    <x v="10"/>
    <n v="52"/>
    <x v="3"/>
    <x v="11"/>
  </r>
  <r>
    <x v="894"/>
    <x v="16"/>
    <x v="3"/>
    <n v="1.3123"/>
    <x v="10"/>
    <n v="52"/>
    <x v="3"/>
    <x v="11"/>
  </r>
  <r>
    <x v="894"/>
    <x v="14"/>
    <x v="3"/>
    <n v="1.2617"/>
    <x v="10"/>
    <n v="52"/>
    <x v="3"/>
    <x v="11"/>
  </r>
  <r>
    <x v="894"/>
    <x v="2"/>
    <x v="3"/>
    <n v="1.3010999999999999"/>
    <x v="10"/>
    <n v="52"/>
    <x v="3"/>
    <x v="11"/>
  </r>
  <r>
    <x v="894"/>
    <x v="5"/>
    <x v="3"/>
    <n v="0.82540000000000002"/>
    <x v="10"/>
    <n v="52"/>
    <x v="3"/>
    <x v="11"/>
  </r>
  <r>
    <x v="894"/>
    <x v="6"/>
    <x v="3"/>
    <n v="1.0488999999999999"/>
    <x v="10"/>
    <n v="52"/>
    <x v="3"/>
    <x v="11"/>
  </r>
  <r>
    <x v="894"/>
    <x v="17"/>
    <x v="3"/>
    <n v="1.4590000000000001"/>
    <x v="10"/>
    <n v="52"/>
    <x v="3"/>
    <x v="11"/>
  </r>
  <r>
    <x v="894"/>
    <x v="15"/>
    <x v="3"/>
    <n v="1.4048"/>
    <x v="10"/>
    <n v="52"/>
    <x v="3"/>
    <x v="11"/>
  </r>
  <r>
    <x v="894"/>
    <x v="8"/>
    <x v="3"/>
    <n v="1.4698"/>
    <x v="10"/>
    <n v="52"/>
    <x v="3"/>
    <x v="11"/>
  </r>
  <r>
    <x v="894"/>
    <x v="9"/>
    <x v="3"/>
    <n v="1.5309999999999999"/>
    <x v="10"/>
    <n v="52"/>
    <x v="3"/>
    <x v="11"/>
  </r>
  <r>
    <x v="894"/>
    <x v="10"/>
    <x v="3"/>
    <n v="1.5951"/>
    <x v="10"/>
    <n v="52"/>
    <x v="3"/>
    <x v="11"/>
  </r>
  <r>
    <x v="894"/>
    <x v="11"/>
    <x v="3"/>
    <n v="1.4414"/>
    <x v="10"/>
    <n v="52"/>
    <x v="3"/>
    <x v="11"/>
  </r>
  <r>
    <x v="894"/>
    <x v="12"/>
    <x v="3"/>
    <n v="1.8394999999999999"/>
    <x v="10"/>
    <n v="52"/>
    <x v="3"/>
    <x v="11"/>
  </r>
  <r>
    <x v="894"/>
    <x v="18"/>
    <x v="3"/>
    <n v="1.1359999999999999"/>
    <x v="10"/>
    <n v="52"/>
    <x v="3"/>
    <x v="11"/>
  </r>
  <r>
    <x v="894"/>
    <x v="19"/>
    <x v="3"/>
    <n v="1.0105"/>
    <x v="10"/>
    <n v="52"/>
    <x v="3"/>
    <x v="11"/>
  </r>
  <r>
    <x v="894"/>
    <x v="13"/>
    <x v="3"/>
    <n v="0.67591999999999997"/>
    <x v="10"/>
    <n v="52"/>
    <x v="3"/>
    <x v="11"/>
  </r>
  <r>
    <x v="894"/>
    <x v="20"/>
    <x v="3"/>
    <n v="0.94199999999999995"/>
    <x v="10"/>
    <n v="52"/>
    <x v="3"/>
    <x v="11"/>
  </r>
  <r>
    <x v="894"/>
    <x v="0"/>
    <x v="2"/>
    <n v="0.35443390000000002"/>
    <x v="10"/>
    <n v="52"/>
    <x v="3"/>
    <x v="11"/>
  </r>
  <r>
    <x v="894"/>
    <x v="16"/>
    <x v="2"/>
    <n v="0.55431059999999999"/>
    <x v="10"/>
    <n v="52"/>
    <x v="3"/>
    <x v="11"/>
  </r>
  <r>
    <x v="894"/>
    <x v="14"/>
    <x v="2"/>
    <n v="0.51317239999999997"/>
    <x v="10"/>
    <n v="52"/>
    <x v="3"/>
    <x v="11"/>
  </r>
  <r>
    <x v="894"/>
    <x v="2"/>
    <x v="2"/>
    <n v="0.54520489999999999"/>
    <x v="10"/>
    <n v="52"/>
    <x v="3"/>
    <x v="11"/>
  </r>
  <r>
    <x v="894"/>
    <x v="5"/>
    <x v="2"/>
    <n v="0.5644825"/>
    <x v="10"/>
    <n v="52"/>
    <x v="3"/>
    <x v="11"/>
  </r>
  <r>
    <x v="894"/>
    <x v="6"/>
    <x v="2"/>
    <n v="0.46431030000000001"/>
    <x v="10"/>
    <n v="52"/>
    <x v="3"/>
    <x v="11"/>
  </r>
  <r>
    <x v="894"/>
    <x v="17"/>
    <x v="2"/>
    <n v="0.51888889999999999"/>
    <x v="10"/>
    <n v="52"/>
    <x v="3"/>
    <x v="11"/>
  </r>
  <r>
    <x v="894"/>
    <x v="15"/>
    <x v="2"/>
    <n v="0.47482390000000002"/>
    <x v="10"/>
    <n v="52"/>
    <x v="3"/>
    <x v="11"/>
  </r>
  <r>
    <x v="894"/>
    <x v="8"/>
    <x v="2"/>
    <n v="0.52766939999999996"/>
    <x v="10"/>
    <n v="52"/>
    <x v="3"/>
    <x v="11"/>
  </r>
  <r>
    <x v="894"/>
    <x v="9"/>
    <x v="2"/>
    <n v="0.57742550000000004"/>
    <x v="10"/>
    <n v="52"/>
    <x v="3"/>
    <x v="11"/>
  </r>
  <r>
    <x v="894"/>
    <x v="10"/>
    <x v="2"/>
    <n v="0.62953930000000002"/>
    <x v="10"/>
    <n v="52"/>
    <x v="3"/>
    <x v="11"/>
  </r>
  <r>
    <x v="894"/>
    <x v="11"/>
    <x v="2"/>
    <n v="0.50458000000000003"/>
    <x v="10"/>
    <n v="52"/>
    <x v="3"/>
    <x v="11"/>
  </r>
  <r>
    <x v="894"/>
    <x v="12"/>
    <x v="2"/>
    <n v="0.82823840000000004"/>
    <x v="10"/>
    <n v="52"/>
    <x v="3"/>
    <x v="11"/>
  </r>
  <r>
    <x v="894"/>
    <x v="18"/>
    <x v="2"/>
    <n v="0.8181773"/>
    <x v="10"/>
    <n v="52"/>
    <x v="3"/>
    <x v="11"/>
  </r>
  <r>
    <x v="894"/>
    <x v="19"/>
    <x v="2"/>
    <n v="0.68554470000000001"/>
    <x v="10"/>
    <n v="52"/>
    <x v="3"/>
    <x v="11"/>
  </r>
  <r>
    <x v="894"/>
    <x v="13"/>
    <x v="2"/>
    <n v="0.50938930000000004"/>
    <x v="10"/>
    <n v="52"/>
    <x v="3"/>
    <x v="11"/>
  </r>
  <r>
    <x v="894"/>
    <x v="20"/>
    <x v="2"/>
    <n v="0.66045359999999997"/>
    <x v="10"/>
    <n v="52"/>
    <x v="3"/>
    <x v="11"/>
  </r>
  <r>
    <x v="894"/>
    <x v="0"/>
    <x v="0"/>
    <n v="0.16581000000000001"/>
    <x v="10"/>
    <n v="52"/>
    <x v="3"/>
    <x v="11"/>
  </r>
  <r>
    <x v="894"/>
    <x v="16"/>
    <x v="0"/>
    <n v="0.51259999999999994"/>
    <x v="10"/>
    <n v="52"/>
    <x v="3"/>
    <x v="11"/>
  </r>
  <r>
    <x v="894"/>
    <x v="14"/>
    <x v="0"/>
    <n v="0.51259999999999994"/>
    <x v="10"/>
    <n v="52"/>
    <x v="3"/>
    <x v="11"/>
  </r>
  <r>
    <x v="894"/>
    <x v="2"/>
    <x v="0"/>
    <n v="0.51259999999999994"/>
    <x v="10"/>
    <n v="52"/>
    <x v="3"/>
    <x v="11"/>
  </r>
  <r>
    <x v="894"/>
    <x v="5"/>
    <x v="0"/>
    <n v="0.16596"/>
    <x v="10"/>
    <n v="52"/>
    <x v="3"/>
    <x v="11"/>
  </r>
  <r>
    <x v="894"/>
    <x v="6"/>
    <x v="0"/>
    <n v="0.38845400000000002"/>
    <x v="10"/>
    <n v="52"/>
    <x v="3"/>
    <x v="11"/>
  </r>
  <r>
    <x v="894"/>
    <x v="17"/>
    <x v="0"/>
    <n v="0.66729000000000005"/>
    <x v="10"/>
    <n v="52"/>
    <x v="3"/>
    <x v="11"/>
  </r>
  <r>
    <x v="894"/>
    <x v="15"/>
    <x v="0"/>
    <n v="0.66729000000000005"/>
    <x v="10"/>
    <n v="52"/>
    <x v="3"/>
    <x v="11"/>
  </r>
  <r>
    <x v="894"/>
    <x v="8"/>
    <x v="0"/>
    <n v="0.66729000000000005"/>
    <x v="10"/>
    <n v="52"/>
    <x v="3"/>
    <x v="11"/>
  </r>
  <r>
    <x v="894"/>
    <x v="9"/>
    <x v="0"/>
    <n v="0.66729000000000005"/>
    <x v="10"/>
    <n v="52"/>
    <x v="3"/>
    <x v="11"/>
  </r>
  <r>
    <x v="894"/>
    <x v="10"/>
    <x v="0"/>
    <n v="0.66729000000000005"/>
    <x v="10"/>
    <n v="52"/>
    <x v="3"/>
    <x v="11"/>
  </r>
  <r>
    <x v="894"/>
    <x v="11"/>
    <x v="0"/>
    <n v="0.66729000000000005"/>
    <x v="10"/>
    <n v="52"/>
    <x v="3"/>
    <x v="11"/>
  </r>
  <r>
    <x v="894"/>
    <x v="12"/>
    <x v="0"/>
    <n v="0.66729000000000005"/>
    <x v="10"/>
    <n v="52"/>
    <x v="3"/>
    <x v="11"/>
  </r>
  <r>
    <x v="894"/>
    <x v="18"/>
    <x v="0"/>
    <n v="0.1056"/>
    <x v="10"/>
    <n v="52"/>
    <x v="3"/>
    <x v="11"/>
  </r>
  <r>
    <x v="894"/>
    <x v="19"/>
    <x v="0"/>
    <n v="0.1363"/>
    <x v="10"/>
    <n v="52"/>
    <x v="3"/>
    <x v="11"/>
  </r>
  <r>
    <x v="894"/>
    <x v="13"/>
    <x v="0"/>
    <n v="8.8770000000000002E-2"/>
    <x v="10"/>
    <n v="52"/>
    <x v="3"/>
    <x v="11"/>
  </r>
  <r>
    <x v="894"/>
    <x v="20"/>
    <x v="0"/>
    <n v="0.13600000000000001"/>
    <x v="10"/>
    <n v="52"/>
    <x v="3"/>
    <x v="11"/>
  </r>
  <r>
    <x v="894"/>
    <x v="0"/>
    <x v="1"/>
    <n v="0.1196561"/>
    <x v="10"/>
    <n v="52"/>
    <x v="3"/>
    <x v="11"/>
  </r>
  <r>
    <x v="894"/>
    <x v="16"/>
    <x v="1"/>
    <n v="0.24538940000000001"/>
    <x v="10"/>
    <n v="52"/>
    <x v="3"/>
    <x v="11"/>
  </r>
  <r>
    <x v="894"/>
    <x v="14"/>
    <x v="1"/>
    <n v="0.23592759999999999"/>
    <x v="10"/>
    <n v="52"/>
    <x v="3"/>
    <x v="11"/>
  </r>
  <r>
    <x v="894"/>
    <x v="2"/>
    <x v="1"/>
    <n v="0.24329509999999999"/>
    <x v="10"/>
    <n v="52"/>
    <x v="3"/>
    <x v="11"/>
  </r>
  <r>
    <x v="894"/>
    <x v="5"/>
    <x v="1"/>
    <n v="9.4957520000000004E-2"/>
    <x v="10"/>
    <n v="52"/>
    <x v="3"/>
    <x v="11"/>
  </r>
  <r>
    <x v="894"/>
    <x v="6"/>
    <x v="1"/>
    <n v="0.1961358"/>
    <x v="10"/>
    <n v="52"/>
    <x v="3"/>
    <x v="11"/>
  </r>
  <r>
    <x v="894"/>
    <x v="17"/>
    <x v="1"/>
    <n v="0.27282109999999998"/>
    <x v="10"/>
    <n v="52"/>
    <x v="3"/>
    <x v="11"/>
  </r>
  <r>
    <x v="894"/>
    <x v="15"/>
    <x v="1"/>
    <n v="0.26268619999999998"/>
    <x v="10"/>
    <n v="52"/>
    <x v="3"/>
    <x v="11"/>
  </r>
  <r>
    <x v="894"/>
    <x v="8"/>
    <x v="1"/>
    <n v="0.27484069999999999"/>
    <x v="10"/>
    <n v="52"/>
    <x v="3"/>
    <x v="11"/>
  </r>
  <r>
    <x v="894"/>
    <x v="9"/>
    <x v="1"/>
    <n v="0.2862846"/>
    <x v="10"/>
    <n v="52"/>
    <x v="3"/>
    <x v="11"/>
  </r>
  <r>
    <x v="894"/>
    <x v="10"/>
    <x v="1"/>
    <n v="0.2982707"/>
    <x v="10"/>
    <n v="52"/>
    <x v="3"/>
    <x v="11"/>
  </r>
  <r>
    <x v="894"/>
    <x v="11"/>
    <x v="1"/>
    <n v="0.26953009999999999"/>
    <x v="10"/>
    <n v="52"/>
    <x v="3"/>
    <x v="11"/>
  </r>
  <r>
    <x v="894"/>
    <x v="12"/>
    <x v="1"/>
    <n v="0.34397149999999999"/>
    <x v="10"/>
    <n v="52"/>
    <x v="3"/>
    <x v="11"/>
  </r>
  <r>
    <x v="894"/>
    <x v="18"/>
    <x v="1"/>
    <n v="0.21242279999999999"/>
    <x v="10"/>
    <n v="52"/>
    <x v="3"/>
    <x v="11"/>
  </r>
  <r>
    <x v="894"/>
    <x v="19"/>
    <x v="1"/>
    <n v="0.18895529999999999"/>
    <x v="10"/>
    <n v="52"/>
    <x v="3"/>
    <x v="11"/>
  </r>
  <r>
    <x v="894"/>
    <x v="13"/>
    <x v="1"/>
    <n v="7.7760709999999997E-2"/>
    <x v="10"/>
    <n v="52"/>
    <x v="3"/>
    <x v="11"/>
  </r>
  <r>
    <x v="894"/>
    <x v="20"/>
    <x v="1"/>
    <n v="0.17614630000000001"/>
    <x v="10"/>
    <n v="52"/>
    <x v="3"/>
    <x v="11"/>
  </r>
  <r>
    <x v="895"/>
    <x v="0"/>
    <x v="3"/>
    <n v="0.63990000000000002"/>
    <x v="10"/>
    <n v="53"/>
    <x v="3"/>
    <x v="11"/>
  </r>
  <r>
    <x v="895"/>
    <x v="16"/>
    <x v="3"/>
    <n v="1.3162"/>
    <x v="10"/>
    <n v="53"/>
    <x v="3"/>
    <x v="11"/>
  </r>
  <r>
    <x v="895"/>
    <x v="14"/>
    <x v="3"/>
    <n v="1.2654000000000001"/>
    <x v="10"/>
    <n v="53"/>
    <x v="3"/>
    <x v="11"/>
  </r>
  <r>
    <x v="895"/>
    <x v="2"/>
    <x v="3"/>
    <n v="1.3045"/>
    <x v="10"/>
    <n v="53"/>
    <x v="3"/>
    <x v="11"/>
  </r>
  <r>
    <x v="895"/>
    <x v="5"/>
    <x v="3"/>
    <n v="0.82740000000000002"/>
    <x v="10"/>
    <n v="53"/>
    <x v="3"/>
    <x v="11"/>
  </r>
  <r>
    <x v="895"/>
    <x v="6"/>
    <x v="3"/>
    <n v="1.0566"/>
    <x v="10"/>
    <n v="53"/>
    <x v="3"/>
    <x v="11"/>
  </r>
  <r>
    <x v="895"/>
    <x v="17"/>
    <x v="3"/>
    <n v="1.4655"/>
    <x v="10"/>
    <n v="53"/>
    <x v="3"/>
    <x v="11"/>
  </r>
  <r>
    <x v="895"/>
    <x v="15"/>
    <x v="3"/>
    <n v="1.4095"/>
    <x v="10"/>
    <n v="53"/>
    <x v="3"/>
    <x v="11"/>
  </r>
  <r>
    <x v="895"/>
    <x v="8"/>
    <x v="3"/>
    <n v="1.4764999999999999"/>
    <x v="10"/>
    <n v="53"/>
    <x v="3"/>
    <x v="11"/>
  </r>
  <r>
    <x v="895"/>
    <x v="9"/>
    <x v="3"/>
    <n v="1.5324"/>
    <x v="10"/>
    <n v="53"/>
    <x v="3"/>
    <x v="11"/>
  </r>
  <r>
    <x v="895"/>
    <x v="10"/>
    <x v="3"/>
    <n v="1.6026"/>
    <x v="10"/>
    <n v="53"/>
    <x v="3"/>
    <x v="11"/>
  </r>
  <r>
    <x v="895"/>
    <x v="11"/>
    <x v="3"/>
    <n v="1.4426000000000001"/>
    <x v="10"/>
    <n v="53"/>
    <x v="3"/>
    <x v="11"/>
  </r>
  <r>
    <x v="895"/>
    <x v="12"/>
    <x v="3"/>
    <n v="1.8444"/>
    <x v="10"/>
    <n v="53"/>
    <x v="3"/>
    <x v="11"/>
  </r>
  <r>
    <x v="895"/>
    <x v="18"/>
    <x v="3"/>
    <n v="1.1359999999999999"/>
    <x v="10"/>
    <n v="53"/>
    <x v="3"/>
    <x v="11"/>
  </r>
  <r>
    <x v="895"/>
    <x v="19"/>
    <x v="3"/>
    <n v="1.0105"/>
    <x v="10"/>
    <n v="53"/>
    <x v="3"/>
    <x v="11"/>
  </r>
  <r>
    <x v="895"/>
    <x v="13"/>
    <x v="3"/>
    <n v="0.68069000000000002"/>
    <x v="10"/>
    <n v="53"/>
    <x v="3"/>
    <x v="11"/>
  </r>
  <r>
    <x v="895"/>
    <x v="20"/>
    <x v="3"/>
    <n v="0.94199999999999995"/>
    <x v="10"/>
    <n v="53"/>
    <x v="3"/>
    <x v="11"/>
  </r>
  <r>
    <x v="895"/>
    <x v="0"/>
    <x v="2"/>
    <n v="0.35443390000000002"/>
    <x v="10"/>
    <n v="53"/>
    <x v="3"/>
    <x v="11"/>
  </r>
  <r>
    <x v="895"/>
    <x v="16"/>
    <x v="2"/>
    <n v="0.55748129999999996"/>
    <x v="10"/>
    <n v="53"/>
    <x v="3"/>
    <x v="11"/>
  </r>
  <r>
    <x v="895"/>
    <x v="14"/>
    <x v="2"/>
    <n v="0.51618050000000004"/>
    <x v="10"/>
    <n v="53"/>
    <x v="3"/>
    <x v="11"/>
  </r>
  <r>
    <x v="895"/>
    <x v="2"/>
    <x v="2"/>
    <n v="0.54796909999999999"/>
    <x v="10"/>
    <n v="53"/>
    <x v="3"/>
    <x v="11"/>
  </r>
  <r>
    <x v="895"/>
    <x v="5"/>
    <x v="2"/>
    <n v="0.56625239999999999"/>
    <x v="10"/>
    <n v="53"/>
    <x v="3"/>
    <x v="11"/>
  </r>
  <r>
    <x v="895"/>
    <x v="6"/>
    <x v="2"/>
    <n v="0.4705704"/>
    <x v="10"/>
    <n v="53"/>
    <x v="3"/>
    <x v="11"/>
  </r>
  <r>
    <x v="895"/>
    <x v="17"/>
    <x v="2"/>
    <n v="0.52417340000000001"/>
    <x v="10"/>
    <n v="53"/>
    <x v="3"/>
    <x v="11"/>
  </r>
  <r>
    <x v="895"/>
    <x v="15"/>
    <x v="2"/>
    <n v="0.47864499999999999"/>
    <x v="10"/>
    <n v="53"/>
    <x v="3"/>
    <x v="11"/>
  </r>
  <r>
    <x v="895"/>
    <x v="8"/>
    <x v="2"/>
    <n v="0.53311660000000005"/>
    <x v="10"/>
    <n v="53"/>
    <x v="3"/>
    <x v="11"/>
  </r>
  <r>
    <x v="895"/>
    <x v="9"/>
    <x v="2"/>
    <n v="0.57856370000000001"/>
    <x v="10"/>
    <n v="53"/>
    <x v="3"/>
    <x v="11"/>
  </r>
  <r>
    <x v="895"/>
    <x v="10"/>
    <x v="2"/>
    <n v="0.63563689999999995"/>
    <x v="10"/>
    <n v="53"/>
    <x v="3"/>
    <x v="11"/>
  </r>
  <r>
    <x v="895"/>
    <x v="11"/>
    <x v="2"/>
    <n v="0.50555559999999999"/>
    <x v="10"/>
    <n v="53"/>
    <x v="3"/>
    <x v="11"/>
  </r>
  <r>
    <x v="895"/>
    <x v="12"/>
    <x v="2"/>
    <n v="0.83222229999999997"/>
    <x v="10"/>
    <n v="53"/>
    <x v="3"/>
    <x v="11"/>
  </r>
  <r>
    <x v="895"/>
    <x v="18"/>
    <x v="2"/>
    <n v="0.8181773"/>
    <x v="10"/>
    <n v="53"/>
    <x v="3"/>
    <x v="11"/>
  </r>
  <r>
    <x v="895"/>
    <x v="19"/>
    <x v="2"/>
    <n v="0.68554470000000001"/>
    <x v="10"/>
    <n v="53"/>
    <x v="3"/>
    <x v="11"/>
  </r>
  <r>
    <x v="895"/>
    <x v="13"/>
    <x v="2"/>
    <n v="0.51361049999999997"/>
    <x v="10"/>
    <n v="53"/>
    <x v="3"/>
    <x v="11"/>
  </r>
  <r>
    <x v="895"/>
    <x v="20"/>
    <x v="2"/>
    <n v="0.66045359999999997"/>
    <x v="10"/>
    <n v="53"/>
    <x v="3"/>
    <x v="11"/>
  </r>
  <r>
    <x v="895"/>
    <x v="0"/>
    <x v="0"/>
    <n v="0.16581000000000001"/>
    <x v="10"/>
    <n v="53"/>
    <x v="3"/>
    <x v="11"/>
  </r>
  <r>
    <x v="895"/>
    <x v="16"/>
    <x v="0"/>
    <n v="0.51259999999999994"/>
    <x v="10"/>
    <n v="53"/>
    <x v="3"/>
    <x v="11"/>
  </r>
  <r>
    <x v="895"/>
    <x v="14"/>
    <x v="0"/>
    <n v="0.51259999999999994"/>
    <x v="10"/>
    <n v="53"/>
    <x v="3"/>
    <x v="11"/>
  </r>
  <r>
    <x v="895"/>
    <x v="2"/>
    <x v="0"/>
    <n v="0.51259999999999994"/>
    <x v="10"/>
    <n v="53"/>
    <x v="3"/>
    <x v="11"/>
  </r>
  <r>
    <x v="895"/>
    <x v="5"/>
    <x v="0"/>
    <n v="0.16596"/>
    <x v="10"/>
    <n v="53"/>
    <x v="3"/>
    <x v="11"/>
  </r>
  <r>
    <x v="895"/>
    <x v="6"/>
    <x v="0"/>
    <n v="0.38845400000000002"/>
    <x v="10"/>
    <n v="53"/>
    <x v="3"/>
    <x v="11"/>
  </r>
  <r>
    <x v="895"/>
    <x v="17"/>
    <x v="0"/>
    <n v="0.66729000000000005"/>
    <x v="10"/>
    <n v="53"/>
    <x v="3"/>
    <x v="11"/>
  </r>
  <r>
    <x v="895"/>
    <x v="15"/>
    <x v="0"/>
    <n v="0.66729000000000005"/>
    <x v="10"/>
    <n v="53"/>
    <x v="3"/>
    <x v="11"/>
  </r>
  <r>
    <x v="895"/>
    <x v="8"/>
    <x v="0"/>
    <n v="0.66729000000000005"/>
    <x v="10"/>
    <n v="53"/>
    <x v="3"/>
    <x v="11"/>
  </r>
  <r>
    <x v="895"/>
    <x v="9"/>
    <x v="0"/>
    <n v="0.66729000000000005"/>
    <x v="10"/>
    <n v="53"/>
    <x v="3"/>
    <x v="11"/>
  </r>
  <r>
    <x v="895"/>
    <x v="10"/>
    <x v="0"/>
    <n v="0.66729000000000005"/>
    <x v="10"/>
    <n v="53"/>
    <x v="3"/>
    <x v="11"/>
  </r>
  <r>
    <x v="895"/>
    <x v="11"/>
    <x v="0"/>
    <n v="0.66729000000000005"/>
    <x v="10"/>
    <n v="53"/>
    <x v="3"/>
    <x v="11"/>
  </r>
  <r>
    <x v="895"/>
    <x v="12"/>
    <x v="0"/>
    <n v="0.66729000000000005"/>
    <x v="10"/>
    <n v="53"/>
    <x v="3"/>
    <x v="11"/>
  </r>
  <r>
    <x v="895"/>
    <x v="18"/>
    <x v="0"/>
    <n v="0.1056"/>
    <x v="10"/>
    <n v="53"/>
    <x v="3"/>
    <x v="11"/>
  </r>
  <r>
    <x v="895"/>
    <x v="19"/>
    <x v="0"/>
    <n v="0.1363"/>
    <x v="10"/>
    <n v="53"/>
    <x v="3"/>
    <x v="11"/>
  </r>
  <r>
    <x v="895"/>
    <x v="13"/>
    <x v="0"/>
    <n v="8.8770000000000002E-2"/>
    <x v="10"/>
    <n v="53"/>
    <x v="3"/>
    <x v="11"/>
  </r>
  <r>
    <x v="895"/>
    <x v="20"/>
    <x v="0"/>
    <n v="0.13600000000000001"/>
    <x v="10"/>
    <n v="53"/>
    <x v="3"/>
    <x v="11"/>
  </r>
  <r>
    <x v="895"/>
    <x v="0"/>
    <x v="1"/>
    <n v="0.1196561"/>
    <x v="10"/>
    <n v="53"/>
    <x v="3"/>
    <x v="11"/>
  </r>
  <r>
    <x v="895"/>
    <x v="16"/>
    <x v="1"/>
    <n v="0.2461187"/>
    <x v="10"/>
    <n v="53"/>
    <x v="3"/>
    <x v="11"/>
  </r>
  <r>
    <x v="895"/>
    <x v="14"/>
    <x v="1"/>
    <n v="0.23661950000000001"/>
    <x v="10"/>
    <n v="53"/>
    <x v="3"/>
    <x v="11"/>
  </r>
  <r>
    <x v="895"/>
    <x v="2"/>
    <x v="1"/>
    <n v="0.24393090000000001"/>
    <x v="10"/>
    <n v="53"/>
    <x v="3"/>
    <x v="11"/>
  </r>
  <r>
    <x v="895"/>
    <x v="5"/>
    <x v="1"/>
    <n v="9.5187610000000006E-2"/>
    <x v="10"/>
    <n v="53"/>
    <x v="3"/>
    <x v="11"/>
  </r>
  <r>
    <x v="895"/>
    <x v="6"/>
    <x v="1"/>
    <n v="0.19757559999999999"/>
    <x v="10"/>
    <n v="53"/>
    <x v="3"/>
    <x v="11"/>
  </r>
  <r>
    <x v="895"/>
    <x v="17"/>
    <x v="1"/>
    <n v="0.27403660000000002"/>
    <x v="10"/>
    <n v="53"/>
    <x v="3"/>
    <x v="11"/>
  </r>
  <r>
    <x v="895"/>
    <x v="15"/>
    <x v="1"/>
    <n v="0.26356499999999999"/>
    <x v="10"/>
    <n v="53"/>
    <x v="3"/>
    <x v="11"/>
  </r>
  <r>
    <x v="895"/>
    <x v="8"/>
    <x v="1"/>
    <n v="0.27609349999999999"/>
    <x v="10"/>
    <n v="53"/>
    <x v="3"/>
    <x v="11"/>
  </r>
  <r>
    <x v="895"/>
    <x v="9"/>
    <x v="1"/>
    <n v="0.28654629999999998"/>
    <x v="10"/>
    <n v="53"/>
    <x v="3"/>
    <x v="11"/>
  </r>
  <r>
    <x v="895"/>
    <x v="10"/>
    <x v="1"/>
    <n v="0.29967319999999997"/>
    <x v="10"/>
    <n v="53"/>
    <x v="3"/>
    <x v="11"/>
  </r>
  <r>
    <x v="895"/>
    <x v="11"/>
    <x v="1"/>
    <n v="0.26975450000000001"/>
    <x v="10"/>
    <n v="53"/>
    <x v="3"/>
    <x v="11"/>
  </r>
  <r>
    <x v="895"/>
    <x v="12"/>
    <x v="1"/>
    <n v="0.34488780000000002"/>
    <x v="10"/>
    <n v="53"/>
    <x v="3"/>
    <x v="11"/>
  </r>
  <r>
    <x v="895"/>
    <x v="18"/>
    <x v="1"/>
    <n v="0.21242279999999999"/>
    <x v="10"/>
    <n v="53"/>
    <x v="3"/>
    <x v="11"/>
  </r>
  <r>
    <x v="895"/>
    <x v="19"/>
    <x v="1"/>
    <n v="0.18895529999999999"/>
    <x v="10"/>
    <n v="53"/>
    <x v="3"/>
    <x v="11"/>
  </r>
  <r>
    <x v="895"/>
    <x v="13"/>
    <x v="1"/>
    <n v="7.8309470000000006E-2"/>
    <x v="10"/>
    <n v="53"/>
    <x v="3"/>
    <x v="11"/>
  </r>
  <r>
    <x v="895"/>
    <x v="20"/>
    <x v="1"/>
    <n v="0.17614630000000001"/>
    <x v="10"/>
    <n v="53"/>
    <x v="3"/>
    <x v="11"/>
  </r>
  <r>
    <x v="896"/>
    <x v="0"/>
    <x v="3"/>
    <n v="0.68610000000000004"/>
    <x v="10"/>
    <n v="8"/>
    <x v="0"/>
    <x v="1"/>
  </r>
  <r>
    <x v="896"/>
    <x v="16"/>
    <x v="3"/>
    <n v="1.4086000000000001"/>
    <x v="10"/>
    <n v="8"/>
    <x v="0"/>
    <x v="1"/>
  </r>
  <r>
    <x v="896"/>
    <x v="14"/>
    <x v="3"/>
    <n v="1.3697999999999999"/>
    <x v="10"/>
    <n v="8"/>
    <x v="0"/>
    <x v="1"/>
  </r>
  <r>
    <x v="896"/>
    <x v="2"/>
    <x v="3"/>
    <n v="1.3884000000000001"/>
    <x v="10"/>
    <n v="8"/>
    <x v="0"/>
    <x v="1"/>
  </r>
  <r>
    <x v="896"/>
    <x v="5"/>
    <x v="3"/>
    <n v="0.95530000000000004"/>
    <x v="10"/>
    <n v="8"/>
    <x v="0"/>
    <x v="1"/>
  </r>
  <r>
    <x v="896"/>
    <x v="6"/>
    <x v="3"/>
    <n v="1.173"/>
    <x v="10"/>
    <n v="8"/>
    <x v="0"/>
    <x v="1"/>
  </r>
  <r>
    <x v="896"/>
    <x v="17"/>
    <x v="3"/>
    <n v="1.5506"/>
    <x v="10"/>
    <n v="8"/>
    <x v="0"/>
    <x v="1"/>
  </r>
  <r>
    <x v="896"/>
    <x v="15"/>
    <x v="3"/>
    <n v="1.4999"/>
    <x v="10"/>
    <n v="8"/>
    <x v="0"/>
    <x v="1"/>
  </r>
  <r>
    <x v="896"/>
    <x v="8"/>
    <x v="3"/>
    <n v="1.5513999999999999"/>
    <x v="10"/>
    <n v="8"/>
    <x v="0"/>
    <x v="1"/>
  </r>
  <r>
    <x v="896"/>
    <x v="9"/>
    <x v="3"/>
    <n v="1.6455"/>
    <x v="10"/>
    <n v="8"/>
    <x v="0"/>
    <x v="1"/>
  </r>
  <r>
    <x v="896"/>
    <x v="10"/>
    <x v="3"/>
    <n v="1.6720999999999999"/>
    <x v="10"/>
    <n v="8"/>
    <x v="0"/>
    <x v="1"/>
  </r>
  <r>
    <x v="896"/>
    <x v="11"/>
    <x v="3"/>
    <n v="1.5476000000000001"/>
    <x v="10"/>
    <n v="8"/>
    <x v="0"/>
    <x v="1"/>
  </r>
  <r>
    <x v="896"/>
    <x v="12"/>
    <x v="3"/>
    <n v="1.8957999999999999"/>
    <x v="10"/>
    <n v="8"/>
    <x v="0"/>
    <x v="1"/>
  </r>
  <r>
    <x v="896"/>
    <x v="18"/>
    <x v="3"/>
    <n v="1.117"/>
    <x v="10"/>
    <n v="8"/>
    <x v="0"/>
    <x v="1"/>
  </r>
  <r>
    <x v="896"/>
    <x v="19"/>
    <x v="3"/>
    <n v="1.0285"/>
    <x v="10"/>
    <n v="8"/>
    <x v="0"/>
    <x v="1"/>
  </r>
  <r>
    <x v="896"/>
    <x v="13"/>
    <x v="3"/>
    <n v="0.77800000000000002"/>
    <x v="10"/>
    <n v="8"/>
    <x v="0"/>
    <x v="1"/>
  </r>
  <r>
    <x v="896"/>
    <x v="0"/>
    <x v="2"/>
    <n v="0.40809489999999998"/>
    <x v="10"/>
    <n v="8"/>
    <x v="0"/>
    <x v="1"/>
  </r>
  <r>
    <x v="896"/>
    <x v="16"/>
    <x v="2"/>
    <n v="0.65952319999999998"/>
    <x v="10"/>
    <n v="8"/>
    <x v="0"/>
    <x v="1"/>
  </r>
  <r>
    <x v="896"/>
    <x v="14"/>
    <x v="2"/>
    <n v="0.6279785"/>
    <x v="10"/>
    <n v="8"/>
    <x v="0"/>
    <x v="1"/>
  </r>
  <r>
    <x v="896"/>
    <x v="2"/>
    <x v="2"/>
    <n v="0.64310040000000002"/>
    <x v="10"/>
    <n v="8"/>
    <x v="0"/>
    <x v="1"/>
  </r>
  <r>
    <x v="896"/>
    <x v="5"/>
    <x v="2"/>
    <n v="0.70635820000000005"/>
    <x v="10"/>
    <n v="8"/>
    <x v="0"/>
    <x v="1"/>
  </r>
  <r>
    <x v="896"/>
    <x v="6"/>
    <x v="2"/>
    <n v="0.59212849999999995"/>
    <x v="10"/>
    <n v="8"/>
    <x v="0"/>
    <x v="1"/>
  </r>
  <r>
    <x v="896"/>
    <x v="17"/>
    <x v="2"/>
    <n v="0.61807049999999997"/>
    <x v="10"/>
    <n v="8"/>
    <x v="0"/>
    <x v="1"/>
  </r>
  <r>
    <x v="896"/>
    <x v="15"/>
    <x v="2"/>
    <n v="0.57685090000000006"/>
    <x v="10"/>
    <n v="8"/>
    <x v="0"/>
    <x v="1"/>
  </r>
  <r>
    <x v="896"/>
    <x v="8"/>
    <x v="2"/>
    <n v="0.61872079999999996"/>
    <x v="10"/>
    <n v="8"/>
    <x v="0"/>
    <x v="1"/>
  </r>
  <r>
    <x v="896"/>
    <x v="9"/>
    <x v="2"/>
    <n v="0.69522479999999998"/>
    <x v="10"/>
    <n v="8"/>
    <x v="0"/>
    <x v="1"/>
  </r>
  <r>
    <x v="896"/>
    <x v="10"/>
    <x v="2"/>
    <n v="0.71685089999999996"/>
    <x v="10"/>
    <n v="8"/>
    <x v="0"/>
    <x v="1"/>
  </r>
  <r>
    <x v="896"/>
    <x v="11"/>
    <x v="2"/>
    <n v="0.6156315"/>
    <x v="10"/>
    <n v="8"/>
    <x v="0"/>
    <x v="1"/>
  </r>
  <r>
    <x v="896"/>
    <x v="12"/>
    <x v="2"/>
    <n v="0.89872090000000004"/>
    <x v="10"/>
    <n v="8"/>
    <x v="0"/>
    <x v="1"/>
  </r>
  <r>
    <x v="896"/>
    <x v="18"/>
    <x v="2"/>
    <n v="0.80253010000000002"/>
    <x v="10"/>
    <n v="8"/>
    <x v="0"/>
    <x v="1"/>
  </r>
  <r>
    <x v="896"/>
    <x v="19"/>
    <x v="2"/>
    <n v="0.69987880000000002"/>
    <x v="10"/>
    <n v="8"/>
    <x v="0"/>
    <x v="1"/>
  </r>
  <r>
    <x v="896"/>
    <x v="13"/>
    <x v="2"/>
    <n v="-5.509E-2"/>
    <x v="10"/>
    <n v="8"/>
    <x v="0"/>
    <x v="1"/>
  </r>
  <r>
    <x v="896"/>
    <x v="0"/>
    <x v="0"/>
    <n v="0.14971000000000001"/>
    <x v="10"/>
    <n v="8"/>
    <x v="0"/>
    <x v="1"/>
  </r>
  <r>
    <x v="896"/>
    <x v="16"/>
    <x v="0"/>
    <n v="0.48568"/>
    <x v="10"/>
    <n v="8"/>
    <x v="0"/>
    <x v="1"/>
  </r>
  <r>
    <x v="896"/>
    <x v="14"/>
    <x v="0"/>
    <n v="0.48568"/>
    <x v="10"/>
    <n v="8"/>
    <x v="0"/>
    <x v="1"/>
  </r>
  <r>
    <x v="896"/>
    <x v="2"/>
    <x v="0"/>
    <n v="0.48568"/>
    <x v="10"/>
    <n v="8"/>
    <x v="0"/>
    <x v="1"/>
  </r>
  <r>
    <x v="896"/>
    <x v="5"/>
    <x v="0"/>
    <n v="0.13904"/>
    <x v="10"/>
    <n v="8"/>
    <x v="0"/>
    <x v="1"/>
  </r>
  <r>
    <x v="896"/>
    <x v="6"/>
    <x v="0"/>
    <n v="0.36153000000000002"/>
    <x v="10"/>
    <n v="8"/>
    <x v="0"/>
    <x v="1"/>
  </r>
  <r>
    <x v="896"/>
    <x v="17"/>
    <x v="0"/>
    <n v="0.64258000000000004"/>
    <x v="10"/>
    <n v="8"/>
    <x v="0"/>
    <x v="1"/>
  </r>
  <r>
    <x v="896"/>
    <x v="15"/>
    <x v="0"/>
    <n v="0.64258000000000004"/>
    <x v="10"/>
    <n v="8"/>
    <x v="0"/>
    <x v="1"/>
  </r>
  <r>
    <x v="896"/>
    <x v="8"/>
    <x v="0"/>
    <n v="0.64258000000000004"/>
    <x v="10"/>
    <n v="8"/>
    <x v="0"/>
    <x v="1"/>
  </r>
  <r>
    <x v="896"/>
    <x v="9"/>
    <x v="0"/>
    <n v="0.64258000000000004"/>
    <x v="10"/>
    <n v="8"/>
    <x v="0"/>
    <x v="1"/>
  </r>
  <r>
    <x v="896"/>
    <x v="10"/>
    <x v="0"/>
    <n v="0.64258000000000004"/>
    <x v="10"/>
    <n v="8"/>
    <x v="0"/>
    <x v="1"/>
  </r>
  <r>
    <x v="896"/>
    <x v="11"/>
    <x v="0"/>
    <n v="0.64258000000000004"/>
    <x v="10"/>
    <n v="8"/>
    <x v="0"/>
    <x v="1"/>
  </r>
  <r>
    <x v="896"/>
    <x v="12"/>
    <x v="0"/>
    <n v="0.64258000000000004"/>
    <x v="10"/>
    <n v="8"/>
    <x v="0"/>
    <x v="1"/>
  </r>
  <r>
    <x v="896"/>
    <x v="18"/>
    <x v="0"/>
    <n v="0.1056"/>
    <x v="10"/>
    <n v="8"/>
    <x v="0"/>
    <x v="1"/>
  </r>
  <r>
    <x v="896"/>
    <x v="19"/>
    <x v="0"/>
    <n v="0.1363"/>
    <x v="10"/>
    <n v="8"/>
    <x v="0"/>
    <x v="1"/>
  </r>
  <r>
    <x v="896"/>
    <x v="13"/>
    <x v="0"/>
    <n v="5.509E-2"/>
    <x v="10"/>
    <n v="8"/>
    <x v="0"/>
    <x v="1"/>
  </r>
  <r>
    <x v="896"/>
    <x v="0"/>
    <x v="1"/>
    <n v="0.1282951"/>
    <x v="10"/>
    <n v="8"/>
    <x v="0"/>
    <x v="1"/>
  </r>
  <r>
    <x v="896"/>
    <x v="16"/>
    <x v="1"/>
    <n v="0.26339669999999998"/>
    <x v="10"/>
    <n v="8"/>
    <x v="0"/>
    <x v="1"/>
  </r>
  <r>
    <x v="896"/>
    <x v="14"/>
    <x v="1"/>
    <n v="0.25614150000000002"/>
    <x v="10"/>
    <n v="8"/>
    <x v="0"/>
    <x v="1"/>
  </r>
  <r>
    <x v="896"/>
    <x v="2"/>
    <x v="1"/>
    <n v="0.2596195"/>
    <x v="10"/>
    <n v="8"/>
    <x v="0"/>
    <x v="1"/>
  </r>
  <r>
    <x v="896"/>
    <x v="5"/>
    <x v="1"/>
    <n v="0.10990179999999999"/>
    <x v="10"/>
    <n v="8"/>
    <x v="0"/>
    <x v="1"/>
  </r>
  <r>
    <x v="896"/>
    <x v="6"/>
    <x v="1"/>
    <n v="0.21934149999999999"/>
    <x v="10"/>
    <n v="8"/>
    <x v="0"/>
    <x v="1"/>
  </r>
  <r>
    <x v="896"/>
    <x v="17"/>
    <x v="1"/>
    <n v="0.28994959999999997"/>
    <x v="10"/>
    <n v="8"/>
    <x v="0"/>
    <x v="1"/>
  </r>
  <r>
    <x v="896"/>
    <x v="15"/>
    <x v="1"/>
    <n v="0.28046910000000003"/>
    <x v="10"/>
    <n v="8"/>
    <x v="0"/>
    <x v="1"/>
  </r>
  <r>
    <x v="896"/>
    <x v="8"/>
    <x v="1"/>
    <n v="0.2900992"/>
    <x v="10"/>
    <n v="8"/>
    <x v="0"/>
    <x v="1"/>
  </r>
  <r>
    <x v="896"/>
    <x v="9"/>
    <x v="1"/>
    <n v="0.3076951"/>
    <x v="10"/>
    <n v="8"/>
    <x v="0"/>
    <x v="1"/>
  </r>
  <r>
    <x v="896"/>
    <x v="10"/>
    <x v="1"/>
    <n v="0.31266909999999998"/>
    <x v="10"/>
    <n v="8"/>
    <x v="0"/>
    <x v="1"/>
  </r>
  <r>
    <x v="896"/>
    <x v="11"/>
    <x v="1"/>
    <n v="0.2893886"/>
    <x v="10"/>
    <n v="8"/>
    <x v="0"/>
    <x v="1"/>
  </r>
  <r>
    <x v="896"/>
    <x v="12"/>
    <x v="1"/>
    <n v="0.35449920000000001"/>
    <x v="10"/>
    <n v="8"/>
    <x v="0"/>
    <x v="1"/>
  </r>
  <r>
    <x v="896"/>
    <x v="18"/>
    <x v="1"/>
    <n v="0.2088699"/>
    <x v="10"/>
    <n v="8"/>
    <x v="0"/>
    <x v="1"/>
  </r>
  <r>
    <x v="896"/>
    <x v="19"/>
    <x v="1"/>
    <n v="0.19232109999999999"/>
    <x v="10"/>
    <n v="8"/>
    <x v="0"/>
    <x v="1"/>
  </r>
  <r>
    <x v="896"/>
    <x v="13"/>
    <x v="1"/>
    <n v="0"/>
    <x v="10"/>
    <n v="8"/>
    <x v="0"/>
    <x v="1"/>
  </r>
  <r>
    <x v="897"/>
    <x v="0"/>
    <x v="3"/>
    <n v="0.68469999999999998"/>
    <x v="10"/>
    <n v="10"/>
    <x v="0"/>
    <x v="2"/>
  </r>
  <r>
    <x v="897"/>
    <x v="16"/>
    <x v="3"/>
    <n v="1.3978999999999999"/>
    <x v="10"/>
    <n v="10"/>
    <x v="0"/>
    <x v="2"/>
  </r>
  <r>
    <x v="897"/>
    <x v="14"/>
    <x v="3"/>
    <n v="1.3531"/>
    <x v="10"/>
    <n v="10"/>
    <x v="0"/>
    <x v="2"/>
  </r>
  <r>
    <x v="897"/>
    <x v="2"/>
    <x v="3"/>
    <n v="1.3701000000000001"/>
    <x v="10"/>
    <n v="10"/>
    <x v="0"/>
    <x v="2"/>
  </r>
  <r>
    <x v="897"/>
    <x v="5"/>
    <x v="3"/>
    <n v="0.92369999999999997"/>
    <x v="10"/>
    <n v="10"/>
    <x v="0"/>
    <x v="2"/>
  </r>
  <r>
    <x v="897"/>
    <x v="6"/>
    <x v="3"/>
    <n v="1.1717"/>
    <x v="10"/>
    <n v="10"/>
    <x v="0"/>
    <x v="2"/>
  </r>
  <r>
    <x v="897"/>
    <x v="17"/>
    <x v="3"/>
    <n v="1.5497000000000001"/>
    <x v="10"/>
    <n v="10"/>
    <x v="0"/>
    <x v="2"/>
  </r>
  <r>
    <x v="897"/>
    <x v="15"/>
    <x v="3"/>
    <n v="1.4965999999999999"/>
    <x v="10"/>
    <n v="10"/>
    <x v="0"/>
    <x v="2"/>
  </r>
  <r>
    <x v="897"/>
    <x v="8"/>
    <x v="3"/>
    <n v="1.5383"/>
    <x v="10"/>
    <n v="10"/>
    <x v="0"/>
    <x v="2"/>
  </r>
  <r>
    <x v="897"/>
    <x v="9"/>
    <x v="3"/>
    <n v="1.6453"/>
    <x v="10"/>
    <n v="10"/>
    <x v="0"/>
    <x v="2"/>
  </r>
  <r>
    <x v="897"/>
    <x v="10"/>
    <x v="3"/>
    <n v="1.6701999999999999"/>
    <x v="10"/>
    <n v="10"/>
    <x v="0"/>
    <x v="2"/>
  </r>
  <r>
    <x v="897"/>
    <x v="11"/>
    <x v="3"/>
    <n v="1.5415000000000001"/>
    <x v="10"/>
    <n v="10"/>
    <x v="0"/>
    <x v="2"/>
  </r>
  <r>
    <x v="897"/>
    <x v="12"/>
    <x v="3"/>
    <n v="1.8987000000000001"/>
    <x v="10"/>
    <n v="10"/>
    <x v="0"/>
    <x v="2"/>
  </r>
  <r>
    <x v="897"/>
    <x v="18"/>
    <x v="3"/>
    <n v="1.117"/>
    <x v="10"/>
    <n v="10"/>
    <x v="0"/>
    <x v="2"/>
  </r>
  <r>
    <x v="897"/>
    <x v="19"/>
    <x v="3"/>
    <n v="1.0285"/>
    <x v="10"/>
    <n v="10"/>
    <x v="0"/>
    <x v="2"/>
  </r>
  <r>
    <x v="897"/>
    <x v="13"/>
    <x v="3"/>
    <n v="0"/>
    <x v="10"/>
    <n v="10"/>
    <x v="0"/>
    <x v="2"/>
  </r>
  <r>
    <x v="897"/>
    <x v="20"/>
    <x v="3"/>
    <n v="1.0409999999999999"/>
    <x v="10"/>
    <n v="10"/>
    <x v="0"/>
    <x v="2"/>
  </r>
  <r>
    <x v="897"/>
    <x v="0"/>
    <x v="2"/>
    <n v="0.3908567"/>
    <x v="10"/>
    <n v="10"/>
    <x v="0"/>
    <x v="2"/>
  </r>
  <r>
    <x v="897"/>
    <x v="16"/>
    <x v="2"/>
    <n v="0.62390400000000001"/>
    <x v="10"/>
    <n v="10"/>
    <x v="0"/>
    <x v="2"/>
  </r>
  <r>
    <x v="897"/>
    <x v="14"/>
    <x v="2"/>
    <n v="0.58748129999999998"/>
    <x v="10"/>
    <n v="10"/>
    <x v="0"/>
    <x v="2"/>
  </r>
  <r>
    <x v="897"/>
    <x v="2"/>
    <x v="2"/>
    <n v="0.60130240000000001"/>
    <x v="10"/>
    <n v="10"/>
    <x v="0"/>
    <x v="2"/>
  </r>
  <r>
    <x v="897"/>
    <x v="5"/>
    <x v="2"/>
    <n v="0.65147359999999999"/>
    <x v="10"/>
    <n v="10"/>
    <x v="0"/>
    <x v="2"/>
  </r>
  <r>
    <x v="897"/>
    <x v="6"/>
    <x v="2"/>
    <n v="0.56414770000000003"/>
    <x v="10"/>
    <n v="10"/>
    <x v="0"/>
    <x v="2"/>
  </r>
  <r>
    <x v="897"/>
    <x v="17"/>
    <x v="2"/>
    <n v="0.59262870000000001"/>
    <x v="10"/>
    <n v="10"/>
    <x v="0"/>
    <x v="2"/>
  </r>
  <r>
    <x v="897"/>
    <x v="15"/>
    <x v="2"/>
    <n v="0.549458"/>
    <x v="10"/>
    <n v="10"/>
    <x v="0"/>
    <x v="2"/>
  </r>
  <r>
    <x v="897"/>
    <x v="8"/>
    <x v="2"/>
    <n v="0.58336049999999995"/>
    <x v="10"/>
    <n v="10"/>
    <x v="0"/>
    <x v="2"/>
  </r>
  <r>
    <x v="897"/>
    <x v="9"/>
    <x v="2"/>
    <n v="0.67035230000000001"/>
    <x v="10"/>
    <n v="10"/>
    <x v="0"/>
    <x v="2"/>
  </r>
  <r>
    <x v="897"/>
    <x v="10"/>
    <x v="2"/>
    <n v="0.69059619999999999"/>
    <x v="10"/>
    <n v="10"/>
    <x v="0"/>
    <x v="2"/>
  </r>
  <r>
    <x v="897"/>
    <x v="11"/>
    <x v="2"/>
    <n v="0.58596210000000004"/>
    <x v="10"/>
    <n v="10"/>
    <x v="0"/>
    <x v="2"/>
  </r>
  <r>
    <x v="897"/>
    <x v="12"/>
    <x v="2"/>
    <n v="0.87636860000000005"/>
    <x v="10"/>
    <n v="10"/>
    <x v="0"/>
    <x v="2"/>
  </r>
  <r>
    <x v="897"/>
    <x v="18"/>
    <x v="2"/>
    <n v="0.80253010000000002"/>
    <x v="10"/>
    <n v="10"/>
    <x v="0"/>
    <x v="2"/>
  </r>
  <r>
    <x v="897"/>
    <x v="19"/>
    <x v="2"/>
    <n v="0.69987880000000002"/>
    <x v="10"/>
    <n v="10"/>
    <x v="0"/>
    <x v="2"/>
  </r>
  <r>
    <x v="897"/>
    <x v="13"/>
    <x v="2"/>
    <n v="-8.8770000000000002E-2"/>
    <x v="10"/>
    <n v="10"/>
    <x v="0"/>
    <x v="2"/>
  </r>
  <r>
    <x v="897"/>
    <x v="20"/>
    <x v="2"/>
    <n v="0.72054149999999995"/>
    <x v="10"/>
    <n v="10"/>
    <x v="0"/>
    <x v="2"/>
  </r>
  <r>
    <x v="897"/>
    <x v="0"/>
    <x v="0"/>
    <n v="0.16581000000000001"/>
    <x v="10"/>
    <n v="10"/>
    <x v="0"/>
    <x v="2"/>
  </r>
  <r>
    <x v="897"/>
    <x v="16"/>
    <x v="0"/>
    <n v="0.51259999999999994"/>
    <x v="10"/>
    <n v="10"/>
    <x v="0"/>
    <x v="2"/>
  </r>
  <r>
    <x v="897"/>
    <x v="14"/>
    <x v="0"/>
    <n v="0.51259999999999994"/>
    <x v="10"/>
    <n v="10"/>
    <x v="0"/>
    <x v="2"/>
  </r>
  <r>
    <x v="897"/>
    <x v="2"/>
    <x v="0"/>
    <n v="0.51259999999999994"/>
    <x v="10"/>
    <n v="10"/>
    <x v="0"/>
    <x v="2"/>
  </r>
  <r>
    <x v="897"/>
    <x v="5"/>
    <x v="0"/>
    <n v="0.16596"/>
    <x v="10"/>
    <n v="10"/>
    <x v="0"/>
    <x v="2"/>
  </r>
  <r>
    <x v="897"/>
    <x v="6"/>
    <x v="0"/>
    <n v="0.38845400000000002"/>
    <x v="10"/>
    <n v="10"/>
    <x v="0"/>
    <x v="2"/>
  </r>
  <r>
    <x v="897"/>
    <x v="17"/>
    <x v="0"/>
    <n v="0.66729000000000005"/>
    <x v="10"/>
    <n v="10"/>
    <x v="0"/>
    <x v="2"/>
  </r>
  <r>
    <x v="897"/>
    <x v="15"/>
    <x v="0"/>
    <n v="0.66729000000000005"/>
    <x v="10"/>
    <n v="10"/>
    <x v="0"/>
    <x v="2"/>
  </r>
  <r>
    <x v="897"/>
    <x v="8"/>
    <x v="0"/>
    <n v="0.66729000000000005"/>
    <x v="10"/>
    <n v="10"/>
    <x v="0"/>
    <x v="2"/>
  </r>
  <r>
    <x v="897"/>
    <x v="9"/>
    <x v="0"/>
    <n v="0.66729000000000005"/>
    <x v="10"/>
    <n v="10"/>
    <x v="0"/>
    <x v="2"/>
  </r>
  <r>
    <x v="897"/>
    <x v="10"/>
    <x v="0"/>
    <n v="0.66729000000000005"/>
    <x v="10"/>
    <n v="10"/>
    <x v="0"/>
    <x v="2"/>
  </r>
  <r>
    <x v="897"/>
    <x v="11"/>
    <x v="0"/>
    <n v="0.66729000000000005"/>
    <x v="10"/>
    <n v="10"/>
    <x v="0"/>
    <x v="2"/>
  </r>
  <r>
    <x v="897"/>
    <x v="12"/>
    <x v="0"/>
    <n v="0.66729000000000005"/>
    <x v="10"/>
    <n v="10"/>
    <x v="0"/>
    <x v="2"/>
  </r>
  <r>
    <x v="897"/>
    <x v="18"/>
    <x v="0"/>
    <n v="0.1056"/>
    <x v="10"/>
    <n v="10"/>
    <x v="0"/>
    <x v="2"/>
  </r>
  <r>
    <x v="897"/>
    <x v="19"/>
    <x v="0"/>
    <n v="0.1363"/>
    <x v="10"/>
    <n v="10"/>
    <x v="0"/>
    <x v="2"/>
  </r>
  <r>
    <x v="897"/>
    <x v="13"/>
    <x v="0"/>
    <n v="8.8770000000000002E-2"/>
    <x v="10"/>
    <n v="10"/>
    <x v="0"/>
    <x v="2"/>
  </r>
  <r>
    <x v="897"/>
    <x v="20"/>
    <x v="0"/>
    <n v="0.13600000000000001"/>
    <x v="10"/>
    <n v="10"/>
    <x v="0"/>
    <x v="2"/>
  </r>
  <r>
    <x v="897"/>
    <x v="0"/>
    <x v="1"/>
    <n v="0.12803329999999999"/>
    <x v="10"/>
    <n v="10"/>
    <x v="0"/>
    <x v="2"/>
  </r>
  <r>
    <x v="897"/>
    <x v="16"/>
    <x v="1"/>
    <n v="0.26139590000000001"/>
    <x v="10"/>
    <n v="10"/>
    <x v="0"/>
    <x v="2"/>
  </r>
  <r>
    <x v="897"/>
    <x v="14"/>
    <x v="1"/>
    <n v="0.25301869999999999"/>
    <x v="10"/>
    <n v="10"/>
    <x v="0"/>
    <x v="2"/>
  </r>
  <r>
    <x v="897"/>
    <x v="2"/>
    <x v="1"/>
    <n v="0.25619760000000003"/>
    <x v="10"/>
    <n v="10"/>
    <x v="0"/>
    <x v="2"/>
  </r>
  <r>
    <x v="897"/>
    <x v="5"/>
    <x v="1"/>
    <n v="0.1062664"/>
    <x v="10"/>
    <n v="10"/>
    <x v="0"/>
    <x v="2"/>
  </r>
  <r>
    <x v="897"/>
    <x v="6"/>
    <x v="1"/>
    <n v="0.2190984"/>
    <x v="10"/>
    <n v="10"/>
    <x v="0"/>
    <x v="2"/>
  </r>
  <r>
    <x v="897"/>
    <x v="17"/>
    <x v="1"/>
    <n v="0.28978130000000002"/>
    <x v="10"/>
    <n v="10"/>
    <x v="0"/>
    <x v="2"/>
  </r>
  <r>
    <x v="897"/>
    <x v="15"/>
    <x v="1"/>
    <n v="0.27985199999999999"/>
    <x v="10"/>
    <n v="10"/>
    <x v="0"/>
    <x v="2"/>
  </r>
  <r>
    <x v="897"/>
    <x v="8"/>
    <x v="1"/>
    <n v="0.28764960000000001"/>
    <x v="10"/>
    <n v="10"/>
    <x v="0"/>
    <x v="2"/>
  </r>
  <r>
    <x v="897"/>
    <x v="9"/>
    <x v="1"/>
    <n v="0.30765769999999998"/>
    <x v="10"/>
    <n v="10"/>
    <x v="0"/>
    <x v="2"/>
  </r>
  <r>
    <x v="897"/>
    <x v="10"/>
    <x v="1"/>
    <n v="0.31231379999999997"/>
    <x v="10"/>
    <n v="10"/>
    <x v="0"/>
    <x v="2"/>
  </r>
  <r>
    <x v="897"/>
    <x v="11"/>
    <x v="1"/>
    <n v="0.288248"/>
    <x v="10"/>
    <n v="10"/>
    <x v="0"/>
    <x v="2"/>
  </r>
  <r>
    <x v="897"/>
    <x v="12"/>
    <x v="1"/>
    <n v="0.35504150000000001"/>
    <x v="10"/>
    <n v="10"/>
    <x v="0"/>
    <x v="2"/>
  </r>
  <r>
    <x v="897"/>
    <x v="18"/>
    <x v="1"/>
    <n v="0.2088699"/>
    <x v="10"/>
    <n v="10"/>
    <x v="0"/>
    <x v="2"/>
  </r>
  <r>
    <x v="897"/>
    <x v="19"/>
    <x v="1"/>
    <n v="0.19232109999999999"/>
    <x v="10"/>
    <n v="10"/>
    <x v="0"/>
    <x v="2"/>
  </r>
  <r>
    <x v="897"/>
    <x v="13"/>
    <x v="1"/>
    <n v="0"/>
    <x v="10"/>
    <n v="10"/>
    <x v="0"/>
    <x v="2"/>
  </r>
  <r>
    <x v="897"/>
    <x v="20"/>
    <x v="1"/>
    <n v="0.19465850000000001"/>
    <x v="10"/>
    <n v="10"/>
    <x v="0"/>
    <x v="2"/>
  </r>
  <r>
    <x v="898"/>
    <x v="0"/>
    <x v="3"/>
    <n v="0.67959999999999998"/>
    <x v="10"/>
    <n v="12"/>
    <x v="0"/>
    <x v="2"/>
  </r>
  <r>
    <x v="898"/>
    <x v="16"/>
    <x v="3"/>
    <n v="1.3258000000000001"/>
    <x v="10"/>
    <n v="12"/>
    <x v="0"/>
    <x v="2"/>
  </r>
  <r>
    <x v="898"/>
    <x v="14"/>
    <x v="3"/>
    <n v="1.2746999999999999"/>
    <x v="10"/>
    <n v="12"/>
    <x v="0"/>
    <x v="2"/>
  </r>
  <r>
    <x v="898"/>
    <x v="2"/>
    <x v="3"/>
    <n v="1.2770999999999999"/>
    <x v="10"/>
    <n v="12"/>
    <x v="0"/>
    <x v="2"/>
  </r>
  <r>
    <x v="898"/>
    <x v="5"/>
    <x v="3"/>
    <n v="0.87470000000000003"/>
    <x v="10"/>
    <n v="12"/>
    <x v="0"/>
    <x v="2"/>
  </r>
  <r>
    <x v="898"/>
    <x v="6"/>
    <x v="3"/>
    <n v="1.0939000000000001"/>
    <x v="10"/>
    <n v="12"/>
    <x v="0"/>
    <x v="2"/>
  </r>
  <r>
    <x v="898"/>
    <x v="17"/>
    <x v="3"/>
    <n v="1.4645999999999999"/>
    <x v="10"/>
    <n v="12"/>
    <x v="0"/>
    <x v="2"/>
  </r>
  <r>
    <x v="898"/>
    <x v="15"/>
    <x v="3"/>
    <n v="1.3971"/>
    <x v="10"/>
    <n v="12"/>
    <x v="0"/>
    <x v="2"/>
  </r>
  <r>
    <x v="898"/>
    <x v="8"/>
    <x v="3"/>
    <n v="1.4072"/>
    <x v="10"/>
    <n v="12"/>
    <x v="0"/>
    <x v="2"/>
  </r>
  <r>
    <x v="898"/>
    <x v="9"/>
    <x v="3"/>
    <n v="1.5824"/>
    <x v="10"/>
    <n v="12"/>
    <x v="0"/>
    <x v="2"/>
  </r>
  <r>
    <x v="898"/>
    <x v="10"/>
    <x v="3"/>
    <n v="1.5583"/>
    <x v="10"/>
    <n v="12"/>
    <x v="0"/>
    <x v="2"/>
  </r>
  <r>
    <x v="898"/>
    <x v="11"/>
    <x v="3"/>
    <n v="1.4666999999999999"/>
    <x v="10"/>
    <n v="12"/>
    <x v="0"/>
    <x v="2"/>
  </r>
  <r>
    <x v="898"/>
    <x v="12"/>
    <x v="3"/>
    <n v="1.8713"/>
    <x v="10"/>
    <n v="12"/>
    <x v="0"/>
    <x v="2"/>
  </r>
  <r>
    <x v="898"/>
    <x v="18"/>
    <x v="3"/>
    <n v="1.117"/>
    <x v="10"/>
    <n v="12"/>
    <x v="0"/>
    <x v="2"/>
  </r>
  <r>
    <x v="898"/>
    <x v="19"/>
    <x v="3"/>
    <n v="1.0285"/>
    <x v="10"/>
    <n v="12"/>
    <x v="0"/>
    <x v="2"/>
  </r>
  <r>
    <x v="898"/>
    <x v="13"/>
    <x v="3"/>
    <n v="0"/>
    <x v="10"/>
    <n v="12"/>
    <x v="0"/>
    <x v="2"/>
  </r>
  <r>
    <x v="898"/>
    <x v="20"/>
    <x v="3"/>
    <n v="1.0409999999999999"/>
    <x v="10"/>
    <n v="12"/>
    <x v="0"/>
    <x v="2"/>
  </r>
  <r>
    <x v="898"/>
    <x v="0"/>
    <x v="2"/>
    <n v="0.38671030000000001"/>
    <x v="10"/>
    <n v="12"/>
    <x v="0"/>
    <x v="2"/>
  </r>
  <r>
    <x v="898"/>
    <x v="16"/>
    <x v="2"/>
    <n v="0.56528610000000001"/>
    <x v="10"/>
    <n v="12"/>
    <x v="0"/>
    <x v="2"/>
  </r>
  <r>
    <x v="898"/>
    <x v="14"/>
    <x v="2"/>
    <n v="0.52374149999999997"/>
    <x v="10"/>
    <n v="12"/>
    <x v="0"/>
    <x v="2"/>
  </r>
  <r>
    <x v="898"/>
    <x v="2"/>
    <x v="2"/>
    <n v="0.52569259999999995"/>
    <x v="10"/>
    <n v="12"/>
    <x v="0"/>
    <x v="2"/>
  </r>
  <r>
    <x v="898"/>
    <x v="5"/>
    <x v="2"/>
    <n v="0.60811079999999995"/>
    <x v="10"/>
    <n v="12"/>
    <x v="0"/>
    <x v="2"/>
  </r>
  <r>
    <x v="898"/>
    <x v="6"/>
    <x v="2"/>
    <n v="0.5008956"/>
    <x v="10"/>
    <n v="12"/>
    <x v="0"/>
    <x v="2"/>
  </r>
  <r>
    <x v="898"/>
    <x v="17"/>
    <x v="2"/>
    <n v="0.52344170000000001"/>
    <x v="10"/>
    <n v="12"/>
    <x v="0"/>
    <x v="2"/>
  </r>
  <r>
    <x v="898"/>
    <x v="15"/>
    <x v="2"/>
    <n v="0.46856370000000003"/>
    <x v="10"/>
    <n v="12"/>
    <x v="0"/>
    <x v="2"/>
  </r>
  <r>
    <x v="898"/>
    <x v="8"/>
    <x v="2"/>
    <n v="0.47677510000000001"/>
    <x v="10"/>
    <n v="12"/>
    <x v="0"/>
    <x v="2"/>
  </r>
  <r>
    <x v="898"/>
    <x v="9"/>
    <x v="2"/>
    <n v="0.61921409999999999"/>
    <x v="10"/>
    <n v="12"/>
    <x v="0"/>
    <x v="2"/>
  </r>
  <r>
    <x v="898"/>
    <x v="10"/>
    <x v="2"/>
    <n v="0.59962059999999995"/>
    <x v="10"/>
    <n v="12"/>
    <x v="0"/>
    <x v="2"/>
  </r>
  <r>
    <x v="898"/>
    <x v="11"/>
    <x v="2"/>
    <n v="0.52514899999999998"/>
    <x v="10"/>
    <n v="12"/>
    <x v="0"/>
    <x v="2"/>
  </r>
  <r>
    <x v="898"/>
    <x v="12"/>
    <x v="2"/>
    <n v="0.85409210000000002"/>
    <x v="10"/>
    <n v="12"/>
    <x v="0"/>
    <x v="2"/>
  </r>
  <r>
    <x v="898"/>
    <x v="18"/>
    <x v="2"/>
    <n v="0.80253010000000002"/>
    <x v="10"/>
    <n v="12"/>
    <x v="0"/>
    <x v="2"/>
  </r>
  <r>
    <x v="898"/>
    <x v="19"/>
    <x v="2"/>
    <n v="0.69987880000000002"/>
    <x v="10"/>
    <n v="12"/>
    <x v="0"/>
    <x v="2"/>
  </r>
  <r>
    <x v="898"/>
    <x v="13"/>
    <x v="2"/>
    <n v="-8.8770000000000002E-2"/>
    <x v="10"/>
    <n v="12"/>
    <x v="0"/>
    <x v="2"/>
  </r>
  <r>
    <x v="898"/>
    <x v="20"/>
    <x v="2"/>
    <n v="0.72054149999999995"/>
    <x v="10"/>
    <n v="12"/>
    <x v="0"/>
    <x v="2"/>
  </r>
  <r>
    <x v="898"/>
    <x v="0"/>
    <x v="0"/>
    <n v="0.16581000000000001"/>
    <x v="10"/>
    <n v="12"/>
    <x v="0"/>
    <x v="2"/>
  </r>
  <r>
    <x v="898"/>
    <x v="16"/>
    <x v="0"/>
    <n v="0.51259999999999994"/>
    <x v="10"/>
    <n v="12"/>
    <x v="0"/>
    <x v="2"/>
  </r>
  <r>
    <x v="898"/>
    <x v="14"/>
    <x v="0"/>
    <n v="0.51259999999999994"/>
    <x v="10"/>
    <n v="12"/>
    <x v="0"/>
    <x v="2"/>
  </r>
  <r>
    <x v="898"/>
    <x v="2"/>
    <x v="0"/>
    <n v="0.51259999999999994"/>
    <x v="10"/>
    <n v="12"/>
    <x v="0"/>
    <x v="2"/>
  </r>
  <r>
    <x v="898"/>
    <x v="5"/>
    <x v="0"/>
    <n v="0.16596"/>
    <x v="10"/>
    <n v="12"/>
    <x v="0"/>
    <x v="2"/>
  </r>
  <r>
    <x v="898"/>
    <x v="6"/>
    <x v="0"/>
    <n v="0.38845400000000002"/>
    <x v="10"/>
    <n v="12"/>
    <x v="0"/>
    <x v="2"/>
  </r>
  <r>
    <x v="898"/>
    <x v="17"/>
    <x v="0"/>
    <n v="0.66729000000000005"/>
    <x v="10"/>
    <n v="12"/>
    <x v="0"/>
    <x v="2"/>
  </r>
  <r>
    <x v="898"/>
    <x v="15"/>
    <x v="0"/>
    <n v="0.66729000000000005"/>
    <x v="10"/>
    <n v="12"/>
    <x v="0"/>
    <x v="2"/>
  </r>
  <r>
    <x v="898"/>
    <x v="8"/>
    <x v="0"/>
    <n v="0.66729000000000005"/>
    <x v="10"/>
    <n v="12"/>
    <x v="0"/>
    <x v="2"/>
  </r>
  <r>
    <x v="898"/>
    <x v="9"/>
    <x v="0"/>
    <n v="0.66729000000000005"/>
    <x v="10"/>
    <n v="12"/>
    <x v="0"/>
    <x v="2"/>
  </r>
  <r>
    <x v="898"/>
    <x v="10"/>
    <x v="0"/>
    <n v="0.66729000000000005"/>
    <x v="10"/>
    <n v="12"/>
    <x v="0"/>
    <x v="2"/>
  </r>
  <r>
    <x v="898"/>
    <x v="11"/>
    <x v="0"/>
    <n v="0.66729000000000005"/>
    <x v="10"/>
    <n v="12"/>
    <x v="0"/>
    <x v="2"/>
  </r>
  <r>
    <x v="898"/>
    <x v="12"/>
    <x v="0"/>
    <n v="0.66729000000000005"/>
    <x v="10"/>
    <n v="12"/>
    <x v="0"/>
    <x v="2"/>
  </r>
  <r>
    <x v="898"/>
    <x v="18"/>
    <x v="0"/>
    <n v="0.1056"/>
    <x v="10"/>
    <n v="12"/>
    <x v="0"/>
    <x v="2"/>
  </r>
  <r>
    <x v="898"/>
    <x v="19"/>
    <x v="0"/>
    <n v="0.1363"/>
    <x v="10"/>
    <n v="12"/>
    <x v="0"/>
    <x v="2"/>
  </r>
  <r>
    <x v="898"/>
    <x v="13"/>
    <x v="0"/>
    <n v="8.8770000000000002E-2"/>
    <x v="10"/>
    <n v="12"/>
    <x v="0"/>
    <x v="2"/>
  </r>
  <r>
    <x v="898"/>
    <x v="20"/>
    <x v="0"/>
    <n v="0.13600000000000001"/>
    <x v="10"/>
    <n v="12"/>
    <x v="0"/>
    <x v="2"/>
  </r>
  <r>
    <x v="898"/>
    <x v="0"/>
    <x v="1"/>
    <n v="0.12707969999999999"/>
    <x v="10"/>
    <n v="12"/>
    <x v="0"/>
    <x v="2"/>
  </r>
  <r>
    <x v="898"/>
    <x v="16"/>
    <x v="1"/>
    <n v="0.24791379999999999"/>
    <x v="10"/>
    <n v="12"/>
    <x v="0"/>
    <x v="2"/>
  </r>
  <r>
    <x v="898"/>
    <x v="14"/>
    <x v="1"/>
    <n v="0.2383585"/>
    <x v="10"/>
    <n v="12"/>
    <x v="0"/>
    <x v="2"/>
  </r>
  <r>
    <x v="898"/>
    <x v="2"/>
    <x v="1"/>
    <n v="0.2388073"/>
    <x v="10"/>
    <n v="12"/>
    <x v="0"/>
    <x v="2"/>
  </r>
  <r>
    <x v="898"/>
    <x v="5"/>
    <x v="1"/>
    <n v="0.1006292"/>
    <x v="10"/>
    <n v="12"/>
    <x v="0"/>
    <x v="2"/>
  </r>
  <r>
    <x v="898"/>
    <x v="6"/>
    <x v="1"/>
    <n v="0.20455039999999999"/>
    <x v="10"/>
    <n v="12"/>
    <x v="0"/>
    <x v="2"/>
  </r>
  <r>
    <x v="898"/>
    <x v="17"/>
    <x v="1"/>
    <n v="0.27386830000000001"/>
    <x v="10"/>
    <n v="12"/>
    <x v="0"/>
    <x v="2"/>
  </r>
  <r>
    <x v="898"/>
    <x v="15"/>
    <x v="1"/>
    <n v="0.26124629999999999"/>
    <x v="10"/>
    <n v="12"/>
    <x v="0"/>
    <x v="2"/>
  </r>
  <r>
    <x v="898"/>
    <x v="8"/>
    <x v="1"/>
    <n v="0.26313500000000001"/>
    <x v="10"/>
    <n v="12"/>
    <x v="0"/>
    <x v="2"/>
  </r>
  <r>
    <x v="898"/>
    <x v="9"/>
    <x v="1"/>
    <n v="0.29589589999999999"/>
    <x v="10"/>
    <n v="12"/>
    <x v="0"/>
    <x v="2"/>
  </r>
  <r>
    <x v="898"/>
    <x v="10"/>
    <x v="1"/>
    <n v="0.29138940000000002"/>
    <x v="10"/>
    <n v="12"/>
    <x v="0"/>
    <x v="2"/>
  </r>
  <r>
    <x v="898"/>
    <x v="11"/>
    <x v="1"/>
    <n v="0.27426099999999998"/>
    <x v="10"/>
    <n v="12"/>
    <x v="0"/>
    <x v="2"/>
  </r>
  <r>
    <x v="898"/>
    <x v="12"/>
    <x v="1"/>
    <n v="0.3499179"/>
    <x v="10"/>
    <n v="12"/>
    <x v="0"/>
    <x v="2"/>
  </r>
  <r>
    <x v="898"/>
    <x v="18"/>
    <x v="1"/>
    <n v="0.2088699"/>
    <x v="10"/>
    <n v="12"/>
    <x v="0"/>
    <x v="2"/>
  </r>
  <r>
    <x v="898"/>
    <x v="19"/>
    <x v="1"/>
    <n v="0.19232109999999999"/>
    <x v="10"/>
    <n v="12"/>
    <x v="0"/>
    <x v="2"/>
  </r>
  <r>
    <x v="898"/>
    <x v="13"/>
    <x v="1"/>
    <n v="0"/>
    <x v="10"/>
    <n v="12"/>
    <x v="0"/>
    <x v="2"/>
  </r>
  <r>
    <x v="898"/>
    <x v="20"/>
    <x v="1"/>
    <n v="0.19465850000000001"/>
    <x v="10"/>
    <n v="12"/>
    <x v="0"/>
    <x v="2"/>
  </r>
  <r>
    <x v="899"/>
    <x v="0"/>
    <x v="3"/>
    <n v="0.65920000000000001"/>
    <x v="11"/>
    <n v="6"/>
    <x v="0"/>
    <x v="1"/>
  </r>
  <r>
    <x v="899"/>
    <x v="16"/>
    <x v="3"/>
    <n v="1.3560000000000001"/>
    <x v="11"/>
    <n v="6"/>
    <x v="0"/>
    <x v="1"/>
  </r>
  <r>
    <x v="899"/>
    <x v="14"/>
    <x v="3"/>
    <n v="1.2907999999999999"/>
    <x v="11"/>
    <n v="6"/>
    <x v="0"/>
    <x v="1"/>
  </r>
  <r>
    <x v="899"/>
    <x v="2"/>
    <x v="3"/>
    <n v="1.3274999999999999"/>
    <x v="11"/>
    <n v="6"/>
    <x v="0"/>
    <x v="1"/>
  </r>
  <r>
    <x v="899"/>
    <x v="5"/>
    <x v="3"/>
    <n v="0.86240000000000006"/>
    <x v="11"/>
    <n v="6"/>
    <x v="0"/>
    <x v="1"/>
  </r>
  <r>
    <x v="899"/>
    <x v="6"/>
    <x v="3"/>
    <n v="1.0880000000000001"/>
    <x v="11"/>
    <n v="6"/>
    <x v="0"/>
    <x v="1"/>
  </r>
  <r>
    <x v="899"/>
    <x v="17"/>
    <x v="3"/>
    <n v="1.5113000000000001"/>
    <x v="11"/>
    <n v="6"/>
    <x v="0"/>
    <x v="1"/>
  </r>
  <r>
    <x v="899"/>
    <x v="15"/>
    <x v="3"/>
    <n v="1.4629000000000001"/>
    <x v="11"/>
    <n v="6"/>
    <x v="0"/>
    <x v="1"/>
  </r>
  <r>
    <x v="899"/>
    <x v="8"/>
    <x v="3"/>
    <n v="1.5039"/>
    <x v="11"/>
    <n v="6"/>
    <x v="0"/>
    <x v="1"/>
  </r>
  <r>
    <x v="899"/>
    <x v="9"/>
    <x v="3"/>
    <n v="1.5770999999999999"/>
    <x v="11"/>
    <n v="6"/>
    <x v="0"/>
    <x v="1"/>
  </r>
  <r>
    <x v="899"/>
    <x v="10"/>
    <x v="3"/>
    <n v="1.659"/>
    <x v="11"/>
    <n v="6"/>
    <x v="0"/>
    <x v="1"/>
  </r>
  <r>
    <x v="899"/>
    <x v="11"/>
    <x v="3"/>
    <n v="1.4849000000000001"/>
    <x v="11"/>
    <n v="6"/>
    <x v="0"/>
    <x v="1"/>
  </r>
  <r>
    <x v="899"/>
    <x v="12"/>
    <x v="3"/>
    <n v="1.8636999999999999"/>
    <x v="11"/>
    <n v="6"/>
    <x v="0"/>
    <x v="1"/>
  </r>
  <r>
    <x v="899"/>
    <x v="18"/>
    <x v="3"/>
    <n v="1.1619999999999999"/>
    <x v="11"/>
    <n v="6"/>
    <x v="0"/>
    <x v="1"/>
  </r>
  <r>
    <x v="899"/>
    <x v="19"/>
    <x v="3"/>
    <n v="1.0582"/>
    <x v="11"/>
    <n v="6"/>
    <x v="0"/>
    <x v="1"/>
  </r>
  <r>
    <x v="899"/>
    <x v="13"/>
    <x v="3"/>
    <n v="0.71689999999999998"/>
    <x v="11"/>
    <n v="6"/>
    <x v="0"/>
    <x v="1"/>
  </r>
  <r>
    <x v="899"/>
    <x v="20"/>
    <x v="3"/>
    <n v="0.90559999999999996"/>
    <x v="11"/>
    <n v="6"/>
    <x v="0"/>
    <x v="1"/>
  </r>
  <r>
    <x v="899"/>
    <x v="0"/>
    <x v="2"/>
    <n v="0.36967499999999998"/>
    <x v="11"/>
    <n v="6"/>
    <x v="0"/>
    <x v="1"/>
  </r>
  <r>
    <x v="899"/>
    <x v="16"/>
    <x v="2"/>
    <n v="0.58908899999999997"/>
    <x v="11"/>
    <n v="6"/>
    <x v="0"/>
    <x v="1"/>
  </r>
  <r>
    <x v="899"/>
    <x v="14"/>
    <x v="2"/>
    <n v="0.53608080000000002"/>
    <x v="11"/>
    <n v="6"/>
    <x v="0"/>
    <x v="1"/>
  </r>
  <r>
    <x v="899"/>
    <x v="2"/>
    <x v="2"/>
    <n v="0.56591829999999999"/>
    <x v="11"/>
    <n v="6"/>
    <x v="0"/>
    <x v="1"/>
  </r>
  <r>
    <x v="899"/>
    <x v="5"/>
    <x v="2"/>
    <n v="0.5964758"/>
    <x v="11"/>
    <n v="6"/>
    <x v="0"/>
    <x v="1"/>
  </r>
  <r>
    <x v="899"/>
    <x v="6"/>
    <x v="2"/>
    <n v="0.49535289999999998"/>
    <x v="11"/>
    <n v="6"/>
    <x v="0"/>
    <x v="1"/>
  </r>
  <r>
    <x v="899"/>
    <x v="17"/>
    <x v="2"/>
    <n v="0.56071910000000003"/>
    <x v="11"/>
    <n v="6"/>
    <x v="0"/>
    <x v="1"/>
  </r>
  <r>
    <x v="899"/>
    <x v="15"/>
    <x v="2"/>
    <n v="0.52136959999999999"/>
    <x v="11"/>
    <n v="6"/>
    <x v="0"/>
    <x v="1"/>
  </r>
  <r>
    <x v="899"/>
    <x v="8"/>
    <x v="2"/>
    <n v="0.5547029"/>
    <x v="11"/>
    <n v="6"/>
    <x v="0"/>
    <x v="1"/>
  </r>
  <r>
    <x v="899"/>
    <x v="9"/>
    <x v="2"/>
    <n v="0.61421510000000001"/>
    <x v="11"/>
    <n v="6"/>
    <x v="0"/>
    <x v="1"/>
  </r>
  <r>
    <x v="899"/>
    <x v="10"/>
    <x v="2"/>
    <n v="0.68080050000000003"/>
    <x v="11"/>
    <n v="6"/>
    <x v="0"/>
    <x v="1"/>
  </r>
  <r>
    <x v="899"/>
    <x v="11"/>
    <x v="2"/>
    <n v="0.5392557"/>
    <x v="11"/>
    <n v="6"/>
    <x v="0"/>
    <x v="1"/>
  </r>
  <r>
    <x v="899"/>
    <x v="12"/>
    <x v="2"/>
    <n v="0.84722319999999995"/>
    <x v="11"/>
    <n v="6"/>
    <x v="0"/>
    <x v="1"/>
  </r>
  <r>
    <x v="899"/>
    <x v="18"/>
    <x v="2"/>
    <n v="0.83841540000000003"/>
    <x v="11"/>
    <n v="6"/>
    <x v="0"/>
    <x v="1"/>
  </r>
  <r>
    <x v="899"/>
    <x v="19"/>
    <x v="2"/>
    <n v="0.72322520000000001"/>
    <x v="11"/>
    <n v="6"/>
    <x v="0"/>
    <x v="1"/>
  </r>
  <r>
    <x v="899"/>
    <x v="13"/>
    <x v="2"/>
    <n v="0.5447147"/>
    <x v="11"/>
    <n v="6"/>
    <x v="0"/>
    <x v="1"/>
  </r>
  <r>
    <x v="899"/>
    <x v="20"/>
    <x v="2"/>
    <n v="0.60976019999999997"/>
    <x v="11"/>
    <n v="6"/>
    <x v="0"/>
    <x v="1"/>
  </r>
  <r>
    <x v="899"/>
    <x v="0"/>
    <x v="0"/>
    <n v="0.16625999999999999"/>
    <x v="11"/>
    <n v="6"/>
    <x v="0"/>
    <x v="1"/>
  </r>
  <r>
    <x v="899"/>
    <x v="16"/>
    <x v="0"/>
    <n v="0.51334999999999997"/>
    <x v="11"/>
    <n v="6"/>
    <x v="0"/>
    <x v="1"/>
  </r>
  <r>
    <x v="899"/>
    <x v="14"/>
    <x v="0"/>
    <n v="0.51334999999999997"/>
    <x v="11"/>
    <n v="6"/>
    <x v="0"/>
    <x v="1"/>
  </r>
  <r>
    <x v="899"/>
    <x v="2"/>
    <x v="0"/>
    <n v="0.51334999999999997"/>
    <x v="11"/>
    <n v="6"/>
    <x v="0"/>
    <x v="1"/>
  </r>
  <r>
    <x v="899"/>
    <x v="5"/>
    <x v="0"/>
    <n v="0.16671"/>
    <x v="11"/>
    <n v="6"/>
    <x v="0"/>
    <x v="1"/>
  </r>
  <r>
    <x v="899"/>
    <x v="6"/>
    <x v="0"/>
    <n v="0.38919999999999999"/>
    <x v="11"/>
    <n v="6"/>
    <x v="0"/>
    <x v="1"/>
  </r>
  <r>
    <x v="899"/>
    <x v="17"/>
    <x v="0"/>
    <n v="0.66798000000000002"/>
    <x v="11"/>
    <n v="6"/>
    <x v="0"/>
    <x v="1"/>
  </r>
  <r>
    <x v="899"/>
    <x v="15"/>
    <x v="0"/>
    <n v="0.66798000000000002"/>
    <x v="11"/>
    <n v="6"/>
    <x v="0"/>
    <x v="1"/>
  </r>
  <r>
    <x v="899"/>
    <x v="8"/>
    <x v="0"/>
    <n v="0.66798000000000002"/>
    <x v="11"/>
    <n v="6"/>
    <x v="0"/>
    <x v="1"/>
  </r>
  <r>
    <x v="899"/>
    <x v="9"/>
    <x v="0"/>
    <n v="0.66798000000000002"/>
    <x v="11"/>
    <n v="6"/>
    <x v="0"/>
    <x v="1"/>
  </r>
  <r>
    <x v="899"/>
    <x v="10"/>
    <x v="0"/>
    <n v="0.66798000000000002"/>
    <x v="11"/>
    <n v="6"/>
    <x v="0"/>
    <x v="1"/>
  </r>
  <r>
    <x v="899"/>
    <x v="11"/>
    <x v="0"/>
    <n v="0.66798000000000002"/>
    <x v="11"/>
    <n v="6"/>
    <x v="0"/>
    <x v="1"/>
  </r>
  <r>
    <x v="899"/>
    <x v="12"/>
    <x v="0"/>
    <n v="0.66798000000000002"/>
    <x v="11"/>
    <n v="6"/>
    <x v="0"/>
    <x v="1"/>
  </r>
  <r>
    <x v="899"/>
    <x v="18"/>
    <x v="0"/>
    <n v="0.10630000000000001"/>
    <x v="11"/>
    <n v="6"/>
    <x v="0"/>
    <x v="1"/>
  </r>
  <r>
    <x v="899"/>
    <x v="19"/>
    <x v="0"/>
    <n v="0.13600000000000001"/>
    <x v="11"/>
    <n v="6"/>
    <x v="0"/>
    <x v="1"/>
  </r>
  <r>
    <x v="899"/>
    <x v="13"/>
    <x v="0"/>
    <n v="8.9709999999999998E-2"/>
    <x v="11"/>
    <n v="6"/>
    <x v="0"/>
    <x v="1"/>
  </r>
  <r>
    <x v="899"/>
    <x v="20"/>
    <x v="0"/>
    <n v="0.13600000000000001"/>
    <x v="11"/>
    <n v="6"/>
    <x v="0"/>
    <x v="1"/>
  </r>
  <r>
    <x v="899"/>
    <x v="0"/>
    <x v="1"/>
    <n v="0.123265"/>
    <x v="11"/>
    <n v="6"/>
    <x v="0"/>
    <x v="1"/>
  </r>
  <r>
    <x v="899"/>
    <x v="16"/>
    <x v="1"/>
    <n v="0.25356099999999998"/>
    <x v="11"/>
    <n v="6"/>
    <x v="0"/>
    <x v="1"/>
  </r>
  <r>
    <x v="899"/>
    <x v="14"/>
    <x v="1"/>
    <n v="0.2413691"/>
    <x v="11"/>
    <n v="6"/>
    <x v="0"/>
    <x v="1"/>
  </r>
  <r>
    <x v="899"/>
    <x v="2"/>
    <x v="1"/>
    <n v="0.2482317"/>
    <x v="11"/>
    <n v="6"/>
    <x v="0"/>
    <x v="1"/>
  </r>
  <r>
    <x v="899"/>
    <x v="5"/>
    <x v="1"/>
    <n v="9.9214159999999996E-2"/>
    <x v="11"/>
    <n v="6"/>
    <x v="0"/>
    <x v="1"/>
  </r>
  <r>
    <x v="899"/>
    <x v="6"/>
    <x v="1"/>
    <n v="0.20344719999999999"/>
    <x v="11"/>
    <n v="6"/>
    <x v="0"/>
    <x v="1"/>
  </r>
  <r>
    <x v="899"/>
    <x v="17"/>
    <x v="1"/>
    <n v="0.28260079999999999"/>
    <x v="11"/>
    <n v="6"/>
    <x v="0"/>
    <x v="1"/>
  </r>
  <r>
    <x v="899"/>
    <x v="15"/>
    <x v="1"/>
    <n v="0.27355040000000003"/>
    <x v="11"/>
    <n v="6"/>
    <x v="0"/>
    <x v="1"/>
  </r>
  <r>
    <x v="899"/>
    <x v="8"/>
    <x v="1"/>
    <n v="0.2812171"/>
    <x v="11"/>
    <n v="6"/>
    <x v="0"/>
    <x v="1"/>
  </r>
  <r>
    <x v="899"/>
    <x v="9"/>
    <x v="1"/>
    <n v="0.29490490000000003"/>
    <x v="11"/>
    <n v="6"/>
    <x v="0"/>
    <x v="1"/>
  </r>
  <r>
    <x v="899"/>
    <x v="10"/>
    <x v="1"/>
    <n v="0.31021949999999998"/>
    <x v="11"/>
    <n v="6"/>
    <x v="0"/>
    <x v="1"/>
  </r>
  <r>
    <x v="899"/>
    <x v="11"/>
    <x v="1"/>
    <n v="0.27766420000000003"/>
    <x v="11"/>
    <n v="6"/>
    <x v="0"/>
    <x v="1"/>
  </r>
  <r>
    <x v="899"/>
    <x v="12"/>
    <x v="1"/>
    <n v="0.3484968"/>
    <x v="11"/>
    <n v="6"/>
    <x v="0"/>
    <x v="1"/>
  </r>
  <r>
    <x v="899"/>
    <x v="18"/>
    <x v="1"/>
    <n v="0.21728449999999999"/>
    <x v="11"/>
    <n v="6"/>
    <x v="0"/>
    <x v="1"/>
  </r>
  <r>
    <x v="899"/>
    <x v="19"/>
    <x v="1"/>
    <n v="0.19787479999999999"/>
    <x v="11"/>
    <n v="6"/>
    <x v="0"/>
    <x v="1"/>
  </r>
  <r>
    <x v="899"/>
    <x v="13"/>
    <x v="1"/>
    <n v="8.2475220000000002E-2"/>
    <x v="11"/>
    <n v="6"/>
    <x v="0"/>
    <x v="1"/>
  </r>
  <r>
    <x v="899"/>
    <x v="20"/>
    <x v="1"/>
    <n v="0.16933980000000001"/>
    <x v="11"/>
    <n v="6"/>
    <x v="0"/>
    <x v="1"/>
  </r>
  <r>
    <x v="900"/>
    <x v="0"/>
    <x v="3"/>
    <n v="0.66449999999999998"/>
    <x v="11"/>
    <n v="7"/>
    <x v="0"/>
    <x v="1"/>
  </r>
  <r>
    <x v="900"/>
    <x v="16"/>
    <x v="3"/>
    <n v="1.3732"/>
    <x v="11"/>
    <n v="7"/>
    <x v="0"/>
    <x v="1"/>
  </r>
  <r>
    <x v="900"/>
    <x v="14"/>
    <x v="3"/>
    <n v="1.3042"/>
    <x v="11"/>
    <n v="7"/>
    <x v="0"/>
    <x v="1"/>
  </r>
  <r>
    <x v="900"/>
    <x v="2"/>
    <x v="3"/>
    <n v="1.3442000000000001"/>
    <x v="11"/>
    <n v="7"/>
    <x v="0"/>
    <x v="1"/>
  </r>
  <r>
    <x v="900"/>
    <x v="5"/>
    <x v="3"/>
    <n v="0.87570000000000003"/>
    <x v="11"/>
    <n v="7"/>
    <x v="0"/>
    <x v="1"/>
  </r>
  <r>
    <x v="900"/>
    <x v="6"/>
    <x v="3"/>
    <n v="1.0987"/>
    <x v="11"/>
    <n v="7"/>
    <x v="0"/>
    <x v="1"/>
  </r>
  <r>
    <x v="900"/>
    <x v="17"/>
    <x v="3"/>
    <n v="1.5235000000000001"/>
    <x v="11"/>
    <n v="7"/>
    <x v="0"/>
    <x v="1"/>
  </r>
  <r>
    <x v="900"/>
    <x v="15"/>
    <x v="3"/>
    <n v="1.4779"/>
    <x v="11"/>
    <n v="7"/>
    <x v="0"/>
    <x v="1"/>
  </r>
  <r>
    <x v="900"/>
    <x v="8"/>
    <x v="3"/>
    <n v="1.5205"/>
    <x v="11"/>
    <n v="7"/>
    <x v="0"/>
    <x v="1"/>
  </r>
  <r>
    <x v="900"/>
    <x v="9"/>
    <x v="3"/>
    <n v="1.5911999999999999"/>
    <x v="11"/>
    <n v="7"/>
    <x v="0"/>
    <x v="1"/>
  </r>
  <r>
    <x v="900"/>
    <x v="10"/>
    <x v="3"/>
    <n v="1.6715"/>
    <x v="11"/>
    <n v="7"/>
    <x v="0"/>
    <x v="1"/>
  </r>
  <r>
    <x v="900"/>
    <x v="11"/>
    <x v="3"/>
    <n v="1.5130999999999999"/>
    <x v="11"/>
    <n v="7"/>
    <x v="0"/>
    <x v="1"/>
  </r>
  <r>
    <x v="900"/>
    <x v="12"/>
    <x v="3"/>
    <n v="1.8652"/>
    <x v="11"/>
    <n v="7"/>
    <x v="0"/>
    <x v="1"/>
  </r>
  <r>
    <x v="900"/>
    <x v="18"/>
    <x v="3"/>
    <n v="1.1619999999999999"/>
    <x v="11"/>
    <n v="7"/>
    <x v="0"/>
    <x v="1"/>
  </r>
  <r>
    <x v="900"/>
    <x v="19"/>
    <x v="3"/>
    <n v="1.0582"/>
    <x v="11"/>
    <n v="7"/>
    <x v="0"/>
    <x v="1"/>
  </r>
  <r>
    <x v="900"/>
    <x v="13"/>
    <x v="3"/>
    <n v="0.72430000000000005"/>
    <x v="11"/>
    <n v="7"/>
    <x v="0"/>
    <x v="1"/>
  </r>
  <r>
    <x v="900"/>
    <x v="20"/>
    <x v="3"/>
    <n v="0.90559999999999996"/>
    <x v="11"/>
    <n v="7"/>
    <x v="0"/>
    <x v="1"/>
  </r>
  <r>
    <x v="900"/>
    <x v="0"/>
    <x v="2"/>
    <n v="0.37398389999999998"/>
    <x v="11"/>
    <n v="7"/>
    <x v="0"/>
    <x v="1"/>
  </r>
  <r>
    <x v="900"/>
    <x v="16"/>
    <x v="2"/>
    <n v="0.60307279999999996"/>
    <x v="11"/>
    <n v="7"/>
    <x v="0"/>
    <x v="1"/>
  </r>
  <r>
    <x v="900"/>
    <x v="14"/>
    <x v="2"/>
    <n v="0.54697530000000005"/>
    <x v="11"/>
    <n v="7"/>
    <x v="0"/>
    <x v="1"/>
  </r>
  <r>
    <x v="900"/>
    <x v="2"/>
    <x v="2"/>
    <n v="0.57949550000000005"/>
    <x v="11"/>
    <n v="7"/>
    <x v="0"/>
    <x v="1"/>
  </r>
  <r>
    <x v="900"/>
    <x v="5"/>
    <x v="2"/>
    <n v="0.6082457"/>
    <x v="11"/>
    <n v="7"/>
    <x v="0"/>
    <x v="1"/>
  </r>
  <r>
    <x v="900"/>
    <x v="6"/>
    <x v="2"/>
    <n v="0.5040521"/>
    <x v="11"/>
    <n v="7"/>
    <x v="0"/>
    <x v="1"/>
  </r>
  <r>
    <x v="900"/>
    <x v="17"/>
    <x v="2"/>
    <n v="0.57063779999999997"/>
    <x v="11"/>
    <n v="7"/>
    <x v="0"/>
    <x v="1"/>
  </r>
  <r>
    <x v="900"/>
    <x v="15"/>
    <x v="2"/>
    <n v="0.5335647"/>
    <x v="11"/>
    <n v="7"/>
    <x v="0"/>
    <x v="1"/>
  </r>
  <r>
    <x v="900"/>
    <x v="8"/>
    <x v="2"/>
    <n v="0.5681988"/>
    <x v="11"/>
    <n v="7"/>
    <x v="0"/>
    <x v="1"/>
  </r>
  <r>
    <x v="900"/>
    <x v="9"/>
    <x v="2"/>
    <n v="0.62567850000000003"/>
    <x v="11"/>
    <n v="7"/>
    <x v="0"/>
    <x v="1"/>
  </r>
  <r>
    <x v="900"/>
    <x v="10"/>
    <x v="2"/>
    <n v="0.69096310000000005"/>
    <x v="11"/>
    <n v="7"/>
    <x v="0"/>
    <x v="1"/>
  </r>
  <r>
    <x v="900"/>
    <x v="11"/>
    <x v="2"/>
    <n v="0.56218259999999998"/>
    <x v="11"/>
    <n v="7"/>
    <x v="0"/>
    <x v="1"/>
  </r>
  <r>
    <x v="900"/>
    <x v="12"/>
    <x v="2"/>
    <n v="0.8484429"/>
    <x v="11"/>
    <n v="7"/>
    <x v="0"/>
    <x v="1"/>
  </r>
  <r>
    <x v="900"/>
    <x v="18"/>
    <x v="2"/>
    <n v="0.83841540000000003"/>
    <x v="11"/>
    <n v="7"/>
    <x v="0"/>
    <x v="1"/>
  </r>
  <r>
    <x v="900"/>
    <x v="19"/>
    <x v="2"/>
    <n v="0.72322520000000001"/>
    <x v="11"/>
    <n v="7"/>
    <x v="0"/>
    <x v="1"/>
  </r>
  <r>
    <x v="900"/>
    <x v="13"/>
    <x v="2"/>
    <n v="0.55126350000000002"/>
    <x v="11"/>
    <n v="7"/>
    <x v="0"/>
    <x v="1"/>
  </r>
  <r>
    <x v="900"/>
    <x v="20"/>
    <x v="2"/>
    <n v="0.60976019999999997"/>
    <x v="11"/>
    <n v="7"/>
    <x v="0"/>
    <x v="1"/>
  </r>
  <r>
    <x v="900"/>
    <x v="0"/>
    <x v="0"/>
    <n v="0.16625999999999999"/>
    <x v="11"/>
    <n v="7"/>
    <x v="0"/>
    <x v="1"/>
  </r>
  <r>
    <x v="900"/>
    <x v="16"/>
    <x v="0"/>
    <n v="0.51334999999999997"/>
    <x v="11"/>
    <n v="7"/>
    <x v="0"/>
    <x v="1"/>
  </r>
  <r>
    <x v="900"/>
    <x v="14"/>
    <x v="0"/>
    <n v="0.51334999999999997"/>
    <x v="11"/>
    <n v="7"/>
    <x v="0"/>
    <x v="1"/>
  </r>
  <r>
    <x v="900"/>
    <x v="2"/>
    <x v="0"/>
    <n v="0.51334999999999997"/>
    <x v="11"/>
    <n v="7"/>
    <x v="0"/>
    <x v="1"/>
  </r>
  <r>
    <x v="900"/>
    <x v="5"/>
    <x v="0"/>
    <n v="0.16671"/>
    <x v="11"/>
    <n v="7"/>
    <x v="0"/>
    <x v="1"/>
  </r>
  <r>
    <x v="900"/>
    <x v="6"/>
    <x v="0"/>
    <n v="0.38919999999999999"/>
    <x v="11"/>
    <n v="7"/>
    <x v="0"/>
    <x v="1"/>
  </r>
  <r>
    <x v="900"/>
    <x v="17"/>
    <x v="0"/>
    <n v="0.66798000000000002"/>
    <x v="11"/>
    <n v="7"/>
    <x v="0"/>
    <x v="1"/>
  </r>
  <r>
    <x v="900"/>
    <x v="15"/>
    <x v="0"/>
    <n v="0.66798000000000002"/>
    <x v="11"/>
    <n v="7"/>
    <x v="0"/>
    <x v="1"/>
  </r>
  <r>
    <x v="900"/>
    <x v="8"/>
    <x v="0"/>
    <n v="0.66798000000000002"/>
    <x v="11"/>
    <n v="7"/>
    <x v="0"/>
    <x v="1"/>
  </r>
  <r>
    <x v="900"/>
    <x v="9"/>
    <x v="0"/>
    <n v="0.66798000000000002"/>
    <x v="11"/>
    <n v="7"/>
    <x v="0"/>
    <x v="1"/>
  </r>
  <r>
    <x v="900"/>
    <x v="10"/>
    <x v="0"/>
    <n v="0.66798000000000002"/>
    <x v="11"/>
    <n v="7"/>
    <x v="0"/>
    <x v="1"/>
  </r>
  <r>
    <x v="900"/>
    <x v="11"/>
    <x v="0"/>
    <n v="0.66798000000000002"/>
    <x v="11"/>
    <n v="7"/>
    <x v="0"/>
    <x v="1"/>
  </r>
  <r>
    <x v="900"/>
    <x v="12"/>
    <x v="0"/>
    <n v="0.66798000000000002"/>
    <x v="11"/>
    <n v="7"/>
    <x v="0"/>
    <x v="1"/>
  </r>
  <r>
    <x v="900"/>
    <x v="18"/>
    <x v="0"/>
    <n v="0.10630000000000001"/>
    <x v="11"/>
    <n v="7"/>
    <x v="0"/>
    <x v="1"/>
  </r>
  <r>
    <x v="900"/>
    <x v="19"/>
    <x v="0"/>
    <n v="0.13600000000000001"/>
    <x v="11"/>
    <n v="7"/>
    <x v="0"/>
    <x v="1"/>
  </r>
  <r>
    <x v="900"/>
    <x v="13"/>
    <x v="0"/>
    <n v="8.9709999999999998E-2"/>
    <x v="11"/>
    <n v="7"/>
    <x v="0"/>
    <x v="1"/>
  </r>
  <r>
    <x v="900"/>
    <x v="20"/>
    <x v="0"/>
    <n v="0.13600000000000001"/>
    <x v="11"/>
    <n v="7"/>
    <x v="0"/>
    <x v="1"/>
  </r>
  <r>
    <x v="900"/>
    <x v="0"/>
    <x v="1"/>
    <n v="0.12425609999999999"/>
    <x v="11"/>
    <n v="7"/>
    <x v="0"/>
    <x v="1"/>
  </r>
  <r>
    <x v="900"/>
    <x v="16"/>
    <x v="1"/>
    <n v="0.25677729999999999"/>
    <x v="11"/>
    <n v="7"/>
    <x v="0"/>
    <x v="1"/>
  </r>
  <r>
    <x v="900"/>
    <x v="14"/>
    <x v="1"/>
    <n v="0.2438748"/>
    <x v="11"/>
    <n v="7"/>
    <x v="0"/>
    <x v="1"/>
  </r>
  <r>
    <x v="900"/>
    <x v="2"/>
    <x v="1"/>
    <n v="0.25135449999999998"/>
    <x v="11"/>
    <n v="7"/>
    <x v="0"/>
    <x v="1"/>
  </r>
  <r>
    <x v="900"/>
    <x v="5"/>
    <x v="1"/>
    <n v="0.10074420000000001"/>
    <x v="11"/>
    <n v="7"/>
    <x v="0"/>
    <x v="1"/>
  </r>
  <r>
    <x v="900"/>
    <x v="6"/>
    <x v="1"/>
    <n v="0.20544799999999999"/>
    <x v="11"/>
    <n v="7"/>
    <x v="0"/>
    <x v="1"/>
  </r>
  <r>
    <x v="900"/>
    <x v="17"/>
    <x v="1"/>
    <n v="0.28488210000000003"/>
    <x v="11"/>
    <n v="7"/>
    <x v="0"/>
    <x v="1"/>
  </r>
  <r>
    <x v="900"/>
    <x v="15"/>
    <x v="1"/>
    <n v="0.27635530000000003"/>
    <x v="11"/>
    <n v="7"/>
    <x v="0"/>
    <x v="1"/>
  </r>
  <r>
    <x v="900"/>
    <x v="8"/>
    <x v="1"/>
    <n v="0.28432109999999999"/>
    <x v="11"/>
    <n v="7"/>
    <x v="0"/>
    <x v="1"/>
  </r>
  <r>
    <x v="900"/>
    <x v="9"/>
    <x v="1"/>
    <n v="0.29754150000000001"/>
    <x v="11"/>
    <n v="7"/>
    <x v="0"/>
    <x v="1"/>
  </r>
  <r>
    <x v="900"/>
    <x v="10"/>
    <x v="1"/>
    <n v="0.31255690000000003"/>
    <x v="11"/>
    <n v="7"/>
    <x v="0"/>
    <x v="1"/>
  </r>
  <r>
    <x v="900"/>
    <x v="11"/>
    <x v="1"/>
    <n v="0.28293740000000001"/>
    <x v="11"/>
    <n v="7"/>
    <x v="0"/>
    <x v="1"/>
  </r>
  <r>
    <x v="900"/>
    <x v="12"/>
    <x v="1"/>
    <n v="0.34877720000000001"/>
    <x v="11"/>
    <n v="7"/>
    <x v="0"/>
    <x v="1"/>
  </r>
  <r>
    <x v="900"/>
    <x v="18"/>
    <x v="1"/>
    <n v="0.21728449999999999"/>
    <x v="11"/>
    <n v="7"/>
    <x v="0"/>
    <x v="1"/>
  </r>
  <r>
    <x v="900"/>
    <x v="19"/>
    <x v="1"/>
    <n v="0.19787479999999999"/>
    <x v="11"/>
    <n v="7"/>
    <x v="0"/>
    <x v="1"/>
  </r>
  <r>
    <x v="900"/>
    <x v="13"/>
    <x v="1"/>
    <n v="8.3326549999999999E-2"/>
    <x v="11"/>
    <n v="7"/>
    <x v="0"/>
    <x v="1"/>
  </r>
  <r>
    <x v="900"/>
    <x v="20"/>
    <x v="1"/>
    <n v="0.16933980000000001"/>
    <x v="11"/>
    <n v="7"/>
    <x v="0"/>
    <x v="1"/>
  </r>
  <r>
    <x v="901"/>
    <x v="0"/>
    <x v="3"/>
    <n v="0.66879999999999995"/>
    <x v="11"/>
    <n v="8"/>
    <x v="0"/>
    <x v="1"/>
  </r>
  <r>
    <x v="901"/>
    <x v="16"/>
    <x v="3"/>
    <n v="1.3922000000000001"/>
    <x v="11"/>
    <n v="8"/>
    <x v="0"/>
    <x v="1"/>
  </r>
  <r>
    <x v="901"/>
    <x v="14"/>
    <x v="3"/>
    <n v="1.3230999999999999"/>
    <x v="11"/>
    <n v="8"/>
    <x v="0"/>
    <x v="1"/>
  </r>
  <r>
    <x v="901"/>
    <x v="2"/>
    <x v="3"/>
    <n v="1.3636999999999999"/>
    <x v="11"/>
    <n v="8"/>
    <x v="0"/>
    <x v="1"/>
  </r>
  <r>
    <x v="901"/>
    <x v="5"/>
    <x v="3"/>
    <n v="0.89400000000000002"/>
    <x v="11"/>
    <n v="8"/>
    <x v="0"/>
    <x v="1"/>
  </r>
  <r>
    <x v="901"/>
    <x v="6"/>
    <x v="3"/>
    <n v="1.1154999999999999"/>
    <x v="11"/>
    <n v="8"/>
    <x v="0"/>
    <x v="1"/>
  </r>
  <r>
    <x v="901"/>
    <x v="17"/>
    <x v="3"/>
    <n v="1.5343"/>
    <x v="11"/>
    <n v="8"/>
    <x v="0"/>
    <x v="1"/>
  </r>
  <r>
    <x v="901"/>
    <x v="15"/>
    <x v="3"/>
    <n v="1.4915"/>
    <x v="11"/>
    <n v="8"/>
    <x v="0"/>
    <x v="1"/>
  </r>
  <r>
    <x v="901"/>
    <x v="8"/>
    <x v="3"/>
    <n v="1.5343"/>
    <x v="11"/>
    <n v="8"/>
    <x v="0"/>
    <x v="1"/>
  </r>
  <r>
    <x v="901"/>
    <x v="9"/>
    <x v="3"/>
    <n v="1.6053999999999999"/>
    <x v="11"/>
    <n v="8"/>
    <x v="0"/>
    <x v="1"/>
  </r>
  <r>
    <x v="901"/>
    <x v="10"/>
    <x v="3"/>
    <n v="1.6840999999999999"/>
    <x v="11"/>
    <n v="8"/>
    <x v="0"/>
    <x v="1"/>
  </r>
  <r>
    <x v="901"/>
    <x v="11"/>
    <x v="3"/>
    <n v="1.5241"/>
    <x v="11"/>
    <n v="8"/>
    <x v="0"/>
    <x v="1"/>
  </r>
  <r>
    <x v="901"/>
    <x v="12"/>
    <x v="3"/>
    <n v="1.8652"/>
    <x v="11"/>
    <n v="8"/>
    <x v="0"/>
    <x v="1"/>
  </r>
  <r>
    <x v="901"/>
    <x v="18"/>
    <x v="3"/>
    <n v="1.1619999999999999"/>
    <x v="11"/>
    <n v="8"/>
    <x v="0"/>
    <x v="1"/>
  </r>
  <r>
    <x v="901"/>
    <x v="19"/>
    <x v="3"/>
    <n v="1.0577000000000001"/>
    <x v="11"/>
    <n v="8"/>
    <x v="0"/>
    <x v="1"/>
  </r>
  <r>
    <x v="901"/>
    <x v="13"/>
    <x v="3"/>
    <n v="0.74809999999999999"/>
    <x v="11"/>
    <n v="8"/>
    <x v="0"/>
    <x v="1"/>
  </r>
  <r>
    <x v="901"/>
    <x v="20"/>
    <x v="3"/>
    <n v="0.90559999999999996"/>
    <x v="11"/>
    <n v="8"/>
    <x v="0"/>
    <x v="1"/>
  </r>
  <r>
    <x v="901"/>
    <x v="0"/>
    <x v="2"/>
    <n v="0.37747979999999998"/>
    <x v="11"/>
    <n v="8"/>
    <x v="0"/>
    <x v="1"/>
  </r>
  <r>
    <x v="901"/>
    <x v="16"/>
    <x v="2"/>
    <n v="0.61851990000000001"/>
    <x v="11"/>
    <n v="8"/>
    <x v="0"/>
    <x v="1"/>
  </r>
  <r>
    <x v="901"/>
    <x v="14"/>
    <x v="2"/>
    <n v="0.56234099999999998"/>
    <x v="11"/>
    <n v="8"/>
    <x v="0"/>
    <x v="1"/>
  </r>
  <r>
    <x v="901"/>
    <x v="2"/>
    <x v="2"/>
    <n v="0.59534920000000002"/>
    <x v="11"/>
    <n v="8"/>
    <x v="0"/>
    <x v="1"/>
  </r>
  <r>
    <x v="901"/>
    <x v="5"/>
    <x v="2"/>
    <n v="0.62444040000000001"/>
    <x v="11"/>
    <n v="8"/>
    <x v="0"/>
    <x v="1"/>
  </r>
  <r>
    <x v="901"/>
    <x v="6"/>
    <x v="2"/>
    <n v="0.51771060000000002"/>
    <x v="11"/>
    <n v="8"/>
    <x v="0"/>
    <x v="1"/>
  </r>
  <r>
    <x v="901"/>
    <x v="17"/>
    <x v="2"/>
    <n v="0.5794184"/>
    <x v="11"/>
    <n v="8"/>
    <x v="0"/>
    <x v="1"/>
  </r>
  <r>
    <x v="901"/>
    <x v="15"/>
    <x v="2"/>
    <n v="0.54462160000000004"/>
    <x v="11"/>
    <n v="8"/>
    <x v="0"/>
    <x v="1"/>
  </r>
  <r>
    <x v="901"/>
    <x v="8"/>
    <x v="2"/>
    <n v="0.5794184"/>
    <x v="11"/>
    <n v="8"/>
    <x v="0"/>
    <x v="1"/>
  </r>
  <r>
    <x v="901"/>
    <x v="9"/>
    <x v="2"/>
    <n v="0.63722319999999999"/>
    <x v="11"/>
    <n v="8"/>
    <x v="0"/>
    <x v="1"/>
  </r>
  <r>
    <x v="901"/>
    <x v="10"/>
    <x v="2"/>
    <n v="0.70120689999999997"/>
    <x v="11"/>
    <n v="8"/>
    <x v="0"/>
    <x v="1"/>
  </r>
  <r>
    <x v="901"/>
    <x v="11"/>
    <x v="2"/>
    <n v="0.57112560000000001"/>
    <x v="11"/>
    <n v="8"/>
    <x v="0"/>
    <x v="1"/>
  </r>
  <r>
    <x v="901"/>
    <x v="12"/>
    <x v="2"/>
    <n v="0.8484429"/>
    <x v="11"/>
    <n v="8"/>
    <x v="0"/>
    <x v="1"/>
  </r>
  <r>
    <x v="901"/>
    <x v="18"/>
    <x v="2"/>
    <n v="0.83841540000000003"/>
    <x v="11"/>
    <n v="8"/>
    <x v="0"/>
    <x v="1"/>
  </r>
  <r>
    <x v="901"/>
    <x v="19"/>
    <x v="2"/>
    <n v="0.72281870000000004"/>
    <x v="11"/>
    <n v="8"/>
    <x v="0"/>
    <x v="1"/>
  </r>
  <r>
    <x v="901"/>
    <x v="13"/>
    <x v="2"/>
    <n v="0.57232539999999998"/>
    <x v="11"/>
    <n v="8"/>
    <x v="0"/>
    <x v="1"/>
  </r>
  <r>
    <x v="901"/>
    <x v="20"/>
    <x v="2"/>
    <n v="0.60976019999999997"/>
    <x v="11"/>
    <n v="8"/>
    <x v="0"/>
    <x v="1"/>
  </r>
  <r>
    <x v="901"/>
    <x v="0"/>
    <x v="0"/>
    <n v="0.16625999999999999"/>
    <x v="11"/>
    <n v="8"/>
    <x v="0"/>
    <x v="1"/>
  </r>
  <r>
    <x v="901"/>
    <x v="16"/>
    <x v="0"/>
    <n v="0.51334999999999997"/>
    <x v="11"/>
    <n v="8"/>
    <x v="0"/>
    <x v="1"/>
  </r>
  <r>
    <x v="901"/>
    <x v="14"/>
    <x v="0"/>
    <n v="0.51334999999999997"/>
    <x v="11"/>
    <n v="8"/>
    <x v="0"/>
    <x v="1"/>
  </r>
  <r>
    <x v="901"/>
    <x v="2"/>
    <x v="0"/>
    <n v="0.51334999999999997"/>
    <x v="11"/>
    <n v="8"/>
    <x v="0"/>
    <x v="1"/>
  </r>
  <r>
    <x v="901"/>
    <x v="5"/>
    <x v="0"/>
    <n v="0.16671"/>
    <x v="11"/>
    <n v="8"/>
    <x v="0"/>
    <x v="1"/>
  </r>
  <r>
    <x v="901"/>
    <x v="6"/>
    <x v="0"/>
    <n v="0.38919999999999999"/>
    <x v="11"/>
    <n v="8"/>
    <x v="0"/>
    <x v="1"/>
  </r>
  <r>
    <x v="901"/>
    <x v="17"/>
    <x v="0"/>
    <n v="0.66798000000000002"/>
    <x v="11"/>
    <n v="8"/>
    <x v="0"/>
    <x v="1"/>
  </r>
  <r>
    <x v="901"/>
    <x v="15"/>
    <x v="0"/>
    <n v="0.66798000000000002"/>
    <x v="11"/>
    <n v="8"/>
    <x v="0"/>
    <x v="1"/>
  </r>
  <r>
    <x v="901"/>
    <x v="8"/>
    <x v="0"/>
    <n v="0.66798000000000002"/>
    <x v="11"/>
    <n v="8"/>
    <x v="0"/>
    <x v="1"/>
  </r>
  <r>
    <x v="901"/>
    <x v="9"/>
    <x v="0"/>
    <n v="0.66798000000000002"/>
    <x v="11"/>
    <n v="8"/>
    <x v="0"/>
    <x v="1"/>
  </r>
  <r>
    <x v="901"/>
    <x v="10"/>
    <x v="0"/>
    <n v="0.66798000000000002"/>
    <x v="11"/>
    <n v="8"/>
    <x v="0"/>
    <x v="1"/>
  </r>
  <r>
    <x v="901"/>
    <x v="11"/>
    <x v="0"/>
    <n v="0.66798000000000002"/>
    <x v="11"/>
    <n v="8"/>
    <x v="0"/>
    <x v="1"/>
  </r>
  <r>
    <x v="901"/>
    <x v="12"/>
    <x v="0"/>
    <n v="0.66798000000000002"/>
    <x v="11"/>
    <n v="8"/>
    <x v="0"/>
    <x v="1"/>
  </r>
  <r>
    <x v="901"/>
    <x v="18"/>
    <x v="0"/>
    <n v="0.10630000000000001"/>
    <x v="11"/>
    <n v="8"/>
    <x v="0"/>
    <x v="1"/>
  </r>
  <r>
    <x v="901"/>
    <x v="19"/>
    <x v="0"/>
    <n v="0.13600000000000001"/>
    <x v="11"/>
    <n v="8"/>
    <x v="0"/>
    <x v="1"/>
  </r>
  <r>
    <x v="901"/>
    <x v="13"/>
    <x v="0"/>
    <n v="8.9709999999999998E-2"/>
    <x v="11"/>
    <n v="8"/>
    <x v="0"/>
    <x v="1"/>
  </r>
  <r>
    <x v="901"/>
    <x v="20"/>
    <x v="0"/>
    <n v="0.13600000000000001"/>
    <x v="11"/>
    <n v="8"/>
    <x v="0"/>
    <x v="1"/>
  </r>
  <r>
    <x v="901"/>
    <x v="0"/>
    <x v="1"/>
    <n v="0.12506020000000001"/>
    <x v="11"/>
    <n v="8"/>
    <x v="0"/>
    <x v="1"/>
  </r>
  <r>
    <x v="901"/>
    <x v="16"/>
    <x v="1"/>
    <n v="0.26033010000000001"/>
    <x v="11"/>
    <n v="8"/>
    <x v="0"/>
    <x v="1"/>
  </r>
  <r>
    <x v="901"/>
    <x v="14"/>
    <x v="1"/>
    <n v="0.24740889999999999"/>
    <x v="11"/>
    <n v="8"/>
    <x v="0"/>
    <x v="1"/>
  </r>
  <r>
    <x v="901"/>
    <x v="2"/>
    <x v="1"/>
    <n v="0.25500080000000003"/>
    <x v="11"/>
    <n v="8"/>
    <x v="0"/>
    <x v="1"/>
  </r>
  <r>
    <x v="901"/>
    <x v="5"/>
    <x v="1"/>
    <n v="0.1028496"/>
    <x v="11"/>
    <n v="8"/>
    <x v="0"/>
    <x v="1"/>
  </r>
  <r>
    <x v="901"/>
    <x v="6"/>
    <x v="1"/>
    <n v="0.20858940000000001"/>
    <x v="11"/>
    <n v="8"/>
    <x v="0"/>
    <x v="1"/>
  </r>
  <r>
    <x v="901"/>
    <x v="17"/>
    <x v="1"/>
    <n v="0.28690159999999998"/>
    <x v="11"/>
    <n v="8"/>
    <x v="0"/>
    <x v="1"/>
  </r>
  <r>
    <x v="901"/>
    <x v="15"/>
    <x v="1"/>
    <n v="0.27889839999999999"/>
    <x v="11"/>
    <n v="8"/>
    <x v="0"/>
    <x v="1"/>
  </r>
  <r>
    <x v="901"/>
    <x v="8"/>
    <x v="1"/>
    <n v="0.28690159999999998"/>
    <x v="11"/>
    <n v="8"/>
    <x v="0"/>
    <x v="1"/>
  </r>
  <r>
    <x v="901"/>
    <x v="9"/>
    <x v="1"/>
    <n v="0.30019669999999998"/>
    <x v="11"/>
    <n v="8"/>
    <x v="0"/>
    <x v="1"/>
  </r>
  <r>
    <x v="901"/>
    <x v="10"/>
    <x v="1"/>
    <n v="0.314913"/>
    <x v="11"/>
    <n v="8"/>
    <x v="0"/>
    <x v="1"/>
  </r>
  <r>
    <x v="901"/>
    <x v="11"/>
    <x v="1"/>
    <n v="0.28499429999999998"/>
    <x v="11"/>
    <n v="8"/>
    <x v="0"/>
    <x v="1"/>
  </r>
  <r>
    <x v="901"/>
    <x v="12"/>
    <x v="1"/>
    <n v="0.34877720000000001"/>
    <x v="11"/>
    <n v="8"/>
    <x v="0"/>
    <x v="1"/>
  </r>
  <r>
    <x v="901"/>
    <x v="18"/>
    <x v="1"/>
    <n v="0.21728449999999999"/>
    <x v="11"/>
    <n v="8"/>
    <x v="0"/>
    <x v="1"/>
  </r>
  <r>
    <x v="901"/>
    <x v="19"/>
    <x v="1"/>
    <n v="0.19778129999999999"/>
    <x v="11"/>
    <n v="8"/>
    <x v="0"/>
    <x v="1"/>
  </r>
  <r>
    <x v="901"/>
    <x v="13"/>
    <x v="1"/>
    <n v="8.6064600000000005E-2"/>
    <x v="11"/>
    <n v="8"/>
    <x v="0"/>
    <x v="1"/>
  </r>
  <r>
    <x v="901"/>
    <x v="20"/>
    <x v="1"/>
    <n v="0.16933980000000001"/>
    <x v="11"/>
    <n v="8"/>
    <x v="0"/>
    <x v="1"/>
  </r>
  <r>
    <x v="902"/>
    <x v="0"/>
    <x v="3"/>
    <n v="0.66979999999999995"/>
    <x v="11"/>
    <n v="9"/>
    <x v="0"/>
    <x v="1"/>
  </r>
  <r>
    <x v="902"/>
    <x v="16"/>
    <x v="3"/>
    <n v="1.4068000000000001"/>
    <x v="11"/>
    <n v="9"/>
    <x v="0"/>
    <x v="1"/>
  </r>
  <r>
    <x v="902"/>
    <x v="14"/>
    <x v="3"/>
    <n v="1.3439000000000001"/>
    <x v="11"/>
    <n v="9"/>
    <x v="0"/>
    <x v="1"/>
  </r>
  <r>
    <x v="902"/>
    <x v="2"/>
    <x v="3"/>
    <n v="1.3825000000000001"/>
    <x v="11"/>
    <n v="9"/>
    <x v="0"/>
    <x v="1"/>
  </r>
  <r>
    <x v="902"/>
    <x v="5"/>
    <x v="3"/>
    <n v="0.91290000000000004"/>
    <x v="11"/>
    <n v="9"/>
    <x v="0"/>
    <x v="1"/>
  </r>
  <r>
    <x v="902"/>
    <x v="6"/>
    <x v="3"/>
    <n v="1.1328"/>
    <x v="11"/>
    <n v="9"/>
    <x v="0"/>
    <x v="1"/>
  </r>
  <r>
    <x v="902"/>
    <x v="17"/>
    <x v="3"/>
    <n v="1.548"/>
    <x v="11"/>
    <n v="9"/>
    <x v="0"/>
    <x v="1"/>
  </r>
  <r>
    <x v="902"/>
    <x v="15"/>
    <x v="3"/>
    <n v="1.5083"/>
    <x v="11"/>
    <n v="9"/>
    <x v="0"/>
    <x v="1"/>
  </r>
  <r>
    <x v="902"/>
    <x v="8"/>
    <x v="3"/>
    <n v="1.5530999999999999"/>
    <x v="11"/>
    <n v="9"/>
    <x v="0"/>
    <x v="1"/>
  </r>
  <r>
    <x v="902"/>
    <x v="9"/>
    <x v="3"/>
    <n v="1.6183000000000001"/>
    <x v="11"/>
    <n v="9"/>
    <x v="0"/>
    <x v="1"/>
  </r>
  <r>
    <x v="902"/>
    <x v="10"/>
    <x v="3"/>
    <n v="1.706"/>
    <x v="11"/>
    <n v="9"/>
    <x v="0"/>
    <x v="1"/>
  </r>
  <r>
    <x v="902"/>
    <x v="11"/>
    <x v="3"/>
    <n v="1.5347999999999999"/>
    <x v="11"/>
    <n v="9"/>
    <x v="0"/>
    <x v="1"/>
  </r>
  <r>
    <x v="902"/>
    <x v="12"/>
    <x v="3"/>
    <n v="1.8755999999999999"/>
    <x v="11"/>
    <n v="9"/>
    <x v="0"/>
    <x v="1"/>
  </r>
  <r>
    <x v="902"/>
    <x v="18"/>
    <x v="3"/>
    <n v="1.18"/>
    <x v="11"/>
    <n v="9"/>
    <x v="0"/>
    <x v="1"/>
  </r>
  <r>
    <x v="902"/>
    <x v="19"/>
    <x v="3"/>
    <n v="1.0726"/>
    <x v="11"/>
    <n v="9"/>
    <x v="0"/>
    <x v="1"/>
  </r>
  <r>
    <x v="902"/>
    <x v="13"/>
    <x v="3"/>
    <n v="0.76939999999999997"/>
    <x v="11"/>
    <n v="9"/>
    <x v="0"/>
    <x v="1"/>
  </r>
  <r>
    <x v="902"/>
    <x v="20"/>
    <x v="3"/>
    <n v="0.90559999999999996"/>
    <x v="11"/>
    <n v="9"/>
    <x v="0"/>
    <x v="1"/>
  </r>
  <r>
    <x v="902"/>
    <x v="0"/>
    <x v="2"/>
    <n v="0.37829279999999998"/>
    <x v="11"/>
    <n v="9"/>
    <x v="0"/>
    <x v="1"/>
  </r>
  <r>
    <x v="902"/>
    <x v="16"/>
    <x v="2"/>
    <n v="0.63038989999999995"/>
    <x v="11"/>
    <n v="9"/>
    <x v="0"/>
    <x v="1"/>
  </r>
  <r>
    <x v="902"/>
    <x v="14"/>
    <x v="2"/>
    <n v="0.57925159999999998"/>
    <x v="11"/>
    <n v="9"/>
    <x v="0"/>
    <x v="1"/>
  </r>
  <r>
    <x v="902"/>
    <x v="2"/>
    <x v="2"/>
    <n v="0.6106338"/>
    <x v="11"/>
    <n v="9"/>
    <x v="0"/>
    <x v="1"/>
  </r>
  <r>
    <x v="902"/>
    <x v="5"/>
    <x v="2"/>
    <n v="0.64116609999999996"/>
    <x v="11"/>
    <n v="9"/>
    <x v="0"/>
    <x v="1"/>
  </r>
  <r>
    <x v="902"/>
    <x v="6"/>
    <x v="2"/>
    <n v="0.53177569999999996"/>
    <x v="11"/>
    <n v="9"/>
    <x v="0"/>
    <x v="1"/>
  </r>
  <r>
    <x v="902"/>
    <x v="17"/>
    <x v="2"/>
    <n v="0.59055659999999999"/>
    <x v="11"/>
    <n v="9"/>
    <x v="0"/>
    <x v="1"/>
  </r>
  <r>
    <x v="902"/>
    <x v="15"/>
    <x v="2"/>
    <n v="0.55828009999999995"/>
    <x v="11"/>
    <n v="9"/>
    <x v="0"/>
    <x v="1"/>
  </r>
  <r>
    <x v="902"/>
    <x v="8"/>
    <x v="2"/>
    <n v="0.59470290000000003"/>
    <x v="11"/>
    <n v="9"/>
    <x v="0"/>
    <x v="1"/>
  </r>
  <r>
    <x v="902"/>
    <x v="9"/>
    <x v="2"/>
    <n v="0.64771100000000004"/>
    <x v="11"/>
    <n v="9"/>
    <x v="0"/>
    <x v="1"/>
  </r>
  <r>
    <x v="902"/>
    <x v="10"/>
    <x v="2"/>
    <n v="0.71901179999999998"/>
    <x v="11"/>
    <n v="9"/>
    <x v="0"/>
    <x v="1"/>
  </r>
  <r>
    <x v="902"/>
    <x v="11"/>
    <x v="2"/>
    <n v="0.57982489999999998"/>
    <x v="11"/>
    <n v="9"/>
    <x v="0"/>
    <x v="1"/>
  </r>
  <r>
    <x v="902"/>
    <x v="12"/>
    <x v="2"/>
    <n v="0.85689800000000005"/>
    <x v="11"/>
    <n v="9"/>
    <x v="0"/>
    <x v="1"/>
  </r>
  <r>
    <x v="902"/>
    <x v="18"/>
    <x v="2"/>
    <n v="0.85304959999999996"/>
    <x v="11"/>
    <n v="9"/>
    <x v="0"/>
    <x v="1"/>
  </r>
  <r>
    <x v="902"/>
    <x v="19"/>
    <x v="2"/>
    <n v="0.73493249999999999"/>
    <x v="11"/>
    <n v="9"/>
    <x v="0"/>
    <x v="1"/>
  </r>
  <r>
    <x v="902"/>
    <x v="13"/>
    <x v="2"/>
    <n v="0.59117500000000001"/>
    <x v="11"/>
    <n v="9"/>
    <x v="0"/>
    <x v="1"/>
  </r>
  <r>
    <x v="902"/>
    <x v="20"/>
    <x v="2"/>
    <n v="0.60976019999999997"/>
    <x v="11"/>
    <n v="9"/>
    <x v="0"/>
    <x v="1"/>
  </r>
  <r>
    <x v="902"/>
    <x v="0"/>
    <x v="0"/>
    <n v="0.16625999999999999"/>
    <x v="11"/>
    <n v="9"/>
    <x v="0"/>
    <x v="1"/>
  </r>
  <r>
    <x v="902"/>
    <x v="16"/>
    <x v="0"/>
    <n v="0.51334999999999997"/>
    <x v="11"/>
    <n v="9"/>
    <x v="0"/>
    <x v="1"/>
  </r>
  <r>
    <x v="902"/>
    <x v="14"/>
    <x v="0"/>
    <n v="0.51334999999999997"/>
    <x v="11"/>
    <n v="9"/>
    <x v="0"/>
    <x v="1"/>
  </r>
  <r>
    <x v="902"/>
    <x v="2"/>
    <x v="0"/>
    <n v="0.51334999999999997"/>
    <x v="11"/>
    <n v="9"/>
    <x v="0"/>
    <x v="1"/>
  </r>
  <r>
    <x v="902"/>
    <x v="5"/>
    <x v="0"/>
    <n v="0.16671"/>
    <x v="11"/>
    <n v="9"/>
    <x v="0"/>
    <x v="1"/>
  </r>
  <r>
    <x v="902"/>
    <x v="6"/>
    <x v="0"/>
    <n v="0.38919999999999999"/>
    <x v="11"/>
    <n v="9"/>
    <x v="0"/>
    <x v="1"/>
  </r>
  <r>
    <x v="902"/>
    <x v="17"/>
    <x v="0"/>
    <n v="0.66798000000000002"/>
    <x v="11"/>
    <n v="9"/>
    <x v="0"/>
    <x v="1"/>
  </r>
  <r>
    <x v="902"/>
    <x v="15"/>
    <x v="0"/>
    <n v="0.66798000000000002"/>
    <x v="11"/>
    <n v="9"/>
    <x v="0"/>
    <x v="1"/>
  </r>
  <r>
    <x v="902"/>
    <x v="8"/>
    <x v="0"/>
    <n v="0.66798000000000002"/>
    <x v="11"/>
    <n v="9"/>
    <x v="0"/>
    <x v="1"/>
  </r>
  <r>
    <x v="902"/>
    <x v="9"/>
    <x v="0"/>
    <n v="0.66798000000000002"/>
    <x v="11"/>
    <n v="9"/>
    <x v="0"/>
    <x v="1"/>
  </r>
  <r>
    <x v="902"/>
    <x v="10"/>
    <x v="0"/>
    <n v="0.66798000000000002"/>
    <x v="11"/>
    <n v="9"/>
    <x v="0"/>
    <x v="1"/>
  </r>
  <r>
    <x v="902"/>
    <x v="11"/>
    <x v="0"/>
    <n v="0.66798000000000002"/>
    <x v="11"/>
    <n v="9"/>
    <x v="0"/>
    <x v="1"/>
  </r>
  <r>
    <x v="902"/>
    <x v="12"/>
    <x v="0"/>
    <n v="0.66798000000000002"/>
    <x v="11"/>
    <n v="9"/>
    <x v="0"/>
    <x v="1"/>
  </r>
  <r>
    <x v="902"/>
    <x v="18"/>
    <x v="0"/>
    <n v="0.10630000000000001"/>
    <x v="11"/>
    <n v="9"/>
    <x v="0"/>
    <x v="1"/>
  </r>
  <r>
    <x v="902"/>
    <x v="19"/>
    <x v="0"/>
    <n v="0.13600000000000001"/>
    <x v="11"/>
    <n v="9"/>
    <x v="0"/>
    <x v="1"/>
  </r>
  <r>
    <x v="902"/>
    <x v="13"/>
    <x v="0"/>
    <n v="8.9709999999999998E-2"/>
    <x v="11"/>
    <n v="9"/>
    <x v="0"/>
    <x v="1"/>
  </r>
  <r>
    <x v="902"/>
    <x v="20"/>
    <x v="0"/>
    <n v="0.13600000000000001"/>
    <x v="11"/>
    <n v="9"/>
    <x v="0"/>
    <x v="1"/>
  </r>
  <r>
    <x v="902"/>
    <x v="0"/>
    <x v="1"/>
    <n v="0.1252472"/>
    <x v="11"/>
    <n v="9"/>
    <x v="0"/>
    <x v="1"/>
  </r>
  <r>
    <x v="902"/>
    <x v="16"/>
    <x v="1"/>
    <n v="0.26306020000000002"/>
    <x v="11"/>
    <n v="9"/>
    <x v="0"/>
    <x v="1"/>
  </r>
  <r>
    <x v="902"/>
    <x v="14"/>
    <x v="1"/>
    <n v="0.25129839999999998"/>
    <x v="11"/>
    <n v="9"/>
    <x v="0"/>
    <x v="1"/>
  </r>
  <r>
    <x v="902"/>
    <x v="2"/>
    <x v="1"/>
    <n v="0.25851629999999998"/>
    <x v="11"/>
    <n v="9"/>
    <x v="0"/>
    <x v="1"/>
  </r>
  <r>
    <x v="902"/>
    <x v="5"/>
    <x v="1"/>
    <n v="0.1050239"/>
    <x v="11"/>
    <n v="9"/>
    <x v="0"/>
    <x v="1"/>
  </r>
  <r>
    <x v="902"/>
    <x v="6"/>
    <x v="1"/>
    <n v="0.2118244"/>
    <x v="11"/>
    <n v="9"/>
    <x v="0"/>
    <x v="1"/>
  </r>
  <r>
    <x v="902"/>
    <x v="17"/>
    <x v="1"/>
    <n v="0.28946339999999998"/>
    <x v="11"/>
    <n v="9"/>
    <x v="0"/>
    <x v="1"/>
  </r>
  <r>
    <x v="902"/>
    <x v="15"/>
    <x v="1"/>
    <n v="0.28203980000000001"/>
    <x v="11"/>
    <n v="9"/>
    <x v="0"/>
    <x v="1"/>
  </r>
  <r>
    <x v="902"/>
    <x v="8"/>
    <x v="1"/>
    <n v="0.29041709999999998"/>
    <x v="11"/>
    <n v="9"/>
    <x v="0"/>
    <x v="1"/>
  </r>
  <r>
    <x v="902"/>
    <x v="9"/>
    <x v="1"/>
    <n v="0.30260890000000001"/>
    <x v="11"/>
    <n v="9"/>
    <x v="0"/>
    <x v="1"/>
  </r>
  <r>
    <x v="902"/>
    <x v="10"/>
    <x v="1"/>
    <n v="0.31900810000000002"/>
    <x v="11"/>
    <n v="9"/>
    <x v="0"/>
    <x v="1"/>
  </r>
  <r>
    <x v="902"/>
    <x v="11"/>
    <x v="1"/>
    <n v="0.2869951"/>
    <x v="11"/>
    <n v="9"/>
    <x v="0"/>
    <x v="1"/>
  </r>
  <r>
    <x v="902"/>
    <x v="12"/>
    <x v="1"/>
    <n v="0.35072199999999998"/>
    <x v="11"/>
    <n v="9"/>
    <x v="0"/>
    <x v="1"/>
  </r>
  <r>
    <x v="902"/>
    <x v="18"/>
    <x v="1"/>
    <n v="0.2206504"/>
    <x v="11"/>
    <n v="9"/>
    <x v="0"/>
    <x v="1"/>
  </r>
  <r>
    <x v="902"/>
    <x v="19"/>
    <x v="1"/>
    <n v="0.20056750000000001"/>
    <x v="11"/>
    <n v="9"/>
    <x v="0"/>
    <x v="1"/>
  </r>
  <r>
    <x v="902"/>
    <x v="13"/>
    <x v="1"/>
    <n v="8.8515040000000003E-2"/>
    <x v="11"/>
    <n v="9"/>
    <x v="0"/>
    <x v="1"/>
  </r>
  <r>
    <x v="902"/>
    <x v="20"/>
    <x v="1"/>
    <n v="0.16933980000000001"/>
    <x v="11"/>
    <n v="9"/>
    <x v="0"/>
    <x v="1"/>
  </r>
  <r>
    <x v="903"/>
    <x v="0"/>
    <x v="3"/>
    <n v="0.67449999999999999"/>
    <x v="11"/>
    <n v="10"/>
    <x v="0"/>
    <x v="2"/>
  </r>
  <r>
    <x v="903"/>
    <x v="16"/>
    <x v="3"/>
    <n v="1.4173"/>
    <x v="11"/>
    <n v="10"/>
    <x v="0"/>
    <x v="2"/>
  </r>
  <r>
    <x v="903"/>
    <x v="14"/>
    <x v="3"/>
    <n v="1.3548"/>
    <x v="11"/>
    <n v="10"/>
    <x v="0"/>
    <x v="2"/>
  </r>
  <r>
    <x v="903"/>
    <x v="2"/>
    <x v="3"/>
    <n v="1.3927"/>
    <x v="11"/>
    <n v="10"/>
    <x v="0"/>
    <x v="2"/>
  </r>
  <r>
    <x v="903"/>
    <x v="5"/>
    <x v="3"/>
    <n v="0.92379999999999995"/>
    <x v="11"/>
    <n v="10"/>
    <x v="0"/>
    <x v="2"/>
  </r>
  <r>
    <x v="903"/>
    <x v="6"/>
    <x v="3"/>
    <n v="1.1482000000000001"/>
    <x v="11"/>
    <n v="10"/>
    <x v="0"/>
    <x v="2"/>
  </r>
  <r>
    <x v="903"/>
    <x v="17"/>
    <x v="3"/>
    <n v="1.5637000000000001"/>
    <x v="11"/>
    <n v="10"/>
    <x v="0"/>
    <x v="2"/>
  </r>
  <r>
    <x v="903"/>
    <x v="15"/>
    <x v="3"/>
    <n v="1.5268999999999999"/>
    <x v="11"/>
    <n v="10"/>
    <x v="0"/>
    <x v="2"/>
  </r>
  <r>
    <x v="903"/>
    <x v="8"/>
    <x v="3"/>
    <n v="1.5691999999999999"/>
    <x v="11"/>
    <n v="10"/>
    <x v="0"/>
    <x v="2"/>
  </r>
  <r>
    <x v="903"/>
    <x v="9"/>
    <x v="3"/>
    <n v="1.6387"/>
    <x v="11"/>
    <n v="10"/>
    <x v="0"/>
    <x v="2"/>
  </r>
  <r>
    <x v="903"/>
    <x v="10"/>
    <x v="3"/>
    <n v="1.7192000000000001"/>
    <x v="11"/>
    <n v="10"/>
    <x v="0"/>
    <x v="2"/>
  </r>
  <r>
    <x v="903"/>
    <x v="11"/>
    <x v="3"/>
    <n v="1.5549999999999999"/>
    <x v="11"/>
    <n v="10"/>
    <x v="0"/>
    <x v="2"/>
  </r>
  <r>
    <x v="903"/>
    <x v="12"/>
    <x v="3"/>
    <n v="1.8841000000000001"/>
    <x v="11"/>
    <n v="10"/>
    <x v="0"/>
    <x v="2"/>
  </r>
  <r>
    <x v="903"/>
    <x v="18"/>
    <x v="3"/>
    <n v="1.18"/>
    <x v="11"/>
    <n v="10"/>
    <x v="0"/>
    <x v="2"/>
  </r>
  <r>
    <x v="903"/>
    <x v="19"/>
    <x v="3"/>
    <n v="1.0726"/>
    <x v="11"/>
    <n v="10"/>
    <x v="0"/>
    <x v="2"/>
  </r>
  <r>
    <x v="903"/>
    <x v="13"/>
    <x v="3"/>
    <n v="0.77729999999999999"/>
    <x v="11"/>
    <n v="10"/>
    <x v="0"/>
    <x v="2"/>
  </r>
  <r>
    <x v="903"/>
    <x v="20"/>
    <x v="3"/>
    <n v="0.90559999999999996"/>
    <x v="11"/>
    <n v="10"/>
    <x v="0"/>
    <x v="2"/>
  </r>
  <r>
    <x v="903"/>
    <x v="0"/>
    <x v="2"/>
    <n v="0.38211400000000001"/>
    <x v="11"/>
    <n v="10"/>
    <x v="0"/>
    <x v="2"/>
  </r>
  <r>
    <x v="903"/>
    <x v="16"/>
    <x v="2"/>
    <n v="0.63892640000000001"/>
    <x v="11"/>
    <n v="10"/>
    <x v="0"/>
    <x v="2"/>
  </r>
  <r>
    <x v="903"/>
    <x v="14"/>
    <x v="2"/>
    <n v="0.58811340000000001"/>
    <x v="11"/>
    <n v="10"/>
    <x v="0"/>
    <x v="2"/>
  </r>
  <r>
    <x v="903"/>
    <x v="2"/>
    <x v="2"/>
    <n v="0.61892639999999999"/>
    <x v="11"/>
    <n v="10"/>
    <x v="0"/>
    <x v="2"/>
  </r>
  <r>
    <x v="903"/>
    <x v="5"/>
    <x v="2"/>
    <n v="0.6508121"/>
    <x v="11"/>
    <n v="10"/>
    <x v="0"/>
    <x v="2"/>
  </r>
  <r>
    <x v="903"/>
    <x v="6"/>
    <x v="2"/>
    <n v="0.544296"/>
    <x v="11"/>
    <n v="10"/>
    <x v="0"/>
    <x v="2"/>
  </r>
  <r>
    <x v="903"/>
    <x v="17"/>
    <x v="2"/>
    <n v="0.60332079999999999"/>
    <x v="11"/>
    <n v="10"/>
    <x v="0"/>
    <x v="2"/>
  </r>
  <r>
    <x v="903"/>
    <x v="15"/>
    <x v="2"/>
    <n v="0.57340219999999997"/>
    <x v="11"/>
    <n v="10"/>
    <x v="0"/>
    <x v="2"/>
  </r>
  <r>
    <x v="903"/>
    <x v="8"/>
    <x v="2"/>
    <n v="0.60779240000000001"/>
    <x v="11"/>
    <n v="10"/>
    <x v="0"/>
    <x v="2"/>
  </r>
  <r>
    <x v="903"/>
    <x v="9"/>
    <x v="2"/>
    <n v="0.66429640000000001"/>
    <x v="11"/>
    <n v="10"/>
    <x v="0"/>
    <x v="2"/>
  </r>
  <r>
    <x v="903"/>
    <x v="10"/>
    <x v="2"/>
    <n v="0.72974349999999999"/>
    <x v="11"/>
    <n v="10"/>
    <x v="0"/>
    <x v="2"/>
  </r>
  <r>
    <x v="903"/>
    <x v="11"/>
    <x v="2"/>
    <n v="0.59624759999999999"/>
    <x v="11"/>
    <n v="10"/>
    <x v="0"/>
    <x v="2"/>
  </r>
  <r>
    <x v="903"/>
    <x v="12"/>
    <x v="2"/>
    <n v="0.86380860000000004"/>
    <x v="11"/>
    <n v="10"/>
    <x v="0"/>
    <x v="2"/>
  </r>
  <r>
    <x v="903"/>
    <x v="18"/>
    <x v="2"/>
    <n v="0.85304959999999996"/>
    <x v="11"/>
    <n v="10"/>
    <x v="0"/>
    <x v="2"/>
  </r>
  <r>
    <x v="903"/>
    <x v="19"/>
    <x v="2"/>
    <n v="0.73493249999999999"/>
    <x v="11"/>
    <n v="10"/>
    <x v="0"/>
    <x v="2"/>
  </r>
  <r>
    <x v="903"/>
    <x v="13"/>
    <x v="2"/>
    <n v="0.59816610000000003"/>
    <x v="11"/>
    <n v="10"/>
    <x v="0"/>
    <x v="2"/>
  </r>
  <r>
    <x v="903"/>
    <x v="20"/>
    <x v="2"/>
    <n v="0.60976019999999997"/>
    <x v="11"/>
    <n v="10"/>
    <x v="0"/>
    <x v="2"/>
  </r>
  <r>
    <x v="903"/>
    <x v="0"/>
    <x v="0"/>
    <n v="0.16625999999999999"/>
    <x v="11"/>
    <n v="10"/>
    <x v="0"/>
    <x v="2"/>
  </r>
  <r>
    <x v="903"/>
    <x v="16"/>
    <x v="0"/>
    <n v="0.51334999999999997"/>
    <x v="11"/>
    <n v="10"/>
    <x v="0"/>
    <x v="2"/>
  </r>
  <r>
    <x v="903"/>
    <x v="14"/>
    <x v="0"/>
    <n v="0.51334999999999997"/>
    <x v="11"/>
    <n v="10"/>
    <x v="0"/>
    <x v="2"/>
  </r>
  <r>
    <x v="903"/>
    <x v="2"/>
    <x v="0"/>
    <n v="0.51334999999999997"/>
    <x v="11"/>
    <n v="10"/>
    <x v="0"/>
    <x v="2"/>
  </r>
  <r>
    <x v="903"/>
    <x v="5"/>
    <x v="0"/>
    <n v="0.16671"/>
    <x v="11"/>
    <n v="10"/>
    <x v="0"/>
    <x v="2"/>
  </r>
  <r>
    <x v="903"/>
    <x v="6"/>
    <x v="0"/>
    <n v="0.38919999999999999"/>
    <x v="11"/>
    <n v="10"/>
    <x v="0"/>
    <x v="2"/>
  </r>
  <r>
    <x v="903"/>
    <x v="17"/>
    <x v="0"/>
    <n v="0.66798000000000002"/>
    <x v="11"/>
    <n v="10"/>
    <x v="0"/>
    <x v="2"/>
  </r>
  <r>
    <x v="903"/>
    <x v="15"/>
    <x v="0"/>
    <n v="0.66798000000000002"/>
    <x v="11"/>
    <n v="10"/>
    <x v="0"/>
    <x v="2"/>
  </r>
  <r>
    <x v="903"/>
    <x v="8"/>
    <x v="0"/>
    <n v="0.66798000000000002"/>
    <x v="11"/>
    <n v="10"/>
    <x v="0"/>
    <x v="2"/>
  </r>
  <r>
    <x v="903"/>
    <x v="9"/>
    <x v="0"/>
    <n v="0.66798000000000002"/>
    <x v="11"/>
    <n v="10"/>
    <x v="0"/>
    <x v="2"/>
  </r>
  <r>
    <x v="903"/>
    <x v="10"/>
    <x v="0"/>
    <n v="0.66798000000000002"/>
    <x v="11"/>
    <n v="10"/>
    <x v="0"/>
    <x v="2"/>
  </r>
  <r>
    <x v="903"/>
    <x v="11"/>
    <x v="0"/>
    <n v="0.66798000000000002"/>
    <x v="11"/>
    <n v="10"/>
    <x v="0"/>
    <x v="2"/>
  </r>
  <r>
    <x v="903"/>
    <x v="12"/>
    <x v="0"/>
    <n v="0.66798000000000002"/>
    <x v="11"/>
    <n v="10"/>
    <x v="0"/>
    <x v="2"/>
  </r>
  <r>
    <x v="903"/>
    <x v="18"/>
    <x v="0"/>
    <n v="0.10630000000000001"/>
    <x v="11"/>
    <n v="10"/>
    <x v="0"/>
    <x v="2"/>
  </r>
  <r>
    <x v="903"/>
    <x v="19"/>
    <x v="0"/>
    <n v="0.13600000000000001"/>
    <x v="11"/>
    <n v="10"/>
    <x v="0"/>
    <x v="2"/>
  </r>
  <r>
    <x v="903"/>
    <x v="13"/>
    <x v="0"/>
    <n v="8.9709999999999998E-2"/>
    <x v="11"/>
    <n v="10"/>
    <x v="0"/>
    <x v="2"/>
  </r>
  <r>
    <x v="903"/>
    <x v="20"/>
    <x v="0"/>
    <n v="0.13600000000000001"/>
    <x v="11"/>
    <n v="10"/>
    <x v="0"/>
    <x v="2"/>
  </r>
  <r>
    <x v="903"/>
    <x v="0"/>
    <x v="1"/>
    <n v="0.12612599999999999"/>
    <x v="11"/>
    <n v="10"/>
    <x v="0"/>
    <x v="2"/>
  </r>
  <r>
    <x v="903"/>
    <x v="16"/>
    <x v="1"/>
    <n v="0.26502360000000003"/>
    <x v="11"/>
    <n v="10"/>
    <x v="0"/>
    <x v="2"/>
  </r>
  <r>
    <x v="903"/>
    <x v="14"/>
    <x v="1"/>
    <n v="0.25333660000000002"/>
    <x v="11"/>
    <n v="10"/>
    <x v="0"/>
    <x v="2"/>
  </r>
  <r>
    <x v="903"/>
    <x v="2"/>
    <x v="1"/>
    <n v="0.26042359999999998"/>
    <x v="11"/>
    <n v="10"/>
    <x v="0"/>
    <x v="2"/>
  </r>
  <r>
    <x v="903"/>
    <x v="5"/>
    <x v="1"/>
    <n v="0.10627789999999999"/>
    <x v="11"/>
    <n v="10"/>
    <x v="0"/>
    <x v="2"/>
  </r>
  <r>
    <x v="903"/>
    <x v="6"/>
    <x v="1"/>
    <n v="0.21470410000000001"/>
    <x v="11"/>
    <n v="10"/>
    <x v="0"/>
    <x v="2"/>
  </r>
  <r>
    <x v="903"/>
    <x v="17"/>
    <x v="1"/>
    <n v="0.29239920000000003"/>
    <x v="11"/>
    <n v="10"/>
    <x v="0"/>
    <x v="2"/>
  </r>
  <r>
    <x v="903"/>
    <x v="15"/>
    <x v="1"/>
    <n v="0.28551789999999999"/>
    <x v="11"/>
    <n v="10"/>
    <x v="0"/>
    <x v="2"/>
  </r>
  <r>
    <x v="903"/>
    <x v="8"/>
    <x v="1"/>
    <n v="0.29342760000000001"/>
    <x v="11"/>
    <n v="10"/>
    <x v="0"/>
    <x v="2"/>
  </r>
  <r>
    <x v="903"/>
    <x v="9"/>
    <x v="1"/>
    <n v="0.30642360000000002"/>
    <x v="11"/>
    <n v="10"/>
    <x v="0"/>
    <x v="2"/>
  </r>
  <r>
    <x v="903"/>
    <x v="10"/>
    <x v="1"/>
    <n v="0.3214764"/>
    <x v="11"/>
    <n v="10"/>
    <x v="0"/>
    <x v="2"/>
  </r>
  <r>
    <x v="903"/>
    <x v="11"/>
    <x v="1"/>
    <n v="0.29077229999999998"/>
    <x v="11"/>
    <n v="10"/>
    <x v="0"/>
    <x v="2"/>
  </r>
  <r>
    <x v="903"/>
    <x v="12"/>
    <x v="1"/>
    <n v="0.3523114"/>
    <x v="11"/>
    <n v="10"/>
    <x v="0"/>
    <x v="2"/>
  </r>
  <r>
    <x v="903"/>
    <x v="18"/>
    <x v="1"/>
    <n v="0.2206504"/>
    <x v="11"/>
    <n v="10"/>
    <x v="0"/>
    <x v="2"/>
  </r>
  <r>
    <x v="903"/>
    <x v="19"/>
    <x v="1"/>
    <n v="0.20056750000000001"/>
    <x v="11"/>
    <n v="10"/>
    <x v="0"/>
    <x v="2"/>
  </r>
  <r>
    <x v="903"/>
    <x v="13"/>
    <x v="1"/>
    <n v="8.9423890000000006E-2"/>
    <x v="11"/>
    <n v="10"/>
    <x v="0"/>
    <x v="2"/>
  </r>
  <r>
    <x v="903"/>
    <x v="20"/>
    <x v="1"/>
    <n v="0.16933980000000001"/>
    <x v="11"/>
    <n v="10"/>
    <x v="0"/>
    <x v="2"/>
  </r>
  <r>
    <x v="904"/>
    <x v="0"/>
    <x v="3"/>
    <n v="0.69169999999999998"/>
    <x v="11"/>
    <n v="11"/>
    <x v="0"/>
    <x v="2"/>
  </r>
  <r>
    <x v="904"/>
    <x v="16"/>
    <x v="3"/>
    <n v="1.4248000000000001"/>
    <x v="11"/>
    <n v="11"/>
    <x v="0"/>
    <x v="2"/>
  </r>
  <r>
    <x v="904"/>
    <x v="14"/>
    <x v="3"/>
    <n v="1.3599000000000001"/>
    <x v="11"/>
    <n v="11"/>
    <x v="0"/>
    <x v="2"/>
  </r>
  <r>
    <x v="904"/>
    <x v="2"/>
    <x v="3"/>
    <n v="1.3953"/>
    <x v="11"/>
    <n v="11"/>
    <x v="0"/>
    <x v="2"/>
  </r>
  <r>
    <x v="904"/>
    <x v="5"/>
    <x v="3"/>
    <n v="0.93289999999999995"/>
    <x v="11"/>
    <n v="11"/>
    <x v="0"/>
    <x v="2"/>
  </r>
  <r>
    <x v="904"/>
    <x v="6"/>
    <x v="3"/>
    <n v="1.1546000000000001"/>
    <x v="11"/>
    <n v="11"/>
    <x v="0"/>
    <x v="2"/>
  </r>
  <r>
    <x v="904"/>
    <x v="17"/>
    <x v="3"/>
    <n v="1.5808"/>
    <x v="11"/>
    <n v="11"/>
    <x v="0"/>
    <x v="2"/>
  </r>
  <r>
    <x v="904"/>
    <x v="15"/>
    <x v="3"/>
    <n v="1.5428999999999999"/>
    <x v="11"/>
    <n v="11"/>
    <x v="0"/>
    <x v="2"/>
  </r>
  <r>
    <x v="904"/>
    <x v="8"/>
    <x v="3"/>
    <n v="1.5871999999999999"/>
    <x v="11"/>
    <n v="11"/>
    <x v="0"/>
    <x v="2"/>
  </r>
  <r>
    <x v="904"/>
    <x v="9"/>
    <x v="3"/>
    <n v="1.6549"/>
    <x v="11"/>
    <n v="11"/>
    <x v="0"/>
    <x v="2"/>
  </r>
  <r>
    <x v="904"/>
    <x v="10"/>
    <x v="3"/>
    <n v="1.7359"/>
    <x v="11"/>
    <n v="11"/>
    <x v="0"/>
    <x v="2"/>
  </r>
  <r>
    <x v="904"/>
    <x v="11"/>
    <x v="3"/>
    <n v="1.5704"/>
    <x v="11"/>
    <n v="11"/>
    <x v="0"/>
    <x v="2"/>
  </r>
  <r>
    <x v="904"/>
    <x v="12"/>
    <x v="3"/>
    <n v="1.8953"/>
    <x v="11"/>
    <n v="11"/>
    <x v="0"/>
    <x v="2"/>
  </r>
  <r>
    <x v="904"/>
    <x v="18"/>
    <x v="3"/>
    <n v="1.18"/>
    <x v="11"/>
    <n v="11"/>
    <x v="0"/>
    <x v="2"/>
  </r>
  <r>
    <x v="904"/>
    <x v="19"/>
    <x v="3"/>
    <n v="1.0726"/>
    <x v="11"/>
    <n v="11"/>
    <x v="0"/>
    <x v="2"/>
  </r>
  <r>
    <x v="904"/>
    <x v="13"/>
    <x v="3"/>
    <n v="0.79310000000000003"/>
    <x v="11"/>
    <n v="11"/>
    <x v="0"/>
    <x v="2"/>
  </r>
  <r>
    <x v="904"/>
    <x v="20"/>
    <x v="3"/>
    <n v="0.90559999999999996"/>
    <x v="11"/>
    <n v="11"/>
    <x v="0"/>
    <x v="2"/>
  </r>
  <r>
    <x v="904"/>
    <x v="0"/>
    <x v="2"/>
    <n v="0.3960977"/>
    <x v="11"/>
    <n v="11"/>
    <x v="0"/>
    <x v="2"/>
  </r>
  <r>
    <x v="904"/>
    <x v="16"/>
    <x v="2"/>
    <n v="0.64502400000000004"/>
    <x v="11"/>
    <n v="11"/>
    <x v="0"/>
    <x v="2"/>
  </r>
  <r>
    <x v="904"/>
    <x v="14"/>
    <x v="2"/>
    <n v="0.5922598"/>
    <x v="11"/>
    <n v="11"/>
    <x v="0"/>
    <x v="2"/>
  </r>
  <r>
    <x v="904"/>
    <x v="2"/>
    <x v="2"/>
    <n v="0.62104029999999999"/>
    <x v="11"/>
    <n v="11"/>
    <x v="0"/>
    <x v="2"/>
  </r>
  <r>
    <x v="904"/>
    <x v="5"/>
    <x v="2"/>
    <n v="0.65886520000000004"/>
    <x v="11"/>
    <n v="11"/>
    <x v="0"/>
    <x v="2"/>
  </r>
  <r>
    <x v="904"/>
    <x v="6"/>
    <x v="2"/>
    <n v="0.54949919999999997"/>
    <x v="11"/>
    <n v="11"/>
    <x v="0"/>
    <x v="2"/>
  </r>
  <r>
    <x v="904"/>
    <x v="17"/>
    <x v="2"/>
    <n v="0.61722330000000003"/>
    <x v="11"/>
    <n v="11"/>
    <x v="0"/>
    <x v="2"/>
  </r>
  <r>
    <x v="904"/>
    <x v="15"/>
    <x v="2"/>
    <n v="0.58641019999999999"/>
    <x v="11"/>
    <n v="11"/>
    <x v="0"/>
    <x v="2"/>
  </r>
  <r>
    <x v="904"/>
    <x v="8"/>
    <x v="2"/>
    <n v="0.62242649999999999"/>
    <x v="11"/>
    <n v="11"/>
    <x v="0"/>
    <x v="2"/>
  </r>
  <r>
    <x v="904"/>
    <x v="9"/>
    <x v="2"/>
    <n v="0.67746709999999999"/>
    <x v="11"/>
    <n v="11"/>
    <x v="0"/>
    <x v="2"/>
  </r>
  <r>
    <x v="904"/>
    <x v="10"/>
    <x v="2"/>
    <n v="0.7433208"/>
    <x v="11"/>
    <n v="11"/>
    <x v="0"/>
    <x v="2"/>
  </r>
  <r>
    <x v="904"/>
    <x v="11"/>
    <x v="2"/>
    <n v="0.60876790000000003"/>
    <x v="11"/>
    <n v="11"/>
    <x v="0"/>
    <x v="2"/>
  </r>
  <r>
    <x v="904"/>
    <x v="12"/>
    <x v="2"/>
    <n v="0.87291430000000003"/>
    <x v="11"/>
    <n v="11"/>
    <x v="0"/>
    <x v="2"/>
  </r>
  <r>
    <x v="904"/>
    <x v="18"/>
    <x v="2"/>
    <n v="0.85304959999999996"/>
    <x v="11"/>
    <n v="11"/>
    <x v="0"/>
    <x v="2"/>
  </r>
  <r>
    <x v="904"/>
    <x v="19"/>
    <x v="2"/>
    <n v="0.73493249999999999"/>
    <x v="11"/>
    <n v="11"/>
    <x v="0"/>
    <x v="2"/>
  </r>
  <r>
    <x v="904"/>
    <x v="13"/>
    <x v="2"/>
    <n v="0.61214840000000004"/>
    <x v="11"/>
    <n v="11"/>
    <x v="0"/>
    <x v="2"/>
  </r>
  <r>
    <x v="904"/>
    <x v="20"/>
    <x v="2"/>
    <n v="0.60976019999999997"/>
    <x v="11"/>
    <n v="11"/>
    <x v="0"/>
    <x v="2"/>
  </r>
  <r>
    <x v="904"/>
    <x v="0"/>
    <x v="0"/>
    <n v="0.16625999999999999"/>
    <x v="11"/>
    <n v="11"/>
    <x v="0"/>
    <x v="2"/>
  </r>
  <r>
    <x v="904"/>
    <x v="16"/>
    <x v="0"/>
    <n v="0.51334999999999997"/>
    <x v="11"/>
    <n v="11"/>
    <x v="0"/>
    <x v="2"/>
  </r>
  <r>
    <x v="904"/>
    <x v="14"/>
    <x v="0"/>
    <n v="0.51334999999999997"/>
    <x v="11"/>
    <n v="11"/>
    <x v="0"/>
    <x v="2"/>
  </r>
  <r>
    <x v="904"/>
    <x v="2"/>
    <x v="0"/>
    <n v="0.51334999999999997"/>
    <x v="11"/>
    <n v="11"/>
    <x v="0"/>
    <x v="2"/>
  </r>
  <r>
    <x v="904"/>
    <x v="5"/>
    <x v="0"/>
    <n v="0.16671"/>
    <x v="11"/>
    <n v="11"/>
    <x v="0"/>
    <x v="2"/>
  </r>
  <r>
    <x v="904"/>
    <x v="6"/>
    <x v="0"/>
    <n v="0.38919999999999999"/>
    <x v="11"/>
    <n v="11"/>
    <x v="0"/>
    <x v="2"/>
  </r>
  <r>
    <x v="904"/>
    <x v="17"/>
    <x v="0"/>
    <n v="0.66798000000000002"/>
    <x v="11"/>
    <n v="11"/>
    <x v="0"/>
    <x v="2"/>
  </r>
  <r>
    <x v="904"/>
    <x v="15"/>
    <x v="0"/>
    <n v="0.66798000000000002"/>
    <x v="11"/>
    <n v="11"/>
    <x v="0"/>
    <x v="2"/>
  </r>
  <r>
    <x v="904"/>
    <x v="8"/>
    <x v="0"/>
    <n v="0.66798000000000002"/>
    <x v="11"/>
    <n v="11"/>
    <x v="0"/>
    <x v="2"/>
  </r>
  <r>
    <x v="904"/>
    <x v="9"/>
    <x v="0"/>
    <n v="0.66798000000000002"/>
    <x v="11"/>
    <n v="11"/>
    <x v="0"/>
    <x v="2"/>
  </r>
  <r>
    <x v="904"/>
    <x v="10"/>
    <x v="0"/>
    <n v="0.66798000000000002"/>
    <x v="11"/>
    <n v="11"/>
    <x v="0"/>
    <x v="2"/>
  </r>
  <r>
    <x v="904"/>
    <x v="11"/>
    <x v="0"/>
    <n v="0.66798000000000002"/>
    <x v="11"/>
    <n v="11"/>
    <x v="0"/>
    <x v="2"/>
  </r>
  <r>
    <x v="904"/>
    <x v="12"/>
    <x v="0"/>
    <n v="0.66798000000000002"/>
    <x v="11"/>
    <n v="11"/>
    <x v="0"/>
    <x v="2"/>
  </r>
  <r>
    <x v="904"/>
    <x v="18"/>
    <x v="0"/>
    <n v="0.10630000000000001"/>
    <x v="11"/>
    <n v="11"/>
    <x v="0"/>
    <x v="2"/>
  </r>
  <r>
    <x v="904"/>
    <x v="19"/>
    <x v="0"/>
    <n v="0.13600000000000001"/>
    <x v="11"/>
    <n v="11"/>
    <x v="0"/>
    <x v="2"/>
  </r>
  <r>
    <x v="904"/>
    <x v="13"/>
    <x v="0"/>
    <n v="8.9709999999999998E-2"/>
    <x v="11"/>
    <n v="11"/>
    <x v="0"/>
    <x v="2"/>
  </r>
  <r>
    <x v="904"/>
    <x v="20"/>
    <x v="0"/>
    <n v="0.13600000000000001"/>
    <x v="11"/>
    <n v="11"/>
    <x v="0"/>
    <x v="2"/>
  </r>
  <r>
    <x v="904"/>
    <x v="0"/>
    <x v="1"/>
    <n v="0.12934229999999999"/>
    <x v="11"/>
    <n v="11"/>
    <x v="0"/>
    <x v="2"/>
  </r>
  <r>
    <x v="904"/>
    <x v="16"/>
    <x v="1"/>
    <n v="0.266426"/>
    <x v="11"/>
    <n v="11"/>
    <x v="0"/>
    <x v="2"/>
  </r>
  <r>
    <x v="904"/>
    <x v="14"/>
    <x v="1"/>
    <n v="0.25429030000000002"/>
    <x v="11"/>
    <n v="11"/>
    <x v="0"/>
    <x v="2"/>
  </r>
  <r>
    <x v="904"/>
    <x v="2"/>
    <x v="1"/>
    <n v="0.26090980000000003"/>
    <x v="11"/>
    <n v="11"/>
    <x v="0"/>
    <x v="2"/>
  </r>
  <r>
    <x v="904"/>
    <x v="5"/>
    <x v="1"/>
    <n v="0.1073248"/>
    <x v="11"/>
    <n v="11"/>
    <x v="0"/>
    <x v="2"/>
  </r>
  <r>
    <x v="904"/>
    <x v="6"/>
    <x v="1"/>
    <n v="0.2159008"/>
    <x v="11"/>
    <n v="11"/>
    <x v="0"/>
    <x v="2"/>
  </r>
  <r>
    <x v="904"/>
    <x v="17"/>
    <x v="1"/>
    <n v="0.29559669999999999"/>
    <x v="11"/>
    <n v="11"/>
    <x v="0"/>
    <x v="2"/>
  </r>
  <r>
    <x v="904"/>
    <x v="15"/>
    <x v="1"/>
    <n v="0.28850979999999998"/>
    <x v="11"/>
    <n v="11"/>
    <x v="0"/>
    <x v="2"/>
  </r>
  <r>
    <x v="904"/>
    <x v="8"/>
    <x v="1"/>
    <n v="0.29679349999999999"/>
    <x v="11"/>
    <n v="11"/>
    <x v="0"/>
    <x v="2"/>
  </r>
  <r>
    <x v="904"/>
    <x v="9"/>
    <x v="1"/>
    <n v="0.30945279999999997"/>
    <x v="11"/>
    <n v="11"/>
    <x v="0"/>
    <x v="2"/>
  </r>
  <r>
    <x v="904"/>
    <x v="10"/>
    <x v="1"/>
    <n v="0.32459919999999998"/>
    <x v="11"/>
    <n v="11"/>
    <x v="0"/>
    <x v="2"/>
  </r>
  <r>
    <x v="904"/>
    <x v="11"/>
    <x v="1"/>
    <n v="0.29365200000000002"/>
    <x v="11"/>
    <n v="11"/>
    <x v="0"/>
    <x v="2"/>
  </r>
  <r>
    <x v="904"/>
    <x v="12"/>
    <x v="1"/>
    <n v="0.35440569999999999"/>
    <x v="11"/>
    <n v="11"/>
    <x v="0"/>
    <x v="2"/>
  </r>
  <r>
    <x v="904"/>
    <x v="18"/>
    <x v="1"/>
    <n v="0.2206504"/>
    <x v="11"/>
    <n v="11"/>
    <x v="0"/>
    <x v="2"/>
  </r>
  <r>
    <x v="904"/>
    <x v="19"/>
    <x v="1"/>
    <n v="0.20056750000000001"/>
    <x v="11"/>
    <n v="11"/>
    <x v="0"/>
    <x v="2"/>
  </r>
  <r>
    <x v="904"/>
    <x v="13"/>
    <x v="1"/>
    <n v="9.1241589999999997E-2"/>
    <x v="11"/>
    <n v="11"/>
    <x v="0"/>
    <x v="2"/>
  </r>
  <r>
    <x v="904"/>
    <x v="20"/>
    <x v="1"/>
    <n v="0.16933980000000001"/>
    <x v="11"/>
    <n v="11"/>
    <x v="0"/>
    <x v="2"/>
  </r>
  <r>
    <x v="905"/>
    <x v="0"/>
    <x v="3"/>
    <n v="0.69889999999999997"/>
    <x v="11"/>
    <n v="12"/>
    <x v="0"/>
    <x v="2"/>
  </r>
  <r>
    <x v="905"/>
    <x v="16"/>
    <x v="3"/>
    <n v="1.4383999999999999"/>
    <x v="11"/>
    <n v="12"/>
    <x v="0"/>
    <x v="2"/>
  </r>
  <r>
    <x v="905"/>
    <x v="14"/>
    <x v="3"/>
    <n v="1.3680000000000001"/>
    <x v="11"/>
    <n v="12"/>
    <x v="0"/>
    <x v="2"/>
  </r>
  <r>
    <x v="905"/>
    <x v="2"/>
    <x v="3"/>
    <n v="1.4076"/>
    <x v="11"/>
    <n v="12"/>
    <x v="0"/>
    <x v="2"/>
  </r>
  <r>
    <x v="905"/>
    <x v="5"/>
    <x v="3"/>
    <n v="0.94040000000000001"/>
    <x v="11"/>
    <n v="12"/>
    <x v="0"/>
    <x v="2"/>
  </r>
  <r>
    <x v="905"/>
    <x v="6"/>
    <x v="3"/>
    <n v="1.1613"/>
    <x v="11"/>
    <n v="12"/>
    <x v="0"/>
    <x v="2"/>
  </r>
  <r>
    <x v="905"/>
    <x v="17"/>
    <x v="3"/>
    <n v="1.6029"/>
    <x v="11"/>
    <n v="12"/>
    <x v="0"/>
    <x v="2"/>
  </r>
  <r>
    <x v="905"/>
    <x v="15"/>
    <x v="3"/>
    <n v="1.5595000000000001"/>
    <x v="11"/>
    <n v="12"/>
    <x v="0"/>
    <x v="2"/>
  </r>
  <r>
    <x v="905"/>
    <x v="8"/>
    <x v="3"/>
    <n v="1.6028"/>
    <x v="11"/>
    <n v="12"/>
    <x v="0"/>
    <x v="2"/>
  </r>
  <r>
    <x v="905"/>
    <x v="9"/>
    <x v="3"/>
    <n v="1.6696"/>
    <x v="11"/>
    <n v="12"/>
    <x v="0"/>
    <x v="2"/>
  </r>
  <r>
    <x v="905"/>
    <x v="10"/>
    <x v="3"/>
    <n v="1.7546999999999999"/>
    <x v="11"/>
    <n v="12"/>
    <x v="0"/>
    <x v="2"/>
  </r>
  <r>
    <x v="905"/>
    <x v="11"/>
    <x v="3"/>
    <n v="1.5838000000000001"/>
    <x v="11"/>
    <n v="12"/>
    <x v="0"/>
    <x v="2"/>
  </r>
  <r>
    <x v="905"/>
    <x v="12"/>
    <x v="3"/>
    <n v="1.9124000000000001"/>
    <x v="11"/>
    <n v="12"/>
    <x v="0"/>
    <x v="2"/>
  </r>
  <r>
    <x v="905"/>
    <x v="18"/>
    <x v="3"/>
    <n v="1.18"/>
    <x v="11"/>
    <n v="12"/>
    <x v="0"/>
    <x v="2"/>
  </r>
  <r>
    <x v="905"/>
    <x v="19"/>
    <x v="3"/>
    <n v="1.0726"/>
    <x v="11"/>
    <n v="12"/>
    <x v="0"/>
    <x v="2"/>
  </r>
  <r>
    <x v="905"/>
    <x v="13"/>
    <x v="3"/>
    <n v="0.80400000000000005"/>
    <x v="11"/>
    <n v="12"/>
    <x v="0"/>
    <x v="2"/>
  </r>
  <r>
    <x v="905"/>
    <x v="20"/>
    <x v="3"/>
    <n v="0.90559999999999996"/>
    <x v="11"/>
    <n v="12"/>
    <x v="0"/>
    <x v="2"/>
  </r>
  <r>
    <x v="905"/>
    <x v="0"/>
    <x v="2"/>
    <n v="0.40195140000000001"/>
    <x v="11"/>
    <n v="12"/>
    <x v="0"/>
    <x v="2"/>
  </r>
  <r>
    <x v="905"/>
    <x v="16"/>
    <x v="2"/>
    <n v="0.65608089999999997"/>
    <x v="11"/>
    <n v="12"/>
    <x v="0"/>
    <x v="2"/>
  </r>
  <r>
    <x v="905"/>
    <x v="14"/>
    <x v="2"/>
    <n v="0.59884510000000002"/>
    <x v="11"/>
    <n v="12"/>
    <x v="0"/>
    <x v="2"/>
  </r>
  <r>
    <x v="905"/>
    <x v="2"/>
    <x v="2"/>
    <n v="0.6310403"/>
    <x v="11"/>
    <n v="12"/>
    <x v="0"/>
    <x v="2"/>
  </r>
  <r>
    <x v="905"/>
    <x v="5"/>
    <x v="2"/>
    <n v="0.66550240000000005"/>
    <x v="11"/>
    <n v="12"/>
    <x v="0"/>
    <x v="2"/>
  </r>
  <r>
    <x v="905"/>
    <x v="6"/>
    <x v="2"/>
    <n v="0.5549463"/>
    <x v="11"/>
    <n v="12"/>
    <x v="0"/>
    <x v="2"/>
  </r>
  <r>
    <x v="905"/>
    <x v="17"/>
    <x v="2"/>
    <n v="0.6351907"/>
    <x v="11"/>
    <n v="12"/>
    <x v="0"/>
    <x v="2"/>
  </r>
  <r>
    <x v="905"/>
    <x v="15"/>
    <x v="2"/>
    <n v="0.5999061"/>
    <x v="11"/>
    <n v="12"/>
    <x v="0"/>
    <x v="2"/>
  </r>
  <r>
    <x v="905"/>
    <x v="8"/>
    <x v="2"/>
    <n v="0.63510940000000005"/>
    <x v="11"/>
    <n v="12"/>
    <x v="0"/>
    <x v="2"/>
  </r>
  <r>
    <x v="905"/>
    <x v="9"/>
    <x v="2"/>
    <n v="0.68941839999999999"/>
    <x v="11"/>
    <n v="12"/>
    <x v="0"/>
    <x v="2"/>
  </r>
  <r>
    <x v="905"/>
    <x v="10"/>
    <x v="2"/>
    <n v="0.75860539999999999"/>
    <x v="11"/>
    <n v="12"/>
    <x v="0"/>
    <x v="2"/>
  </r>
  <r>
    <x v="905"/>
    <x v="11"/>
    <x v="2"/>
    <n v="0.61966220000000005"/>
    <x v="11"/>
    <n v="12"/>
    <x v="0"/>
    <x v="2"/>
  </r>
  <r>
    <x v="905"/>
    <x v="12"/>
    <x v="2"/>
    <n v="0.88681679999999996"/>
    <x v="11"/>
    <n v="12"/>
    <x v="0"/>
    <x v="2"/>
  </r>
  <r>
    <x v="905"/>
    <x v="18"/>
    <x v="2"/>
    <n v="0.85304959999999996"/>
    <x v="11"/>
    <n v="12"/>
    <x v="0"/>
    <x v="2"/>
  </r>
  <r>
    <x v="905"/>
    <x v="19"/>
    <x v="2"/>
    <n v="0.73493249999999999"/>
    <x v="11"/>
    <n v="12"/>
    <x v="0"/>
    <x v="2"/>
  </r>
  <r>
    <x v="905"/>
    <x v="13"/>
    <x v="2"/>
    <n v="0.62179450000000003"/>
    <x v="11"/>
    <n v="12"/>
    <x v="0"/>
    <x v="2"/>
  </r>
  <r>
    <x v="905"/>
    <x v="20"/>
    <x v="2"/>
    <n v="0.60976019999999997"/>
    <x v="11"/>
    <n v="12"/>
    <x v="0"/>
    <x v="2"/>
  </r>
  <r>
    <x v="905"/>
    <x v="0"/>
    <x v="0"/>
    <n v="0.16625999999999999"/>
    <x v="11"/>
    <n v="12"/>
    <x v="0"/>
    <x v="2"/>
  </r>
  <r>
    <x v="905"/>
    <x v="16"/>
    <x v="0"/>
    <n v="0.51334999999999997"/>
    <x v="11"/>
    <n v="12"/>
    <x v="0"/>
    <x v="2"/>
  </r>
  <r>
    <x v="905"/>
    <x v="14"/>
    <x v="0"/>
    <n v="0.51334999999999997"/>
    <x v="11"/>
    <n v="12"/>
    <x v="0"/>
    <x v="2"/>
  </r>
  <r>
    <x v="905"/>
    <x v="2"/>
    <x v="0"/>
    <n v="0.51334999999999997"/>
    <x v="11"/>
    <n v="12"/>
    <x v="0"/>
    <x v="2"/>
  </r>
  <r>
    <x v="905"/>
    <x v="5"/>
    <x v="0"/>
    <n v="0.16671"/>
    <x v="11"/>
    <n v="12"/>
    <x v="0"/>
    <x v="2"/>
  </r>
  <r>
    <x v="905"/>
    <x v="6"/>
    <x v="0"/>
    <n v="0.38919999999999999"/>
    <x v="11"/>
    <n v="12"/>
    <x v="0"/>
    <x v="2"/>
  </r>
  <r>
    <x v="905"/>
    <x v="17"/>
    <x v="0"/>
    <n v="0.66798000000000002"/>
    <x v="11"/>
    <n v="12"/>
    <x v="0"/>
    <x v="2"/>
  </r>
  <r>
    <x v="905"/>
    <x v="15"/>
    <x v="0"/>
    <n v="0.66798000000000002"/>
    <x v="11"/>
    <n v="12"/>
    <x v="0"/>
    <x v="2"/>
  </r>
  <r>
    <x v="905"/>
    <x v="8"/>
    <x v="0"/>
    <n v="0.66798000000000002"/>
    <x v="11"/>
    <n v="12"/>
    <x v="0"/>
    <x v="2"/>
  </r>
  <r>
    <x v="905"/>
    <x v="9"/>
    <x v="0"/>
    <n v="0.66798000000000002"/>
    <x v="11"/>
    <n v="12"/>
    <x v="0"/>
    <x v="2"/>
  </r>
  <r>
    <x v="905"/>
    <x v="10"/>
    <x v="0"/>
    <n v="0.66798000000000002"/>
    <x v="11"/>
    <n v="12"/>
    <x v="0"/>
    <x v="2"/>
  </r>
  <r>
    <x v="905"/>
    <x v="11"/>
    <x v="0"/>
    <n v="0.66798000000000002"/>
    <x v="11"/>
    <n v="12"/>
    <x v="0"/>
    <x v="2"/>
  </r>
  <r>
    <x v="905"/>
    <x v="12"/>
    <x v="0"/>
    <n v="0.66798000000000002"/>
    <x v="11"/>
    <n v="12"/>
    <x v="0"/>
    <x v="2"/>
  </r>
  <r>
    <x v="905"/>
    <x v="18"/>
    <x v="0"/>
    <n v="0.10630000000000001"/>
    <x v="11"/>
    <n v="12"/>
    <x v="0"/>
    <x v="2"/>
  </r>
  <r>
    <x v="905"/>
    <x v="19"/>
    <x v="0"/>
    <n v="0.13600000000000001"/>
    <x v="11"/>
    <n v="12"/>
    <x v="0"/>
    <x v="2"/>
  </r>
  <r>
    <x v="905"/>
    <x v="13"/>
    <x v="0"/>
    <n v="8.9709999999999998E-2"/>
    <x v="11"/>
    <n v="12"/>
    <x v="0"/>
    <x v="2"/>
  </r>
  <r>
    <x v="905"/>
    <x v="20"/>
    <x v="0"/>
    <n v="0.13600000000000001"/>
    <x v="11"/>
    <n v="12"/>
    <x v="0"/>
    <x v="2"/>
  </r>
  <r>
    <x v="905"/>
    <x v="0"/>
    <x v="1"/>
    <n v="0.13068859999999999"/>
    <x v="11"/>
    <n v="12"/>
    <x v="0"/>
    <x v="2"/>
  </r>
  <r>
    <x v="905"/>
    <x v="16"/>
    <x v="1"/>
    <n v="0.26896910000000002"/>
    <x v="11"/>
    <n v="12"/>
    <x v="0"/>
    <x v="2"/>
  </r>
  <r>
    <x v="905"/>
    <x v="14"/>
    <x v="1"/>
    <n v="0.2558049"/>
    <x v="11"/>
    <n v="12"/>
    <x v="0"/>
    <x v="2"/>
  </r>
  <r>
    <x v="905"/>
    <x v="2"/>
    <x v="1"/>
    <n v="0.26320979999999999"/>
    <x v="11"/>
    <n v="12"/>
    <x v="0"/>
    <x v="2"/>
  </r>
  <r>
    <x v="905"/>
    <x v="5"/>
    <x v="1"/>
    <n v="0.10818759999999999"/>
    <x v="11"/>
    <n v="12"/>
    <x v="0"/>
    <x v="2"/>
  </r>
  <r>
    <x v="905"/>
    <x v="6"/>
    <x v="1"/>
    <n v="0.21715370000000001"/>
    <x v="11"/>
    <n v="12"/>
    <x v="0"/>
    <x v="2"/>
  </r>
  <r>
    <x v="905"/>
    <x v="17"/>
    <x v="1"/>
    <n v="0.29972929999999998"/>
    <x v="11"/>
    <n v="12"/>
    <x v="0"/>
    <x v="2"/>
  </r>
  <r>
    <x v="905"/>
    <x v="15"/>
    <x v="1"/>
    <n v="0.29161379999999998"/>
    <x v="11"/>
    <n v="12"/>
    <x v="0"/>
    <x v="2"/>
  </r>
  <r>
    <x v="905"/>
    <x v="8"/>
    <x v="1"/>
    <n v="0.29971059999999999"/>
    <x v="11"/>
    <n v="12"/>
    <x v="0"/>
    <x v="2"/>
  </r>
  <r>
    <x v="905"/>
    <x v="9"/>
    <x v="1"/>
    <n v="0.31220160000000002"/>
    <x v="11"/>
    <n v="12"/>
    <x v="0"/>
    <x v="2"/>
  </r>
  <r>
    <x v="905"/>
    <x v="10"/>
    <x v="1"/>
    <n v="0.32811459999999998"/>
    <x v="11"/>
    <n v="12"/>
    <x v="0"/>
    <x v="2"/>
  </r>
  <r>
    <x v="905"/>
    <x v="11"/>
    <x v="1"/>
    <n v="0.29615770000000002"/>
    <x v="11"/>
    <n v="12"/>
    <x v="0"/>
    <x v="2"/>
  </r>
  <r>
    <x v="905"/>
    <x v="12"/>
    <x v="1"/>
    <n v="0.35760330000000001"/>
    <x v="11"/>
    <n v="12"/>
    <x v="0"/>
    <x v="2"/>
  </r>
  <r>
    <x v="905"/>
    <x v="18"/>
    <x v="1"/>
    <n v="0.2206504"/>
    <x v="11"/>
    <n v="12"/>
    <x v="0"/>
    <x v="2"/>
  </r>
  <r>
    <x v="905"/>
    <x v="19"/>
    <x v="1"/>
    <n v="0.20056750000000001"/>
    <x v="11"/>
    <n v="12"/>
    <x v="0"/>
    <x v="2"/>
  </r>
  <r>
    <x v="905"/>
    <x v="13"/>
    <x v="1"/>
    <n v="9.2495579999999994E-2"/>
    <x v="11"/>
    <n v="12"/>
    <x v="0"/>
    <x v="2"/>
  </r>
  <r>
    <x v="905"/>
    <x v="20"/>
    <x v="1"/>
    <n v="0.16933980000000001"/>
    <x v="11"/>
    <n v="12"/>
    <x v="0"/>
    <x v="2"/>
  </r>
  <r>
    <x v="906"/>
    <x v="0"/>
    <x v="3"/>
    <n v="0.62829999999999997"/>
    <x v="11"/>
    <n v="2"/>
    <x v="0"/>
    <x v="0"/>
  </r>
  <r>
    <x v="906"/>
    <x v="16"/>
    <x v="3"/>
    <n v="1.3187"/>
    <x v="11"/>
    <n v="2"/>
    <x v="0"/>
    <x v="0"/>
  </r>
  <r>
    <x v="906"/>
    <x v="14"/>
    <x v="3"/>
    <n v="1.25"/>
    <x v="11"/>
    <n v="2"/>
    <x v="0"/>
    <x v="0"/>
  </r>
  <r>
    <x v="906"/>
    <x v="2"/>
    <x v="3"/>
    <n v="1.2883"/>
    <x v="11"/>
    <n v="2"/>
    <x v="0"/>
    <x v="0"/>
  </r>
  <r>
    <x v="906"/>
    <x v="5"/>
    <x v="3"/>
    <n v="0.82679999999999998"/>
    <x v="11"/>
    <n v="2"/>
    <x v="0"/>
    <x v="0"/>
  </r>
  <r>
    <x v="906"/>
    <x v="6"/>
    <x v="3"/>
    <n v="1.0565"/>
    <x v="11"/>
    <n v="2"/>
    <x v="0"/>
    <x v="0"/>
  </r>
  <r>
    <x v="906"/>
    <x v="17"/>
    <x v="3"/>
    <n v="1.4664999999999999"/>
    <x v="11"/>
    <n v="2"/>
    <x v="0"/>
    <x v="0"/>
  </r>
  <r>
    <x v="906"/>
    <x v="15"/>
    <x v="3"/>
    <n v="1.4151"/>
    <x v="11"/>
    <n v="2"/>
    <x v="0"/>
    <x v="0"/>
  </r>
  <r>
    <x v="906"/>
    <x v="8"/>
    <x v="3"/>
    <n v="1.4537"/>
    <x v="11"/>
    <n v="2"/>
    <x v="0"/>
    <x v="0"/>
  </r>
  <r>
    <x v="906"/>
    <x v="9"/>
    <x v="3"/>
    <n v="1.5318000000000001"/>
    <x v="11"/>
    <n v="2"/>
    <x v="0"/>
    <x v="0"/>
  </r>
  <r>
    <x v="906"/>
    <x v="10"/>
    <x v="3"/>
    <n v="1.6024"/>
    <x v="11"/>
    <n v="2"/>
    <x v="0"/>
    <x v="0"/>
  </r>
  <r>
    <x v="906"/>
    <x v="11"/>
    <x v="3"/>
    <n v="1.4502999999999999"/>
    <x v="11"/>
    <n v="2"/>
    <x v="0"/>
    <x v="0"/>
  </r>
  <r>
    <x v="906"/>
    <x v="12"/>
    <x v="3"/>
    <n v="1.8533999999999999"/>
    <x v="11"/>
    <n v="2"/>
    <x v="0"/>
    <x v="0"/>
  </r>
  <r>
    <x v="906"/>
    <x v="18"/>
    <x v="3"/>
    <n v="1.1359999999999999"/>
    <x v="11"/>
    <n v="2"/>
    <x v="0"/>
    <x v="0"/>
  </r>
  <r>
    <x v="906"/>
    <x v="19"/>
    <x v="3"/>
    <n v="1.0375000000000001"/>
    <x v="11"/>
    <n v="2"/>
    <x v="0"/>
    <x v="0"/>
  </r>
  <r>
    <x v="906"/>
    <x v="13"/>
    <x v="3"/>
    <n v="0.68069999999999997"/>
    <x v="11"/>
    <n v="2"/>
    <x v="0"/>
    <x v="0"/>
  </r>
  <r>
    <x v="906"/>
    <x v="20"/>
    <x v="3"/>
    <n v="0.90559999999999996"/>
    <x v="11"/>
    <n v="2"/>
    <x v="0"/>
    <x v="0"/>
  </r>
  <r>
    <x v="906"/>
    <x v="0"/>
    <x v="2"/>
    <n v="0.345003"/>
    <x v="11"/>
    <n v="2"/>
    <x v="0"/>
    <x v="0"/>
  </r>
  <r>
    <x v="906"/>
    <x v="16"/>
    <x v="2"/>
    <n v="0.55951379999999995"/>
    <x v="11"/>
    <n v="2"/>
    <x v="0"/>
    <x v="0"/>
  </r>
  <r>
    <x v="906"/>
    <x v="14"/>
    <x v="2"/>
    <n v="0.50366010000000005"/>
    <x v="11"/>
    <n v="2"/>
    <x v="0"/>
    <x v="0"/>
  </r>
  <r>
    <x v="906"/>
    <x v="2"/>
    <x v="2"/>
    <n v="0.53479840000000001"/>
    <x v="11"/>
    <n v="2"/>
    <x v="0"/>
    <x v="0"/>
  </r>
  <r>
    <x v="906"/>
    <x v="5"/>
    <x v="2"/>
    <n v="0.56572140000000004"/>
    <x v="11"/>
    <n v="2"/>
    <x v="0"/>
    <x v="0"/>
  </r>
  <r>
    <x v="906"/>
    <x v="6"/>
    <x v="2"/>
    <n v="0.47048909999999999"/>
    <x v="11"/>
    <n v="2"/>
    <x v="0"/>
    <x v="0"/>
  </r>
  <r>
    <x v="906"/>
    <x v="17"/>
    <x v="2"/>
    <n v="0.52498650000000002"/>
    <x v="11"/>
    <n v="2"/>
    <x v="0"/>
    <x v="0"/>
  </r>
  <r>
    <x v="906"/>
    <x v="15"/>
    <x v="2"/>
    <n v="0.48319780000000001"/>
    <x v="11"/>
    <n v="2"/>
    <x v="0"/>
    <x v="0"/>
  </r>
  <r>
    <x v="906"/>
    <x v="8"/>
    <x v="2"/>
    <n v="0.51457989999999998"/>
    <x v="11"/>
    <n v="2"/>
    <x v="0"/>
    <x v="0"/>
  </r>
  <r>
    <x v="906"/>
    <x v="9"/>
    <x v="2"/>
    <n v="0.57807589999999998"/>
    <x v="11"/>
    <n v="2"/>
    <x v="0"/>
    <x v="0"/>
  </r>
  <r>
    <x v="906"/>
    <x v="10"/>
    <x v="2"/>
    <n v="0.63547419999999999"/>
    <x v="11"/>
    <n v="2"/>
    <x v="0"/>
    <x v="0"/>
  </r>
  <r>
    <x v="906"/>
    <x v="11"/>
    <x v="2"/>
    <n v="0.51181569999999998"/>
    <x v="11"/>
    <n v="2"/>
    <x v="0"/>
    <x v="0"/>
  </r>
  <r>
    <x v="906"/>
    <x v="12"/>
    <x v="2"/>
    <n v="0.83953929999999999"/>
    <x v="11"/>
    <n v="2"/>
    <x v="0"/>
    <x v="0"/>
  </r>
  <r>
    <x v="906"/>
    <x v="18"/>
    <x v="2"/>
    <n v="0.81797719999999996"/>
    <x v="11"/>
    <n v="2"/>
    <x v="0"/>
    <x v="0"/>
  </r>
  <r>
    <x v="906"/>
    <x v="19"/>
    <x v="2"/>
    <n v="0.70719600000000005"/>
    <x v="11"/>
    <n v="2"/>
    <x v="0"/>
    <x v="0"/>
  </r>
  <r>
    <x v="906"/>
    <x v="13"/>
    <x v="2"/>
    <n v="0.51361939999999995"/>
    <x v="11"/>
    <n v="2"/>
    <x v="0"/>
    <x v="0"/>
  </r>
  <r>
    <x v="906"/>
    <x v="20"/>
    <x v="2"/>
    <n v="0.61046020000000001"/>
    <x v="11"/>
    <n v="2"/>
    <x v="0"/>
    <x v="0"/>
  </r>
  <r>
    <x v="906"/>
    <x v="0"/>
    <x v="0"/>
    <n v="0.16625999999999999"/>
    <x v="11"/>
    <n v="2"/>
    <x v="0"/>
    <x v="0"/>
  </r>
  <r>
    <x v="906"/>
    <x v="16"/>
    <x v="0"/>
    <n v="0.51334999999999997"/>
    <x v="11"/>
    <n v="2"/>
    <x v="0"/>
    <x v="0"/>
  </r>
  <r>
    <x v="906"/>
    <x v="14"/>
    <x v="0"/>
    <n v="0.51334999999999997"/>
    <x v="11"/>
    <n v="2"/>
    <x v="0"/>
    <x v="0"/>
  </r>
  <r>
    <x v="906"/>
    <x v="2"/>
    <x v="0"/>
    <n v="0.51334999999999997"/>
    <x v="11"/>
    <n v="2"/>
    <x v="0"/>
    <x v="0"/>
  </r>
  <r>
    <x v="906"/>
    <x v="5"/>
    <x v="0"/>
    <n v="0.16671"/>
    <x v="11"/>
    <n v="2"/>
    <x v="0"/>
    <x v="0"/>
  </r>
  <r>
    <x v="906"/>
    <x v="6"/>
    <x v="0"/>
    <n v="0.38919999999999999"/>
    <x v="11"/>
    <n v="2"/>
    <x v="0"/>
    <x v="0"/>
  </r>
  <r>
    <x v="906"/>
    <x v="17"/>
    <x v="0"/>
    <n v="0.66798000000000002"/>
    <x v="11"/>
    <n v="2"/>
    <x v="0"/>
    <x v="0"/>
  </r>
  <r>
    <x v="906"/>
    <x v="15"/>
    <x v="0"/>
    <n v="0.66798000000000002"/>
    <x v="11"/>
    <n v="2"/>
    <x v="0"/>
    <x v="0"/>
  </r>
  <r>
    <x v="906"/>
    <x v="8"/>
    <x v="0"/>
    <n v="0.66798000000000002"/>
    <x v="11"/>
    <n v="2"/>
    <x v="0"/>
    <x v="0"/>
  </r>
  <r>
    <x v="906"/>
    <x v="9"/>
    <x v="0"/>
    <n v="0.66798000000000002"/>
    <x v="11"/>
    <n v="2"/>
    <x v="0"/>
    <x v="0"/>
  </r>
  <r>
    <x v="906"/>
    <x v="10"/>
    <x v="0"/>
    <n v="0.66798000000000002"/>
    <x v="11"/>
    <n v="2"/>
    <x v="0"/>
    <x v="0"/>
  </r>
  <r>
    <x v="906"/>
    <x v="11"/>
    <x v="0"/>
    <n v="0.66798000000000002"/>
    <x v="11"/>
    <n v="2"/>
    <x v="0"/>
    <x v="0"/>
  </r>
  <r>
    <x v="906"/>
    <x v="12"/>
    <x v="0"/>
    <n v="0.66798000000000002"/>
    <x v="11"/>
    <n v="2"/>
    <x v="0"/>
    <x v="0"/>
  </r>
  <r>
    <x v="906"/>
    <x v="18"/>
    <x v="0"/>
    <n v="0.10630000000000001"/>
    <x v="11"/>
    <n v="2"/>
    <x v="0"/>
    <x v="0"/>
  </r>
  <r>
    <x v="906"/>
    <x v="19"/>
    <x v="0"/>
    <n v="0.13600000000000001"/>
    <x v="11"/>
    <n v="2"/>
    <x v="0"/>
    <x v="0"/>
  </r>
  <r>
    <x v="906"/>
    <x v="13"/>
    <x v="0"/>
    <n v="8.9709999999999998E-2"/>
    <x v="11"/>
    <n v="2"/>
    <x v="0"/>
    <x v="0"/>
  </r>
  <r>
    <x v="906"/>
    <x v="20"/>
    <x v="0"/>
    <n v="0.13600000000000001"/>
    <x v="11"/>
    <n v="2"/>
    <x v="0"/>
    <x v="0"/>
  </r>
  <r>
    <x v="906"/>
    <x v="0"/>
    <x v="1"/>
    <n v="0.11748699999999999"/>
    <x v="11"/>
    <n v="2"/>
    <x v="0"/>
    <x v="0"/>
  </r>
  <r>
    <x v="906"/>
    <x v="16"/>
    <x v="1"/>
    <n v="0.24658620000000001"/>
    <x v="11"/>
    <n v="2"/>
    <x v="0"/>
    <x v="0"/>
  </r>
  <r>
    <x v="906"/>
    <x v="14"/>
    <x v="1"/>
    <n v="0.2337398"/>
    <x v="11"/>
    <n v="2"/>
    <x v="0"/>
    <x v="0"/>
  </r>
  <r>
    <x v="906"/>
    <x v="2"/>
    <x v="1"/>
    <n v="0.24090159999999999"/>
    <x v="11"/>
    <n v="2"/>
    <x v="0"/>
    <x v="0"/>
  </r>
  <r>
    <x v="906"/>
    <x v="5"/>
    <x v="1"/>
    <n v="9.5118579999999994E-2"/>
    <x v="11"/>
    <n v="2"/>
    <x v="0"/>
    <x v="0"/>
  </r>
  <r>
    <x v="906"/>
    <x v="6"/>
    <x v="1"/>
    <n v="0.19755690000000001"/>
    <x v="11"/>
    <n v="2"/>
    <x v="0"/>
    <x v="0"/>
  </r>
  <r>
    <x v="906"/>
    <x v="17"/>
    <x v="1"/>
    <n v="0.27422360000000001"/>
    <x v="11"/>
    <n v="2"/>
    <x v="0"/>
    <x v="0"/>
  </r>
  <r>
    <x v="906"/>
    <x v="15"/>
    <x v="1"/>
    <n v="0.26461220000000002"/>
    <x v="11"/>
    <n v="2"/>
    <x v="0"/>
    <x v="0"/>
  </r>
  <r>
    <x v="906"/>
    <x v="8"/>
    <x v="1"/>
    <n v="0.27183010000000002"/>
    <x v="11"/>
    <n v="2"/>
    <x v="0"/>
    <x v="0"/>
  </r>
  <r>
    <x v="906"/>
    <x v="9"/>
    <x v="1"/>
    <n v="0.28643410000000002"/>
    <x v="11"/>
    <n v="2"/>
    <x v="0"/>
    <x v="0"/>
  </r>
  <r>
    <x v="906"/>
    <x v="10"/>
    <x v="1"/>
    <n v="0.29963580000000001"/>
    <x v="11"/>
    <n v="2"/>
    <x v="0"/>
    <x v="0"/>
  </r>
  <r>
    <x v="906"/>
    <x v="11"/>
    <x v="1"/>
    <n v="0.2711943"/>
    <x v="11"/>
    <n v="2"/>
    <x v="0"/>
    <x v="0"/>
  </r>
  <r>
    <x v="906"/>
    <x v="12"/>
    <x v="1"/>
    <n v="0.34657070000000001"/>
    <x v="11"/>
    <n v="2"/>
    <x v="0"/>
    <x v="0"/>
  </r>
  <r>
    <x v="906"/>
    <x v="18"/>
    <x v="1"/>
    <n v="0.21242279999999999"/>
    <x v="11"/>
    <n v="2"/>
    <x v="0"/>
    <x v="0"/>
  </r>
  <r>
    <x v="906"/>
    <x v="19"/>
    <x v="1"/>
    <n v="0.19400410000000001"/>
    <x v="11"/>
    <n v="2"/>
    <x v="0"/>
    <x v="0"/>
  </r>
  <r>
    <x v="906"/>
    <x v="13"/>
    <x v="1"/>
    <n v="7.8310619999999997E-2"/>
    <x v="11"/>
    <n v="2"/>
    <x v="0"/>
    <x v="0"/>
  </r>
  <r>
    <x v="906"/>
    <x v="20"/>
    <x v="1"/>
    <n v="0.16933980000000001"/>
    <x v="11"/>
    <n v="2"/>
    <x v="0"/>
    <x v="0"/>
  </r>
  <r>
    <x v="907"/>
    <x v="0"/>
    <x v="3"/>
    <n v="0.63460000000000005"/>
    <x v="11"/>
    <n v="3"/>
    <x v="0"/>
    <x v="0"/>
  </r>
  <r>
    <x v="907"/>
    <x v="16"/>
    <x v="3"/>
    <n v="1.3273999999999999"/>
    <x v="11"/>
    <n v="3"/>
    <x v="0"/>
    <x v="0"/>
  </r>
  <r>
    <x v="907"/>
    <x v="14"/>
    <x v="3"/>
    <n v="1.2605"/>
    <x v="11"/>
    <n v="3"/>
    <x v="0"/>
    <x v="0"/>
  </r>
  <r>
    <x v="907"/>
    <x v="2"/>
    <x v="3"/>
    <n v="1.2958000000000001"/>
    <x v="11"/>
    <n v="3"/>
    <x v="0"/>
    <x v="0"/>
  </r>
  <r>
    <x v="907"/>
    <x v="5"/>
    <x v="3"/>
    <n v="0.83609999999999995"/>
    <x v="11"/>
    <n v="3"/>
    <x v="0"/>
    <x v="0"/>
  </r>
  <r>
    <x v="907"/>
    <x v="6"/>
    <x v="3"/>
    <n v="1.0654999999999999"/>
    <x v="11"/>
    <n v="3"/>
    <x v="0"/>
    <x v="0"/>
  </r>
  <r>
    <x v="907"/>
    <x v="17"/>
    <x v="3"/>
    <n v="1.4821"/>
    <x v="11"/>
    <n v="3"/>
    <x v="0"/>
    <x v="0"/>
  </r>
  <r>
    <x v="907"/>
    <x v="15"/>
    <x v="3"/>
    <n v="1.4312"/>
    <x v="11"/>
    <n v="3"/>
    <x v="0"/>
    <x v="0"/>
  </r>
  <r>
    <x v="907"/>
    <x v="8"/>
    <x v="3"/>
    <n v="1.4699"/>
    <x v="11"/>
    <n v="3"/>
    <x v="0"/>
    <x v="0"/>
  </r>
  <r>
    <x v="907"/>
    <x v="9"/>
    <x v="3"/>
    <n v="1.5470999999999999"/>
    <x v="11"/>
    <n v="3"/>
    <x v="0"/>
    <x v="0"/>
  </r>
  <r>
    <x v="907"/>
    <x v="10"/>
    <x v="3"/>
    <n v="1.6194999999999999"/>
    <x v="11"/>
    <n v="3"/>
    <x v="0"/>
    <x v="0"/>
  </r>
  <r>
    <x v="907"/>
    <x v="11"/>
    <x v="3"/>
    <n v="1.4638"/>
    <x v="11"/>
    <n v="3"/>
    <x v="0"/>
    <x v="0"/>
  </r>
  <r>
    <x v="907"/>
    <x v="12"/>
    <x v="3"/>
    <n v="1.8555999999999999"/>
    <x v="11"/>
    <n v="3"/>
    <x v="0"/>
    <x v="0"/>
  </r>
  <r>
    <x v="907"/>
    <x v="18"/>
    <x v="3"/>
    <n v="1.1539999999999999"/>
    <x v="11"/>
    <n v="3"/>
    <x v="0"/>
    <x v="0"/>
  </r>
  <r>
    <x v="907"/>
    <x v="19"/>
    <x v="3"/>
    <n v="1.0519000000000001"/>
    <x v="11"/>
    <n v="3"/>
    <x v="0"/>
    <x v="0"/>
  </r>
  <r>
    <x v="907"/>
    <x v="13"/>
    <x v="3"/>
    <n v="0.68400000000000005"/>
    <x v="11"/>
    <n v="3"/>
    <x v="0"/>
    <x v="0"/>
  </r>
  <r>
    <x v="907"/>
    <x v="20"/>
    <x v="3"/>
    <n v="0.90559999999999996"/>
    <x v="11"/>
    <n v="3"/>
    <x v="0"/>
    <x v="0"/>
  </r>
  <r>
    <x v="907"/>
    <x v="0"/>
    <x v="2"/>
    <n v="0.35012500000000002"/>
    <x v="11"/>
    <n v="3"/>
    <x v="0"/>
    <x v="0"/>
  </r>
  <r>
    <x v="907"/>
    <x v="16"/>
    <x v="2"/>
    <n v="0.56658699999999995"/>
    <x v="11"/>
    <n v="3"/>
    <x v="0"/>
    <x v="0"/>
  </r>
  <r>
    <x v="907"/>
    <x v="14"/>
    <x v="2"/>
    <n v="0.51219669999999995"/>
    <x v="11"/>
    <n v="3"/>
    <x v="0"/>
    <x v="0"/>
  </r>
  <r>
    <x v="907"/>
    <x v="2"/>
    <x v="2"/>
    <n v="0.54089589999999999"/>
    <x v="11"/>
    <n v="3"/>
    <x v="0"/>
    <x v="0"/>
  </r>
  <r>
    <x v="907"/>
    <x v="5"/>
    <x v="2"/>
    <n v="0.57395149999999995"/>
    <x v="11"/>
    <n v="3"/>
    <x v="0"/>
    <x v="0"/>
  </r>
  <r>
    <x v="907"/>
    <x v="6"/>
    <x v="2"/>
    <n v="0.47780620000000001"/>
    <x v="11"/>
    <n v="3"/>
    <x v="0"/>
    <x v="0"/>
  </r>
  <r>
    <x v="907"/>
    <x v="17"/>
    <x v="2"/>
    <n v="0.53766939999999996"/>
    <x v="11"/>
    <n v="3"/>
    <x v="0"/>
    <x v="0"/>
  </r>
  <r>
    <x v="907"/>
    <x v="15"/>
    <x v="2"/>
    <n v="0.49628729999999999"/>
    <x v="11"/>
    <n v="3"/>
    <x v="0"/>
    <x v="0"/>
  </r>
  <r>
    <x v="907"/>
    <x v="8"/>
    <x v="2"/>
    <n v="0.52775070000000002"/>
    <x v="11"/>
    <n v="3"/>
    <x v="0"/>
    <x v="0"/>
  </r>
  <r>
    <x v="907"/>
    <x v="9"/>
    <x v="2"/>
    <n v="0.59051480000000001"/>
    <x v="11"/>
    <n v="3"/>
    <x v="0"/>
    <x v="0"/>
  </r>
  <r>
    <x v="907"/>
    <x v="10"/>
    <x v="2"/>
    <n v="0.64937670000000003"/>
    <x v="11"/>
    <n v="3"/>
    <x v="0"/>
    <x v="0"/>
  </r>
  <r>
    <x v="907"/>
    <x v="11"/>
    <x v="2"/>
    <n v="0.52279129999999996"/>
    <x v="11"/>
    <n v="3"/>
    <x v="0"/>
    <x v="0"/>
  </r>
  <r>
    <x v="907"/>
    <x v="12"/>
    <x v="2"/>
    <n v="0.84132790000000002"/>
    <x v="11"/>
    <n v="3"/>
    <x v="0"/>
    <x v="0"/>
  </r>
  <r>
    <x v="907"/>
    <x v="18"/>
    <x v="2"/>
    <n v="0.8326114"/>
    <x v="11"/>
    <n v="3"/>
    <x v="0"/>
    <x v="0"/>
  </r>
  <r>
    <x v="907"/>
    <x v="19"/>
    <x v="2"/>
    <n v="0.71890330000000002"/>
    <x v="11"/>
    <n v="3"/>
    <x v="0"/>
    <x v="0"/>
  </r>
  <r>
    <x v="907"/>
    <x v="13"/>
    <x v="2"/>
    <n v="0.51653970000000005"/>
    <x v="11"/>
    <n v="3"/>
    <x v="0"/>
    <x v="0"/>
  </r>
  <r>
    <x v="907"/>
    <x v="20"/>
    <x v="2"/>
    <n v="0.61046020000000001"/>
    <x v="11"/>
    <n v="3"/>
    <x v="0"/>
    <x v="0"/>
  </r>
  <r>
    <x v="907"/>
    <x v="0"/>
    <x v="0"/>
    <n v="0.16625999999999999"/>
    <x v="11"/>
    <n v="3"/>
    <x v="0"/>
    <x v="0"/>
  </r>
  <r>
    <x v="907"/>
    <x v="16"/>
    <x v="0"/>
    <n v="0.51334999999999997"/>
    <x v="11"/>
    <n v="3"/>
    <x v="0"/>
    <x v="0"/>
  </r>
  <r>
    <x v="907"/>
    <x v="14"/>
    <x v="0"/>
    <n v="0.51334999999999997"/>
    <x v="11"/>
    <n v="3"/>
    <x v="0"/>
    <x v="0"/>
  </r>
  <r>
    <x v="907"/>
    <x v="2"/>
    <x v="0"/>
    <n v="0.51334999999999997"/>
    <x v="11"/>
    <n v="3"/>
    <x v="0"/>
    <x v="0"/>
  </r>
  <r>
    <x v="907"/>
    <x v="5"/>
    <x v="0"/>
    <n v="0.16671"/>
    <x v="11"/>
    <n v="3"/>
    <x v="0"/>
    <x v="0"/>
  </r>
  <r>
    <x v="907"/>
    <x v="6"/>
    <x v="0"/>
    <n v="0.38919999999999999"/>
    <x v="11"/>
    <n v="3"/>
    <x v="0"/>
    <x v="0"/>
  </r>
  <r>
    <x v="907"/>
    <x v="17"/>
    <x v="0"/>
    <n v="0.66798000000000002"/>
    <x v="11"/>
    <n v="3"/>
    <x v="0"/>
    <x v="0"/>
  </r>
  <r>
    <x v="907"/>
    <x v="15"/>
    <x v="0"/>
    <n v="0.66798000000000002"/>
    <x v="11"/>
    <n v="3"/>
    <x v="0"/>
    <x v="0"/>
  </r>
  <r>
    <x v="907"/>
    <x v="8"/>
    <x v="0"/>
    <n v="0.66798000000000002"/>
    <x v="11"/>
    <n v="3"/>
    <x v="0"/>
    <x v="0"/>
  </r>
  <r>
    <x v="907"/>
    <x v="9"/>
    <x v="0"/>
    <n v="0.66798000000000002"/>
    <x v="11"/>
    <n v="3"/>
    <x v="0"/>
    <x v="0"/>
  </r>
  <r>
    <x v="907"/>
    <x v="10"/>
    <x v="0"/>
    <n v="0.66798000000000002"/>
    <x v="11"/>
    <n v="3"/>
    <x v="0"/>
    <x v="0"/>
  </r>
  <r>
    <x v="907"/>
    <x v="11"/>
    <x v="0"/>
    <n v="0.66798000000000002"/>
    <x v="11"/>
    <n v="3"/>
    <x v="0"/>
    <x v="0"/>
  </r>
  <r>
    <x v="907"/>
    <x v="12"/>
    <x v="0"/>
    <n v="0.66798000000000002"/>
    <x v="11"/>
    <n v="3"/>
    <x v="0"/>
    <x v="0"/>
  </r>
  <r>
    <x v="907"/>
    <x v="18"/>
    <x v="0"/>
    <n v="0.10630000000000001"/>
    <x v="11"/>
    <n v="3"/>
    <x v="0"/>
    <x v="0"/>
  </r>
  <r>
    <x v="907"/>
    <x v="19"/>
    <x v="0"/>
    <n v="0.13600000000000001"/>
    <x v="11"/>
    <n v="3"/>
    <x v="0"/>
    <x v="0"/>
  </r>
  <r>
    <x v="907"/>
    <x v="13"/>
    <x v="0"/>
    <n v="8.9709999999999998E-2"/>
    <x v="11"/>
    <n v="3"/>
    <x v="0"/>
    <x v="0"/>
  </r>
  <r>
    <x v="907"/>
    <x v="20"/>
    <x v="0"/>
    <n v="0.13600000000000001"/>
    <x v="11"/>
    <n v="3"/>
    <x v="0"/>
    <x v="0"/>
  </r>
  <r>
    <x v="907"/>
    <x v="0"/>
    <x v="1"/>
    <n v="0.11866500000000001"/>
    <x v="11"/>
    <n v="3"/>
    <x v="0"/>
    <x v="0"/>
  </r>
  <r>
    <x v="907"/>
    <x v="16"/>
    <x v="1"/>
    <n v="0.24821299999999999"/>
    <x v="11"/>
    <n v="3"/>
    <x v="0"/>
    <x v="0"/>
  </r>
  <r>
    <x v="907"/>
    <x v="14"/>
    <x v="1"/>
    <n v="0.2357032"/>
    <x v="11"/>
    <n v="3"/>
    <x v="0"/>
    <x v="0"/>
  </r>
  <r>
    <x v="907"/>
    <x v="2"/>
    <x v="1"/>
    <n v="0.24230409999999999"/>
    <x v="11"/>
    <n v="3"/>
    <x v="0"/>
    <x v="0"/>
  </r>
  <r>
    <x v="907"/>
    <x v="5"/>
    <x v="1"/>
    <n v="9.6188490000000001E-2"/>
    <x v="11"/>
    <n v="3"/>
    <x v="0"/>
    <x v="0"/>
  </r>
  <r>
    <x v="907"/>
    <x v="6"/>
    <x v="1"/>
    <n v="0.19923979999999999"/>
    <x v="11"/>
    <n v="3"/>
    <x v="0"/>
    <x v="0"/>
  </r>
  <r>
    <x v="907"/>
    <x v="17"/>
    <x v="1"/>
    <n v="0.27714060000000001"/>
    <x v="11"/>
    <n v="3"/>
    <x v="0"/>
    <x v="0"/>
  </r>
  <r>
    <x v="907"/>
    <x v="15"/>
    <x v="1"/>
    <n v="0.26762279999999999"/>
    <x v="11"/>
    <n v="3"/>
    <x v="0"/>
    <x v="0"/>
  </r>
  <r>
    <x v="907"/>
    <x v="8"/>
    <x v="1"/>
    <n v="0.27485929999999997"/>
    <x v="11"/>
    <n v="3"/>
    <x v="0"/>
    <x v="0"/>
  </r>
  <r>
    <x v="907"/>
    <x v="9"/>
    <x v="1"/>
    <n v="0.28929510000000003"/>
    <x v="11"/>
    <n v="3"/>
    <x v="0"/>
    <x v="0"/>
  </r>
  <r>
    <x v="907"/>
    <x v="10"/>
    <x v="1"/>
    <n v="0.30283330000000003"/>
    <x v="11"/>
    <n v="3"/>
    <x v="0"/>
    <x v="0"/>
  </r>
  <r>
    <x v="907"/>
    <x v="11"/>
    <x v="1"/>
    <n v="0.27371869999999998"/>
    <x v="11"/>
    <n v="3"/>
    <x v="0"/>
    <x v="0"/>
  </r>
  <r>
    <x v="907"/>
    <x v="12"/>
    <x v="1"/>
    <n v="0.34698210000000002"/>
    <x v="11"/>
    <n v="3"/>
    <x v="0"/>
    <x v="0"/>
  </r>
  <r>
    <x v="907"/>
    <x v="18"/>
    <x v="1"/>
    <n v="0.2157886"/>
    <x v="11"/>
    <n v="3"/>
    <x v="0"/>
    <x v="0"/>
  </r>
  <r>
    <x v="907"/>
    <x v="19"/>
    <x v="1"/>
    <n v="0.1966968"/>
    <x v="11"/>
    <n v="3"/>
    <x v="0"/>
    <x v="0"/>
  </r>
  <r>
    <x v="907"/>
    <x v="13"/>
    <x v="1"/>
    <n v="7.8690270000000007E-2"/>
    <x v="11"/>
    <n v="3"/>
    <x v="0"/>
    <x v="0"/>
  </r>
  <r>
    <x v="907"/>
    <x v="20"/>
    <x v="1"/>
    <n v="0.16933980000000001"/>
    <x v="11"/>
    <n v="3"/>
    <x v="0"/>
    <x v="0"/>
  </r>
  <r>
    <x v="908"/>
    <x v="0"/>
    <x v="3"/>
    <n v="0.63729999999999998"/>
    <x v="11"/>
    <n v="4"/>
    <x v="0"/>
    <x v="0"/>
  </r>
  <r>
    <x v="908"/>
    <x v="16"/>
    <x v="3"/>
    <n v="1.3422000000000001"/>
    <x v="11"/>
    <n v="4"/>
    <x v="0"/>
    <x v="0"/>
  </r>
  <r>
    <x v="908"/>
    <x v="14"/>
    <x v="3"/>
    <n v="1.2769999999999999"/>
    <x v="11"/>
    <n v="4"/>
    <x v="0"/>
    <x v="0"/>
  </r>
  <r>
    <x v="908"/>
    <x v="2"/>
    <x v="3"/>
    <n v="1.3162"/>
    <x v="11"/>
    <n v="4"/>
    <x v="0"/>
    <x v="0"/>
  </r>
  <r>
    <x v="908"/>
    <x v="5"/>
    <x v="3"/>
    <n v="0.84930000000000005"/>
    <x v="11"/>
    <n v="4"/>
    <x v="0"/>
    <x v="0"/>
  </r>
  <r>
    <x v="908"/>
    <x v="6"/>
    <x v="3"/>
    <n v="1.0770999999999999"/>
    <x v="11"/>
    <n v="4"/>
    <x v="0"/>
    <x v="0"/>
  </r>
  <r>
    <x v="908"/>
    <x v="17"/>
    <x v="3"/>
    <n v="1.4972000000000001"/>
    <x v="11"/>
    <n v="4"/>
    <x v="0"/>
    <x v="0"/>
  </r>
  <r>
    <x v="908"/>
    <x v="15"/>
    <x v="3"/>
    <n v="1.4503999999999999"/>
    <x v="11"/>
    <n v="4"/>
    <x v="0"/>
    <x v="0"/>
  </r>
  <r>
    <x v="908"/>
    <x v="8"/>
    <x v="3"/>
    <n v="1.4939"/>
    <x v="11"/>
    <n v="4"/>
    <x v="0"/>
    <x v="0"/>
  </r>
  <r>
    <x v="908"/>
    <x v="9"/>
    <x v="3"/>
    <n v="1.5622"/>
    <x v="11"/>
    <n v="4"/>
    <x v="0"/>
    <x v="0"/>
  </r>
  <r>
    <x v="908"/>
    <x v="10"/>
    <x v="3"/>
    <n v="1.6456"/>
    <x v="11"/>
    <n v="4"/>
    <x v="0"/>
    <x v="0"/>
  </r>
  <r>
    <x v="908"/>
    <x v="11"/>
    <x v="3"/>
    <n v="1.4845999999999999"/>
    <x v="11"/>
    <n v="4"/>
    <x v="0"/>
    <x v="0"/>
  </r>
  <r>
    <x v="908"/>
    <x v="12"/>
    <x v="3"/>
    <n v="1.8579000000000001"/>
    <x v="11"/>
    <n v="4"/>
    <x v="0"/>
    <x v="0"/>
  </r>
  <r>
    <x v="908"/>
    <x v="18"/>
    <x v="3"/>
    <n v="1.1539999999999999"/>
    <x v="11"/>
    <n v="4"/>
    <x v="0"/>
    <x v="0"/>
  </r>
  <r>
    <x v="908"/>
    <x v="19"/>
    <x v="3"/>
    <n v="1.0519000000000001"/>
    <x v="11"/>
    <n v="4"/>
    <x v="0"/>
    <x v="0"/>
  </r>
  <r>
    <x v="908"/>
    <x v="13"/>
    <x v="3"/>
    <n v="0.70099999999999996"/>
    <x v="11"/>
    <n v="4"/>
    <x v="0"/>
    <x v="0"/>
  </r>
  <r>
    <x v="908"/>
    <x v="20"/>
    <x v="3"/>
    <n v="0.90559999999999996"/>
    <x v="11"/>
    <n v="4"/>
    <x v="0"/>
    <x v="0"/>
  </r>
  <r>
    <x v="908"/>
    <x v="0"/>
    <x v="2"/>
    <n v="0.35232010000000002"/>
    <x v="11"/>
    <n v="4"/>
    <x v="0"/>
    <x v="0"/>
  </r>
  <r>
    <x v="908"/>
    <x v="16"/>
    <x v="2"/>
    <n v="0.57861949999999995"/>
    <x v="11"/>
    <n v="4"/>
    <x v="0"/>
    <x v="0"/>
  </r>
  <r>
    <x v="908"/>
    <x v="14"/>
    <x v="2"/>
    <n v="0.5256113"/>
    <x v="11"/>
    <n v="4"/>
    <x v="0"/>
    <x v="0"/>
  </r>
  <r>
    <x v="908"/>
    <x v="2"/>
    <x v="2"/>
    <n v="0.55748129999999996"/>
    <x v="11"/>
    <n v="4"/>
    <x v="0"/>
    <x v="0"/>
  </r>
  <r>
    <x v="908"/>
    <x v="5"/>
    <x v="2"/>
    <n v="0.58563290000000001"/>
    <x v="11"/>
    <n v="4"/>
    <x v="0"/>
    <x v="0"/>
  </r>
  <r>
    <x v="908"/>
    <x v="6"/>
    <x v="2"/>
    <n v="0.48723709999999998"/>
    <x v="11"/>
    <n v="4"/>
    <x v="0"/>
    <x v="0"/>
  </r>
  <r>
    <x v="908"/>
    <x v="17"/>
    <x v="2"/>
    <n v="0.54994580000000004"/>
    <x v="11"/>
    <n v="4"/>
    <x v="0"/>
    <x v="0"/>
  </r>
  <r>
    <x v="908"/>
    <x v="15"/>
    <x v="2"/>
    <n v="0.51189700000000005"/>
    <x v="11"/>
    <n v="4"/>
    <x v="0"/>
    <x v="0"/>
  </r>
  <r>
    <x v="908"/>
    <x v="8"/>
    <x v="2"/>
    <n v="0.54726280000000005"/>
    <x v="11"/>
    <n v="4"/>
    <x v="0"/>
    <x v="0"/>
  </r>
  <r>
    <x v="908"/>
    <x v="9"/>
    <x v="2"/>
    <n v="0.60279130000000003"/>
    <x v="11"/>
    <n v="4"/>
    <x v="0"/>
    <x v="0"/>
  </r>
  <r>
    <x v="908"/>
    <x v="10"/>
    <x v="2"/>
    <n v="0.67059619999999998"/>
    <x v="11"/>
    <n v="4"/>
    <x v="0"/>
    <x v="0"/>
  </r>
  <r>
    <x v="908"/>
    <x v="11"/>
    <x v="2"/>
    <n v="0.53970189999999996"/>
    <x v="11"/>
    <n v="4"/>
    <x v="0"/>
    <x v="0"/>
  </r>
  <r>
    <x v="908"/>
    <x v="12"/>
    <x v="2"/>
    <n v="0.8431978"/>
    <x v="11"/>
    <n v="4"/>
    <x v="0"/>
    <x v="0"/>
  </r>
  <r>
    <x v="908"/>
    <x v="18"/>
    <x v="2"/>
    <n v="0.8326114"/>
    <x v="11"/>
    <n v="4"/>
    <x v="0"/>
    <x v="0"/>
  </r>
  <r>
    <x v="908"/>
    <x v="19"/>
    <x v="2"/>
    <n v="0.71890330000000002"/>
    <x v="11"/>
    <n v="4"/>
    <x v="0"/>
    <x v="0"/>
  </r>
  <r>
    <x v="908"/>
    <x v="13"/>
    <x v="2"/>
    <n v="0.5315839"/>
    <x v="11"/>
    <n v="4"/>
    <x v="0"/>
    <x v="0"/>
  </r>
  <r>
    <x v="908"/>
    <x v="20"/>
    <x v="2"/>
    <n v="0.61046020000000001"/>
    <x v="11"/>
    <n v="4"/>
    <x v="0"/>
    <x v="0"/>
  </r>
  <r>
    <x v="908"/>
    <x v="0"/>
    <x v="0"/>
    <n v="0.16625999999999999"/>
    <x v="11"/>
    <n v="4"/>
    <x v="0"/>
    <x v="0"/>
  </r>
  <r>
    <x v="908"/>
    <x v="16"/>
    <x v="0"/>
    <n v="0.51334999999999997"/>
    <x v="11"/>
    <n v="4"/>
    <x v="0"/>
    <x v="0"/>
  </r>
  <r>
    <x v="908"/>
    <x v="14"/>
    <x v="0"/>
    <n v="0.51334999999999997"/>
    <x v="11"/>
    <n v="4"/>
    <x v="0"/>
    <x v="0"/>
  </r>
  <r>
    <x v="908"/>
    <x v="2"/>
    <x v="0"/>
    <n v="0.51334999999999997"/>
    <x v="11"/>
    <n v="4"/>
    <x v="0"/>
    <x v="0"/>
  </r>
  <r>
    <x v="908"/>
    <x v="5"/>
    <x v="0"/>
    <n v="0.16671"/>
    <x v="11"/>
    <n v="4"/>
    <x v="0"/>
    <x v="0"/>
  </r>
  <r>
    <x v="908"/>
    <x v="6"/>
    <x v="0"/>
    <n v="0.38919999999999999"/>
    <x v="11"/>
    <n v="4"/>
    <x v="0"/>
    <x v="0"/>
  </r>
  <r>
    <x v="908"/>
    <x v="17"/>
    <x v="0"/>
    <n v="0.66798000000000002"/>
    <x v="11"/>
    <n v="4"/>
    <x v="0"/>
    <x v="0"/>
  </r>
  <r>
    <x v="908"/>
    <x v="15"/>
    <x v="0"/>
    <n v="0.66798000000000002"/>
    <x v="11"/>
    <n v="4"/>
    <x v="0"/>
    <x v="0"/>
  </r>
  <r>
    <x v="908"/>
    <x v="8"/>
    <x v="0"/>
    <n v="0.66798000000000002"/>
    <x v="11"/>
    <n v="4"/>
    <x v="0"/>
    <x v="0"/>
  </r>
  <r>
    <x v="908"/>
    <x v="9"/>
    <x v="0"/>
    <n v="0.66798000000000002"/>
    <x v="11"/>
    <n v="4"/>
    <x v="0"/>
    <x v="0"/>
  </r>
  <r>
    <x v="908"/>
    <x v="10"/>
    <x v="0"/>
    <n v="0.66798000000000002"/>
    <x v="11"/>
    <n v="4"/>
    <x v="0"/>
    <x v="0"/>
  </r>
  <r>
    <x v="908"/>
    <x v="11"/>
    <x v="0"/>
    <n v="0.66798000000000002"/>
    <x v="11"/>
    <n v="4"/>
    <x v="0"/>
    <x v="0"/>
  </r>
  <r>
    <x v="908"/>
    <x v="12"/>
    <x v="0"/>
    <n v="0.66798000000000002"/>
    <x v="11"/>
    <n v="4"/>
    <x v="0"/>
    <x v="0"/>
  </r>
  <r>
    <x v="908"/>
    <x v="18"/>
    <x v="0"/>
    <n v="0.10630000000000001"/>
    <x v="11"/>
    <n v="4"/>
    <x v="0"/>
    <x v="0"/>
  </r>
  <r>
    <x v="908"/>
    <x v="19"/>
    <x v="0"/>
    <n v="0.13600000000000001"/>
    <x v="11"/>
    <n v="4"/>
    <x v="0"/>
    <x v="0"/>
  </r>
  <r>
    <x v="908"/>
    <x v="13"/>
    <x v="0"/>
    <n v="8.9709999999999998E-2"/>
    <x v="11"/>
    <n v="4"/>
    <x v="0"/>
    <x v="0"/>
  </r>
  <r>
    <x v="908"/>
    <x v="20"/>
    <x v="0"/>
    <n v="0.13600000000000001"/>
    <x v="11"/>
    <n v="4"/>
    <x v="0"/>
    <x v="0"/>
  </r>
  <r>
    <x v="908"/>
    <x v="0"/>
    <x v="1"/>
    <n v="0.1191699"/>
    <x v="11"/>
    <n v="4"/>
    <x v="0"/>
    <x v="0"/>
  </r>
  <r>
    <x v="908"/>
    <x v="16"/>
    <x v="1"/>
    <n v="0.2509805"/>
    <x v="11"/>
    <n v="4"/>
    <x v="0"/>
    <x v="0"/>
  </r>
  <r>
    <x v="908"/>
    <x v="14"/>
    <x v="1"/>
    <n v="0.23878859999999999"/>
    <x v="11"/>
    <n v="4"/>
    <x v="0"/>
    <x v="0"/>
  </r>
  <r>
    <x v="908"/>
    <x v="2"/>
    <x v="1"/>
    <n v="0.2461187"/>
    <x v="11"/>
    <n v="4"/>
    <x v="0"/>
    <x v="0"/>
  </r>
  <r>
    <x v="908"/>
    <x v="5"/>
    <x v="1"/>
    <n v="9.7707089999999996E-2"/>
    <x v="11"/>
    <n v="4"/>
    <x v="0"/>
    <x v="0"/>
  </r>
  <r>
    <x v="908"/>
    <x v="6"/>
    <x v="1"/>
    <n v="0.201409"/>
    <x v="11"/>
    <n v="4"/>
    <x v="0"/>
    <x v="0"/>
  </r>
  <r>
    <x v="908"/>
    <x v="17"/>
    <x v="1"/>
    <n v="0.2799642"/>
    <x v="11"/>
    <n v="4"/>
    <x v="0"/>
    <x v="0"/>
  </r>
  <r>
    <x v="908"/>
    <x v="15"/>
    <x v="1"/>
    <n v="0.27121299999999998"/>
    <x v="11"/>
    <n v="4"/>
    <x v="0"/>
    <x v="0"/>
  </r>
  <r>
    <x v="908"/>
    <x v="8"/>
    <x v="1"/>
    <n v="0.27934720000000002"/>
    <x v="11"/>
    <n v="4"/>
    <x v="0"/>
    <x v="0"/>
  </r>
  <r>
    <x v="908"/>
    <x v="9"/>
    <x v="1"/>
    <n v="0.29211870000000001"/>
    <x v="11"/>
    <n v="4"/>
    <x v="0"/>
    <x v="0"/>
  </r>
  <r>
    <x v="908"/>
    <x v="10"/>
    <x v="1"/>
    <n v="0.30771379999999998"/>
    <x v="11"/>
    <n v="4"/>
    <x v="0"/>
    <x v="0"/>
  </r>
  <r>
    <x v="908"/>
    <x v="11"/>
    <x v="1"/>
    <n v="0.27760810000000002"/>
    <x v="11"/>
    <n v="4"/>
    <x v="0"/>
    <x v="0"/>
  </r>
  <r>
    <x v="908"/>
    <x v="12"/>
    <x v="1"/>
    <n v="0.3474122"/>
    <x v="11"/>
    <n v="4"/>
    <x v="0"/>
    <x v="0"/>
  </r>
  <r>
    <x v="908"/>
    <x v="18"/>
    <x v="1"/>
    <n v="0.2157886"/>
    <x v="11"/>
    <n v="4"/>
    <x v="0"/>
    <x v="0"/>
  </r>
  <r>
    <x v="908"/>
    <x v="19"/>
    <x v="1"/>
    <n v="0.1966968"/>
    <x v="11"/>
    <n v="4"/>
    <x v="0"/>
    <x v="0"/>
  </r>
  <r>
    <x v="908"/>
    <x v="13"/>
    <x v="1"/>
    <n v="8.0646019999999999E-2"/>
    <x v="11"/>
    <n v="4"/>
    <x v="0"/>
    <x v="0"/>
  </r>
  <r>
    <x v="908"/>
    <x v="20"/>
    <x v="1"/>
    <n v="0.16933980000000001"/>
    <x v="11"/>
    <n v="4"/>
    <x v="0"/>
    <x v="0"/>
  </r>
  <r>
    <x v="909"/>
    <x v="0"/>
    <x v="3"/>
    <n v="0.64019999999999999"/>
    <x v="11"/>
    <n v="5"/>
    <x v="0"/>
    <x v="0"/>
  </r>
  <r>
    <x v="909"/>
    <x v="16"/>
    <x v="3"/>
    <n v="1.3539000000000001"/>
    <x v="11"/>
    <n v="5"/>
    <x v="0"/>
    <x v="0"/>
  </r>
  <r>
    <x v="909"/>
    <x v="14"/>
    <x v="3"/>
    <n v="1.2838000000000001"/>
    <x v="11"/>
    <n v="5"/>
    <x v="0"/>
    <x v="0"/>
  </r>
  <r>
    <x v="909"/>
    <x v="2"/>
    <x v="3"/>
    <n v="1.3206"/>
    <x v="11"/>
    <n v="5"/>
    <x v="0"/>
    <x v="0"/>
  </r>
  <r>
    <x v="909"/>
    <x v="5"/>
    <x v="3"/>
    <n v="0.85819999999999996"/>
    <x v="11"/>
    <n v="5"/>
    <x v="0"/>
    <x v="0"/>
  </r>
  <r>
    <x v="909"/>
    <x v="6"/>
    <x v="3"/>
    <n v="1.0853999999999999"/>
    <x v="11"/>
    <n v="5"/>
    <x v="0"/>
    <x v="0"/>
  </r>
  <r>
    <x v="909"/>
    <x v="17"/>
    <x v="3"/>
    <n v="1.5054000000000001"/>
    <x v="11"/>
    <n v="5"/>
    <x v="0"/>
    <x v="0"/>
  </r>
  <r>
    <x v="909"/>
    <x v="15"/>
    <x v="3"/>
    <n v="1.4569000000000001"/>
    <x v="11"/>
    <n v="5"/>
    <x v="0"/>
    <x v="0"/>
  </r>
  <r>
    <x v="909"/>
    <x v="8"/>
    <x v="3"/>
    <n v="1.496"/>
    <x v="11"/>
    <n v="5"/>
    <x v="0"/>
    <x v="0"/>
  </r>
  <r>
    <x v="909"/>
    <x v="9"/>
    <x v="3"/>
    <n v="1.5739000000000001"/>
    <x v="11"/>
    <n v="5"/>
    <x v="0"/>
    <x v="0"/>
  </r>
  <r>
    <x v="909"/>
    <x v="10"/>
    <x v="3"/>
    <n v="1.6484000000000001"/>
    <x v="11"/>
    <n v="5"/>
    <x v="0"/>
    <x v="0"/>
  </r>
  <r>
    <x v="909"/>
    <x v="11"/>
    <x v="3"/>
    <n v="1.4913000000000001"/>
    <x v="11"/>
    <n v="5"/>
    <x v="0"/>
    <x v="0"/>
  </r>
  <r>
    <x v="909"/>
    <x v="12"/>
    <x v="3"/>
    <n v="1.8629"/>
    <x v="11"/>
    <n v="5"/>
    <x v="0"/>
    <x v="0"/>
  </r>
  <r>
    <x v="909"/>
    <x v="18"/>
    <x v="3"/>
    <n v="1.1619999999999999"/>
    <x v="11"/>
    <n v="5"/>
    <x v="0"/>
    <x v="0"/>
  </r>
  <r>
    <x v="909"/>
    <x v="19"/>
    <x v="3"/>
    <n v="1.0582"/>
    <x v="11"/>
    <n v="5"/>
    <x v="0"/>
    <x v="0"/>
  </r>
  <r>
    <x v="909"/>
    <x v="13"/>
    <x v="3"/>
    <n v="0.71740000000000004"/>
    <x v="11"/>
    <n v="5"/>
    <x v="0"/>
    <x v="0"/>
  </r>
  <r>
    <x v="909"/>
    <x v="20"/>
    <x v="3"/>
    <n v="0.90559999999999996"/>
    <x v="11"/>
    <n v="5"/>
    <x v="0"/>
    <x v="0"/>
  </r>
  <r>
    <x v="909"/>
    <x v="0"/>
    <x v="2"/>
    <n v="0.35467779999999999"/>
    <x v="11"/>
    <n v="5"/>
    <x v="0"/>
    <x v="0"/>
  </r>
  <r>
    <x v="909"/>
    <x v="16"/>
    <x v="2"/>
    <n v="0.58813170000000004"/>
    <x v="11"/>
    <n v="5"/>
    <x v="0"/>
    <x v="0"/>
  </r>
  <r>
    <x v="909"/>
    <x v="14"/>
    <x v="2"/>
    <n v="0.5311399"/>
    <x v="11"/>
    <n v="5"/>
    <x v="0"/>
    <x v="0"/>
  </r>
  <r>
    <x v="909"/>
    <x v="2"/>
    <x v="2"/>
    <n v="0.56105859999999996"/>
    <x v="11"/>
    <n v="5"/>
    <x v="0"/>
    <x v="0"/>
  </r>
  <r>
    <x v="909"/>
    <x v="5"/>
    <x v="2"/>
    <n v="0.59350899999999995"/>
    <x v="11"/>
    <n v="5"/>
    <x v="0"/>
    <x v="0"/>
  </r>
  <r>
    <x v="909"/>
    <x v="6"/>
    <x v="2"/>
    <n v="0.49398510000000001"/>
    <x v="11"/>
    <n v="5"/>
    <x v="0"/>
    <x v="0"/>
  </r>
  <r>
    <x v="909"/>
    <x v="17"/>
    <x v="2"/>
    <n v="0.55661240000000001"/>
    <x v="11"/>
    <n v="5"/>
    <x v="0"/>
    <x v="0"/>
  </r>
  <r>
    <x v="909"/>
    <x v="15"/>
    <x v="2"/>
    <n v="0.51718160000000002"/>
    <x v="11"/>
    <n v="5"/>
    <x v="0"/>
    <x v="0"/>
  </r>
  <r>
    <x v="909"/>
    <x v="8"/>
    <x v="2"/>
    <n v="0.54897019999999996"/>
    <x v="11"/>
    <n v="5"/>
    <x v="0"/>
    <x v="0"/>
  </r>
  <r>
    <x v="909"/>
    <x v="9"/>
    <x v="2"/>
    <n v="0.6123035"/>
    <x v="11"/>
    <n v="5"/>
    <x v="0"/>
    <x v="0"/>
  </r>
  <r>
    <x v="909"/>
    <x v="10"/>
    <x v="2"/>
    <n v="0.67287260000000004"/>
    <x v="11"/>
    <n v="5"/>
    <x v="0"/>
    <x v="0"/>
  </r>
  <r>
    <x v="909"/>
    <x v="11"/>
    <x v="2"/>
    <n v="0.54514899999999999"/>
    <x v="11"/>
    <n v="5"/>
    <x v="0"/>
    <x v="0"/>
  </r>
  <r>
    <x v="909"/>
    <x v="12"/>
    <x v="2"/>
    <n v="0.84726290000000004"/>
    <x v="11"/>
    <n v="5"/>
    <x v="0"/>
    <x v="0"/>
  </r>
  <r>
    <x v="909"/>
    <x v="18"/>
    <x v="2"/>
    <n v="0.83911539999999996"/>
    <x v="11"/>
    <n v="5"/>
    <x v="0"/>
    <x v="0"/>
  </r>
  <r>
    <x v="909"/>
    <x v="19"/>
    <x v="2"/>
    <n v="0.72402520000000004"/>
    <x v="11"/>
    <n v="5"/>
    <x v="0"/>
    <x v="0"/>
  </r>
  <r>
    <x v="909"/>
    <x v="13"/>
    <x v="2"/>
    <n v="0.54609730000000001"/>
    <x v="11"/>
    <n v="5"/>
    <x v="0"/>
    <x v="0"/>
  </r>
  <r>
    <x v="909"/>
    <x v="20"/>
    <x v="2"/>
    <n v="0.61046020000000001"/>
    <x v="11"/>
    <n v="5"/>
    <x v="0"/>
    <x v="0"/>
  </r>
  <r>
    <x v="909"/>
    <x v="0"/>
    <x v="0"/>
    <n v="0.16625999999999999"/>
    <x v="11"/>
    <n v="5"/>
    <x v="0"/>
    <x v="0"/>
  </r>
  <r>
    <x v="909"/>
    <x v="16"/>
    <x v="0"/>
    <n v="0.51334999999999997"/>
    <x v="11"/>
    <n v="5"/>
    <x v="0"/>
    <x v="0"/>
  </r>
  <r>
    <x v="909"/>
    <x v="14"/>
    <x v="0"/>
    <n v="0.51334999999999997"/>
    <x v="11"/>
    <n v="5"/>
    <x v="0"/>
    <x v="0"/>
  </r>
  <r>
    <x v="909"/>
    <x v="2"/>
    <x v="0"/>
    <n v="0.51334999999999997"/>
    <x v="11"/>
    <n v="5"/>
    <x v="0"/>
    <x v="0"/>
  </r>
  <r>
    <x v="909"/>
    <x v="5"/>
    <x v="0"/>
    <n v="0.16671"/>
    <x v="11"/>
    <n v="5"/>
    <x v="0"/>
    <x v="0"/>
  </r>
  <r>
    <x v="909"/>
    <x v="6"/>
    <x v="0"/>
    <n v="0.38919999999999999"/>
    <x v="11"/>
    <n v="5"/>
    <x v="0"/>
    <x v="0"/>
  </r>
  <r>
    <x v="909"/>
    <x v="17"/>
    <x v="0"/>
    <n v="0.66798000000000002"/>
    <x v="11"/>
    <n v="5"/>
    <x v="0"/>
    <x v="0"/>
  </r>
  <r>
    <x v="909"/>
    <x v="15"/>
    <x v="0"/>
    <n v="0.66798000000000002"/>
    <x v="11"/>
    <n v="5"/>
    <x v="0"/>
    <x v="0"/>
  </r>
  <r>
    <x v="909"/>
    <x v="8"/>
    <x v="0"/>
    <n v="0.66798000000000002"/>
    <x v="11"/>
    <n v="5"/>
    <x v="0"/>
    <x v="0"/>
  </r>
  <r>
    <x v="909"/>
    <x v="9"/>
    <x v="0"/>
    <n v="0.66798000000000002"/>
    <x v="11"/>
    <n v="5"/>
    <x v="0"/>
    <x v="0"/>
  </r>
  <r>
    <x v="909"/>
    <x v="10"/>
    <x v="0"/>
    <n v="0.66798000000000002"/>
    <x v="11"/>
    <n v="5"/>
    <x v="0"/>
    <x v="0"/>
  </r>
  <r>
    <x v="909"/>
    <x v="11"/>
    <x v="0"/>
    <n v="0.66798000000000002"/>
    <x v="11"/>
    <n v="5"/>
    <x v="0"/>
    <x v="0"/>
  </r>
  <r>
    <x v="909"/>
    <x v="12"/>
    <x v="0"/>
    <n v="0.66798000000000002"/>
    <x v="11"/>
    <n v="5"/>
    <x v="0"/>
    <x v="0"/>
  </r>
  <r>
    <x v="909"/>
    <x v="18"/>
    <x v="0"/>
    <n v="0.10630000000000001"/>
    <x v="11"/>
    <n v="5"/>
    <x v="0"/>
    <x v="0"/>
  </r>
  <r>
    <x v="909"/>
    <x v="19"/>
    <x v="0"/>
    <n v="0.13600000000000001"/>
    <x v="11"/>
    <n v="5"/>
    <x v="0"/>
    <x v="0"/>
  </r>
  <r>
    <x v="909"/>
    <x v="13"/>
    <x v="0"/>
    <n v="8.9709999999999998E-2"/>
    <x v="11"/>
    <n v="5"/>
    <x v="0"/>
    <x v="0"/>
  </r>
  <r>
    <x v="909"/>
    <x v="20"/>
    <x v="0"/>
    <n v="0.13600000000000001"/>
    <x v="11"/>
    <n v="5"/>
    <x v="0"/>
    <x v="0"/>
  </r>
  <r>
    <x v="909"/>
    <x v="0"/>
    <x v="1"/>
    <n v="0.1197122"/>
    <x v="11"/>
    <n v="5"/>
    <x v="0"/>
    <x v="0"/>
  </r>
  <r>
    <x v="909"/>
    <x v="16"/>
    <x v="1"/>
    <n v="0.25316830000000001"/>
    <x v="11"/>
    <n v="5"/>
    <x v="0"/>
    <x v="0"/>
  </r>
  <r>
    <x v="909"/>
    <x v="14"/>
    <x v="1"/>
    <n v="0.2400602"/>
    <x v="11"/>
    <n v="5"/>
    <x v="0"/>
    <x v="0"/>
  </r>
  <r>
    <x v="909"/>
    <x v="2"/>
    <x v="1"/>
    <n v="0.24694150000000001"/>
    <x v="11"/>
    <n v="5"/>
    <x v="0"/>
    <x v="0"/>
  </r>
  <r>
    <x v="909"/>
    <x v="5"/>
    <x v="1"/>
    <n v="9.8730970000000001E-2"/>
    <x v="11"/>
    <n v="5"/>
    <x v="0"/>
    <x v="0"/>
  </r>
  <r>
    <x v="909"/>
    <x v="6"/>
    <x v="1"/>
    <n v="0.202961"/>
    <x v="11"/>
    <n v="5"/>
    <x v="0"/>
    <x v="0"/>
  </r>
  <r>
    <x v="909"/>
    <x v="17"/>
    <x v="1"/>
    <n v="0.28149750000000001"/>
    <x v="11"/>
    <n v="5"/>
    <x v="0"/>
    <x v="0"/>
  </r>
  <r>
    <x v="909"/>
    <x v="15"/>
    <x v="1"/>
    <n v="0.27242850000000002"/>
    <x v="11"/>
    <n v="5"/>
    <x v="0"/>
    <x v="0"/>
  </r>
  <r>
    <x v="909"/>
    <x v="8"/>
    <x v="1"/>
    <n v="0.27973989999999999"/>
    <x v="11"/>
    <n v="5"/>
    <x v="0"/>
    <x v="0"/>
  </r>
  <r>
    <x v="909"/>
    <x v="9"/>
    <x v="1"/>
    <n v="0.29430650000000003"/>
    <x v="11"/>
    <n v="5"/>
    <x v="0"/>
    <x v="0"/>
  </r>
  <r>
    <x v="909"/>
    <x v="10"/>
    <x v="1"/>
    <n v="0.30823739999999999"/>
    <x v="11"/>
    <n v="5"/>
    <x v="0"/>
    <x v="0"/>
  </r>
  <r>
    <x v="909"/>
    <x v="11"/>
    <x v="1"/>
    <n v="0.27886100000000003"/>
    <x v="11"/>
    <n v="5"/>
    <x v="0"/>
    <x v="0"/>
  </r>
  <r>
    <x v="909"/>
    <x v="12"/>
    <x v="1"/>
    <n v="0.34834720000000002"/>
    <x v="11"/>
    <n v="5"/>
    <x v="0"/>
    <x v="0"/>
  </r>
  <r>
    <x v="909"/>
    <x v="18"/>
    <x v="1"/>
    <n v="0.21728449999999999"/>
    <x v="11"/>
    <n v="5"/>
    <x v="0"/>
    <x v="0"/>
  </r>
  <r>
    <x v="909"/>
    <x v="19"/>
    <x v="1"/>
    <n v="0.19787479999999999"/>
    <x v="11"/>
    <n v="5"/>
    <x v="0"/>
    <x v="0"/>
  </r>
  <r>
    <x v="909"/>
    <x v="13"/>
    <x v="1"/>
    <n v="8.2532750000000002E-2"/>
    <x v="11"/>
    <n v="5"/>
    <x v="0"/>
    <x v="0"/>
  </r>
  <r>
    <x v="909"/>
    <x v="20"/>
    <x v="1"/>
    <n v="0.16933980000000001"/>
    <x v="11"/>
    <n v="5"/>
    <x v="0"/>
    <x v="0"/>
  </r>
  <r>
    <x v="910"/>
    <x v="0"/>
    <x v="3"/>
    <n v="0.6996"/>
    <x v="11"/>
    <n v="13"/>
    <x v="0"/>
    <x v="2"/>
  </r>
  <r>
    <x v="910"/>
    <x v="16"/>
    <x v="3"/>
    <n v="1.4349000000000001"/>
    <x v="11"/>
    <n v="13"/>
    <x v="0"/>
    <x v="2"/>
  </r>
  <r>
    <x v="910"/>
    <x v="14"/>
    <x v="3"/>
    <n v="1.3693"/>
    <x v="11"/>
    <n v="13"/>
    <x v="0"/>
    <x v="2"/>
  </r>
  <r>
    <x v="910"/>
    <x v="2"/>
    <x v="3"/>
    <n v="1.4025000000000001"/>
    <x v="11"/>
    <n v="13"/>
    <x v="0"/>
    <x v="2"/>
  </r>
  <r>
    <x v="910"/>
    <x v="5"/>
    <x v="3"/>
    <n v="0.94199999999999995"/>
    <x v="11"/>
    <n v="13"/>
    <x v="0"/>
    <x v="2"/>
  </r>
  <r>
    <x v="910"/>
    <x v="6"/>
    <x v="3"/>
    <n v="1.1664000000000001"/>
    <x v="11"/>
    <n v="13"/>
    <x v="0"/>
    <x v="2"/>
  </r>
  <r>
    <x v="910"/>
    <x v="17"/>
    <x v="3"/>
    <n v="1.6073999999999999"/>
    <x v="11"/>
    <n v="13"/>
    <x v="0"/>
    <x v="2"/>
  </r>
  <r>
    <x v="910"/>
    <x v="15"/>
    <x v="3"/>
    <n v="1.5651999999999999"/>
    <x v="11"/>
    <n v="13"/>
    <x v="0"/>
    <x v="2"/>
  </r>
  <r>
    <x v="910"/>
    <x v="8"/>
    <x v="3"/>
    <n v="1.6049"/>
    <x v="11"/>
    <n v="13"/>
    <x v="0"/>
    <x v="2"/>
  </r>
  <r>
    <x v="910"/>
    <x v="9"/>
    <x v="3"/>
    <n v="1.6794"/>
    <x v="11"/>
    <n v="13"/>
    <x v="0"/>
    <x v="2"/>
  </r>
  <r>
    <x v="910"/>
    <x v="10"/>
    <x v="3"/>
    <n v="1.7619"/>
    <x v="11"/>
    <n v="13"/>
    <x v="0"/>
    <x v="2"/>
  </r>
  <r>
    <x v="910"/>
    <x v="11"/>
    <x v="3"/>
    <n v="1.5981000000000001"/>
    <x v="11"/>
    <n v="13"/>
    <x v="0"/>
    <x v="2"/>
  </r>
  <r>
    <x v="910"/>
    <x v="12"/>
    <x v="3"/>
    <n v="1.9116"/>
    <x v="11"/>
    <n v="13"/>
    <x v="0"/>
    <x v="2"/>
  </r>
  <r>
    <x v="910"/>
    <x v="18"/>
    <x v="3"/>
    <n v="1.18"/>
    <x v="11"/>
    <n v="13"/>
    <x v="0"/>
    <x v="2"/>
  </r>
  <r>
    <x v="910"/>
    <x v="19"/>
    <x v="3"/>
    <n v="1.0726"/>
    <x v="11"/>
    <n v="13"/>
    <x v="0"/>
    <x v="2"/>
  </r>
  <r>
    <x v="910"/>
    <x v="13"/>
    <x v="3"/>
    <n v="0.81530000000000002"/>
    <x v="11"/>
    <n v="13"/>
    <x v="0"/>
    <x v="2"/>
  </r>
  <r>
    <x v="910"/>
    <x v="20"/>
    <x v="3"/>
    <n v="0.90559999999999996"/>
    <x v="11"/>
    <n v="13"/>
    <x v="0"/>
    <x v="2"/>
  </r>
  <r>
    <x v="910"/>
    <x v="0"/>
    <x v="2"/>
    <n v="0.4025205"/>
    <x v="11"/>
    <n v="13"/>
    <x v="0"/>
    <x v="2"/>
  </r>
  <r>
    <x v="910"/>
    <x v="16"/>
    <x v="2"/>
    <n v="0.65323540000000002"/>
    <x v="11"/>
    <n v="13"/>
    <x v="0"/>
    <x v="2"/>
  </r>
  <r>
    <x v="910"/>
    <x v="14"/>
    <x v="2"/>
    <n v="0.59990200000000005"/>
    <x v="11"/>
    <n v="13"/>
    <x v="0"/>
    <x v="2"/>
  </r>
  <r>
    <x v="910"/>
    <x v="2"/>
    <x v="2"/>
    <n v="0.6268939"/>
    <x v="11"/>
    <n v="13"/>
    <x v="0"/>
    <x v="2"/>
  </r>
  <r>
    <x v="910"/>
    <x v="5"/>
    <x v="2"/>
    <n v="0.66691829999999996"/>
    <x v="11"/>
    <n v="13"/>
    <x v="0"/>
    <x v="2"/>
  </r>
  <r>
    <x v="910"/>
    <x v="6"/>
    <x v="2"/>
    <n v="0.5590927"/>
    <x v="11"/>
    <n v="13"/>
    <x v="0"/>
    <x v="2"/>
  </r>
  <r>
    <x v="910"/>
    <x v="17"/>
    <x v="2"/>
    <n v="0.63884920000000001"/>
    <x v="11"/>
    <n v="13"/>
    <x v="0"/>
    <x v="2"/>
  </r>
  <r>
    <x v="910"/>
    <x v="15"/>
    <x v="2"/>
    <n v="0.60454030000000003"/>
    <x v="11"/>
    <n v="13"/>
    <x v="0"/>
    <x v="2"/>
  </r>
  <r>
    <x v="910"/>
    <x v="8"/>
    <x v="2"/>
    <n v="0.63681670000000001"/>
    <x v="11"/>
    <n v="13"/>
    <x v="0"/>
    <x v="2"/>
  </r>
  <r>
    <x v="910"/>
    <x v="9"/>
    <x v="2"/>
    <n v="0.69738579999999994"/>
    <x v="11"/>
    <n v="13"/>
    <x v="0"/>
    <x v="2"/>
  </r>
  <r>
    <x v="910"/>
    <x v="10"/>
    <x v="2"/>
    <n v="0.764459"/>
    <x v="11"/>
    <n v="13"/>
    <x v="0"/>
    <x v="2"/>
  </r>
  <r>
    <x v="910"/>
    <x v="11"/>
    <x v="2"/>
    <n v="0.63128819999999997"/>
    <x v="11"/>
    <n v="13"/>
    <x v="0"/>
    <x v="2"/>
  </r>
  <r>
    <x v="910"/>
    <x v="12"/>
    <x v="2"/>
    <n v="0.88616629999999996"/>
    <x v="11"/>
    <n v="13"/>
    <x v="0"/>
    <x v="2"/>
  </r>
  <r>
    <x v="910"/>
    <x v="18"/>
    <x v="2"/>
    <n v="0.85304959999999996"/>
    <x v="11"/>
    <n v="13"/>
    <x v="0"/>
    <x v="2"/>
  </r>
  <r>
    <x v="910"/>
    <x v="19"/>
    <x v="2"/>
    <n v="0.73493249999999999"/>
    <x v="11"/>
    <n v="13"/>
    <x v="0"/>
    <x v="2"/>
  </r>
  <r>
    <x v="910"/>
    <x v="13"/>
    <x v="2"/>
    <n v="0.63179439999999998"/>
    <x v="11"/>
    <n v="13"/>
    <x v="0"/>
    <x v="2"/>
  </r>
  <r>
    <x v="910"/>
    <x v="20"/>
    <x v="2"/>
    <n v="0.60976019999999997"/>
    <x v="11"/>
    <n v="13"/>
    <x v="0"/>
    <x v="2"/>
  </r>
  <r>
    <x v="910"/>
    <x v="0"/>
    <x v="0"/>
    <n v="0.16625999999999999"/>
    <x v="11"/>
    <n v="13"/>
    <x v="0"/>
    <x v="2"/>
  </r>
  <r>
    <x v="910"/>
    <x v="16"/>
    <x v="0"/>
    <n v="0.51334999999999997"/>
    <x v="11"/>
    <n v="13"/>
    <x v="0"/>
    <x v="2"/>
  </r>
  <r>
    <x v="910"/>
    <x v="14"/>
    <x v="0"/>
    <n v="0.51334999999999997"/>
    <x v="11"/>
    <n v="13"/>
    <x v="0"/>
    <x v="2"/>
  </r>
  <r>
    <x v="910"/>
    <x v="2"/>
    <x v="0"/>
    <n v="0.51334999999999997"/>
    <x v="11"/>
    <n v="13"/>
    <x v="0"/>
    <x v="2"/>
  </r>
  <r>
    <x v="910"/>
    <x v="5"/>
    <x v="0"/>
    <n v="0.16671"/>
    <x v="11"/>
    <n v="13"/>
    <x v="0"/>
    <x v="2"/>
  </r>
  <r>
    <x v="910"/>
    <x v="6"/>
    <x v="0"/>
    <n v="0.38919999999999999"/>
    <x v="11"/>
    <n v="13"/>
    <x v="0"/>
    <x v="2"/>
  </r>
  <r>
    <x v="910"/>
    <x v="17"/>
    <x v="0"/>
    <n v="0.66798000000000002"/>
    <x v="11"/>
    <n v="13"/>
    <x v="0"/>
    <x v="2"/>
  </r>
  <r>
    <x v="910"/>
    <x v="15"/>
    <x v="0"/>
    <n v="0.66798000000000002"/>
    <x v="11"/>
    <n v="13"/>
    <x v="0"/>
    <x v="2"/>
  </r>
  <r>
    <x v="910"/>
    <x v="8"/>
    <x v="0"/>
    <n v="0.66798000000000002"/>
    <x v="11"/>
    <n v="13"/>
    <x v="0"/>
    <x v="2"/>
  </r>
  <r>
    <x v="910"/>
    <x v="9"/>
    <x v="0"/>
    <n v="0.66798000000000002"/>
    <x v="11"/>
    <n v="13"/>
    <x v="0"/>
    <x v="2"/>
  </r>
  <r>
    <x v="910"/>
    <x v="10"/>
    <x v="0"/>
    <n v="0.66798000000000002"/>
    <x v="11"/>
    <n v="13"/>
    <x v="0"/>
    <x v="2"/>
  </r>
  <r>
    <x v="910"/>
    <x v="11"/>
    <x v="0"/>
    <n v="0.66798000000000002"/>
    <x v="11"/>
    <n v="13"/>
    <x v="0"/>
    <x v="2"/>
  </r>
  <r>
    <x v="910"/>
    <x v="12"/>
    <x v="0"/>
    <n v="0.66798000000000002"/>
    <x v="11"/>
    <n v="13"/>
    <x v="0"/>
    <x v="2"/>
  </r>
  <r>
    <x v="910"/>
    <x v="18"/>
    <x v="0"/>
    <n v="0.10630000000000001"/>
    <x v="11"/>
    <n v="13"/>
    <x v="0"/>
    <x v="2"/>
  </r>
  <r>
    <x v="910"/>
    <x v="19"/>
    <x v="0"/>
    <n v="0.13600000000000001"/>
    <x v="11"/>
    <n v="13"/>
    <x v="0"/>
    <x v="2"/>
  </r>
  <r>
    <x v="910"/>
    <x v="13"/>
    <x v="0"/>
    <n v="8.9709999999999998E-2"/>
    <x v="11"/>
    <n v="13"/>
    <x v="0"/>
    <x v="2"/>
  </r>
  <r>
    <x v="910"/>
    <x v="20"/>
    <x v="0"/>
    <n v="0.13600000000000001"/>
    <x v="11"/>
    <n v="13"/>
    <x v="0"/>
    <x v="2"/>
  </r>
  <r>
    <x v="910"/>
    <x v="0"/>
    <x v="1"/>
    <n v="0.13081950000000001"/>
    <x v="11"/>
    <n v="13"/>
    <x v="0"/>
    <x v="2"/>
  </r>
  <r>
    <x v="910"/>
    <x v="16"/>
    <x v="1"/>
    <n v="0.26831460000000001"/>
    <x v="11"/>
    <n v="13"/>
    <x v="0"/>
    <x v="2"/>
  </r>
  <r>
    <x v="910"/>
    <x v="14"/>
    <x v="1"/>
    <n v="0.256048"/>
    <x v="11"/>
    <n v="13"/>
    <x v="0"/>
    <x v="2"/>
  </r>
  <r>
    <x v="910"/>
    <x v="2"/>
    <x v="1"/>
    <n v="0.26225609999999999"/>
    <x v="11"/>
    <n v="13"/>
    <x v="0"/>
    <x v="2"/>
  </r>
  <r>
    <x v="910"/>
    <x v="5"/>
    <x v="1"/>
    <n v="0.1083717"/>
    <x v="11"/>
    <n v="13"/>
    <x v="0"/>
    <x v="2"/>
  </r>
  <r>
    <x v="910"/>
    <x v="6"/>
    <x v="1"/>
    <n v="0.2181073"/>
    <x v="11"/>
    <n v="13"/>
    <x v="0"/>
    <x v="2"/>
  </r>
  <r>
    <x v="910"/>
    <x v="17"/>
    <x v="1"/>
    <n v="0.30057070000000002"/>
    <x v="11"/>
    <n v="13"/>
    <x v="0"/>
    <x v="2"/>
  </r>
  <r>
    <x v="910"/>
    <x v="15"/>
    <x v="1"/>
    <n v="0.29267969999999999"/>
    <x v="11"/>
    <n v="13"/>
    <x v="0"/>
    <x v="2"/>
  </r>
  <r>
    <x v="910"/>
    <x v="8"/>
    <x v="1"/>
    <n v="0.30010320000000001"/>
    <x v="11"/>
    <n v="13"/>
    <x v="0"/>
    <x v="2"/>
  </r>
  <r>
    <x v="910"/>
    <x v="9"/>
    <x v="1"/>
    <n v="0.31403409999999998"/>
    <x v="11"/>
    <n v="13"/>
    <x v="0"/>
    <x v="2"/>
  </r>
  <r>
    <x v="910"/>
    <x v="10"/>
    <x v="1"/>
    <n v="0.329461"/>
    <x v="11"/>
    <n v="13"/>
    <x v="0"/>
    <x v="2"/>
  </r>
  <r>
    <x v="910"/>
    <x v="11"/>
    <x v="1"/>
    <n v="0.29883169999999998"/>
    <x v="11"/>
    <n v="13"/>
    <x v="0"/>
    <x v="2"/>
  </r>
  <r>
    <x v="910"/>
    <x v="12"/>
    <x v="1"/>
    <n v="0.35745359999999998"/>
    <x v="11"/>
    <n v="13"/>
    <x v="0"/>
    <x v="2"/>
  </r>
  <r>
    <x v="910"/>
    <x v="18"/>
    <x v="1"/>
    <n v="0.2206504"/>
    <x v="11"/>
    <n v="13"/>
    <x v="0"/>
    <x v="2"/>
  </r>
  <r>
    <x v="910"/>
    <x v="19"/>
    <x v="1"/>
    <n v="0.20056750000000001"/>
    <x v="11"/>
    <n v="13"/>
    <x v="0"/>
    <x v="2"/>
  </r>
  <r>
    <x v="910"/>
    <x v="13"/>
    <x v="1"/>
    <n v="9.3795580000000003E-2"/>
    <x v="11"/>
    <n v="13"/>
    <x v="0"/>
    <x v="2"/>
  </r>
  <r>
    <x v="910"/>
    <x v="20"/>
    <x v="1"/>
    <n v="0.16933980000000001"/>
    <x v="11"/>
    <n v="13"/>
    <x v="0"/>
    <x v="2"/>
  </r>
  <r>
    <x v="911"/>
    <x v="0"/>
    <x v="3"/>
    <n v="0.69910000000000005"/>
    <x v="11"/>
    <n v="14"/>
    <x v="0"/>
    <x v="2"/>
  </r>
  <r>
    <x v="911"/>
    <x v="16"/>
    <x v="3"/>
    <n v="1.4262999999999999"/>
    <x v="11"/>
    <n v="14"/>
    <x v="0"/>
    <x v="2"/>
  </r>
  <r>
    <x v="911"/>
    <x v="14"/>
    <x v="3"/>
    <n v="1.3574999999999999"/>
    <x v="11"/>
    <n v="14"/>
    <x v="0"/>
    <x v="2"/>
  </r>
  <r>
    <x v="911"/>
    <x v="2"/>
    <x v="3"/>
    <n v="1.3883000000000001"/>
    <x v="11"/>
    <n v="14"/>
    <x v="0"/>
    <x v="2"/>
  </r>
  <r>
    <x v="911"/>
    <x v="5"/>
    <x v="3"/>
    <n v="0.93379999999999996"/>
    <x v="11"/>
    <n v="14"/>
    <x v="0"/>
    <x v="2"/>
  </r>
  <r>
    <x v="911"/>
    <x v="6"/>
    <x v="3"/>
    <n v="1.1577999999999999"/>
    <x v="11"/>
    <n v="14"/>
    <x v="0"/>
    <x v="2"/>
  </r>
  <r>
    <x v="911"/>
    <x v="17"/>
    <x v="3"/>
    <n v="1.6064000000000001"/>
    <x v="11"/>
    <n v="14"/>
    <x v="0"/>
    <x v="2"/>
  </r>
  <r>
    <x v="911"/>
    <x v="15"/>
    <x v="3"/>
    <n v="1.5633999999999999"/>
    <x v="11"/>
    <n v="14"/>
    <x v="0"/>
    <x v="2"/>
  </r>
  <r>
    <x v="911"/>
    <x v="8"/>
    <x v="3"/>
    <n v="1.6003000000000001"/>
    <x v="11"/>
    <n v="14"/>
    <x v="0"/>
    <x v="2"/>
  </r>
  <r>
    <x v="911"/>
    <x v="9"/>
    <x v="3"/>
    <n v="1.6828000000000001"/>
    <x v="11"/>
    <n v="14"/>
    <x v="0"/>
    <x v="2"/>
  </r>
  <r>
    <x v="911"/>
    <x v="10"/>
    <x v="3"/>
    <n v="1.7568999999999999"/>
    <x v="11"/>
    <n v="14"/>
    <x v="0"/>
    <x v="2"/>
  </r>
  <r>
    <x v="911"/>
    <x v="11"/>
    <x v="3"/>
    <n v="1.5939000000000001"/>
    <x v="11"/>
    <n v="14"/>
    <x v="0"/>
    <x v="2"/>
  </r>
  <r>
    <x v="911"/>
    <x v="12"/>
    <x v="3"/>
    <n v="1.9104000000000001"/>
    <x v="11"/>
    <n v="14"/>
    <x v="0"/>
    <x v="2"/>
  </r>
  <r>
    <x v="911"/>
    <x v="18"/>
    <x v="3"/>
    <n v="1.1990000000000001"/>
    <x v="11"/>
    <n v="14"/>
    <x v="0"/>
    <x v="2"/>
  </r>
  <r>
    <x v="911"/>
    <x v="19"/>
    <x v="3"/>
    <n v="1.0801000000000001"/>
    <x v="11"/>
    <n v="14"/>
    <x v="0"/>
    <x v="2"/>
  </r>
  <r>
    <x v="911"/>
    <x v="13"/>
    <x v="3"/>
    <n v="0.80689999999999995"/>
    <x v="11"/>
    <n v="14"/>
    <x v="0"/>
    <x v="2"/>
  </r>
  <r>
    <x v="911"/>
    <x v="20"/>
    <x v="3"/>
    <n v="0.90559999999999996"/>
    <x v="11"/>
    <n v="14"/>
    <x v="0"/>
    <x v="2"/>
  </r>
  <r>
    <x v="911"/>
    <x v="0"/>
    <x v="2"/>
    <n v="0.40211400000000003"/>
    <x v="11"/>
    <n v="14"/>
    <x v="0"/>
    <x v="2"/>
  </r>
  <r>
    <x v="911"/>
    <x v="16"/>
    <x v="2"/>
    <n v="0.64624349999999997"/>
    <x v="11"/>
    <n v="14"/>
    <x v="0"/>
    <x v="2"/>
  </r>
  <r>
    <x v="911"/>
    <x v="14"/>
    <x v="2"/>
    <n v="0.59030850000000001"/>
    <x v="11"/>
    <n v="14"/>
    <x v="0"/>
    <x v="2"/>
  </r>
  <r>
    <x v="911"/>
    <x v="2"/>
    <x v="2"/>
    <n v="0.61534909999999998"/>
    <x v="11"/>
    <n v="14"/>
    <x v="0"/>
    <x v="2"/>
  </r>
  <r>
    <x v="911"/>
    <x v="5"/>
    <x v="2"/>
    <n v="0.65966170000000002"/>
    <x v="11"/>
    <n v="14"/>
    <x v="0"/>
    <x v="2"/>
  </r>
  <r>
    <x v="911"/>
    <x v="6"/>
    <x v="2"/>
    <n v="0.55210079999999995"/>
    <x v="11"/>
    <n v="14"/>
    <x v="0"/>
    <x v="2"/>
  </r>
  <r>
    <x v="911"/>
    <x v="17"/>
    <x v="2"/>
    <n v="0.6380363"/>
    <x v="11"/>
    <n v="14"/>
    <x v="0"/>
    <x v="2"/>
  </r>
  <r>
    <x v="911"/>
    <x v="15"/>
    <x v="2"/>
    <n v="0.60307690000000003"/>
    <x v="11"/>
    <n v="14"/>
    <x v="0"/>
    <x v="2"/>
  </r>
  <r>
    <x v="911"/>
    <x v="8"/>
    <x v="2"/>
    <n v="0.6330768"/>
    <x v="11"/>
    <n v="14"/>
    <x v="0"/>
    <x v="2"/>
  </r>
  <r>
    <x v="911"/>
    <x v="9"/>
    <x v="2"/>
    <n v="0.70015019999999994"/>
    <x v="11"/>
    <n v="14"/>
    <x v="0"/>
    <x v="2"/>
  </r>
  <r>
    <x v="911"/>
    <x v="10"/>
    <x v="2"/>
    <n v="0.76039389999999996"/>
    <x v="11"/>
    <n v="14"/>
    <x v="0"/>
    <x v="2"/>
  </r>
  <r>
    <x v="911"/>
    <x v="11"/>
    <x v="2"/>
    <n v="0.62787360000000003"/>
    <x v="11"/>
    <n v="14"/>
    <x v="0"/>
    <x v="2"/>
  </r>
  <r>
    <x v="911"/>
    <x v="12"/>
    <x v="2"/>
    <n v="0.8851907"/>
    <x v="11"/>
    <n v="14"/>
    <x v="0"/>
    <x v="2"/>
  </r>
  <r>
    <x v="911"/>
    <x v="18"/>
    <x v="2"/>
    <n v="0.86849679999999996"/>
    <x v="11"/>
    <n v="14"/>
    <x v="0"/>
    <x v="2"/>
  </r>
  <r>
    <x v="911"/>
    <x v="19"/>
    <x v="2"/>
    <n v="0.74103019999999997"/>
    <x v="11"/>
    <n v="14"/>
    <x v="0"/>
    <x v="2"/>
  </r>
  <r>
    <x v="911"/>
    <x v="13"/>
    <x v="2"/>
    <n v="0.62436080000000005"/>
    <x v="11"/>
    <n v="14"/>
    <x v="0"/>
    <x v="2"/>
  </r>
  <r>
    <x v="911"/>
    <x v="20"/>
    <x v="2"/>
    <n v="0.60976019999999997"/>
    <x v="11"/>
    <n v="14"/>
    <x v="0"/>
    <x v="2"/>
  </r>
  <r>
    <x v="911"/>
    <x v="0"/>
    <x v="0"/>
    <n v="0.16625999999999999"/>
    <x v="11"/>
    <n v="14"/>
    <x v="0"/>
    <x v="2"/>
  </r>
  <r>
    <x v="911"/>
    <x v="16"/>
    <x v="0"/>
    <n v="0.51334999999999997"/>
    <x v="11"/>
    <n v="14"/>
    <x v="0"/>
    <x v="2"/>
  </r>
  <r>
    <x v="911"/>
    <x v="14"/>
    <x v="0"/>
    <n v="0.51334999999999997"/>
    <x v="11"/>
    <n v="14"/>
    <x v="0"/>
    <x v="2"/>
  </r>
  <r>
    <x v="911"/>
    <x v="2"/>
    <x v="0"/>
    <n v="0.51334999999999997"/>
    <x v="11"/>
    <n v="14"/>
    <x v="0"/>
    <x v="2"/>
  </r>
  <r>
    <x v="911"/>
    <x v="5"/>
    <x v="0"/>
    <n v="0.16671"/>
    <x v="11"/>
    <n v="14"/>
    <x v="0"/>
    <x v="2"/>
  </r>
  <r>
    <x v="911"/>
    <x v="6"/>
    <x v="0"/>
    <n v="0.38919999999999999"/>
    <x v="11"/>
    <n v="14"/>
    <x v="0"/>
    <x v="2"/>
  </r>
  <r>
    <x v="911"/>
    <x v="17"/>
    <x v="0"/>
    <n v="0.66798000000000002"/>
    <x v="11"/>
    <n v="14"/>
    <x v="0"/>
    <x v="2"/>
  </r>
  <r>
    <x v="911"/>
    <x v="15"/>
    <x v="0"/>
    <n v="0.66798000000000002"/>
    <x v="11"/>
    <n v="14"/>
    <x v="0"/>
    <x v="2"/>
  </r>
  <r>
    <x v="911"/>
    <x v="8"/>
    <x v="0"/>
    <n v="0.66798000000000002"/>
    <x v="11"/>
    <n v="14"/>
    <x v="0"/>
    <x v="2"/>
  </r>
  <r>
    <x v="911"/>
    <x v="9"/>
    <x v="0"/>
    <n v="0.66798000000000002"/>
    <x v="11"/>
    <n v="14"/>
    <x v="0"/>
    <x v="2"/>
  </r>
  <r>
    <x v="911"/>
    <x v="10"/>
    <x v="0"/>
    <n v="0.66798000000000002"/>
    <x v="11"/>
    <n v="14"/>
    <x v="0"/>
    <x v="2"/>
  </r>
  <r>
    <x v="911"/>
    <x v="11"/>
    <x v="0"/>
    <n v="0.66798000000000002"/>
    <x v="11"/>
    <n v="14"/>
    <x v="0"/>
    <x v="2"/>
  </r>
  <r>
    <x v="911"/>
    <x v="12"/>
    <x v="0"/>
    <n v="0.66798000000000002"/>
    <x v="11"/>
    <n v="14"/>
    <x v="0"/>
    <x v="2"/>
  </r>
  <r>
    <x v="911"/>
    <x v="18"/>
    <x v="0"/>
    <n v="0.10630000000000001"/>
    <x v="11"/>
    <n v="14"/>
    <x v="0"/>
    <x v="2"/>
  </r>
  <r>
    <x v="911"/>
    <x v="19"/>
    <x v="0"/>
    <n v="0.13600000000000001"/>
    <x v="11"/>
    <n v="14"/>
    <x v="0"/>
    <x v="2"/>
  </r>
  <r>
    <x v="911"/>
    <x v="13"/>
    <x v="0"/>
    <n v="8.9709999999999998E-2"/>
    <x v="11"/>
    <n v="14"/>
    <x v="0"/>
    <x v="2"/>
  </r>
  <r>
    <x v="911"/>
    <x v="20"/>
    <x v="0"/>
    <n v="0.13600000000000001"/>
    <x v="11"/>
    <n v="14"/>
    <x v="0"/>
    <x v="2"/>
  </r>
  <r>
    <x v="911"/>
    <x v="0"/>
    <x v="1"/>
    <n v="0.13072600000000001"/>
    <x v="11"/>
    <n v="14"/>
    <x v="0"/>
    <x v="2"/>
  </r>
  <r>
    <x v="911"/>
    <x v="16"/>
    <x v="1"/>
    <n v="0.26670650000000001"/>
    <x v="11"/>
    <n v="14"/>
    <x v="0"/>
    <x v="2"/>
  </r>
  <r>
    <x v="911"/>
    <x v="14"/>
    <x v="1"/>
    <n v="0.2538415"/>
    <x v="11"/>
    <n v="14"/>
    <x v="0"/>
    <x v="2"/>
  </r>
  <r>
    <x v="911"/>
    <x v="2"/>
    <x v="1"/>
    <n v="0.25960080000000002"/>
    <x v="11"/>
    <n v="14"/>
    <x v="0"/>
    <x v="2"/>
  </r>
  <r>
    <x v="911"/>
    <x v="5"/>
    <x v="1"/>
    <n v="0.1074283"/>
    <x v="11"/>
    <n v="14"/>
    <x v="0"/>
    <x v="2"/>
  </r>
  <r>
    <x v="911"/>
    <x v="6"/>
    <x v="1"/>
    <n v="0.2164992"/>
    <x v="11"/>
    <n v="14"/>
    <x v="0"/>
    <x v="2"/>
  </r>
  <r>
    <x v="911"/>
    <x v="17"/>
    <x v="1"/>
    <n v="0.30038369999999998"/>
    <x v="11"/>
    <n v="14"/>
    <x v="0"/>
    <x v="2"/>
  </r>
  <r>
    <x v="911"/>
    <x v="15"/>
    <x v="1"/>
    <n v="0.29234310000000002"/>
    <x v="11"/>
    <n v="14"/>
    <x v="0"/>
    <x v="2"/>
  </r>
  <r>
    <x v="911"/>
    <x v="8"/>
    <x v="1"/>
    <n v="0.29924309999999998"/>
    <x v="11"/>
    <n v="14"/>
    <x v="0"/>
    <x v="2"/>
  </r>
  <r>
    <x v="911"/>
    <x v="9"/>
    <x v="1"/>
    <n v="0.3146699"/>
    <x v="11"/>
    <n v="14"/>
    <x v="0"/>
    <x v="2"/>
  </r>
  <r>
    <x v="911"/>
    <x v="10"/>
    <x v="1"/>
    <n v="0.32852599999999998"/>
    <x v="11"/>
    <n v="14"/>
    <x v="0"/>
    <x v="2"/>
  </r>
  <r>
    <x v="911"/>
    <x v="11"/>
    <x v="1"/>
    <n v="0.29804629999999999"/>
    <x v="11"/>
    <n v="14"/>
    <x v="0"/>
    <x v="2"/>
  </r>
  <r>
    <x v="911"/>
    <x v="12"/>
    <x v="1"/>
    <n v="0.35722930000000003"/>
    <x v="11"/>
    <n v="14"/>
    <x v="0"/>
    <x v="2"/>
  </r>
  <r>
    <x v="911"/>
    <x v="18"/>
    <x v="1"/>
    <n v="0.22420329999999999"/>
    <x v="11"/>
    <n v="14"/>
    <x v="0"/>
    <x v="2"/>
  </r>
  <r>
    <x v="911"/>
    <x v="19"/>
    <x v="1"/>
    <n v="0.20196990000000001"/>
    <x v="11"/>
    <n v="14"/>
    <x v="0"/>
    <x v="2"/>
  </r>
  <r>
    <x v="911"/>
    <x v="13"/>
    <x v="1"/>
    <n v="9.2829209999999995E-2"/>
    <x v="11"/>
    <n v="14"/>
    <x v="0"/>
    <x v="2"/>
  </r>
  <r>
    <x v="911"/>
    <x v="20"/>
    <x v="1"/>
    <n v="0.16933980000000001"/>
    <x v="11"/>
    <n v="14"/>
    <x v="0"/>
    <x v="2"/>
  </r>
  <r>
    <x v="912"/>
    <x v="0"/>
    <x v="3"/>
    <n v="0.6996"/>
    <x v="11"/>
    <n v="15"/>
    <x v="1"/>
    <x v="3"/>
  </r>
  <r>
    <x v="912"/>
    <x v="16"/>
    <x v="3"/>
    <n v="1.4256"/>
    <x v="11"/>
    <n v="15"/>
    <x v="1"/>
    <x v="3"/>
  </r>
  <r>
    <x v="912"/>
    <x v="14"/>
    <x v="3"/>
    <n v="1.353"/>
    <x v="11"/>
    <n v="15"/>
    <x v="1"/>
    <x v="3"/>
  </r>
  <r>
    <x v="912"/>
    <x v="2"/>
    <x v="3"/>
    <n v="1.3893"/>
    <x v="11"/>
    <n v="15"/>
    <x v="1"/>
    <x v="3"/>
  </r>
  <r>
    <x v="912"/>
    <x v="5"/>
    <x v="3"/>
    <n v="0.9294"/>
    <x v="11"/>
    <n v="15"/>
    <x v="1"/>
    <x v="3"/>
  </r>
  <r>
    <x v="912"/>
    <x v="6"/>
    <x v="3"/>
    <n v="1.1514"/>
    <x v="11"/>
    <n v="15"/>
    <x v="1"/>
    <x v="3"/>
  </r>
  <r>
    <x v="912"/>
    <x v="17"/>
    <x v="3"/>
    <n v="1.6157999999999999"/>
    <x v="11"/>
    <n v="15"/>
    <x v="1"/>
    <x v="3"/>
  </r>
  <r>
    <x v="912"/>
    <x v="15"/>
    <x v="3"/>
    <n v="1.5708"/>
    <x v="11"/>
    <n v="15"/>
    <x v="1"/>
    <x v="3"/>
  </r>
  <r>
    <x v="912"/>
    <x v="8"/>
    <x v="3"/>
    <n v="1.6131"/>
    <x v="11"/>
    <n v="15"/>
    <x v="1"/>
    <x v="3"/>
  </r>
  <r>
    <x v="912"/>
    <x v="9"/>
    <x v="3"/>
    <n v="1.6872"/>
    <x v="11"/>
    <n v="15"/>
    <x v="1"/>
    <x v="3"/>
  </r>
  <r>
    <x v="912"/>
    <x v="10"/>
    <x v="3"/>
    <n v="1.7627999999999999"/>
    <x v="11"/>
    <n v="15"/>
    <x v="1"/>
    <x v="3"/>
  </r>
  <r>
    <x v="912"/>
    <x v="11"/>
    <x v="3"/>
    <n v="1.6012"/>
    <x v="11"/>
    <n v="15"/>
    <x v="1"/>
    <x v="3"/>
  </r>
  <r>
    <x v="912"/>
    <x v="12"/>
    <x v="3"/>
    <n v="1.9127000000000001"/>
    <x v="11"/>
    <n v="15"/>
    <x v="1"/>
    <x v="3"/>
  </r>
  <r>
    <x v="912"/>
    <x v="18"/>
    <x v="3"/>
    <n v="1.1990000000000001"/>
    <x v="11"/>
    <n v="15"/>
    <x v="1"/>
    <x v="3"/>
  </r>
  <r>
    <x v="912"/>
    <x v="19"/>
    <x v="3"/>
    <n v="1.1044"/>
    <x v="11"/>
    <n v="15"/>
    <x v="1"/>
    <x v="3"/>
  </r>
  <r>
    <x v="912"/>
    <x v="13"/>
    <x v="3"/>
    <n v="0.79410000000000003"/>
    <x v="11"/>
    <n v="15"/>
    <x v="1"/>
    <x v="3"/>
  </r>
  <r>
    <x v="912"/>
    <x v="20"/>
    <x v="3"/>
    <n v="0.97060000000000002"/>
    <x v="11"/>
    <n v="15"/>
    <x v="1"/>
    <x v="3"/>
  </r>
  <r>
    <x v="912"/>
    <x v="0"/>
    <x v="2"/>
    <n v="0.4025205"/>
    <x v="11"/>
    <n v="15"/>
    <x v="1"/>
    <x v="3"/>
  </r>
  <r>
    <x v="912"/>
    <x v="16"/>
    <x v="2"/>
    <n v="0.64567439999999998"/>
    <x v="11"/>
    <n v="15"/>
    <x v="1"/>
    <x v="3"/>
  </r>
  <r>
    <x v="912"/>
    <x v="14"/>
    <x v="2"/>
    <n v="0.58665"/>
    <x v="11"/>
    <n v="15"/>
    <x v="1"/>
    <x v="3"/>
  </r>
  <r>
    <x v="912"/>
    <x v="2"/>
    <x v="2"/>
    <n v="0.61616219999999999"/>
    <x v="11"/>
    <n v="15"/>
    <x v="1"/>
    <x v="3"/>
  </r>
  <r>
    <x v="912"/>
    <x v="5"/>
    <x v="2"/>
    <n v="0.65576789999999996"/>
    <x v="11"/>
    <n v="15"/>
    <x v="1"/>
    <x v="3"/>
  </r>
  <r>
    <x v="912"/>
    <x v="6"/>
    <x v="2"/>
    <n v="0.54689759999999998"/>
    <x v="11"/>
    <n v="15"/>
    <x v="1"/>
    <x v="3"/>
  </r>
  <r>
    <x v="912"/>
    <x v="17"/>
    <x v="2"/>
    <n v="0.64567850000000004"/>
    <x v="11"/>
    <n v="15"/>
    <x v="1"/>
    <x v="3"/>
  </r>
  <r>
    <x v="912"/>
    <x v="15"/>
    <x v="2"/>
    <n v="0.60909310000000005"/>
    <x v="11"/>
    <n v="15"/>
    <x v="1"/>
    <x v="3"/>
  </r>
  <r>
    <x v="912"/>
    <x v="8"/>
    <x v="2"/>
    <n v="0.64348349999999999"/>
    <x v="11"/>
    <n v="15"/>
    <x v="1"/>
    <x v="3"/>
  </r>
  <r>
    <x v="912"/>
    <x v="9"/>
    <x v="2"/>
    <n v="0.7037272"/>
    <x v="11"/>
    <n v="15"/>
    <x v="1"/>
    <x v="3"/>
  </r>
  <r>
    <x v="912"/>
    <x v="10"/>
    <x v="2"/>
    <n v="0.76519079999999995"/>
    <x v="11"/>
    <n v="15"/>
    <x v="1"/>
    <x v="3"/>
  </r>
  <r>
    <x v="912"/>
    <x v="11"/>
    <x v="2"/>
    <n v="0.63380860000000006"/>
    <x v="11"/>
    <n v="15"/>
    <x v="1"/>
    <x v="3"/>
  </r>
  <r>
    <x v="912"/>
    <x v="12"/>
    <x v="2"/>
    <n v="0.88706059999999998"/>
    <x v="11"/>
    <n v="15"/>
    <x v="1"/>
    <x v="3"/>
  </r>
  <r>
    <x v="912"/>
    <x v="18"/>
    <x v="2"/>
    <n v="0.86849679999999996"/>
    <x v="11"/>
    <n v="15"/>
    <x v="1"/>
    <x v="3"/>
  </r>
  <r>
    <x v="912"/>
    <x v="19"/>
    <x v="2"/>
    <n v="0.76078619999999997"/>
    <x v="11"/>
    <n v="15"/>
    <x v="1"/>
    <x v="3"/>
  </r>
  <r>
    <x v="912"/>
    <x v="13"/>
    <x v="2"/>
    <n v="0.61303339999999995"/>
    <x v="11"/>
    <n v="15"/>
    <x v="1"/>
    <x v="3"/>
  </r>
  <r>
    <x v="912"/>
    <x v="20"/>
    <x v="2"/>
    <n v="0.66260569999999996"/>
    <x v="11"/>
    <n v="15"/>
    <x v="1"/>
    <x v="3"/>
  </r>
  <r>
    <x v="912"/>
    <x v="0"/>
    <x v="0"/>
    <n v="0.16625999999999999"/>
    <x v="11"/>
    <n v="15"/>
    <x v="1"/>
    <x v="3"/>
  </r>
  <r>
    <x v="912"/>
    <x v="16"/>
    <x v="0"/>
    <n v="0.51334999999999997"/>
    <x v="11"/>
    <n v="15"/>
    <x v="1"/>
    <x v="3"/>
  </r>
  <r>
    <x v="912"/>
    <x v="14"/>
    <x v="0"/>
    <n v="0.51334999999999997"/>
    <x v="11"/>
    <n v="15"/>
    <x v="1"/>
    <x v="3"/>
  </r>
  <r>
    <x v="912"/>
    <x v="2"/>
    <x v="0"/>
    <n v="0.51334999999999997"/>
    <x v="11"/>
    <n v="15"/>
    <x v="1"/>
    <x v="3"/>
  </r>
  <r>
    <x v="912"/>
    <x v="5"/>
    <x v="0"/>
    <n v="0.16671"/>
    <x v="11"/>
    <n v="15"/>
    <x v="1"/>
    <x v="3"/>
  </r>
  <r>
    <x v="912"/>
    <x v="6"/>
    <x v="0"/>
    <n v="0.38919999999999999"/>
    <x v="11"/>
    <n v="15"/>
    <x v="1"/>
    <x v="3"/>
  </r>
  <r>
    <x v="912"/>
    <x v="17"/>
    <x v="0"/>
    <n v="0.66798000000000002"/>
    <x v="11"/>
    <n v="15"/>
    <x v="1"/>
    <x v="3"/>
  </r>
  <r>
    <x v="912"/>
    <x v="15"/>
    <x v="0"/>
    <n v="0.66798000000000002"/>
    <x v="11"/>
    <n v="15"/>
    <x v="1"/>
    <x v="3"/>
  </r>
  <r>
    <x v="912"/>
    <x v="8"/>
    <x v="0"/>
    <n v="0.66798000000000002"/>
    <x v="11"/>
    <n v="15"/>
    <x v="1"/>
    <x v="3"/>
  </r>
  <r>
    <x v="912"/>
    <x v="9"/>
    <x v="0"/>
    <n v="0.66798000000000002"/>
    <x v="11"/>
    <n v="15"/>
    <x v="1"/>
    <x v="3"/>
  </r>
  <r>
    <x v="912"/>
    <x v="10"/>
    <x v="0"/>
    <n v="0.66798000000000002"/>
    <x v="11"/>
    <n v="15"/>
    <x v="1"/>
    <x v="3"/>
  </r>
  <r>
    <x v="912"/>
    <x v="11"/>
    <x v="0"/>
    <n v="0.66798000000000002"/>
    <x v="11"/>
    <n v="15"/>
    <x v="1"/>
    <x v="3"/>
  </r>
  <r>
    <x v="912"/>
    <x v="12"/>
    <x v="0"/>
    <n v="0.66798000000000002"/>
    <x v="11"/>
    <n v="15"/>
    <x v="1"/>
    <x v="3"/>
  </r>
  <r>
    <x v="912"/>
    <x v="18"/>
    <x v="0"/>
    <n v="0.10630000000000001"/>
    <x v="11"/>
    <n v="15"/>
    <x v="1"/>
    <x v="3"/>
  </r>
  <r>
    <x v="912"/>
    <x v="19"/>
    <x v="0"/>
    <n v="0.13600000000000001"/>
    <x v="11"/>
    <n v="15"/>
    <x v="1"/>
    <x v="3"/>
  </r>
  <r>
    <x v="912"/>
    <x v="13"/>
    <x v="0"/>
    <n v="8.9709999999999998E-2"/>
    <x v="11"/>
    <n v="15"/>
    <x v="1"/>
    <x v="3"/>
  </r>
  <r>
    <x v="912"/>
    <x v="20"/>
    <x v="0"/>
    <n v="0.13600000000000001"/>
    <x v="11"/>
    <n v="15"/>
    <x v="1"/>
    <x v="3"/>
  </r>
  <r>
    <x v="912"/>
    <x v="0"/>
    <x v="1"/>
    <n v="0.13081950000000001"/>
    <x v="11"/>
    <n v="15"/>
    <x v="1"/>
    <x v="3"/>
  </r>
  <r>
    <x v="912"/>
    <x v="16"/>
    <x v="1"/>
    <n v="0.26657560000000002"/>
    <x v="11"/>
    <n v="15"/>
    <x v="1"/>
    <x v="3"/>
  </r>
  <r>
    <x v="912"/>
    <x v="14"/>
    <x v="1"/>
    <n v="0.253"/>
    <x v="11"/>
    <n v="15"/>
    <x v="1"/>
    <x v="3"/>
  </r>
  <r>
    <x v="912"/>
    <x v="2"/>
    <x v="1"/>
    <n v="0.25978780000000001"/>
    <x v="11"/>
    <n v="15"/>
    <x v="1"/>
    <x v="3"/>
  </r>
  <r>
    <x v="912"/>
    <x v="5"/>
    <x v="1"/>
    <n v="0.10692210000000001"/>
    <x v="11"/>
    <n v="15"/>
    <x v="1"/>
    <x v="3"/>
  </r>
  <r>
    <x v="912"/>
    <x v="6"/>
    <x v="1"/>
    <n v="0.2153024"/>
    <x v="11"/>
    <n v="15"/>
    <x v="1"/>
    <x v="3"/>
  </r>
  <r>
    <x v="912"/>
    <x v="17"/>
    <x v="1"/>
    <n v="0.30214150000000001"/>
    <x v="11"/>
    <n v="15"/>
    <x v="1"/>
    <x v="3"/>
  </r>
  <r>
    <x v="912"/>
    <x v="15"/>
    <x v="1"/>
    <n v="0.29372680000000001"/>
    <x v="11"/>
    <n v="15"/>
    <x v="1"/>
    <x v="3"/>
  </r>
  <r>
    <x v="912"/>
    <x v="8"/>
    <x v="1"/>
    <n v="0.30163659999999998"/>
    <x v="11"/>
    <n v="15"/>
    <x v="1"/>
    <x v="3"/>
  </r>
  <r>
    <x v="912"/>
    <x v="9"/>
    <x v="1"/>
    <n v="0.31549270000000001"/>
    <x v="11"/>
    <n v="15"/>
    <x v="1"/>
    <x v="3"/>
  </r>
  <r>
    <x v="912"/>
    <x v="10"/>
    <x v="1"/>
    <n v="0.32962930000000001"/>
    <x v="11"/>
    <n v="15"/>
    <x v="1"/>
    <x v="3"/>
  </r>
  <r>
    <x v="912"/>
    <x v="11"/>
    <x v="1"/>
    <n v="0.29941139999999999"/>
    <x v="11"/>
    <n v="15"/>
    <x v="1"/>
    <x v="3"/>
  </r>
  <r>
    <x v="912"/>
    <x v="12"/>
    <x v="1"/>
    <n v="0.35765940000000002"/>
    <x v="11"/>
    <n v="15"/>
    <x v="1"/>
    <x v="3"/>
  </r>
  <r>
    <x v="912"/>
    <x v="18"/>
    <x v="1"/>
    <n v="0.22420329999999999"/>
    <x v="11"/>
    <n v="15"/>
    <x v="1"/>
    <x v="3"/>
  </r>
  <r>
    <x v="912"/>
    <x v="19"/>
    <x v="1"/>
    <n v="0.2065138"/>
    <x v="11"/>
    <n v="15"/>
    <x v="1"/>
    <x v="3"/>
  </r>
  <r>
    <x v="912"/>
    <x v="13"/>
    <x v="1"/>
    <n v="9.1356640000000003E-2"/>
    <x v="11"/>
    <n v="15"/>
    <x v="1"/>
    <x v="3"/>
  </r>
  <r>
    <x v="912"/>
    <x v="20"/>
    <x v="1"/>
    <n v="0.1814943"/>
    <x v="11"/>
    <n v="15"/>
    <x v="1"/>
    <x v="3"/>
  </r>
  <r>
    <x v="913"/>
    <x v="0"/>
    <x v="3"/>
    <n v="0.68879999999999997"/>
    <x v="11"/>
    <n v="16"/>
    <x v="1"/>
    <x v="3"/>
  </r>
  <r>
    <x v="913"/>
    <x v="16"/>
    <x v="3"/>
    <n v="1.4241999999999999"/>
    <x v="11"/>
    <n v="16"/>
    <x v="1"/>
    <x v="3"/>
  </r>
  <r>
    <x v="913"/>
    <x v="14"/>
    <x v="3"/>
    <n v="1.3569"/>
    <x v="11"/>
    <n v="16"/>
    <x v="1"/>
    <x v="3"/>
  </r>
  <r>
    <x v="913"/>
    <x v="2"/>
    <x v="3"/>
    <n v="1.3902000000000001"/>
    <x v="11"/>
    <n v="16"/>
    <x v="1"/>
    <x v="3"/>
  </r>
  <r>
    <x v="913"/>
    <x v="5"/>
    <x v="3"/>
    <n v="0.93130000000000002"/>
    <x v="11"/>
    <n v="16"/>
    <x v="1"/>
    <x v="3"/>
  </r>
  <r>
    <x v="913"/>
    <x v="6"/>
    <x v="3"/>
    <n v="1.1563000000000001"/>
    <x v="11"/>
    <n v="16"/>
    <x v="1"/>
    <x v="3"/>
  </r>
  <r>
    <x v="913"/>
    <x v="17"/>
    <x v="3"/>
    <n v="1.6237999999999999"/>
    <x v="11"/>
    <n v="16"/>
    <x v="1"/>
    <x v="3"/>
  </r>
  <r>
    <x v="913"/>
    <x v="15"/>
    <x v="3"/>
    <n v="1.5739000000000001"/>
    <x v="11"/>
    <n v="16"/>
    <x v="1"/>
    <x v="3"/>
  </r>
  <r>
    <x v="913"/>
    <x v="8"/>
    <x v="3"/>
    <n v="1.6121000000000001"/>
    <x v="11"/>
    <n v="16"/>
    <x v="1"/>
    <x v="3"/>
  </r>
  <r>
    <x v="913"/>
    <x v="9"/>
    <x v="3"/>
    <n v="1.6919999999999999"/>
    <x v="11"/>
    <n v="16"/>
    <x v="1"/>
    <x v="3"/>
  </r>
  <r>
    <x v="913"/>
    <x v="10"/>
    <x v="3"/>
    <n v="1.7661"/>
    <x v="11"/>
    <n v="16"/>
    <x v="1"/>
    <x v="3"/>
  </r>
  <r>
    <x v="913"/>
    <x v="11"/>
    <x v="3"/>
    <n v="1.6124000000000001"/>
    <x v="11"/>
    <n v="16"/>
    <x v="1"/>
    <x v="3"/>
  </r>
  <r>
    <x v="913"/>
    <x v="12"/>
    <x v="3"/>
    <n v="1.9136"/>
    <x v="11"/>
    <n v="16"/>
    <x v="1"/>
    <x v="3"/>
  </r>
  <r>
    <x v="913"/>
    <x v="18"/>
    <x v="3"/>
    <n v="1.1990000000000001"/>
    <x v="11"/>
    <n v="16"/>
    <x v="1"/>
    <x v="3"/>
  </r>
  <r>
    <x v="913"/>
    <x v="19"/>
    <x v="3"/>
    <n v="1.1044"/>
    <x v="11"/>
    <n v="16"/>
    <x v="1"/>
    <x v="3"/>
  </r>
  <r>
    <x v="913"/>
    <x v="13"/>
    <x v="3"/>
    <n v="0.80220000000000002"/>
    <x v="11"/>
    <n v="16"/>
    <x v="1"/>
    <x v="3"/>
  </r>
  <r>
    <x v="913"/>
    <x v="20"/>
    <x v="3"/>
    <n v="0.97060000000000002"/>
    <x v="11"/>
    <n v="16"/>
    <x v="1"/>
    <x v="3"/>
  </r>
  <r>
    <x v="913"/>
    <x v="0"/>
    <x v="2"/>
    <n v="0.39373999999999998"/>
    <x v="11"/>
    <n v="16"/>
    <x v="1"/>
    <x v="3"/>
  </r>
  <r>
    <x v="913"/>
    <x v="16"/>
    <x v="2"/>
    <n v="0.6445362"/>
    <x v="11"/>
    <n v="16"/>
    <x v="1"/>
    <x v="3"/>
  </r>
  <r>
    <x v="913"/>
    <x v="14"/>
    <x v="2"/>
    <n v="0.58982069999999998"/>
    <x v="11"/>
    <n v="16"/>
    <x v="1"/>
    <x v="3"/>
  </r>
  <r>
    <x v="913"/>
    <x v="2"/>
    <x v="2"/>
    <n v="0.6168939"/>
    <x v="11"/>
    <n v="16"/>
    <x v="1"/>
    <x v="3"/>
  </r>
  <r>
    <x v="913"/>
    <x v="5"/>
    <x v="2"/>
    <n v="0.65744919999999996"/>
    <x v="11"/>
    <n v="16"/>
    <x v="1"/>
    <x v="3"/>
  </r>
  <r>
    <x v="913"/>
    <x v="6"/>
    <x v="2"/>
    <n v="0.55088130000000002"/>
    <x v="11"/>
    <n v="16"/>
    <x v="1"/>
    <x v="3"/>
  </r>
  <r>
    <x v="913"/>
    <x v="17"/>
    <x v="2"/>
    <n v="0.65218259999999995"/>
    <x v="11"/>
    <n v="16"/>
    <x v="1"/>
    <x v="3"/>
  </r>
  <r>
    <x v="913"/>
    <x v="15"/>
    <x v="2"/>
    <n v="0.61161350000000003"/>
    <x v="11"/>
    <n v="16"/>
    <x v="1"/>
    <x v="3"/>
  </r>
  <r>
    <x v="913"/>
    <x v="8"/>
    <x v="2"/>
    <n v="0.64267039999999998"/>
    <x v="11"/>
    <n v="16"/>
    <x v="1"/>
    <x v="3"/>
  </r>
  <r>
    <x v="913"/>
    <x v="9"/>
    <x v="2"/>
    <n v="0.70762970000000003"/>
    <x v="11"/>
    <n v="16"/>
    <x v="1"/>
    <x v="3"/>
  </r>
  <r>
    <x v="913"/>
    <x v="10"/>
    <x v="2"/>
    <n v="0.76787360000000005"/>
    <x v="11"/>
    <n v="16"/>
    <x v="1"/>
    <x v="3"/>
  </r>
  <r>
    <x v="913"/>
    <x v="11"/>
    <x v="2"/>
    <n v="0.6429144"/>
    <x v="11"/>
    <n v="16"/>
    <x v="1"/>
    <x v="3"/>
  </r>
  <r>
    <x v="913"/>
    <x v="12"/>
    <x v="2"/>
    <n v="0.88779229999999998"/>
    <x v="11"/>
    <n v="16"/>
    <x v="1"/>
    <x v="3"/>
  </r>
  <r>
    <x v="913"/>
    <x v="18"/>
    <x v="2"/>
    <n v="0.86849679999999996"/>
    <x v="11"/>
    <n v="16"/>
    <x v="1"/>
    <x v="3"/>
  </r>
  <r>
    <x v="913"/>
    <x v="19"/>
    <x v="2"/>
    <n v="0.76078619999999997"/>
    <x v="11"/>
    <n v="16"/>
    <x v="1"/>
    <x v="3"/>
  </r>
  <r>
    <x v="913"/>
    <x v="13"/>
    <x v="2"/>
    <n v="0.62020149999999996"/>
    <x v="11"/>
    <n v="16"/>
    <x v="1"/>
    <x v="3"/>
  </r>
  <r>
    <x v="913"/>
    <x v="20"/>
    <x v="2"/>
    <n v="0.66260569999999996"/>
    <x v="11"/>
    <n v="16"/>
    <x v="1"/>
    <x v="3"/>
  </r>
  <r>
    <x v="913"/>
    <x v="0"/>
    <x v="0"/>
    <n v="0.16625999999999999"/>
    <x v="11"/>
    <n v="16"/>
    <x v="1"/>
    <x v="3"/>
  </r>
  <r>
    <x v="913"/>
    <x v="16"/>
    <x v="0"/>
    <n v="0.51334999999999997"/>
    <x v="11"/>
    <n v="16"/>
    <x v="1"/>
    <x v="3"/>
  </r>
  <r>
    <x v="913"/>
    <x v="14"/>
    <x v="0"/>
    <n v="0.51334999999999997"/>
    <x v="11"/>
    <n v="16"/>
    <x v="1"/>
    <x v="3"/>
  </r>
  <r>
    <x v="913"/>
    <x v="2"/>
    <x v="0"/>
    <n v="0.51334999999999997"/>
    <x v="11"/>
    <n v="16"/>
    <x v="1"/>
    <x v="3"/>
  </r>
  <r>
    <x v="913"/>
    <x v="5"/>
    <x v="0"/>
    <n v="0.16671"/>
    <x v="11"/>
    <n v="16"/>
    <x v="1"/>
    <x v="3"/>
  </r>
  <r>
    <x v="913"/>
    <x v="6"/>
    <x v="0"/>
    <n v="0.38919999999999999"/>
    <x v="11"/>
    <n v="16"/>
    <x v="1"/>
    <x v="3"/>
  </r>
  <r>
    <x v="913"/>
    <x v="17"/>
    <x v="0"/>
    <n v="0.66798000000000002"/>
    <x v="11"/>
    <n v="16"/>
    <x v="1"/>
    <x v="3"/>
  </r>
  <r>
    <x v="913"/>
    <x v="15"/>
    <x v="0"/>
    <n v="0.66798000000000002"/>
    <x v="11"/>
    <n v="16"/>
    <x v="1"/>
    <x v="3"/>
  </r>
  <r>
    <x v="913"/>
    <x v="8"/>
    <x v="0"/>
    <n v="0.66798000000000002"/>
    <x v="11"/>
    <n v="16"/>
    <x v="1"/>
    <x v="3"/>
  </r>
  <r>
    <x v="913"/>
    <x v="9"/>
    <x v="0"/>
    <n v="0.66798000000000002"/>
    <x v="11"/>
    <n v="16"/>
    <x v="1"/>
    <x v="3"/>
  </r>
  <r>
    <x v="913"/>
    <x v="10"/>
    <x v="0"/>
    <n v="0.66798000000000002"/>
    <x v="11"/>
    <n v="16"/>
    <x v="1"/>
    <x v="3"/>
  </r>
  <r>
    <x v="913"/>
    <x v="11"/>
    <x v="0"/>
    <n v="0.66798000000000002"/>
    <x v="11"/>
    <n v="16"/>
    <x v="1"/>
    <x v="3"/>
  </r>
  <r>
    <x v="913"/>
    <x v="12"/>
    <x v="0"/>
    <n v="0.66798000000000002"/>
    <x v="11"/>
    <n v="16"/>
    <x v="1"/>
    <x v="3"/>
  </r>
  <r>
    <x v="913"/>
    <x v="18"/>
    <x v="0"/>
    <n v="0.10630000000000001"/>
    <x v="11"/>
    <n v="16"/>
    <x v="1"/>
    <x v="3"/>
  </r>
  <r>
    <x v="913"/>
    <x v="19"/>
    <x v="0"/>
    <n v="0.13600000000000001"/>
    <x v="11"/>
    <n v="16"/>
    <x v="1"/>
    <x v="3"/>
  </r>
  <r>
    <x v="913"/>
    <x v="13"/>
    <x v="0"/>
    <n v="8.9709999999999998E-2"/>
    <x v="11"/>
    <n v="16"/>
    <x v="1"/>
    <x v="3"/>
  </r>
  <r>
    <x v="913"/>
    <x v="20"/>
    <x v="0"/>
    <n v="0.13600000000000001"/>
    <x v="11"/>
    <n v="16"/>
    <x v="1"/>
    <x v="3"/>
  </r>
  <r>
    <x v="913"/>
    <x v="0"/>
    <x v="1"/>
    <n v="0.1288"/>
    <x v="11"/>
    <n v="16"/>
    <x v="1"/>
    <x v="3"/>
  </r>
  <r>
    <x v="913"/>
    <x v="16"/>
    <x v="1"/>
    <n v="0.26631379999999999"/>
    <x v="11"/>
    <n v="16"/>
    <x v="1"/>
    <x v="3"/>
  </r>
  <r>
    <x v="913"/>
    <x v="14"/>
    <x v="1"/>
    <n v="0.25372929999999999"/>
    <x v="11"/>
    <n v="16"/>
    <x v="1"/>
    <x v="3"/>
  </r>
  <r>
    <x v="913"/>
    <x v="2"/>
    <x v="1"/>
    <n v="0.25995610000000002"/>
    <x v="11"/>
    <n v="16"/>
    <x v="1"/>
    <x v="3"/>
  </r>
  <r>
    <x v="913"/>
    <x v="5"/>
    <x v="1"/>
    <n v="0.10714070000000001"/>
    <x v="11"/>
    <n v="16"/>
    <x v="1"/>
    <x v="3"/>
  </r>
  <r>
    <x v="913"/>
    <x v="6"/>
    <x v="1"/>
    <n v="0.21621870000000001"/>
    <x v="11"/>
    <n v="16"/>
    <x v="1"/>
    <x v="3"/>
  </r>
  <r>
    <x v="913"/>
    <x v="17"/>
    <x v="1"/>
    <n v="0.3036374"/>
    <x v="11"/>
    <n v="16"/>
    <x v="1"/>
    <x v="3"/>
  </r>
  <r>
    <x v="913"/>
    <x v="15"/>
    <x v="1"/>
    <n v="0.29430650000000003"/>
    <x v="11"/>
    <n v="16"/>
    <x v="1"/>
    <x v="3"/>
  </r>
  <r>
    <x v="913"/>
    <x v="8"/>
    <x v="1"/>
    <n v="0.30144959999999998"/>
    <x v="11"/>
    <n v="16"/>
    <x v="1"/>
    <x v="3"/>
  </r>
  <r>
    <x v="913"/>
    <x v="9"/>
    <x v="1"/>
    <n v="0.31639020000000001"/>
    <x v="11"/>
    <n v="16"/>
    <x v="1"/>
    <x v="3"/>
  </r>
  <r>
    <x v="913"/>
    <x v="10"/>
    <x v="1"/>
    <n v="0.3302464"/>
    <x v="11"/>
    <n v="16"/>
    <x v="1"/>
    <x v="3"/>
  </r>
  <r>
    <x v="913"/>
    <x v="11"/>
    <x v="1"/>
    <n v="0.30150569999999999"/>
    <x v="11"/>
    <n v="16"/>
    <x v="1"/>
    <x v="3"/>
  </r>
  <r>
    <x v="913"/>
    <x v="12"/>
    <x v="1"/>
    <n v="0.35782760000000002"/>
    <x v="11"/>
    <n v="16"/>
    <x v="1"/>
    <x v="3"/>
  </r>
  <r>
    <x v="913"/>
    <x v="18"/>
    <x v="1"/>
    <n v="0.22420329999999999"/>
    <x v="11"/>
    <n v="16"/>
    <x v="1"/>
    <x v="3"/>
  </r>
  <r>
    <x v="913"/>
    <x v="19"/>
    <x v="1"/>
    <n v="0.2065138"/>
    <x v="11"/>
    <n v="16"/>
    <x v="1"/>
    <x v="3"/>
  </r>
  <r>
    <x v="913"/>
    <x v="13"/>
    <x v="1"/>
    <n v="9.2288490000000001E-2"/>
    <x v="11"/>
    <n v="16"/>
    <x v="1"/>
    <x v="3"/>
  </r>
  <r>
    <x v="913"/>
    <x v="20"/>
    <x v="1"/>
    <n v="0.1814943"/>
    <x v="11"/>
    <n v="16"/>
    <x v="1"/>
    <x v="3"/>
  </r>
  <r>
    <x v="914"/>
    <x v="0"/>
    <x v="3"/>
    <n v="0.68930000000000002"/>
    <x v="11"/>
    <n v="17"/>
    <x v="1"/>
    <x v="3"/>
  </r>
  <r>
    <x v="914"/>
    <x v="16"/>
    <x v="3"/>
    <n v="1.4298999999999999"/>
    <x v="11"/>
    <n v="17"/>
    <x v="1"/>
    <x v="3"/>
  </r>
  <r>
    <x v="914"/>
    <x v="14"/>
    <x v="3"/>
    <n v="1.3613"/>
    <x v="11"/>
    <n v="17"/>
    <x v="1"/>
    <x v="3"/>
  </r>
  <r>
    <x v="914"/>
    <x v="2"/>
    <x v="3"/>
    <n v="1.3993"/>
    <x v="11"/>
    <n v="17"/>
    <x v="1"/>
    <x v="3"/>
  </r>
  <r>
    <x v="914"/>
    <x v="5"/>
    <x v="3"/>
    <n v="0.93469999999999998"/>
    <x v="11"/>
    <n v="17"/>
    <x v="1"/>
    <x v="3"/>
  </r>
  <r>
    <x v="914"/>
    <x v="6"/>
    <x v="3"/>
    <n v="1.1574"/>
    <x v="11"/>
    <n v="17"/>
    <x v="1"/>
    <x v="3"/>
  </r>
  <r>
    <x v="914"/>
    <x v="17"/>
    <x v="3"/>
    <n v="1.6308"/>
    <x v="11"/>
    <n v="17"/>
    <x v="1"/>
    <x v="3"/>
  </r>
  <r>
    <x v="914"/>
    <x v="15"/>
    <x v="3"/>
    <n v="1.5760000000000001"/>
    <x v="11"/>
    <n v="17"/>
    <x v="1"/>
    <x v="3"/>
  </r>
  <r>
    <x v="914"/>
    <x v="8"/>
    <x v="3"/>
    <n v="1.6173999999999999"/>
    <x v="11"/>
    <n v="17"/>
    <x v="1"/>
    <x v="3"/>
  </r>
  <r>
    <x v="914"/>
    <x v="9"/>
    <x v="3"/>
    <n v="1.6938"/>
    <x v="11"/>
    <n v="17"/>
    <x v="1"/>
    <x v="3"/>
  </r>
  <r>
    <x v="914"/>
    <x v="10"/>
    <x v="3"/>
    <n v="1.7676000000000001"/>
    <x v="11"/>
    <n v="17"/>
    <x v="1"/>
    <x v="3"/>
  </r>
  <r>
    <x v="914"/>
    <x v="11"/>
    <x v="3"/>
    <n v="1.6106"/>
    <x v="11"/>
    <n v="17"/>
    <x v="1"/>
    <x v="3"/>
  </r>
  <r>
    <x v="914"/>
    <x v="12"/>
    <x v="3"/>
    <n v="1.9136"/>
    <x v="11"/>
    <n v="17"/>
    <x v="1"/>
    <x v="3"/>
  </r>
  <r>
    <x v="914"/>
    <x v="18"/>
    <x v="3"/>
    <n v="1.1990000000000001"/>
    <x v="11"/>
    <n v="17"/>
    <x v="1"/>
    <x v="3"/>
  </r>
  <r>
    <x v="914"/>
    <x v="19"/>
    <x v="3"/>
    <n v="1.1044"/>
    <x v="11"/>
    <n v="17"/>
    <x v="1"/>
    <x v="3"/>
  </r>
  <r>
    <x v="914"/>
    <x v="13"/>
    <x v="3"/>
    <n v="0.79479999999999995"/>
    <x v="11"/>
    <n v="17"/>
    <x v="1"/>
    <x v="3"/>
  </r>
  <r>
    <x v="914"/>
    <x v="20"/>
    <x v="3"/>
    <n v="0.97060000000000002"/>
    <x v="11"/>
    <n v="17"/>
    <x v="1"/>
    <x v="3"/>
  </r>
  <r>
    <x v="914"/>
    <x v="0"/>
    <x v="2"/>
    <n v="0.39414650000000001"/>
    <x v="11"/>
    <n v="17"/>
    <x v="1"/>
    <x v="3"/>
  </r>
  <r>
    <x v="914"/>
    <x v="16"/>
    <x v="2"/>
    <n v="0.64917029999999998"/>
    <x v="11"/>
    <n v="17"/>
    <x v="1"/>
    <x v="3"/>
  </r>
  <r>
    <x v="914"/>
    <x v="14"/>
    <x v="2"/>
    <n v="0.59339799999999998"/>
    <x v="11"/>
    <n v="17"/>
    <x v="1"/>
    <x v="3"/>
  </r>
  <r>
    <x v="914"/>
    <x v="2"/>
    <x v="2"/>
    <n v="0.62429230000000002"/>
    <x v="11"/>
    <n v="17"/>
    <x v="1"/>
    <x v="3"/>
  </r>
  <r>
    <x v="914"/>
    <x v="5"/>
    <x v="2"/>
    <n v="0.66045810000000005"/>
    <x v="11"/>
    <n v="17"/>
    <x v="1"/>
    <x v="3"/>
  </r>
  <r>
    <x v="914"/>
    <x v="6"/>
    <x v="2"/>
    <n v="0.55177560000000003"/>
    <x v="11"/>
    <n v="17"/>
    <x v="1"/>
    <x v="3"/>
  </r>
  <r>
    <x v="914"/>
    <x v="17"/>
    <x v="2"/>
    <n v="0.65787359999999995"/>
    <x v="11"/>
    <n v="17"/>
    <x v="1"/>
    <x v="3"/>
  </r>
  <r>
    <x v="914"/>
    <x v="15"/>
    <x v="2"/>
    <n v="0.6133208"/>
    <x v="11"/>
    <n v="17"/>
    <x v="1"/>
    <x v="3"/>
  </r>
  <r>
    <x v="914"/>
    <x v="8"/>
    <x v="2"/>
    <n v="0.64697939999999998"/>
    <x v="11"/>
    <n v="17"/>
    <x v="1"/>
    <x v="3"/>
  </r>
  <r>
    <x v="914"/>
    <x v="9"/>
    <x v="2"/>
    <n v="0.70909319999999998"/>
    <x v="11"/>
    <n v="17"/>
    <x v="1"/>
    <x v="3"/>
  </r>
  <r>
    <x v="914"/>
    <x v="10"/>
    <x v="2"/>
    <n v="0.76909329999999998"/>
    <x v="11"/>
    <n v="17"/>
    <x v="1"/>
    <x v="3"/>
  </r>
  <r>
    <x v="914"/>
    <x v="11"/>
    <x v="2"/>
    <n v="0.64145090000000005"/>
    <x v="11"/>
    <n v="17"/>
    <x v="1"/>
    <x v="3"/>
  </r>
  <r>
    <x v="914"/>
    <x v="12"/>
    <x v="2"/>
    <n v="0.88779229999999998"/>
    <x v="11"/>
    <n v="17"/>
    <x v="1"/>
    <x v="3"/>
  </r>
  <r>
    <x v="914"/>
    <x v="18"/>
    <x v="2"/>
    <n v="0.86849679999999996"/>
    <x v="11"/>
    <n v="17"/>
    <x v="1"/>
    <x v="3"/>
  </r>
  <r>
    <x v="914"/>
    <x v="19"/>
    <x v="2"/>
    <n v="0.76078619999999997"/>
    <x v="11"/>
    <n v="17"/>
    <x v="1"/>
    <x v="3"/>
  </r>
  <r>
    <x v="914"/>
    <x v="13"/>
    <x v="2"/>
    <n v="0.6136528"/>
    <x v="11"/>
    <n v="17"/>
    <x v="1"/>
    <x v="3"/>
  </r>
  <r>
    <x v="914"/>
    <x v="20"/>
    <x v="2"/>
    <n v="0.66260569999999996"/>
    <x v="11"/>
    <n v="17"/>
    <x v="1"/>
    <x v="3"/>
  </r>
  <r>
    <x v="914"/>
    <x v="0"/>
    <x v="0"/>
    <n v="0.16625999999999999"/>
    <x v="11"/>
    <n v="17"/>
    <x v="1"/>
    <x v="3"/>
  </r>
  <r>
    <x v="914"/>
    <x v="16"/>
    <x v="0"/>
    <n v="0.51334999999999997"/>
    <x v="11"/>
    <n v="17"/>
    <x v="1"/>
    <x v="3"/>
  </r>
  <r>
    <x v="914"/>
    <x v="14"/>
    <x v="0"/>
    <n v="0.51334999999999997"/>
    <x v="11"/>
    <n v="17"/>
    <x v="1"/>
    <x v="3"/>
  </r>
  <r>
    <x v="914"/>
    <x v="2"/>
    <x v="0"/>
    <n v="0.51334999999999997"/>
    <x v="11"/>
    <n v="17"/>
    <x v="1"/>
    <x v="3"/>
  </r>
  <r>
    <x v="914"/>
    <x v="5"/>
    <x v="0"/>
    <n v="0.16671"/>
    <x v="11"/>
    <n v="17"/>
    <x v="1"/>
    <x v="3"/>
  </r>
  <r>
    <x v="914"/>
    <x v="6"/>
    <x v="0"/>
    <n v="0.38919999999999999"/>
    <x v="11"/>
    <n v="17"/>
    <x v="1"/>
    <x v="3"/>
  </r>
  <r>
    <x v="914"/>
    <x v="17"/>
    <x v="0"/>
    <n v="0.66798000000000002"/>
    <x v="11"/>
    <n v="17"/>
    <x v="1"/>
    <x v="3"/>
  </r>
  <r>
    <x v="914"/>
    <x v="15"/>
    <x v="0"/>
    <n v="0.66798000000000002"/>
    <x v="11"/>
    <n v="17"/>
    <x v="1"/>
    <x v="3"/>
  </r>
  <r>
    <x v="914"/>
    <x v="8"/>
    <x v="0"/>
    <n v="0.66798000000000002"/>
    <x v="11"/>
    <n v="17"/>
    <x v="1"/>
    <x v="3"/>
  </r>
  <r>
    <x v="914"/>
    <x v="9"/>
    <x v="0"/>
    <n v="0.66798000000000002"/>
    <x v="11"/>
    <n v="17"/>
    <x v="1"/>
    <x v="3"/>
  </r>
  <r>
    <x v="914"/>
    <x v="10"/>
    <x v="0"/>
    <n v="0.66798000000000002"/>
    <x v="11"/>
    <n v="17"/>
    <x v="1"/>
    <x v="3"/>
  </r>
  <r>
    <x v="914"/>
    <x v="11"/>
    <x v="0"/>
    <n v="0.66798000000000002"/>
    <x v="11"/>
    <n v="17"/>
    <x v="1"/>
    <x v="3"/>
  </r>
  <r>
    <x v="914"/>
    <x v="12"/>
    <x v="0"/>
    <n v="0.66798000000000002"/>
    <x v="11"/>
    <n v="17"/>
    <x v="1"/>
    <x v="3"/>
  </r>
  <r>
    <x v="914"/>
    <x v="18"/>
    <x v="0"/>
    <n v="0.10630000000000001"/>
    <x v="11"/>
    <n v="17"/>
    <x v="1"/>
    <x v="3"/>
  </r>
  <r>
    <x v="914"/>
    <x v="19"/>
    <x v="0"/>
    <n v="0.13600000000000001"/>
    <x v="11"/>
    <n v="17"/>
    <x v="1"/>
    <x v="3"/>
  </r>
  <r>
    <x v="914"/>
    <x v="13"/>
    <x v="0"/>
    <n v="8.9709999999999998E-2"/>
    <x v="11"/>
    <n v="17"/>
    <x v="1"/>
    <x v="3"/>
  </r>
  <r>
    <x v="914"/>
    <x v="20"/>
    <x v="0"/>
    <n v="0.13600000000000001"/>
    <x v="11"/>
    <n v="17"/>
    <x v="1"/>
    <x v="3"/>
  </r>
  <r>
    <x v="914"/>
    <x v="0"/>
    <x v="1"/>
    <n v="0.12889349999999999"/>
    <x v="11"/>
    <n v="17"/>
    <x v="1"/>
    <x v="3"/>
  </r>
  <r>
    <x v="914"/>
    <x v="16"/>
    <x v="1"/>
    <n v="0.2673797"/>
    <x v="11"/>
    <n v="17"/>
    <x v="1"/>
    <x v="3"/>
  </r>
  <r>
    <x v="914"/>
    <x v="14"/>
    <x v="1"/>
    <n v="0.254552"/>
    <x v="11"/>
    <n v="17"/>
    <x v="1"/>
    <x v="3"/>
  </r>
  <r>
    <x v="914"/>
    <x v="2"/>
    <x v="1"/>
    <n v="0.26165769999999999"/>
    <x v="11"/>
    <n v="17"/>
    <x v="1"/>
    <x v="3"/>
  </r>
  <r>
    <x v="914"/>
    <x v="5"/>
    <x v="1"/>
    <n v="0.1075319"/>
    <x v="11"/>
    <n v="17"/>
    <x v="1"/>
    <x v="3"/>
  </r>
  <r>
    <x v="914"/>
    <x v="6"/>
    <x v="1"/>
    <n v="0.21642439999999999"/>
    <x v="11"/>
    <n v="17"/>
    <x v="1"/>
    <x v="3"/>
  </r>
  <r>
    <x v="914"/>
    <x v="17"/>
    <x v="1"/>
    <n v="0.3049463"/>
    <x v="11"/>
    <n v="17"/>
    <x v="1"/>
    <x v="3"/>
  </r>
  <r>
    <x v="914"/>
    <x v="15"/>
    <x v="1"/>
    <n v="0.29469919999999999"/>
    <x v="11"/>
    <n v="17"/>
    <x v="1"/>
    <x v="3"/>
  </r>
  <r>
    <x v="914"/>
    <x v="8"/>
    <x v="1"/>
    <n v="0.30244070000000001"/>
    <x v="11"/>
    <n v="17"/>
    <x v="1"/>
    <x v="3"/>
  </r>
  <r>
    <x v="914"/>
    <x v="9"/>
    <x v="1"/>
    <n v="0.31672679999999998"/>
    <x v="11"/>
    <n v="17"/>
    <x v="1"/>
    <x v="3"/>
  </r>
  <r>
    <x v="914"/>
    <x v="10"/>
    <x v="1"/>
    <n v="0.33052680000000001"/>
    <x v="11"/>
    <n v="17"/>
    <x v="1"/>
    <x v="3"/>
  </r>
  <r>
    <x v="914"/>
    <x v="11"/>
    <x v="1"/>
    <n v="0.30116910000000002"/>
    <x v="11"/>
    <n v="17"/>
    <x v="1"/>
    <x v="3"/>
  </r>
  <r>
    <x v="914"/>
    <x v="12"/>
    <x v="1"/>
    <n v="0.35782760000000002"/>
    <x v="11"/>
    <n v="17"/>
    <x v="1"/>
    <x v="3"/>
  </r>
  <r>
    <x v="914"/>
    <x v="18"/>
    <x v="1"/>
    <n v="0.22420329999999999"/>
    <x v="11"/>
    <n v="17"/>
    <x v="1"/>
    <x v="3"/>
  </r>
  <r>
    <x v="914"/>
    <x v="19"/>
    <x v="1"/>
    <n v="0.2065138"/>
    <x v="11"/>
    <n v="17"/>
    <x v="1"/>
    <x v="3"/>
  </r>
  <r>
    <x v="914"/>
    <x v="13"/>
    <x v="1"/>
    <n v="9.1437169999999998E-2"/>
    <x v="11"/>
    <n v="17"/>
    <x v="1"/>
    <x v="3"/>
  </r>
  <r>
    <x v="914"/>
    <x v="20"/>
    <x v="1"/>
    <n v="0.1814943"/>
    <x v="11"/>
    <n v="17"/>
    <x v="1"/>
    <x v="3"/>
  </r>
  <r>
    <x v="915"/>
    <x v="0"/>
    <x v="3"/>
    <n v="0.68799999999999994"/>
    <x v="11"/>
    <n v="18"/>
    <x v="1"/>
    <x v="3"/>
  </r>
  <r>
    <x v="915"/>
    <x v="16"/>
    <x v="3"/>
    <n v="1.4343999999999999"/>
    <x v="11"/>
    <n v="18"/>
    <x v="1"/>
    <x v="3"/>
  </r>
  <r>
    <x v="915"/>
    <x v="14"/>
    <x v="3"/>
    <n v="1.367"/>
    <x v="11"/>
    <n v="18"/>
    <x v="1"/>
    <x v="3"/>
  </r>
  <r>
    <x v="915"/>
    <x v="2"/>
    <x v="3"/>
    <n v="1.4027000000000001"/>
    <x v="11"/>
    <n v="18"/>
    <x v="1"/>
    <x v="3"/>
  </r>
  <r>
    <x v="915"/>
    <x v="5"/>
    <x v="3"/>
    <n v="0.94089999999999996"/>
    <x v="11"/>
    <n v="18"/>
    <x v="1"/>
    <x v="3"/>
  </r>
  <r>
    <x v="915"/>
    <x v="6"/>
    <x v="3"/>
    <n v="1.1633"/>
    <x v="11"/>
    <n v="18"/>
    <x v="1"/>
    <x v="3"/>
  </r>
  <r>
    <x v="915"/>
    <x v="17"/>
    <x v="3"/>
    <n v="1.6344000000000001"/>
    <x v="11"/>
    <n v="18"/>
    <x v="1"/>
    <x v="3"/>
  </r>
  <r>
    <x v="915"/>
    <x v="15"/>
    <x v="3"/>
    <n v="1.5805"/>
    <x v="11"/>
    <n v="18"/>
    <x v="1"/>
    <x v="3"/>
  </r>
  <r>
    <x v="915"/>
    <x v="8"/>
    <x v="3"/>
    <n v="1.6209"/>
    <x v="11"/>
    <n v="18"/>
    <x v="1"/>
    <x v="3"/>
  </r>
  <r>
    <x v="915"/>
    <x v="9"/>
    <x v="3"/>
    <n v="1.6983999999999999"/>
    <x v="11"/>
    <n v="18"/>
    <x v="1"/>
    <x v="3"/>
  </r>
  <r>
    <x v="915"/>
    <x v="10"/>
    <x v="3"/>
    <n v="1.7713000000000001"/>
    <x v="11"/>
    <n v="18"/>
    <x v="1"/>
    <x v="3"/>
  </r>
  <r>
    <x v="915"/>
    <x v="11"/>
    <x v="3"/>
    <n v="1.6136999999999999"/>
    <x v="11"/>
    <n v="18"/>
    <x v="1"/>
    <x v="3"/>
  </r>
  <r>
    <x v="915"/>
    <x v="12"/>
    <x v="3"/>
    <n v="1.9153"/>
    <x v="11"/>
    <n v="18"/>
    <x v="1"/>
    <x v="3"/>
  </r>
  <r>
    <x v="915"/>
    <x v="18"/>
    <x v="3"/>
    <n v="1.214"/>
    <x v="11"/>
    <n v="18"/>
    <x v="1"/>
    <x v="3"/>
  </r>
  <r>
    <x v="915"/>
    <x v="19"/>
    <x v="3"/>
    <n v="1.1182000000000001"/>
    <x v="11"/>
    <n v="18"/>
    <x v="1"/>
    <x v="3"/>
  </r>
  <r>
    <x v="915"/>
    <x v="13"/>
    <x v="3"/>
    <n v="0.81159999999999999"/>
    <x v="11"/>
    <n v="18"/>
    <x v="1"/>
    <x v="3"/>
  </r>
  <r>
    <x v="915"/>
    <x v="20"/>
    <x v="3"/>
    <n v="0.97060000000000002"/>
    <x v="11"/>
    <n v="18"/>
    <x v="1"/>
    <x v="3"/>
  </r>
  <r>
    <x v="915"/>
    <x v="0"/>
    <x v="2"/>
    <n v="0.39308959999999998"/>
    <x v="11"/>
    <n v="18"/>
    <x v="1"/>
    <x v="3"/>
  </r>
  <r>
    <x v="915"/>
    <x v="16"/>
    <x v="2"/>
    <n v="0.65282879999999999"/>
    <x v="11"/>
    <n v="18"/>
    <x v="1"/>
    <x v="3"/>
  </r>
  <r>
    <x v="915"/>
    <x v="14"/>
    <x v="2"/>
    <n v="0.59803209999999996"/>
    <x v="11"/>
    <n v="18"/>
    <x v="1"/>
    <x v="3"/>
  </r>
  <r>
    <x v="915"/>
    <x v="2"/>
    <x v="2"/>
    <n v="0.62705650000000002"/>
    <x v="11"/>
    <n v="18"/>
    <x v="1"/>
    <x v="3"/>
  </r>
  <r>
    <x v="915"/>
    <x v="5"/>
    <x v="2"/>
    <n v="0.66594489999999995"/>
    <x v="11"/>
    <n v="18"/>
    <x v="1"/>
    <x v="3"/>
  </r>
  <r>
    <x v="915"/>
    <x v="6"/>
    <x v="2"/>
    <n v="0.55657239999999997"/>
    <x v="11"/>
    <n v="18"/>
    <x v="1"/>
    <x v="3"/>
  </r>
  <r>
    <x v="915"/>
    <x v="17"/>
    <x v="2"/>
    <n v="0.66080050000000001"/>
    <x v="11"/>
    <n v="18"/>
    <x v="1"/>
    <x v="3"/>
  </r>
  <r>
    <x v="915"/>
    <x v="15"/>
    <x v="2"/>
    <n v="0.61697939999999996"/>
    <x v="11"/>
    <n v="18"/>
    <x v="1"/>
    <x v="3"/>
  </r>
  <r>
    <x v="915"/>
    <x v="8"/>
    <x v="2"/>
    <n v="0.64982490000000004"/>
    <x v="11"/>
    <n v="18"/>
    <x v="1"/>
    <x v="3"/>
  </r>
  <r>
    <x v="915"/>
    <x v="9"/>
    <x v="2"/>
    <n v="0.71283300000000005"/>
    <x v="11"/>
    <n v="18"/>
    <x v="1"/>
    <x v="3"/>
  </r>
  <r>
    <x v="915"/>
    <x v="10"/>
    <x v="2"/>
    <n v="0.77210120000000004"/>
    <x v="11"/>
    <n v="18"/>
    <x v="1"/>
    <x v="3"/>
  </r>
  <r>
    <x v="915"/>
    <x v="11"/>
    <x v="2"/>
    <n v="0.64397119999999997"/>
    <x v="11"/>
    <n v="18"/>
    <x v="1"/>
    <x v="3"/>
  </r>
  <r>
    <x v="915"/>
    <x v="12"/>
    <x v="2"/>
    <n v="0.88917440000000003"/>
    <x v="11"/>
    <n v="18"/>
    <x v="1"/>
    <x v="3"/>
  </r>
  <r>
    <x v="915"/>
    <x v="18"/>
    <x v="2"/>
    <n v="0.88069189999999997"/>
    <x v="11"/>
    <n v="18"/>
    <x v="1"/>
    <x v="3"/>
  </r>
  <r>
    <x v="915"/>
    <x v="19"/>
    <x v="2"/>
    <n v="0.77200570000000002"/>
    <x v="11"/>
    <n v="18"/>
    <x v="1"/>
    <x v="3"/>
  </r>
  <r>
    <x v="915"/>
    <x v="13"/>
    <x v="2"/>
    <n v="0.62852010000000003"/>
    <x v="11"/>
    <n v="18"/>
    <x v="1"/>
    <x v="3"/>
  </r>
  <r>
    <x v="915"/>
    <x v="20"/>
    <x v="2"/>
    <n v="0.66260569999999996"/>
    <x v="11"/>
    <n v="18"/>
    <x v="1"/>
    <x v="3"/>
  </r>
  <r>
    <x v="915"/>
    <x v="0"/>
    <x v="0"/>
    <n v="0.16625999999999999"/>
    <x v="11"/>
    <n v="18"/>
    <x v="1"/>
    <x v="3"/>
  </r>
  <r>
    <x v="915"/>
    <x v="16"/>
    <x v="0"/>
    <n v="0.51334999999999997"/>
    <x v="11"/>
    <n v="18"/>
    <x v="1"/>
    <x v="3"/>
  </r>
  <r>
    <x v="915"/>
    <x v="14"/>
    <x v="0"/>
    <n v="0.51334999999999997"/>
    <x v="11"/>
    <n v="18"/>
    <x v="1"/>
    <x v="3"/>
  </r>
  <r>
    <x v="915"/>
    <x v="2"/>
    <x v="0"/>
    <n v="0.51334999999999997"/>
    <x v="11"/>
    <n v="18"/>
    <x v="1"/>
    <x v="3"/>
  </r>
  <r>
    <x v="915"/>
    <x v="5"/>
    <x v="0"/>
    <n v="0.16671"/>
    <x v="11"/>
    <n v="18"/>
    <x v="1"/>
    <x v="3"/>
  </r>
  <r>
    <x v="915"/>
    <x v="6"/>
    <x v="0"/>
    <n v="0.38919999999999999"/>
    <x v="11"/>
    <n v="18"/>
    <x v="1"/>
    <x v="3"/>
  </r>
  <r>
    <x v="915"/>
    <x v="17"/>
    <x v="0"/>
    <n v="0.66798000000000002"/>
    <x v="11"/>
    <n v="18"/>
    <x v="1"/>
    <x v="3"/>
  </r>
  <r>
    <x v="915"/>
    <x v="15"/>
    <x v="0"/>
    <n v="0.66798000000000002"/>
    <x v="11"/>
    <n v="18"/>
    <x v="1"/>
    <x v="3"/>
  </r>
  <r>
    <x v="915"/>
    <x v="8"/>
    <x v="0"/>
    <n v="0.66798000000000002"/>
    <x v="11"/>
    <n v="18"/>
    <x v="1"/>
    <x v="3"/>
  </r>
  <r>
    <x v="915"/>
    <x v="9"/>
    <x v="0"/>
    <n v="0.66798000000000002"/>
    <x v="11"/>
    <n v="18"/>
    <x v="1"/>
    <x v="3"/>
  </r>
  <r>
    <x v="915"/>
    <x v="10"/>
    <x v="0"/>
    <n v="0.66798000000000002"/>
    <x v="11"/>
    <n v="18"/>
    <x v="1"/>
    <x v="3"/>
  </r>
  <r>
    <x v="915"/>
    <x v="11"/>
    <x v="0"/>
    <n v="0.66798000000000002"/>
    <x v="11"/>
    <n v="18"/>
    <x v="1"/>
    <x v="3"/>
  </r>
  <r>
    <x v="915"/>
    <x v="12"/>
    <x v="0"/>
    <n v="0.66798000000000002"/>
    <x v="11"/>
    <n v="18"/>
    <x v="1"/>
    <x v="3"/>
  </r>
  <r>
    <x v="915"/>
    <x v="18"/>
    <x v="0"/>
    <n v="0.10630000000000001"/>
    <x v="11"/>
    <n v="18"/>
    <x v="1"/>
    <x v="3"/>
  </r>
  <r>
    <x v="915"/>
    <x v="19"/>
    <x v="0"/>
    <n v="0.13600000000000001"/>
    <x v="11"/>
    <n v="18"/>
    <x v="1"/>
    <x v="3"/>
  </r>
  <r>
    <x v="915"/>
    <x v="13"/>
    <x v="0"/>
    <n v="8.9709999999999998E-2"/>
    <x v="11"/>
    <n v="18"/>
    <x v="1"/>
    <x v="3"/>
  </r>
  <r>
    <x v="915"/>
    <x v="20"/>
    <x v="0"/>
    <n v="0.13600000000000001"/>
    <x v="11"/>
    <n v="18"/>
    <x v="1"/>
    <x v="3"/>
  </r>
  <r>
    <x v="915"/>
    <x v="0"/>
    <x v="1"/>
    <n v="0.1286504"/>
    <x v="11"/>
    <n v="18"/>
    <x v="1"/>
    <x v="3"/>
  </r>
  <r>
    <x v="915"/>
    <x v="16"/>
    <x v="1"/>
    <n v="0.26822109999999999"/>
    <x v="11"/>
    <n v="18"/>
    <x v="1"/>
    <x v="3"/>
  </r>
  <r>
    <x v="915"/>
    <x v="14"/>
    <x v="1"/>
    <n v="0.25561790000000001"/>
    <x v="11"/>
    <n v="18"/>
    <x v="1"/>
    <x v="3"/>
  </r>
  <r>
    <x v="915"/>
    <x v="2"/>
    <x v="1"/>
    <n v="0.26229350000000001"/>
    <x v="11"/>
    <n v="18"/>
    <x v="1"/>
    <x v="3"/>
  </r>
  <r>
    <x v="915"/>
    <x v="5"/>
    <x v="1"/>
    <n v="0.1082451"/>
    <x v="11"/>
    <n v="18"/>
    <x v="1"/>
    <x v="3"/>
  </r>
  <r>
    <x v="915"/>
    <x v="6"/>
    <x v="1"/>
    <n v="0.21752759999999999"/>
    <x v="11"/>
    <n v="18"/>
    <x v="1"/>
    <x v="3"/>
  </r>
  <r>
    <x v="915"/>
    <x v="17"/>
    <x v="1"/>
    <n v="0.30561949999999999"/>
    <x v="11"/>
    <n v="18"/>
    <x v="1"/>
    <x v="3"/>
  </r>
  <r>
    <x v="915"/>
    <x v="15"/>
    <x v="1"/>
    <n v="0.29554069999999999"/>
    <x v="11"/>
    <n v="18"/>
    <x v="1"/>
    <x v="3"/>
  </r>
  <r>
    <x v="915"/>
    <x v="8"/>
    <x v="1"/>
    <n v="0.30309510000000001"/>
    <x v="11"/>
    <n v="18"/>
    <x v="1"/>
    <x v="3"/>
  </r>
  <r>
    <x v="915"/>
    <x v="9"/>
    <x v="1"/>
    <n v="0.31758700000000001"/>
    <x v="11"/>
    <n v="18"/>
    <x v="1"/>
    <x v="3"/>
  </r>
  <r>
    <x v="915"/>
    <x v="10"/>
    <x v="1"/>
    <n v="0.33121869999999998"/>
    <x v="11"/>
    <n v="18"/>
    <x v="1"/>
    <x v="3"/>
  </r>
  <r>
    <x v="915"/>
    <x v="11"/>
    <x v="1"/>
    <n v="0.30174879999999998"/>
    <x v="11"/>
    <n v="18"/>
    <x v="1"/>
    <x v="3"/>
  </r>
  <r>
    <x v="915"/>
    <x v="12"/>
    <x v="1"/>
    <n v="0.35814550000000001"/>
    <x v="11"/>
    <n v="18"/>
    <x v="1"/>
    <x v="3"/>
  </r>
  <r>
    <x v="915"/>
    <x v="18"/>
    <x v="1"/>
    <n v="0.22700809999999999"/>
    <x v="11"/>
    <n v="18"/>
    <x v="1"/>
    <x v="3"/>
  </r>
  <r>
    <x v="915"/>
    <x v="19"/>
    <x v="1"/>
    <n v="0.20909430000000001"/>
    <x v="11"/>
    <n v="18"/>
    <x v="1"/>
    <x v="3"/>
  </r>
  <r>
    <x v="915"/>
    <x v="13"/>
    <x v="1"/>
    <n v="9.3369919999999995E-2"/>
    <x v="11"/>
    <n v="18"/>
    <x v="1"/>
    <x v="3"/>
  </r>
  <r>
    <x v="915"/>
    <x v="20"/>
    <x v="1"/>
    <n v="0.1814943"/>
    <x v="11"/>
    <n v="18"/>
    <x v="1"/>
    <x v="3"/>
  </r>
  <r>
    <x v="916"/>
    <x v="0"/>
    <x v="3"/>
    <n v="0.68989999999999996"/>
    <x v="11"/>
    <n v="19"/>
    <x v="1"/>
    <x v="4"/>
  </r>
  <r>
    <x v="916"/>
    <x v="16"/>
    <x v="3"/>
    <n v="1.4403999999999999"/>
    <x v="11"/>
    <n v="19"/>
    <x v="1"/>
    <x v="4"/>
  </r>
  <r>
    <x v="916"/>
    <x v="14"/>
    <x v="3"/>
    <n v="1.3725000000000001"/>
    <x v="11"/>
    <n v="19"/>
    <x v="1"/>
    <x v="4"/>
  </r>
  <r>
    <x v="916"/>
    <x v="2"/>
    <x v="3"/>
    <n v="1.411"/>
    <x v="11"/>
    <n v="19"/>
    <x v="1"/>
    <x v="4"/>
  </r>
  <r>
    <x v="916"/>
    <x v="5"/>
    <x v="3"/>
    <n v="0.94430000000000003"/>
    <x v="11"/>
    <n v="19"/>
    <x v="1"/>
    <x v="4"/>
  </r>
  <r>
    <x v="916"/>
    <x v="6"/>
    <x v="3"/>
    <n v="1.1654"/>
    <x v="11"/>
    <n v="19"/>
    <x v="1"/>
    <x v="4"/>
  </r>
  <r>
    <x v="916"/>
    <x v="17"/>
    <x v="3"/>
    <n v="1.6356999999999999"/>
    <x v="11"/>
    <n v="19"/>
    <x v="1"/>
    <x v="4"/>
  </r>
  <r>
    <x v="916"/>
    <x v="15"/>
    <x v="3"/>
    <n v="1.5823"/>
    <x v="11"/>
    <n v="19"/>
    <x v="1"/>
    <x v="4"/>
  </r>
  <r>
    <x v="916"/>
    <x v="8"/>
    <x v="3"/>
    <n v="1.6221000000000001"/>
    <x v="11"/>
    <n v="19"/>
    <x v="1"/>
    <x v="4"/>
  </r>
  <r>
    <x v="916"/>
    <x v="9"/>
    <x v="3"/>
    <n v="1.6992"/>
    <x v="11"/>
    <n v="19"/>
    <x v="1"/>
    <x v="4"/>
  </r>
  <r>
    <x v="916"/>
    <x v="10"/>
    <x v="3"/>
    <n v="1.7714000000000001"/>
    <x v="11"/>
    <n v="19"/>
    <x v="1"/>
    <x v="4"/>
  </r>
  <r>
    <x v="916"/>
    <x v="11"/>
    <x v="3"/>
    <n v="1.6054999999999999"/>
    <x v="11"/>
    <n v="19"/>
    <x v="1"/>
    <x v="4"/>
  </r>
  <r>
    <x v="916"/>
    <x v="12"/>
    <x v="3"/>
    <n v="1.9154"/>
    <x v="11"/>
    <n v="19"/>
    <x v="1"/>
    <x v="4"/>
  </r>
  <r>
    <x v="916"/>
    <x v="18"/>
    <x v="3"/>
    <n v="1.214"/>
    <x v="11"/>
    <n v="19"/>
    <x v="1"/>
    <x v="4"/>
  </r>
  <r>
    <x v="916"/>
    <x v="19"/>
    <x v="3"/>
    <n v="1.1182000000000001"/>
    <x v="11"/>
    <n v="19"/>
    <x v="1"/>
    <x v="4"/>
  </r>
  <r>
    <x v="916"/>
    <x v="13"/>
    <x v="3"/>
    <n v="0.81069999999999998"/>
    <x v="11"/>
    <n v="19"/>
    <x v="1"/>
    <x v="4"/>
  </r>
  <r>
    <x v="916"/>
    <x v="20"/>
    <x v="3"/>
    <n v="0.97060000000000002"/>
    <x v="11"/>
    <n v="19"/>
    <x v="1"/>
    <x v="4"/>
  </r>
  <r>
    <x v="916"/>
    <x v="0"/>
    <x v="2"/>
    <n v="0.39463429999999999"/>
    <x v="11"/>
    <n v="19"/>
    <x v="1"/>
    <x v="4"/>
  </r>
  <r>
    <x v="916"/>
    <x v="16"/>
    <x v="2"/>
    <n v="0.65770689999999998"/>
    <x v="11"/>
    <n v="19"/>
    <x v="1"/>
    <x v="4"/>
  </r>
  <r>
    <x v="916"/>
    <x v="14"/>
    <x v="2"/>
    <n v="0.60250360000000003"/>
    <x v="11"/>
    <n v="19"/>
    <x v="1"/>
    <x v="4"/>
  </r>
  <r>
    <x v="916"/>
    <x v="2"/>
    <x v="2"/>
    <n v="0.63380449999999999"/>
    <x v="11"/>
    <n v="19"/>
    <x v="1"/>
    <x v="4"/>
  </r>
  <r>
    <x v="916"/>
    <x v="5"/>
    <x v="2"/>
    <n v="0.66895369999999998"/>
    <x v="11"/>
    <n v="19"/>
    <x v="1"/>
    <x v="4"/>
  </r>
  <r>
    <x v="916"/>
    <x v="6"/>
    <x v="2"/>
    <n v="0.55827979999999999"/>
    <x v="11"/>
    <n v="19"/>
    <x v="1"/>
    <x v="4"/>
  </r>
  <r>
    <x v="916"/>
    <x v="17"/>
    <x v="2"/>
    <n v="0.66185740000000004"/>
    <x v="11"/>
    <n v="19"/>
    <x v="1"/>
    <x v="4"/>
  </r>
  <r>
    <x v="916"/>
    <x v="15"/>
    <x v="2"/>
    <n v="0.61844270000000001"/>
    <x v="11"/>
    <n v="19"/>
    <x v="1"/>
    <x v="4"/>
  </r>
  <r>
    <x v="916"/>
    <x v="8"/>
    <x v="2"/>
    <n v="0.6508005"/>
    <x v="11"/>
    <n v="19"/>
    <x v="1"/>
    <x v="4"/>
  </r>
  <r>
    <x v="916"/>
    <x v="9"/>
    <x v="2"/>
    <n v="0.71348339999999999"/>
    <x v="11"/>
    <n v="19"/>
    <x v="1"/>
    <x v="4"/>
  </r>
  <r>
    <x v="916"/>
    <x v="10"/>
    <x v="2"/>
    <n v="0.77218260000000005"/>
    <x v="11"/>
    <n v="19"/>
    <x v="1"/>
    <x v="4"/>
  </r>
  <r>
    <x v="916"/>
    <x v="11"/>
    <x v="2"/>
    <n v="0.63730450000000005"/>
    <x v="11"/>
    <n v="19"/>
    <x v="1"/>
    <x v="4"/>
  </r>
  <r>
    <x v="916"/>
    <x v="12"/>
    <x v="2"/>
    <n v="0.88925580000000004"/>
    <x v="11"/>
    <n v="19"/>
    <x v="1"/>
    <x v="4"/>
  </r>
  <r>
    <x v="916"/>
    <x v="18"/>
    <x v="2"/>
    <n v="0.88069189999999997"/>
    <x v="11"/>
    <n v="19"/>
    <x v="1"/>
    <x v="4"/>
  </r>
  <r>
    <x v="916"/>
    <x v="19"/>
    <x v="2"/>
    <n v="0.77200570000000002"/>
    <x v="11"/>
    <n v="19"/>
    <x v="1"/>
    <x v="4"/>
  </r>
  <r>
    <x v="916"/>
    <x v="13"/>
    <x v="2"/>
    <n v="0.62772360000000005"/>
    <x v="11"/>
    <n v="19"/>
    <x v="1"/>
    <x v="4"/>
  </r>
  <r>
    <x v="916"/>
    <x v="20"/>
    <x v="2"/>
    <n v="0.66260569999999996"/>
    <x v="11"/>
    <n v="19"/>
    <x v="1"/>
    <x v="4"/>
  </r>
  <r>
    <x v="916"/>
    <x v="0"/>
    <x v="0"/>
    <n v="0.16625999999999999"/>
    <x v="11"/>
    <n v="19"/>
    <x v="1"/>
    <x v="4"/>
  </r>
  <r>
    <x v="916"/>
    <x v="16"/>
    <x v="0"/>
    <n v="0.51334999999999997"/>
    <x v="11"/>
    <n v="19"/>
    <x v="1"/>
    <x v="4"/>
  </r>
  <r>
    <x v="916"/>
    <x v="14"/>
    <x v="0"/>
    <n v="0.51334999999999997"/>
    <x v="11"/>
    <n v="19"/>
    <x v="1"/>
    <x v="4"/>
  </r>
  <r>
    <x v="916"/>
    <x v="2"/>
    <x v="0"/>
    <n v="0.51334999999999997"/>
    <x v="11"/>
    <n v="19"/>
    <x v="1"/>
    <x v="4"/>
  </r>
  <r>
    <x v="916"/>
    <x v="5"/>
    <x v="0"/>
    <n v="0.16671"/>
    <x v="11"/>
    <n v="19"/>
    <x v="1"/>
    <x v="4"/>
  </r>
  <r>
    <x v="916"/>
    <x v="6"/>
    <x v="0"/>
    <n v="0.38919999999999999"/>
    <x v="11"/>
    <n v="19"/>
    <x v="1"/>
    <x v="4"/>
  </r>
  <r>
    <x v="916"/>
    <x v="17"/>
    <x v="0"/>
    <n v="0.66798000000000002"/>
    <x v="11"/>
    <n v="19"/>
    <x v="1"/>
    <x v="4"/>
  </r>
  <r>
    <x v="916"/>
    <x v="15"/>
    <x v="0"/>
    <n v="0.66798000000000002"/>
    <x v="11"/>
    <n v="19"/>
    <x v="1"/>
    <x v="4"/>
  </r>
  <r>
    <x v="916"/>
    <x v="8"/>
    <x v="0"/>
    <n v="0.66798000000000002"/>
    <x v="11"/>
    <n v="19"/>
    <x v="1"/>
    <x v="4"/>
  </r>
  <r>
    <x v="916"/>
    <x v="9"/>
    <x v="0"/>
    <n v="0.66798000000000002"/>
    <x v="11"/>
    <n v="19"/>
    <x v="1"/>
    <x v="4"/>
  </r>
  <r>
    <x v="916"/>
    <x v="10"/>
    <x v="0"/>
    <n v="0.66798000000000002"/>
    <x v="11"/>
    <n v="19"/>
    <x v="1"/>
    <x v="4"/>
  </r>
  <r>
    <x v="916"/>
    <x v="11"/>
    <x v="0"/>
    <n v="0.66798000000000002"/>
    <x v="11"/>
    <n v="19"/>
    <x v="1"/>
    <x v="4"/>
  </r>
  <r>
    <x v="916"/>
    <x v="12"/>
    <x v="0"/>
    <n v="0.66798000000000002"/>
    <x v="11"/>
    <n v="19"/>
    <x v="1"/>
    <x v="4"/>
  </r>
  <r>
    <x v="916"/>
    <x v="18"/>
    <x v="0"/>
    <n v="0.10630000000000001"/>
    <x v="11"/>
    <n v="19"/>
    <x v="1"/>
    <x v="4"/>
  </r>
  <r>
    <x v="916"/>
    <x v="19"/>
    <x v="0"/>
    <n v="0.13600000000000001"/>
    <x v="11"/>
    <n v="19"/>
    <x v="1"/>
    <x v="4"/>
  </r>
  <r>
    <x v="916"/>
    <x v="13"/>
    <x v="0"/>
    <n v="8.9709999999999998E-2"/>
    <x v="11"/>
    <n v="19"/>
    <x v="1"/>
    <x v="4"/>
  </r>
  <r>
    <x v="916"/>
    <x v="20"/>
    <x v="0"/>
    <n v="0.13600000000000001"/>
    <x v="11"/>
    <n v="19"/>
    <x v="1"/>
    <x v="4"/>
  </r>
  <r>
    <x v="916"/>
    <x v="0"/>
    <x v="1"/>
    <n v="0.1290057"/>
    <x v="11"/>
    <n v="19"/>
    <x v="1"/>
    <x v="4"/>
  </r>
  <r>
    <x v="916"/>
    <x v="16"/>
    <x v="1"/>
    <n v="0.2693431"/>
    <x v="11"/>
    <n v="19"/>
    <x v="1"/>
    <x v="4"/>
  </r>
  <r>
    <x v="916"/>
    <x v="14"/>
    <x v="1"/>
    <n v="0.25664629999999999"/>
    <x v="11"/>
    <n v="19"/>
    <x v="1"/>
    <x v="4"/>
  </r>
  <r>
    <x v="916"/>
    <x v="2"/>
    <x v="1"/>
    <n v="0.26384550000000001"/>
    <x v="11"/>
    <n v="19"/>
    <x v="1"/>
    <x v="4"/>
  </r>
  <r>
    <x v="916"/>
    <x v="5"/>
    <x v="1"/>
    <n v="0.10863630000000001"/>
    <x v="11"/>
    <n v="19"/>
    <x v="1"/>
    <x v="4"/>
  </r>
  <r>
    <x v="916"/>
    <x v="6"/>
    <x v="1"/>
    <n v="0.21792030000000001"/>
    <x v="11"/>
    <n v="19"/>
    <x v="1"/>
    <x v="4"/>
  </r>
  <r>
    <x v="916"/>
    <x v="17"/>
    <x v="1"/>
    <n v="0.30586259999999998"/>
    <x v="11"/>
    <n v="19"/>
    <x v="1"/>
    <x v="4"/>
  </r>
  <r>
    <x v="916"/>
    <x v="15"/>
    <x v="1"/>
    <n v="0.29587720000000001"/>
    <x v="11"/>
    <n v="19"/>
    <x v="1"/>
    <x v="4"/>
  </r>
  <r>
    <x v="916"/>
    <x v="8"/>
    <x v="1"/>
    <n v="0.30331950000000002"/>
    <x v="11"/>
    <n v="19"/>
    <x v="1"/>
    <x v="4"/>
  </r>
  <r>
    <x v="916"/>
    <x v="9"/>
    <x v="1"/>
    <n v="0.31773659999999998"/>
    <x v="11"/>
    <n v="19"/>
    <x v="1"/>
    <x v="4"/>
  </r>
  <r>
    <x v="916"/>
    <x v="10"/>
    <x v="1"/>
    <n v="0.33123740000000002"/>
    <x v="11"/>
    <n v="19"/>
    <x v="1"/>
    <x v="4"/>
  </r>
  <r>
    <x v="916"/>
    <x v="11"/>
    <x v="1"/>
    <n v="0.30021550000000002"/>
    <x v="11"/>
    <n v="19"/>
    <x v="1"/>
    <x v="4"/>
  </r>
  <r>
    <x v="916"/>
    <x v="12"/>
    <x v="1"/>
    <n v="0.35816419999999999"/>
    <x v="11"/>
    <n v="19"/>
    <x v="1"/>
    <x v="4"/>
  </r>
  <r>
    <x v="916"/>
    <x v="18"/>
    <x v="1"/>
    <n v="0.22700809999999999"/>
    <x v="11"/>
    <n v="19"/>
    <x v="1"/>
    <x v="4"/>
  </r>
  <r>
    <x v="916"/>
    <x v="19"/>
    <x v="1"/>
    <n v="0.20909430000000001"/>
    <x v="11"/>
    <n v="19"/>
    <x v="1"/>
    <x v="4"/>
  </r>
  <r>
    <x v="916"/>
    <x v="13"/>
    <x v="1"/>
    <n v="9.3266370000000001E-2"/>
    <x v="11"/>
    <n v="19"/>
    <x v="1"/>
    <x v="4"/>
  </r>
  <r>
    <x v="916"/>
    <x v="20"/>
    <x v="1"/>
    <n v="0.1814943"/>
    <x v="11"/>
    <n v="19"/>
    <x v="1"/>
    <x v="4"/>
  </r>
  <r>
    <x v="917"/>
    <x v="0"/>
    <x v="3"/>
    <n v="0.68559999999999999"/>
    <x v="11"/>
    <n v="20"/>
    <x v="1"/>
    <x v="4"/>
  </r>
  <r>
    <x v="917"/>
    <x v="16"/>
    <x v="3"/>
    <n v="1.454"/>
    <x v="11"/>
    <n v="20"/>
    <x v="1"/>
    <x v="4"/>
  </r>
  <r>
    <x v="917"/>
    <x v="14"/>
    <x v="3"/>
    <n v="1.3902000000000001"/>
    <x v="11"/>
    <n v="20"/>
    <x v="1"/>
    <x v="4"/>
  </r>
  <r>
    <x v="917"/>
    <x v="2"/>
    <x v="3"/>
    <n v="1.43"/>
    <x v="11"/>
    <n v="20"/>
    <x v="1"/>
    <x v="4"/>
  </r>
  <r>
    <x v="917"/>
    <x v="5"/>
    <x v="3"/>
    <n v="0.9617"/>
    <x v="11"/>
    <n v="20"/>
    <x v="1"/>
    <x v="4"/>
  </r>
  <r>
    <x v="917"/>
    <x v="6"/>
    <x v="3"/>
    <n v="1.1812"/>
    <x v="11"/>
    <n v="20"/>
    <x v="1"/>
    <x v="4"/>
  </r>
  <r>
    <x v="917"/>
    <x v="17"/>
    <x v="3"/>
    <n v="1.6497999999999999"/>
    <x v="11"/>
    <n v="20"/>
    <x v="1"/>
    <x v="4"/>
  </r>
  <r>
    <x v="917"/>
    <x v="15"/>
    <x v="3"/>
    <n v="1.5996999999999999"/>
    <x v="11"/>
    <n v="20"/>
    <x v="1"/>
    <x v="4"/>
  </r>
  <r>
    <x v="917"/>
    <x v="8"/>
    <x v="3"/>
    <n v="1.6453"/>
    <x v="11"/>
    <n v="20"/>
    <x v="1"/>
    <x v="4"/>
  </r>
  <r>
    <x v="917"/>
    <x v="9"/>
    <x v="3"/>
    <n v="1.7079"/>
    <x v="11"/>
    <n v="20"/>
    <x v="1"/>
    <x v="4"/>
  </r>
  <r>
    <x v="917"/>
    <x v="10"/>
    <x v="3"/>
    <n v="1.7959000000000001"/>
    <x v="11"/>
    <n v="20"/>
    <x v="1"/>
    <x v="4"/>
  </r>
  <r>
    <x v="917"/>
    <x v="11"/>
    <x v="3"/>
    <n v="1.6241000000000001"/>
    <x v="11"/>
    <n v="20"/>
    <x v="1"/>
    <x v="4"/>
  </r>
  <r>
    <x v="917"/>
    <x v="12"/>
    <x v="3"/>
    <n v="1.9208000000000001"/>
    <x v="11"/>
    <n v="20"/>
    <x v="1"/>
    <x v="4"/>
  </r>
  <r>
    <x v="917"/>
    <x v="18"/>
    <x v="3"/>
    <n v="1.214"/>
    <x v="11"/>
    <n v="20"/>
    <x v="1"/>
    <x v="4"/>
  </r>
  <r>
    <x v="917"/>
    <x v="19"/>
    <x v="3"/>
    <n v="1.1182000000000001"/>
    <x v="11"/>
    <n v="20"/>
    <x v="1"/>
    <x v="4"/>
  </r>
  <r>
    <x v="917"/>
    <x v="13"/>
    <x v="3"/>
    <n v="0.80979999999999996"/>
    <x v="11"/>
    <n v="20"/>
    <x v="1"/>
    <x v="4"/>
  </r>
  <r>
    <x v="917"/>
    <x v="20"/>
    <x v="3"/>
    <n v="0.97060000000000002"/>
    <x v="11"/>
    <n v="20"/>
    <x v="1"/>
    <x v="4"/>
  </r>
  <r>
    <x v="917"/>
    <x v="0"/>
    <x v="2"/>
    <n v="0.39113829999999999"/>
    <x v="11"/>
    <n v="20"/>
    <x v="1"/>
    <x v="4"/>
  </r>
  <r>
    <x v="917"/>
    <x v="16"/>
    <x v="2"/>
    <n v="0.66876380000000002"/>
    <x v="11"/>
    <n v="20"/>
    <x v="1"/>
    <x v="4"/>
  </r>
  <r>
    <x v="917"/>
    <x v="14"/>
    <x v="2"/>
    <n v="0.6168939"/>
    <x v="11"/>
    <n v="20"/>
    <x v="1"/>
    <x v="4"/>
  </r>
  <r>
    <x v="917"/>
    <x v="2"/>
    <x v="2"/>
    <n v="0.64925160000000004"/>
    <x v="11"/>
    <n v="20"/>
    <x v="1"/>
    <x v="4"/>
  </r>
  <r>
    <x v="917"/>
    <x v="5"/>
    <x v="2"/>
    <n v="0.68435190000000001"/>
    <x v="11"/>
    <n v="20"/>
    <x v="1"/>
    <x v="4"/>
  </r>
  <r>
    <x v="917"/>
    <x v="6"/>
    <x v="2"/>
    <n v="0.57112529999999995"/>
    <x v="11"/>
    <n v="20"/>
    <x v="1"/>
    <x v="4"/>
  </r>
  <r>
    <x v="917"/>
    <x v="17"/>
    <x v="2"/>
    <n v="0.67332080000000005"/>
    <x v="11"/>
    <n v="20"/>
    <x v="1"/>
    <x v="4"/>
  </r>
  <r>
    <x v="917"/>
    <x v="15"/>
    <x v="2"/>
    <n v="0.63258899999999996"/>
    <x v="11"/>
    <n v="20"/>
    <x v="1"/>
    <x v="4"/>
  </r>
  <r>
    <x v="917"/>
    <x v="8"/>
    <x v="2"/>
    <n v="0.66966230000000004"/>
    <x v="11"/>
    <n v="20"/>
    <x v="1"/>
    <x v="4"/>
  </r>
  <r>
    <x v="917"/>
    <x v="9"/>
    <x v="2"/>
    <n v="0.72055670000000005"/>
    <x v="11"/>
    <n v="20"/>
    <x v="1"/>
    <x v="4"/>
  </r>
  <r>
    <x v="917"/>
    <x v="10"/>
    <x v="2"/>
    <n v="0.79210119999999995"/>
    <x v="11"/>
    <n v="20"/>
    <x v="1"/>
    <x v="4"/>
  </r>
  <r>
    <x v="917"/>
    <x v="11"/>
    <x v="2"/>
    <n v="0.65242650000000002"/>
    <x v="11"/>
    <n v="20"/>
    <x v="1"/>
    <x v="4"/>
  </r>
  <r>
    <x v="917"/>
    <x v="12"/>
    <x v="2"/>
    <n v="0.8936461"/>
    <x v="11"/>
    <n v="20"/>
    <x v="1"/>
    <x v="4"/>
  </r>
  <r>
    <x v="917"/>
    <x v="18"/>
    <x v="2"/>
    <n v="0.88069189999999997"/>
    <x v="11"/>
    <n v="20"/>
    <x v="1"/>
    <x v="4"/>
  </r>
  <r>
    <x v="917"/>
    <x v="19"/>
    <x v="2"/>
    <n v="0.77200570000000002"/>
    <x v="11"/>
    <n v="20"/>
    <x v="1"/>
    <x v="4"/>
  </r>
  <r>
    <x v="917"/>
    <x v="13"/>
    <x v="2"/>
    <n v="0.62692720000000002"/>
    <x v="11"/>
    <n v="20"/>
    <x v="1"/>
    <x v="4"/>
  </r>
  <r>
    <x v="917"/>
    <x v="20"/>
    <x v="2"/>
    <n v="0.66260569999999996"/>
    <x v="11"/>
    <n v="20"/>
    <x v="1"/>
    <x v="4"/>
  </r>
  <r>
    <x v="917"/>
    <x v="0"/>
    <x v="0"/>
    <n v="0.16625999999999999"/>
    <x v="11"/>
    <n v="20"/>
    <x v="1"/>
    <x v="4"/>
  </r>
  <r>
    <x v="917"/>
    <x v="16"/>
    <x v="0"/>
    <n v="0.51334999999999997"/>
    <x v="11"/>
    <n v="20"/>
    <x v="1"/>
    <x v="4"/>
  </r>
  <r>
    <x v="917"/>
    <x v="14"/>
    <x v="0"/>
    <n v="0.51334999999999997"/>
    <x v="11"/>
    <n v="20"/>
    <x v="1"/>
    <x v="4"/>
  </r>
  <r>
    <x v="917"/>
    <x v="2"/>
    <x v="0"/>
    <n v="0.51334999999999997"/>
    <x v="11"/>
    <n v="20"/>
    <x v="1"/>
    <x v="4"/>
  </r>
  <r>
    <x v="917"/>
    <x v="5"/>
    <x v="0"/>
    <n v="0.16671"/>
    <x v="11"/>
    <n v="20"/>
    <x v="1"/>
    <x v="4"/>
  </r>
  <r>
    <x v="917"/>
    <x v="6"/>
    <x v="0"/>
    <n v="0.38919999999999999"/>
    <x v="11"/>
    <n v="20"/>
    <x v="1"/>
    <x v="4"/>
  </r>
  <r>
    <x v="917"/>
    <x v="17"/>
    <x v="0"/>
    <n v="0.66798000000000002"/>
    <x v="11"/>
    <n v="20"/>
    <x v="1"/>
    <x v="4"/>
  </r>
  <r>
    <x v="917"/>
    <x v="15"/>
    <x v="0"/>
    <n v="0.66798000000000002"/>
    <x v="11"/>
    <n v="20"/>
    <x v="1"/>
    <x v="4"/>
  </r>
  <r>
    <x v="917"/>
    <x v="8"/>
    <x v="0"/>
    <n v="0.66798000000000002"/>
    <x v="11"/>
    <n v="20"/>
    <x v="1"/>
    <x v="4"/>
  </r>
  <r>
    <x v="917"/>
    <x v="9"/>
    <x v="0"/>
    <n v="0.66798000000000002"/>
    <x v="11"/>
    <n v="20"/>
    <x v="1"/>
    <x v="4"/>
  </r>
  <r>
    <x v="917"/>
    <x v="10"/>
    <x v="0"/>
    <n v="0.66798000000000002"/>
    <x v="11"/>
    <n v="20"/>
    <x v="1"/>
    <x v="4"/>
  </r>
  <r>
    <x v="917"/>
    <x v="11"/>
    <x v="0"/>
    <n v="0.66798000000000002"/>
    <x v="11"/>
    <n v="20"/>
    <x v="1"/>
    <x v="4"/>
  </r>
  <r>
    <x v="917"/>
    <x v="12"/>
    <x v="0"/>
    <n v="0.66798000000000002"/>
    <x v="11"/>
    <n v="20"/>
    <x v="1"/>
    <x v="4"/>
  </r>
  <r>
    <x v="917"/>
    <x v="18"/>
    <x v="0"/>
    <n v="0.10630000000000001"/>
    <x v="11"/>
    <n v="20"/>
    <x v="1"/>
    <x v="4"/>
  </r>
  <r>
    <x v="917"/>
    <x v="19"/>
    <x v="0"/>
    <n v="0.13600000000000001"/>
    <x v="11"/>
    <n v="20"/>
    <x v="1"/>
    <x v="4"/>
  </r>
  <r>
    <x v="917"/>
    <x v="13"/>
    <x v="0"/>
    <n v="8.9709999999999998E-2"/>
    <x v="11"/>
    <n v="20"/>
    <x v="1"/>
    <x v="4"/>
  </r>
  <r>
    <x v="917"/>
    <x v="20"/>
    <x v="0"/>
    <n v="0.13600000000000001"/>
    <x v="11"/>
    <n v="20"/>
    <x v="1"/>
    <x v="4"/>
  </r>
  <r>
    <x v="917"/>
    <x v="0"/>
    <x v="1"/>
    <n v="0.1282016"/>
    <x v="11"/>
    <n v="20"/>
    <x v="1"/>
    <x v="4"/>
  </r>
  <r>
    <x v="917"/>
    <x v="16"/>
    <x v="1"/>
    <n v="0.27188620000000002"/>
    <x v="11"/>
    <n v="20"/>
    <x v="1"/>
    <x v="4"/>
  </r>
  <r>
    <x v="917"/>
    <x v="14"/>
    <x v="1"/>
    <n v="0.25995610000000002"/>
    <x v="11"/>
    <n v="20"/>
    <x v="1"/>
    <x v="4"/>
  </r>
  <r>
    <x v="917"/>
    <x v="2"/>
    <x v="1"/>
    <n v="0.26739839999999998"/>
    <x v="11"/>
    <n v="20"/>
    <x v="1"/>
    <x v="4"/>
  </r>
  <r>
    <x v="917"/>
    <x v="5"/>
    <x v="1"/>
    <n v="0.1106381"/>
    <x v="11"/>
    <n v="20"/>
    <x v="1"/>
    <x v="4"/>
  </r>
  <r>
    <x v="917"/>
    <x v="6"/>
    <x v="1"/>
    <n v="0.22087480000000001"/>
    <x v="11"/>
    <n v="20"/>
    <x v="1"/>
    <x v="4"/>
  </r>
  <r>
    <x v="917"/>
    <x v="17"/>
    <x v="1"/>
    <n v="0.30849919999999997"/>
    <x v="11"/>
    <n v="20"/>
    <x v="1"/>
    <x v="4"/>
  </r>
  <r>
    <x v="917"/>
    <x v="15"/>
    <x v="1"/>
    <n v="0.29913089999999998"/>
    <x v="11"/>
    <n v="20"/>
    <x v="1"/>
    <x v="4"/>
  </r>
  <r>
    <x v="917"/>
    <x v="8"/>
    <x v="1"/>
    <n v="0.30765769999999998"/>
    <x v="11"/>
    <n v="20"/>
    <x v="1"/>
    <x v="4"/>
  </r>
  <r>
    <x v="917"/>
    <x v="9"/>
    <x v="1"/>
    <n v="0.31936340000000002"/>
    <x v="11"/>
    <n v="20"/>
    <x v="1"/>
    <x v="4"/>
  </r>
  <r>
    <x v="917"/>
    <x v="10"/>
    <x v="1"/>
    <n v="0.33581870000000003"/>
    <x v="11"/>
    <n v="20"/>
    <x v="1"/>
    <x v="4"/>
  </r>
  <r>
    <x v="917"/>
    <x v="11"/>
    <x v="1"/>
    <n v="0.30369350000000001"/>
    <x v="11"/>
    <n v="20"/>
    <x v="1"/>
    <x v="4"/>
  </r>
  <r>
    <x v="917"/>
    <x v="12"/>
    <x v="1"/>
    <n v="0.35917399999999999"/>
    <x v="11"/>
    <n v="20"/>
    <x v="1"/>
    <x v="4"/>
  </r>
  <r>
    <x v="917"/>
    <x v="18"/>
    <x v="1"/>
    <n v="0.22700809999999999"/>
    <x v="11"/>
    <n v="20"/>
    <x v="1"/>
    <x v="4"/>
  </r>
  <r>
    <x v="917"/>
    <x v="19"/>
    <x v="1"/>
    <n v="0.20909430000000001"/>
    <x v="11"/>
    <n v="20"/>
    <x v="1"/>
    <x v="4"/>
  </r>
  <r>
    <x v="917"/>
    <x v="13"/>
    <x v="1"/>
    <n v="9.3162830000000002E-2"/>
    <x v="11"/>
    <n v="20"/>
    <x v="1"/>
    <x v="4"/>
  </r>
  <r>
    <x v="917"/>
    <x v="20"/>
    <x v="1"/>
    <n v="0.1814943"/>
    <x v="11"/>
    <n v="20"/>
    <x v="1"/>
    <x v="4"/>
  </r>
  <r>
    <x v="918"/>
    <x v="0"/>
    <x v="3"/>
    <n v="0.68489999999999995"/>
    <x v="11"/>
    <n v="21"/>
    <x v="1"/>
    <x v="4"/>
  </r>
  <r>
    <x v="918"/>
    <x v="16"/>
    <x v="3"/>
    <n v="1.4592000000000001"/>
    <x v="11"/>
    <n v="21"/>
    <x v="1"/>
    <x v="4"/>
  </r>
  <r>
    <x v="918"/>
    <x v="14"/>
    <x v="3"/>
    <n v="1.3955"/>
    <x v="11"/>
    <n v="21"/>
    <x v="1"/>
    <x v="4"/>
  </r>
  <r>
    <x v="918"/>
    <x v="2"/>
    <x v="3"/>
    <n v="1.4327000000000001"/>
    <x v="11"/>
    <n v="21"/>
    <x v="1"/>
    <x v="4"/>
  </r>
  <r>
    <x v="918"/>
    <x v="5"/>
    <x v="3"/>
    <n v="0.96809999999999996"/>
    <x v="11"/>
    <n v="21"/>
    <x v="1"/>
    <x v="4"/>
  </r>
  <r>
    <x v="918"/>
    <x v="6"/>
    <x v="3"/>
    <n v="1.1868000000000001"/>
    <x v="11"/>
    <n v="21"/>
    <x v="1"/>
    <x v="4"/>
  </r>
  <r>
    <x v="918"/>
    <x v="17"/>
    <x v="3"/>
    <n v="1.6516999999999999"/>
    <x v="11"/>
    <n v="21"/>
    <x v="1"/>
    <x v="4"/>
  </r>
  <r>
    <x v="918"/>
    <x v="15"/>
    <x v="3"/>
    <n v="1.605"/>
    <x v="11"/>
    <n v="21"/>
    <x v="1"/>
    <x v="4"/>
  </r>
  <r>
    <x v="918"/>
    <x v="8"/>
    <x v="3"/>
    <n v="1.6446000000000001"/>
    <x v="11"/>
    <n v="21"/>
    <x v="1"/>
    <x v="4"/>
  </r>
  <r>
    <x v="918"/>
    <x v="9"/>
    <x v="3"/>
    <n v="1.7229000000000001"/>
    <x v="11"/>
    <n v="21"/>
    <x v="1"/>
    <x v="4"/>
  </r>
  <r>
    <x v="918"/>
    <x v="10"/>
    <x v="3"/>
    <n v="1.7941"/>
    <x v="11"/>
    <n v="21"/>
    <x v="1"/>
    <x v="4"/>
  </r>
  <r>
    <x v="918"/>
    <x v="11"/>
    <x v="3"/>
    <n v="1.6325000000000001"/>
    <x v="11"/>
    <n v="21"/>
    <x v="1"/>
    <x v="4"/>
  </r>
  <r>
    <x v="918"/>
    <x v="12"/>
    <x v="3"/>
    <n v="1.9232"/>
    <x v="11"/>
    <n v="21"/>
    <x v="1"/>
    <x v="4"/>
  </r>
  <r>
    <x v="918"/>
    <x v="18"/>
    <x v="3"/>
    <n v="1.214"/>
    <x v="11"/>
    <n v="21"/>
    <x v="1"/>
    <x v="4"/>
  </r>
  <r>
    <x v="918"/>
    <x v="19"/>
    <x v="3"/>
    <n v="1.1182000000000001"/>
    <x v="11"/>
    <n v="21"/>
    <x v="1"/>
    <x v="4"/>
  </r>
  <r>
    <x v="918"/>
    <x v="13"/>
    <x v="3"/>
    <n v="0.82420000000000004"/>
    <x v="11"/>
    <n v="21"/>
    <x v="1"/>
    <x v="4"/>
  </r>
  <r>
    <x v="918"/>
    <x v="20"/>
    <x v="3"/>
    <n v="0.97060000000000002"/>
    <x v="11"/>
    <n v="21"/>
    <x v="1"/>
    <x v="4"/>
  </r>
  <r>
    <x v="918"/>
    <x v="0"/>
    <x v="2"/>
    <n v="0.39056920000000001"/>
    <x v="11"/>
    <n v="21"/>
    <x v="1"/>
    <x v="4"/>
  </r>
  <r>
    <x v="918"/>
    <x v="16"/>
    <x v="2"/>
    <n v="0.67299149999999996"/>
    <x v="11"/>
    <n v="21"/>
    <x v="1"/>
    <x v="4"/>
  </r>
  <r>
    <x v="918"/>
    <x v="14"/>
    <x v="2"/>
    <n v="0.62120280000000005"/>
    <x v="11"/>
    <n v="21"/>
    <x v="1"/>
    <x v="4"/>
  </r>
  <r>
    <x v="918"/>
    <x v="2"/>
    <x v="2"/>
    <n v="0.65144679999999999"/>
    <x v="11"/>
    <n v="21"/>
    <x v="1"/>
    <x v="4"/>
  </r>
  <r>
    <x v="918"/>
    <x v="5"/>
    <x v="2"/>
    <n v="0.69001570000000001"/>
    <x v="11"/>
    <n v="21"/>
    <x v="1"/>
    <x v="4"/>
  </r>
  <r>
    <x v="918"/>
    <x v="6"/>
    <x v="2"/>
    <n v="0.57567809999999997"/>
    <x v="11"/>
    <n v="21"/>
    <x v="1"/>
    <x v="4"/>
  </r>
  <r>
    <x v="918"/>
    <x v="17"/>
    <x v="2"/>
    <n v="0.67486550000000001"/>
    <x v="11"/>
    <n v="21"/>
    <x v="1"/>
    <x v="4"/>
  </r>
  <r>
    <x v="918"/>
    <x v="15"/>
    <x v="2"/>
    <n v="0.63689799999999996"/>
    <x v="11"/>
    <n v="21"/>
    <x v="1"/>
    <x v="4"/>
  </r>
  <r>
    <x v="918"/>
    <x v="8"/>
    <x v="2"/>
    <n v="0.66909320000000005"/>
    <x v="11"/>
    <n v="21"/>
    <x v="1"/>
    <x v="4"/>
  </r>
  <r>
    <x v="918"/>
    <x v="9"/>
    <x v="2"/>
    <n v="0.73275170000000001"/>
    <x v="11"/>
    <n v="21"/>
    <x v="1"/>
    <x v="4"/>
  </r>
  <r>
    <x v="918"/>
    <x v="10"/>
    <x v="2"/>
    <n v="0.79063799999999995"/>
    <x v="11"/>
    <n v="21"/>
    <x v="1"/>
    <x v="4"/>
  </r>
  <r>
    <x v="918"/>
    <x v="11"/>
    <x v="2"/>
    <n v="0.65925579999999995"/>
    <x v="11"/>
    <n v="21"/>
    <x v="1"/>
    <x v="4"/>
  </r>
  <r>
    <x v="918"/>
    <x v="12"/>
    <x v="2"/>
    <n v="0.89559719999999998"/>
    <x v="11"/>
    <n v="21"/>
    <x v="1"/>
    <x v="4"/>
  </r>
  <r>
    <x v="918"/>
    <x v="18"/>
    <x v="2"/>
    <n v="0.88069189999999997"/>
    <x v="11"/>
    <n v="21"/>
    <x v="1"/>
    <x v="4"/>
  </r>
  <r>
    <x v="918"/>
    <x v="19"/>
    <x v="2"/>
    <n v="0.77200570000000002"/>
    <x v="11"/>
    <n v="21"/>
    <x v="1"/>
    <x v="4"/>
  </r>
  <r>
    <x v="918"/>
    <x v="13"/>
    <x v="2"/>
    <n v="0.63967050000000003"/>
    <x v="11"/>
    <n v="21"/>
    <x v="1"/>
    <x v="4"/>
  </r>
  <r>
    <x v="918"/>
    <x v="20"/>
    <x v="2"/>
    <n v="0.66260569999999996"/>
    <x v="11"/>
    <n v="21"/>
    <x v="1"/>
    <x v="4"/>
  </r>
  <r>
    <x v="918"/>
    <x v="0"/>
    <x v="0"/>
    <n v="0.16625999999999999"/>
    <x v="11"/>
    <n v="21"/>
    <x v="1"/>
    <x v="4"/>
  </r>
  <r>
    <x v="918"/>
    <x v="16"/>
    <x v="0"/>
    <n v="0.51334999999999997"/>
    <x v="11"/>
    <n v="21"/>
    <x v="1"/>
    <x v="4"/>
  </r>
  <r>
    <x v="918"/>
    <x v="14"/>
    <x v="0"/>
    <n v="0.51334999999999997"/>
    <x v="11"/>
    <n v="21"/>
    <x v="1"/>
    <x v="4"/>
  </r>
  <r>
    <x v="918"/>
    <x v="2"/>
    <x v="0"/>
    <n v="0.51334999999999997"/>
    <x v="11"/>
    <n v="21"/>
    <x v="1"/>
    <x v="4"/>
  </r>
  <r>
    <x v="918"/>
    <x v="5"/>
    <x v="0"/>
    <n v="0.16671"/>
    <x v="11"/>
    <n v="21"/>
    <x v="1"/>
    <x v="4"/>
  </r>
  <r>
    <x v="918"/>
    <x v="6"/>
    <x v="0"/>
    <n v="0.38919999999999999"/>
    <x v="11"/>
    <n v="21"/>
    <x v="1"/>
    <x v="4"/>
  </r>
  <r>
    <x v="918"/>
    <x v="17"/>
    <x v="0"/>
    <n v="0.66798000000000002"/>
    <x v="11"/>
    <n v="21"/>
    <x v="1"/>
    <x v="4"/>
  </r>
  <r>
    <x v="918"/>
    <x v="15"/>
    <x v="0"/>
    <n v="0.66798000000000002"/>
    <x v="11"/>
    <n v="21"/>
    <x v="1"/>
    <x v="4"/>
  </r>
  <r>
    <x v="918"/>
    <x v="8"/>
    <x v="0"/>
    <n v="0.66798000000000002"/>
    <x v="11"/>
    <n v="21"/>
    <x v="1"/>
    <x v="4"/>
  </r>
  <r>
    <x v="918"/>
    <x v="9"/>
    <x v="0"/>
    <n v="0.66798000000000002"/>
    <x v="11"/>
    <n v="21"/>
    <x v="1"/>
    <x v="4"/>
  </r>
  <r>
    <x v="918"/>
    <x v="10"/>
    <x v="0"/>
    <n v="0.66798000000000002"/>
    <x v="11"/>
    <n v="21"/>
    <x v="1"/>
    <x v="4"/>
  </r>
  <r>
    <x v="918"/>
    <x v="11"/>
    <x v="0"/>
    <n v="0.66798000000000002"/>
    <x v="11"/>
    <n v="21"/>
    <x v="1"/>
    <x v="4"/>
  </r>
  <r>
    <x v="918"/>
    <x v="12"/>
    <x v="0"/>
    <n v="0.66798000000000002"/>
    <x v="11"/>
    <n v="21"/>
    <x v="1"/>
    <x v="4"/>
  </r>
  <r>
    <x v="918"/>
    <x v="18"/>
    <x v="0"/>
    <n v="0.10630000000000001"/>
    <x v="11"/>
    <n v="21"/>
    <x v="1"/>
    <x v="4"/>
  </r>
  <r>
    <x v="918"/>
    <x v="19"/>
    <x v="0"/>
    <n v="0.13600000000000001"/>
    <x v="11"/>
    <n v="21"/>
    <x v="1"/>
    <x v="4"/>
  </r>
  <r>
    <x v="918"/>
    <x v="13"/>
    <x v="0"/>
    <n v="8.9709999999999998E-2"/>
    <x v="11"/>
    <n v="21"/>
    <x v="1"/>
    <x v="4"/>
  </r>
  <r>
    <x v="918"/>
    <x v="20"/>
    <x v="0"/>
    <n v="0.13600000000000001"/>
    <x v="11"/>
    <n v="21"/>
    <x v="1"/>
    <x v="4"/>
  </r>
  <r>
    <x v="918"/>
    <x v="0"/>
    <x v="1"/>
    <n v="0.12807070000000001"/>
    <x v="11"/>
    <n v="21"/>
    <x v="1"/>
    <x v="4"/>
  </r>
  <r>
    <x v="918"/>
    <x v="16"/>
    <x v="1"/>
    <n v="0.2728585"/>
    <x v="11"/>
    <n v="21"/>
    <x v="1"/>
    <x v="4"/>
  </r>
  <r>
    <x v="918"/>
    <x v="14"/>
    <x v="1"/>
    <n v="0.26094709999999999"/>
    <x v="11"/>
    <n v="21"/>
    <x v="1"/>
    <x v="4"/>
  </r>
  <r>
    <x v="918"/>
    <x v="2"/>
    <x v="1"/>
    <n v="0.26790330000000001"/>
    <x v="11"/>
    <n v="21"/>
    <x v="1"/>
    <x v="4"/>
  </r>
  <r>
    <x v="918"/>
    <x v="5"/>
    <x v="1"/>
    <n v="0.1113743"/>
    <x v="11"/>
    <n v="21"/>
    <x v="1"/>
    <x v="4"/>
  </r>
  <r>
    <x v="918"/>
    <x v="6"/>
    <x v="1"/>
    <n v="0.22192200000000001"/>
    <x v="11"/>
    <n v="21"/>
    <x v="1"/>
    <x v="4"/>
  </r>
  <r>
    <x v="918"/>
    <x v="17"/>
    <x v="1"/>
    <n v="0.30885449999999998"/>
    <x v="11"/>
    <n v="21"/>
    <x v="1"/>
    <x v="4"/>
  </r>
  <r>
    <x v="918"/>
    <x v="15"/>
    <x v="1"/>
    <n v="0.300122"/>
    <x v="11"/>
    <n v="21"/>
    <x v="1"/>
    <x v="4"/>
  </r>
  <r>
    <x v="918"/>
    <x v="8"/>
    <x v="1"/>
    <n v="0.30752679999999999"/>
    <x v="11"/>
    <n v="21"/>
    <x v="1"/>
    <x v="4"/>
  </r>
  <r>
    <x v="918"/>
    <x v="9"/>
    <x v="1"/>
    <n v="0.32216830000000002"/>
    <x v="11"/>
    <n v="21"/>
    <x v="1"/>
    <x v="4"/>
  </r>
  <r>
    <x v="918"/>
    <x v="10"/>
    <x v="1"/>
    <n v="0.33548210000000001"/>
    <x v="11"/>
    <n v="21"/>
    <x v="1"/>
    <x v="4"/>
  </r>
  <r>
    <x v="918"/>
    <x v="11"/>
    <x v="1"/>
    <n v="0.30526419999999999"/>
    <x v="11"/>
    <n v="21"/>
    <x v="1"/>
    <x v="4"/>
  </r>
  <r>
    <x v="918"/>
    <x v="12"/>
    <x v="1"/>
    <n v="0.35962280000000002"/>
    <x v="11"/>
    <n v="21"/>
    <x v="1"/>
    <x v="4"/>
  </r>
  <r>
    <x v="918"/>
    <x v="18"/>
    <x v="1"/>
    <n v="0.22700809999999999"/>
    <x v="11"/>
    <n v="21"/>
    <x v="1"/>
    <x v="4"/>
  </r>
  <r>
    <x v="918"/>
    <x v="19"/>
    <x v="1"/>
    <n v="0.20909430000000001"/>
    <x v="11"/>
    <n v="21"/>
    <x v="1"/>
    <x v="4"/>
  </r>
  <r>
    <x v="918"/>
    <x v="13"/>
    <x v="1"/>
    <n v="9.4819459999999994E-2"/>
    <x v="11"/>
    <n v="21"/>
    <x v="1"/>
    <x v="4"/>
  </r>
  <r>
    <x v="918"/>
    <x v="20"/>
    <x v="1"/>
    <n v="0.1814943"/>
    <x v="11"/>
    <n v="21"/>
    <x v="1"/>
    <x v="4"/>
  </r>
  <r>
    <x v="919"/>
    <x v="0"/>
    <x v="3"/>
    <n v="0.6855"/>
    <x v="11"/>
    <n v="22"/>
    <x v="1"/>
    <x v="4"/>
  </r>
  <r>
    <x v="919"/>
    <x v="16"/>
    <x v="3"/>
    <n v="1.4595"/>
    <x v="11"/>
    <n v="22"/>
    <x v="1"/>
    <x v="4"/>
  </r>
  <r>
    <x v="919"/>
    <x v="14"/>
    <x v="3"/>
    <n v="1.3943000000000001"/>
    <x v="11"/>
    <n v="22"/>
    <x v="1"/>
    <x v="4"/>
  </r>
  <r>
    <x v="919"/>
    <x v="2"/>
    <x v="3"/>
    <n v="1.4319"/>
    <x v="11"/>
    <n v="22"/>
    <x v="1"/>
    <x v="4"/>
  </r>
  <r>
    <x v="919"/>
    <x v="5"/>
    <x v="3"/>
    <n v="0.96699999999999997"/>
    <x v="11"/>
    <n v="22"/>
    <x v="1"/>
    <x v="4"/>
  </r>
  <r>
    <x v="919"/>
    <x v="6"/>
    <x v="3"/>
    <n v="1.1888000000000001"/>
    <x v="11"/>
    <n v="22"/>
    <x v="1"/>
    <x v="4"/>
  </r>
  <r>
    <x v="919"/>
    <x v="17"/>
    <x v="3"/>
    <n v="1.6459999999999999"/>
    <x v="11"/>
    <n v="22"/>
    <x v="1"/>
    <x v="4"/>
  </r>
  <r>
    <x v="919"/>
    <x v="15"/>
    <x v="3"/>
    <n v="1.5975999999999999"/>
    <x v="11"/>
    <n v="22"/>
    <x v="1"/>
    <x v="4"/>
  </r>
  <r>
    <x v="919"/>
    <x v="8"/>
    <x v="3"/>
    <n v="1.6355"/>
    <x v="11"/>
    <n v="22"/>
    <x v="1"/>
    <x v="4"/>
  </r>
  <r>
    <x v="919"/>
    <x v="9"/>
    <x v="3"/>
    <n v="1.7173"/>
    <x v="11"/>
    <n v="22"/>
    <x v="1"/>
    <x v="4"/>
  </r>
  <r>
    <x v="919"/>
    <x v="10"/>
    <x v="3"/>
    <n v="1.7853000000000001"/>
    <x v="11"/>
    <n v="22"/>
    <x v="1"/>
    <x v="4"/>
  </r>
  <r>
    <x v="919"/>
    <x v="11"/>
    <x v="3"/>
    <n v="1.6311"/>
    <x v="11"/>
    <n v="22"/>
    <x v="1"/>
    <x v="4"/>
  </r>
  <r>
    <x v="919"/>
    <x v="12"/>
    <x v="3"/>
    <n v="1.9257"/>
    <x v="11"/>
    <n v="22"/>
    <x v="1"/>
    <x v="4"/>
  </r>
  <r>
    <x v="919"/>
    <x v="18"/>
    <x v="3"/>
    <n v="1.2470000000000001"/>
    <x v="11"/>
    <n v="22"/>
    <x v="1"/>
    <x v="4"/>
  </r>
  <r>
    <x v="919"/>
    <x v="19"/>
    <x v="3"/>
    <n v="1.1269"/>
    <x v="11"/>
    <n v="22"/>
    <x v="1"/>
    <x v="4"/>
  </r>
  <r>
    <x v="919"/>
    <x v="13"/>
    <x v="3"/>
    <n v="0.80940000000000001"/>
    <x v="11"/>
    <n v="22"/>
    <x v="1"/>
    <x v="4"/>
  </r>
  <r>
    <x v="919"/>
    <x v="20"/>
    <x v="3"/>
    <n v="0.97060000000000002"/>
    <x v="11"/>
    <n v="22"/>
    <x v="1"/>
    <x v="4"/>
  </r>
  <r>
    <x v="919"/>
    <x v="0"/>
    <x v="2"/>
    <n v="0.39105709999999999"/>
    <x v="11"/>
    <n v="22"/>
    <x v="1"/>
    <x v="4"/>
  </r>
  <r>
    <x v="919"/>
    <x v="16"/>
    <x v="2"/>
    <n v="0.67323529999999998"/>
    <x v="11"/>
    <n v="22"/>
    <x v="1"/>
    <x v="4"/>
  </r>
  <r>
    <x v="919"/>
    <x v="14"/>
    <x v="2"/>
    <n v="0.62022719999999998"/>
    <x v="11"/>
    <n v="22"/>
    <x v="1"/>
    <x v="4"/>
  </r>
  <r>
    <x v="919"/>
    <x v="2"/>
    <x v="2"/>
    <n v="0.65079640000000005"/>
    <x v="11"/>
    <n v="22"/>
    <x v="1"/>
    <x v="4"/>
  </r>
  <r>
    <x v="919"/>
    <x v="5"/>
    <x v="2"/>
    <n v="0.68904220000000005"/>
    <x v="11"/>
    <n v="22"/>
    <x v="1"/>
    <x v="4"/>
  </r>
  <r>
    <x v="919"/>
    <x v="6"/>
    <x v="2"/>
    <n v="0.57730409999999999"/>
    <x v="11"/>
    <n v="22"/>
    <x v="1"/>
    <x v="4"/>
  </r>
  <r>
    <x v="919"/>
    <x v="17"/>
    <x v="2"/>
    <n v="0.67023140000000003"/>
    <x v="11"/>
    <n v="22"/>
    <x v="1"/>
    <x v="4"/>
  </r>
  <r>
    <x v="919"/>
    <x v="15"/>
    <x v="2"/>
    <n v="0.63088180000000005"/>
    <x v="11"/>
    <n v="22"/>
    <x v="1"/>
    <x v="4"/>
  </r>
  <r>
    <x v="919"/>
    <x v="8"/>
    <x v="2"/>
    <n v="0.66169480000000003"/>
    <x v="11"/>
    <n v="22"/>
    <x v="1"/>
    <x v="4"/>
  </r>
  <r>
    <x v="919"/>
    <x v="9"/>
    <x v="2"/>
    <n v="0.72819880000000003"/>
    <x v="11"/>
    <n v="22"/>
    <x v="1"/>
    <x v="4"/>
  </r>
  <r>
    <x v="919"/>
    <x v="10"/>
    <x v="2"/>
    <n v="0.78348340000000005"/>
    <x v="11"/>
    <n v="22"/>
    <x v="1"/>
    <x v="4"/>
  </r>
  <r>
    <x v="919"/>
    <x v="11"/>
    <x v="2"/>
    <n v="0.65811759999999997"/>
    <x v="11"/>
    <n v="22"/>
    <x v="1"/>
    <x v="4"/>
  </r>
  <r>
    <x v="919"/>
    <x v="12"/>
    <x v="2"/>
    <n v="0.89762969999999997"/>
    <x v="11"/>
    <n v="22"/>
    <x v="1"/>
    <x v="4"/>
  </r>
  <r>
    <x v="919"/>
    <x v="18"/>
    <x v="2"/>
    <n v="0.90752109999999997"/>
    <x v="11"/>
    <n v="22"/>
    <x v="1"/>
    <x v="4"/>
  </r>
  <r>
    <x v="919"/>
    <x v="19"/>
    <x v="2"/>
    <n v="0.77907879999999996"/>
    <x v="11"/>
    <n v="22"/>
    <x v="1"/>
    <x v="4"/>
  </r>
  <r>
    <x v="919"/>
    <x v="13"/>
    <x v="2"/>
    <n v="0.62657320000000005"/>
    <x v="11"/>
    <n v="22"/>
    <x v="1"/>
    <x v="4"/>
  </r>
  <r>
    <x v="919"/>
    <x v="20"/>
    <x v="2"/>
    <n v="0.66260569999999996"/>
    <x v="11"/>
    <n v="22"/>
    <x v="1"/>
    <x v="4"/>
  </r>
  <r>
    <x v="919"/>
    <x v="0"/>
    <x v="0"/>
    <n v="0.16625999999999999"/>
    <x v="11"/>
    <n v="22"/>
    <x v="1"/>
    <x v="4"/>
  </r>
  <r>
    <x v="919"/>
    <x v="16"/>
    <x v="0"/>
    <n v="0.51334999999999997"/>
    <x v="11"/>
    <n v="22"/>
    <x v="1"/>
    <x v="4"/>
  </r>
  <r>
    <x v="919"/>
    <x v="14"/>
    <x v="0"/>
    <n v="0.51334999999999997"/>
    <x v="11"/>
    <n v="22"/>
    <x v="1"/>
    <x v="4"/>
  </r>
  <r>
    <x v="919"/>
    <x v="2"/>
    <x v="0"/>
    <n v="0.51334999999999997"/>
    <x v="11"/>
    <n v="22"/>
    <x v="1"/>
    <x v="4"/>
  </r>
  <r>
    <x v="919"/>
    <x v="5"/>
    <x v="0"/>
    <n v="0.16671"/>
    <x v="11"/>
    <n v="22"/>
    <x v="1"/>
    <x v="4"/>
  </r>
  <r>
    <x v="919"/>
    <x v="6"/>
    <x v="0"/>
    <n v="0.38919999999999999"/>
    <x v="11"/>
    <n v="22"/>
    <x v="1"/>
    <x v="4"/>
  </r>
  <r>
    <x v="919"/>
    <x v="17"/>
    <x v="0"/>
    <n v="0.66798000000000002"/>
    <x v="11"/>
    <n v="22"/>
    <x v="1"/>
    <x v="4"/>
  </r>
  <r>
    <x v="919"/>
    <x v="15"/>
    <x v="0"/>
    <n v="0.66798000000000002"/>
    <x v="11"/>
    <n v="22"/>
    <x v="1"/>
    <x v="4"/>
  </r>
  <r>
    <x v="919"/>
    <x v="8"/>
    <x v="0"/>
    <n v="0.66798000000000002"/>
    <x v="11"/>
    <n v="22"/>
    <x v="1"/>
    <x v="4"/>
  </r>
  <r>
    <x v="919"/>
    <x v="9"/>
    <x v="0"/>
    <n v="0.66798000000000002"/>
    <x v="11"/>
    <n v="22"/>
    <x v="1"/>
    <x v="4"/>
  </r>
  <r>
    <x v="919"/>
    <x v="10"/>
    <x v="0"/>
    <n v="0.66798000000000002"/>
    <x v="11"/>
    <n v="22"/>
    <x v="1"/>
    <x v="4"/>
  </r>
  <r>
    <x v="919"/>
    <x v="11"/>
    <x v="0"/>
    <n v="0.66798000000000002"/>
    <x v="11"/>
    <n v="22"/>
    <x v="1"/>
    <x v="4"/>
  </r>
  <r>
    <x v="919"/>
    <x v="12"/>
    <x v="0"/>
    <n v="0.66798000000000002"/>
    <x v="11"/>
    <n v="22"/>
    <x v="1"/>
    <x v="4"/>
  </r>
  <r>
    <x v="919"/>
    <x v="18"/>
    <x v="0"/>
    <n v="0.10630000000000001"/>
    <x v="11"/>
    <n v="22"/>
    <x v="1"/>
    <x v="4"/>
  </r>
  <r>
    <x v="919"/>
    <x v="19"/>
    <x v="0"/>
    <n v="0.13600000000000001"/>
    <x v="11"/>
    <n v="22"/>
    <x v="1"/>
    <x v="4"/>
  </r>
  <r>
    <x v="919"/>
    <x v="13"/>
    <x v="0"/>
    <n v="8.9709999999999998E-2"/>
    <x v="11"/>
    <n v="22"/>
    <x v="1"/>
    <x v="4"/>
  </r>
  <r>
    <x v="919"/>
    <x v="20"/>
    <x v="0"/>
    <n v="0.13600000000000001"/>
    <x v="11"/>
    <n v="22"/>
    <x v="1"/>
    <x v="4"/>
  </r>
  <r>
    <x v="919"/>
    <x v="0"/>
    <x v="1"/>
    <n v="0.12818289999999999"/>
    <x v="11"/>
    <n v="22"/>
    <x v="1"/>
    <x v="4"/>
  </r>
  <r>
    <x v="919"/>
    <x v="16"/>
    <x v="1"/>
    <n v="0.27291460000000001"/>
    <x v="11"/>
    <n v="22"/>
    <x v="1"/>
    <x v="4"/>
  </r>
  <r>
    <x v="919"/>
    <x v="14"/>
    <x v="1"/>
    <n v="0.26072279999999998"/>
    <x v="11"/>
    <n v="22"/>
    <x v="1"/>
    <x v="4"/>
  </r>
  <r>
    <x v="919"/>
    <x v="2"/>
    <x v="1"/>
    <n v="0.26775369999999998"/>
    <x v="11"/>
    <n v="22"/>
    <x v="1"/>
    <x v="4"/>
  </r>
  <r>
    <x v="919"/>
    <x v="5"/>
    <x v="1"/>
    <n v="0.11124779999999999"/>
    <x v="11"/>
    <n v="22"/>
    <x v="1"/>
    <x v="4"/>
  </r>
  <r>
    <x v="919"/>
    <x v="6"/>
    <x v="1"/>
    <n v="0.22229589999999999"/>
    <x v="11"/>
    <n v="22"/>
    <x v="1"/>
    <x v="4"/>
  </r>
  <r>
    <x v="919"/>
    <x v="17"/>
    <x v="1"/>
    <n v="0.30778860000000002"/>
    <x v="11"/>
    <n v="22"/>
    <x v="1"/>
    <x v="4"/>
  </r>
  <r>
    <x v="919"/>
    <x v="15"/>
    <x v="1"/>
    <n v="0.29873820000000001"/>
    <x v="11"/>
    <n v="22"/>
    <x v="1"/>
    <x v="4"/>
  </r>
  <r>
    <x v="919"/>
    <x v="8"/>
    <x v="1"/>
    <n v="0.30582520000000002"/>
    <x v="11"/>
    <n v="22"/>
    <x v="1"/>
    <x v="4"/>
  </r>
  <r>
    <x v="919"/>
    <x v="9"/>
    <x v="1"/>
    <n v="0.3211212"/>
    <x v="11"/>
    <n v="22"/>
    <x v="1"/>
    <x v="4"/>
  </r>
  <r>
    <x v="919"/>
    <x v="10"/>
    <x v="1"/>
    <n v="0.33383659999999998"/>
    <x v="11"/>
    <n v="22"/>
    <x v="1"/>
    <x v="4"/>
  </r>
  <r>
    <x v="919"/>
    <x v="11"/>
    <x v="1"/>
    <n v="0.30500250000000001"/>
    <x v="11"/>
    <n v="22"/>
    <x v="1"/>
    <x v="4"/>
  </r>
  <r>
    <x v="919"/>
    <x v="12"/>
    <x v="1"/>
    <n v="0.36009020000000003"/>
    <x v="11"/>
    <n v="22"/>
    <x v="1"/>
    <x v="4"/>
  </r>
  <r>
    <x v="919"/>
    <x v="18"/>
    <x v="1"/>
    <n v="0.23317889999999999"/>
    <x v="11"/>
    <n v="22"/>
    <x v="1"/>
    <x v="4"/>
  </r>
  <r>
    <x v="919"/>
    <x v="19"/>
    <x v="1"/>
    <n v="0.21072109999999999"/>
    <x v="11"/>
    <n v="22"/>
    <x v="1"/>
    <x v="4"/>
  </r>
  <r>
    <x v="919"/>
    <x v="13"/>
    <x v="1"/>
    <n v="9.3116820000000003E-2"/>
    <x v="11"/>
    <n v="22"/>
    <x v="1"/>
    <x v="4"/>
  </r>
  <r>
    <x v="919"/>
    <x v="20"/>
    <x v="1"/>
    <n v="0.1814943"/>
    <x v="11"/>
    <n v="22"/>
    <x v="1"/>
    <x v="4"/>
  </r>
  <r>
    <x v="920"/>
    <x v="0"/>
    <x v="3"/>
    <n v="0.68400000000000005"/>
    <x v="11"/>
    <n v="23"/>
    <x v="1"/>
    <x v="4"/>
  </r>
  <r>
    <x v="920"/>
    <x v="16"/>
    <x v="3"/>
    <n v="1.4598"/>
    <x v="11"/>
    <n v="23"/>
    <x v="1"/>
    <x v="4"/>
  </r>
  <r>
    <x v="920"/>
    <x v="14"/>
    <x v="3"/>
    <n v="1.3954"/>
    <x v="11"/>
    <n v="23"/>
    <x v="1"/>
    <x v="4"/>
  </r>
  <r>
    <x v="920"/>
    <x v="2"/>
    <x v="3"/>
    <n v="1.4389000000000001"/>
    <x v="11"/>
    <n v="23"/>
    <x v="1"/>
    <x v="4"/>
  </r>
  <r>
    <x v="920"/>
    <x v="5"/>
    <x v="3"/>
    <n v="0.96950000000000003"/>
    <x v="11"/>
    <n v="23"/>
    <x v="1"/>
    <x v="4"/>
  </r>
  <r>
    <x v="920"/>
    <x v="6"/>
    <x v="3"/>
    <n v="1.1870000000000001"/>
    <x v="11"/>
    <n v="23"/>
    <x v="1"/>
    <x v="4"/>
  </r>
  <r>
    <x v="920"/>
    <x v="17"/>
    <x v="3"/>
    <n v="1.6483000000000001"/>
    <x v="11"/>
    <n v="23"/>
    <x v="1"/>
    <x v="4"/>
  </r>
  <r>
    <x v="920"/>
    <x v="15"/>
    <x v="3"/>
    <n v="1.5994999999999999"/>
    <x v="11"/>
    <n v="23"/>
    <x v="1"/>
    <x v="4"/>
  </r>
  <r>
    <x v="920"/>
    <x v="8"/>
    <x v="3"/>
    <n v="1.6466000000000001"/>
    <x v="11"/>
    <n v="23"/>
    <x v="1"/>
    <x v="4"/>
  </r>
  <r>
    <x v="920"/>
    <x v="9"/>
    <x v="3"/>
    <n v="1.716"/>
    <x v="11"/>
    <n v="23"/>
    <x v="1"/>
    <x v="4"/>
  </r>
  <r>
    <x v="920"/>
    <x v="10"/>
    <x v="3"/>
    <n v="1.7861"/>
    <x v="11"/>
    <n v="23"/>
    <x v="1"/>
    <x v="4"/>
  </r>
  <r>
    <x v="920"/>
    <x v="11"/>
    <x v="3"/>
    <n v="1.6268"/>
    <x v="11"/>
    <n v="23"/>
    <x v="1"/>
    <x v="4"/>
  </r>
  <r>
    <x v="920"/>
    <x v="12"/>
    <x v="3"/>
    <n v="1.9269000000000001"/>
    <x v="11"/>
    <n v="23"/>
    <x v="1"/>
    <x v="4"/>
  </r>
  <r>
    <x v="920"/>
    <x v="18"/>
    <x v="3"/>
    <n v="1.2470000000000001"/>
    <x v="11"/>
    <n v="23"/>
    <x v="1"/>
    <x v="4"/>
  </r>
  <r>
    <x v="920"/>
    <x v="19"/>
    <x v="3"/>
    <n v="1.1359999999999999"/>
    <x v="11"/>
    <n v="23"/>
    <x v="1"/>
    <x v="4"/>
  </r>
  <r>
    <x v="920"/>
    <x v="13"/>
    <x v="3"/>
    <n v="0.79468000000000005"/>
    <x v="11"/>
    <n v="23"/>
    <x v="1"/>
    <x v="4"/>
  </r>
  <r>
    <x v="920"/>
    <x v="20"/>
    <x v="3"/>
    <n v="0.99980000000000002"/>
    <x v="11"/>
    <n v="23"/>
    <x v="1"/>
    <x v="4"/>
  </r>
  <r>
    <x v="920"/>
    <x v="0"/>
    <x v="2"/>
    <n v="0.38983760000000001"/>
    <x v="11"/>
    <n v="23"/>
    <x v="1"/>
    <x v="4"/>
  </r>
  <r>
    <x v="920"/>
    <x v="16"/>
    <x v="2"/>
    <n v="0.6734793"/>
    <x v="11"/>
    <n v="23"/>
    <x v="1"/>
    <x v="4"/>
  </r>
  <r>
    <x v="920"/>
    <x v="14"/>
    <x v="2"/>
    <n v="0.62112160000000005"/>
    <x v="11"/>
    <n v="23"/>
    <x v="1"/>
    <x v="4"/>
  </r>
  <r>
    <x v="920"/>
    <x v="2"/>
    <x v="2"/>
    <n v="0.65648740000000005"/>
    <x v="11"/>
    <n v="23"/>
    <x v="1"/>
    <x v="4"/>
  </r>
  <r>
    <x v="920"/>
    <x v="5"/>
    <x v="2"/>
    <n v="0.69125460000000005"/>
    <x v="11"/>
    <n v="23"/>
    <x v="1"/>
    <x v="4"/>
  </r>
  <r>
    <x v="920"/>
    <x v="6"/>
    <x v="2"/>
    <n v="0.57584069999999998"/>
    <x v="11"/>
    <n v="23"/>
    <x v="1"/>
    <x v="4"/>
  </r>
  <r>
    <x v="920"/>
    <x v="17"/>
    <x v="2"/>
    <n v="0.67210130000000001"/>
    <x v="11"/>
    <n v="23"/>
    <x v="1"/>
    <x v="4"/>
  </r>
  <r>
    <x v="920"/>
    <x v="15"/>
    <x v="2"/>
    <n v="0.63242640000000006"/>
    <x v="11"/>
    <n v="23"/>
    <x v="1"/>
    <x v="4"/>
  </r>
  <r>
    <x v="920"/>
    <x v="8"/>
    <x v="2"/>
    <n v="0.67071919999999996"/>
    <x v="11"/>
    <n v="23"/>
    <x v="1"/>
    <x v="4"/>
  </r>
  <r>
    <x v="920"/>
    <x v="9"/>
    <x v="2"/>
    <n v="0.72714190000000001"/>
    <x v="11"/>
    <n v="23"/>
    <x v="1"/>
    <x v="4"/>
  </r>
  <r>
    <x v="920"/>
    <x v="10"/>
    <x v="2"/>
    <n v="0.78413379999999999"/>
    <x v="11"/>
    <n v="23"/>
    <x v="1"/>
    <x v="4"/>
  </r>
  <r>
    <x v="920"/>
    <x v="11"/>
    <x v="2"/>
    <n v="0.65462149999999997"/>
    <x v="11"/>
    <n v="23"/>
    <x v="1"/>
    <x v="4"/>
  </r>
  <r>
    <x v="920"/>
    <x v="12"/>
    <x v="2"/>
    <n v="0.89860530000000005"/>
    <x v="11"/>
    <n v="23"/>
    <x v="1"/>
    <x v="4"/>
  </r>
  <r>
    <x v="920"/>
    <x v="18"/>
    <x v="2"/>
    <n v="0.90752109999999997"/>
    <x v="11"/>
    <n v="23"/>
    <x v="1"/>
    <x v="4"/>
  </r>
  <r>
    <x v="920"/>
    <x v="19"/>
    <x v="2"/>
    <n v="0.78647730000000005"/>
    <x v="11"/>
    <n v="23"/>
    <x v="1"/>
    <x v="4"/>
  </r>
  <r>
    <x v="920"/>
    <x v="13"/>
    <x v="2"/>
    <n v="0.61354660000000005"/>
    <x v="11"/>
    <n v="23"/>
    <x v="1"/>
    <x v="4"/>
  </r>
  <r>
    <x v="920"/>
    <x v="20"/>
    <x v="2"/>
    <n v="0.68634550000000005"/>
    <x v="11"/>
    <n v="23"/>
    <x v="1"/>
    <x v="4"/>
  </r>
  <r>
    <x v="920"/>
    <x v="0"/>
    <x v="0"/>
    <n v="0.16625999999999999"/>
    <x v="11"/>
    <n v="23"/>
    <x v="1"/>
    <x v="4"/>
  </r>
  <r>
    <x v="920"/>
    <x v="16"/>
    <x v="0"/>
    <n v="0.51334999999999997"/>
    <x v="11"/>
    <n v="23"/>
    <x v="1"/>
    <x v="4"/>
  </r>
  <r>
    <x v="920"/>
    <x v="14"/>
    <x v="0"/>
    <n v="0.51334999999999997"/>
    <x v="11"/>
    <n v="23"/>
    <x v="1"/>
    <x v="4"/>
  </r>
  <r>
    <x v="920"/>
    <x v="2"/>
    <x v="0"/>
    <n v="0.51334999999999997"/>
    <x v="11"/>
    <n v="23"/>
    <x v="1"/>
    <x v="4"/>
  </r>
  <r>
    <x v="920"/>
    <x v="5"/>
    <x v="0"/>
    <n v="0.16671"/>
    <x v="11"/>
    <n v="23"/>
    <x v="1"/>
    <x v="4"/>
  </r>
  <r>
    <x v="920"/>
    <x v="6"/>
    <x v="0"/>
    <n v="0.38919999999999999"/>
    <x v="11"/>
    <n v="23"/>
    <x v="1"/>
    <x v="4"/>
  </r>
  <r>
    <x v="920"/>
    <x v="17"/>
    <x v="0"/>
    <n v="0.66798000000000002"/>
    <x v="11"/>
    <n v="23"/>
    <x v="1"/>
    <x v="4"/>
  </r>
  <r>
    <x v="920"/>
    <x v="15"/>
    <x v="0"/>
    <n v="0.66798000000000002"/>
    <x v="11"/>
    <n v="23"/>
    <x v="1"/>
    <x v="4"/>
  </r>
  <r>
    <x v="920"/>
    <x v="8"/>
    <x v="0"/>
    <n v="0.66798000000000002"/>
    <x v="11"/>
    <n v="23"/>
    <x v="1"/>
    <x v="4"/>
  </r>
  <r>
    <x v="920"/>
    <x v="9"/>
    <x v="0"/>
    <n v="0.66798000000000002"/>
    <x v="11"/>
    <n v="23"/>
    <x v="1"/>
    <x v="4"/>
  </r>
  <r>
    <x v="920"/>
    <x v="10"/>
    <x v="0"/>
    <n v="0.66798000000000002"/>
    <x v="11"/>
    <n v="23"/>
    <x v="1"/>
    <x v="4"/>
  </r>
  <r>
    <x v="920"/>
    <x v="11"/>
    <x v="0"/>
    <n v="0.66798000000000002"/>
    <x v="11"/>
    <n v="23"/>
    <x v="1"/>
    <x v="4"/>
  </r>
  <r>
    <x v="920"/>
    <x v="12"/>
    <x v="0"/>
    <n v="0.66798000000000002"/>
    <x v="11"/>
    <n v="23"/>
    <x v="1"/>
    <x v="4"/>
  </r>
  <r>
    <x v="920"/>
    <x v="18"/>
    <x v="0"/>
    <n v="0.10630000000000001"/>
    <x v="11"/>
    <n v="23"/>
    <x v="1"/>
    <x v="4"/>
  </r>
  <r>
    <x v="920"/>
    <x v="19"/>
    <x v="0"/>
    <n v="0.13600000000000001"/>
    <x v="11"/>
    <n v="23"/>
    <x v="1"/>
    <x v="4"/>
  </r>
  <r>
    <x v="920"/>
    <x v="13"/>
    <x v="0"/>
    <n v="8.9709999999999998E-2"/>
    <x v="11"/>
    <n v="23"/>
    <x v="1"/>
    <x v="4"/>
  </r>
  <r>
    <x v="920"/>
    <x v="20"/>
    <x v="0"/>
    <n v="0.13600000000000001"/>
    <x v="11"/>
    <n v="23"/>
    <x v="1"/>
    <x v="4"/>
  </r>
  <r>
    <x v="920"/>
    <x v="0"/>
    <x v="1"/>
    <n v="0.1279024"/>
    <x v="11"/>
    <n v="23"/>
    <x v="1"/>
    <x v="4"/>
  </r>
  <r>
    <x v="920"/>
    <x v="16"/>
    <x v="1"/>
    <n v="0.27297070000000001"/>
    <x v="11"/>
    <n v="23"/>
    <x v="1"/>
    <x v="4"/>
  </r>
  <r>
    <x v="920"/>
    <x v="14"/>
    <x v="1"/>
    <n v="0.26092850000000001"/>
    <x v="11"/>
    <n v="23"/>
    <x v="1"/>
    <x v="4"/>
  </r>
  <r>
    <x v="920"/>
    <x v="2"/>
    <x v="1"/>
    <n v="0.26906259999999999"/>
    <x v="11"/>
    <n v="23"/>
    <x v="1"/>
    <x v="4"/>
  </r>
  <r>
    <x v="920"/>
    <x v="5"/>
    <x v="1"/>
    <n v="0.11153540000000001"/>
    <x v="11"/>
    <n v="23"/>
    <x v="1"/>
    <x v="4"/>
  </r>
  <r>
    <x v="920"/>
    <x v="6"/>
    <x v="1"/>
    <n v="0.2219594"/>
    <x v="11"/>
    <n v="23"/>
    <x v="1"/>
    <x v="4"/>
  </r>
  <r>
    <x v="920"/>
    <x v="17"/>
    <x v="1"/>
    <n v="0.30821870000000001"/>
    <x v="11"/>
    <n v="23"/>
    <x v="1"/>
    <x v="4"/>
  </r>
  <r>
    <x v="920"/>
    <x v="15"/>
    <x v="1"/>
    <n v="0.29909350000000001"/>
    <x v="11"/>
    <n v="23"/>
    <x v="1"/>
    <x v="4"/>
  </r>
  <r>
    <x v="920"/>
    <x v="8"/>
    <x v="1"/>
    <n v="0.30790079999999997"/>
    <x v="11"/>
    <n v="23"/>
    <x v="1"/>
    <x v="4"/>
  </r>
  <r>
    <x v="920"/>
    <x v="9"/>
    <x v="1"/>
    <n v="0.320878"/>
    <x v="11"/>
    <n v="23"/>
    <x v="1"/>
    <x v="4"/>
  </r>
  <r>
    <x v="920"/>
    <x v="10"/>
    <x v="1"/>
    <n v="0.33398620000000001"/>
    <x v="11"/>
    <n v="23"/>
    <x v="1"/>
    <x v="4"/>
  </r>
  <r>
    <x v="920"/>
    <x v="11"/>
    <x v="1"/>
    <n v="0.30419839999999998"/>
    <x v="11"/>
    <n v="23"/>
    <x v="1"/>
    <x v="4"/>
  </r>
  <r>
    <x v="920"/>
    <x v="12"/>
    <x v="1"/>
    <n v="0.36031459999999998"/>
    <x v="11"/>
    <n v="23"/>
    <x v="1"/>
    <x v="4"/>
  </r>
  <r>
    <x v="920"/>
    <x v="18"/>
    <x v="1"/>
    <n v="0.23317889999999999"/>
    <x v="11"/>
    <n v="23"/>
    <x v="1"/>
    <x v="4"/>
  </r>
  <r>
    <x v="920"/>
    <x v="19"/>
    <x v="1"/>
    <n v="0.21242279999999999"/>
    <x v="11"/>
    <n v="23"/>
    <x v="1"/>
    <x v="4"/>
  </r>
  <r>
    <x v="920"/>
    <x v="13"/>
    <x v="1"/>
    <n v="9.1423359999999995E-2"/>
    <x v="11"/>
    <n v="23"/>
    <x v="1"/>
    <x v="4"/>
  </r>
  <r>
    <x v="920"/>
    <x v="20"/>
    <x v="1"/>
    <n v="0.1869545"/>
    <x v="11"/>
    <n v="23"/>
    <x v="1"/>
    <x v="4"/>
  </r>
  <r>
    <x v="921"/>
    <x v="0"/>
    <x v="3"/>
    <n v="0.68189999999999995"/>
    <x v="11"/>
    <n v="24"/>
    <x v="1"/>
    <x v="5"/>
  </r>
  <r>
    <x v="921"/>
    <x v="16"/>
    <x v="3"/>
    <n v="1.4733000000000001"/>
    <x v="11"/>
    <n v="24"/>
    <x v="1"/>
    <x v="5"/>
  </r>
  <r>
    <x v="921"/>
    <x v="14"/>
    <x v="3"/>
    <n v="1.41"/>
    <x v="11"/>
    <n v="24"/>
    <x v="1"/>
    <x v="5"/>
  </r>
  <r>
    <x v="921"/>
    <x v="2"/>
    <x v="3"/>
    <n v="1.4529000000000001"/>
    <x v="11"/>
    <n v="24"/>
    <x v="1"/>
    <x v="5"/>
  </r>
  <r>
    <x v="921"/>
    <x v="5"/>
    <x v="3"/>
    <n v="0.98119999999999996"/>
    <x v="11"/>
    <n v="24"/>
    <x v="1"/>
    <x v="5"/>
  </r>
  <r>
    <x v="921"/>
    <x v="6"/>
    <x v="3"/>
    <n v="1.1967000000000001"/>
    <x v="11"/>
    <n v="24"/>
    <x v="1"/>
    <x v="5"/>
  </r>
  <r>
    <x v="921"/>
    <x v="17"/>
    <x v="3"/>
    <n v="1.6618999999999999"/>
    <x v="11"/>
    <n v="24"/>
    <x v="1"/>
    <x v="5"/>
  </r>
  <r>
    <x v="921"/>
    <x v="15"/>
    <x v="3"/>
    <n v="1.6143000000000001"/>
    <x v="11"/>
    <n v="24"/>
    <x v="1"/>
    <x v="5"/>
  </r>
  <r>
    <x v="921"/>
    <x v="8"/>
    <x v="3"/>
    <n v="1.6597999999999999"/>
    <x v="11"/>
    <n v="24"/>
    <x v="1"/>
    <x v="5"/>
  </r>
  <r>
    <x v="921"/>
    <x v="9"/>
    <x v="3"/>
    <n v="1.7294"/>
    <x v="11"/>
    <n v="24"/>
    <x v="1"/>
    <x v="5"/>
  </r>
  <r>
    <x v="921"/>
    <x v="10"/>
    <x v="3"/>
    <n v="1.8021"/>
    <x v="11"/>
    <n v="24"/>
    <x v="1"/>
    <x v="5"/>
  </r>
  <r>
    <x v="921"/>
    <x v="11"/>
    <x v="3"/>
    <n v="1.6383000000000001"/>
    <x v="11"/>
    <n v="24"/>
    <x v="1"/>
    <x v="5"/>
  </r>
  <r>
    <x v="921"/>
    <x v="12"/>
    <x v="3"/>
    <n v="1.9339"/>
    <x v="11"/>
    <n v="24"/>
    <x v="1"/>
    <x v="5"/>
  </r>
  <r>
    <x v="921"/>
    <x v="18"/>
    <x v="3"/>
    <n v="1.2470000000000001"/>
    <x v="11"/>
    <n v="24"/>
    <x v="1"/>
    <x v="5"/>
  </r>
  <r>
    <x v="921"/>
    <x v="19"/>
    <x v="3"/>
    <n v="1.1359999999999999"/>
    <x v="11"/>
    <n v="24"/>
    <x v="1"/>
    <x v="5"/>
  </r>
  <r>
    <x v="921"/>
    <x v="13"/>
    <x v="3"/>
    <n v="0.80264999999999997"/>
    <x v="11"/>
    <n v="24"/>
    <x v="1"/>
    <x v="5"/>
  </r>
  <r>
    <x v="921"/>
    <x v="20"/>
    <x v="3"/>
    <n v="0.99980000000000002"/>
    <x v="11"/>
    <n v="24"/>
    <x v="1"/>
    <x v="5"/>
  </r>
  <r>
    <x v="921"/>
    <x v="0"/>
    <x v="2"/>
    <n v="0.38813019999999998"/>
    <x v="11"/>
    <n v="24"/>
    <x v="1"/>
    <x v="5"/>
  </r>
  <r>
    <x v="921"/>
    <x v="16"/>
    <x v="2"/>
    <n v="0.68445489999999998"/>
    <x v="11"/>
    <n v="24"/>
    <x v="1"/>
    <x v="5"/>
  </r>
  <r>
    <x v="921"/>
    <x v="14"/>
    <x v="2"/>
    <n v="0.63299139999999998"/>
    <x v="11"/>
    <n v="24"/>
    <x v="1"/>
    <x v="5"/>
  </r>
  <r>
    <x v="921"/>
    <x v="2"/>
    <x v="2"/>
    <n v="0.66786959999999995"/>
    <x v="11"/>
    <n v="24"/>
    <x v="1"/>
    <x v="5"/>
  </r>
  <r>
    <x v="921"/>
    <x v="5"/>
    <x v="2"/>
    <n v="0.70160849999999997"/>
    <x v="11"/>
    <n v="24"/>
    <x v="1"/>
    <x v="5"/>
  </r>
  <r>
    <x v="921"/>
    <x v="6"/>
    <x v="2"/>
    <n v="0.58372679999999999"/>
    <x v="11"/>
    <n v="24"/>
    <x v="1"/>
    <x v="5"/>
  </r>
  <r>
    <x v="921"/>
    <x v="17"/>
    <x v="2"/>
    <n v="0.68315820000000005"/>
    <x v="11"/>
    <n v="24"/>
    <x v="1"/>
    <x v="5"/>
  </r>
  <r>
    <x v="921"/>
    <x v="15"/>
    <x v="2"/>
    <n v="0.644459"/>
    <x v="11"/>
    <n v="24"/>
    <x v="1"/>
    <x v="5"/>
  </r>
  <r>
    <x v="921"/>
    <x v="8"/>
    <x v="2"/>
    <n v="0.68145089999999997"/>
    <x v="11"/>
    <n v="24"/>
    <x v="1"/>
    <x v="5"/>
  </r>
  <r>
    <x v="921"/>
    <x v="9"/>
    <x v="2"/>
    <n v="0.73803620000000003"/>
    <x v="11"/>
    <n v="24"/>
    <x v="1"/>
    <x v="5"/>
  </r>
  <r>
    <x v="921"/>
    <x v="10"/>
    <x v="2"/>
    <n v="0.79714200000000002"/>
    <x v="11"/>
    <n v="24"/>
    <x v="1"/>
    <x v="5"/>
  </r>
  <r>
    <x v="921"/>
    <x v="11"/>
    <x v="2"/>
    <n v="0.66397119999999998"/>
    <x v="11"/>
    <n v="24"/>
    <x v="1"/>
    <x v="5"/>
  </r>
  <r>
    <x v="921"/>
    <x v="12"/>
    <x v="2"/>
    <n v="0.90429630000000005"/>
    <x v="11"/>
    <n v="24"/>
    <x v="1"/>
    <x v="5"/>
  </r>
  <r>
    <x v="921"/>
    <x v="18"/>
    <x v="2"/>
    <n v="0.90752109999999997"/>
    <x v="11"/>
    <n v="24"/>
    <x v="1"/>
    <x v="5"/>
  </r>
  <r>
    <x v="921"/>
    <x v="19"/>
    <x v="2"/>
    <n v="0.78647730000000005"/>
    <x v="11"/>
    <n v="24"/>
    <x v="1"/>
    <x v="5"/>
  </r>
  <r>
    <x v="921"/>
    <x v="13"/>
    <x v="2"/>
    <n v="0.62059969999999998"/>
    <x v="11"/>
    <n v="24"/>
    <x v="1"/>
    <x v="5"/>
  </r>
  <r>
    <x v="921"/>
    <x v="20"/>
    <x v="2"/>
    <n v="0.68634550000000005"/>
    <x v="11"/>
    <n v="24"/>
    <x v="1"/>
    <x v="5"/>
  </r>
  <r>
    <x v="921"/>
    <x v="0"/>
    <x v="0"/>
    <n v="0.16625999999999999"/>
    <x v="11"/>
    <n v="24"/>
    <x v="1"/>
    <x v="5"/>
  </r>
  <r>
    <x v="921"/>
    <x v="16"/>
    <x v="0"/>
    <n v="0.51334999999999997"/>
    <x v="11"/>
    <n v="24"/>
    <x v="1"/>
    <x v="5"/>
  </r>
  <r>
    <x v="921"/>
    <x v="14"/>
    <x v="0"/>
    <n v="0.51334999999999997"/>
    <x v="11"/>
    <n v="24"/>
    <x v="1"/>
    <x v="5"/>
  </r>
  <r>
    <x v="921"/>
    <x v="2"/>
    <x v="0"/>
    <n v="0.51334999999999997"/>
    <x v="11"/>
    <n v="24"/>
    <x v="1"/>
    <x v="5"/>
  </r>
  <r>
    <x v="921"/>
    <x v="5"/>
    <x v="0"/>
    <n v="0.16671"/>
    <x v="11"/>
    <n v="24"/>
    <x v="1"/>
    <x v="5"/>
  </r>
  <r>
    <x v="921"/>
    <x v="6"/>
    <x v="0"/>
    <n v="0.38919999999999999"/>
    <x v="11"/>
    <n v="24"/>
    <x v="1"/>
    <x v="5"/>
  </r>
  <r>
    <x v="921"/>
    <x v="17"/>
    <x v="0"/>
    <n v="0.66798000000000002"/>
    <x v="11"/>
    <n v="24"/>
    <x v="1"/>
    <x v="5"/>
  </r>
  <r>
    <x v="921"/>
    <x v="15"/>
    <x v="0"/>
    <n v="0.66798000000000002"/>
    <x v="11"/>
    <n v="24"/>
    <x v="1"/>
    <x v="5"/>
  </r>
  <r>
    <x v="921"/>
    <x v="8"/>
    <x v="0"/>
    <n v="0.66798000000000002"/>
    <x v="11"/>
    <n v="24"/>
    <x v="1"/>
    <x v="5"/>
  </r>
  <r>
    <x v="921"/>
    <x v="9"/>
    <x v="0"/>
    <n v="0.66798000000000002"/>
    <x v="11"/>
    <n v="24"/>
    <x v="1"/>
    <x v="5"/>
  </r>
  <r>
    <x v="921"/>
    <x v="10"/>
    <x v="0"/>
    <n v="0.66798000000000002"/>
    <x v="11"/>
    <n v="24"/>
    <x v="1"/>
    <x v="5"/>
  </r>
  <r>
    <x v="921"/>
    <x v="11"/>
    <x v="0"/>
    <n v="0.66798000000000002"/>
    <x v="11"/>
    <n v="24"/>
    <x v="1"/>
    <x v="5"/>
  </r>
  <r>
    <x v="921"/>
    <x v="12"/>
    <x v="0"/>
    <n v="0.66798000000000002"/>
    <x v="11"/>
    <n v="24"/>
    <x v="1"/>
    <x v="5"/>
  </r>
  <r>
    <x v="921"/>
    <x v="18"/>
    <x v="0"/>
    <n v="0.10630000000000001"/>
    <x v="11"/>
    <n v="24"/>
    <x v="1"/>
    <x v="5"/>
  </r>
  <r>
    <x v="921"/>
    <x v="19"/>
    <x v="0"/>
    <n v="0.13600000000000001"/>
    <x v="11"/>
    <n v="24"/>
    <x v="1"/>
    <x v="5"/>
  </r>
  <r>
    <x v="921"/>
    <x v="13"/>
    <x v="0"/>
    <n v="8.9709999999999998E-2"/>
    <x v="11"/>
    <n v="24"/>
    <x v="1"/>
    <x v="5"/>
  </r>
  <r>
    <x v="921"/>
    <x v="20"/>
    <x v="0"/>
    <n v="0.13600000000000001"/>
    <x v="11"/>
    <n v="24"/>
    <x v="1"/>
    <x v="5"/>
  </r>
  <r>
    <x v="921"/>
    <x v="0"/>
    <x v="1"/>
    <n v="0.12750980000000001"/>
    <x v="11"/>
    <n v="24"/>
    <x v="1"/>
    <x v="5"/>
  </r>
  <r>
    <x v="921"/>
    <x v="16"/>
    <x v="1"/>
    <n v="0.27549509999999999"/>
    <x v="11"/>
    <n v="24"/>
    <x v="1"/>
    <x v="5"/>
  </r>
  <r>
    <x v="921"/>
    <x v="14"/>
    <x v="1"/>
    <n v="0.26365850000000002"/>
    <x v="11"/>
    <n v="24"/>
    <x v="1"/>
    <x v="5"/>
  </r>
  <r>
    <x v="921"/>
    <x v="2"/>
    <x v="1"/>
    <n v="0.27168049999999999"/>
    <x v="11"/>
    <n v="24"/>
    <x v="1"/>
    <x v="5"/>
  </r>
  <r>
    <x v="921"/>
    <x v="5"/>
    <x v="1"/>
    <n v="0.11288140000000001"/>
    <x v="11"/>
    <n v="24"/>
    <x v="1"/>
    <x v="5"/>
  </r>
  <r>
    <x v="921"/>
    <x v="6"/>
    <x v="1"/>
    <n v="0.22377320000000001"/>
    <x v="11"/>
    <n v="24"/>
    <x v="1"/>
    <x v="5"/>
  </r>
  <r>
    <x v="921"/>
    <x v="17"/>
    <x v="1"/>
    <n v="0.31076179999999998"/>
    <x v="11"/>
    <n v="24"/>
    <x v="1"/>
    <x v="5"/>
  </r>
  <r>
    <x v="921"/>
    <x v="15"/>
    <x v="1"/>
    <n v="0.30186099999999999"/>
    <x v="11"/>
    <n v="24"/>
    <x v="1"/>
    <x v="5"/>
  </r>
  <r>
    <x v="921"/>
    <x v="8"/>
    <x v="1"/>
    <n v="0.31036910000000001"/>
    <x v="11"/>
    <n v="24"/>
    <x v="1"/>
    <x v="5"/>
  </r>
  <r>
    <x v="921"/>
    <x v="9"/>
    <x v="1"/>
    <n v="0.3233837"/>
    <x v="11"/>
    <n v="24"/>
    <x v="1"/>
    <x v="5"/>
  </r>
  <r>
    <x v="921"/>
    <x v="10"/>
    <x v="1"/>
    <n v="0.336978"/>
    <x v="11"/>
    <n v="24"/>
    <x v="1"/>
    <x v="5"/>
  </r>
  <r>
    <x v="921"/>
    <x v="11"/>
    <x v="1"/>
    <n v="0.30634879999999998"/>
    <x v="11"/>
    <n v="24"/>
    <x v="1"/>
    <x v="5"/>
  </r>
  <r>
    <x v="921"/>
    <x v="12"/>
    <x v="1"/>
    <n v="0.36162359999999999"/>
    <x v="11"/>
    <n v="24"/>
    <x v="1"/>
    <x v="5"/>
  </r>
  <r>
    <x v="921"/>
    <x v="18"/>
    <x v="1"/>
    <n v="0.23317889999999999"/>
    <x v="11"/>
    <n v="24"/>
    <x v="1"/>
    <x v="5"/>
  </r>
  <r>
    <x v="921"/>
    <x v="19"/>
    <x v="1"/>
    <n v="0.21242279999999999"/>
    <x v="11"/>
    <n v="24"/>
    <x v="1"/>
    <x v="5"/>
  </r>
  <r>
    <x v="921"/>
    <x v="13"/>
    <x v="1"/>
    <n v="9.2340259999999993E-2"/>
    <x v="11"/>
    <n v="24"/>
    <x v="1"/>
    <x v="5"/>
  </r>
  <r>
    <x v="921"/>
    <x v="20"/>
    <x v="1"/>
    <n v="0.1869545"/>
    <x v="11"/>
    <n v="24"/>
    <x v="1"/>
    <x v="5"/>
  </r>
  <r>
    <x v="922"/>
    <x v="0"/>
    <x v="3"/>
    <n v="0.67900000000000005"/>
    <x v="11"/>
    <n v="25"/>
    <x v="1"/>
    <x v="5"/>
  </r>
  <r>
    <x v="922"/>
    <x v="16"/>
    <x v="3"/>
    <n v="1.4841"/>
    <x v="11"/>
    <n v="25"/>
    <x v="1"/>
    <x v="5"/>
  </r>
  <r>
    <x v="922"/>
    <x v="14"/>
    <x v="3"/>
    <n v="1.4201999999999999"/>
    <x v="11"/>
    <n v="25"/>
    <x v="1"/>
    <x v="5"/>
  </r>
  <r>
    <x v="922"/>
    <x v="2"/>
    <x v="3"/>
    <n v="1.4619"/>
    <x v="11"/>
    <n v="25"/>
    <x v="1"/>
    <x v="5"/>
  </r>
  <r>
    <x v="922"/>
    <x v="5"/>
    <x v="3"/>
    <n v="0.99139999999999995"/>
    <x v="11"/>
    <n v="25"/>
    <x v="1"/>
    <x v="5"/>
  </r>
  <r>
    <x v="922"/>
    <x v="6"/>
    <x v="3"/>
    <n v="1.2047000000000001"/>
    <x v="11"/>
    <n v="25"/>
    <x v="1"/>
    <x v="5"/>
  </r>
  <r>
    <x v="922"/>
    <x v="17"/>
    <x v="3"/>
    <n v="1.6659999999999999"/>
    <x v="11"/>
    <n v="25"/>
    <x v="1"/>
    <x v="5"/>
  </r>
  <r>
    <x v="922"/>
    <x v="15"/>
    <x v="3"/>
    <n v="1.6198999999999999"/>
    <x v="11"/>
    <n v="25"/>
    <x v="1"/>
    <x v="5"/>
  </r>
  <r>
    <x v="922"/>
    <x v="8"/>
    <x v="3"/>
    <n v="1.6654"/>
    <x v="11"/>
    <n v="25"/>
    <x v="1"/>
    <x v="5"/>
  </r>
  <r>
    <x v="922"/>
    <x v="9"/>
    <x v="3"/>
    <n v="1.7332000000000001"/>
    <x v="11"/>
    <n v="25"/>
    <x v="1"/>
    <x v="5"/>
  </r>
  <r>
    <x v="922"/>
    <x v="10"/>
    <x v="3"/>
    <n v="1.8080000000000001"/>
    <x v="11"/>
    <n v="25"/>
    <x v="1"/>
    <x v="5"/>
  </r>
  <r>
    <x v="922"/>
    <x v="11"/>
    <x v="3"/>
    <n v="1.6432"/>
    <x v="11"/>
    <n v="25"/>
    <x v="1"/>
    <x v="5"/>
  </r>
  <r>
    <x v="922"/>
    <x v="12"/>
    <x v="3"/>
    <n v="1.9326000000000001"/>
    <x v="11"/>
    <n v="25"/>
    <x v="1"/>
    <x v="5"/>
  </r>
  <r>
    <x v="922"/>
    <x v="18"/>
    <x v="3"/>
    <n v="1.262"/>
    <x v="11"/>
    <n v="25"/>
    <x v="1"/>
    <x v="5"/>
  </r>
  <r>
    <x v="922"/>
    <x v="19"/>
    <x v="3"/>
    <n v="1.1359999999999999"/>
    <x v="11"/>
    <n v="25"/>
    <x v="1"/>
    <x v="5"/>
  </r>
  <r>
    <x v="922"/>
    <x v="13"/>
    <x v="3"/>
    <n v="0.81710000000000005"/>
    <x v="11"/>
    <n v="25"/>
    <x v="1"/>
    <x v="5"/>
  </r>
  <r>
    <x v="922"/>
    <x v="20"/>
    <x v="3"/>
    <n v="0.99980000000000002"/>
    <x v="11"/>
    <n v="25"/>
    <x v="1"/>
    <x v="5"/>
  </r>
  <r>
    <x v="922"/>
    <x v="0"/>
    <x v="2"/>
    <n v="0.38577250000000002"/>
    <x v="11"/>
    <n v="25"/>
    <x v="1"/>
    <x v="5"/>
  </r>
  <r>
    <x v="922"/>
    <x v="16"/>
    <x v="2"/>
    <n v="0.6932353"/>
    <x v="11"/>
    <n v="25"/>
    <x v="1"/>
    <x v="5"/>
  </r>
  <r>
    <x v="922"/>
    <x v="14"/>
    <x v="2"/>
    <n v="0.64128410000000002"/>
    <x v="11"/>
    <n v="25"/>
    <x v="1"/>
    <x v="5"/>
  </r>
  <r>
    <x v="922"/>
    <x v="2"/>
    <x v="2"/>
    <n v="0.67518659999999997"/>
    <x v="11"/>
    <n v="25"/>
    <x v="1"/>
    <x v="5"/>
  </r>
  <r>
    <x v="922"/>
    <x v="5"/>
    <x v="2"/>
    <n v="0.71063509999999996"/>
    <x v="11"/>
    <n v="25"/>
    <x v="1"/>
    <x v="5"/>
  </r>
  <r>
    <x v="922"/>
    <x v="6"/>
    <x v="2"/>
    <n v="0.5902309"/>
    <x v="11"/>
    <n v="25"/>
    <x v="1"/>
    <x v="5"/>
  </r>
  <r>
    <x v="922"/>
    <x v="17"/>
    <x v="2"/>
    <n v="0.68649150000000003"/>
    <x v="11"/>
    <n v="25"/>
    <x v="1"/>
    <x v="5"/>
  </r>
  <r>
    <x v="922"/>
    <x v="15"/>
    <x v="2"/>
    <n v="0.64901189999999997"/>
    <x v="11"/>
    <n v="25"/>
    <x v="1"/>
    <x v="5"/>
  </r>
  <r>
    <x v="922"/>
    <x v="8"/>
    <x v="2"/>
    <n v="0.68600369999999999"/>
    <x v="11"/>
    <n v="25"/>
    <x v="1"/>
    <x v="5"/>
  </r>
  <r>
    <x v="922"/>
    <x v="9"/>
    <x v="2"/>
    <n v="0.74112560000000005"/>
    <x v="11"/>
    <n v="25"/>
    <x v="1"/>
    <x v="5"/>
  </r>
  <r>
    <x v="922"/>
    <x v="10"/>
    <x v="2"/>
    <n v="0.80193859999999995"/>
    <x v="11"/>
    <n v="25"/>
    <x v="1"/>
    <x v="5"/>
  </r>
  <r>
    <x v="922"/>
    <x v="11"/>
    <x v="2"/>
    <n v="0.66795499999999997"/>
    <x v="11"/>
    <n v="25"/>
    <x v="1"/>
    <x v="5"/>
  </r>
  <r>
    <x v="922"/>
    <x v="12"/>
    <x v="2"/>
    <n v="0.90323949999999997"/>
    <x v="11"/>
    <n v="25"/>
    <x v="1"/>
    <x v="5"/>
  </r>
  <r>
    <x v="922"/>
    <x v="18"/>
    <x v="2"/>
    <n v="0.91971619999999998"/>
    <x v="11"/>
    <n v="25"/>
    <x v="1"/>
    <x v="5"/>
  </r>
  <r>
    <x v="922"/>
    <x v="19"/>
    <x v="2"/>
    <n v="0.78757719999999998"/>
    <x v="11"/>
    <n v="25"/>
    <x v="1"/>
    <x v="5"/>
  </r>
  <r>
    <x v="922"/>
    <x v="13"/>
    <x v="2"/>
    <n v="0.63338729999999999"/>
    <x v="11"/>
    <n v="25"/>
    <x v="1"/>
    <x v="5"/>
  </r>
  <r>
    <x v="922"/>
    <x v="20"/>
    <x v="2"/>
    <n v="0.67684560000000005"/>
    <x v="11"/>
    <n v="25"/>
    <x v="1"/>
    <x v="5"/>
  </r>
  <r>
    <x v="922"/>
    <x v="0"/>
    <x v="0"/>
    <n v="0.16625999999999999"/>
    <x v="11"/>
    <n v="25"/>
    <x v="1"/>
    <x v="5"/>
  </r>
  <r>
    <x v="922"/>
    <x v="16"/>
    <x v="0"/>
    <n v="0.51334999999999997"/>
    <x v="11"/>
    <n v="25"/>
    <x v="1"/>
    <x v="5"/>
  </r>
  <r>
    <x v="922"/>
    <x v="14"/>
    <x v="0"/>
    <n v="0.51334999999999997"/>
    <x v="11"/>
    <n v="25"/>
    <x v="1"/>
    <x v="5"/>
  </r>
  <r>
    <x v="922"/>
    <x v="2"/>
    <x v="0"/>
    <n v="0.51334999999999997"/>
    <x v="11"/>
    <n v="25"/>
    <x v="1"/>
    <x v="5"/>
  </r>
  <r>
    <x v="922"/>
    <x v="5"/>
    <x v="0"/>
    <n v="0.16671"/>
    <x v="11"/>
    <n v="25"/>
    <x v="1"/>
    <x v="5"/>
  </r>
  <r>
    <x v="922"/>
    <x v="6"/>
    <x v="0"/>
    <n v="0.38919999999999999"/>
    <x v="11"/>
    <n v="25"/>
    <x v="1"/>
    <x v="5"/>
  </r>
  <r>
    <x v="922"/>
    <x v="17"/>
    <x v="0"/>
    <n v="0.66798000000000002"/>
    <x v="11"/>
    <n v="25"/>
    <x v="1"/>
    <x v="5"/>
  </r>
  <r>
    <x v="922"/>
    <x v="15"/>
    <x v="0"/>
    <n v="0.66798000000000002"/>
    <x v="11"/>
    <n v="25"/>
    <x v="1"/>
    <x v="5"/>
  </r>
  <r>
    <x v="922"/>
    <x v="8"/>
    <x v="0"/>
    <n v="0.66798000000000002"/>
    <x v="11"/>
    <n v="25"/>
    <x v="1"/>
    <x v="5"/>
  </r>
  <r>
    <x v="922"/>
    <x v="9"/>
    <x v="0"/>
    <n v="0.66798000000000002"/>
    <x v="11"/>
    <n v="25"/>
    <x v="1"/>
    <x v="5"/>
  </r>
  <r>
    <x v="922"/>
    <x v="10"/>
    <x v="0"/>
    <n v="0.66798000000000002"/>
    <x v="11"/>
    <n v="25"/>
    <x v="1"/>
    <x v="5"/>
  </r>
  <r>
    <x v="922"/>
    <x v="11"/>
    <x v="0"/>
    <n v="0.66798000000000002"/>
    <x v="11"/>
    <n v="25"/>
    <x v="1"/>
    <x v="5"/>
  </r>
  <r>
    <x v="922"/>
    <x v="12"/>
    <x v="0"/>
    <n v="0.66798000000000002"/>
    <x v="11"/>
    <n v="25"/>
    <x v="1"/>
    <x v="5"/>
  </r>
  <r>
    <x v="922"/>
    <x v="18"/>
    <x v="0"/>
    <n v="0.10630000000000001"/>
    <x v="11"/>
    <n v="25"/>
    <x v="1"/>
    <x v="5"/>
  </r>
  <r>
    <x v="922"/>
    <x v="19"/>
    <x v="0"/>
    <n v="0.13600000000000001"/>
    <x v="11"/>
    <n v="25"/>
    <x v="1"/>
    <x v="5"/>
  </r>
  <r>
    <x v="922"/>
    <x v="13"/>
    <x v="0"/>
    <n v="8.9709999999999998E-2"/>
    <x v="11"/>
    <n v="25"/>
    <x v="1"/>
    <x v="5"/>
  </r>
  <r>
    <x v="922"/>
    <x v="20"/>
    <x v="0"/>
    <n v="0.13600000000000001"/>
    <x v="11"/>
    <n v="25"/>
    <x v="1"/>
    <x v="5"/>
  </r>
  <r>
    <x v="922"/>
    <x v="0"/>
    <x v="1"/>
    <n v="0.12696750000000001"/>
    <x v="11"/>
    <n v="25"/>
    <x v="1"/>
    <x v="5"/>
  </r>
  <r>
    <x v="922"/>
    <x v="16"/>
    <x v="1"/>
    <n v="0.2775146"/>
    <x v="11"/>
    <n v="25"/>
    <x v="1"/>
    <x v="5"/>
  </r>
  <r>
    <x v="922"/>
    <x v="14"/>
    <x v="1"/>
    <n v="0.26556580000000002"/>
    <x v="11"/>
    <n v="25"/>
    <x v="1"/>
    <x v="5"/>
  </r>
  <r>
    <x v="922"/>
    <x v="2"/>
    <x v="1"/>
    <n v="0.27336339999999998"/>
    <x v="11"/>
    <n v="25"/>
    <x v="1"/>
    <x v="5"/>
  </r>
  <r>
    <x v="922"/>
    <x v="5"/>
    <x v="1"/>
    <n v="0.1140549"/>
    <x v="11"/>
    <n v="25"/>
    <x v="1"/>
    <x v="5"/>
  </r>
  <r>
    <x v="922"/>
    <x v="6"/>
    <x v="1"/>
    <n v="0.2252691"/>
    <x v="11"/>
    <n v="25"/>
    <x v="1"/>
    <x v="5"/>
  </r>
  <r>
    <x v="922"/>
    <x v="17"/>
    <x v="1"/>
    <n v="0.31152839999999998"/>
    <x v="11"/>
    <n v="25"/>
    <x v="1"/>
    <x v="5"/>
  </r>
  <r>
    <x v="922"/>
    <x v="15"/>
    <x v="1"/>
    <n v="0.30290810000000001"/>
    <x v="11"/>
    <n v="25"/>
    <x v="1"/>
    <x v="5"/>
  </r>
  <r>
    <x v="922"/>
    <x v="8"/>
    <x v="1"/>
    <n v="0.31141629999999998"/>
    <x v="11"/>
    <n v="25"/>
    <x v="1"/>
    <x v="5"/>
  </r>
  <r>
    <x v="922"/>
    <x v="9"/>
    <x v="1"/>
    <n v="0.3240943"/>
    <x v="11"/>
    <n v="25"/>
    <x v="1"/>
    <x v="5"/>
  </r>
  <r>
    <x v="922"/>
    <x v="10"/>
    <x v="1"/>
    <n v="0.33808129999999997"/>
    <x v="11"/>
    <n v="25"/>
    <x v="1"/>
    <x v="5"/>
  </r>
  <r>
    <x v="922"/>
    <x v="11"/>
    <x v="1"/>
    <n v="0.30726500000000001"/>
    <x v="11"/>
    <n v="25"/>
    <x v="1"/>
    <x v="5"/>
  </r>
  <r>
    <x v="922"/>
    <x v="12"/>
    <x v="1"/>
    <n v="0.36138049999999999"/>
    <x v="11"/>
    <n v="25"/>
    <x v="1"/>
    <x v="5"/>
  </r>
  <r>
    <x v="922"/>
    <x v="18"/>
    <x v="1"/>
    <n v="0.23598369999999999"/>
    <x v="11"/>
    <n v="25"/>
    <x v="1"/>
    <x v="5"/>
  </r>
  <r>
    <x v="922"/>
    <x v="19"/>
    <x v="1"/>
    <n v="0.21242279999999999"/>
    <x v="11"/>
    <n v="25"/>
    <x v="1"/>
    <x v="5"/>
  </r>
  <r>
    <x v="922"/>
    <x v="13"/>
    <x v="1"/>
    <n v="9.4002660000000002E-2"/>
    <x v="11"/>
    <n v="25"/>
    <x v="1"/>
    <x v="5"/>
  </r>
  <r>
    <x v="922"/>
    <x v="20"/>
    <x v="1"/>
    <n v="0.1869545"/>
    <x v="11"/>
    <n v="25"/>
    <x v="1"/>
    <x v="5"/>
  </r>
  <r>
    <x v="923"/>
    <x v="0"/>
    <x v="3"/>
    <n v="0.67500000000000004"/>
    <x v="11"/>
    <n v="26"/>
    <x v="1"/>
    <x v="5"/>
  </r>
  <r>
    <x v="923"/>
    <x v="16"/>
    <x v="3"/>
    <n v="1.4984999999999999"/>
    <x v="11"/>
    <n v="26"/>
    <x v="1"/>
    <x v="5"/>
  </r>
  <r>
    <x v="923"/>
    <x v="14"/>
    <x v="3"/>
    <n v="1.4298999999999999"/>
    <x v="11"/>
    <n v="26"/>
    <x v="1"/>
    <x v="5"/>
  </r>
  <r>
    <x v="923"/>
    <x v="2"/>
    <x v="3"/>
    <n v="1.4759"/>
    <x v="11"/>
    <n v="26"/>
    <x v="1"/>
    <x v="5"/>
  </r>
  <r>
    <x v="923"/>
    <x v="5"/>
    <x v="3"/>
    <n v="1.0022"/>
    <x v="11"/>
    <n v="26"/>
    <x v="1"/>
    <x v="5"/>
  </r>
  <r>
    <x v="923"/>
    <x v="6"/>
    <x v="3"/>
    <n v="1.2108000000000001"/>
    <x v="11"/>
    <n v="26"/>
    <x v="1"/>
    <x v="5"/>
  </r>
  <r>
    <x v="923"/>
    <x v="17"/>
    <x v="3"/>
    <n v="1.6798999999999999"/>
    <x v="11"/>
    <n v="26"/>
    <x v="1"/>
    <x v="5"/>
  </r>
  <r>
    <x v="923"/>
    <x v="15"/>
    <x v="3"/>
    <n v="1.6308"/>
    <x v="11"/>
    <n v="26"/>
    <x v="1"/>
    <x v="5"/>
  </r>
  <r>
    <x v="923"/>
    <x v="8"/>
    <x v="3"/>
    <n v="1.6765000000000001"/>
    <x v="11"/>
    <n v="26"/>
    <x v="1"/>
    <x v="5"/>
  </r>
  <r>
    <x v="923"/>
    <x v="9"/>
    <x v="3"/>
    <n v="1.7451000000000001"/>
    <x v="11"/>
    <n v="26"/>
    <x v="1"/>
    <x v="5"/>
  </r>
  <r>
    <x v="923"/>
    <x v="10"/>
    <x v="3"/>
    <n v="1.8194999999999999"/>
    <x v="11"/>
    <n v="26"/>
    <x v="1"/>
    <x v="5"/>
  </r>
  <r>
    <x v="923"/>
    <x v="11"/>
    <x v="3"/>
    <n v="1.6561999999999999"/>
    <x v="11"/>
    <n v="26"/>
    <x v="1"/>
    <x v="5"/>
  </r>
  <r>
    <x v="923"/>
    <x v="12"/>
    <x v="3"/>
    <n v="1.9383999999999999"/>
    <x v="11"/>
    <n v="26"/>
    <x v="1"/>
    <x v="5"/>
  </r>
  <r>
    <x v="923"/>
    <x v="18"/>
    <x v="3"/>
    <n v="1.262"/>
    <x v="11"/>
    <n v="26"/>
    <x v="1"/>
    <x v="5"/>
  </r>
  <r>
    <x v="923"/>
    <x v="19"/>
    <x v="3"/>
    <n v="1.1359999999999999"/>
    <x v="11"/>
    <n v="26"/>
    <x v="1"/>
    <x v="5"/>
  </r>
  <r>
    <x v="923"/>
    <x v="13"/>
    <x v="3"/>
    <n v="0.81740000000000002"/>
    <x v="11"/>
    <n v="26"/>
    <x v="1"/>
    <x v="5"/>
  </r>
  <r>
    <x v="923"/>
    <x v="20"/>
    <x v="3"/>
    <n v="0.99980000000000002"/>
    <x v="11"/>
    <n v="26"/>
    <x v="1"/>
    <x v="5"/>
  </r>
  <r>
    <x v="923"/>
    <x v="0"/>
    <x v="2"/>
    <n v="0.38252049999999999"/>
    <x v="11"/>
    <n v="26"/>
    <x v="1"/>
    <x v="5"/>
  </r>
  <r>
    <x v="923"/>
    <x v="16"/>
    <x v="2"/>
    <n v="0.70494259999999997"/>
    <x v="11"/>
    <n v="26"/>
    <x v="1"/>
    <x v="5"/>
  </r>
  <r>
    <x v="923"/>
    <x v="14"/>
    <x v="2"/>
    <n v="0.64917029999999998"/>
    <x v="11"/>
    <n v="26"/>
    <x v="1"/>
    <x v="5"/>
  </r>
  <r>
    <x v="923"/>
    <x v="2"/>
    <x v="2"/>
    <n v="0.68656870000000003"/>
    <x v="11"/>
    <n v="26"/>
    <x v="1"/>
    <x v="5"/>
  </r>
  <r>
    <x v="923"/>
    <x v="5"/>
    <x v="2"/>
    <n v="0.72019270000000002"/>
    <x v="11"/>
    <n v="26"/>
    <x v="1"/>
    <x v="5"/>
  </r>
  <r>
    <x v="923"/>
    <x v="6"/>
    <x v="2"/>
    <n v="0.59519029999999995"/>
    <x v="11"/>
    <n v="26"/>
    <x v="1"/>
    <x v="5"/>
  </r>
  <r>
    <x v="923"/>
    <x v="17"/>
    <x v="2"/>
    <n v="0.69779239999999998"/>
    <x v="11"/>
    <n v="26"/>
    <x v="1"/>
    <x v="5"/>
  </r>
  <r>
    <x v="923"/>
    <x v="15"/>
    <x v="2"/>
    <n v="0.65787359999999995"/>
    <x v="11"/>
    <n v="26"/>
    <x v="1"/>
    <x v="5"/>
  </r>
  <r>
    <x v="923"/>
    <x v="8"/>
    <x v="2"/>
    <n v="0.69502799999999998"/>
    <x v="11"/>
    <n v="26"/>
    <x v="1"/>
    <x v="5"/>
  </r>
  <r>
    <x v="923"/>
    <x v="9"/>
    <x v="2"/>
    <n v="0.75080049999999998"/>
    <x v="11"/>
    <n v="26"/>
    <x v="1"/>
    <x v="5"/>
  </r>
  <r>
    <x v="923"/>
    <x v="10"/>
    <x v="2"/>
    <n v="0.81128829999999996"/>
    <x v="11"/>
    <n v="26"/>
    <x v="1"/>
    <x v="5"/>
  </r>
  <r>
    <x v="923"/>
    <x v="11"/>
    <x v="2"/>
    <n v="0.67852409999999996"/>
    <x v="11"/>
    <n v="26"/>
    <x v="1"/>
    <x v="5"/>
  </r>
  <r>
    <x v="923"/>
    <x v="12"/>
    <x v="2"/>
    <n v="0.90795510000000001"/>
    <x v="11"/>
    <n v="26"/>
    <x v="1"/>
    <x v="5"/>
  </r>
  <r>
    <x v="923"/>
    <x v="18"/>
    <x v="2"/>
    <n v="0.91971619999999998"/>
    <x v="11"/>
    <n v="26"/>
    <x v="1"/>
    <x v="5"/>
  </r>
  <r>
    <x v="923"/>
    <x v="19"/>
    <x v="2"/>
    <n v="0.78757719999999998"/>
    <x v="11"/>
    <n v="26"/>
    <x v="1"/>
    <x v="5"/>
  </r>
  <r>
    <x v="923"/>
    <x v="13"/>
    <x v="2"/>
    <n v="0.63365280000000002"/>
    <x v="11"/>
    <n v="26"/>
    <x v="1"/>
    <x v="5"/>
  </r>
  <r>
    <x v="923"/>
    <x v="20"/>
    <x v="2"/>
    <n v="0.67684560000000005"/>
    <x v="11"/>
    <n v="26"/>
    <x v="1"/>
    <x v="5"/>
  </r>
  <r>
    <x v="923"/>
    <x v="0"/>
    <x v="0"/>
    <n v="0.16625999999999999"/>
    <x v="11"/>
    <n v="26"/>
    <x v="1"/>
    <x v="5"/>
  </r>
  <r>
    <x v="923"/>
    <x v="16"/>
    <x v="0"/>
    <n v="0.51334999999999997"/>
    <x v="11"/>
    <n v="26"/>
    <x v="1"/>
    <x v="5"/>
  </r>
  <r>
    <x v="923"/>
    <x v="14"/>
    <x v="0"/>
    <n v="0.51334999999999997"/>
    <x v="11"/>
    <n v="26"/>
    <x v="1"/>
    <x v="5"/>
  </r>
  <r>
    <x v="923"/>
    <x v="2"/>
    <x v="0"/>
    <n v="0.51334999999999997"/>
    <x v="11"/>
    <n v="26"/>
    <x v="1"/>
    <x v="5"/>
  </r>
  <r>
    <x v="923"/>
    <x v="5"/>
    <x v="0"/>
    <n v="0.16671"/>
    <x v="11"/>
    <n v="26"/>
    <x v="1"/>
    <x v="5"/>
  </r>
  <r>
    <x v="923"/>
    <x v="6"/>
    <x v="0"/>
    <n v="0.38919999999999999"/>
    <x v="11"/>
    <n v="26"/>
    <x v="1"/>
    <x v="5"/>
  </r>
  <r>
    <x v="923"/>
    <x v="17"/>
    <x v="0"/>
    <n v="0.66798000000000002"/>
    <x v="11"/>
    <n v="26"/>
    <x v="1"/>
    <x v="5"/>
  </r>
  <r>
    <x v="923"/>
    <x v="15"/>
    <x v="0"/>
    <n v="0.66798000000000002"/>
    <x v="11"/>
    <n v="26"/>
    <x v="1"/>
    <x v="5"/>
  </r>
  <r>
    <x v="923"/>
    <x v="8"/>
    <x v="0"/>
    <n v="0.66798000000000002"/>
    <x v="11"/>
    <n v="26"/>
    <x v="1"/>
    <x v="5"/>
  </r>
  <r>
    <x v="923"/>
    <x v="9"/>
    <x v="0"/>
    <n v="0.66798000000000002"/>
    <x v="11"/>
    <n v="26"/>
    <x v="1"/>
    <x v="5"/>
  </r>
  <r>
    <x v="923"/>
    <x v="10"/>
    <x v="0"/>
    <n v="0.66798000000000002"/>
    <x v="11"/>
    <n v="26"/>
    <x v="1"/>
    <x v="5"/>
  </r>
  <r>
    <x v="923"/>
    <x v="11"/>
    <x v="0"/>
    <n v="0.66798000000000002"/>
    <x v="11"/>
    <n v="26"/>
    <x v="1"/>
    <x v="5"/>
  </r>
  <r>
    <x v="923"/>
    <x v="12"/>
    <x v="0"/>
    <n v="0.66798000000000002"/>
    <x v="11"/>
    <n v="26"/>
    <x v="1"/>
    <x v="5"/>
  </r>
  <r>
    <x v="923"/>
    <x v="18"/>
    <x v="0"/>
    <n v="0.10630000000000001"/>
    <x v="11"/>
    <n v="26"/>
    <x v="1"/>
    <x v="5"/>
  </r>
  <r>
    <x v="923"/>
    <x v="19"/>
    <x v="0"/>
    <n v="0.13600000000000001"/>
    <x v="11"/>
    <n v="26"/>
    <x v="1"/>
    <x v="5"/>
  </r>
  <r>
    <x v="923"/>
    <x v="13"/>
    <x v="0"/>
    <n v="8.9709999999999998E-2"/>
    <x v="11"/>
    <n v="26"/>
    <x v="1"/>
    <x v="5"/>
  </r>
  <r>
    <x v="923"/>
    <x v="20"/>
    <x v="0"/>
    <n v="0.13600000000000001"/>
    <x v="11"/>
    <n v="26"/>
    <x v="1"/>
    <x v="5"/>
  </r>
  <r>
    <x v="923"/>
    <x v="0"/>
    <x v="1"/>
    <n v="0.12621950000000001"/>
    <x v="11"/>
    <n v="26"/>
    <x v="1"/>
    <x v="5"/>
  </r>
  <r>
    <x v="923"/>
    <x v="16"/>
    <x v="1"/>
    <n v="0.28020729999999999"/>
    <x v="11"/>
    <n v="26"/>
    <x v="1"/>
    <x v="5"/>
  </r>
  <r>
    <x v="923"/>
    <x v="14"/>
    <x v="1"/>
    <n v="0.2673797"/>
    <x v="11"/>
    <n v="26"/>
    <x v="1"/>
    <x v="5"/>
  </r>
  <r>
    <x v="923"/>
    <x v="2"/>
    <x v="1"/>
    <n v="0.27598129999999998"/>
    <x v="11"/>
    <n v="26"/>
    <x v="1"/>
    <x v="5"/>
  </r>
  <r>
    <x v="923"/>
    <x v="5"/>
    <x v="1"/>
    <n v="0.11529730000000001"/>
    <x v="11"/>
    <n v="26"/>
    <x v="1"/>
    <x v="5"/>
  </r>
  <r>
    <x v="923"/>
    <x v="6"/>
    <x v="1"/>
    <n v="0.22640979999999999"/>
    <x v="11"/>
    <n v="26"/>
    <x v="1"/>
    <x v="5"/>
  </r>
  <r>
    <x v="923"/>
    <x v="17"/>
    <x v="1"/>
    <n v="0.31412770000000001"/>
    <x v="11"/>
    <n v="26"/>
    <x v="1"/>
    <x v="5"/>
  </r>
  <r>
    <x v="923"/>
    <x v="15"/>
    <x v="1"/>
    <n v="0.3049463"/>
    <x v="11"/>
    <n v="26"/>
    <x v="1"/>
    <x v="5"/>
  </r>
  <r>
    <x v="923"/>
    <x v="8"/>
    <x v="1"/>
    <n v="0.31349189999999999"/>
    <x v="11"/>
    <n v="26"/>
    <x v="1"/>
    <x v="5"/>
  </r>
  <r>
    <x v="923"/>
    <x v="9"/>
    <x v="1"/>
    <n v="0.32631949999999998"/>
    <x v="11"/>
    <n v="26"/>
    <x v="1"/>
    <x v="5"/>
  </r>
  <r>
    <x v="923"/>
    <x v="10"/>
    <x v="1"/>
    <n v="0.34023170000000003"/>
    <x v="11"/>
    <n v="26"/>
    <x v="1"/>
    <x v="5"/>
  </r>
  <r>
    <x v="923"/>
    <x v="11"/>
    <x v="1"/>
    <n v="0.30969600000000003"/>
    <x v="11"/>
    <n v="26"/>
    <x v="1"/>
    <x v="5"/>
  </r>
  <r>
    <x v="923"/>
    <x v="12"/>
    <x v="1"/>
    <n v="0.36246509999999998"/>
    <x v="11"/>
    <n v="26"/>
    <x v="1"/>
    <x v="5"/>
  </r>
  <r>
    <x v="923"/>
    <x v="18"/>
    <x v="1"/>
    <n v="0.23598369999999999"/>
    <x v="11"/>
    <n v="26"/>
    <x v="1"/>
    <x v="5"/>
  </r>
  <r>
    <x v="923"/>
    <x v="19"/>
    <x v="1"/>
    <n v="0.21242279999999999"/>
    <x v="11"/>
    <n v="26"/>
    <x v="1"/>
    <x v="5"/>
  </r>
  <r>
    <x v="923"/>
    <x v="13"/>
    <x v="1"/>
    <n v="9.4037170000000003E-2"/>
    <x v="11"/>
    <n v="26"/>
    <x v="1"/>
    <x v="5"/>
  </r>
  <r>
    <x v="923"/>
    <x v="20"/>
    <x v="1"/>
    <n v="0.1869545"/>
    <x v="11"/>
    <n v="26"/>
    <x v="1"/>
    <x v="5"/>
  </r>
  <r>
    <x v="924"/>
    <x v="0"/>
    <x v="3"/>
    <n v="0.68230000000000002"/>
    <x v="11"/>
    <n v="27"/>
    <x v="1"/>
    <x v="5"/>
  </r>
  <r>
    <x v="924"/>
    <x v="16"/>
    <x v="3"/>
    <n v="1.5107999999999999"/>
    <x v="11"/>
    <n v="27"/>
    <x v="1"/>
    <x v="5"/>
  </r>
  <r>
    <x v="924"/>
    <x v="14"/>
    <x v="3"/>
    <n v="1.4477"/>
    <x v="11"/>
    <n v="27"/>
    <x v="1"/>
    <x v="5"/>
  </r>
  <r>
    <x v="924"/>
    <x v="2"/>
    <x v="3"/>
    <n v="1.4890000000000001"/>
    <x v="11"/>
    <n v="27"/>
    <x v="1"/>
    <x v="5"/>
  </r>
  <r>
    <x v="924"/>
    <x v="5"/>
    <x v="3"/>
    <n v="1.0197000000000001"/>
    <x v="11"/>
    <n v="27"/>
    <x v="1"/>
    <x v="5"/>
  </r>
  <r>
    <x v="924"/>
    <x v="6"/>
    <x v="3"/>
    <n v="1.2242999999999999"/>
    <x v="11"/>
    <n v="27"/>
    <x v="1"/>
    <x v="5"/>
  </r>
  <r>
    <x v="924"/>
    <x v="17"/>
    <x v="3"/>
    <n v="1.6948000000000001"/>
    <x v="11"/>
    <n v="27"/>
    <x v="1"/>
    <x v="5"/>
  </r>
  <r>
    <x v="924"/>
    <x v="15"/>
    <x v="3"/>
    <n v="1.6523000000000001"/>
    <x v="11"/>
    <n v="27"/>
    <x v="1"/>
    <x v="5"/>
  </r>
  <r>
    <x v="924"/>
    <x v="8"/>
    <x v="3"/>
    <n v="1.7"/>
    <x v="11"/>
    <n v="27"/>
    <x v="1"/>
    <x v="5"/>
  </r>
  <r>
    <x v="924"/>
    <x v="9"/>
    <x v="3"/>
    <n v="1.7658"/>
    <x v="11"/>
    <n v="27"/>
    <x v="1"/>
    <x v="5"/>
  </r>
  <r>
    <x v="924"/>
    <x v="10"/>
    <x v="3"/>
    <n v="1.8389"/>
    <x v="11"/>
    <n v="27"/>
    <x v="1"/>
    <x v="5"/>
  </r>
  <r>
    <x v="924"/>
    <x v="11"/>
    <x v="3"/>
    <n v="1.6739999999999999"/>
    <x v="11"/>
    <n v="27"/>
    <x v="1"/>
    <x v="5"/>
  </r>
  <r>
    <x v="924"/>
    <x v="12"/>
    <x v="3"/>
    <n v="1.9503999999999999"/>
    <x v="11"/>
    <n v="27"/>
    <x v="1"/>
    <x v="5"/>
  </r>
  <r>
    <x v="924"/>
    <x v="18"/>
    <x v="3"/>
    <n v="1.282"/>
    <x v="11"/>
    <n v="27"/>
    <x v="1"/>
    <x v="5"/>
  </r>
  <r>
    <x v="924"/>
    <x v="19"/>
    <x v="3"/>
    <n v="1.1591"/>
    <x v="11"/>
    <n v="27"/>
    <x v="1"/>
    <x v="5"/>
  </r>
  <r>
    <x v="924"/>
    <x v="13"/>
    <x v="3"/>
    <n v="0.83240000000000003"/>
    <x v="11"/>
    <n v="27"/>
    <x v="1"/>
    <x v="5"/>
  </r>
  <r>
    <x v="924"/>
    <x v="20"/>
    <x v="3"/>
    <n v="0.99980000000000002"/>
    <x v="11"/>
    <n v="27"/>
    <x v="1"/>
    <x v="5"/>
  </r>
  <r>
    <x v="924"/>
    <x v="0"/>
    <x v="2"/>
    <n v="0.38845540000000001"/>
    <x v="11"/>
    <n v="27"/>
    <x v="1"/>
    <x v="5"/>
  </r>
  <r>
    <x v="924"/>
    <x v="16"/>
    <x v="2"/>
    <n v="0.71494270000000004"/>
    <x v="11"/>
    <n v="27"/>
    <x v="1"/>
    <x v="5"/>
  </r>
  <r>
    <x v="924"/>
    <x v="14"/>
    <x v="2"/>
    <n v="0.66364190000000001"/>
    <x v="11"/>
    <n v="27"/>
    <x v="1"/>
    <x v="5"/>
  </r>
  <r>
    <x v="924"/>
    <x v="2"/>
    <x v="2"/>
    <n v="0.69721909999999998"/>
    <x v="11"/>
    <n v="27"/>
    <x v="1"/>
    <x v="5"/>
  </r>
  <r>
    <x v="924"/>
    <x v="5"/>
    <x v="2"/>
    <n v="0.73567939999999998"/>
    <x v="11"/>
    <n v="27"/>
    <x v="1"/>
    <x v="5"/>
  </r>
  <r>
    <x v="924"/>
    <x v="6"/>
    <x v="2"/>
    <n v="0.60616590000000004"/>
    <x v="11"/>
    <n v="27"/>
    <x v="1"/>
    <x v="5"/>
  </r>
  <r>
    <x v="924"/>
    <x v="17"/>
    <x v="2"/>
    <n v="0.70990609999999998"/>
    <x v="11"/>
    <n v="27"/>
    <x v="1"/>
    <x v="5"/>
  </r>
  <r>
    <x v="924"/>
    <x v="15"/>
    <x v="2"/>
    <n v="0.67535330000000005"/>
    <x v="11"/>
    <n v="27"/>
    <x v="1"/>
    <x v="5"/>
  </r>
  <r>
    <x v="924"/>
    <x v="8"/>
    <x v="2"/>
    <n v="0.71413389999999999"/>
    <x v="11"/>
    <n v="27"/>
    <x v="1"/>
    <x v="5"/>
  </r>
  <r>
    <x v="924"/>
    <x v="9"/>
    <x v="2"/>
    <n v="0.76762980000000003"/>
    <x v="11"/>
    <n v="27"/>
    <x v="1"/>
    <x v="5"/>
  </r>
  <r>
    <x v="924"/>
    <x v="10"/>
    <x v="2"/>
    <n v="0.82706060000000003"/>
    <x v="11"/>
    <n v="27"/>
    <x v="1"/>
    <x v="5"/>
  </r>
  <r>
    <x v="924"/>
    <x v="11"/>
    <x v="2"/>
    <n v="0.69299569999999999"/>
    <x v="11"/>
    <n v="27"/>
    <x v="1"/>
    <x v="5"/>
  </r>
  <r>
    <x v="924"/>
    <x v="12"/>
    <x v="2"/>
    <n v="0.91771100000000005"/>
    <x v="11"/>
    <n v="27"/>
    <x v="1"/>
    <x v="5"/>
  </r>
  <r>
    <x v="924"/>
    <x v="18"/>
    <x v="2"/>
    <n v="0.93597640000000004"/>
    <x v="11"/>
    <n v="27"/>
    <x v="1"/>
    <x v="5"/>
  </r>
  <r>
    <x v="924"/>
    <x v="19"/>
    <x v="2"/>
    <n v="0.80635769999999996"/>
    <x v="11"/>
    <n v="27"/>
    <x v="1"/>
    <x v="5"/>
  </r>
  <r>
    <x v="924"/>
    <x v="13"/>
    <x v="2"/>
    <n v="0.64692720000000004"/>
    <x v="11"/>
    <n v="27"/>
    <x v="1"/>
    <x v="5"/>
  </r>
  <r>
    <x v="924"/>
    <x v="20"/>
    <x v="2"/>
    <n v="0.67684560000000005"/>
    <x v="11"/>
    <n v="27"/>
    <x v="1"/>
    <x v="5"/>
  </r>
  <r>
    <x v="924"/>
    <x v="0"/>
    <x v="0"/>
    <n v="0.16625999999999999"/>
    <x v="11"/>
    <n v="27"/>
    <x v="1"/>
    <x v="5"/>
  </r>
  <r>
    <x v="924"/>
    <x v="16"/>
    <x v="0"/>
    <n v="0.51334999999999997"/>
    <x v="11"/>
    <n v="27"/>
    <x v="1"/>
    <x v="5"/>
  </r>
  <r>
    <x v="924"/>
    <x v="14"/>
    <x v="0"/>
    <n v="0.51334999999999997"/>
    <x v="11"/>
    <n v="27"/>
    <x v="1"/>
    <x v="5"/>
  </r>
  <r>
    <x v="924"/>
    <x v="2"/>
    <x v="0"/>
    <n v="0.51334999999999997"/>
    <x v="11"/>
    <n v="27"/>
    <x v="1"/>
    <x v="5"/>
  </r>
  <r>
    <x v="924"/>
    <x v="5"/>
    <x v="0"/>
    <n v="0.16671"/>
    <x v="11"/>
    <n v="27"/>
    <x v="1"/>
    <x v="5"/>
  </r>
  <r>
    <x v="924"/>
    <x v="6"/>
    <x v="0"/>
    <n v="0.38919999999999999"/>
    <x v="11"/>
    <n v="27"/>
    <x v="1"/>
    <x v="5"/>
  </r>
  <r>
    <x v="924"/>
    <x v="17"/>
    <x v="0"/>
    <n v="0.66798000000000002"/>
    <x v="11"/>
    <n v="27"/>
    <x v="1"/>
    <x v="5"/>
  </r>
  <r>
    <x v="924"/>
    <x v="15"/>
    <x v="0"/>
    <n v="0.66798000000000002"/>
    <x v="11"/>
    <n v="27"/>
    <x v="1"/>
    <x v="5"/>
  </r>
  <r>
    <x v="924"/>
    <x v="8"/>
    <x v="0"/>
    <n v="0.66798000000000002"/>
    <x v="11"/>
    <n v="27"/>
    <x v="1"/>
    <x v="5"/>
  </r>
  <r>
    <x v="924"/>
    <x v="9"/>
    <x v="0"/>
    <n v="0.66798000000000002"/>
    <x v="11"/>
    <n v="27"/>
    <x v="1"/>
    <x v="5"/>
  </r>
  <r>
    <x v="924"/>
    <x v="10"/>
    <x v="0"/>
    <n v="0.66798000000000002"/>
    <x v="11"/>
    <n v="27"/>
    <x v="1"/>
    <x v="5"/>
  </r>
  <r>
    <x v="924"/>
    <x v="11"/>
    <x v="0"/>
    <n v="0.66798000000000002"/>
    <x v="11"/>
    <n v="27"/>
    <x v="1"/>
    <x v="5"/>
  </r>
  <r>
    <x v="924"/>
    <x v="12"/>
    <x v="0"/>
    <n v="0.66798000000000002"/>
    <x v="11"/>
    <n v="27"/>
    <x v="1"/>
    <x v="5"/>
  </r>
  <r>
    <x v="924"/>
    <x v="18"/>
    <x v="0"/>
    <n v="0.10630000000000001"/>
    <x v="11"/>
    <n v="27"/>
    <x v="1"/>
    <x v="5"/>
  </r>
  <r>
    <x v="924"/>
    <x v="19"/>
    <x v="0"/>
    <n v="0.13600000000000001"/>
    <x v="11"/>
    <n v="27"/>
    <x v="1"/>
    <x v="5"/>
  </r>
  <r>
    <x v="924"/>
    <x v="13"/>
    <x v="0"/>
    <n v="8.9709999999999998E-2"/>
    <x v="11"/>
    <n v="27"/>
    <x v="1"/>
    <x v="5"/>
  </r>
  <r>
    <x v="924"/>
    <x v="20"/>
    <x v="0"/>
    <n v="0.13600000000000001"/>
    <x v="11"/>
    <n v="27"/>
    <x v="1"/>
    <x v="5"/>
  </r>
  <r>
    <x v="924"/>
    <x v="0"/>
    <x v="1"/>
    <n v="0.12758449999999999"/>
    <x v="11"/>
    <n v="27"/>
    <x v="1"/>
    <x v="5"/>
  </r>
  <r>
    <x v="924"/>
    <x v="16"/>
    <x v="1"/>
    <n v="0.28250730000000002"/>
    <x v="11"/>
    <n v="27"/>
    <x v="1"/>
    <x v="5"/>
  </r>
  <r>
    <x v="924"/>
    <x v="14"/>
    <x v="1"/>
    <n v="0.27070810000000001"/>
    <x v="11"/>
    <n v="27"/>
    <x v="1"/>
    <x v="5"/>
  </r>
  <r>
    <x v="924"/>
    <x v="2"/>
    <x v="1"/>
    <n v="0.27843089999999998"/>
    <x v="11"/>
    <n v="27"/>
    <x v="1"/>
    <x v="5"/>
  </r>
  <r>
    <x v="924"/>
    <x v="5"/>
    <x v="1"/>
    <n v="0.1173106"/>
    <x v="11"/>
    <n v="27"/>
    <x v="1"/>
    <x v="5"/>
  </r>
  <r>
    <x v="924"/>
    <x v="6"/>
    <x v="1"/>
    <n v="0.2289342"/>
    <x v="11"/>
    <n v="27"/>
    <x v="1"/>
    <x v="5"/>
  </r>
  <r>
    <x v="924"/>
    <x v="17"/>
    <x v="1"/>
    <n v="0.31691380000000002"/>
    <x v="11"/>
    <n v="27"/>
    <x v="1"/>
    <x v="5"/>
  </r>
  <r>
    <x v="924"/>
    <x v="15"/>
    <x v="1"/>
    <n v="0.30896669999999998"/>
    <x v="11"/>
    <n v="27"/>
    <x v="1"/>
    <x v="5"/>
  </r>
  <r>
    <x v="924"/>
    <x v="8"/>
    <x v="1"/>
    <n v="0.31788620000000001"/>
    <x v="11"/>
    <n v="27"/>
    <x v="1"/>
    <x v="5"/>
  </r>
  <r>
    <x v="924"/>
    <x v="9"/>
    <x v="1"/>
    <n v="0.33019019999999999"/>
    <x v="11"/>
    <n v="27"/>
    <x v="1"/>
    <x v="5"/>
  </r>
  <r>
    <x v="924"/>
    <x v="10"/>
    <x v="1"/>
    <n v="0.34385929999999998"/>
    <x v="11"/>
    <n v="27"/>
    <x v="1"/>
    <x v="5"/>
  </r>
  <r>
    <x v="924"/>
    <x v="11"/>
    <x v="1"/>
    <n v="0.31302439999999998"/>
    <x v="11"/>
    <n v="27"/>
    <x v="1"/>
    <x v="5"/>
  </r>
  <r>
    <x v="924"/>
    <x v="12"/>
    <x v="1"/>
    <n v="0.3647089"/>
    <x v="11"/>
    <n v="27"/>
    <x v="1"/>
    <x v="5"/>
  </r>
  <r>
    <x v="924"/>
    <x v="18"/>
    <x v="1"/>
    <n v="0.23972360000000001"/>
    <x v="11"/>
    <n v="27"/>
    <x v="1"/>
    <x v="5"/>
  </r>
  <r>
    <x v="924"/>
    <x v="19"/>
    <x v="1"/>
    <n v="0.2167423"/>
    <x v="11"/>
    <n v="27"/>
    <x v="1"/>
    <x v="5"/>
  </r>
  <r>
    <x v="924"/>
    <x v="13"/>
    <x v="1"/>
    <n v="9.5762829999999993E-2"/>
    <x v="11"/>
    <n v="27"/>
    <x v="1"/>
    <x v="5"/>
  </r>
  <r>
    <x v="924"/>
    <x v="20"/>
    <x v="1"/>
    <n v="0.1869545"/>
    <x v="11"/>
    <n v="27"/>
    <x v="1"/>
    <x v="5"/>
  </r>
  <r>
    <x v="925"/>
    <x v="0"/>
    <x v="3"/>
    <n v="0.68779999999999997"/>
    <x v="11"/>
    <n v="28"/>
    <x v="2"/>
    <x v="6"/>
  </r>
  <r>
    <x v="925"/>
    <x v="16"/>
    <x v="3"/>
    <n v="1.5173000000000001"/>
    <x v="11"/>
    <n v="28"/>
    <x v="2"/>
    <x v="6"/>
  </r>
  <r>
    <x v="925"/>
    <x v="14"/>
    <x v="3"/>
    <n v="1.4532"/>
    <x v="11"/>
    <n v="28"/>
    <x v="2"/>
    <x v="6"/>
  </r>
  <r>
    <x v="925"/>
    <x v="2"/>
    <x v="3"/>
    <n v="1.4944"/>
    <x v="11"/>
    <n v="28"/>
    <x v="2"/>
    <x v="6"/>
  </r>
  <r>
    <x v="925"/>
    <x v="5"/>
    <x v="3"/>
    <n v="1.0264"/>
    <x v="11"/>
    <n v="28"/>
    <x v="2"/>
    <x v="6"/>
  </r>
  <r>
    <x v="925"/>
    <x v="6"/>
    <x v="3"/>
    <n v="1.2302999999999999"/>
    <x v="11"/>
    <n v="28"/>
    <x v="2"/>
    <x v="6"/>
  </r>
  <r>
    <x v="925"/>
    <x v="17"/>
    <x v="3"/>
    <n v="1.7231000000000001"/>
    <x v="11"/>
    <n v="28"/>
    <x v="2"/>
    <x v="6"/>
  </r>
  <r>
    <x v="925"/>
    <x v="15"/>
    <x v="3"/>
    <n v="1.6651"/>
    <x v="11"/>
    <n v="28"/>
    <x v="2"/>
    <x v="6"/>
  </r>
  <r>
    <x v="925"/>
    <x v="8"/>
    <x v="3"/>
    <n v="1.7139"/>
    <x v="11"/>
    <n v="28"/>
    <x v="2"/>
    <x v="6"/>
  </r>
  <r>
    <x v="925"/>
    <x v="9"/>
    <x v="3"/>
    <n v="1.7789999999999999"/>
    <x v="11"/>
    <n v="28"/>
    <x v="2"/>
    <x v="6"/>
  </r>
  <r>
    <x v="925"/>
    <x v="10"/>
    <x v="3"/>
    <n v="1.8552999999999999"/>
    <x v="11"/>
    <n v="28"/>
    <x v="2"/>
    <x v="6"/>
  </r>
  <r>
    <x v="925"/>
    <x v="11"/>
    <x v="3"/>
    <n v="1.6876"/>
    <x v="11"/>
    <n v="28"/>
    <x v="2"/>
    <x v="6"/>
  </r>
  <r>
    <x v="925"/>
    <x v="12"/>
    <x v="3"/>
    <n v="1.9569000000000001"/>
    <x v="11"/>
    <n v="28"/>
    <x v="2"/>
    <x v="6"/>
  </r>
  <r>
    <x v="925"/>
    <x v="18"/>
    <x v="3"/>
    <n v="1.282"/>
    <x v="11"/>
    <n v="28"/>
    <x v="2"/>
    <x v="6"/>
  </r>
  <r>
    <x v="925"/>
    <x v="19"/>
    <x v="3"/>
    <n v="1.1816"/>
    <x v="11"/>
    <n v="28"/>
    <x v="2"/>
    <x v="6"/>
  </r>
  <r>
    <x v="925"/>
    <x v="13"/>
    <x v="3"/>
    <n v="0.84689999999999999"/>
    <x v="11"/>
    <n v="28"/>
    <x v="2"/>
    <x v="6"/>
  </r>
  <r>
    <x v="925"/>
    <x v="20"/>
    <x v="3"/>
    <n v="1.0598000000000001"/>
    <x v="11"/>
    <n v="28"/>
    <x v="2"/>
    <x v="6"/>
  </r>
  <r>
    <x v="925"/>
    <x v="0"/>
    <x v="2"/>
    <n v="0.39292700000000003"/>
    <x v="11"/>
    <n v="28"/>
    <x v="2"/>
    <x v="6"/>
  </r>
  <r>
    <x v="925"/>
    <x v="16"/>
    <x v="2"/>
    <n v="0.72022719999999996"/>
    <x v="11"/>
    <n v="28"/>
    <x v="2"/>
    <x v="6"/>
  </r>
  <r>
    <x v="925"/>
    <x v="14"/>
    <x v="2"/>
    <n v="0.66811339999999997"/>
    <x v="11"/>
    <n v="28"/>
    <x v="2"/>
    <x v="6"/>
  </r>
  <r>
    <x v="925"/>
    <x v="2"/>
    <x v="2"/>
    <n v="0.70160940000000005"/>
    <x v="11"/>
    <n v="28"/>
    <x v="2"/>
    <x v="6"/>
  </r>
  <r>
    <x v="925"/>
    <x v="5"/>
    <x v="2"/>
    <n v="0.74160859999999995"/>
    <x v="11"/>
    <n v="28"/>
    <x v="2"/>
    <x v="6"/>
  </r>
  <r>
    <x v="925"/>
    <x v="6"/>
    <x v="2"/>
    <n v="0.61104389999999997"/>
    <x v="11"/>
    <n v="28"/>
    <x v="2"/>
    <x v="6"/>
  </r>
  <r>
    <x v="925"/>
    <x v="17"/>
    <x v="2"/>
    <n v="0.73291430000000002"/>
    <x v="11"/>
    <n v="28"/>
    <x v="2"/>
    <x v="6"/>
  </r>
  <r>
    <x v="925"/>
    <x v="15"/>
    <x v="2"/>
    <n v="0.68575980000000003"/>
    <x v="11"/>
    <n v="28"/>
    <x v="2"/>
    <x v="6"/>
  </r>
  <r>
    <x v="925"/>
    <x v="8"/>
    <x v="2"/>
    <n v="0.72543449999999998"/>
    <x v="11"/>
    <n v="28"/>
    <x v="2"/>
    <x v="6"/>
  </r>
  <r>
    <x v="925"/>
    <x v="9"/>
    <x v="2"/>
    <n v="0.77836159999999999"/>
    <x v="11"/>
    <n v="28"/>
    <x v="2"/>
    <x v="6"/>
  </r>
  <r>
    <x v="925"/>
    <x v="10"/>
    <x v="2"/>
    <n v="0.84039399999999997"/>
    <x v="11"/>
    <n v="28"/>
    <x v="2"/>
    <x v="6"/>
  </r>
  <r>
    <x v="925"/>
    <x v="11"/>
    <x v="2"/>
    <n v="0.70405240000000002"/>
    <x v="11"/>
    <n v="28"/>
    <x v="2"/>
    <x v="6"/>
  </r>
  <r>
    <x v="925"/>
    <x v="12"/>
    <x v="2"/>
    <n v="0.92299549999999997"/>
    <x v="11"/>
    <n v="28"/>
    <x v="2"/>
    <x v="6"/>
  </r>
  <r>
    <x v="925"/>
    <x v="18"/>
    <x v="2"/>
    <n v="0.93597640000000004"/>
    <x v="11"/>
    <n v="28"/>
    <x v="2"/>
    <x v="6"/>
  </r>
  <r>
    <x v="925"/>
    <x v="19"/>
    <x v="2"/>
    <n v="0.82465029999999995"/>
    <x v="11"/>
    <n v="28"/>
    <x v="2"/>
    <x v="6"/>
  </r>
  <r>
    <x v="925"/>
    <x v="13"/>
    <x v="2"/>
    <n v="0.65975899999999998"/>
    <x v="11"/>
    <n v="28"/>
    <x v="2"/>
    <x v="6"/>
  </r>
  <r>
    <x v="925"/>
    <x v="20"/>
    <x v="2"/>
    <n v="0.72562599999999999"/>
    <x v="11"/>
    <n v="28"/>
    <x v="2"/>
    <x v="6"/>
  </r>
  <r>
    <x v="925"/>
    <x v="0"/>
    <x v="0"/>
    <n v="0.16625999999999999"/>
    <x v="11"/>
    <n v="28"/>
    <x v="2"/>
    <x v="6"/>
  </r>
  <r>
    <x v="925"/>
    <x v="16"/>
    <x v="0"/>
    <n v="0.51334999999999997"/>
    <x v="11"/>
    <n v="28"/>
    <x v="2"/>
    <x v="6"/>
  </r>
  <r>
    <x v="925"/>
    <x v="14"/>
    <x v="0"/>
    <n v="0.51334999999999997"/>
    <x v="11"/>
    <n v="28"/>
    <x v="2"/>
    <x v="6"/>
  </r>
  <r>
    <x v="925"/>
    <x v="2"/>
    <x v="0"/>
    <n v="0.51334999999999997"/>
    <x v="11"/>
    <n v="28"/>
    <x v="2"/>
    <x v="6"/>
  </r>
  <r>
    <x v="925"/>
    <x v="5"/>
    <x v="0"/>
    <n v="0.16671"/>
    <x v="11"/>
    <n v="28"/>
    <x v="2"/>
    <x v="6"/>
  </r>
  <r>
    <x v="925"/>
    <x v="6"/>
    <x v="0"/>
    <n v="0.38919999999999999"/>
    <x v="11"/>
    <n v="28"/>
    <x v="2"/>
    <x v="6"/>
  </r>
  <r>
    <x v="925"/>
    <x v="17"/>
    <x v="0"/>
    <n v="0.66798000000000002"/>
    <x v="11"/>
    <n v="28"/>
    <x v="2"/>
    <x v="6"/>
  </r>
  <r>
    <x v="925"/>
    <x v="15"/>
    <x v="0"/>
    <n v="0.66798000000000002"/>
    <x v="11"/>
    <n v="28"/>
    <x v="2"/>
    <x v="6"/>
  </r>
  <r>
    <x v="925"/>
    <x v="8"/>
    <x v="0"/>
    <n v="0.66798000000000002"/>
    <x v="11"/>
    <n v="28"/>
    <x v="2"/>
    <x v="6"/>
  </r>
  <r>
    <x v="925"/>
    <x v="9"/>
    <x v="0"/>
    <n v="0.66798000000000002"/>
    <x v="11"/>
    <n v="28"/>
    <x v="2"/>
    <x v="6"/>
  </r>
  <r>
    <x v="925"/>
    <x v="10"/>
    <x v="0"/>
    <n v="0.66798000000000002"/>
    <x v="11"/>
    <n v="28"/>
    <x v="2"/>
    <x v="6"/>
  </r>
  <r>
    <x v="925"/>
    <x v="11"/>
    <x v="0"/>
    <n v="0.66798000000000002"/>
    <x v="11"/>
    <n v="28"/>
    <x v="2"/>
    <x v="6"/>
  </r>
  <r>
    <x v="925"/>
    <x v="12"/>
    <x v="0"/>
    <n v="0.66798000000000002"/>
    <x v="11"/>
    <n v="28"/>
    <x v="2"/>
    <x v="6"/>
  </r>
  <r>
    <x v="925"/>
    <x v="18"/>
    <x v="0"/>
    <n v="0.10630000000000001"/>
    <x v="11"/>
    <n v="28"/>
    <x v="2"/>
    <x v="6"/>
  </r>
  <r>
    <x v="925"/>
    <x v="19"/>
    <x v="0"/>
    <n v="0.13600000000000001"/>
    <x v="11"/>
    <n v="28"/>
    <x v="2"/>
    <x v="6"/>
  </r>
  <r>
    <x v="925"/>
    <x v="13"/>
    <x v="0"/>
    <n v="8.9709999999999998E-2"/>
    <x v="11"/>
    <n v="28"/>
    <x v="2"/>
    <x v="6"/>
  </r>
  <r>
    <x v="925"/>
    <x v="20"/>
    <x v="0"/>
    <n v="0.13600000000000001"/>
    <x v="11"/>
    <n v="28"/>
    <x v="2"/>
    <x v="6"/>
  </r>
  <r>
    <x v="925"/>
    <x v="0"/>
    <x v="1"/>
    <n v="0.12861300000000001"/>
    <x v="11"/>
    <n v="28"/>
    <x v="2"/>
    <x v="6"/>
  </r>
  <r>
    <x v="925"/>
    <x v="16"/>
    <x v="1"/>
    <n v="0.2837228"/>
    <x v="11"/>
    <n v="28"/>
    <x v="2"/>
    <x v="6"/>
  </r>
  <r>
    <x v="925"/>
    <x v="14"/>
    <x v="1"/>
    <n v="0.27173659999999999"/>
    <x v="11"/>
    <n v="28"/>
    <x v="2"/>
    <x v="6"/>
  </r>
  <r>
    <x v="925"/>
    <x v="2"/>
    <x v="1"/>
    <n v="0.27944059999999998"/>
    <x v="11"/>
    <n v="28"/>
    <x v="2"/>
    <x v="6"/>
  </r>
  <r>
    <x v="925"/>
    <x v="5"/>
    <x v="1"/>
    <n v="0.1180814"/>
    <x v="11"/>
    <n v="28"/>
    <x v="2"/>
    <x v="6"/>
  </r>
  <r>
    <x v="925"/>
    <x v="6"/>
    <x v="1"/>
    <n v="0.23005610000000001"/>
    <x v="11"/>
    <n v="28"/>
    <x v="2"/>
    <x v="6"/>
  </r>
  <r>
    <x v="925"/>
    <x v="17"/>
    <x v="1"/>
    <n v="0.32220569999999998"/>
    <x v="11"/>
    <n v="28"/>
    <x v="2"/>
    <x v="6"/>
  </r>
  <r>
    <x v="925"/>
    <x v="15"/>
    <x v="1"/>
    <n v="0.31136019999999998"/>
    <x v="11"/>
    <n v="28"/>
    <x v="2"/>
    <x v="6"/>
  </r>
  <r>
    <x v="925"/>
    <x v="8"/>
    <x v="1"/>
    <n v="0.32048539999999998"/>
    <x v="11"/>
    <n v="28"/>
    <x v="2"/>
    <x v="6"/>
  </r>
  <r>
    <x v="925"/>
    <x v="9"/>
    <x v="1"/>
    <n v="0.33265860000000003"/>
    <x v="11"/>
    <n v="28"/>
    <x v="2"/>
    <x v="6"/>
  </r>
  <r>
    <x v="925"/>
    <x v="10"/>
    <x v="1"/>
    <n v="0.34692600000000001"/>
    <x v="11"/>
    <n v="28"/>
    <x v="2"/>
    <x v="6"/>
  </r>
  <r>
    <x v="925"/>
    <x v="11"/>
    <x v="1"/>
    <n v="0.3155675"/>
    <x v="11"/>
    <n v="28"/>
    <x v="2"/>
    <x v="6"/>
  </r>
  <r>
    <x v="925"/>
    <x v="12"/>
    <x v="1"/>
    <n v="0.36592439999999998"/>
    <x v="11"/>
    <n v="28"/>
    <x v="2"/>
    <x v="6"/>
  </r>
  <r>
    <x v="925"/>
    <x v="18"/>
    <x v="1"/>
    <n v="0.23972360000000001"/>
    <x v="11"/>
    <n v="28"/>
    <x v="2"/>
    <x v="6"/>
  </r>
  <r>
    <x v="925"/>
    <x v="19"/>
    <x v="1"/>
    <n v="0.2209496"/>
    <x v="11"/>
    <n v="28"/>
    <x v="2"/>
    <x v="6"/>
  </r>
  <r>
    <x v="925"/>
    <x v="13"/>
    <x v="1"/>
    <n v="9.7430970000000006E-2"/>
    <x v="11"/>
    <n v="28"/>
    <x v="2"/>
    <x v="6"/>
  </r>
  <r>
    <x v="925"/>
    <x v="20"/>
    <x v="1"/>
    <n v="0.19817399999999999"/>
    <x v="11"/>
    <n v="28"/>
    <x v="2"/>
    <x v="6"/>
  </r>
  <r>
    <x v="926"/>
    <x v="0"/>
    <x v="3"/>
    <n v="0.6946"/>
    <x v="11"/>
    <n v="29"/>
    <x v="2"/>
    <x v="6"/>
  </r>
  <r>
    <x v="926"/>
    <x v="16"/>
    <x v="3"/>
    <n v="1.5185999999999999"/>
    <x v="11"/>
    <n v="29"/>
    <x v="2"/>
    <x v="6"/>
  </r>
  <r>
    <x v="926"/>
    <x v="14"/>
    <x v="3"/>
    <n v="1.4554"/>
    <x v="11"/>
    <n v="29"/>
    <x v="2"/>
    <x v="6"/>
  </r>
  <r>
    <x v="926"/>
    <x v="2"/>
    <x v="3"/>
    <n v="1.4945999999999999"/>
    <x v="11"/>
    <n v="29"/>
    <x v="2"/>
    <x v="6"/>
  </r>
  <r>
    <x v="926"/>
    <x v="5"/>
    <x v="3"/>
    <n v="1.0286999999999999"/>
    <x v="11"/>
    <n v="29"/>
    <x v="2"/>
    <x v="6"/>
  </r>
  <r>
    <x v="926"/>
    <x v="6"/>
    <x v="3"/>
    <n v="1.2326999999999999"/>
    <x v="11"/>
    <n v="29"/>
    <x v="2"/>
    <x v="6"/>
  </r>
  <r>
    <x v="926"/>
    <x v="17"/>
    <x v="3"/>
    <n v="1.7294"/>
    <x v="11"/>
    <n v="29"/>
    <x v="2"/>
    <x v="6"/>
  </r>
  <r>
    <x v="926"/>
    <x v="15"/>
    <x v="3"/>
    <n v="1.671"/>
    <x v="11"/>
    <n v="29"/>
    <x v="2"/>
    <x v="6"/>
  </r>
  <r>
    <x v="926"/>
    <x v="8"/>
    <x v="3"/>
    <n v="1.7141999999999999"/>
    <x v="11"/>
    <n v="29"/>
    <x v="2"/>
    <x v="6"/>
  </r>
  <r>
    <x v="926"/>
    <x v="9"/>
    <x v="3"/>
    <n v="1.7865"/>
    <x v="11"/>
    <n v="29"/>
    <x v="2"/>
    <x v="6"/>
  </r>
  <r>
    <x v="926"/>
    <x v="10"/>
    <x v="3"/>
    <n v="1.861"/>
    <x v="11"/>
    <n v="29"/>
    <x v="2"/>
    <x v="6"/>
  </r>
  <r>
    <x v="926"/>
    <x v="11"/>
    <x v="3"/>
    <n v="1.6924999999999999"/>
    <x v="11"/>
    <n v="29"/>
    <x v="2"/>
    <x v="6"/>
  </r>
  <r>
    <x v="926"/>
    <x v="12"/>
    <x v="3"/>
    <n v="1.9610000000000001"/>
    <x v="11"/>
    <n v="29"/>
    <x v="2"/>
    <x v="6"/>
  </r>
  <r>
    <x v="926"/>
    <x v="18"/>
    <x v="3"/>
    <n v="1.282"/>
    <x v="11"/>
    <n v="29"/>
    <x v="2"/>
    <x v="6"/>
  </r>
  <r>
    <x v="926"/>
    <x v="19"/>
    <x v="3"/>
    <n v="1.1816"/>
    <x v="11"/>
    <n v="29"/>
    <x v="2"/>
    <x v="6"/>
  </r>
  <r>
    <x v="926"/>
    <x v="13"/>
    <x v="3"/>
    <n v="0.85640000000000005"/>
    <x v="11"/>
    <n v="29"/>
    <x v="2"/>
    <x v="6"/>
  </r>
  <r>
    <x v="926"/>
    <x v="20"/>
    <x v="3"/>
    <n v="1.0598000000000001"/>
    <x v="11"/>
    <n v="29"/>
    <x v="2"/>
    <x v="6"/>
  </r>
  <r>
    <x v="926"/>
    <x v="0"/>
    <x v="2"/>
    <n v="0.39845540000000002"/>
    <x v="11"/>
    <n v="29"/>
    <x v="2"/>
    <x v="6"/>
  </r>
  <r>
    <x v="926"/>
    <x v="16"/>
    <x v="2"/>
    <n v="0.72128420000000004"/>
    <x v="11"/>
    <n v="29"/>
    <x v="2"/>
    <x v="6"/>
  </r>
  <r>
    <x v="926"/>
    <x v="14"/>
    <x v="2"/>
    <n v="0.669902"/>
    <x v="11"/>
    <n v="29"/>
    <x v="2"/>
    <x v="6"/>
  </r>
  <r>
    <x v="926"/>
    <x v="2"/>
    <x v="2"/>
    <n v="0.70177199999999995"/>
    <x v="11"/>
    <n v="29"/>
    <x v="2"/>
    <x v="6"/>
  </r>
  <r>
    <x v="926"/>
    <x v="5"/>
    <x v="2"/>
    <n v="0.74364390000000002"/>
    <x v="11"/>
    <n v="29"/>
    <x v="2"/>
    <x v="6"/>
  </r>
  <r>
    <x v="926"/>
    <x v="6"/>
    <x v="2"/>
    <n v="0.61299510000000001"/>
    <x v="11"/>
    <n v="29"/>
    <x v="2"/>
    <x v="6"/>
  </r>
  <r>
    <x v="926"/>
    <x v="17"/>
    <x v="2"/>
    <n v="0.73803620000000003"/>
    <x v="11"/>
    <n v="29"/>
    <x v="2"/>
    <x v="6"/>
  </r>
  <r>
    <x v="926"/>
    <x v="15"/>
    <x v="2"/>
    <n v="0.69055659999999996"/>
    <x v="11"/>
    <n v="29"/>
    <x v="2"/>
    <x v="6"/>
  </r>
  <r>
    <x v="926"/>
    <x v="8"/>
    <x v="2"/>
    <n v="0.72567859999999995"/>
    <x v="11"/>
    <n v="29"/>
    <x v="2"/>
    <x v="6"/>
  </r>
  <r>
    <x v="926"/>
    <x v="9"/>
    <x v="2"/>
    <n v="0.78445909999999996"/>
    <x v="11"/>
    <n v="29"/>
    <x v="2"/>
    <x v="6"/>
  </r>
  <r>
    <x v="926"/>
    <x v="10"/>
    <x v="2"/>
    <n v="0.845028"/>
    <x v="11"/>
    <n v="29"/>
    <x v="2"/>
    <x v="6"/>
  </r>
  <r>
    <x v="926"/>
    <x v="11"/>
    <x v="2"/>
    <n v="0.7080362"/>
    <x v="11"/>
    <n v="29"/>
    <x v="2"/>
    <x v="6"/>
  </r>
  <r>
    <x v="926"/>
    <x v="12"/>
    <x v="2"/>
    <n v="0.92632899999999996"/>
    <x v="11"/>
    <n v="29"/>
    <x v="2"/>
    <x v="6"/>
  </r>
  <r>
    <x v="926"/>
    <x v="18"/>
    <x v="2"/>
    <n v="0.93597640000000004"/>
    <x v="11"/>
    <n v="29"/>
    <x v="2"/>
    <x v="6"/>
  </r>
  <r>
    <x v="926"/>
    <x v="19"/>
    <x v="2"/>
    <n v="0.82465029999999995"/>
    <x v="11"/>
    <n v="29"/>
    <x v="2"/>
    <x v="6"/>
  </r>
  <r>
    <x v="926"/>
    <x v="13"/>
    <x v="2"/>
    <n v="0.66816609999999999"/>
    <x v="11"/>
    <n v="29"/>
    <x v="2"/>
    <x v="6"/>
  </r>
  <r>
    <x v="926"/>
    <x v="20"/>
    <x v="2"/>
    <n v="0.72562599999999999"/>
    <x v="11"/>
    <n v="29"/>
    <x v="2"/>
    <x v="6"/>
  </r>
  <r>
    <x v="926"/>
    <x v="0"/>
    <x v="0"/>
    <n v="0.16625999999999999"/>
    <x v="11"/>
    <n v="29"/>
    <x v="2"/>
    <x v="6"/>
  </r>
  <r>
    <x v="926"/>
    <x v="16"/>
    <x v="0"/>
    <n v="0.51334999999999997"/>
    <x v="11"/>
    <n v="29"/>
    <x v="2"/>
    <x v="6"/>
  </r>
  <r>
    <x v="926"/>
    <x v="14"/>
    <x v="0"/>
    <n v="0.51334999999999997"/>
    <x v="11"/>
    <n v="29"/>
    <x v="2"/>
    <x v="6"/>
  </r>
  <r>
    <x v="926"/>
    <x v="2"/>
    <x v="0"/>
    <n v="0.51334999999999997"/>
    <x v="11"/>
    <n v="29"/>
    <x v="2"/>
    <x v="6"/>
  </r>
  <r>
    <x v="926"/>
    <x v="5"/>
    <x v="0"/>
    <n v="0.16671"/>
    <x v="11"/>
    <n v="29"/>
    <x v="2"/>
    <x v="6"/>
  </r>
  <r>
    <x v="926"/>
    <x v="6"/>
    <x v="0"/>
    <n v="0.38919999999999999"/>
    <x v="11"/>
    <n v="29"/>
    <x v="2"/>
    <x v="6"/>
  </r>
  <r>
    <x v="926"/>
    <x v="17"/>
    <x v="0"/>
    <n v="0.66798000000000002"/>
    <x v="11"/>
    <n v="29"/>
    <x v="2"/>
    <x v="6"/>
  </r>
  <r>
    <x v="926"/>
    <x v="15"/>
    <x v="0"/>
    <n v="0.66798000000000002"/>
    <x v="11"/>
    <n v="29"/>
    <x v="2"/>
    <x v="6"/>
  </r>
  <r>
    <x v="926"/>
    <x v="8"/>
    <x v="0"/>
    <n v="0.66798000000000002"/>
    <x v="11"/>
    <n v="29"/>
    <x v="2"/>
    <x v="6"/>
  </r>
  <r>
    <x v="926"/>
    <x v="9"/>
    <x v="0"/>
    <n v="0.66798000000000002"/>
    <x v="11"/>
    <n v="29"/>
    <x v="2"/>
    <x v="6"/>
  </r>
  <r>
    <x v="926"/>
    <x v="10"/>
    <x v="0"/>
    <n v="0.66798000000000002"/>
    <x v="11"/>
    <n v="29"/>
    <x v="2"/>
    <x v="6"/>
  </r>
  <r>
    <x v="926"/>
    <x v="11"/>
    <x v="0"/>
    <n v="0.66798000000000002"/>
    <x v="11"/>
    <n v="29"/>
    <x v="2"/>
    <x v="6"/>
  </r>
  <r>
    <x v="926"/>
    <x v="12"/>
    <x v="0"/>
    <n v="0.66798000000000002"/>
    <x v="11"/>
    <n v="29"/>
    <x v="2"/>
    <x v="6"/>
  </r>
  <r>
    <x v="926"/>
    <x v="18"/>
    <x v="0"/>
    <n v="0.10630000000000001"/>
    <x v="11"/>
    <n v="29"/>
    <x v="2"/>
    <x v="6"/>
  </r>
  <r>
    <x v="926"/>
    <x v="19"/>
    <x v="0"/>
    <n v="0.13600000000000001"/>
    <x v="11"/>
    <n v="29"/>
    <x v="2"/>
    <x v="6"/>
  </r>
  <r>
    <x v="926"/>
    <x v="13"/>
    <x v="0"/>
    <n v="8.9709999999999998E-2"/>
    <x v="11"/>
    <n v="29"/>
    <x v="2"/>
    <x v="6"/>
  </r>
  <r>
    <x v="926"/>
    <x v="20"/>
    <x v="0"/>
    <n v="0.13600000000000001"/>
    <x v="11"/>
    <n v="29"/>
    <x v="2"/>
    <x v="6"/>
  </r>
  <r>
    <x v="926"/>
    <x v="0"/>
    <x v="1"/>
    <n v="0.12988459999999999"/>
    <x v="11"/>
    <n v="29"/>
    <x v="2"/>
    <x v="6"/>
  </r>
  <r>
    <x v="926"/>
    <x v="16"/>
    <x v="1"/>
    <n v="0.28396589999999999"/>
    <x v="11"/>
    <n v="29"/>
    <x v="2"/>
    <x v="6"/>
  </r>
  <r>
    <x v="926"/>
    <x v="14"/>
    <x v="1"/>
    <n v="0.272148"/>
    <x v="11"/>
    <n v="29"/>
    <x v="2"/>
    <x v="6"/>
  </r>
  <r>
    <x v="926"/>
    <x v="2"/>
    <x v="1"/>
    <n v="0.27947810000000001"/>
    <x v="11"/>
    <n v="29"/>
    <x v="2"/>
    <x v="6"/>
  </r>
  <r>
    <x v="926"/>
    <x v="5"/>
    <x v="1"/>
    <n v="0.11834600000000001"/>
    <x v="11"/>
    <n v="29"/>
    <x v="2"/>
    <x v="6"/>
  </r>
  <r>
    <x v="926"/>
    <x v="6"/>
    <x v="1"/>
    <n v="0.23050490000000001"/>
    <x v="11"/>
    <n v="29"/>
    <x v="2"/>
    <x v="6"/>
  </r>
  <r>
    <x v="926"/>
    <x v="17"/>
    <x v="1"/>
    <n v="0.3233837"/>
    <x v="11"/>
    <n v="29"/>
    <x v="2"/>
    <x v="6"/>
  </r>
  <r>
    <x v="926"/>
    <x v="15"/>
    <x v="1"/>
    <n v="0.3124634"/>
    <x v="11"/>
    <n v="29"/>
    <x v="2"/>
    <x v="6"/>
  </r>
  <r>
    <x v="926"/>
    <x v="8"/>
    <x v="1"/>
    <n v="0.32054149999999998"/>
    <x v="11"/>
    <n v="29"/>
    <x v="2"/>
    <x v="6"/>
  </r>
  <r>
    <x v="926"/>
    <x v="9"/>
    <x v="1"/>
    <n v="0.334061"/>
    <x v="11"/>
    <n v="29"/>
    <x v="2"/>
    <x v="6"/>
  </r>
  <r>
    <x v="926"/>
    <x v="10"/>
    <x v="1"/>
    <n v="0.34799190000000002"/>
    <x v="11"/>
    <n v="29"/>
    <x v="2"/>
    <x v="6"/>
  </r>
  <r>
    <x v="926"/>
    <x v="11"/>
    <x v="1"/>
    <n v="0.31648369999999998"/>
    <x v="11"/>
    <n v="29"/>
    <x v="2"/>
    <x v="6"/>
  </r>
  <r>
    <x v="926"/>
    <x v="12"/>
    <x v="1"/>
    <n v="0.36669109999999999"/>
    <x v="11"/>
    <n v="29"/>
    <x v="2"/>
    <x v="6"/>
  </r>
  <r>
    <x v="926"/>
    <x v="18"/>
    <x v="1"/>
    <n v="0.23972360000000001"/>
    <x v="11"/>
    <n v="29"/>
    <x v="2"/>
    <x v="6"/>
  </r>
  <r>
    <x v="926"/>
    <x v="19"/>
    <x v="1"/>
    <n v="0.2209496"/>
    <x v="11"/>
    <n v="29"/>
    <x v="2"/>
    <x v="6"/>
  </r>
  <r>
    <x v="926"/>
    <x v="13"/>
    <x v="1"/>
    <n v="9.8523890000000003E-2"/>
    <x v="11"/>
    <n v="29"/>
    <x v="2"/>
    <x v="6"/>
  </r>
  <r>
    <x v="926"/>
    <x v="20"/>
    <x v="1"/>
    <n v="0.19817399999999999"/>
    <x v="11"/>
    <n v="29"/>
    <x v="2"/>
    <x v="6"/>
  </r>
  <r>
    <x v="927"/>
    <x v="0"/>
    <x v="3"/>
    <n v="0.7"/>
    <x v="11"/>
    <n v="30"/>
    <x v="2"/>
    <x v="6"/>
  </r>
  <r>
    <x v="927"/>
    <x v="16"/>
    <x v="3"/>
    <n v="1.5207999999999999"/>
    <x v="11"/>
    <n v="30"/>
    <x v="2"/>
    <x v="6"/>
  </r>
  <r>
    <x v="927"/>
    <x v="14"/>
    <x v="3"/>
    <n v="1.4592000000000001"/>
    <x v="11"/>
    <n v="30"/>
    <x v="2"/>
    <x v="6"/>
  </r>
  <r>
    <x v="927"/>
    <x v="2"/>
    <x v="3"/>
    <n v="1.4993000000000001"/>
    <x v="11"/>
    <n v="30"/>
    <x v="2"/>
    <x v="6"/>
  </r>
  <r>
    <x v="927"/>
    <x v="5"/>
    <x v="3"/>
    <n v="1.0309999999999999"/>
    <x v="11"/>
    <n v="30"/>
    <x v="2"/>
    <x v="6"/>
  </r>
  <r>
    <x v="927"/>
    <x v="6"/>
    <x v="3"/>
    <n v="1.2341"/>
    <x v="11"/>
    <n v="30"/>
    <x v="2"/>
    <x v="6"/>
  </r>
  <r>
    <x v="927"/>
    <x v="17"/>
    <x v="3"/>
    <n v="1.7338"/>
    <x v="11"/>
    <n v="30"/>
    <x v="2"/>
    <x v="6"/>
  </r>
  <r>
    <x v="927"/>
    <x v="15"/>
    <x v="3"/>
    <n v="1.6762999999999999"/>
    <x v="11"/>
    <n v="30"/>
    <x v="2"/>
    <x v="6"/>
  </r>
  <r>
    <x v="927"/>
    <x v="8"/>
    <x v="3"/>
    <n v="1.7221"/>
    <x v="11"/>
    <n v="30"/>
    <x v="2"/>
    <x v="6"/>
  </r>
  <r>
    <x v="927"/>
    <x v="9"/>
    <x v="3"/>
    <n v="1.7902"/>
    <x v="11"/>
    <n v="30"/>
    <x v="2"/>
    <x v="6"/>
  </r>
  <r>
    <x v="927"/>
    <x v="10"/>
    <x v="3"/>
    <n v="1.8648"/>
    <x v="11"/>
    <n v="30"/>
    <x v="2"/>
    <x v="6"/>
  </r>
  <r>
    <x v="927"/>
    <x v="11"/>
    <x v="3"/>
    <n v="1.6933"/>
    <x v="11"/>
    <n v="30"/>
    <x v="2"/>
    <x v="6"/>
  </r>
  <r>
    <x v="927"/>
    <x v="12"/>
    <x v="3"/>
    <n v="1.9748000000000001"/>
    <x v="11"/>
    <n v="30"/>
    <x v="2"/>
    <x v="6"/>
  </r>
  <r>
    <x v="927"/>
    <x v="18"/>
    <x v="3"/>
    <n v="1.282"/>
    <x v="11"/>
    <n v="30"/>
    <x v="2"/>
    <x v="6"/>
  </r>
  <r>
    <x v="927"/>
    <x v="19"/>
    <x v="3"/>
    <n v="1.1816"/>
    <x v="11"/>
    <n v="30"/>
    <x v="2"/>
    <x v="6"/>
  </r>
  <r>
    <x v="927"/>
    <x v="13"/>
    <x v="3"/>
    <n v="0.85629999999999995"/>
    <x v="11"/>
    <n v="30"/>
    <x v="2"/>
    <x v="6"/>
  </r>
  <r>
    <x v="927"/>
    <x v="20"/>
    <x v="3"/>
    <n v="1.0598000000000001"/>
    <x v="11"/>
    <n v="30"/>
    <x v="2"/>
    <x v="6"/>
  </r>
  <r>
    <x v="927"/>
    <x v="0"/>
    <x v="2"/>
    <n v="0.40284569999999997"/>
    <x v="11"/>
    <n v="30"/>
    <x v="2"/>
    <x v="6"/>
  </r>
  <r>
    <x v="927"/>
    <x v="16"/>
    <x v="2"/>
    <n v="0.72307279999999996"/>
    <x v="11"/>
    <n v="30"/>
    <x v="2"/>
    <x v="6"/>
  </r>
  <r>
    <x v="927"/>
    <x v="14"/>
    <x v="2"/>
    <n v="0.67299149999999996"/>
    <x v="11"/>
    <n v="30"/>
    <x v="2"/>
    <x v="6"/>
  </r>
  <r>
    <x v="927"/>
    <x v="2"/>
    <x v="2"/>
    <n v="0.70559309999999997"/>
    <x v="11"/>
    <n v="30"/>
    <x v="2"/>
    <x v="6"/>
  </r>
  <r>
    <x v="927"/>
    <x v="5"/>
    <x v="2"/>
    <n v="0.74567939999999999"/>
    <x v="11"/>
    <n v="30"/>
    <x v="2"/>
    <x v="6"/>
  </r>
  <r>
    <x v="927"/>
    <x v="6"/>
    <x v="2"/>
    <n v="0.61413340000000005"/>
    <x v="11"/>
    <n v="30"/>
    <x v="2"/>
    <x v="6"/>
  </r>
  <r>
    <x v="927"/>
    <x v="17"/>
    <x v="2"/>
    <n v="0.74161339999999998"/>
    <x v="11"/>
    <n v="30"/>
    <x v="2"/>
    <x v="6"/>
  </r>
  <r>
    <x v="927"/>
    <x v="15"/>
    <x v="2"/>
    <n v="0.69486559999999997"/>
    <x v="11"/>
    <n v="30"/>
    <x v="2"/>
    <x v="6"/>
  </r>
  <r>
    <x v="927"/>
    <x v="8"/>
    <x v="2"/>
    <n v="0.73210140000000001"/>
    <x v="11"/>
    <n v="30"/>
    <x v="2"/>
    <x v="6"/>
  </r>
  <r>
    <x v="927"/>
    <x v="9"/>
    <x v="2"/>
    <n v="0.78746720000000003"/>
    <x v="11"/>
    <n v="30"/>
    <x v="2"/>
    <x v="6"/>
  </r>
  <r>
    <x v="927"/>
    <x v="10"/>
    <x v="2"/>
    <n v="0.84811760000000003"/>
    <x v="11"/>
    <n v="30"/>
    <x v="2"/>
    <x v="6"/>
  </r>
  <r>
    <x v="927"/>
    <x v="11"/>
    <x v="2"/>
    <n v="0.7086867"/>
    <x v="11"/>
    <n v="30"/>
    <x v="2"/>
    <x v="6"/>
  </r>
  <r>
    <x v="927"/>
    <x v="12"/>
    <x v="2"/>
    <n v="0.93754839999999995"/>
    <x v="11"/>
    <n v="30"/>
    <x v="2"/>
    <x v="6"/>
  </r>
  <r>
    <x v="927"/>
    <x v="18"/>
    <x v="2"/>
    <n v="0.93597640000000004"/>
    <x v="11"/>
    <n v="30"/>
    <x v="2"/>
    <x v="6"/>
  </r>
  <r>
    <x v="927"/>
    <x v="19"/>
    <x v="2"/>
    <n v="0.82465029999999995"/>
    <x v="11"/>
    <n v="30"/>
    <x v="2"/>
    <x v="6"/>
  </r>
  <r>
    <x v="927"/>
    <x v="13"/>
    <x v="2"/>
    <n v="0.66807760000000005"/>
    <x v="11"/>
    <n v="30"/>
    <x v="2"/>
    <x v="6"/>
  </r>
  <r>
    <x v="927"/>
    <x v="20"/>
    <x v="2"/>
    <n v="0.72562599999999999"/>
    <x v="11"/>
    <n v="30"/>
    <x v="2"/>
    <x v="6"/>
  </r>
  <r>
    <x v="927"/>
    <x v="0"/>
    <x v="0"/>
    <n v="0.16625999999999999"/>
    <x v="11"/>
    <n v="30"/>
    <x v="2"/>
    <x v="6"/>
  </r>
  <r>
    <x v="927"/>
    <x v="16"/>
    <x v="0"/>
    <n v="0.51334999999999997"/>
    <x v="11"/>
    <n v="30"/>
    <x v="2"/>
    <x v="6"/>
  </r>
  <r>
    <x v="927"/>
    <x v="14"/>
    <x v="0"/>
    <n v="0.51334999999999997"/>
    <x v="11"/>
    <n v="30"/>
    <x v="2"/>
    <x v="6"/>
  </r>
  <r>
    <x v="927"/>
    <x v="2"/>
    <x v="0"/>
    <n v="0.51334999999999997"/>
    <x v="11"/>
    <n v="30"/>
    <x v="2"/>
    <x v="6"/>
  </r>
  <r>
    <x v="927"/>
    <x v="5"/>
    <x v="0"/>
    <n v="0.16671"/>
    <x v="11"/>
    <n v="30"/>
    <x v="2"/>
    <x v="6"/>
  </r>
  <r>
    <x v="927"/>
    <x v="6"/>
    <x v="0"/>
    <n v="0.38919999999999999"/>
    <x v="11"/>
    <n v="30"/>
    <x v="2"/>
    <x v="6"/>
  </r>
  <r>
    <x v="927"/>
    <x v="17"/>
    <x v="0"/>
    <n v="0.66798000000000002"/>
    <x v="11"/>
    <n v="30"/>
    <x v="2"/>
    <x v="6"/>
  </r>
  <r>
    <x v="927"/>
    <x v="15"/>
    <x v="0"/>
    <n v="0.66798000000000002"/>
    <x v="11"/>
    <n v="30"/>
    <x v="2"/>
    <x v="6"/>
  </r>
  <r>
    <x v="927"/>
    <x v="8"/>
    <x v="0"/>
    <n v="0.66798000000000002"/>
    <x v="11"/>
    <n v="30"/>
    <x v="2"/>
    <x v="6"/>
  </r>
  <r>
    <x v="927"/>
    <x v="9"/>
    <x v="0"/>
    <n v="0.66798000000000002"/>
    <x v="11"/>
    <n v="30"/>
    <x v="2"/>
    <x v="6"/>
  </r>
  <r>
    <x v="927"/>
    <x v="10"/>
    <x v="0"/>
    <n v="0.66798000000000002"/>
    <x v="11"/>
    <n v="30"/>
    <x v="2"/>
    <x v="6"/>
  </r>
  <r>
    <x v="927"/>
    <x v="11"/>
    <x v="0"/>
    <n v="0.66798000000000002"/>
    <x v="11"/>
    <n v="30"/>
    <x v="2"/>
    <x v="6"/>
  </r>
  <r>
    <x v="927"/>
    <x v="12"/>
    <x v="0"/>
    <n v="0.66798000000000002"/>
    <x v="11"/>
    <n v="30"/>
    <x v="2"/>
    <x v="6"/>
  </r>
  <r>
    <x v="927"/>
    <x v="18"/>
    <x v="0"/>
    <n v="0.10630000000000001"/>
    <x v="11"/>
    <n v="30"/>
    <x v="2"/>
    <x v="6"/>
  </r>
  <r>
    <x v="927"/>
    <x v="19"/>
    <x v="0"/>
    <n v="0.13600000000000001"/>
    <x v="11"/>
    <n v="30"/>
    <x v="2"/>
    <x v="6"/>
  </r>
  <r>
    <x v="927"/>
    <x v="13"/>
    <x v="0"/>
    <n v="8.9709999999999998E-2"/>
    <x v="11"/>
    <n v="30"/>
    <x v="2"/>
    <x v="6"/>
  </r>
  <r>
    <x v="927"/>
    <x v="20"/>
    <x v="0"/>
    <n v="0.13600000000000001"/>
    <x v="11"/>
    <n v="30"/>
    <x v="2"/>
    <x v="6"/>
  </r>
  <r>
    <x v="927"/>
    <x v="0"/>
    <x v="1"/>
    <n v="0.13089429999999999"/>
    <x v="11"/>
    <n v="30"/>
    <x v="2"/>
    <x v="6"/>
  </r>
  <r>
    <x v="927"/>
    <x v="16"/>
    <x v="1"/>
    <n v="0.2843772"/>
    <x v="11"/>
    <n v="30"/>
    <x v="2"/>
    <x v="6"/>
  </r>
  <r>
    <x v="927"/>
    <x v="14"/>
    <x v="1"/>
    <n v="0.2728585"/>
    <x v="11"/>
    <n v="30"/>
    <x v="2"/>
    <x v="6"/>
  </r>
  <r>
    <x v="927"/>
    <x v="2"/>
    <x v="1"/>
    <n v="0.28035690000000002"/>
    <x v="11"/>
    <n v="30"/>
    <x v="2"/>
    <x v="6"/>
  </r>
  <r>
    <x v="927"/>
    <x v="5"/>
    <x v="1"/>
    <n v="0.1186106"/>
    <x v="11"/>
    <n v="30"/>
    <x v="2"/>
    <x v="6"/>
  </r>
  <r>
    <x v="927"/>
    <x v="6"/>
    <x v="1"/>
    <n v="0.23076669999999999"/>
    <x v="11"/>
    <n v="30"/>
    <x v="2"/>
    <x v="6"/>
  </r>
  <r>
    <x v="927"/>
    <x v="17"/>
    <x v="1"/>
    <n v="0.32420650000000001"/>
    <x v="11"/>
    <n v="30"/>
    <x v="2"/>
    <x v="6"/>
  </r>
  <r>
    <x v="927"/>
    <x v="15"/>
    <x v="1"/>
    <n v="0.31345450000000002"/>
    <x v="11"/>
    <n v="30"/>
    <x v="2"/>
    <x v="6"/>
  </r>
  <r>
    <x v="927"/>
    <x v="8"/>
    <x v="1"/>
    <n v="0.32201869999999999"/>
    <x v="11"/>
    <n v="30"/>
    <x v="2"/>
    <x v="6"/>
  </r>
  <r>
    <x v="927"/>
    <x v="9"/>
    <x v="1"/>
    <n v="0.33475290000000002"/>
    <x v="11"/>
    <n v="30"/>
    <x v="2"/>
    <x v="6"/>
  </r>
  <r>
    <x v="927"/>
    <x v="10"/>
    <x v="1"/>
    <n v="0.34870240000000002"/>
    <x v="11"/>
    <n v="30"/>
    <x v="2"/>
    <x v="6"/>
  </r>
  <r>
    <x v="927"/>
    <x v="11"/>
    <x v="1"/>
    <n v="0.31663330000000001"/>
    <x v="11"/>
    <n v="30"/>
    <x v="2"/>
    <x v="6"/>
  </r>
  <r>
    <x v="927"/>
    <x v="12"/>
    <x v="1"/>
    <n v="0.36927149999999997"/>
    <x v="11"/>
    <n v="30"/>
    <x v="2"/>
    <x v="6"/>
  </r>
  <r>
    <x v="927"/>
    <x v="18"/>
    <x v="1"/>
    <n v="0.23972360000000001"/>
    <x v="11"/>
    <n v="30"/>
    <x v="2"/>
    <x v="6"/>
  </r>
  <r>
    <x v="927"/>
    <x v="19"/>
    <x v="1"/>
    <n v="0.2209496"/>
    <x v="11"/>
    <n v="30"/>
    <x v="2"/>
    <x v="6"/>
  </r>
  <r>
    <x v="927"/>
    <x v="13"/>
    <x v="1"/>
    <n v="9.8512390000000005E-2"/>
    <x v="11"/>
    <n v="30"/>
    <x v="2"/>
    <x v="6"/>
  </r>
  <r>
    <x v="927"/>
    <x v="20"/>
    <x v="1"/>
    <n v="0.19817399999999999"/>
    <x v="11"/>
    <n v="30"/>
    <x v="2"/>
    <x v="6"/>
  </r>
  <r>
    <x v="928"/>
    <x v="0"/>
    <x v="3"/>
    <n v="0.70069999999999999"/>
    <x v="11"/>
    <n v="31"/>
    <x v="2"/>
    <x v="6"/>
  </r>
  <r>
    <x v="928"/>
    <x v="16"/>
    <x v="3"/>
    <n v="1.5138"/>
    <x v="11"/>
    <n v="31"/>
    <x v="2"/>
    <x v="6"/>
  </r>
  <r>
    <x v="928"/>
    <x v="14"/>
    <x v="3"/>
    <n v="1.4499"/>
    <x v="11"/>
    <n v="31"/>
    <x v="2"/>
    <x v="6"/>
  </r>
  <r>
    <x v="928"/>
    <x v="2"/>
    <x v="3"/>
    <n v="1.4853000000000001"/>
    <x v="11"/>
    <n v="31"/>
    <x v="2"/>
    <x v="6"/>
  </r>
  <r>
    <x v="928"/>
    <x v="5"/>
    <x v="3"/>
    <n v="1.0248999999999999"/>
    <x v="11"/>
    <n v="31"/>
    <x v="2"/>
    <x v="6"/>
  </r>
  <r>
    <x v="928"/>
    <x v="6"/>
    <x v="3"/>
    <n v="1.2342"/>
    <x v="11"/>
    <n v="31"/>
    <x v="2"/>
    <x v="6"/>
  </r>
  <r>
    <x v="928"/>
    <x v="17"/>
    <x v="3"/>
    <n v="1.7287999999999999"/>
    <x v="11"/>
    <n v="31"/>
    <x v="2"/>
    <x v="6"/>
  </r>
  <r>
    <x v="928"/>
    <x v="15"/>
    <x v="3"/>
    <n v="1.6677"/>
    <x v="11"/>
    <n v="31"/>
    <x v="2"/>
    <x v="6"/>
  </r>
  <r>
    <x v="928"/>
    <x v="8"/>
    <x v="3"/>
    <n v="1.7045999999999999"/>
    <x v="11"/>
    <n v="31"/>
    <x v="2"/>
    <x v="6"/>
  </r>
  <r>
    <x v="928"/>
    <x v="9"/>
    <x v="3"/>
    <n v="1.7889999999999999"/>
    <x v="11"/>
    <n v="31"/>
    <x v="2"/>
    <x v="6"/>
  </r>
  <r>
    <x v="928"/>
    <x v="10"/>
    <x v="3"/>
    <n v="1.8542000000000001"/>
    <x v="11"/>
    <n v="31"/>
    <x v="2"/>
    <x v="6"/>
  </r>
  <r>
    <x v="928"/>
    <x v="11"/>
    <x v="3"/>
    <n v="1.6899"/>
    <x v="11"/>
    <n v="31"/>
    <x v="2"/>
    <x v="6"/>
  </r>
  <r>
    <x v="928"/>
    <x v="12"/>
    <x v="3"/>
    <n v="1.9757"/>
    <x v="11"/>
    <n v="31"/>
    <x v="2"/>
    <x v="6"/>
  </r>
  <r>
    <x v="928"/>
    <x v="18"/>
    <x v="3"/>
    <n v="1.337"/>
    <x v="11"/>
    <n v="31"/>
    <x v="2"/>
    <x v="6"/>
  </r>
  <r>
    <x v="928"/>
    <x v="19"/>
    <x v="3"/>
    <n v="1.2210000000000001"/>
    <x v="11"/>
    <n v="31"/>
    <x v="2"/>
    <x v="6"/>
  </r>
  <r>
    <x v="928"/>
    <x v="13"/>
    <x v="3"/>
    <n v="0.86719999999999997"/>
    <x v="11"/>
    <n v="31"/>
    <x v="2"/>
    <x v="6"/>
  </r>
  <r>
    <x v="928"/>
    <x v="20"/>
    <x v="3"/>
    <n v="1.0598000000000001"/>
    <x v="11"/>
    <n v="31"/>
    <x v="2"/>
    <x v="6"/>
  </r>
  <r>
    <x v="928"/>
    <x v="0"/>
    <x v="2"/>
    <n v="0.40341480000000002"/>
    <x v="11"/>
    <n v="31"/>
    <x v="2"/>
    <x v="6"/>
  </r>
  <r>
    <x v="928"/>
    <x v="16"/>
    <x v="2"/>
    <n v="0.71738170000000001"/>
    <x v="11"/>
    <n v="31"/>
    <x v="2"/>
    <x v="6"/>
  </r>
  <r>
    <x v="928"/>
    <x v="14"/>
    <x v="2"/>
    <n v="0.66543050000000004"/>
    <x v="11"/>
    <n v="31"/>
    <x v="2"/>
    <x v="6"/>
  </r>
  <r>
    <x v="928"/>
    <x v="2"/>
    <x v="2"/>
    <n v="0.69421089999999996"/>
    <x v="11"/>
    <n v="31"/>
    <x v="2"/>
    <x v="6"/>
  </r>
  <r>
    <x v="928"/>
    <x v="5"/>
    <x v="2"/>
    <n v="0.74028110000000003"/>
    <x v="11"/>
    <n v="31"/>
    <x v="2"/>
    <x v="6"/>
  </r>
  <r>
    <x v="928"/>
    <x v="6"/>
    <x v="2"/>
    <n v="0.6142147"/>
    <x v="11"/>
    <n v="31"/>
    <x v="2"/>
    <x v="6"/>
  </r>
  <r>
    <x v="928"/>
    <x v="17"/>
    <x v="2"/>
    <n v="0.73754850000000005"/>
    <x v="11"/>
    <n v="31"/>
    <x v="2"/>
    <x v="6"/>
  </r>
  <r>
    <x v="928"/>
    <x v="15"/>
    <x v="2"/>
    <n v="0.68787370000000003"/>
    <x v="11"/>
    <n v="31"/>
    <x v="2"/>
    <x v="6"/>
  </r>
  <r>
    <x v="928"/>
    <x v="8"/>
    <x v="2"/>
    <n v="0.7178736"/>
    <x v="11"/>
    <n v="31"/>
    <x v="2"/>
    <x v="6"/>
  </r>
  <r>
    <x v="928"/>
    <x v="9"/>
    <x v="2"/>
    <n v="0.78649159999999996"/>
    <x v="11"/>
    <n v="31"/>
    <x v="2"/>
    <x v="6"/>
  </r>
  <r>
    <x v="928"/>
    <x v="10"/>
    <x v="2"/>
    <n v="0.83949960000000001"/>
    <x v="11"/>
    <n v="31"/>
    <x v="2"/>
    <x v="6"/>
  </r>
  <r>
    <x v="928"/>
    <x v="11"/>
    <x v="2"/>
    <n v="0.70592239999999995"/>
    <x v="11"/>
    <n v="31"/>
    <x v="2"/>
    <x v="6"/>
  </r>
  <r>
    <x v="928"/>
    <x v="12"/>
    <x v="2"/>
    <n v="0.93828009999999995"/>
    <x v="11"/>
    <n v="31"/>
    <x v="2"/>
    <x v="6"/>
  </r>
  <r>
    <x v="928"/>
    <x v="18"/>
    <x v="2"/>
    <n v="0.98069189999999995"/>
    <x v="11"/>
    <n v="31"/>
    <x v="2"/>
    <x v="6"/>
  </r>
  <r>
    <x v="928"/>
    <x v="19"/>
    <x v="2"/>
    <n v="0.85668279999999997"/>
    <x v="11"/>
    <n v="31"/>
    <x v="2"/>
    <x v="6"/>
  </r>
  <r>
    <x v="928"/>
    <x v="13"/>
    <x v="2"/>
    <n v="0.67772359999999998"/>
    <x v="11"/>
    <n v="31"/>
    <x v="2"/>
    <x v="6"/>
  </r>
  <r>
    <x v="928"/>
    <x v="20"/>
    <x v="2"/>
    <n v="0.72562599999999999"/>
    <x v="11"/>
    <n v="31"/>
    <x v="2"/>
    <x v="6"/>
  </r>
  <r>
    <x v="928"/>
    <x v="0"/>
    <x v="0"/>
    <n v="0.16625999999999999"/>
    <x v="11"/>
    <n v="31"/>
    <x v="2"/>
    <x v="6"/>
  </r>
  <r>
    <x v="928"/>
    <x v="16"/>
    <x v="0"/>
    <n v="0.51334999999999997"/>
    <x v="11"/>
    <n v="31"/>
    <x v="2"/>
    <x v="6"/>
  </r>
  <r>
    <x v="928"/>
    <x v="14"/>
    <x v="0"/>
    <n v="0.51334999999999997"/>
    <x v="11"/>
    <n v="31"/>
    <x v="2"/>
    <x v="6"/>
  </r>
  <r>
    <x v="928"/>
    <x v="2"/>
    <x v="0"/>
    <n v="0.51334999999999997"/>
    <x v="11"/>
    <n v="31"/>
    <x v="2"/>
    <x v="6"/>
  </r>
  <r>
    <x v="928"/>
    <x v="5"/>
    <x v="0"/>
    <n v="0.16671"/>
    <x v="11"/>
    <n v="31"/>
    <x v="2"/>
    <x v="6"/>
  </r>
  <r>
    <x v="928"/>
    <x v="6"/>
    <x v="0"/>
    <n v="0.38919999999999999"/>
    <x v="11"/>
    <n v="31"/>
    <x v="2"/>
    <x v="6"/>
  </r>
  <r>
    <x v="928"/>
    <x v="17"/>
    <x v="0"/>
    <n v="0.66798000000000002"/>
    <x v="11"/>
    <n v="31"/>
    <x v="2"/>
    <x v="6"/>
  </r>
  <r>
    <x v="928"/>
    <x v="15"/>
    <x v="0"/>
    <n v="0.66798000000000002"/>
    <x v="11"/>
    <n v="31"/>
    <x v="2"/>
    <x v="6"/>
  </r>
  <r>
    <x v="928"/>
    <x v="8"/>
    <x v="0"/>
    <n v="0.66798000000000002"/>
    <x v="11"/>
    <n v="31"/>
    <x v="2"/>
    <x v="6"/>
  </r>
  <r>
    <x v="928"/>
    <x v="9"/>
    <x v="0"/>
    <n v="0.66798000000000002"/>
    <x v="11"/>
    <n v="31"/>
    <x v="2"/>
    <x v="6"/>
  </r>
  <r>
    <x v="928"/>
    <x v="10"/>
    <x v="0"/>
    <n v="0.66798000000000002"/>
    <x v="11"/>
    <n v="31"/>
    <x v="2"/>
    <x v="6"/>
  </r>
  <r>
    <x v="928"/>
    <x v="11"/>
    <x v="0"/>
    <n v="0.66798000000000002"/>
    <x v="11"/>
    <n v="31"/>
    <x v="2"/>
    <x v="6"/>
  </r>
  <r>
    <x v="928"/>
    <x v="12"/>
    <x v="0"/>
    <n v="0.66798000000000002"/>
    <x v="11"/>
    <n v="31"/>
    <x v="2"/>
    <x v="6"/>
  </r>
  <r>
    <x v="928"/>
    <x v="18"/>
    <x v="0"/>
    <n v="0.10630000000000001"/>
    <x v="11"/>
    <n v="31"/>
    <x v="2"/>
    <x v="6"/>
  </r>
  <r>
    <x v="928"/>
    <x v="19"/>
    <x v="0"/>
    <n v="0.13600000000000001"/>
    <x v="11"/>
    <n v="31"/>
    <x v="2"/>
    <x v="6"/>
  </r>
  <r>
    <x v="928"/>
    <x v="13"/>
    <x v="0"/>
    <n v="8.9709999999999998E-2"/>
    <x v="11"/>
    <n v="31"/>
    <x v="2"/>
    <x v="6"/>
  </r>
  <r>
    <x v="928"/>
    <x v="20"/>
    <x v="0"/>
    <n v="0.13600000000000001"/>
    <x v="11"/>
    <n v="31"/>
    <x v="2"/>
    <x v="6"/>
  </r>
  <r>
    <x v="928"/>
    <x v="0"/>
    <x v="1"/>
    <n v="0.13102520000000001"/>
    <x v="11"/>
    <n v="31"/>
    <x v="2"/>
    <x v="6"/>
  </r>
  <r>
    <x v="928"/>
    <x v="16"/>
    <x v="1"/>
    <n v="0.28306829999999999"/>
    <x v="11"/>
    <n v="31"/>
    <x v="2"/>
    <x v="6"/>
  </r>
  <r>
    <x v="928"/>
    <x v="14"/>
    <x v="1"/>
    <n v="0.27111950000000001"/>
    <x v="11"/>
    <n v="31"/>
    <x v="2"/>
    <x v="6"/>
  </r>
  <r>
    <x v="928"/>
    <x v="2"/>
    <x v="1"/>
    <n v="0.27773900000000001"/>
    <x v="11"/>
    <n v="31"/>
    <x v="2"/>
    <x v="6"/>
  </r>
  <r>
    <x v="928"/>
    <x v="5"/>
    <x v="1"/>
    <n v="0.11790879999999999"/>
    <x v="11"/>
    <n v="31"/>
    <x v="2"/>
    <x v="6"/>
  </r>
  <r>
    <x v="928"/>
    <x v="6"/>
    <x v="1"/>
    <n v="0.2307854"/>
    <x v="11"/>
    <n v="31"/>
    <x v="2"/>
    <x v="6"/>
  </r>
  <r>
    <x v="928"/>
    <x v="17"/>
    <x v="1"/>
    <n v="0.32327149999999999"/>
    <x v="11"/>
    <n v="31"/>
    <x v="2"/>
    <x v="6"/>
  </r>
  <r>
    <x v="928"/>
    <x v="15"/>
    <x v="1"/>
    <n v="0.31184630000000002"/>
    <x v="11"/>
    <n v="31"/>
    <x v="2"/>
    <x v="6"/>
  </r>
  <r>
    <x v="928"/>
    <x v="8"/>
    <x v="1"/>
    <n v="0.31874629999999998"/>
    <x v="11"/>
    <n v="31"/>
    <x v="2"/>
    <x v="6"/>
  </r>
  <r>
    <x v="928"/>
    <x v="9"/>
    <x v="1"/>
    <n v="0.33452850000000001"/>
    <x v="11"/>
    <n v="31"/>
    <x v="2"/>
    <x v="6"/>
  </r>
  <r>
    <x v="928"/>
    <x v="10"/>
    <x v="1"/>
    <n v="0.34672029999999998"/>
    <x v="11"/>
    <n v="31"/>
    <x v="2"/>
    <x v="6"/>
  </r>
  <r>
    <x v="928"/>
    <x v="11"/>
    <x v="1"/>
    <n v="0.31599759999999999"/>
    <x v="11"/>
    <n v="31"/>
    <x v="2"/>
    <x v="6"/>
  </r>
  <r>
    <x v="928"/>
    <x v="12"/>
    <x v="1"/>
    <n v="0.36943979999999998"/>
    <x v="11"/>
    <n v="31"/>
    <x v="2"/>
    <x v="6"/>
  </r>
  <r>
    <x v="928"/>
    <x v="18"/>
    <x v="1"/>
    <n v="0.25000810000000001"/>
    <x v="11"/>
    <n v="31"/>
    <x v="2"/>
    <x v="6"/>
  </r>
  <r>
    <x v="928"/>
    <x v="19"/>
    <x v="1"/>
    <n v="0.2283171"/>
    <x v="11"/>
    <n v="31"/>
    <x v="2"/>
    <x v="6"/>
  </r>
  <r>
    <x v="928"/>
    <x v="13"/>
    <x v="1"/>
    <n v="9.9766369999999993E-2"/>
    <x v="11"/>
    <n v="31"/>
    <x v="2"/>
    <x v="6"/>
  </r>
  <r>
    <x v="928"/>
    <x v="20"/>
    <x v="1"/>
    <n v="0.19817399999999999"/>
    <x v="11"/>
    <n v="31"/>
    <x v="2"/>
    <x v="6"/>
  </r>
  <r>
    <x v="929"/>
    <x v="0"/>
    <x v="3"/>
    <n v="0.71460000000000001"/>
    <x v="11"/>
    <n v="32"/>
    <x v="2"/>
    <x v="7"/>
  </r>
  <r>
    <x v="929"/>
    <x v="16"/>
    <x v="3"/>
    <n v="1.5161"/>
    <x v="11"/>
    <n v="32"/>
    <x v="2"/>
    <x v="7"/>
  </r>
  <r>
    <x v="929"/>
    <x v="14"/>
    <x v="3"/>
    <n v="1.4517"/>
    <x v="11"/>
    <n v="32"/>
    <x v="2"/>
    <x v="7"/>
  </r>
  <r>
    <x v="929"/>
    <x v="2"/>
    <x v="3"/>
    <n v="1.4939"/>
    <x v="11"/>
    <n v="32"/>
    <x v="2"/>
    <x v="7"/>
  </r>
  <r>
    <x v="929"/>
    <x v="5"/>
    <x v="3"/>
    <n v="1.0226"/>
    <x v="11"/>
    <n v="32"/>
    <x v="2"/>
    <x v="7"/>
  </r>
  <r>
    <x v="929"/>
    <x v="6"/>
    <x v="3"/>
    <n v="1.2270000000000001"/>
    <x v="11"/>
    <n v="32"/>
    <x v="2"/>
    <x v="7"/>
  </r>
  <r>
    <x v="929"/>
    <x v="17"/>
    <x v="3"/>
    <n v="1.7399"/>
    <x v="11"/>
    <n v="32"/>
    <x v="2"/>
    <x v="7"/>
  </r>
  <r>
    <x v="929"/>
    <x v="15"/>
    <x v="3"/>
    <n v="1.6769000000000001"/>
    <x v="11"/>
    <n v="32"/>
    <x v="2"/>
    <x v="7"/>
  </r>
  <r>
    <x v="929"/>
    <x v="8"/>
    <x v="3"/>
    <n v="1.7279"/>
    <x v="11"/>
    <n v="32"/>
    <x v="2"/>
    <x v="7"/>
  </r>
  <r>
    <x v="929"/>
    <x v="9"/>
    <x v="3"/>
    <n v="1.7837000000000001"/>
    <x v="11"/>
    <n v="32"/>
    <x v="2"/>
    <x v="7"/>
  </r>
  <r>
    <x v="929"/>
    <x v="10"/>
    <x v="3"/>
    <n v="1.8716999999999999"/>
    <x v="11"/>
    <n v="32"/>
    <x v="2"/>
    <x v="7"/>
  </r>
  <r>
    <x v="929"/>
    <x v="11"/>
    <x v="3"/>
    <n v="1.6992"/>
    <x v="11"/>
    <n v="32"/>
    <x v="2"/>
    <x v="7"/>
  </r>
  <r>
    <x v="929"/>
    <x v="12"/>
    <x v="3"/>
    <n v="1.9748000000000001"/>
    <x v="11"/>
    <n v="32"/>
    <x v="2"/>
    <x v="7"/>
  </r>
  <r>
    <x v="929"/>
    <x v="18"/>
    <x v="3"/>
    <n v="1.337"/>
    <x v="11"/>
    <n v="32"/>
    <x v="2"/>
    <x v="7"/>
  </r>
  <r>
    <x v="929"/>
    <x v="19"/>
    <x v="3"/>
    <n v="1.2210000000000001"/>
    <x v="11"/>
    <n v="32"/>
    <x v="2"/>
    <x v="7"/>
  </r>
  <r>
    <x v="929"/>
    <x v="13"/>
    <x v="3"/>
    <n v="0.85060000000000002"/>
    <x v="11"/>
    <n v="32"/>
    <x v="2"/>
    <x v="7"/>
  </r>
  <r>
    <x v="929"/>
    <x v="20"/>
    <x v="3"/>
    <n v="1.0598000000000001"/>
    <x v="11"/>
    <n v="32"/>
    <x v="2"/>
    <x v="7"/>
  </r>
  <r>
    <x v="929"/>
    <x v="0"/>
    <x v="2"/>
    <n v="0.41471560000000002"/>
    <x v="11"/>
    <n v="32"/>
    <x v="2"/>
    <x v="7"/>
  </r>
  <r>
    <x v="929"/>
    <x v="16"/>
    <x v="2"/>
    <n v="0.71925159999999999"/>
    <x v="11"/>
    <n v="32"/>
    <x v="2"/>
    <x v="7"/>
  </r>
  <r>
    <x v="929"/>
    <x v="14"/>
    <x v="2"/>
    <n v="0.66689390000000004"/>
    <x v="11"/>
    <n v="32"/>
    <x v="2"/>
    <x v="7"/>
  </r>
  <r>
    <x v="929"/>
    <x v="2"/>
    <x v="2"/>
    <n v="0.70120280000000001"/>
    <x v="11"/>
    <n v="32"/>
    <x v="2"/>
    <x v="7"/>
  </r>
  <r>
    <x v="929"/>
    <x v="5"/>
    <x v="2"/>
    <n v="0.73824579999999995"/>
    <x v="11"/>
    <n v="32"/>
    <x v="2"/>
    <x v="7"/>
  </r>
  <r>
    <x v="929"/>
    <x v="6"/>
    <x v="2"/>
    <n v="0.60836100000000004"/>
    <x v="11"/>
    <n v="32"/>
    <x v="2"/>
    <x v="7"/>
  </r>
  <r>
    <x v="929"/>
    <x v="17"/>
    <x v="2"/>
    <n v="0.74657280000000004"/>
    <x v="11"/>
    <n v="32"/>
    <x v="2"/>
    <x v="7"/>
  </r>
  <r>
    <x v="929"/>
    <x v="15"/>
    <x v="2"/>
    <n v="0.69535329999999995"/>
    <x v="11"/>
    <n v="32"/>
    <x v="2"/>
    <x v="7"/>
  </r>
  <r>
    <x v="929"/>
    <x v="8"/>
    <x v="2"/>
    <n v="0.73681680000000005"/>
    <x v="11"/>
    <n v="32"/>
    <x v="2"/>
    <x v="7"/>
  </r>
  <r>
    <x v="929"/>
    <x v="9"/>
    <x v="2"/>
    <n v="0.78218259999999995"/>
    <x v="11"/>
    <n v="32"/>
    <x v="2"/>
    <x v="7"/>
  </r>
  <r>
    <x v="929"/>
    <x v="10"/>
    <x v="2"/>
    <n v="0.85372740000000003"/>
    <x v="11"/>
    <n v="32"/>
    <x v="2"/>
    <x v="7"/>
  </r>
  <r>
    <x v="929"/>
    <x v="11"/>
    <x v="2"/>
    <n v="0.71348339999999999"/>
    <x v="11"/>
    <n v="32"/>
    <x v="2"/>
    <x v="7"/>
  </r>
  <r>
    <x v="929"/>
    <x v="12"/>
    <x v="2"/>
    <n v="0.93754839999999995"/>
    <x v="11"/>
    <n v="32"/>
    <x v="2"/>
    <x v="7"/>
  </r>
  <r>
    <x v="929"/>
    <x v="18"/>
    <x v="2"/>
    <n v="0.98069189999999995"/>
    <x v="11"/>
    <n v="32"/>
    <x v="2"/>
    <x v="7"/>
  </r>
  <r>
    <x v="929"/>
    <x v="19"/>
    <x v="2"/>
    <n v="0.85668279999999997"/>
    <x v="11"/>
    <n v="32"/>
    <x v="2"/>
    <x v="7"/>
  </r>
  <r>
    <x v="929"/>
    <x v="13"/>
    <x v="2"/>
    <n v="0.66303339999999999"/>
    <x v="11"/>
    <n v="32"/>
    <x v="2"/>
    <x v="7"/>
  </r>
  <r>
    <x v="929"/>
    <x v="20"/>
    <x v="2"/>
    <n v="0.72562599999999999"/>
    <x v="11"/>
    <n v="32"/>
    <x v="2"/>
    <x v="7"/>
  </r>
  <r>
    <x v="929"/>
    <x v="0"/>
    <x v="0"/>
    <n v="0.16625999999999999"/>
    <x v="11"/>
    <n v="32"/>
    <x v="2"/>
    <x v="7"/>
  </r>
  <r>
    <x v="929"/>
    <x v="16"/>
    <x v="0"/>
    <n v="0.51334999999999997"/>
    <x v="11"/>
    <n v="32"/>
    <x v="2"/>
    <x v="7"/>
  </r>
  <r>
    <x v="929"/>
    <x v="14"/>
    <x v="0"/>
    <n v="0.51334999999999997"/>
    <x v="11"/>
    <n v="32"/>
    <x v="2"/>
    <x v="7"/>
  </r>
  <r>
    <x v="929"/>
    <x v="2"/>
    <x v="0"/>
    <n v="0.51334999999999997"/>
    <x v="11"/>
    <n v="32"/>
    <x v="2"/>
    <x v="7"/>
  </r>
  <r>
    <x v="929"/>
    <x v="5"/>
    <x v="0"/>
    <n v="0.16671"/>
    <x v="11"/>
    <n v="32"/>
    <x v="2"/>
    <x v="7"/>
  </r>
  <r>
    <x v="929"/>
    <x v="6"/>
    <x v="0"/>
    <n v="0.38919999999999999"/>
    <x v="11"/>
    <n v="32"/>
    <x v="2"/>
    <x v="7"/>
  </r>
  <r>
    <x v="929"/>
    <x v="17"/>
    <x v="0"/>
    <n v="0.66798000000000002"/>
    <x v="11"/>
    <n v="32"/>
    <x v="2"/>
    <x v="7"/>
  </r>
  <r>
    <x v="929"/>
    <x v="15"/>
    <x v="0"/>
    <n v="0.66798000000000002"/>
    <x v="11"/>
    <n v="32"/>
    <x v="2"/>
    <x v="7"/>
  </r>
  <r>
    <x v="929"/>
    <x v="8"/>
    <x v="0"/>
    <n v="0.66798000000000002"/>
    <x v="11"/>
    <n v="32"/>
    <x v="2"/>
    <x v="7"/>
  </r>
  <r>
    <x v="929"/>
    <x v="9"/>
    <x v="0"/>
    <n v="0.66798000000000002"/>
    <x v="11"/>
    <n v="32"/>
    <x v="2"/>
    <x v="7"/>
  </r>
  <r>
    <x v="929"/>
    <x v="10"/>
    <x v="0"/>
    <n v="0.66798000000000002"/>
    <x v="11"/>
    <n v="32"/>
    <x v="2"/>
    <x v="7"/>
  </r>
  <r>
    <x v="929"/>
    <x v="11"/>
    <x v="0"/>
    <n v="0.66798000000000002"/>
    <x v="11"/>
    <n v="32"/>
    <x v="2"/>
    <x v="7"/>
  </r>
  <r>
    <x v="929"/>
    <x v="12"/>
    <x v="0"/>
    <n v="0.66798000000000002"/>
    <x v="11"/>
    <n v="32"/>
    <x v="2"/>
    <x v="7"/>
  </r>
  <r>
    <x v="929"/>
    <x v="18"/>
    <x v="0"/>
    <n v="0.10630000000000001"/>
    <x v="11"/>
    <n v="32"/>
    <x v="2"/>
    <x v="7"/>
  </r>
  <r>
    <x v="929"/>
    <x v="19"/>
    <x v="0"/>
    <n v="0.13600000000000001"/>
    <x v="11"/>
    <n v="32"/>
    <x v="2"/>
    <x v="7"/>
  </r>
  <r>
    <x v="929"/>
    <x v="13"/>
    <x v="0"/>
    <n v="8.9709999999999998E-2"/>
    <x v="11"/>
    <n v="32"/>
    <x v="2"/>
    <x v="7"/>
  </r>
  <r>
    <x v="929"/>
    <x v="20"/>
    <x v="0"/>
    <n v="0.13600000000000001"/>
    <x v="11"/>
    <n v="32"/>
    <x v="2"/>
    <x v="7"/>
  </r>
  <r>
    <x v="929"/>
    <x v="0"/>
    <x v="1"/>
    <n v="0.1336244"/>
    <x v="11"/>
    <n v="32"/>
    <x v="2"/>
    <x v="7"/>
  </r>
  <r>
    <x v="929"/>
    <x v="16"/>
    <x v="1"/>
    <n v="0.28349839999999998"/>
    <x v="11"/>
    <n v="32"/>
    <x v="2"/>
    <x v="7"/>
  </r>
  <r>
    <x v="929"/>
    <x v="14"/>
    <x v="1"/>
    <n v="0.27145609999999998"/>
    <x v="11"/>
    <n v="32"/>
    <x v="2"/>
    <x v="7"/>
  </r>
  <r>
    <x v="929"/>
    <x v="2"/>
    <x v="1"/>
    <n v="0.27934720000000002"/>
    <x v="11"/>
    <n v="32"/>
    <x v="2"/>
    <x v="7"/>
  </r>
  <r>
    <x v="929"/>
    <x v="5"/>
    <x v="1"/>
    <n v="0.11764429999999999"/>
    <x v="11"/>
    <n v="32"/>
    <x v="2"/>
    <x v="7"/>
  </r>
  <r>
    <x v="929"/>
    <x v="6"/>
    <x v="1"/>
    <n v="0.229439"/>
    <x v="11"/>
    <n v="32"/>
    <x v="2"/>
    <x v="7"/>
  </r>
  <r>
    <x v="929"/>
    <x v="17"/>
    <x v="1"/>
    <n v="0.3253472"/>
    <x v="11"/>
    <n v="32"/>
    <x v="2"/>
    <x v="7"/>
  </r>
  <r>
    <x v="929"/>
    <x v="15"/>
    <x v="1"/>
    <n v="0.31356669999999998"/>
    <x v="11"/>
    <n v="32"/>
    <x v="2"/>
    <x v="7"/>
  </r>
  <r>
    <x v="929"/>
    <x v="8"/>
    <x v="1"/>
    <n v="0.32310319999999998"/>
    <x v="11"/>
    <n v="32"/>
    <x v="2"/>
    <x v="7"/>
  </r>
  <r>
    <x v="929"/>
    <x v="9"/>
    <x v="1"/>
    <n v="0.33353739999999998"/>
    <x v="11"/>
    <n v="32"/>
    <x v="2"/>
    <x v="7"/>
  </r>
  <r>
    <x v="929"/>
    <x v="10"/>
    <x v="1"/>
    <n v="0.34999269999999999"/>
    <x v="11"/>
    <n v="32"/>
    <x v="2"/>
    <x v="7"/>
  </r>
  <r>
    <x v="929"/>
    <x v="11"/>
    <x v="1"/>
    <n v="0.31773659999999998"/>
    <x v="11"/>
    <n v="32"/>
    <x v="2"/>
    <x v="7"/>
  </r>
  <r>
    <x v="929"/>
    <x v="12"/>
    <x v="1"/>
    <n v="0.36927149999999997"/>
    <x v="11"/>
    <n v="32"/>
    <x v="2"/>
    <x v="7"/>
  </r>
  <r>
    <x v="929"/>
    <x v="18"/>
    <x v="1"/>
    <n v="0.25000810000000001"/>
    <x v="11"/>
    <n v="32"/>
    <x v="2"/>
    <x v="7"/>
  </r>
  <r>
    <x v="929"/>
    <x v="19"/>
    <x v="1"/>
    <n v="0.2283171"/>
    <x v="11"/>
    <n v="32"/>
    <x v="2"/>
    <x v="7"/>
  </r>
  <r>
    <x v="929"/>
    <x v="13"/>
    <x v="1"/>
    <n v="9.7856639999999995E-2"/>
    <x v="11"/>
    <n v="32"/>
    <x v="2"/>
    <x v="7"/>
  </r>
  <r>
    <x v="929"/>
    <x v="20"/>
    <x v="1"/>
    <n v="0.19817399999999999"/>
    <x v="11"/>
    <n v="32"/>
    <x v="2"/>
    <x v="7"/>
  </r>
  <r>
    <x v="930"/>
    <x v="0"/>
    <x v="3"/>
    <n v="0.72650000000000003"/>
    <x v="11"/>
    <n v="37"/>
    <x v="2"/>
    <x v="7"/>
  </r>
  <r>
    <x v="930"/>
    <x v="16"/>
    <x v="3"/>
    <n v="1.5124"/>
    <x v="11"/>
    <n v="37"/>
    <x v="2"/>
    <x v="7"/>
  </r>
  <r>
    <x v="930"/>
    <x v="14"/>
    <x v="3"/>
    <n v="1.4493"/>
    <x v="11"/>
    <n v="37"/>
    <x v="2"/>
    <x v="7"/>
  </r>
  <r>
    <x v="930"/>
    <x v="2"/>
    <x v="3"/>
    <n v="1.4869000000000001"/>
    <x v="11"/>
    <n v="37"/>
    <x v="2"/>
    <x v="7"/>
  </r>
  <r>
    <x v="930"/>
    <x v="5"/>
    <x v="3"/>
    <n v="1.0234000000000001"/>
    <x v="11"/>
    <n v="37"/>
    <x v="2"/>
    <x v="7"/>
  </r>
  <r>
    <x v="930"/>
    <x v="6"/>
    <x v="3"/>
    <n v="1.2379"/>
    <x v="11"/>
    <n v="37"/>
    <x v="2"/>
    <x v="7"/>
  </r>
  <r>
    <x v="930"/>
    <x v="17"/>
    <x v="3"/>
    <n v="1.7427999999999999"/>
    <x v="11"/>
    <n v="37"/>
    <x v="2"/>
    <x v="7"/>
  </r>
  <r>
    <x v="930"/>
    <x v="15"/>
    <x v="3"/>
    <n v="1.6814"/>
    <x v="11"/>
    <n v="37"/>
    <x v="2"/>
    <x v="7"/>
  </r>
  <r>
    <x v="930"/>
    <x v="8"/>
    <x v="3"/>
    <n v="1.7259"/>
    <x v="11"/>
    <n v="37"/>
    <x v="2"/>
    <x v="7"/>
  </r>
  <r>
    <x v="930"/>
    <x v="9"/>
    <x v="3"/>
    <n v="1.7985"/>
    <x v="11"/>
    <n v="37"/>
    <x v="2"/>
    <x v="7"/>
  </r>
  <r>
    <x v="930"/>
    <x v="10"/>
    <x v="3"/>
    <n v="1.8701000000000001"/>
    <x v="11"/>
    <n v="37"/>
    <x v="2"/>
    <x v="7"/>
  </r>
  <r>
    <x v="930"/>
    <x v="11"/>
    <x v="3"/>
    <n v="1.706"/>
    <x v="11"/>
    <n v="37"/>
    <x v="2"/>
    <x v="7"/>
  </r>
  <r>
    <x v="930"/>
    <x v="12"/>
    <x v="3"/>
    <n v="1.9883999999999999"/>
    <x v="11"/>
    <n v="37"/>
    <x v="2"/>
    <x v="7"/>
  </r>
  <r>
    <x v="930"/>
    <x v="18"/>
    <x v="3"/>
    <n v="1.337"/>
    <x v="11"/>
    <n v="37"/>
    <x v="2"/>
    <x v="7"/>
  </r>
  <r>
    <x v="930"/>
    <x v="19"/>
    <x v="3"/>
    <n v="1.2210000000000001"/>
    <x v="11"/>
    <n v="37"/>
    <x v="2"/>
    <x v="7"/>
  </r>
  <r>
    <x v="930"/>
    <x v="13"/>
    <x v="3"/>
    <n v="0.85489999999999999"/>
    <x v="11"/>
    <n v="37"/>
    <x v="2"/>
    <x v="7"/>
  </r>
  <r>
    <x v="930"/>
    <x v="20"/>
    <x v="3"/>
    <n v="1.0598000000000001"/>
    <x v="11"/>
    <n v="37"/>
    <x v="2"/>
    <x v="7"/>
  </r>
  <r>
    <x v="930"/>
    <x v="0"/>
    <x v="2"/>
    <n v="0.4243904"/>
    <x v="11"/>
    <n v="37"/>
    <x v="2"/>
    <x v="7"/>
  </r>
  <r>
    <x v="930"/>
    <x v="16"/>
    <x v="2"/>
    <n v="0.71624350000000003"/>
    <x v="11"/>
    <n v="37"/>
    <x v="2"/>
    <x v="7"/>
  </r>
  <r>
    <x v="930"/>
    <x v="14"/>
    <x v="2"/>
    <n v="0.6649427"/>
    <x v="11"/>
    <n v="37"/>
    <x v="2"/>
    <x v="7"/>
  </r>
  <r>
    <x v="930"/>
    <x v="2"/>
    <x v="2"/>
    <n v="0.69551180000000001"/>
    <x v="11"/>
    <n v="37"/>
    <x v="2"/>
    <x v="7"/>
  </r>
  <r>
    <x v="930"/>
    <x v="5"/>
    <x v="2"/>
    <n v="0.73895359999999999"/>
    <x v="11"/>
    <n v="37"/>
    <x v="2"/>
    <x v="7"/>
  </r>
  <r>
    <x v="930"/>
    <x v="6"/>
    <x v="2"/>
    <n v="0.61722279999999996"/>
    <x v="11"/>
    <n v="37"/>
    <x v="2"/>
    <x v="7"/>
  </r>
  <r>
    <x v="930"/>
    <x v="17"/>
    <x v="2"/>
    <n v="0.7489306"/>
    <x v="11"/>
    <n v="37"/>
    <x v="2"/>
    <x v="7"/>
  </r>
  <r>
    <x v="930"/>
    <x v="15"/>
    <x v="2"/>
    <n v="0.69901170000000001"/>
    <x v="11"/>
    <n v="37"/>
    <x v="2"/>
    <x v="7"/>
  </r>
  <r>
    <x v="930"/>
    <x v="8"/>
    <x v="2"/>
    <n v="0.73519069999999997"/>
    <x v="11"/>
    <n v="37"/>
    <x v="2"/>
    <x v="7"/>
  </r>
  <r>
    <x v="930"/>
    <x v="9"/>
    <x v="2"/>
    <n v="0.794215"/>
    <x v="11"/>
    <n v="37"/>
    <x v="2"/>
    <x v="7"/>
  </r>
  <r>
    <x v="930"/>
    <x v="10"/>
    <x v="2"/>
    <n v="0.85242660000000003"/>
    <x v="11"/>
    <n v="37"/>
    <x v="2"/>
    <x v="7"/>
  </r>
  <r>
    <x v="930"/>
    <x v="11"/>
    <x v="2"/>
    <n v="0.71901179999999998"/>
    <x v="11"/>
    <n v="37"/>
    <x v="2"/>
    <x v="7"/>
  </r>
  <r>
    <x v="930"/>
    <x v="12"/>
    <x v="2"/>
    <n v="0.94860540000000004"/>
    <x v="11"/>
    <n v="37"/>
    <x v="2"/>
    <x v="7"/>
  </r>
  <r>
    <x v="930"/>
    <x v="18"/>
    <x v="2"/>
    <n v="0.98069189999999995"/>
    <x v="11"/>
    <n v="37"/>
    <x v="2"/>
    <x v="7"/>
  </r>
  <r>
    <x v="930"/>
    <x v="19"/>
    <x v="2"/>
    <n v="0.85668279999999997"/>
    <x v="11"/>
    <n v="37"/>
    <x v="2"/>
    <x v="7"/>
  </r>
  <r>
    <x v="930"/>
    <x v="13"/>
    <x v="2"/>
    <n v="0.66683859999999995"/>
    <x v="11"/>
    <n v="37"/>
    <x v="2"/>
    <x v="7"/>
  </r>
  <r>
    <x v="930"/>
    <x v="20"/>
    <x v="2"/>
    <n v="0.72562599999999999"/>
    <x v="11"/>
    <n v="37"/>
    <x v="2"/>
    <x v="7"/>
  </r>
  <r>
    <x v="930"/>
    <x v="0"/>
    <x v="0"/>
    <n v="0.16625999999999999"/>
    <x v="11"/>
    <n v="37"/>
    <x v="2"/>
    <x v="7"/>
  </r>
  <r>
    <x v="930"/>
    <x v="16"/>
    <x v="0"/>
    <n v="0.51334999999999997"/>
    <x v="11"/>
    <n v="37"/>
    <x v="2"/>
    <x v="7"/>
  </r>
  <r>
    <x v="930"/>
    <x v="14"/>
    <x v="0"/>
    <n v="0.51334999999999997"/>
    <x v="11"/>
    <n v="37"/>
    <x v="2"/>
    <x v="7"/>
  </r>
  <r>
    <x v="930"/>
    <x v="2"/>
    <x v="0"/>
    <n v="0.51334999999999997"/>
    <x v="11"/>
    <n v="37"/>
    <x v="2"/>
    <x v="7"/>
  </r>
  <r>
    <x v="930"/>
    <x v="5"/>
    <x v="0"/>
    <n v="0.16671"/>
    <x v="11"/>
    <n v="37"/>
    <x v="2"/>
    <x v="7"/>
  </r>
  <r>
    <x v="930"/>
    <x v="6"/>
    <x v="0"/>
    <n v="0.38919999999999999"/>
    <x v="11"/>
    <n v="37"/>
    <x v="2"/>
    <x v="7"/>
  </r>
  <r>
    <x v="930"/>
    <x v="17"/>
    <x v="0"/>
    <n v="0.66798000000000002"/>
    <x v="11"/>
    <n v="37"/>
    <x v="2"/>
    <x v="7"/>
  </r>
  <r>
    <x v="930"/>
    <x v="15"/>
    <x v="0"/>
    <n v="0.66798000000000002"/>
    <x v="11"/>
    <n v="37"/>
    <x v="2"/>
    <x v="7"/>
  </r>
  <r>
    <x v="930"/>
    <x v="8"/>
    <x v="0"/>
    <n v="0.66798000000000002"/>
    <x v="11"/>
    <n v="37"/>
    <x v="2"/>
    <x v="7"/>
  </r>
  <r>
    <x v="930"/>
    <x v="9"/>
    <x v="0"/>
    <n v="0.66798000000000002"/>
    <x v="11"/>
    <n v="37"/>
    <x v="2"/>
    <x v="7"/>
  </r>
  <r>
    <x v="930"/>
    <x v="10"/>
    <x v="0"/>
    <n v="0.66798000000000002"/>
    <x v="11"/>
    <n v="37"/>
    <x v="2"/>
    <x v="7"/>
  </r>
  <r>
    <x v="930"/>
    <x v="11"/>
    <x v="0"/>
    <n v="0.66798000000000002"/>
    <x v="11"/>
    <n v="37"/>
    <x v="2"/>
    <x v="7"/>
  </r>
  <r>
    <x v="930"/>
    <x v="12"/>
    <x v="0"/>
    <n v="0.66798000000000002"/>
    <x v="11"/>
    <n v="37"/>
    <x v="2"/>
    <x v="7"/>
  </r>
  <r>
    <x v="930"/>
    <x v="18"/>
    <x v="0"/>
    <n v="0.10630000000000001"/>
    <x v="11"/>
    <n v="37"/>
    <x v="2"/>
    <x v="7"/>
  </r>
  <r>
    <x v="930"/>
    <x v="19"/>
    <x v="0"/>
    <n v="0.13600000000000001"/>
    <x v="11"/>
    <n v="37"/>
    <x v="2"/>
    <x v="7"/>
  </r>
  <r>
    <x v="930"/>
    <x v="13"/>
    <x v="0"/>
    <n v="8.9709999999999998E-2"/>
    <x v="11"/>
    <n v="37"/>
    <x v="2"/>
    <x v="7"/>
  </r>
  <r>
    <x v="930"/>
    <x v="20"/>
    <x v="0"/>
    <n v="0.13600000000000001"/>
    <x v="11"/>
    <n v="37"/>
    <x v="2"/>
    <x v="7"/>
  </r>
  <r>
    <x v="930"/>
    <x v="0"/>
    <x v="1"/>
    <n v="0.13584959999999999"/>
    <x v="11"/>
    <n v="37"/>
    <x v="2"/>
    <x v="7"/>
  </r>
  <r>
    <x v="930"/>
    <x v="16"/>
    <x v="1"/>
    <n v="0.28280650000000002"/>
    <x v="11"/>
    <n v="37"/>
    <x v="2"/>
    <x v="7"/>
  </r>
  <r>
    <x v="930"/>
    <x v="14"/>
    <x v="1"/>
    <n v="0.27100730000000001"/>
    <x v="11"/>
    <n v="37"/>
    <x v="2"/>
    <x v="7"/>
  </r>
  <r>
    <x v="930"/>
    <x v="2"/>
    <x v="1"/>
    <n v="0.27803820000000001"/>
    <x v="11"/>
    <n v="37"/>
    <x v="2"/>
    <x v="7"/>
  </r>
  <r>
    <x v="930"/>
    <x v="5"/>
    <x v="1"/>
    <n v="0.1177363"/>
    <x v="11"/>
    <n v="37"/>
    <x v="2"/>
    <x v="7"/>
  </r>
  <r>
    <x v="930"/>
    <x v="6"/>
    <x v="1"/>
    <n v="0.23147719999999999"/>
    <x v="11"/>
    <n v="37"/>
    <x v="2"/>
    <x v="7"/>
  </r>
  <r>
    <x v="930"/>
    <x v="17"/>
    <x v="1"/>
    <n v="0.3258894"/>
    <x v="11"/>
    <n v="37"/>
    <x v="2"/>
    <x v="7"/>
  </r>
  <r>
    <x v="930"/>
    <x v="15"/>
    <x v="1"/>
    <n v="0.31440810000000002"/>
    <x v="11"/>
    <n v="37"/>
    <x v="2"/>
    <x v="7"/>
  </r>
  <r>
    <x v="930"/>
    <x v="8"/>
    <x v="1"/>
    <n v="0.3227293"/>
    <x v="11"/>
    <n v="37"/>
    <x v="2"/>
    <x v="7"/>
  </r>
  <r>
    <x v="930"/>
    <x v="9"/>
    <x v="1"/>
    <n v="0.33630490000000002"/>
    <x v="11"/>
    <n v="37"/>
    <x v="2"/>
    <x v="7"/>
  </r>
  <r>
    <x v="930"/>
    <x v="10"/>
    <x v="1"/>
    <n v="0.34969349999999999"/>
    <x v="11"/>
    <n v="37"/>
    <x v="2"/>
    <x v="7"/>
  </r>
  <r>
    <x v="930"/>
    <x v="11"/>
    <x v="1"/>
    <n v="0.31900810000000002"/>
    <x v="11"/>
    <n v="37"/>
    <x v="2"/>
    <x v="7"/>
  </r>
  <r>
    <x v="930"/>
    <x v="12"/>
    <x v="1"/>
    <n v="0.3718146"/>
    <x v="11"/>
    <n v="37"/>
    <x v="2"/>
    <x v="7"/>
  </r>
  <r>
    <x v="930"/>
    <x v="18"/>
    <x v="1"/>
    <n v="0.25000810000000001"/>
    <x v="11"/>
    <n v="37"/>
    <x v="2"/>
    <x v="7"/>
  </r>
  <r>
    <x v="930"/>
    <x v="19"/>
    <x v="1"/>
    <n v="0.2283171"/>
    <x v="11"/>
    <n v="37"/>
    <x v="2"/>
    <x v="7"/>
  </r>
  <r>
    <x v="930"/>
    <x v="13"/>
    <x v="1"/>
    <n v="9.8351330000000001E-2"/>
    <x v="11"/>
    <n v="37"/>
    <x v="2"/>
    <x v="7"/>
  </r>
  <r>
    <x v="930"/>
    <x v="20"/>
    <x v="1"/>
    <n v="0.19817399999999999"/>
    <x v="11"/>
    <n v="37"/>
    <x v="2"/>
    <x v="7"/>
  </r>
  <r>
    <x v="931"/>
    <x v="0"/>
    <x v="3"/>
    <n v="0.7329"/>
    <x v="11"/>
    <n v="34"/>
    <x v="2"/>
    <x v="7"/>
  </r>
  <r>
    <x v="931"/>
    <x v="16"/>
    <x v="3"/>
    <n v="1.5069999999999999"/>
    <x v="11"/>
    <n v="34"/>
    <x v="2"/>
    <x v="7"/>
  </r>
  <r>
    <x v="931"/>
    <x v="14"/>
    <x v="3"/>
    <n v="1.4421999999999999"/>
    <x v="11"/>
    <n v="34"/>
    <x v="2"/>
    <x v="7"/>
  </r>
  <r>
    <x v="931"/>
    <x v="2"/>
    <x v="3"/>
    <n v="1.4802"/>
    <x v="11"/>
    <n v="34"/>
    <x v="2"/>
    <x v="7"/>
  </r>
  <r>
    <x v="931"/>
    <x v="5"/>
    <x v="3"/>
    <n v="1.0158"/>
    <x v="11"/>
    <n v="34"/>
    <x v="2"/>
    <x v="7"/>
  </r>
  <r>
    <x v="931"/>
    <x v="6"/>
    <x v="3"/>
    <n v="1.2326999999999999"/>
    <x v="11"/>
    <n v="34"/>
    <x v="2"/>
    <x v="7"/>
  </r>
  <r>
    <x v="931"/>
    <x v="17"/>
    <x v="3"/>
    <n v="1.7385999999999999"/>
    <x v="11"/>
    <n v="34"/>
    <x v="2"/>
    <x v="7"/>
  </r>
  <r>
    <x v="931"/>
    <x v="15"/>
    <x v="3"/>
    <n v="1.6773"/>
    <x v="11"/>
    <n v="34"/>
    <x v="2"/>
    <x v="7"/>
  </r>
  <r>
    <x v="931"/>
    <x v="8"/>
    <x v="3"/>
    <n v="1.7175"/>
    <x v="11"/>
    <n v="34"/>
    <x v="2"/>
    <x v="7"/>
  </r>
  <r>
    <x v="931"/>
    <x v="9"/>
    <x v="3"/>
    <n v="1.7963"/>
    <x v="11"/>
    <n v="34"/>
    <x v="2"/>
    <x v="7"/>
  </r>
  <r>
    <x v="931"/>
    <x v="10"/>
    <x v="3"/>
    <n v="1.8653999999999999"/>
    <x v="11"/>
    <n v="34"/>
    <x v="2"/>
    <x v="7"/>
  </r>
  <r>
    <x v="931"/>
    <x v="11"/>
    <x v="3"/>
    <n v="1.6995"/>
    <x v="11"/>
    <n v="34"/>
    <x v="2"/>
    <x v="7"/>
  </r>
  <r>
    <x v="931"/>
    <x v="12"/>
    <x v="3"/>
    <n v="1.9872000000000001"/>
    <x v="11"/>
    <n v="34"/>
    <x v="2"/>
    <x v="7"/>
  </r>
  <r>
    <x v="931"/>
    <x v="18"/>
    <x v="3"/>
    <n v="1.337"/>
    <x v="11"/>
    <n v="34"/>
    <x v="2"/>
    <x v="7"/>
  </r>
  <r>
    <x v="931"/>
    <x v="19"/>
    <x v="3"/>
    <n v="1.2210000000000001"/>
    <x v="11"/>
    <n v="34"/>
    <x v="2"/>
    <x v="7"/>
  </r>
  <r>
    <x v="931"/>
    <x v="13"/>
    <x v="3"/>
    <n v="0.85019999999999996"/>
    <x v="11"/>
    <n v="34"/>
    <x v="2"/>
    <x v="7"/>
  </r>
  <r>
    <x v="931"/>
    <x v="20"/>
    <x v="3"/>
    <n v="1.0598000000000001"/>
    <x v="11"/>
    <n v="34"/>
    <x v="2"/>
    <x v="7"/>
  </r>
  <r>
    <x v="931"/>
    <x v="0"/>
    <x v="2"/>
    <n v="0.42959370000000002"/>
    <x v="11"/>
    <n v="34"/>
    <x v="2"/>
    <x v="7"/>
  </r>
  <r>
    <x v="931"/>
    <x v="16"/>
    <x v="2"/>
    <n v="0.71185319999999996"/>
    <x v="11"/>
    <n v="34"/>
    <x v="2"/>
    <x v="7"/>
  </r>
  <r>
    <x v="931"/>
    <x v="14"/>
    <x v="2"/>
    <n v="0.65917029999999999"/>
    <x v="11"/>
    <n v="34"/>
    <x v="2"/>
    <x v="7"/>
  </r>
  <r>
    <x v="931"/>
    <x v="2"/>
    <x v="2"/>
    <n v="0.69006469999999998"/>
    <x v="11"/>
    <n v="34"/>
    <x v="2"/>
    <x v="7"/>
  </r>
  <r>
    <x v="931"/>
    <x v="5"/>
    <x v="2"/>
    <n v="0.73222799999999999"/>
    <x v="11"/>
    <n v="34"/>
    <x v="2"/>
    <x v="7"/>
  </r>
  <r>
    <x v="931"/>
    <x v="6"/>
    <x v="2"/>
    <n v="0.61299510000000001"/>
    <x v="11"/>
    <n v="34"/>
    <x v="2"/>
    <x v="7"/>
  </r>
  <r>
    <x v="931"/>
    <x v="17"/>
    <x v="2"/>
    <n v="0.74551599999999996"/>
    <x v="11"/>
    <n v="34"/>
    <x v="2"/>
    <x v="7"/>
  </r>
  <r>
    <x v="931"/>
    <x v="15"/>
    <x v="2"/>
    <n v="0.69567849999999998"/>
    <x v="11"/>
    <n v="34"/>
    <x v="2"/>
    <x v="7"/>
  </r>
  <r>
    <x v="931"/>
    <x v="8"/>
    <x v="2"/>
    <n v="0.7283615"/>
    <x v="11"/>
    <n v="34"/>
    <x v="2"/>
    <x v="7"/>
  </r>
  <r>
    <x v="931"/>
    <x v="9"/>
    <x v="2"/>
    <n v="0.79242650000000003"/>
    <x v="11"/>
    <n v="34"/>
    <x v="2"/>
    <x v="7"/>
  </r>
  <r>
    <x v="931"/>
    <x v="10"/>
    <x v="2"/>
    <n v="0.84860530000000001"/>
    <x v="11"/>
    <n v="34"/>
    <x v="2"/>
    <x v="7"/>
  </r>
  <r>
    <x v="931"/>
    <x v="11"/>
    <x v="2"/>
    <n v="0.71372720000000001"/>
    <x v="11"/>
    <n v="34"/>
    <x v="2"/>
    <x v="7"/>
  </r>
  <r>
    <x v="931"/>
    <x v="12"/>
    <x v="2"/>
    <n v="0.94762979999999997"/>
    <x v="11"/>
    <n v="34"/>
    <x v="2"/>
    <x v="7"/>
  </r>
  <r>
    <x v="931"/>
    <x v="18"/>
    <x v="2"/>
    <n v="0.98069189999999995"/>
    <x v="11"/>
    <n v="34"/>
    <x v="2"/>
    <x v="7"/>
  </r>
  <r>
    <x v="931"/>
    <x v="19"/>
    <x v="2"/>
    <n v="0.85668279999999997"/>
    <x v="11"/>
    <n v="34"/>
    <x v="2"/>
    <x v="7"/>
  </r>
  <r>
    <x v="931"/>
    <x v="13"/>
    <x v="2"/>
    <n v="0.66267940000000003"/>
    <x v="11"/>
    <n v="34"/>
    <x v="2"/>
    <x v="7"/>
  </r>
  <r>
    <x v="931"/>
    <x v="20"/>
    <x v="2"/>
    <n v="0.72562599999999999"/>
    <x v="11"/>
    <n v="34"/>
    <x v="2"/>
    <x v="7"/>
  </r>
  <r>
    <x v="931"/>
    <x v="0"/>
    <x v="0"/>
    <n v="0.16625999999999999"/>
    <x v="11"/>
    <n v="34"/>
    <x v="2"/>
    <x v="7"/>
  </r>
  <r>
    <x v="931"/>
    <x v="16"/>
    <x v="0"/>
    <n v="0.51334999999999997"/>
    <x v="11"/>
    <n v="34"/>
    <x v="2"/>
    <x v="7"/>
  </r>
  <r>
    <x v="931"/>
    <x v="14"/>
    <x v="0"/>
    <n v="0.51334999999999997"/>
    <x v="11"/>
    <n v="34"/>
    <x v="2"/>
    <x v="7"/>
  </r>
  <r>
    <x v="931"/>
    <x v="2"/>
    <x v="0"/>
    <n v="0.51334999999999997"/>
    <x v="11"/>
    <n v="34"/>
    <x v="2"/>
    <x v="7"/>
  </r>
  <r>
    <x v="931"/>
    <x v="5"/>
    <x v="0"/>
    <n v="0.16671"/>
    <x v="11"/>
    <n v="34"/>
    <x v="2"/>
    <x v="7"/>
  </r>
  <r>
    <x v="931"/>
    <x v="6"/>
    <x v="0"/>
    <n v="0.38919999999999999"/>
    <x v="11"/>
    <n v="34"/>
    <x v="2"/>
    <x v="7"/>
  </r>
  <r>
    <x v="931"/>
    <x v="17"/>
    <x v="0"/>
    <n v="0.66798000000000002"/>
    <x v="11"/>
    <n v="34"/>
    <x v="2"/>
    <x v="7"/>
  </r>
  <r>
    <x v="931"/>
    <x v="15"/>
    <x v="0"/>
    <n v="0.66798000000000002"/>
    <x v="11"/>
    <n v="34"/>
    <x v="2"/>
    <x v="7"/>
  </r>
  <r>
    <x v="931"/>
    <x v="8"/>
    <x v="0"/>
    <n v="0.66798000000000002"/>
    <x v="11"/>
    <n v="34"/>
    <x v="2"/>
    <x v="7"/>
  </r>
  <r>
    <x v="931"/>
    <x v="9"/>
    <x v="0"/>
    <n v="0.66798000000000002"/>
    <x v="11"/>
    <n v="34"/>
    <x v="2"/>
    <x v="7"/>
  </r>
  <r>
    <x v="931"/>
    <x v="10"/>
    <x v="0"/>
    <n v="0.66798000000000002"/>
    <x v="11"/>
    <n v="34"/>
    <x v="2"/>
    <x v="7"/>
  </r>
  <r>
    <x v="931"/>
    <x v="11"/>
    <x v="0"/>
    <n v="0.66798000000000002"/>
    <x v="11"/>
    <n v="34"/>
    <x v="2"/>
    <x v="7"/>
  </r>
  <r>
    <x v="931"/>
    <x v="12"/>
    <x v="0"/>
    <n v="0.66798000000000002"/>
    <x v="11"/>
    <n v="34"/>
    <x v="2"/>
    <x v="7"/>
  </r>
  <r>
    <x v="931"/>
    <x v="18"/>
    <x v="0"/>
    <n v="0.10630000000000001"/>
    <x v="11"/>
    <n v="34"/>
    <x v="2"/>
    <x v="7"/>
  </r>
  <r>
    <x v="931"/>
    <x v="19"/>
    <x v="0"/>
    <n v="0.13600000000000001"/>
    <x v="11"/>
    <n v="34"/>
    <x v="2"/>
    <x v="7"/>
  </r>
  <r>
    <x v="931"/>
    <x v="13"/>
    <x v="0"/>
    <n v="8.9709999999999998E-2"/>
    <x v="11"/>
    <n v="34"/>
    <x v="2"/>
    <x v="7"/>
  </r>
  <r>
    <x v="931"/>
    <x v="20"/>
    <x v="0"/>
    <n v="0.13600000000000001"/>
    <x v="11"/>
    <n v="34"/>
    <x v="2"/>
    <x v="7"/>
  </r>
  <r>
    <x v="931"/>
    <x v="0"/>
    <x v="1"/>
    <n v="0.13704640000000001"/>
    <x v="11"/>
    <n v="34"/>
    <x v="2"/>
    <x v="7"/>
  </r>
  <r>
    <x v="931"/>
    <x v="16"/>
    <x v="1"/>
    <n v="0.28179680000000001"/>
    <x v="11"/>
    <n v="34"/>
    <x v="2"/>
    <x v="7"/>
  </r>
  <r>
    <x v="931"/>
    <x v="14"/>
    <x v="1"/>
    <n v="0.26967970000000002"/>
    <x v="11"/>
    <n v="34"/>
    <x v="2"/>
    <x v="7"/>
  </r>
  <r>
    <x v="931"/>
    <x v="2"/>
    <x v="1"/>
    <n v="0.27678540000000001"/>
    <x v="11"/>
    <n v="34"/>
    <x v="2"/>
    <x v="7"/>
  </r>
  <r>
    <x v="931"/>
    <x v="5"/>
    <x v="1"/>
    <n v="0.1168619"/>
    <x v="11"/>
    <n v="34"/>
    <x v="2"/>
    <x v="7"/>
  </r>
  <r>
    <x v="931"/>
    <x v="6"/>
    <x v="1"/>
    <n v="0.23050490000000001"/>
    <x v="11"/>
    <n v="34"/>
    <x v="2"/>
    <x v="7"/>
  </r>
  <r>
    <x v="931"/>
    <x v="17"/>
    <x v="1"/>
    <n v="0.32510410000000001"/>
    <x v="11"/>
    <n v="34"/>
    <x v="2"/>
    <x v="7"/>
  </r>
  <r>
    <x v="931"/>
    <x v="15"/>
    <x v="1"/>
    <n v="0.31364150000000002"/>
    <x v="11"/>
    <n v="34"/>
    <x v="2"/>
    <x v="7"/>
  </r>
  <r>
    <x v="931"/>
    <x v="8"/>
    <x v="1"/>
    <n v="0.32115850000000001"/>
    <x v="11"/>
    <n v="34"/>
    <x v="2"/>
    <x v="7"/>
  </r>
  <r>
    <x v="931"/>
    <x v="9"/>
    <x v="1"/>
    <n v="0.33589350000000001"/>
    <x v="11"/>
    <n v="34"/>
    <x v="2"/>
    <x v="7"/>
  </r>
  <r>
    <x v="931"/>
    <x v="10"/>
    <x v="1"/>
    <n v="0.34881459999999997"/>
    <x v="11"/>
    <n v="34"/>
    <x v="2"/>
    <x v="7"/>
  </r>
  <r>
    <x v="931"/>
    <x v="11"/>
    <x v="1"/>
    <n v="0.31779269999999998"/>
    <x v="11"/>
    <n v="34"/>
    <x v="2"/>
    <x v="7"/>
  </r>
  <r>
    <x v="931"/>
    <x v="12"/>
    <x v="1"/>
    <n v="0.37159029999999998"/>
    <x v="11"/>
    <n v="34"/>
    <x v="2"/>
    <x v="7"/>
  </r>
  <r>
    <x v="931"/>
    <x v="18"/>
    <x v="1"/>
    <n v="0.25000810000000001"/>
    <x v="11"/>
    <n v="34"/>
    <x v="2"/>
    <x v="7"/>
  </r>
  <r>
    <x v="931"/>
    <x v="19"/>
    <x v="1"/>
    <n v="0.2283171"/>
    <x v="11"/>
    <n v="34"/>
    <x v="2"/>
    <x v="7"/>
  </r>
  <r>
    <x v="931"/>
    <x v="13"/>
    <x v="1"/>
    <n v="9.7810620000000001E-2"/>
    <x v="11"/>
    <n v="34"/>
    <x v="2"/>
    <x v="7"/>
  </r>
  <r>
    <x v="931"/>
    <x v="20"/>
    <x v="1"/>
    <n v="0.19817399999999999"/>
    <x v="11"/>
    <n v="34"/>
    <x v="2"/>
    <x v="7"/>
  </r>
  <r>
    <x v="932"/>
    <x v="0"/>
    <x v="3"/>
    <n v="0.73460000000000003"/>
    <x v="11"/>
    <n v="35"/>
    <x v="2"/>
    <x v="7"/>
  </r>
  <r>
    <x v="932"/>
    <x v="16"/>
    <x v="3"/>
    <n v="1.4992000000000001"/>
    <x v="11"/>
    <n v="35"/>
    <x v="2"/>
    <x v="7"/>
  </r>
  <r>
    <x v="932"/>
    <x v="14"/>
    <x v="3"/>
    <n v="1.4328000000000001"/>
    <x v="11"/>
    <n v="35"/>
    <x v="2"/>
    <x v="7"/>
  </r>
  <r>
    <x v="932"/>
    <x v="2"/>
    <x v="3"/>
    <n v="1.4696"/>
    <x v="11"/>
    <n v="35"/>
    <x v="2"/>
    <x v="7"/>
  </r>
  <r>
    <x v="932"/>
    <x v="5"/>
    <x v="3"/>
    <n v="1.0071000000000001"/>
    <x v="11"/>
    <n v="35"/>
    <x v="2"/>
    <x v="7"/>
  </r>
  <r>
    <x v="932"/>
    <x v="6"/>
    <x v="3"/>
    <n v="1.2266999999999999"/>
    <x v="11"/>
    <n v="35"/>
    <x v="2"/>
    <x v="7"/>
  </r>
  <r>
    <x v="932"/>
    <x v="17"/>
    <x v="3"/>
    <n v="1.7230000000000001"/>
    <x v="11"/>
    <n v="35"/>
    <x v="2"/>
    <x v="7"/>
  </r>
  <r>
    <x v="932"/>
    <x v="15"/>
    <x v="3"/>
    <n v="1.6574"/>
    <x v="11"/>
    <n v="35"/>
    <x v="2"/>
    <x v="7"/>
  </r>
  <r>
    <x v="932"/>
    <x v="8"/>
    <x v="3"/>
    <n v="1.6927000000000001"/>
    <x v="11"/>
    <n v="35"/>
    <x v="2"/>
    <x v="7"/>
  </r>
  <r>
    <x v="932"/>
    <x v="9"/>
    <x v="3"/>
    <n v="1.7818000000000001"/>
    <x v="11"/>
    <n v="35"/>
    <x v="2"/>
    <x v="7"/>
  </r>
  <r>
    <x v="932"/>
    <x v="10"/>
    <x v="3"/>
    <n v="1.8401000000000001"/>
    <x v="11"/>
    <n v="35"/>
    <x v="2"/>
    <x v="7"/>
  </r>
  <r>
    <x v="932"/>
    <x v="11"/>
    <x v="3"/>
    <n v="1.6891"/>
    <x v="11"/>
    <n v="35"/>
    <x v="2"/>
    <x v="7"/>
  </r>
  <r>
    <x v="932"/>
    <x v="12"/>
    <x v="3"/>
    <n v="1.9858"/>
    <x v="11"/>
    <n v="35"/>
    <x v="2"/>
    <x v="7"/>
  </r>
  <r>
    <x v="932"/>
    <x v="18"/>
    <x v="3"/>
    <n v="1.377"/>
    <x v="11"/>
    <n v="35"/>
    <x v="2"/>
    <x v="7"/>
  </r>
  <r>
    <x v="932"/>
    <x v="19"/>
    <x v="3"/>
    <n v="1.246"/>
    <x v="11"/>
    <n v="35"/>
    <x v="2"/>
    <x v="7"/>
  </r>
  <r>
    <x v="932"/>
    <x v="13"/>
    <x v="3"/>
    <n v="0.8488"/>
    <x v="11"/>
    <n v="35"/>
    <x v="2"/>
    <x v="7"/>
  </r>
  <r>
    <x v="932"/>
    <x v="20"/>
    <x v="3"/>
    <n v="1.0598000000000001"/>
    <x v="11"/>
    <n v="35"/>
    <x v="2"/>
    <x v="7"/>
  </r>
  <r>
    <x v="932"/>
    <x v="0"/>
    <x v="2"/>
    <n v="0.43097580000000002"/>
    <x v="11"/>
    <n v="35"/>
    <x v="2"/>
    <x v="7"/>
  </r>
  <r>
    <x v="932"/>
    <x v="16"/>
    <x v="2"/>
    <n v="0.70551169999999996"/>
    <x v="11"/>
    <n v="35"/>
    <x v="2"/>
    <x v="7"/>
  </r>
  <r>
    <x v="932"/>
    <x v="14"/>
    <x v="2"/>
    <n v="0.65152810000000005"/>
    <x v="11"/>
    <n v="35"/>
    <x v="2"/>
    <x v="7"/>
  </r>
  <r>
    <x v="932"/>
    <x v="2"/>
    <x v="2"/>
    <n v="0.68144669999999996"/>
    <x v="11"/>
    <n v="35"/>
    <x v="2"/>
    <x v="7"/>
  </r>
  <r>
    <x v="932"/>
    <x v="5"/>
    <x v="2"/>
    <n v="0.72452890000000003"/>
    <x v="11"/>
    <n v="35"/>
    <x v="2"/>
    <x v="7"/>
  </r>
  <r>
    <x v="932"/>
    <x v="6"/>
    <x v="2"/>
    <n v="0.60811700000000002"/>
    <x v="11"/>
    <n v="35"/>
    <x v="2"/>
    <x v="7"/>
  </r>
  <r>
    <x v="932"/>
    <x v="17"/>
    <x v="2"/>
    <n v="0.73283310000000002"/>
    <x v="11"/>
    <n v="35"/>
    <x v="2"/>
    <x v="7"/>
  </r>
  <r>
    <x v="932"/>
    <x v="15"/>
    <x v="2"/>
    <n v="0.67949970000000004"/>
    <x v="11"/>
    <n v="35"/>
    <x v="2"/>
    <x v="7"/>
  </r>
  <r>
    <x v="932"/>
    <x v="8"/>
    <x v="2"/>
    <n v="0.70819880000000002"/>
    <x v="11"/>
    <n v="35"/>
    <x v="2"/>
    <x v="7"/>
  </r>
  <r>
    <x v="932"/>
    <x v="9"/>
    <x v="2"/>
    <n v="0.78063800000000005"/>
    <x v="11"/>
    <n v="35"/>
    <x v="2"/>
    <x v="7"/>
  </r>
  <r>
    <x v="932"/>
    <x v="10"/>
    <x v="2"/>
    <n v="0.82803640000000001"/>
    <x v="11"/>
    <n v="35"/>
    <x v="2"/>
    <x v="7"/>
  </r>
  <r>
    <x v="932"/>
    <x v="11"/>
    <x v="2"/>
    <n v="0.70527209999999996"/>
    <x v="11"/>
    <n v="35"/>
    <x v="2"/>
    <x v="7"/>
  </r>
  <r>
    <x v="932"/>
    <x v="12"/>
    <x v="2"/>
    <n v="0.94649159999999999"/>
    <x v="11"/>
    <n v="35"/>
    <x v="2"/>
    <x v="7"/>
  </r>
  <r>
    <x v="932"/>
    <x v="18"/>
    <x v="2"/>
    <n v="1.013212"/>
    <x v="11"/>
    <n v="35"/>
    <x v="2"/>
    <x v="7"/>
  </r>
  <r>
    <x v="932"/>
    <x v="19"/>
    <x v="2"/>
    <n v="0.87700809999999996"/>
    <x v="11"/>
    <n v="35"/>
    <x v="2"/>
    <x v="7"/>
  </r>
  <r>
    <x v="932"/>
    <x v="13"/>
    <x v="2"/>
    <n v="0.66144040000000004"/>
    <x v="11"/>
    <n v="35"/>
    <x v="2"/>
    <x v="7"/>
  </r>
  <r>
    <x v="932"/>
    <x v="20"/>
    <x v="2"/>
    <n v="0.72562599999999999"/>
    <x v="11"/>
    <n v="35"/>
    <x v="2"/>
    <x v="7"/>
  </r>
  <r>
    <x v="932"/>
    <x v="0"/>
    <x v="0"/>
    <n v="0.16625999999999999"/>
    <x v="11"/>
    <n v="35"/>
    <x v="2"/>
    <x v="7"/>
  </r>
  <r>
    <x v="932"/>
    <x v="16"/>
    <x v="0"/>
    <n v="0.51334999999999997"/>
    <x v="11"/>
    <n v="35"/>
    <x v="2"/>
    <x v="7"/>
  </r>
  <r>
    <x v="932"/>
    <x v="14"/>
    <x v="0"/>
    <n v="0.51334999999999997"/>
    <x v="11"/>
    <n v="35"/>
    <x v="2"/>
    <x v="7"/>
  </r>
  <r>
    <x v="932"/>
    <x v="2"/>
    <x v="0"/>
    <n v="0.51334999999999997"/>
    <x v="11"/>
    <n v="35"/>
    <x v="2"/>
    <x v="7"/>
  </r>
  <r>
    <x v="932"/>
    <x v="5"/>
    <x v="0"/>
    <n v="0.16671"/>
    <x v="11"/>
    <n v="35"/>
    <x v="2"/>
    <x v="7"/>
  </r>
  <r>
    <x v="932"/>
    <x v="6"/>
    <x v="0"/>
    <n v="0.38919999999999999"/>
    <x v="11"/>
    <n v="35"/>
    <x v="2"/>
    <x v="7"/>
  </r>
  <r>
    <x v="932"/>
    <x v="17"/>
    <x v="0"/>
    <n v="0.66798000000000002"/>
    <x v="11"/>
    <n v="35"/>
    <x v="2"/>
    <x v="7"/>
  </r>
  <r>
    <x v="932"/>
    <x v="15"/>
    <x v="0"/>
    <n v="0.66798000000000002"/>
    <x v="11"/>
    <n v="35"/>
    <x v="2"/>
    <x v="7"/>
  </r>
  <r>
    <x v="932"/>
    <x v="8"/>
    <x v="0"/>
    <n v="0.66798000000000002"/>
    <x v="11"/>
    <n v="35"/>
    <x v="2"/>
    <x v="7"/>
  </r>
  <r>
    <x v="932"/>
    <x v="9"/>
    <x v="0"/>
    <n v="0.66798000000000002"/>
    <x v="11"/>
    <n v="35"/>
    <x v="2"/>
    <x v="7"/>
  </r>
  <r>
    <x v="932"/>
    <x v="10"/>
    <x v="0"/>
    <n v="0.66798000000000002"/>
    <x v="11"/>
    <n v="35"/>
    <x v="2"/>
    <x v="7"/>
  </r>
  <r>
    <x v="932"/>
    <x v="11"/>
    <x v="0"/>
    <n v="0.66798000000000002"/>
    <x v="11"/>
    <n v="35"/>
    <x v="2"/>
    <x v="7"/>
  </r>
  <r>
    <x v="932"/>
    <x v="12"/>
    <x v="0"/>
    <n v="0.66798000000000002"/>
    <x v="11"/>
    <n v="35"/>
    <x v="2"/>
    <x v="7"/>
  </r>
  <r>
    <x v="932"/>
    <x v="18"/>
    <x v="0"/>
    <n v="0.10630000000000001"/>
    <x v="11"/>
    <n v="35"/>
    <x v="2"/>
    <x v="7"/>
  </r>
  <r>
    <x v="932"/>
    <x v="19"/>
    <x v="0"/>
    <n v="0.13600000000000001"/>
    <x v="11"/>
    <n v="35"/>
    <x v="2"/>
    <x v="7"/>
  </r>
  <r>
    <x v="932"/>
    <x v="13"/>
    <x v="0"/>
    <n v="8.9709999999999998E-2"/>
    <x v="11"/>
    <n v="35"/>
    <x v="2"/>
    <x v="7"/>
  </r>
  <r>
    <x v="932"/>
    <x v="20"/>
    <x v="0"/>
    <n v="0.13600000000000001"/>
    <x v="11"/>
    <n v="35"/>
    <x v="2"/>
    <x v="7"/>
  </r>
  <r>
    <x v="932"/>
    <x v="0"/>
    <x v="1"/>
    <n v="0.13736419999999999"/>
    <x v="11"/>
    <n v="35"/>
    <x v="2"/>
    <x v="7"/>
  </r>
  <r>
    <x v="932"/>
    <x v="16"/>
    <x v="1"/>
    <n v="0.28033819999999998"/>
    <x v="11"/>
    <n v="35"/>
    <x v="2"/>
    <x v="7"/>
  </r>
  <r>
    <x v="932"/>
    <x v="14"/>
    <x v="1"/>
    <n v="0.26792199999999999"/>
    <x v="11"/>
    <n v="35"/>
    <x v="2"/>
    <x v="7"/>
  </r>
  <r>
    <x v="932"/>
    <x v="2"/>
    <x v="1"/>
    <n v="0.27480329999999997"/>
    <x v="11"/>
    <n v="35"/>
    <x v="2"/>
    <x v="7"/>
  </r>
  <r>
    <x v="932"/>
    <x v="5"/>
    <x v="1"/>
    <n v="0.11586109999999999"/>
    <x v="11"/>
    <n v="35"/>
    <x v="2"/>
    <x v="7"/>
  </r>
  <r>
    <x v="932"/>
    <x v="6"/>
    <x v="1"/>
    <n v="0.2293829"/>
    <x v="11"/>
    <n v="35"/>
    <x v="2"/>
    <x v="7"/>
  </r>
  <r>
    <x v="932"/>
    <x v="17"/>
    <x v="1"/>
    <n v="0.322187"/>
    <x v="11"/>
    <n v="35"/>
    <x v="2"/>
    <x v="7"/>
  </r>
  <r>
    <x v="932"/>
    <x v="15"/>
    <x v="1"/>
    <n v="0.30992029999999998"/>
    <x v="11"/>
    <n v="35"/>
    <x v="2"/>
    <x v="7"/>
  </r>
  <r>
    <x v="932"/>
    <x v="8"/>
    <x v="1"/>
    <n v="0.3165211"/>
    <x v="11"/>
    <n v="35"/>
    <x v="2"/>
    <x v="7"/>
  </r>
  <r>
    <x v="932"/>
    <x v="9"/>
    <x v="1"/>
    <n v="0.33318209999999998"/>
    <x v="11"/>
    <n v="35"/>
    <x v="2"/>
    <x v="7"/>
  </r>
  <r>
    <x v="932"/>
    <x v="10"/>
    <x v="1"/>
    <n v="0.3440838"/>
    <x v="11"/>
    <n v="35"/>
    <x v="2"/>
    <x v="7"/>
  </r>
  <r>
    <x v="932"/>
    <x v="11"/>
    <x v="1"/>
    <n v="0.31584800000000002"/>
    <x v="11"/>
    <n v="35"/>
    <x v="2"/>
    <x v="7"/>
  </r>
  <r>
    <x v="932"/>
    <x v="12"/>
    <x v="1"/>
    <n v="0.37132850000000001"/>
    <x v="11"/>
    <n v="35"/>
    <x v="2"/>
    <x v="7"/>
  </r>
  <r>
    <x v="932"/>
    <x v="18"/>
    <x v="1"/>
    <n v="0.25748779999999999"/>
    <x v="11"/>
    <n v="35"/>
    <x v="2"/>
    <x v="7"/>
  </r>
  <r>
    <x v="932"/>
    <x v="19"/>
    <x v="1"/>
    <n v="0.2329919"/>
    <x v="11"/>
    <n v="35"/>
    <x v="2"/>
    <x v="7"/>
  </r>
  <r>
    <x v="932"/>
    <x v="13"/>
    <x v="1"/>
    <n v="9.7649559999999996E-2"/>
    <x v="11"/>
    <n v="35"/>
    <x v="2"/>
    <x v="7"/>
  </r>
  <r>
    <x v="932"/>
    <x v="20"/>
    <x v="1"/>
    <n v="0.19817399999999999"/>
    <x v="11"/>
    <n v="35"/>
    <x v="2"/>
    <x v="7"/>
  </r>
  <r>
    <x v="933"/>
    <x v="0"/>
    <x v="3"/>
    <n v="0.73629999999999995"/>
    <x v="11"/>
    <n v="36"/>
    <x v="2"/>
    <x v="7"/>
  </r>
  <r>
    <x v="933"/>
    <x v="16"/>
    <x v="3"/>
    <n v="1.5049999999999999"/>
    <x v="11"/>
    <n v="36"/>
    <x v="2"/>
    <x v="7"/>
  </r>
  <r>
    <x v="933"/>
    <x v="14"/>
    <x v="3"/>
    <n v="1.4415"/>
    <x v="11"/>
    <n v="36"/>
    <x v="2"/>
    <x v="7"/>
  </r>
  <r>
    <x v="933"/>
    <x v="2"/>
    <x v="3"/>
    <n v="1.4841"/>
    <x v="11"/>
    <n v="36"/>
    <x v="2"/>
    <x v="7"/>
  </r>
  <r>
    <x v="933"/>
    <x v="5"/>
    <x v="3"/>
    <n v="1.0124"/>
    <x v="11"/>
    <n v="36"/>
    <x v="2"/>
    <x v="7"/>
  </r>
  <r>
    <x v="933"/>
    <x v="6"/>
    <x v="3"/>
    <n v="1.2267999999999999"/>
    <x v="11"/>
    <n v="36"/>
    <x v="2"/>
    <x v="7"/>
  </r>
  <r>
    <x v="933"/>
    <x v="17"/>
    <x v="3"/>
    <n v="1.7248000000000001"/>
    <x v="11"/>
    <n v="36"/>
    <x v="2"/>
    <x v="7"/>
  </r>
  <r>
    <x v="933"/>
    <x v="15"/>
    <x v="3"/>
    <n v="1.6593"/>
    <x v="11"/>
    <n v="36"/>
    <x v="2"/>
    <x v="7"/>
  </r>
  <r>
    <x v="933"/>
    <x v="8"/>
    <x v="3"/>
    <n v="1.7042999999999999"/>
    <x v="11"/>
    <n v="36"/>
    <x v="2"/>
    <x v="7"/>
  </r>
  <r>
    <x v="933"/>
    <x v="9"/>
    <x v="3"/>
    <n v="1.7781"/>
    <x v="11"/>
    <n v="36"/>
    <x v="2"/>
    <x v="7"/>
  </r>
  <r>
    <x v="933"/>
    <x v="10"/>
    <x v="3"/>
    <n v="1.8475999999999999"/>
    <x v="11"/>
    <n v="36"/>
    <x v="2"/>
    <x v="7"/>
  </r>
  <r>
    <x v="933"/>
    <x v="11"/>
    <x v="3"/>
    <n v="1.6883999999999999"/>
    <x v="11"/>
    <n v="36"/>
    <x v="2"/>
    <x v="7"/>
  </r>
  <r>
    <x v="933"/>
    <x v="12"/>
    <x v="3"/>
    <n v="1.9883"/>
    <x v="11"/>
    <n v="36"/>
    <x v="2"/>
    <x v="7"/>
  </r>
  <r>
    <x v="933"/>
    <x v="18"/>
    <x v="3"/>
    <n v="1.377"/>
    <x v="11"/>
    <n v="36"/>
    <x v="2"/>
    <x v="7"/>
  </r>
  <r>
    <x v="933"/>
    <x v="19"/>
    <x v="3"/>
    <n v="1.246"/>
    <x v="11"/>
    <n v="36"/>
    <x v="2"/>
    <x v="7"/>
  </r>
  <r>
    <x v="933"/>
    <x v="13"/>
    <x v="3"/>
    <n v="0.83589999999999998"/>
    <x v="11"/>
    <n v="36"/>
    <x v="2"/>
    <x v="7"/>
  </r>
  <r>
    <x v="933"/>
    <x v="20"/>
    <x v="3"/>
    <n v="1.0598000000000001"/>
    <x v="11"/>
    <n v="36"/>
    <x v="2"/>
    <x v="7"/>
  </r>
  <r>
    <x v="933"/>
    <x v="0"/>
    <x v="2"/>
    <n v="0.43235790000000002"/>
    <x v="11"/>
    <n v="36"/>
    <x v="2"/>
    <x v="7"/>
  </r>
  <r>
    <x v="933"/>
    <x v="16"/>
    <x v="2"/>
    <n v="0.71022730000000001"/>
    <x v="11"/>
    <n v="36"/>
    <x v="2"/>
    <x v="7"/>
  </r>
  <r>
    <x v="933"/>
    <x v="14"/>
    <x v="2"/>
    <n v="0.6586012"/>
    <x v="11"/>
    <n v="36"/>
    <x v="2"/>
    <x v="7"/>
  </r>
  <r>
    <x v="933"/>
    <x v="2"/>
    <x v="2"/>
    <n v="0.6932353"/>
    <x v="11"/>
    <n v="36"/>
    <x v="2"/>
    <x v="7"/>
  </r>
  <r>
    <x v="933"/>
    <x v="5"/>
    <x v="2"/>
    <n v="0.72921919999999996"/>
    <x v="11"/>
    <n v="36"/>
    <x v="2"/>
    <x v="7"/>
  </r>
  <r>
    <x v="933"/>
    <x v="6"/>
    <x v="2"/>
    <n v="0.60819829999999997"/>
    <x v="11"/>
    <n v="36"/>
    <x v="2"/>
    <x v="7"/>
  </r>
  <r>
    <x v="933"/>
    <x v="17"/>
    <x v="2"/>
    <n v="0.73429630000000001"/>
    <x v="11"/>
    <n v="36"/>
    <x v="2"/>
    <x v="7"/>
  </r>
  <r>
    <x v="933"/>
    <x v="15"/>
    <x v="2"/>
    <n v="0.68104430000000005"/>
    <x v="11"/>
    <n v="36"/>
    <x v="2"/>
    <x v="7"/>
  </r>
  <r>
    <x v="933"/>
    <x v="8"/>
    <x v="2"/>
    <n v="0.71762970000000004"/>
    <x v="11"/>
    <n v="36"/>
    <x v="2"/>
    <x v="7"/>
  </r>
  <r>
    <x v="933"/>
    <x v="9"/>
    <x v="2"/>
    <n v="0.77762980000000004"/>
    <x v="11"/>
    <n v="36"/>
    <x v="2"/>
    <x v="7"/>
  </r>
  <r>
    <x v="933"/>
    <x v="10"/>
    <x v="2"/>
    <n v="0.83413389999999998"/>
    <x v="11"/>
    <n v="36"/>
    <x v="2"/>
    <x v="7"/>
  </r>
  <r>
    <x v="933"/>
    <x v="11"/>
    <x v="2"/>
    <n v="0.70470299999999997"/>
    <x v="11"/>
    <n v="36"/>
    <x v="2"/>
    <x v="7"/>
  </r>
  <r>
    <x v="933"/>
    <x v="12"/>
    <x v="2"/>
    <n v="0.94852389999999998"/>
    <x v="11"/>
    <n v="36"/>
    <x v="2"/>
    <x v="7"/>
  </r>
  <r>
    <x v="933"/>
    <x v="18"/>
    <x v="2"/>
    <n v="1.013212"/>
    <x v="11"/>
    <n v="36"/>
    <x v="2"/>
    <x v="7"/>
  </r>
  <r>
    <x v="933"/>
    <x v="19"/>
    <x v="2"/>
    <n v="0.87700809999999996"/>
    <x v="11"/>
    <n v="36"/>
    <x v="2"/>
    <x v="7"/>
  </r>
  <r>
    <x v="933"/>
    <x v="13"/>
    <x v="2"/>
    <n v="0.65002450000000001"/>
    <x v="11"/>
    <n v="36"/>
    <x v="2"/>
    <x v="7"/>
  </r>
  <r>
    <x v="933"/>
    <x v="20"/>
    <x v="2"/>
    <n v="0.72562599999999999"/>
    <x v="11"/>
    <n v="36"/>
    <x v="2"/>
    <x v="7"/>
  </r>
  <r>
    <x v="933"/>
    <x v="0"/>
    <x v="0"/>
    <n v="0.16625999999999999"/>
    <x v="11"/>
    <n v="36"/>
    <x v="2"/>
    <x v="7"/>
  </r>
  <r>
    <x v="933"/>
    <x v="16"/>
    <x v="0"/>
    <n v="0.51334999999999997"/>
    <x v="11"/>
    <n v="36"/>
    <x v="2"/>
    <x v="7"/>
  </r>
  <r>
    <x v="933"/>
    <x v="14"/>
    <x v="0"/>
    <n v="0.51334999999999997"/>
    <x v="11"/>
    <n v="36"/>
    <x v="2"/>
    <x v="7"/>
  </r>
  <r>
    <x v="933"/>
    <x v="2"/>
    <x v="0"/>
    <n v="0.51334999999999997"/>
    <x v="11"/>
    <n v="36"/>
    <x v="2"/>
    <x v="7"/>
  </r>
  <r>
    <x v="933"/>
    <x v="5"/>
    <x v="0"/>
    <n v="0.16671"/>
    <x v="11"/>
    <n v="36"/>
    <x v="2"/>
    <x v="7"/>
  </r>
  <r>
    <x v="933"/>
    <x v="6"/>
    <x v="0"/>
    <n v="0.38919999999999999"/>
    <x v="11"/>
    <n v="36"/>
    <x v="2"/>
    <x v="7"/>
  </r>
  <r>
    <x v="933"/>
    <x v="17"/>
    <x v="0"/>
    <n v="0.66798000000000002"/>
    <x v="11"/>
    <n v="36"/>
    <x v="2"/>
    <x v="7"/>
  </r>
  <r>
    <x v="933"/>
    <x v="15"/>
    <x v="0"/>
    <n v="0.66798000000000002"/>
    <x v="11"/>
    <n v="36"/>
    <x v="2"/>
    <x v="7"/>
  </r>
  <r>
    <x v="933"/>
    <x v="8"/>
    <x v="0"/>
    <n v="0.66798000000000002"/>
    <x v="11"/>
    <n v="36"/>
    <x v="2"/>
    <x v="7"/>
  </r>
  <r>
    <x v="933"/>
    <x v="9"/>
    <x v="0"/>
    <n v="0.66798000000000002"/>
    <x v="11"/>
    <n v="36"/>
    <x v="2"/>
    <x v="7"/>
  </r>
  <r>
    <x v="933"/>
    <x v="10"/>
    <x v="0"/>
    <n v="0.66798000000000002"/>
    <x v="11"/>
    <n v="36"/>
    <x v="2"/>
    <x v="7"/>
  </r>
  <r>
    <x v="933"/>
    <x v="11"/>
    <x v="0"/>
    <n v="0.66798000000000002"/>
    <x v="11"/>
    <n v="36"/>
    <x v="2"/>
    <x v="7"/>
  </r>
  <r>
    <x v="933"/>
    <x v="12"/>
    <x v="0"/>
    <n v="0.66798000000000002"/>
    <x v="11"/>
    <n v="36"/>
    <x v="2"/>
    <x v="7"/>
  </r>
  <r>
    <x v="933"/>
    <x v="18"/>
    <x v="0"/>
    <n v="0.10630000000000001"/>
    <x v="11"/>
    <n v="36"/>
    <x v="2"/>
    <x v="7"/>
  </r>
  <r>
    <x v="933"/>
    <x v="19"/>
    <x v="0"/>
    <n v="0.13600000000000001"/>
    <x v="11"/>
    <n v="36"/>
    <x v="2"/>
    <x v="7"/>
  </r>
  <r>
    <x v="933"/>
    <x v="13"/>
    <x v="0"/>
    <n v="8.9709999999999998E-2"/>
    <x v="11"/>
    <n v="36"/>
    <x v="2"/>
    <x v="7"/>
  </r>
  <r>
    <x v="933"/>
    <x v="20"/>
    <x v="0"/>
    <n v="0.13600000000000001"/>
    <x v="11"/>
    <n v="36"/>
    <x v="2"/>
    <x v="7"/>
  </r>
  <r>
    <x v="933"/>
    <x v="0"/>
    <x v="1"/>
    <n v="0.1376821"/>
    <x v="11"/>
    <n v="36"/>
    <x v="2"/>
    <x v="7"/>
  </r>
  <r>
    <x v="933"/>
    <x v="16"/>
    <x v="1"/>
    <n v="0.28142279999999997"/>
    <x v="11"/>
    <n v="36"/>
    <x v="2"/>
    <x v="7"/>
  </r>
  <r>
    <x v="933"/>
    <x v="14"/>
    <x v="1"/>
    <n v="0.26954879999999998"/>
    <x v="11"/>
    <n v="36"/>
    <x v="2"/>
    <x v="7"/>
  </r>
  <r>
    <x v="933"/>
    <x v="2"/>
    <x v="1"/>
    <n v="0.2775146"/>
    <x v="11"/>
    <n v="36"/>
    <x v="2"/>
    <x v="7"/>
  </r>
  <r>
    <x v="933"/>
    <x v="5"/>
    <x v="1"/>
    <n v="0.1164708"/>
    <x v="11"/>
    <n v="36"/>
    <x v="2"/>
    <x v="7"/>
  </r>
  <r>
    <x v="933"/>
    <x v="6"/>
    <x v="1"/>
    <n v="0.22940160000000001"/>
    <x v="11"/>
    <n v="36"/>
    <x v="2"/>
    <x v="7"/>
  </r>
  <r>
    <x v="933"/>
    <x v="17"/>
    <x v="1"/>
    <n v="0.32252360000000002"/>
    <x v="11"/>
    <n v="36"/>
    <x v="2"/>
    <x v="7"/>
  </r>
  <r>
    <x v="933"/>
    <x v="15"/>
    <x v="1"/>
    <n v="0.31027559999999998"/>
    <x v="11"/>
    <n v="36"/>
    <x v="2"/>
    <x v="7"/>
  </r>
  <r>
    <x v="933"/>
    <x v="8"/>
    <x v="1"/>
    <n v="0.31869019999999998"/>
    <x v="11"/>
    <n v="36"/>
    <x v="2"/>
    <x v="7"/>
  </r>
  <r>
    <x v="933"/>
    <x v="9"/>
    <x v="1"/>
    <n v="0.33249020000000001"/>
    <x v="11"/>
    <n v="36"/>
    <x v="2"/>
    <x v="7"/>
  </r>
  <r>
    <x v="933"/>
    <x v="10"/>
    <x v="1"/>
    <n v="0.34548620000000002"/>
    <x v="11"/>
    <n v="36"/>
    <x v="2"/>
    <x v="7"/>
  </r>
  <r>
    <x v="933"/>
    <x v="11"/>
    <x v="1"/>
    <n v="0.31571709999999997"/>
    <x v="11"/>
    <n v="36"/>
    <x v="2"/>
    <x v="7"/>
  </r>
  <r>
    <x v="933"/>
    <x v="12"/>
    <x v="1"/>
    <n v="0.37179590000000001"/>
    <x v="11"/>
    <n v="36"/>
    <x v="2"/>
    <x v="7"/>
  </r>
  <r>
    <x v="933"/>
    <x v="18"/>
    <x v="1"/>
    <n v="0.25748779999999999"/>
    <x v="11"/>
    <n v="36"/>
    <x v="2"/>
    <x v="7"/>
  </r>
  <r>
    <x v="933"/>
    <x v="19"/>
    <x v="1"/>
    <n v="0.2329919"/>
    <x v="11"/>
    <n v="36"/>
    <x v="2"/>
    <x v="7"/>
  </r>
  <r>
    <x v="933"/>
    <x v="13"/>
    <x v="1"/>
    <n v="9.6165490000000006E-2"/>
    <x v="11"/>
    <n v="36"/>
    <x v="2"/>
    <x v="7"/>
  </r>
  <r>
    <x v="933"/>
    <x v="20"/>
    <x v="1"/>
    <n v="0.19817399999999999"/>
    <x v="11"/>
    <n v="36"/>
    <x v="2"/>
    <x v="7"/>
  </r>
  <r>
    <x v="934"/>
    <x v="0"/>
    <x v="3"/>
    <n v="0.74370000000000003"/>
    <x v="11"/>
    <n v="37"/>
    <x v="2"/>
    <x v="8"/>
  </r>
  <r>
    <x v="934"/>
    <x v="16"/>
    <x v="3"/>
    <n v="1.5189999999999999"/>
    <x v="11"/>
    <n v="37"/>
    <x v="2"/>
    <x v="8"/>
  </r>
  <r>
    <x v="934"/>
    <x v="14"/>
    <x v="3"/>
    <n v="1.4541999999999999"/>
    <x v="11"/>
    <n v="37"/>
    <x v="2"/>
    <x v="8"/>
  </r>
  <r>
    <x v="934"/>
    <x v="2"/>
    <x v="3"/>
    <n v="1.4981"/>
    <x v="11"/>
    <n v="37"/>
    <x v="2"/>
    <x v="8"/>
  </r>
  <r>
    <x v="934"/>
    <x v="5"/>
    <x v="3"/>
    <n v="1.0248999999999999"/>
    <x v="11"/>
    <n v="37"/>
    <x v="2"/>
    <x v="8"/>
  </r>
  <r>
    <x v="934"/>
    <x v="6"/>
    <x v="3"/>
    <n v="1.238"/>
    <x v="11"/>
    <n v="37"/>
    <x v="2"/>
    <x v="8"/>
  </r>
  <r>
    <x v="934"/>
    <x v="17"/>
    <x v="3"/>
    <n v="1.7327999999999999"/>
    <x v="11"/>
    <n v="37"/>
    <x v="2"/>
    <x v="8"/>
  </r>
  <r>
    <x v="934"/>
    <x v="15"/>
    <x v="3"/>
    <n v="1.6721999999999999"/>
    <x v="11"/>
    <n v="37"/>
    <x v="2"/>
    <x v="8"/>
  </r>
  <r>
    <x v="934"/>
    <x v="8"/>
    <x v="3"/>
    <n v="1.7181"/>
    <x v="11"/>
    <n v="37"/>
    <x v="2"/>
    <x v="8"/>
  </r>
  <r>
    <x v="934"/>
    <x v="9"/>
    <x v="3"/>
    <n v="1.7887999999999999"/>
    <x v="11"/>
    <n v="37"/>
    <x v="2"/>
    <x v="8"/>
  </r>
  <r>
    <x v="934"/>
    <x v="10"/>
    <x v="3"/>
    <n v="1.8625"/>
    <x v="11"/>
    <n v="37"/>
    <x v="2"/>
    <x v="8"/>
  </r>
  <r>
    <x v="934"/>
    <x v="11"/>
    <x v="3"/>
    <n v="1.7032"/>
    <x v="11"/>
    <n v="37"/>
    <x v="2"/>
    <x v="8"/>
  </r>
  <r>
    <x v="934"/>
    <x v="12"/>
    <x v="3"/>
    <n v="1.9887999999999999"/>
    <x v="11"/>
    <n v="37"/>
    <x v="2"/>
    <x v="8"/>
  </r>
  <r>
    <x v="934"/>
    <x v="18"/>
    <x v="3"/>
    <n v="1.377"/>
    <x v="11"/>
    <n v="37"/>
    <x v="2"/>
    <x v="8"/>
  </r>
  <r>
    <x v="934"/>
    <x v="19"/>
    <x v="3"/>
    <n v="1.246"/>
    <x v="11"/>
    <n v="37"/>
    <x v="2"/>
    <x v="8"/>
  </r>
  <r>
    <x v="934"/>
    <x v="13"/>
    <x v="3"/>
    <n v="0.85329999999999995"/>
    <x v="11"/>
    <n v="37"/>
    <x v="2"/>
    <x v="8"/>
  </r>
  <r>
    <x v="934"/>
    <x v="20"/>
    <x v="3"/>
    <n v="1.0598000000000001"/>
    <x v="11"/>
    <n v="37"/>
    <x v="2"/>
    <x v="8"/>
  </r>
  <r>
    <x v="934"/>
    <x v="0"/>
    <x v="2"/>
    <n v="0.43837419999999999"/>
    <x v="11"/>
    <n v="37"/>
    <x v="2"/>
    <x v="8"/>
  </r>
  <r>
    <x v="934"/>
    <x v="16"/>
    <x v="2"/>
    <n v="0.72160939999999996"/>
    <x v="11"/>
    <n v="37"/>
    <x v="2"/>
    <x v="8"/>
  </r>
  <r>
    <x v="934"/>
    <x v="14"/>
    <x v="2"/>
    <n v="0.66892640000000003"/>
    <x v="11"/>
    <n v="37"/>
    <x v="2"/>
    <x v="8"/>
  </r>
  <r>
    <x v="934"/>
    <x v="2"/>
    <x v="2"/>
    <n v="0.70461750000000001"/>
    <x v="11"/>
    <n v="37"/>
    <x v="2"/>
    <x v="8"/>
  </r>
  <r>
    <x v="934"/>
    <x v="5"/>
    <x v="2"/>
    <n v="0.74028110000000003"/>
    <x v="11"/>
    <n v="37"/>
    <x v="2"/>
    <x v="8"/>
  </r>
  <r>
    <x v="934"/>
    <x v="6"/>
    <x v="2"/>
    <n v="0.61730410000000002"/>
    <x v="11"/>
    <n v="37"/>
    <x v="2"/>
    <x v="8"/>
  </r>
  <r>
    <x v="934"/>
    <x v="17"/>
    <x v="2"/>
    <n v="0.74080060000000003"/>
    <x v="11"/>
    <n v="37"/>
    <x v="2"/>
    <x v="8"/>
  </r>
  <r>
    <x v="934"/>
    <x v="15"/>
    <x v="2"/>
    <n v="0.69153220000000004"/>
    <x v="11"/>
    <n v="37"/>
    <x v="2"/>
    <x v="8"/>
  </r>
  <r>
    <x v="934"/>
    <x v="8"/>
    <x v="2"/>
    <n v="0.72884919999999997"/>
    <x v="11"/>
    <n v="37"/>
    <x v="2"/>
    <x v="8"/>
  </r>
  <r>
    <x v="934"/>
    <x v="9"/>
    <x v="2"/>
    <n v="0.78632899999999994"/>
    <x v="11"/>
    <n v="37"/>
    <x v="2"/>
    <x v="8"/>
  </r>
  <r>
    <x v="934"/>
    <x v="10"/>
    <x v="2"/>
    <n v="0.84624770000000005"/>
    <x v="11"/>
    <n v="37"/>
    <x v="2"/>
    <x v="8"/>
  </r>
  <r>
    <x v="934"/>
    <x v="11"/>
    <x v="2"/>
    <n v="0.71673540000000002"/>
    <x v="11"/>
    <n v="37"/>
    <x v="2"/>
    <x v="8"/>
  </r>
  <r>
    <x v="934"/>
    <x v="12"/>
    <x v="2"/>
    <n v="0.94893070000000002"/>
    <x v="11"/>
    <n v="37"/>
    <x v="2"/>
    <x v="8"/>
  </r>
  <r>
    <x v="934"/>
    <x v="18"/>
    <x v="2"/>
    <n v="1.013212"/>
    <x v="11"/>
    <n v="37"/>
    <x v="2"/>
    <x v="8"/>
  </r>
  <r>
    <x v="934"/>
    <x v="19"/>
    <x v="2"/>
    <n v="0.87700809999999996"/>
    <x v="11"/>
    <n v="37"/>
    <x v="2"/>
    <x v="8"/>
  </r>
  <r>
    <x v="934"/>
    <x v="13"/>
    <x v="2"/>
    <n v="0.66542270000000003"/>
    <x v="11"/>
    <n v="37"/>
    <x v="2"/>
    <x v="8"/>
  </r>
  <r>
    <x v="934"/>
    <x v="20"/>
    <x v="2"/>
    <n v="0.72562599999999999"/>
    <x v="11"/>
    <n v="37"/>
    <x v="2"/>
    <x v="8"/>
  </r>
  <r>
    <x v="934"/>
    <x v="0"/>
    <x v="0"/>
    <n v="0.16625999999999999"/>
    <x v="11"/>
    <n v="37"/>
    <x v="2"/>
    <x v="8"/>
  </r>
  <r>
    <x v="934"/>
    <x v="16"/>
    <x v="0"/>
    <n v="0.51334999999999997"/>
    <x v="11"/>
    <n v="37"/>
    <x v="2"/>
    <x v="8"/>
  </r>
  <r>
    <x v="934"/>
    <x v="14"/>
    <x v="0"/>
    <n v="0.51334999999999997"/>
    <x v="11"/>
    <n v="37"/>
    <x v="2"/>
    <x v="8"/>
  </r>
  <r>
    <x v="934"/>
    <x v="2"/>
    <x v="0"/>
    <n v="0.51334999999999997"/>
    <x v="11"/>
    <n v="37"/>
    <x v="2"/>
    <x v="8"/>
  </r>
  <r>
    <x v="934"/>
    <x v="5"/>
    <x v="0"/>
    <n v="0.16671"/>
    <x v="11"/>
    <n v="37"/>
    <x v="2"/>
    <x v="8"/>
  </r>
  <r>
    <x v="934"/>
    <x v="6"/>
    <x v="0"/>
    <n v="0.38919999999999999"/>
    <x v="11"/>
    <n v="37"/>
    <x v="2"/>
    <x v="8"/>
  </r>
  <r>
    <x v="934"/>
    <x v="17"/>
    <x v="0"/>
    <n v="0.66798000000000002"/>
    <x v="11"/>
    <n v="37"/>
    <x v="2"/>
    <x v="8"/>
  </r>
  <r>
    <x v="934"/>
    <x v="15"/>
    <x v="0"/>
    <n v="0.66798000000000002"/>
    <x v="11"/>
    <n v="37"/>
    <x v="2"/>
    <x v="8"/>
  </r>
  <r>
    <x v="934"/>
    <x v="8"/>
    <x v="0"/>
    <n v="0.66798000000000002"/>
    <x v="11"/>
    <n v="37"/>
    <x v="2"/>
    <x v="8"/>
  </r>
  <r>
    <x v="934"/>
    <x v="9"/>
    <x v="0"/>
    <n v="0.66798000000000002"/>
    <x v="11"/>
    <n v="37"/>
    <x v="2"/>
    <x v="8"/>
  </r>
  <r>
    <x v="934"/>
    <x v="10"/>
    <x v="0"/>
    <n v="0.66798000000000002"/>
    <x v="11"/>
    <n v="37"/>
    <x v="2"/>
    <x v="8"/>
  </r>
  <r>
    <x v="934"/>
    <x v="11"/>
    <x v="0"/>
    <n v="0.66798000000000002"/>
    <x v="11"/>
    <n v="37"/>
    <x v="2"/>
    <x v="8"/>
  </r>
  <r>
    <x v="934"/>
    <x v="12"/>
    <x v="0"/>
    <n v="0.66798000000000002"/>
    <x v="11"/>
    <n v="37"/>
    <x v="2"/>
    <x v="8"/>
  </r>
  <r>
    <x v="934"/>
    <x v="18"/>
    <x v="0"/>
    <n v="0.10630000000000001"/>
    <x v="11"/>
    <n v="37"/>
    <x v="2"/>
    <x v="8"/>
  </r>
  <r>
    <x v="934"/>
    <x v="19"/>
    <x v="0"/>
    <n v="0.13600000000000001"/>
    <x v="11"/>
    <n v="37"/>
    <x v="2"/>
    <x v="8"/>
  </r>
  <r>
    <x v="934"/>
    <x v="13"/>
    <x v="0"/>
    <n v="8.9709999999999998E-2"/>
    <x v="11"/>
    <n v="37"/>
    <x v="2"/>
    <x v="8"/>
  </r>
  <r>
    <x v="934"/>
    <x v="20"/>
    <x v="0"/>
    <n v="0.13600000000000001"/>
    <x v="11"/>
    <n v="37"/>
    <x v="2"/>
    <x v="8"/>
  </r>
  <r>
    <x v="934"/>
    <x v="0"/>
    <x v="1"/>
    <n v="0.13906589999999999"/>
    <x v="11"/>
    <n v="37"/>
    <x v="2"/>
    <x v="8"/>
  </r>
  <r>
    <x v="934"/>
    <x v="16"/>
    <x v="1"/>
    <n v="0.28404069999999998"/>
    <x v="11"/>
    <n v="37"/>
    <x v="2"/>
    <x v="8"/>
  </r>
  <r>
    <x v="934"/>
    <x v="14"/>
    <x v="1"/>
    <n v="0.27192359999999999"/>
    <x v="11"/>
    <n v="37"/>
    <x v="2"/>
    <x v="8"/>
  </r>
  <r>
    <x v="934"/>
    <x v="2"/>
    <x v="1"/>
    <n v="0.28013250000000001"/>
    <x v="11"/>
    <n v="37"/>
    <x v="2"/>
    <x v="8"/>
  </r>
  <r>
    <x v="934"/>
    <x v="5"/>
    <x v="1"/>
    <n v="0.11790879999999999"/>
    <x v="11"/>
    <n v="37"/>
    <x v="2"/>
    <x v="8"/>
  </r>
  <r>
    <x v="934"/>
    <x v="6"/>
    <x v="1"/>
    <n v="0.2314959"/>
    <x v="11"/>
    <n v="37"/>
    <x v="2"/>
    <x v="8"/>
  </r>
  <r>
    <x v="934"/>
    <x v="17"/>
    <x v="1"/>
    <n v="0.32401950000000002"/>
    <x v="11"/>
    <n v="37"/>
    <x v="2"/>
    <x v="8"/>
  </r>
  <r>
    <x v="934"/>
    <x v="15"/>
    <x v="1"/>
    <n v="0.31268780000000002"/>
    <x v="11"/>
    <n v="37"/>
    <x v="2"/>
    <x v="8"/>
  </r>
  <r>
    <x v="934"/>
    <x v="8"/>
    <x v="1"/>
    <n v="0.32127070000000002"/>
    <x v="11"/>
    <n v="37"/>
    <x v="2"/>
    <x v="8"/>
  </r>
  <r>
    <x v="934"/>
    <x v="9"/>
    <x v="1"/>
    <n v="0.33449099999999998"/>
    <x v="11"/>
    <n v="37"/>
    <x v="2"/>
    <x v="8"/>
  </r>
  <r>
    <x v="934"/>
    <x v="10"/>
    <x v="1"/>
    <n v="0.34827239999999998"/>
    <x v="11"/>
    <n v="37"/>
    <x v="2"/>
    <x v="8"/>
  </r>
  <r>
    <x v="934"/>
    <x v="11"/>
    <x v="1"/>
    <n v="0.3184845"/>
    <x v="11"/>
    <n v="37"/>
    <x v="2"/>
    <x v="8"/>
  </r>
  <r>
    <x v="934"/>
    <x v="12"/>
    <x v="1"/>
    <n v="0.37188939999999998"/>
    <x v="11"/>
    <n v="37"/>
    <x v="2"/>
    <x v="8"/>
  </r>
  <r>
    <x v="934"/>
    <x v="18"/>
    <x v="1"/>
    <n v="0.25748779999999999"/>
    <x v="11"/>
    <n v="37"/>
    <x v="2"/>
    <x v="8"/>
  </r>
  <r>
    <x v="934"/>
    <x v="19"/>
    <x v="1"/>
    <n v="0.2329919"/>
    <x v="11"/>
    <n v="37"/>
    <x v="2"/>
    <x v="8"/>
  </r>
  <r>
    <x v="934"/>
    <x v="13"/>
    <x v="1"/>
    <n v="9.8167260000000006E-2"/>
    <x v="11"/>
    <n v="37"/>
    <x v="2"/>
    <x v="8"/>
  </r>
  <r>
    <x v="934"/>
    <x v="20"/>
    <x v="1"/>
    <n v="0.19817399999999999"/>
    <x v="11"/>
    <n v="37"/>
    <x v="2"/>
    <x v="8"/>
  </r>
  <r>
    <x v="935"/>
    <x v="0"/>
    <x v="3"/>
    <n v="0.7389"/>
    <x v="11"/>
    <n v="38"/>
    <x v="2"/>
    <x v="8"/>
  </r>
  <r>
    <x v="935"/>
    <x v="16"/>
    <x v="3"/>
    <n v="1.52"/>
    <x v="11"/>
    <n v="38"/>
    <x v="2"/>
    <x v="8"/>
  </r>
  <r>
    <x v="935"/>
    <x v="14"/>
    <x v="3"/>
    <n v="1.4575"/>
    <x v="11"/>
    <n v="38"/>
    <x v="2"/>
    <x v="8"/>
  </r>
  <r>
    <x v="935"/>
    <x v="2"/>
    <x v="3"/>
    <n v="1.4978"/>
    <x v="11"/>
    <n v="38"/>
    <x v="2"/>
    <x v="8"/>
  </r>
  <r>
    <x v="935"/>
    <x v="5"/>
    <x v="3"/>
    <n v="1.0309999999999999"/>
    <x v="11"/>
    <n v="38"/>
    <x v="2"/>
    <x v="8"/>
  </r>
  <r>
    <x v="935"/>
    <x v="6"/>
    <x v="3"/>
    <n v="1.2434000000000001"/>
    <x v="11"/>
    <n v="38"/>
    <x v="2"/>
    <x v="8"/>
  </r>
  <r>
    <x v="935"/>
    <x v="17"/>
    <x v="3"/>
    <n v="1.7295"/>
    <x v="11"/>
    <n v="38"/>
    <x v="2"/>
    <x v="8"/>
  </r>
  <r>
    <x v="935"/>
    <x v="15"/>
    <x v="3"/>
    <n v="1.6748000000000001"/>
    <x v="11"/>
    <n v="38"/>
    <x v="2"/>
    <x v="8"/>
  </r>
  <r>
    <x v="935"/>
    <x v="8"/>
    <x v="3"/>
    <n v="1.7144999999999999"/>
    <x v="11"/>
    <n v="38"/>
    <x v="2"/>
    <x v="8"/>
  </r>
  <r>
    <x v="935"/>
    <x v="9"/>
    <x v="3"/>
    <n v="1.7949999999999999"/>
    <x v="11"/>
    <n v="38"/>
    <x v="2"/>
    <x v="8"/>
  </r>
  <r>
    <x v="935"/>
    <x v="10"/>
    <x v="3"/>
    <n v="1.8608"/>
    <x v="11"/>
    <n v="38"/>
    <x v="2"/>
    <x v="8"/>
  </r>
  <r>
    <x v="935"/>
    <x v="11"/>
    <x v="3"/>
    <n v="1.7073"/>
    <x v="11"/>
    <n v="38"/>
    <x v="2"/>
    <x v="8"/>
  </r>
  <r>
    <x v="935"/>
    <x v="12"/>
    <x v="3"/>
    <n v="1.9903"/>
    <x v="11"/>
    <n v="38"/>
    <x v="2"/>
    <x v="8"/>
  </r>
  <r>
    <x v="935"/>
    <x v="18"/>
    <x v="3"/>
    <n v="1.377"/>
    <x v="11"/>
    <n v="38"/>
    <x v="2"/>
    <x v="8"/>
  </r>
  <r>
    <x v="935"/>
    <x v="19"/>
    <x v="3"/>
    <n v="1.246"/>
    <x v="11"/>
    <n v="38"/>
    <x v="2"/>
    <x v="8"/>
  </r>
  <r>
    <x v="935"/>
    <x v="13"/>
    <x v="3"/>
    <n v="0.85370000000000001"/>
    <x v="11"/>
    <n v="38"/>
    <x v="2"/>
    <x v="8"/>
  </r>
  <r>
    <x v="935"/>
    <x v="20"/>
    <x v="3"/>
    <n v="1.0598000000000001"/>
    <x v="11"/>
    <n v="38"/>
    <x v="2"/>
    <x v="8"/>
  </r>
  <r>
    <x v="935"/>
    <x v="0"/>
    <x v="2"/>
    <n v="0.43447170000000002"/>
    <x v="11"/>
    <n v="38"/>
    <x v="2"/>
    <x v="8"/>
  </r>
  <r>
    <x v="935"/>
    <x v="16"/>
    <x v="2"/>
    <n v="0.72242240000000002"/>
    <x v="11"/>
    <n v="38"/>
    <x v="2"/>
    <x v="8"/>
  </r>
  <r>
    <x v="935"/>
    <x v="14"/>
    <x v="2"/>
    <n v="0.67160929999999996"/>
    <x v="11"/>
    <n v="38"/>
    <x v="2"/>
    <x v="8"/>
  </r>
  <r>
    <x v="935"/>
    <x v="2"/>
    <x v="2"/>
    <n v="0.70437349999999999"/>
    <x v="11"/>
    <n v="38"/>
    <x v="2"/>
    <x v="8"/>
  </r>
  <r>
    <x v="935"/>
    <x v="5"/>
    <x v="2"/>
    <n v="0.74567939999999999"/>
    <x v="11"/>
    <n v="38"/>
    <x v="2"/>
    <x v="8"/>
  </r>
  <r>
    <x v="935"/>
    <x v="6"/>
    <x v="2"/>
    <n v="0.62169430000000003"/>
    <x v="11"/>
    <n v="38"/>
    <x v="2"/>
    <x v="8"/>
  </r>
  <r>
    <x v="935"/>
    <x v="17"/>
    <x v="2"/>
    <n v="0.73811760000000004"/>
    <x v="11"/>
    <n v="38"/>
    <x v="2"/>
    <x v="8"/>
  </r>
  <r>
    <x v="935"/>
    <x v="15"/>
    <x v="2"/>
    <n v="0.69364599999999998"/>
    <x v="11"/>
    <n v="38"/>
    <x v="2"/>
    <x v="8"/>
  </r>
  <r>
    <x v="935"/>
    <x v="8"/>
    <x v="2"/>
    <n v="0.72592250000000003"/>
    <x v="11"/>
    <n v="38"/>
    <x v="2"/>
    <x v="8"/>
  </r>
  <r>
    <x v="935"/>
    <x v="9"/>
    <x v="2"/>
    <n v="0.79136949999999995"/>
    <x v="11"/>
    <n v="38"/>
    <x v="2"/>
    <x v="8"/>
  </r>
  <r>
    <x v="935"/>
    <x v="10"/>
    <x v="2"/>
    <n v="0.84486559999999999"/>
    <x v="11"/>
    <n v="38"/>
    <x v="2"/>
    <x v="8"/>
  </r>
  <r>
    <x v="935"/>
    <x v="11"/>
    <x v="2"/>
    <n v="0.72006879999999995"/>
    <x v="11"/>
    <n v="38"/>
    <x v="2"/>
    <x v="8"/>
  </r>
  <r>
    <x v="935"/>
    <x v="12"/>
    <x v="2"/>
    <n v="0.9501501"/>
    <x v="11"/>
    <n v="38"/>
    <x v="2"/>
    <x v="8"/>
  </r>
  <r>
    <x v="935"/>
    <x v="18"/>
    <x v="2"/>
    <n v="1.013212"/>
    <x v="11"/>
    <n v="38"/>
    <x v="2"/>
    <x v="8"/>
  </r>
  <r>
    <x v="935"/>
    <x v="19"/>
    <x v="2"/>
    <n v="0.87700809999999996"/>
    <x v="11"/>
    <n v="38"/>
    <x v="2"/>
    <x v="8"/>
  </r>
  <r>
    <x v="935"/>
    <x v="13"/>
    <x v="2"/>
    <n v="0.6657767"/>
    <x v="11"/>
    <n v="38"/>
    <x v="2"/>
    <x v="8"/>
  </r>
  <r>
    <x v="935"/>
    <x v="20"/>
    <x v="2"/>
    <n v="0.72562599999999999"/>
    <x v="11"/>
    <n v="38"/>
    <x v="2"/>
    <x v="8"/>
  </r>
  <r>
    <x v="935"/>
    <x v="0"/>
    <x v="0"/>
    <n v="0.16625999999999999"/>
    <x v="11"/>
    <n v="38"/>
    <x v="2"/>
    <x v="8"/>
  </r>
  <r>
    <x v="935"/>
    <x v="16"/>
    <x v="0"/>
    <n v="0.51334999999999997"/>
    <x v="11"/>
    <n v="38"/>
    <x v="2"/>
    <x v="8"/>
  </r>
  <r>
    <x v="935"/>
    <x v="14"/>
    <x v="0"/>
    <n v="0.51334999999999997"/>
    <x v="11"/>
    <n v="38"/>
    <x v="2"/>
    <x v="8"/>
  </r>
  <r>
    <x v="935"/>
    <x v="2"/>
    <x v="0"/>
    <n v="0.51334999999999997"/>
    <x v="11"/>
    <n v="38"/>
    <x v="2"/>
    <x v="8"/>
  </r>
  <r>
    <x v="935"/>
    <x v="5"/>
    <x v="0"/>
    <n v="0.16671"/>
    <x v="11"/>
    <n v="38"/>
    <x v="2"/>
    <x v="8"/>
  </r>
  <r>
    <x v="935"/>
    <x v="6"/>
    <x v="0"/>
    <n v="0.38919999999999999"/>
    <x v="11"/>
    <n v="38"/>
    <x v="2"/>
    <x v="8"/>
  </r>
  <r>
    <x v="935"/>
    <x v="17"/>
    <x v="0"/>
    <n v="0.66798000000000002"/>
    <x v="11"/>
    <n v="38"/>
    <x v="2"/>
    <x v="8"/>
  </r>
  <r>
    <x v="935"/>
    <x v="15"/>
    <x v="0"/>
    <n v="0.66798000000000002"/>
    <x v="11"/>
    <n v="38"/>
    <x v="2"/>
    <x v="8"/>
  </r>
  <r>
    <x v="935"/>
    <x v="8"/>
    <x v="0"/>
    <n v="0.66798000000000002"/>
    <x v="11"/>
    <n v="38"/>
    <x v="2"/>
    <x v="8"/>
  </r>
  <r>
    <x v="935"/>
    <x v="9"/>
    <x v="0"/>
    <n v="0.66798000000000002"/>
    <x v="11"/>
    <n v="38"/>
    <x v="2"/>
    <x v="8"/>
  </r>
  <r>
    <x v="935"/>
    <x v="10"/>
    <x v="0"/>
    <n v="0.66798000000000002"/>
    <x v="11"/>
    <n v="38"/>
    <x v="2"/>
    <x v="8"/>
  </r>
  <r>
    <x v="935"/>
    <x v="11"/>
    <x v="0"/>
    <n v="0.66798000000000002"/>
    <x v="11"/>
    <n v="38"/>
    <x v="2"/>
    <x v="8"/>
  </r>
  <r>
    <x v="935"/>
    <x v="12"/>
    <x v="0"/>
    <n v="0.66798000000000002"/>
    <x v="11"/>
    <n v="38"/>
    <x v="2"/>
    <x v="8"/>
  </r>
  <r>
    <x v="935"/>
    <x v="18"/>
    <x v="0"/>
    <n v="0.10630000000000001"/>
    <x v="11"/>
    <n v="38"/>
    <x v="2"/>
    <x v="8"/>
  </r>
  <r>
    <x v="935"/>
    <x v="19"/>
    <x v="0"/>
    <n v="0.13600000000000001"/>
    <x v="11"/>
    <n v="38"/>
    <x v="2"/>
    <x v="8"/>
  </r>
  <r>
    <x v="935"/>
    <x v="13"/>
    <x v="0"/>
    <n v="8.9709999999999998E-2"/>
    <x v="11"/>
    <n v="38"/>
    <x v="2"/>
    <x v="8"/>
  </r>
  <r>
    <x v="935"/>
    <x v="20"/>
    <x v="0"/>
    <n v="0.13600000000000001"/>
    <x v="11"/>
    <n v="38"/>
    <x v="2"/>
    <x v="8"/>
  </r>
  <r>
    <x v="935"/>
    <x v="0"/>
    <x v="1"/>
    <n v="0.13816829999999999"/>
    <x v="11"/>
    <n v="38"/>
    <x v="2"/>
    <x v="8"/>
  </r>
  <r>
    <x v="935"/>
    <x v="16"/>
    <x v="1"/>
    <n v="0.28422760000000002"/>
    <x v="11"/>
    <n v="38"/>
    <x v="2"/>
    <x v="8"/>
  </r>
  <r>
    <x v="935"/>
    <x v="14"/>
    <x v="1"/>
    <n v="0.27254070000000002"/>
    <x v="11"/>
    <n v="38"/>
    <x v="2"/>
    <x v="8"/>
  </r>
  <r>
    <x v="935"/>
    <x v="2"/>
    <x v="1"/>
    <n v="0.2800764"/>
    <x v="11"/>
    <n v="38"/>
    <x v="2"/>
    <x v="8"/>
  </r>
  <r>
    <x v="935"/>
    <x v="5"/>
    <x v="1"/>
    <n v="0.1186106"/>
    <x v="11"/>
    <n v="38"/>
    <x v="2"/>
    <x v="8"/>
  </r>
  <r>
    <x v="935"/>
    <x v="6"/>
    <x v="1"/>
    <n v="0.23250570000000001"/>
    <x v="11"/>
    <n v="38"/>
    <x v="2"/>
    <x v="8"/>
  </r>
  <r>
    <x v="935"/>
    <x v="17"/>
    <x v="1"/>
    <n v="0.32340239999999998"/>
    <x v="11"/>
    <n v="38"/>
    <x v="2"/>
    <x v="8"/>
  </r>
  <r>
    <x v="935"/>
    <x v="15"/>
    <x v="1"/>
    <n v="0.31317400000000001"/>
    <x v="11"/>
    <n v="38"/>
    <x v="2"/>
    <x v="8"/>
  </r>
  <r>
    <x v="935"/>
    <x v="8"/>
    <x v="1"/>
    <n v="0.32059759999999998"/>
    <x v="11"/>
    <n v="38"/>
    <x v="2"/>
    <x v="8"/>
  </r>
  <r>
    <x v="935"/>
    <x v="9"/>
    <x v="1"/>
    <n v="0.33565040000000002"/>
    <x v="11"/>
    <n v="38"/>
    <x v="2"/>
    <x v="8"/>
  </r>
  <r>
    <x v="935"/>
    <x v="10"/>
    <x v="1"/>
    <n v="0.3479545"/>
    <x v="11"/>
    <n v="38"/>
    <x v="2"/>
    <x v="8"/>
  </r>
  <r>
    <x v="935"/>
    <x v="11"/>
    <x v="1"/>
    <n v="0.31925120000000001"/>
    <x v="11"/>
    <n v="38"/>
    <x v="2"/>
    <x v="8"/>
  </r>
  <r>
    <x v="935"/>
    <x v="12"/>
    <x v="1"/>
    <n v="0.3721699"/>
    <x v="11"/>
    <n v="38"/>
    <x v="2"/>
    <x v="8"/>
  </r>
  <r>
    <x v="935"/>
    <x v="18"/>
    <x v="1"/>
    <n v="0.25748779999999999"/>
    <x v="11"/>
    <n v="38"/>
    <x v="2"/>
    <x v="8"/>
  </r>
  <r>
    <x v="935"/>
    <x v="19"/>
    <x v="1"/>
    <n v="0.2329919"/>
    <x v="11"/>
    <n v="38"/>
    <x v="2"/>
    <x v="8"/>
  </r>
  <r>
    <x v="935"/>
    <x v="13"/>
    <x v="1"/>
    <n v="9.8213270000000005E-2"/>
    <x v="11"/>
    <n v="38"/>
    <x v="2"/>
    <x v="8"/>
  </r>
  <r>
    <x v="935"/>
    <x v="20"/>
    <x v="1"/>
    <n v="0.19817399999999999"/>
    <x v="11"/>
    <n v="38"/>
    <x v="2"/>
    <x v="8"/>
  </r>
  <r>
    <x v="936"/>
    <x v="0"/>
    <x v="3"/>
    <n v="0.73970000000000002"/>
    <x v="11"/>
    <n v="39"/>
    <x v="2"/>
    <x v="8"/>
  </r>
  <r>
    <x v="936"/>
    <x v="16"/>
    <x v="3"/>
    <n v="1.5306"/>
    <x v="11"/>
    <n v="39"/>
    <x v="2"/>
    <x v="8"/>
  </r>
  <r>
    <x v="936"/>
    <x v="14"/>
    <x v="3"/>
    <n v="1.4674"/>
    <x v="11"/>
    <n v="39"/>
    <x v="2"/>
    <x v="8"/>
  </r>
  <r>
    <x v="936"/>
    <x v="2"/>
    <x v="3"/>
    <n v="1.5107999999999999"/>
    <x v="11"/>
    <n v="39"/>
    <x v="2"/>
    <x v="8"/>
  </r>
  <r>
    <x v="936"/>
    <x v="5"/>
    <x v="3"/>
    <n v="1.0386"/>
    <x v="11"/>
    <n v="39"/>
    <x v="2"/>
    <x v="8"/>
  </r>
  <r>
    <x v="936"/>
    <x v="6"/>
    <x v="3"/>
    <n v="1.2496"/>
    <x v="11"/>
    <n v="39"/>
    <x v="2"/>
    <x v="8"/>
  </r>
  <r>
    <x v="936"/>
    <x v="17"/>
    <x v="3"/>
    <n v="1.7351000000000001"/>
    <x v="11"/>
    <n v="39"/>
    <x v="2"/>
    <x v="8"/>
  </r>
  <r>
    <x v="936"/>
    <x v="15"/>
    <x v="3"/>
    <n v="1.6728000000000001"/>
    <x v="11"/>
    <n v="39"/>
    <x v="2"/>
    <x v="8"/>
  </r>
  <r>
    <x v="936"/>
    <x v="8"/>
    <x v="3"/>
    <n v="1.7144999999999999"/>
    <x v="11"/>
    <n v="39"/>
    <x v="2"/>
    <x v="8"/>
  </r>
  <r>
    <x v="936"/>
    <x v="9"/>
    <x v="3"/>
    <n v="1.7927"/>
    <x v="11"/>
    <n v="39"/>
    <x v="2"/>
    <x v="8"/>
  </r>
  <r>
    <x v="936"/>
    <x v="10"/>
    <x v="3"/>
    <n v="1.8588"/>
    <x v="11"/>
    <n v="39"/>
    <x v="2"/>
    <x v="8"/>
  </r>
  <r>
    <x v="936"/>
    <x v="11"/>
    <x v="3"/>
    <n v="1.7050000000000001"/>
    <x v="11"/>
    <n v="39"/>
    <x v="2"/>
    <x v="8"/>
  </r>
  <r>
    <x v="936"/>
    <x v="12"/>
    <x v="3"/>
    <n v="1.9903"/>
    <x v="11"/>
    <n v="39"/>
    <x v="2"/>
    <x v="8"/>
  </r>
  <r>
    <x v="936"/>
    <x v="18"/>
    <x v="3"/>
    <n v="1.377"/>
    <x v="11"/>
    <n v="39"/>
    <x v="2"/>
    <x v="8"/>
  </r>
  <r>
    <x v="936"/>
    <x v="19"/>
    <x v="3"/>
    <n v="1.246"/>
    <x v="11"/>
    <n v="39"/>
    <x v="2"/>
    <x v="8"/>
  </r>
  <r>
    <x v="936"/>
    <x v="13"/>
    <x v="3"/>
    <n v="0.85819999999999996"/>
    <x v="11"/>
    <n v="39"/>
    <x v="2"/>
    <x v="8"/>
  </r>
  <r>
    <x v="936"/>
    <x v="20"/>
    <x v="3"/>
    <n v="1.0598000000000001"/>
    <x v="11"/>
    <n v="39"/>
    <x v="2"/>
    <x v="8"/>
  </r>
  <r>
    <x v="936"/>
    <x v="0"/>
    <x v="2"/>
    <n v="0.43512210000000001"/>
    <x v="11"/>
    <n v="39"/>
    <x v="2"/>
    <x v="8"/>
  </r>
  <r>
    <x v="936"/>
    <x v="16"/>
    <x v="2"/>
    <n v="0.73104020000000003"/>
    <x v="11"/>
    <n v="39"/>
    <x v="2"/>
    <x v="8"/>
  </r>
  <r>
    <x v="936"/>
    <x v="14"/>
    <x v="2"/>
    <n v="0.67965810000000004"/>
    <x v="11"/>
    <n v="39"/>
    <x v="2"/>
    <x v="8"/>
  </r>
  <r>
    <x v="936"/>
    <x v="2"/>
    <x v="2"/>
    <n v="0.71494270000000004"/>
    <x v="11"/>
    <n v="39"/>
    <x v="2"/>
    <x v="8"/>
  </r>
  <r>
    <x v="936"/>
    <x v="5"/>
    <x v="2"/>
    <n v="0.75240499999999999"/>
    <x v="11"/>
    <n v="39"/>
    <x v="2"/>
    <x v="8"/>
  </r>
  <r>
    <x v="936"/>
    <x v="6"/>
    <x v="2"/>
    <n v="0.62673500000000004"/>
    <x v="11"/>
    <n v="39"/>
    <x v="2"/>
    <x v="8"/>
  </r>
  <r>
    <x v="936"/>
    <x v="17"/>
    <x v="2"/>
    <n v="0.74267050000000001"/>
    <x v="11"/>
    <n v="39"/>
    <x v="2"/>
    <x v="8"/>
  </r>
  <r>
    <x v="936"/>
    <x v="15"/>
    <x v="2"/>
    <n v="0.69201990000000002"/>
    <x v="11"/>
    <n v="39"/>
    <x v="2"/>
    <x v="8"/>
  </r>
  <r>
    <x v="936"/>
    <x v="8"/>
    <x v="2"/>
    <n v="0.72592250000000003"/>
    <x v="11"/>
    <n v="39"/>
    <x v="2"/>
    <x v="8"/>
  </r>
  <r>
    <x v="936"/>
    <x v="9"/>
    <x v="2"/>
    <n v="0.78949979999999997"/>
    <x v="11"/>
    <n v="39"/>
    <x v="2"/>
    <x v="8"/>
  </r>
  <r>
    <x v="936"/>
    <x v="10"/>
    <x v="2"/>
    <n v="0.84323950000000003"/>
    <x v="11"/>
    <n v="39"/>
    <x v="2"/>
    <x v="8"/>
  </r>
  <r>
    <x v="936"/>
    <x v="11"/>
    <x v="2"/>
    <n v="0.71819880000000003"/>
    <x v="11"/>
    <n v="39"/>
    <x v="2"/>
    <x v="8"/>
  </r>
  <r>
    <x v="936"/>
    <x v="12"/>
    <x v="2"/>
    <n v="0.9501501"/>
    <x v="11"/>
    <n v="39"/>
    <x v="2"/>
    <x v="8"/>
  </r>
  <r>
    <x v="936"/>
    <x v="18"/>
    <x v="2"/>
    <n v="1.013212"/>
    <x v="11"/>
    <n v="39"/>
    <x v="2"/>
    <x v="8"/>
  </r>
  <r>
    <x v="936"/>
    <x v="19"/>
    <x v="2"/>
    <n v="0.87700809999999996"/>
    <x v="11"/>
    <n v="39"/>
    <x v="2"/>
    <x v="8"/>
  </r>
  <r>
    <x v="936"/>
    <x v="13"/>
    <x v="2"/>
    <n v="0.66975899999999999"/>
    <x v="11"/>
    <n v="39"/>
    <x v="2"/>
    <x v="8"/>
  </r>
  <r>
    <x v="936"/>
    <x v="20"/>
    <x v="2"/>
    <n v="0.72562599999999999"/>
    <x v="11"/>
    <n v="39"/>
    <x v="2"/>
    <x v="8"/>
  </r>
  <r>
    <x v="936"/>
    <x v="0"/>
    <x v="0"/>
    <n v="0.16625999999999999"/>
    <x v="11"/>
    <n v="39"/>
    <x v="2"/>
    <x v="8"/>
  </r>
  <r>
    <x v="936"/>
    <x v="16"/>
    <x v="0"/>
    <n v="0.51334999999999997"/>
    <x v="11"/>
    <n v="39"/>
    <x v="2"/>
    <x v="8"/>
  </r>
  <r>
    <x v="936"/>
    <x v="14"/>
    <x v="0"/>
    <n v="0.51334999999999997"/>
    <x v="11"/>
    <n v="39"/>
    <x v="2"/>
    <x v="8"/>
  </r>
  <r>
    <x v="936"/>
    <x v="2"/>
    <x v="0"/>
    <n v="0.51334999999999997"/>
    <x v="11"/>
    <n v="39"/>
    <x v="2"/>
    <x v="8"/>
  </r>
  <r>
    <x v="936"/>
    <x v="5"/>
    <x v="0"/>
    <n v="0.16671"/>
    <x v="11"/>
    <n v="39"/>
    <x v="2"/>
    <x v="8"/>
  </r>
  <r>
    <x v="936"/>
    <x v="6"/>
    <x v="0"/>
    <n v="0.38919999999999999"/>
    <x v="11"/>
    <n v="39"/>
    <x v="2"/>
    <x v="8"/>
  </r>
  <r>
    <x v="936"/>
    <x v="17"/>
    <x v="0"/>
    <n v="0.66798000000000002"/>
    <x v="11"/>
    <n v="39"/>
    <x v="2"/>
    <x v="8"/>
  </r>
  <r>
    <x v="936"/>
    <x v="15"/>
    <x v="0"/>
    <n v="0.66798000000000002"/>
    <x v="11"/>
    <n v="39"/>
    <x v="2"/>
    <x v="8"/>
  </r>
  <r>
    <x v="936"/>
    <x v="8"/>
    <x v="0"/>
    <n v="0.66798000000000002"/>
    <x v="11"/>
    <n v="39"/>
    <x v="2"/>
    <x v="8"/>
  </r>
  <r>
    <x v="936"/>
    <x v="9"/>
    <x v="0"/>
    <n v="0.66798000000000002"/>
    <x v="11"/>
    <n v="39"/>
    <x v="2"/>
    <x v="8"/>
  </r>
  <r>
    <x v="936"/>
    <x v="10"/>
    <x v="0"/>
    <n v="0.66798000000000002"/>
    <x v="11"/>
    <n v="39"/>
    <x v="2"/>
    <x v="8"/>
  </r>
  <r>
    <x v="936"/>
    <x v="11"/>
    <x v="0"/>
    <n v="0.66798000000000002"/>
    <x v="11"/>
    <n v="39"/>
    <x v="2"/>
    <x v="8"/>
  </r>
  <r>
    <x v="936"/>
    <x v="12"/>
    <x v="0"/>
    <n v="0.66798000000000002"/>
    <x v="11"/>
    <n v="39"/>
    <x v="2"/>
    <x v="8"/>
  </r>
  <r>
    <x v="936"/>
    <x v="18"/>
    <x v="0"/>
    <n v="0.10630000000000001"/>
    <x v="11"/>
    <n v="39"/>
    <x v="2"/>
    <x v="8"/>
  </r>
  <r>
    <x v="936"/>
    <x v="19"/>
    <x v="0"/>
    <n v="0.13600000000000001"/>
    <x v="11"/>
    <n v="39"/>
    <x v="2"/>
    <x v="8"/>
  </r>
  <r>
    <x v="936"/>
    <x v="13"/>
    <x v="0"/>
    <n v="8.9709999999999998E-2"/>
    <x v="11"/>
    <n v="39"/>
    <x v="2"/>
    <x v="8"/>
  </r>
  <r>
    <x v="936"/>
    <x v="20"/>
    <x v="0"/>
    <n v="0.13600000000000001"/>
    <x v="11"/>
    <n v="39"/>
    <x v="2"/>
    <x v="8"/>
  </r>
  <r>
    <x v="936"/>
    <x v="0"/>
    <x v="1"/>
    <n v="0.13831789999999999"/>
    <x v="11"/>
    <n v="39"/>
    <x v="2"/>
    <x v="8"/>
  </r>
  <r>
    <x v="936"/>
    <x v="16"/>
    <x v="1"/>
    <n v="0.28620970000000001"/>
    <x v="11"/>
    <n v="39"/>
    <x v="2"/>
    <x v="8"/>
  </r>
  <r>
    <x v="936"/>
    <x v="14"/>
    <x v="1"/>
    <n v="0.27439190000000002"/>
    <x v="11"/>
    <n v="39"/>
    <x v="2"/>
    <x v="8"/>
  </r>
  <r>
    <x v="936"/>
    <x v="2"/>
    <x v="1"/>
    <n v="0.28250730000000002"/>
    <x v="11"/>
    <n v="39"/>
    <x v="2"/>
    <x v="8"/>
  </r>
  <r>
    <x v="936"/>
    <x v="5"/>
    <x v="1"/>
    <n v="0.11948499999999999"/>
    <x v="11"/>
    <n v="39"/>
    <x v="2"/>
    <x v="8"/>
  </r>
  <r>
    <x v="936"/>
    <x v="6"/>
    <x v="1"/>
    <n v="0.23366500000000001"/>
    <x v="11"/>
    <n v="39"/>
    <x v="2"/>
    <x v="8"/>
  </r>
  <r>
    <x v="936"/>
    <x v="17"/>
    <x v="1"/>
    <n v="0.3244496"/>
    <x v="11"/>
    <n v="39"/>
    <x v="2"/>
    <x v="8"/>
  </r>
  <r>
    <x v="936"/>
    <x v="15"/>
    <x v="1"/>
    <n v="0.31280000000000002"/>
    <x v="11"/>
    <n v="39"/>
    <x v="2"/>
    <x v="8"/>
  </r>
  <r>
    <x v="936"/>
    <x v="8"/>
    <x v="1"/>
    <n v="0.32059759999999998"/>
    <x v="11"/>
    <n v="39"/>
    <x v="2"/>
    <x v="8"/>
  </r>
  <r>
    <x v="936"/>
    <x v="9"/>
    <x v="1"/>
    <n v="0.33522030000000003"/>
    <x v="11"/>
    <n v="39"/>
    <x v="2"/>
    <x v="8"/>
  </r>
  <r>
    <x v="936"/>
    <x v="10"/>
    <x v="1"/>
    <n v="0.34758050000000001"/>
    <x v="11"/>
    <n v="39"/>
    <x v="2"/>
    <x v="8"/>
  </r>
  <r>
    <x v="936"/>
    <x v="11"/>
    <x v="1"/>
    <n v="0.31882110000000002"/>
    <x v="11"/>
    <n v="39"/>
    <x v="2"/>
    <x v="8"/>
  </r>
  <r>
    <x v="936"/>
    <x v="12"/>
    <x v="1"/>
    <n v="0.3721699"/>
    <x v="11"/>
    <n v="39"/>
    <x v="2"/>
    <x v="8"/>
  </r>
  <r>
    <x v="936"/>
    <x v="18"/>
    <x v="1"/>
    <n v="0.25748779999999999"/>
    <x v="11"/>
    <n v="39"/>
    <x v="2"/>
    <x v="8"/>
  </r>
  <r>
    <x v="936"/>
    <x v="19"/>
    <x v="1"/>
    <n v="0.2329919"/>
    <x v="11"/>
    <n v="39"/>
    <x v="2"/>
    <x v="8"/>
  </r>
  <r>
    <x v="936"/>
    <x v="13"/>
    <x v="1"/>
    <n v="9.8730970000000001E-2"/>
    <x v="11"/>
    <n v="39"/>
    <x v="2"/>
    <x v="8"/>
  </r>
  <r>
    <x v="936"/>
    <x v="20"/>
    <x v="1"/>
    <n v="0.19817399999999999"/>
    <x v="11"/>
    <n v="39"/>
    <x v="2"/>
    <x v="8"/>
  </r>
  <r>
    <x v="937"/>
    <x v="0"/>
    <x v="3"/>
    <n v="0.7409"/>
    <x v="11"/>
    <n v="40"/>
    <x v="2"/>
    <x v="8"/>
  </r>
  <r>
    <x v="937"/>
    <x v="16"/>
    <x v="3"/>
    <n v="1.5427"/>
    <x v="11"/>
    <n v="40"/>
    <x v="2"/>
    <x v="8"/>
  </r>
  <r>
    <x v="937"/>
    <x v="14"/>
    <x v="3"/>
    <n v="1.4797"/>
    <x v="11"/>
    <n v="40"/>
    <x v="2"/>
    <x v="8"/>
  </r>
  <r>
    <x v="937"/>
    <x v="2"/>
    <x v="3"/>
    <n v="1.5224"/>
    <x v="11"/>
    <n v="40"/>
    <x v="2"/>
    <x v="8"/>
  </r>
  <r>
    <x v="937"/>
    <x v="5"/>
    <x v="3"/>
    <n v="1.0521"/>
    <x v="11"/>
    <n v="40"/>
    <x v="2"/>
    <x v="8"/>
  </r>
  <r>
    <x v="937"/>
    <x v="6"/>
    <x v="3"/>
    <n v="1.2581"/>
    <x v="11"/>
    <n v="40"/>
    <x v="2"/>
    <x v="8"/>
  </r>
  <r>
    <x v="937"/>
    <x v="17"/>
    <x v="3"/>
    <n v="1.7339"/>
    <x v="11"/>
    <n v="40"/>
    <x v="2"/>
    <x v="8"/>
  </r>
  <r>
    <x v="937"/>
    <x v="15"/>
    <x v="3"/>
    <n v="1.6704000000000001"/>
    <x v="11"/>
    <n v="40"/>
    <x v="2"/>
    <x v="8"/>
  </r>
  <r>
    <x v="937"/>
    <x v="8"/>
    <x v="3"/>
    <n v="1.7107000000000001"/>
    <x v="11"/>
    <n v="40"/>
    <x v="2"/>
    <x v="8"/>
  </r>
  <r>
    <x v="937"/>
    <x v="9"/>
    <x v="3"/>
    <n v="1.7919"/>
    <x v="11"/>
    <n v="40"/>
    <x v="2"/>
    <x v="8"/>
  </r>
  <r>
    <x v="937"/>
    <x v="10"/>
    <x v="3"/>
    <n v="1.8557999999999999"/>
    <x v="11"/>
    <n v="40"/>
    <x v="2"/>
    <x v="8"/>
  </r>
  <r>
    <x v="937"/>
    <x v="11"/>
    <x v="3"/>
    <n v="1.7105999999999999"/>
    <x v="11"/>
    <n v="40"/>
    <x v="2"/>
    <x v="8"/>
  </r>
  <r>
    <x v="937"/>
    <x v="12"/>
    <x v="3"/>
    <n v="1.9869000000000001"/>
    <x v="11"/>
    <n v="40"/>
    <x v="2"/>
    <x v="8"/>
  </r>
  <r>
    <x v="937"/>
    <x v="18"/>
    <x v="3"/>
    <n v="1.5389999999999999"/>
    <x v="11"/>
    <n v="40"/>
    <x v="2"/>
    <x v="8"/>
  </r>
  <r>
    <x v="937"/>
    <x v="19"/>
    <x v="3"/>
    <n v="1.3560000000000001"/>
    <x v="11"/>
    <n v="40"/>
    <x v="2"/>
    <x v="8"/>
  </r>
  <r>
    <x v="937"/>
    <x v="13"/>
    <x v="3"/>
    <n v="0.88254999999999995"/>
    <x v="11"/>
    <n v="40"/>
    <x v="2"/>
    <x v="8"/>
  </r>
  <r>
    <x v="937"/>
    <x v="20"/>
    <x v="3"/>
    <n v="1.0598000000000001"/>
    <x v="11"/>
    <n v="40"/>
    <x v="2"/>
    <x v="8"/>
  </r>
  <r>
    <x v="937"/>
    <x v="0"/>
    <x v="2"/>
    <n v="0.43609769999999998"/>
    <x v="11"/>
    <n v="40"/>
    <x v="2"/>
    <x v="8"/>
  </r>
  <r>
    <x v="937"/>
    <x v="16"/>
    <x v="2"/>
    <n v="0.74087769999999997"/>
    <x v="11"/>
    <n v="40"/>
    <x v="2"/>
    <x v="8"/>
  </r>
  <r>
    <x v="937"/>
    <x v="14"/>
    <x v="2"/>
    <n v="0.68965810000000005"/>
    <x v="11"/>
    <n v="40"/>
    <x v="2"/>
    <x v="8"/>
  </r>
  <r>
    <x v="937"/>
    <x v="2"/>
    <x v="2"/>
    <n v="0.72437359999999995"/>
    <x v="11"/>
    <n v="40"/>
    <x v="2"/>
    <x v="8"/>
  </r>
  <r>
    <x v="937"/>
    <x v="5"/>
    <x v="2"/>
    <n v="0.76435189999999997"/>
    <x v="11"/>
    <n v="40"/>
    <x v="2"/>
    <x v="8"/>
  </r>
  <r>
    <x v="937"/>
    <x v="6"/>
    <x v="2"/>
    <n v="0.63364560000000003"/>
    <x v="11"/>
    <n v="40"/>
    <x v="2"/>
    <x v="8"/>
  </r>
  <r>
    <x v="937"/>
    <x v="17"/>
    <x v="2"/>
    <n v="0.74169470000000004"/>
    <x v="11"/>
    <n v="40"/>
    <x v="2"/>
    <x v="8"/>
  </r>
  <r>
    <x v="937"/>
    <x v="15"/>
    <x v="2"/>
    <n v="0.69006869999999998"/>
    <x v="11"/>
    <n v="40"/>
    <x v="2"/>
    <x v="8"/>
  </r>
  <r>
    <x v="937"/>
    <x v="8"/>
    <x v="2"/>
    <n v="0.72283310000000001"/>
    <x v="11"/>
    <n v="40"/>
    <x v="2"/>
    <x v="8"/>
  </r>
  <r>
    <x v="937"/>
    <x v="9"/>
    <x v="2"/>
    <n v="0.78884920000000003"/>
    <x v="11"/>
    <n v="40"/>
    <x v="2"/>
    <x v="8"/>
  </r>
  <r>
    <x v="937"/>
    <x v="10"/>
    <x v="2"/>
    <n v="0.84080049999999995"/>
    <x v="11"/>
    <n v="40"/>
    <x v="2"/>
    <x v="8"/>
  </r>
  <r>
    <x v="937"/>
    <x v="11"/>
    <x v="2"/>
    <n v="0.7227517"/>
    <x v="11"/>
    <n v="40"/>
    <x v="2"/>
    <x v="8"/>
  </r>
  <r>
    <x v="937"/>
    <x v="12"/>
    <x v="2"/>
    <n v="0.9473857"/>
    <x v="11"/>
    <n v="40"/>
    <x v="2"/>
    <x v="8"/>
  </r>
  <r>
    <x v="937"/>
    <x v="18"/>
    <x v="2"/>
    <n v="1.1449199999999999"/>
    <x v="11"/>
    <n v="40"/>
    <x v="2"/>
    <x v="8"/>
  </r>
  <r>
    <x v="937"/>
    <x v="19"/>
    <x v="2"/>
    <n v="0.96643889999999999"/>
    <x v="11"/>
    <n v="40"/>
    <x v="2"/>
    <x v="8"/>
  </r>
  <r>
    <x v="937"/>
    <x v="13"/>
    <x v="2"/>
    <n v="0.69130769999999997"/>
    <x v="11"/>
    <n v="40"/>
    <x v="2"/>
    <x v="8"/>
  </r>
  <r>
    <x v="937"/>
    <x v="20"/>
    <x v="2"/>
    <n v="0.72562599999999999"/>
    <x v="11"/>
    <n v="40"/>
    <x v="2"/>
    <x v="8"/>
  </r>
  <r>
    <x v="937"/>
    <x v="0"/>
    <x v="0"/>
    <n v="0.16625999999999999"/>
    <x v="11"/>
    <n v="40"/>
    <x v="2"/>
    <x v="8"/>
  </r>
  <r>
    <x v="937"/>
    <x v="16"/>
    <x v="0"/>
    <n v="0.51334999999999997"/>
    <x v="11"/>
    <n v="40"/>
    <x v="2"/>
    <x v="8"/>
  </r>
  <r>
    <x v="937"/>
    <x v="14"/>
    <x v="0"/>
    <n v="0.51334999999999997"/>
    <x v="11"/>
    <n v="40"/>
    <x v="2"/>
    <x v="8"/>
  </r>
  <r>
    <x v="937"/>
    <x v="2"/>
    <x v="0"/>
    <n v="0.51334999999999997"/>
    <x v="11"/>
    <n v="40"/>
    <x v="2"/>
    <x v="8"/>
  </r>
  <r>
    <x v="937"/>
    <x v="5"/>
    <x v="0"/>
    <n v="0.16671"/>
    <x v="11"/>
    <n v="40"/>
    <x v="2"/>
    <x v="8"/>
  </r>
  <r>
    <x v="937"/>
    <x v="6"/>
    <x v="0"/>
    <n v="0.38919999999999999"/>
    <x v="11"/>
    <n v="40"/>
    <x v="2"/>
    <x v="8"/>
  </r>
  <r>
    <x v="937"/>
    <x v="17"/>
    <x v="0"/>
    <n v="0.66798000000000002"/>
    <x v="11"/>
    <n v="40"/>
    <x v="2"/>
    <x v="8"/>
  </r>
  <r>
    <x v="937"/>
    <x v="15"/>
    <x v="0"/>
    <n v="0.66798000000000002"/>
    <x v="11"/>
    <n v="40"/>
    <x v="2"/>
    <x v="8"/>
  </r>
  <r>
    <x v="937"/>
    <x v="8"/>
    <x v="0"/>
    <n v="0.66798000000000002"/>
    <x v="11"/>
    <n v="40"/>
    <x v="2"/>
    <x v="8"/>
  </r>
  <r>
    <x v="937"/>
    <x v="9"/>
    <x v="0"/>
    <n v="0.66798000000000002"/>
    <x v="11"/>
    <n v="40"/>
    <x v="2"/>
    <x v="8"/>
  </r>
  <r>
    <x v="937"/>
    <x v="10"/>
    <x v="0"/>
    <n v="0.66798000000000002"/>
    <x v="11"/>
    <n v="40"/>
    <x v="2"/>
    <x v="8"/>
  </r>
  <r>
    <x v="937"/>
    <x v="11"/>
    <x v="0"/>
    <n v="0.66798000000000002"/>
    <x v="11"/>
    <n v="40"/>
    <x v="2"/>
    <x v="8"/>
  </r>
  <r>
    <x v="937"/>
    <x v="12"/>
    <x v="0"/>
    <n v="0.66798000000000002"/>
    <x v="11"/>
    <n v="40"/>
    <x v="2"/>
    <x v="8"/>
  </r>
  <r>
    <x v="937"/>
    <x v="18"/>
    <x v="0"/>
    <n v="0.10630000000000001"/>
    <x v="11"/>
    <n v="40"/>
    <x v="2"/>
    <x v="8"/>
  </r>
  <r>
    <x v="937"/>
    <x v="19"/>
    <x v="0"/>
    <n v="0.13600000000000001"/>
    <x v="11"/>
    <n v="40"/>
    <x v="2"/>
    <x v="8"/>
  </r>
  <r>
    <x v="937"/>
    <x v="13"/>
    <x v="0"/>
    <n v="8.9709999999999998E-2"/>
    <x v="11"/>
    <n v="40"/>
    <x v="2"/>
    <x v="8"/>
  </r>
  <r>
    <x v="937"/>
    <x v="20"/>
    <x v="0"/>
    <n v="0.13600000000000001"/>
    <x v="11"/>
    <n v="40"/>
    <x v="2"/>
    <x v="8"/>
  </r>
  <r>
    <x v="937"/>
    <x v="0"/>
    <x v="1"/>
    <n v="0.13854230000000001"/>
    <x v="11"/>
    <n v="40"/>
    <x v="2"/>
    <x v="8"/>
  </r>
  <r>
    <x v="937"/>
    <x v="16"/>
    <x v="1"/>
    <n v="0.28847240000000002"/>
    <x v="11"/>
    <n v="40"/>
    <x v="2"/>
    <x v="8"/>
  </r>
  <r>
    <x v="937"/>
    <x v="14"/>
    <x v="1"/>
    <n v="0.27669189999999999"/>
    <x v="11"/>
    <n v="40"/>
    <x v="2"/>
    <x v="8"/>
  </r>
  <r>
    <x v="937"/>
    <x v="2"/>
    <x v="1"/>
    <n v="0.2846764"/>
    <x v="11"/>
    <n v="40"/>
    <x v="2"/>
    <x v="8"/>
  </r>
  <r>
    <x v="937"/>
    <x v="5"/>
    <x v="1"/>
    <n v="0.12103800000000001"/>
    <x v="11"/>
    <n v="40"/>
    <x v="2"/>
    <x v="8"/>
  </r>
  <r>
    <x v="937"/>
    <x v="6"/>
    <x v="1"/>
    <n v="0.23525450000000001"/>
    <x v="11"/>
    <n v="40"/>
    <x v="2"/>
    <x v="8"/>
  </r>
  <r>
    <x v="937"/>
    <x v="17"/>
    <x v="1"/>
    <n v="0.32422519999999999"/>
    <x v="11"/>
    <n v="40"/>
    <x v="2"/>
    <x v="8"/>
  </r>
  <r>
    <x v="937"/>
    <x v="15"/>
    <x v="1"/>
    <n v="0.3123512"/>
    <x v="11"/>
    <n v="40"/>
    <x v="2"/>
    <x v="8"/>
  </r>
  <r>
    <x v="937"/>
    <x v="8"/>
    <x v="1"/>
    <n v="0.31988699999999998"/>
    <x v="11"/>
    <n v="40"/>
    <x v="2"/>
    <x v="8"/>
  </r>
  <r>
    <x v="937"/>
    <x v="9"/>
    <x v="1"/>
    <n v="0.3350707"/>
    <x v="11"/>
    <n v="40"/>
    <x v="2"/>
    <x v="8"/>
  </r>
  <r>
    <x v="937"/>
    <x v="10"/>
    <x v="1"/>
    <n v="0.34701949999999998"/>
    <x v="11"/>
    <n v="40"/>
    <x v="2"/>
    <x v="8"/>
  </r>
  <r>
    <x v="937"/>
    <x v="11"/>
    <x v="1"/>
    <n v="0.31986829999999999"/>
    <x v="11"/>
    <n v="40"/>
    <x v="2"/>
    <x v="8"/>
  </r>
  <r>
    <x v="937"/>
    <x v="12"/>
    <x v="1"/>
    <n v="0.37153409999999998"/>
    <x v="11"/>
    <n v="40"/>
    <x v="2"/>
    <x v="8"/>
  </r>
  <r>
    <x v="937"/>
    <x v="18"/>
    <x v="1"/>
    <n v="0.28778049999999999"/>
    <x v="11"/>
    <n v="40"/>
    <x v="2"/>
    <x v="8"/>
  </r>
  <r>
    <x v="937"/>
    <x v="19"/>
    <x v="1"/>
    <n v="0.25356099999999998"/>
    <x v="11"/>
    <n v="40"/>
    <x v="2"/>
    <x v="8"/>
  </r>
  <r>
    <x v="937"/>
    <x v="13"/>
    <x v="1"/>
    <n v="0.10153230000000001"/>
    <x v="11"/>
    <n v="40"/>
    <x v="2"/>
    <x v="8"/>
  </r>
  <r>
    <x v="937"/>
    <x v="20"/>
    <x v="1"/>
    <n v="0.19817399999999999"/>
    <x v="11"/>
    <n v="40"/>
    <x v="2"/>
    <x v="8"/>
  </r>
  <r>
    <x v="938"/>
    <x v="0"/>
    <x v="3"/>
    <n v="0.77500000000000002"/>
    <x v="11"/>
    <n v="41"/>
    <x v="3"/>
    <x v="9"/>
  </r>
  <r>
    <x v="938"/>
    <x v="14"/>
    <x v="3"/>
    <n v="1.5023"/>
    <x v="11"/>
    <n v="41"/>
    <x v="3"/>
    <x v="9"/>
  </r>
  <r>
    <x v="938"/>
    <x v="2"/>
    <x v="3"/>
    <n v="1.5467"/>
    <x v="11"/>
    <n v="41"/>
    <x v="3"/>
    <x v="9"/>
  </r>
  <r>
    <x v="938"/>
    <x v="5"/>
    <x v="3"/>
    <n v="1.0774999999999999"/>
    <x v="11"/>
    <n v="41"/>
    <x v="3"/>
    <x v="9"/>
  </r>
  <r>
    <x v="938"/>
    <x v="6"/>
    <x v="3"/>
    <n v="1.2904"/>
    <x v="11"/>
    <n v="41"/>
    <x v="3"/>
    <x v="9"/>
  </r>
  <r>
    <x v="938"/>
    <x v="15"/>
    <x v="3"/>
    <n v="1.6972"/>
    <x v="11"/>
    <n v="41"/>
    <x v="3"/>
    <x v="9"/>
  </r>
  <r>
    <x v="938"/>
    <x v="8"/>
    <x v="3"/>
    <n v="1.7423999999999999"/>
    <x v="11"/>
    <n v="41"/>
    <x v="3"/>
    <x v="9"/>
  </r>
  <r>
    <x v="938"/>
    <x v="9"/>
    <x v="3"/>
    <n v="1.8127"/>
    <x v="11"/>
    <n v="41"/>
    <x v="3"/>
    <x v="9"/>
  </r>
  <r>
    <x v="938"/>
    <x v="10"/>
    <x v="3"/>
    <n v="1.8857999999999999"/>
    <x v="11"/>
    <n v="41"/>
    <x v="3"/>
    <x v="9"/>
  </r>
  <r>
    <x v="938"/>
    <x v="12"/>
    <x v="3"/>
    <n v="1.9886999999999999"/>
    <x v="11"/>
    <n v="41"/>
    <x v="3"/>
    <x v="9"/>
  </r>
  <r>
    <x v="938"/>
    <x v="18"/>
    <x v="3"/>
    <n v="1.6859"/>
    <x v="11"/>
    <n v="41"/>
    <x v="3"/>
    <x v="9"/>
  </r>
  <r>
    <x v="938"/>
    <x v="19"/>
    <x v="3"/>
    <n v="1.5205"/>
    <x v="11"/>
    <n v="41"/>
    <x v="3"/>
    <x v="9"/>
  </r>
  <r>
    <x v="938"/>
    <x v="13"/>
    <x v="3"/>
    <n v="0.88846000000000003"/>
    <x v="11"/>
    <n v="41"/>
    <x v="3"/>
    <x v="9"/>
  </r>
  <r>
    <x v="938"/>
    <x v="20"/>
    <x v="3"/>
    <n v="1.2098"/>
    <x v="11"/>
    <n v="41"/>
    <x v="3"/>
    <x v="9"/>
  </r>
  <r>
    <x v="938"/>
    <x v="0"/>
    <x v="2"/>
    <n v="0.46382129999999999"/>
    <x v="11"/>
    <n v="41"/>
    <x v="3"/>
    <x v="9"/>
  </r>
  <r>
    <x v="938"/>
    <x v="14"/>
    <x v="2"/>
    <n v="0.70803210000000005"/>
    <x v="11"/>
    <n v="41"/>
    <x v="3"/>
    <x v="9"/>
  </r>
  <r>
    <x v="938"/>
    <x v="2"/>
    <x v="2"/>
    <n v="0.74412970000000001"/>
    <x v="11"/>
    <n v="41"/>
    <x v="3"/>
    <x v="9"/>
  </r>
  <r>
    <x v="938"/>
    <x v="5"/>
    <x v="2"/>
    <n v="0.78682980000000002"/>
    <x v="11"/>
    <n v="41"/>
    <x v="3"/>
    <x v="9"/>
  </r>
  <r>
    <x v="938"/>
    <x v="6"/>
    <x v="2"/>
    <n v="0.65990570000000004"/>
    <x v="11"/>
    <n v="41"/>
    <x v="3"/>
    <x v="9"/>
  </r>
  <r>
    <x v="938"/>
    <x v="15"/>
    <x v="2"/>
    <n v="0.71185730000000003"/>
    <x v="11"/>
    <n v="41"/>
    <x v="3"/>
    <x v="9"/>
  </r>
  <r>
    <x v="938"/>
    <x v="8"/>
    <x v="2"/>
    <n v="0.74860530000000003"/>
    <x v="11"/>
    <n v="41"/>
    <x v="3"/>
    <x v="9"/>
  </r>
  <r>
    <x v="938"/>
    <x v="9"/>
    <x v="2"/>
    <n v="0.80575989999999997"/>
    <x v="11"/>
    <n v="41"/>
    <x v="3"/>
    <x v="9"/>
  </r>
  <r>
    <x v="938"/>
    <x v="10"/>
    <x v="2"/>
    <n v="0.86519069999999998"/>
    <x v="11"/>
    <n v="41"/>
    <x v="3"/>
    <x v="9"/>
  </r>
  <r>
    <x v="938"/>
    <x v="12"/>
    <x v="2"/>
    <n v="0.94884919999999995"/>
    <x v="11"/>
    <n v="41"/>
    <x v="3"/>
    <x v="9"/>
  </r>
  <r>
    <x v="938"/>
    <x v="18"/>
    <x v="2"/>
    <n v="1.2643500000000001"/>
    <x v="11"/>
    <n v="41"/>
    <x v="3"/>
    <x v="9"/>
  </r>
  <r>
    <x v="938"/>
    <x v="19"/>
    <x v="2"/>
    <n v="1.100179"/>
    <x v="11"/>
    <n v="41"/>
    <x v="3"/>
    <x v="9"/>
  </r>
  <r>
    <x v="938"/>
    <x v="13"/>
    <x v="2"/>
    <n v="0.69653779999999998"/>
    <x v="11"/>
    <n v="41"/>
    <x v="3"/>
    <x v="9"/>
  </r>
  <r>
    <x v="938"/>
    <x v="20"/>
    <x v="2"/>
    <n v="0.84757720000000003"/>
    <x v="11"/>
    <n v="41"/>
    <x v="3"/>
    <x v="9"/>
  </r>
  <r>
    <x v="938"/>
    <x v="0"/>
    <x v="0"/>
    <n v="0.16625999999999999"/>
    <x v="11"/>
    <n v="41"/>
    <x v="3"/>
    <x v="9"/>
  </r>
  <r>
    <x v="938"/>
    <x v="14"/>
    <x v="0"/>
    <n v="0.51334999999999997"/>
    <x v="11"/>
    <n v="41"/>
    <x v="3"/>
    <x v="9"/>
  </r>
  <r>
    <x v="938"/>
    <x v="2"/>
    <x v="0"/>
    <n v="0.51334999999999997"/>
    <x v="11"/>
    <n v="41"/>
    <x v="3"/>
    <x v="9"/>
  </r>
  <r>
    <x v="938"/>
    <x v="5"/>
    <x v="0"/>
    <n v="0.16671"/>
    <x v="11"/>
    <n v="41"/>
    <x v="3"/>
    <x v="9"/>
  </r>
  <r>
    <x v="938"/>
    <x v="6"/>
    <x v="0"/>
    <n v="0.38919999999999999"/>
    <x v="11"/>
    <n v="41"/>
    <x v="3"/>
    <x v="9"/>
  </r>
  <r>
    <x v="938"/>
    <x v="15"/>
    <x v="0"/>
    <n v="0.66798000000000002"/>
    <x v="11"/>
    <n v="41"/>
    <x v="3"/>
    <x v="9"/>
  </r>
  <r>
    <x v="938"/>
    <x v="8"/>
    <x v="0"/>
    <n v="0.66798000000000002"/>
    <x v="11"/>
    <n v="41"/>
    <x v="3"/>
    <x v="9"/>
  </r>
  <r>
    <x v="938"/>
    <x v="9"/>
    <x v="0"/>
    <n v="0.66798000000000002"/>
    <x v="11"/>
    <n v="41"/>
    <x v="3"/>
    <x v="9"/>
  </r>
  <r>
    <x v="938"/>
    <x v="10"/>
    <x v="0"/>
    <n v="0.66798000000000002"/>
    <x v="11"/>
    <n v="41"/>
    <x v="3"/>
    <x v="9"/>
  </r>
  <r>
    <x v="938"/>
    <x v="12"/>
    <x v="0"/>
    <n v="0.66798000000000002"/>
    <x v="11"/>
    <n v="41"/>
    <x v="3"/>
    <x v="9"/>
  </r>
  <r>
    <x v="938"/>
    <x v="18"/>
    <x v="0"/>
    <n v="0.10630000000000001"/>
    <x v="11"/>
    <n v="41"/>
    <x v="3"/>
    <x v="9"/>
  </r>
  <r>
    <x v="938"/>
    <x v="19"/>
    <x v="0"/>
    <n v="0.13600000000000001"/>
    <x v="11"/>
    <n v="41"/>
    <x v="3"/>
    <x v="9"/>
  </r>
  <r>
    <x v="938"/>
    <x v="13"/>
    <x v="0"/>
    <n v="8.9709999999999998E-2"/>
    <x v="11"/>
    <n v="41"/>
    <x v="3"/>
    <x v="9"/>
  </r>
  <r>
    <x v="938"/>
    <x v="20"/>
    <x v="0"/>
    <n v="0.13600000000000001"/>
    <x v="11"/>
    <n v="41"/>
    <x v="3"/>
    <x v="9"/>
  </r>
  <r>
    <x v="938"/>
    <x v="0"/>
    <x v="1"/>
    <n v="0.14491870000000001"/>
    <x v="11"/>
    <n v="41"/>
    <x v="3"/>
    <x v="9"/>
  </r>
  <r>
    <x v="938"/>
    <x v="14"/>
    <x v="1"/>
    <n v="0.2809179"/>
    <x v="11"/>
    <n v="41"/>
    <x v="3"/>
    <x v="9"/>
  </r>
  <r>
    <x v="938"/>
    <x v="2"/>
    <x v="1"/>
    <n v="0.28922029999999999"/>
    <x v="11"/>
    <n v="41"/>
    <x v="3"/>
    <x v="9"/>
  </r>
  <r>
    <x v="938"/>
    <x v="5"/>
    <x v="1"/>
    <n v="0.12396020000000001"/>
    <x v="11"/>
    <n v="41"/>
    <x v="3"/>
    <x v="9"/>
  </r>
  <r>
    <x v="938"/>
    <x v="6"/>
    <x v="1"/>
    <n v="0.24129429999999999"/>
    <x v="11"/>
    <n v="41"/>
    <x v="3"/>
    <x v="9"/>
  </r>
  <r>
    <x v="938"/>
    <x v="15"/>
    <x v="1"/>
    <n v="0.31736259999999999"/>
    <x v="11"/>
    <n v="41"/>
    <x v="3"/>
    <x v="9"/>
  </r>
  <r>
    <x v="938"/>
    <x v="8"/>
    <x v="1"/>
    <n v="0.32581460000000001"/>
    <x v="11"/>
    <n v="41"/>
    <x v="3"/>
    <x v="9"/>
  </r>
  <r>
    <x v="938"/>
    <x v="9"/>
    <x v="1"/>
    <n v="0.33896019999999999"/>
    <x v="11"/>
    <n v="41"/>
    <x v="3"/>
    <x v="9"/>
  </r>
  <r>
    <x v="938"/>
    <x v="10"/>
    <x v="1"/>
    <n v="0.35262929999999998"/>
    <x v="11"/>
    <n v="41"/>
    <x v="3"/>
    <x v="9"/>
  </r>
  <r>
    <x v="938"/>
    <x v="12"/>
    <x v="1"/>
    <n v="0.3718707"/>
    <x v="11"/>
    <n v="41"/>
    <x v="3"/>
    <x v="9"/>
  </r>
  <r>
    <x v="938"/>
    <x v="18"/>
    <x v="1"/>
    <n v="0.31524960000000002"/>
    <x v="11"/>
    <n v="41"/>
    <x v="3"/>
    <x v="9"/>
  </r>
  <r>
    <x v="938"/>
    <x v="19"/>
    <x v="1"/>
    <n v="0.28432109999999999"/>
    <x v="11"/>
    <n v="41"/>
    <x v="3"/>
    <x v="9"/>
  </r>
  <r>
    <x v="938"/>
    <x v="13"/>
    <x v="1"/>
    <n v="0.1022122"/>
    <x v="11"/>
    <n v="41"/>
    <x v="3"/>
    <x v="9"/>
  </r>
  <r>
    <x v="938"/>
    <x v="20"/>
    <x v="1"/>
    <n v="0.2262228"/>
    <x v="11"/>
    <n v="41"/>
    <x v="3"/>
    <x v="9"/>
  </r>
  <r>
    <x v="939"/>
    <x v="0"/>
    <x v="3"/>
    <n v="0.78190000000000004"/>
    <x v="11"/>
    <n v="42"/>
    <x v="3"/>
    <x v="9"/>
  </r>
  <r>
    <x v="939"/>
    <x v="14"/>
    <x v="3"/>
    <n v="1.5134000000000001"/>
    <x v="11"/>
    <n v="42"/>
    <x v="3"/>
    <x v="9"/>
  </r>
  <r>
    <x v="939"/>
    <x v="2"/>
    <x v="3"/>
    <n v="1.5603"/>
    <x v="11"/>
    <n v="42"/>
    <x v="3"/>
    <x v="9"/>
  </r>
  <r>
    <x v="939"/>
    <x v="5"/>
    <x v="3"/>
    <n v="1.1015999999999999"/>
    <x v="11"/>
    <n v="42"/>
    <x v="3"/>
    <x v="9"/>
  </r>
  <r>
    <x v="939"/>
    <x v="6"/>
    <x v="3"/>
    <n v="1.3234999999999999"/>
    <x v="11"/>
    <n v="42"/>
    <x v="3"/>
    <x v="9"/>
  </r>
  <r>
    <x v="939"/>
    <x v="15"/>
    <x v="3"/>
    <n v="1.7097"/>
    <x v="11"/>
    <n v="42"/>
    <x v="3"/>
    <x v="9"/>
  </r>
  <r>
    <x v="939"/>
    <x v="8"/>
    <x v="3"/>
    <n v="1.7441"/>
    <x v="11"/>
    <n v="42"/>
    <x v="3"/>
    <x v="9"/>
  </r>
  <r>
    <x v="939"/>
    <x v="9"/>
    <x v="3"/>
    <n v="1.8351999999999999"/>
    <x v="11"/>
    <n v="42"/>
    <x v="3"/>
    <x v="9"/>
  </r>
  <r>
    <x v="939"/>
    <x v="10"/>
    <x v="3"/>
    <n v="1.9074"/>
    <x v="11"/>
    <n v="42"/>
    <x v="3"/>
    <x v="9"/>
  </r>
  <r>
    <x v="939"/>
    <x v="12"/>
    <x v="3"/>
    <n v="2.0110000000000001"/>
    <x v="11"/>
    <n v="42"/>
    <x v="3"/>
    <x v="9"/>
  </r>
  <r>
    <x v="939"/>
    <x v="18"/>
    <x v="3"/>
    <n v="1.7818000000000001"/>
    <x v="11"/>
    <n v="42"/>
    <x v="3"/>
    <x v="9"/>
  </r>
  <r>
    <x v="939"/>
    <x v="19"/>
    <x v="3"/>
    <n v="1.6016999999999999"/>
    <x v="11"/>
    <n v="42"/>
    <x v="3"/>
    <x v="9"/>
  </r>
  <r>
    <x v="939"/>
    <x v="13"/>
    <x v="3"/>
    <n v="0.91"/>
    <x v="11"/>
    <n v="42"/>
    <x v="3"/>
    <x v="9"/>
  </r>
  <r>
    <x v="939"/>
    <x v="20"/>
    <x v="3"/>
    <n v="1.2098"/>
    <x v="11"/>
    <n v="42"/>
    <x v="3"/>
    <x v="9"/>
  </r>
  <r>
    <x v="939"/>
    <x v="0"/>
    <x v="2"/>
    <n v="0.46943099999999999"/>
    <x v="11"/>
    <n v="42"/>
    <x v="3"/>
    <x v="9"/>
  </r>
  <r>
    <x v="939"/>
    <x v="14"/>
    <x v="2"/>
    <n v="0.71705649999999999"/>
    <x v="11"/>
    <n v="42"/>
    <x v="3"/>
    <x v="9"/>
  </r>
  <r>
    <x v="939"/>
    <x v="2"/>
    <x v="2"/>
    <n v="0.75518660000000004"/>
    <x v="11"/>
    <n v="42"/>
    <x v="3"/>
    <x v="9"/>
  </r>
  <r>
    <x v="939"/>
    <x v="5"/>
    <x v="2"/>
    <n v="0.80815729999999997"/>
    <x v="11"/>
    <n v="42"/>
    <x v="3"/>
    <x v="9"/>
  </r>
  <r>
    <x v="939"/>
    <x v="6"/>
    <x v="2"/>
    <n v="0.68681630000000005"/>
    <x v="11"/>
    <n v="42"/>
    <x v="3"/>
    <x v="9"/>
  </r>
  <r>
    <x v="939"/>
    <x v="15"/>
    <x v="2"/>
    <n v="0.72201990000000005"/>
    <x v="11"/>
    <n v="42"/>
    <x v="3"/>
    <x v="9"/>
  </r>
  <r>
    <x v="939"/>
    <x v="8"/>
    <x v="2"/>
    <n v="0.74998739999999997"/>
    <x v="11"/>
    <n v="42"/>
    <x v="3"/>
    <x v="9"/>
  </r>
  <r>
    <x v="939"/>
    <x v="9"/>
    <x v="2"/>
    <n v="0.82405240000000002"/>
    <x v="11"/>
    <n v="42"/>
    <x v="3"/>
    <x v="9"/>
  </r>
  <r>
    <x v="939"/>
    <x v="10"/>
    <x v="2"/>
    <n v="0.88275159999999997"/>
    <x v="11"/>
    <n v="42"/>
    <x v="3"/>
    <x v="9"/>
  </r>
  <r>
    <x v="939"/>
    <x v="12"/>
    <x v="2"/>
    <n v="0.96697929999999999"/>
    <x v="11"/>
    <n v="42"/>
    <x v="3"/>
    <x v="9"/>
  </r>
  <r>
    <x v="939"/>
    <x v="18"/>
    <x v="2"/>
    <n v="1.3423179999999999"/>
    <x v="11"/>
    <n v="42"/>
    <x v="3"/>
    <x v="9"/>
  </r>
  <r>
    <x v="939"/>
    <x v="19"/>
    <x v="2"/>
    <n v="1.1661950000000001"/>
    <x v="11"/>
    <n v="42"/>
    <x v="3"/>
    <x v="9"/>
  </r>
  <r>
    <x v="939"/>
    <x v="13"/>
    <x v="2"/>
    <n v="0.71559980000000001"/>
    <x v="11"/>
    <n v="42"/>
    <x v="3"/>
    <x v="9"/>
  </r>
  <r>
    <x v="939"/>
    <x v="20"/>
    <x v="2"/>
    <n v="0.84757720000000003"/>
    <x v="11"/>
    <n v="42"/>
    <x v="3"/>
    <x v="9"/>
  </r>
  <r>
    <x v="939"/>
    <x v="0"/>
    <x v="0"/>
    <n v="0.16625999999999999"/>
    <x v="11"/>
    <n v="42"/>
    <x v="3"/>
    <x v="9"/>
  </r>
  <r>
    <x v="939"/>
    <x v="14"/>
    <x v="0"/>
    <n v="0.51334999999999997"/>
    <x v="11"/>
    <n v="42"/>
    <x v="3"/>
    <x v="9"/>
  </r>
  <r>
    <x v="939"/>
    <x v="2"/>
    <x v="0"/>
    <n v="0.51334999999999997"/>
    <x v="11"/>
    <n v="42"/>
    <x v="3"/>
    <x v="9"/>
  </r>
  <r>
    <x v="939"/>
    <x v="5"/>
    <x v="0"/>
    <n v="0.16671"/>
    <x v="11"/>
    <n v="42"/>
    <x v="3"/>
    <x v="9"/>
  </r>
  <r>
    <x v="939"/>
    <x v="6"/>
    <x v="0"/>
    <n v="0.38919999999999999"/>
    <x v="11"/>
    <n v="42"/>
    <x v="3"/>
    <x v="9"/>
  </r>
  <r>
    <x v="939"/>
    <x v="15"/>
    <x v="0"/>
    <n v="0.66798000000000002"/>
    <x v="11"/>
    <n v="42"/>
    <x v="3"/>
    <x v="9"/>
  </r>
  <r>
    <x v="939"/>
    <x v="8"/>
    <x v="0"/>
    <n v="0.66798000000000002"/>
    <x v="11"/>
    <n v="42"/>
    <x v="3"/>
    <x v="9"/>
  </r>
  <r>
    <x v="939"/>
    <x v="9"/>
    <x v="0"/>
    <n v="0.66798000000000002"/>
    <x v="11"/>
    <n v="42"/>
    <x v="3"/>
    <x v="9"/>
  </r>
  <r>
    <x v="939"/>
    <x v="10"/>
    <x v="0"/>
    <n v="0.66798000000000002"/>
    <x v="11"/>
    <n v="42"/>
    <x v="3"/>
    <x v="9"/>
  </r>
  <r>
    <x v="939"/>
    <x v="12"/>
    <x v="0"/>
    <n v="0.66798000000000002"/>
    <x v="11"/>
    <n v="42"/>
    <x v="3"/>
    <x v="9"/>
  </r>
  <r>
    <x v="939"/>
    <x v="18"/>
    <x v="0"/>
    <n v="0.10630000000000001"/>
    <x v="11"/>
    <n v="42"/>
    <x v="3"/>
    <x v="9"/>
  </r>
  <r>
    <x v="939"/>
    <x v="19"/>
    <x v="0"/>
    <n v="0.13600000000000001"/>
    <x v="11"/>
    <n v="42"/>
    <x v="3"/>
    <x v="9"/>
  </r>
  <r>
    <x v="939"/>
    <x v="13"/>
    <x v="0"/>
    <n v="8.9709999999999998E-2"/>
    <x v="11"/>
    <n v="42"/>
    <x v="3"/>
    <x v="9"/>
  </r>
  <r>
    <x v="939"/>
    <x v="20"/>
    <x v="0"/>
    <n v="0.13600000000000001"/>
    <x v="11"/>
    <n v="42"/>
    <x v="3"/>
    <x v="9"/>
  </r>
  <r>
    <x v="939"/>
    <x v="0"/>
    <x v="1"/>
    <n v="0.1462089"/>
    <x v="11"/>
    <n v="42"/>
    <x v="3"/>
    <x v="9"/>
  </r>
  <r>
    <x v="939"/>
    <x v="14"/>
    <x v="1"/>
    <n v="0.28299350000000001"/>
    <x v="11"/>
    <n v="42"/>
    <x v="3"/>
    <x v="9"/>
  </r>
  <r>
    <x v="939"/>
    <x v="2"/>
    <x v="1"/>
    <n v="0.29176340000000001"/>
    <x v="11"/>
    <n v="42"/>
    <x v="3"/>
    <x v="9"/>
  </r>
  <r>
    <x v="939"/>
    <x v="5"/>
    <x v="1"/>
    <n v="0.12673280000000001"/>
    <x v="11"/>
    <n v="42"/>
    <x v="3"/>
    <x v="9"/>
  </r>
  <r>
    <x v="939"/>
    <x v="6"/>
    <x v="1"/>
    <n v="0.2474837"/>
    <x v="11"/>
    <n v="42"/>
    <x v="3"/>
    <x v="9"/>
  </r>
  <r>
    <x v="939"/>
    <x v="15"/>
    <x v="1"/>
    <n v="0.31969999999999998"/>
    <x v="11"/>
    <n v="42"/>
    <x v="3"/>
    <x v="9"/>
  </r>
  <r>
    <x v="939"/>
    <x v="8"/>
    <x v="1"/>
    <n v="0.32613249999999999"/>
    <x v="11"/>
    <n v="42"/>
    <x v="3"/>
    <x v="9"/>
  </r>
  <r>
    <x v="939"/>
    <x v="9"/>
    <x v="1"/>
    <n v="0.34316750000000001"/>
    <x v="11"/>
    <n v="42"/>
    <x v="3"/>
    <x v="9"/>
  </r>
  <r>
    <x v="939"/>
    <x v="10"/>
    <x v="1"/>
    <n v="0.35666829999999999"/>
    <x v="11"/>
    <n v="42"/>
    <x v="3"/>
    <x v="9"/>
  </r>
  <r>
    <x v="939"/>
    <x v="12"/>
    <x v="1"/>
    <n v="0.3760406"/>
    <x v="11"/>
    <n v="42"/>
    <x v="3"/>
    <x v="9"/>
  </r>
  <r>
    <x v="939"/>
    <x v="18"/>
    <x v="1"/>
    <n v="0.33318209999999998"/>
    <x v="11"/>
    <n v="42"/>
    <x v="3"/>
    <x v="9"/>
  </r>
  <r>
    <x v="939"/>
    <x v="19"/>
    <x v="1"/>
    <n v="0.29950490000000002"/>
    <x v="11"/>
    <n v="42"/>
    <x v="3"/>
    <x v="9"/>
  </r>
  <r>
    <x v="939"/>
    <x v="13"/>
    <x v="1"/>
    <n v="0.1046903"/>
    <x v="11"/>
    <n v="42"/>
    <x v="3"/>
    <x v="9"/>
  </r>
  <r>
    <x v="939"/>
    <x v="20"/>
    <x v="1"/>
    <n v="0.2262228"/>
    <x v="11"/>
    <n v="42"/>
    <x v="3"/>
    <x v="9"/>
  </r>
  <r>
    <x v="940"/>
    <x v="0"/>
    <x v="3"/>
    <n v="0.7853"/>
    <x v="11"/>
    <n v="42"/>
    <x v="3"/>
    <x v="9"/>
  </r>
  <r>
    <x v="940"/>
    <x v="14"/>
    <x v="3"/>
    <n v="1.5225"/>
    <x v="11"/>
    <n v="42"/>
    <x v="3"/>
    <x v="9"/>
  </r>
  <r>
    <x v="940"/>
    <x v="2"/>
    <x v="3"/>
    <n v="1.5539000000000001"/>
    <x v="11"/>
    <n v="42"/>
    <x v="3"/>
    <x v="9"/>
  </r>
  <r>
    <x v="940"/>
    <x v="5"/>
    <x v="3"/>
    <n v="1.1140000000000001"/>
    <x v="11"/>
    <n v="42"/>
    <x v="3"/>
    <x v="9"/>
  </r>
  <r>
    <x v="940"/>
    <x v="6"/>
    <x v="3"/>
    <n v="1.3486"/>
    <x v="11"/>
    <n v="42"/>
    <x v="3"/>
    <x v="9"/>
  </r>
  <r>
    <x v="940"/>
    <x v="15"/>
    <x v="3"/>
    <n v="1.7161"/>
    <x v="11"/>
    <n v="42"/>
    <x v="3"/>
    <x v="9"/>
  </r>
  <r>
    <x v="940"/>
    <x v="8"/>
    <x v="3"/>
    <n v="1.7165999999999999"/>
    <x v="11"/>
    <n v="42"/>
    <x v="3"/>
    <x v="9"/>
  </r>
  <r>
    <x v="940"/>
    <x v="9"/>
    <x v="3"/>
    <n v="1.8512999999999999"/>
    <x v="11"/>
    <n v="42"/>
    <x v="3"/>
    <x v="9"/>
  </r>
  <r>
    <x v="940"/>
    <x v="10"/>
    <x v="3"/>
    <n v="1.8897999999999999"/>
    <x v="11"/>
    <n v="42"/>
    <x v="3"/>
    <x v="9"/>
  </r>
  <r>
    <x v="940"/>
    <x v="12"/>
    <x v="3"/>
    <n v="2.0089000000000001"/>
    <x v="11"/>
    <n v="42"/>
    <x v="3"/>
    <x v="9"/>
  </r>
  <r>
    <x v="940"/>
    <x v="18"/>
    <x v="3"/>
    <n v="1.8358000000000001"/>
    <x v="11"/>
    <n v="42"/>
    <x v="3"/>
    <x v="9"/>
  </r>
  <r>
    <x v="940"/>
    <x v="19"/>
    <x v="3"/>
    <n v="1.6232"/>
    <x v="11"/>
    <n v="42"/>
    <x v="3"/>
    <x v="9"/>
  </r>
  <r>
    <x v="940"/>
    <x v="13"/>
    <x v="3"/>
    <n v="0.93100000000000005"/>
    <x v="11"/>
    <n v="42"/>
    <x v="3"/>
    <x v="9"/>
  </r>
  <r>
    <x v="940"/>
    <x v="20"/>
    <x v="3"/>
    <n v="1.2062999999999999"/>
    <x v="11"/>
    <n v="42"/>
    <x v="3"/>
    <x v="9"/>
  </r>
  <r>
    <x v="940"/>
    <x v="0"/>
    <x v="2"/>
    <n v="0.47219529999999998"/>
    <x v="11"/>
    <n v="42"/>
    <x v="3"/>
    <x v="9"/>
  </r>
  <r>
    <x v="940"/>
    <x v="14"/>
    <x v="2"/>
    <n v="0.73445490000000002"/>
    <x v="11"/>
    <n v="42"/>
    <x v="3"/>
    <x v="9"/>
  </r>
  <r>
    <x v="940"/>
    <x v="2"/>
    <x v="2"/>
    <n v="0.75998330000000003"/>
    <x v="11"/>
    <n v="42"/>
    <x v="3"/>
    <x v="9"/>
  </r>
  <r>
    <x v="940"/>
    <x v="5"/>
    <x v="2"/>
    <n v="0.81913069999999999"/>
    <x v="11"/>
    <n v="42"/>
    <x v="3"/>
    <x v="9"/>
  </r>
  <r>
    <x v="940"/>
    <x v="6"/>
    <x v="2"/>
    <n v="0.70722280000000004"/>
    <x v="11"/>
    <n v="42"/>
    <x v="3"/>
    <x v="9"/>
  </r>
  <r>
    <x v="940"/>
    <x v="15"/>
    <x v="2"/>
    <n v="0.74722330000000003"/>
    <x v="11"/>
    <n v="42"/>
    <x v="3"/>
    <x v="9"/>
  </r>
  <r>
    <x v="940"/>
    <x v="8"/>
    <x v="2"/>
    <n v="0.74762980000000001"/>
    <x v="11"/>
    <n v="42"/>
    <x v="3"/>
    <x v="9"/>
  </r>
  <r>
    <x v="940"/>
    <x v="9"/>
    <x v="2"/>
    <n v="0.85714199999999996"/>
    <x v="11"/>
    <n v="42"/>
    <x v="3"/>
    <x v="9"/>
  </r>
  <r>
    <x v="940"/>
    <x v="10"/>
    <x v="2"/>
    <n v="0.88844279999999998"/>
    <x v="11"/>
    <n v="42"/>
    <x v="3"/>
    <x v="9"/>
  </r>
  <r>
    <x v="940"/>
    <x v="12"/>
    <x v="2"/>
    <n v="0.98527189999999998"/>
    <x v="11"/>
    <n v="42"/>
    <x v="3"/>
    <x v="9"/>
  </r>
  <r>
    <x v="940"/>
    <x v="18"/>
    <x v="2"/>
    <n v="1.38622"/>
    <x v="11"/>
    <n v="42"/>
    <x v="3"/>
    <x v="9"/>
  </r>
  <r>
    <x v="940"/>
    <x v="19"/>
    <x v="2"/>
    <n v="1.183675"/>
    <x v="11"/>
    <n v="42"/>
    <x v="3"/>
    <x v="9"/>
  </r>
  <r>
    <x v="940"/>
    <x v="13"/>
    <x v="2"/>
    <n v="0.73421999999999998"/>
    <x v="11"/>
    <n v="42"/>
    <x v="3"/>
    <x v="9"/>
  </r>
  <r>
    <x v="940"/>
    <x v="20"/>
    <x v="2"/>
    <n v="0.84473169999999997"/>
    <x v="11"/>
    <n v="42"/>
    <x v="3"/>
    <x v="9"/>
  </r>
  <r>
    <x v="940"/>
    <x v="0"/>
    <x v="0"/>
    <n v="0.16625999999999999"/>
    <x v="11"/>
    <n v="42"/>
    <x v="3"/>
    <x v="9"/>
  </r>
  <r>
    <x v="940"/>
    <x v="14"/>
    <x v="0"/>
    <n v="0.50334999999999996"/>
    <x v="11"/>
    <n v="42"/>
    <x v="3"/>
    <x v="9"/>
  </r>
  <r>
    <x v="940"/>
    <x v="2"/>
    <x v="0"/>
    <n v="0.50334999999999996"/>
    <x v="11"/>
    <n v="42"/>
    <x v="3"/>
    <x v="9"/>
  </r>
  <r>
    <x v="940"/>
    <x v="5"/>
    <x v="0"/>
    <n v="0.16671"/>
    <x v="11"/>
    <n v="42"/>
    <x v="3"/>
    <x v="9"/>
  </r>
  <r>
    <x v="940"/>
    <x v="6"/>
    <x v="0"/>
    <n v="0.38919999999999999"/>
    <x v="11"/>
    <n v="42"/>
    <x v="3"/>
    <x v="9"/>
  </r>
  <r>
    <x v="940"/>
    <x v="15"/>
    <x v="0"/>
    <n v="0.64798"/>
    <x v="11"/>
    <n v="42"/>
    <x v="3"/>
    <x v="9"/>
  </r>
  <r>
    <x v="940"/>
    <x v="8"/>
    <x v="0"/>
    <n v="0.64798"/>
    <x v="11"/>
    <n v="42"/>
    <x v="3"/>
    <x v="9"/>
  </r>
  <r>
    <x v="940"/>
    <x v="9"/>
    <x v="0"/>
    <n v="0.64798"/>
    <x v="11"/>
    <n v="42"/>
    <x v="3"/>
    <x v="9"/>
  </r>
  <r>
    <x v="940"/>
    <x v="10"/>
    <x v="0"/>
    <n v="0.64798"/>
    <x v="11"/>
    <n v="42"/>
    <x v="3"/>
    <x v="9"/>
  </r>
  <r>
    <x v="940"/>
    <x v="12"/>
    <x v="0"/>
    <n v="0.64798"/>
    <x v="11"/>
    <n v="42"/>
    <x v="3"/>
    <x v="9"/>
  </r>
  <r>
    <x v="940"/>
    <x v="18"/>
    <x v="0"/>
    <n v="0.10630000000000001"/>
    <x v="11"/>
    <n v="42"/>
    <x v="3"/>
    <x v="9"/>
  </r>
  <r>
    <x v="940"/>
    <x v="19"/>
    <x v="0"/>
    <n v="0.13600000000000001"/>
    <x v="11"/>
    <n v="42"/>
    <x v="3"/>
    <x v="9"/>
  </r>
  <r>
    <x v="940"/>
    <x v="13"/>
    <x v="0"/>
    <n v="8.9709999999999998E-2"/>
    <x v="11"/>
    <n v="42"/>
    <x v="3"/>
    <x v="9"/>
  </r>
  <r>
    <x v="940"/>
    <x v="20"/>
    <x v="0"/>
    <n v="0.13600000000000001"/>
    <x v="11"/>
    <n v="42"/>
    <x v="3"/>
    <x v="9"/>
  </r>
  <r>
    <x v="940"/>
    <x v="0"/>
    <x v="1"/>
    <n v="0.14684469999999999"/>
    <x v="11"/>
    <n v="42"/>
    <x v="3"/>
    <x v="9"/>
  </r>
  <r>
    <x v="940"/>
    <x v="14"/>
    <x v="1"/>
    <n v="0.28469509999999998"/>
    <x v="11"/>
    <n v="42"/>
    <x v="3"/>
    <x v="9"/>
  </r>
  <r>
    <x v="940"/>
    <x v="2"/>
    <x v="1"/>
    <n v="0.29056670000000001"/>
    <x v="11"/>
    <n v="42"/>
    <x v="3"/>
    <x v="9"/>
  </r>
  <r>
    <x v="940"/>
    <x v="5"/>
    <x v="1"/>
    <n v="0.1281593"/>
    <x v="11"/>
    <n v="42"/>
    <x v="3"/>
    <x v="9"/>
  </r>
  <r>
    <x v="940"/>
    <x v="6"/>
    <x v="1"/>
    <n v="0.25217719999999999"/>
    <x v="11"/>
    <n v="42"/>
    <x v="3"/>
    <x v="9"/>
  </r>
  <r>
    <x v="940"/>
    <x v="15"/>
    <x v="1"/>
    <n v="0.32089669999999998"/>
    <x v="11"/>
    <n v="42"/>
    <x v="3"/>
    <x v="9"/>
  </r>
  <r>
    <x v="940"/>
    <x v="8"/>
    <x v="1"/>
    <n v="0.3209902"/>
    <x v="11"/>
    <n v="42"/>
    <x v="3"/>
    <x v="9"/>
  </r>
  <r>
    <x v="940"/>
    <x v="9"/>
    <x v="1"/>
    <n v="0.34617809999999999"/>
    <x v="11"/>
    <n v="42"/>
    <x v="3"/>
    <x v="9"/>
  </r>
  <r>
    <x v="940"/>
    <x v="10"/>
    <x v="1"/>
    <n v="0.3533772"/>
    <x v="11"/>
    <n v="42"/>
    <x v="3"/>
    <x v="9"/>
  </r>
  <r>
    <x v="940"/>
    <x v="12"/>
    <x v="1"/>
    <n v="0.37564799999999998"/>
    <x v="11"/>
    <n v="42"/>
    <x v="3"/>
    <x v="9"/>
  </r>
  <r>
    <x v="940"/>
    <x v="18"/>
    <x v="1"/>
    <n v="0.34327970000000002"/>
    <x v="11"/>
    <n v="42"/>
    <x v="3"/>
    <x v="9"/>
  </r>
  <r>
    <x v="940"/>
    <x v="19"/>
    <x v="1"/>
    <n v="0.3035252"/>
    <x v="11"/>
    <n v="42"/>
    <x v="3"/>
    <x v="9"/>
  </r>
  <r>
    <x v="940"/>
    <x v="13"/>
    <x v="1"/>
    <n v="0.10711"/>
    <x v="11"/>
    <n v="42"/>
    <x v="3"/>
    <x v="9"/>
  </r>
  <r>
    <x v="940"/>
    <x v="20"/>
    <x v="1"/>
    <n v="0.2255683"/>
    <x v="11"/>
    <n v="42"/>
    <x v="3"/>
    <x v="9"/>
  </r>
  <r>
    <x v="941"/>
    <x v="0"/>
    <x v="3"/>
    <n v="0.78569999999999995"/>
    <x v="11"/>
    <n v="43"/>
    <x v="3"/>
    <x v="9"/>
  </r>
  <r>
    <x v="941"/>
    <x v="14"/>
    <x v="3"/>
    <n v="1.5357000000000001"/>
    <x v="11"/>
    <n v="43"/>
    <x v="3"/>
    <x v="9"/>
  </r>
  <r>
    <x v="941"/>
    <x v="2"/>
    <x v="3"/>
    <n v="1.5708"/>
    <x v="11"/>
    <n v="43"/>
    <x v="3"/>
    <x v="9"/>
  </r>
  <r>
    <x v="941"/>
    <x v="5"/>
    <x v="3"/>
    <n v="1.1252"/>
    <x v="11"/>
    <n v="43"/>
    <x v="3"/>
    <x v="9"/>
  </r>
  <r>
    <x v="941"/>
    <x v="6"/>
    <x v="3"/>
    <n v="1.3569"/>
    <x v="11"/>
    <n v="43"/>
    <x v="3"/>
    <x v="9"/>
  </r>
  <r>
    <x v="941"/>
    <x v="15"/>
    <x v="3"/>
    <n v="1.7242"/>
    <x v="11"/>
    <n v="43"/>
    <x v="3"/>
    <x v="9"/>
  </r>
  <r>
    <x v="941"/>
    <x v="8"/>
    <x v="3"/>
    <n v="1.74"/>
    <x v="11"/>
    <n v="43"/>
    <x v="3"/>
    <x v="9"/>
  </r>
  <r>
    <x v="941"/>
    <x v="9"/>
    <x v="3"/>
    <n v="1.8544"/>
    <x v="11"/>
    <n v="43"/>
    <x v="3"/>
    <x v="9"/>
  </r>
  <r>
    <x v="941"/>
    <x v="10"/>
    <x v="3"/>
    <n v="1.9071"/>
    <x v="11"/>
    <n v="43"/>
    <x v="3"/>
    <x v="9"/>
  </r>
  <r>
    <x v="941"/>
    <x v="12"/>
    <x v="3"/>
    <n v="2.0125000000000002"/>
    <x v="11"/>
    <n v="43"/>
    <x v="3"/>
    <x v="9"/>
  </r>
  <r>
    <x v="941"/>
    <x v="18"/>
    <x v="3"/>
    <n v="1.8358000000000001"/>
    <x v="11"/>
    <n v="43"/>
    <x v="3"/>
    <x v="9"/>
  </r>
  <r>
    <x v="941"/>
    <x v="19"/>
    <x v="3"/>
    <n v="1.6812"/>
    <x v="11"/>
    <n v="43"/>
    <x v="3"/>
    <x v="9"/>
  </r>
  <r>
    <x v="941"/>
    <x v="13"/>
    <x v="3"/>
    <n v="0.93103999999999998"/>
    <x v="11"/>
    <n v="43"/>
    <x v="3"/>
    <x v="9"/>
  </r>
  <r>
    <x v="941"/>
    <x v="20"/>
    <x v="3"/>
    <n v="1.3597999999999999"/>
    <x v="11"/>
    <n v="43"/>
    <x v="3"/>
    <x v="9"/>
  </r>
  <r>
    <x v="941"/>
    <x v="0"/>
    <x v="2"/>
    <n v="0.47252050000000001"/>
    <x v="11"/>
    <n v="43"/>
    <x v="3"/>
    <x v="9"/>
  </r>
  <r>
    <x v="941"/>
    <x v="14"/>
    <x v="2"/>
    <n v="0.74518649999999997"/>
    <x v="11"/>
    <n v="43"/>
    <x v="3"/>
    <x v="9"/>
  </r>
  <r>
    <x v="941"/>
    <x v="2"/>
    <x v="2"/>
    <n v="0.7737231"/>
    <x v="11"/>
    <n v="43"/>
    <x v="3"/>
    <x v="9"/>
  </r>
  <r>
    <x v="941"/>
    <x v="5"/>
    <x v="2"/>
    <n v="0.82904219999999995"/>
    <x v="11"/>
    <n v="43"/>
    <x v="3"/>
    <x v="9"/>
  </r>
  <r>
    <x v="941"/>
    <x v="6"/>
    <x v="2"/>
    <n v="0.71397069999999996"/>
    <x v="11"/>
    <n v="43"/>
    <x v="3"/>
    <x v="9"/>
  </r>
  <r>
    <x v="941"/>
    <x v="15"/>
    <x v="2"/>
    <n v="0.7538087"/>
    <x v="11"/>
    <n v="43"/>
    <x v="3"/>
    <x v="9"/>
  </r>
  <r>
    <x v="941"/>
    <x v="8"/>
    <x v="2"/>
    <n v="0.76665419999999995"/>
    <x v="11"/>
    <n v="43"/>
    <x v="3"/>
    <x v="9"/>
  </r>
  <r>
    <x v="941"/>
    <x v="9"/>
    <x v="2"/>
    <n v="0.85966240000000005"/>
    <x v="11"/>
    <n v="43"/>
    <x v="3"/>
    <x v="9"/>
  </r>
  <r>
    <x v="941"/>
    <x v="10"/>
    <x v="2"/>
    <n v="0.90250779999999997"/>
    <x v="11"/>
    <n v="43"/>
    <x v="3"/>
    <x v="9"/>
  </r>
  <r>
    <x v="941"/>
    <x v="12"/>
    <x v="2"/>
    <n v="0.98819889999999999"/>
    <x v="11"/>
    <n v="43"/>
    <x v="3"/>
    <x v="9"/>
  </r>
  <r>
    <x v="941"/>
    <x v="18"/>
    <x v="2"/>
    <n v="1.38622"/>
    <x v="11"/>
    <n v="43"/>
    <x v="3"/>
    <x v="9"/>
  </r>
  <r>
    <x v="941"/>
    <x v="19"/>
    <x v="2"/>
    <n v="1.230829"/>
    <x v="11"/>
    <n v="43"/>
    <x v="3"/>
    <x v="9"/>
  </r>
  <r>
    <x v="941"/>
    <x v="13"/>
    <x v="2"/>
    <n v="0.73421919999999996"/>
    <x v="11"/>
    <n v="43"/>
    <x v="3"/>
    <x v="9"/>
  </r>
  <r>
    <x v="941"/>
    <x v="20"/>
    <x v="2"/>
    <n v="0.96952839999999996"/>
    <x v="11"/>
    <n v="43"/>
    <x v="3"/>
    <x v="9"/>
  </r>
  <r>
    <x v="941"/>
    <x v="0"/>
    <x v="0"/>
    <n v="0.16625999999999999"/>
    <x v="11"/>
    <n v="43"/>
    <x v="3"/>
    <x v="9"/>
  </r>
  <r>
    <x v="941"/>
    <x v="14"/>
    <x v="0"/>
    <n v="0.50334999999999996"/>
    <x v="11"/>
    <n v="43"/>
    <x v="3"/>
    <x v="9"/>
  </r>
  <r>
    <x v="941"/>
    <x v="2"/>
    <x v="0"/>
    <n v="0.50334999999999996"/>
    <x v="11"/>
    <n v="43"/>
    <x v="3"/>
    <x v="9"/>
  </r>
  <r>
    <x v="941"/>
    <x v="5"/>
    <x v="0"/>
    <n v="0.16671"/>
    <x v="11"/>
    <n v="43"/>
    <x v="3"/>
    <x v="9"/>
  </r>
  <r>
    <x v="941"/>
    <x v="6"/>
    <x v="0"/>
    <n v="0.38919999999999999"/>
    <x v="11"/>
    <n v="43"/>
    <x v="3"/>
    <x v="9"/>
  </r>
  <r>
    <x v="941"/>
    <x v="15"/>
    <x v="0"/>
    <n v="0.64798"/>
    <x v="11"/>
    <n v="43"/>
    <x v="3"/>
    <x v="9"/>
  </r>
  <r>
    <x v="941"/>
    <x v="8"/>
    <x v="0"/>
    <n v="0.64798"/>
    <x v="11"/>
    <n v="43"/>
    <x v="3"/>
    <x v="9"/>
  </r>
  <r>
    <x v="941"/>
    <x v="9"/>
    <x v="0"/>
    <n v="0.64798"/>
    <x v="11"/>
    <n v="43"/>
    <x v="3"/>
    <x v="9"/>
  </r>
  <r>
    <x v="941"/>
    <x v="10"/>
    <x v="0"/>
    <n v="0.64798"/>
    <x v="11"/>
    <n v="43"/>
    <x v="3"/>
    <x v="9"/>
  </r>
  <r>
    <x v="941"/>
    <x v="12"/>
    <x v="0"/>
    <n v="0.64798"/>
    <x v="11"/>
    <n v="43"/>
    <x v="3"/>
    <x v="9"/>
  </r>
  <r>
    <x v="941"/>
    <x v="18"/>
    <x v="0"/>
    <n v="0.10630000000000001"/>
    <x v="11"/>
    <n v="43"/>
    <x v="3"/>
    <x v="9"/>
  </r>
  <r>
    <x v="941"/>
    <x v="19"/>
    <x v="0"/>
    <n v="0.13600000000000001"/>
    <x v="11"/>
    <n v="43"/>
    <x v="3"/>
    <x v="9"/>
  </r>
  <r>
    <x v="941"/>
    <x v="13"/>
    <x v="0"/>
    <n v="8.9709999999999998E-2"/>
    <x v="11"/>
    <n v="43"/>
    <x v="3"/>
    <x v="9"/>
  </r>
  <r>
    <x v="941"/>
    <x v="20"/>
    <x v="0"/>
    <n v="0.13600000000000001"/>
    <x v="11"/>
    <n v="43"/>
    <x v="3"/>
    <x v="9"/>
  </r>
  <r>
    <x v="941"/>
    <x v="0"/>
    <x v="1"/>
    <n v="0.14691950000000001"/>
    <x v="11"/>
    <n v="43"/>
    <x v="3"/>
    <x v="9"/>
  </r>
  <r>
    <x v="941"/>
    <x v="14"/>
    <x v="1"/>
    <n v="0.28716340000000001"/>
    <x v="11"/>
    <n v="43"/>
    <x v="3"/>
    <x v="9"/>
  </r>
  <r>
    <x v="941"/>
    <x v="2"/>
    <x v="1"/>
    <n v="0.29372680000000001"/>
    <x v="11"/>
    <n v="43"/>
    <x v="3"/>
    <x v="9"/>
  </r>
  <r>
    <x v="941"/>
    <x v="5"/>
    <x v="1"/>
    <n v="0.1294478"/>
    <x v="11"/>
    <n v="43"/>
    <x v="3"/>
    <x v="9"/>
  </r>
  <r>
    <x v="941"/>
    <x v="6"/>
    <x v="1"/>
    <n v="0.25372929999999999"/>
    <x v="11"/>
    <n v="43"/>
    <x v="3"/>
    <x v="9"/>
  </r>
  <r>
    <x v="941"/>
    <x v="15"/>
    <x v="1"/>
    <n v="0.32241140000000001"/>
    <x v="11"/>
    <n v="43"/>
    <x v="3"/>
    <x v="9"/>
  </r>
  <r>
    <x v="941"/>
    <x v="8"/>
    <x v="1"/>
    <n v="0.32536579999999998"/>
    <x v="11"/>
    <n v="43"/>
    <x v="3"/>
    <x v="9"/>
  </r>
  <r>
    <x v="941"/>
    <x v="9"/>
    <x v="1"/>
    <n v="0.3467577"/>
    <x v="11"/>
    <n v="43"/>
    <x v="3"/>
    <x v="9"/>
  </r>
  <r>
    <x v="941"/>
    <x v="10"/>
    <x v="1"/>
    <n v="0.35661219999999999"/>
    <x v="11"/>
    <n v="43"/>
    <x v="3"/>
    <x v="9"/>
  </r>
  <r>
    <x v="941"/>
    <x v="12"/>
    <x v="1"/>
    <n v="0.37632110000000002"/>
    <x v="11"/>
    <n v="43"/>
    <x v="3"/>
    <x v="9"/>
  </r>
  <r>
    <x v="941"/>
    <x v="18"/>
    <x v="1"/>
    <n v="0.34327970000000002"/>
    <x v="11"/>
    <n v="43"/>
    <x v="3"/>
    <x v="9"/>
  </r>
  <r>
    <x v="941"/>
    <x v="19"/>
    <x v="1"/>
    <n v="0.31437080000000001"/>
    <x v="11"/>
    <n v="43"/>
    <x v="3"/>
    <x v="9"/>
  </r>
  <r>
    <x v="941"/>
    <x v="13"/>
    <x v="1"/>
    <n v="0.10711080000000001"/>
    <x v="11"/>
    <n v="43"/>
    <x v="3"/>
    <x v="9"/>
  </r>
  <r>
    <x v="941"/>
    <x v="20"/>
    <x v="1"/>
    <n v="0.25427149999999998"/>
    <x v="11"/>
    <n v="43"/>
    <x v="3"/>
    <x v="9"/>
  </r>
  <r>
    <x v="942"/>
    <x v="0"/>
    <x v="3"/>
    <n v="0.78959999999999997"/>
    <x v="11"/>
    <n v="44"/>
    <x v="3"/>
    <x v="9"/>
  </r>
  <r>
    <x v="942"/>
    <x v="14"/>
    <x v="3"/>
    <n v="1.5381"/>
    <x v="11"/>
    <n v="44"/>
    <x v="3"/>
    <x v="9"/>
  </r>
  <r>
    <x v="942"/>
    <x v="2"/>
    <x v="3"/>
    <n v="1.5751999999999999"/>
    <x v="11"/>
    <n v="44"/>
    <x v="3"/>
    <x v="9"/>
  </r>
  <r>
    <x v="942"/>
    <x v="5"/>
    <x v="3"/>
    <n v="1.1328"/>
    <x v="11"/>
    <n v="44"/>
    <x v="3"/>
    <x v="9"/>
  </r>
  <r>
    <x v="942"/>
    <x v="6"/>
    <x v="3"/>
    <n v="1.3703000000000001"/>
    <x v="11"/>
    <n v="44"/>
    <x v="3"/>
    <x v="9"/>
  </r>
  <r>
    <x v="942"/>
    <x v="15"/>
    <x v="3"/>
    <n v="1.7229000000000001"/>
    <x v="11"/>
    <n v="44"/>
    <x v="3"/>
    <x v="9"/>
  </r>
  <r>
    <x v="942"/>
    <x v="8"/>
    <x v="3"/>
    <n v="1.7406999999999999"/>
    <x v="11"/>
    <n v="44"/>
    <x v="3"/>
    <x v="9"/>
  </r>
  <r>
    <x v="942"/>
    <x v="9"/>
    <x v="3"/>
    <n v="1.8544"/>
    <x v="11"/>
    <n v="44"/>
    <x v="3"/>
    <x v="9"/>
  </r>
  <r>
    <x v="942"/>
    <x v="10"/>
    <x v="3"/>
    <n v="1.9038999999999999"/>
    <x v="11"/>
    <n v="44"/>
    <x v="3"/>
    <x v="9"/>
  </r>
  <r>
    <x v="942"/>
    <x v="12"/>
    <x v="3"/>
    <n v="2.0059"/>
    <x v="11"/>
    <n v="44"/>
    <x v="3"/>
    <x v="9"/>
  </r>
  <r>
    <x v="942"/>
    <x v="18"/>
    <x v="3"/>
    <n v="1.8536999999999999"/>
    <x v="11"/>
    <n v="44"/>
    <x v="3"/>
    <x v="9"/>
  </r>
  <r>
    <x v="942"/>
    <x v="19"/>
    <x v="3"/>
    <n v="1.6978"/>
    <x v="11"/>
    <n v="44"/>
    <x v="3"/>
    <x v="9"/>
  </r>
  <r>
    <x v="942"/>
    <x v="13"/>
    <x v="3"/>
    <n v="0.95340000000000003"/>
    <x v="11"/>
    <n v="44"/>
    <x v="3"/>
    <x v="9"/>
  </r>
  <r>
    <x v="942"/>
    <x v="20"/>
    <x v="3"/>
    <n v="1.3597999999999999"/>
    <x v="11"/>
    <n v="44"/>
    <x v="3"/>
    <x v="9"/>
  </r>
  <r>
    <x v="942"/>
    <x v="0"/>
    <x v="2"/>
    <n v="0.47569119999999998"/>
    <x v="11"/>
    <n v="44"/>
    <x v="3"/>
    <x v="9"/>
  </r>
  <r>
    <x v="942"/>
    <x v="14"/>
    <x v="2"/>
    <n v="0.74713779999999996"/>
    <x v="11"/>
    <n v="44"/>
    <x v="3"/>
    <x v="9"/>
  </r>
  <r>
    <x v="942"/>
    <x v="2"/>
    <x v="2"/>
    <n v="0.7773004"/>
    <x v="11"/>
    <n v="44"/>
    <x v="3"/>
    <x v="9"/>
  </r>
  <r>
    <x v="942"/>
    <x v="5"/>
    <x v="2"/>
    <n v="0.83576790000000001"/>
    <x v="11"/>
    <n v="44"/>
    <x v="3"/>
    <x v="9"/>
  </r>
  <r>
    <x v="942"/>
    <x v="6"/>
    <x v="2"/>
    <n v="0.72486510000000004"/>
    <x v="11"/>
    <n v="44"/>
    <x v="3"/>
    <x v="9"/>
  </r>
  <r>
    <x v="942"/>
    <x v="15"/>
    <x v="2"/>
    <n v="0.75275179999999997"/>
    <x v="11"/>
    <n v="44"/>
    <x v="3"/>
    <x v="9"/>
  </r>
  <r>
    <x v="942"/>
    <x v="8"/>
    <x v="2"/>
    <n v="0.76722330000000005"/>
    <x v="11"/>
    <n v="44"/>
    <x v="3"/>
    <x v="9"/>
  </r>
  <r>
    <x v="942"/>
    <x v="9"/>
    <x v="2"/>
    <n v="0.85966240000000005"/>
    <x v="11"/>
    <n v="44"/>
    <x v="3"/>
    <x v="9"/>
  </r>
  <r>
    <x v="942"/>
    <x v="10"/>
    <x v="2"/>
    <n v="0.89990619999999999"/>
    <x v="11"/>
    <n v="44"/>
    <x v="3"/>
    <x v="9"/>
  </r>
  <r>
    <x v="942"/>
    <x v="12"/>
    <x v="2"/>
    <n v="0.98283299999999996"/>
    <x v="11"/>
    <n v="44"/>
    <x v="3"/>
    <x v="9"/>
  </r>
  <r>
    <x v="942"/>
    <x v="18"/>
    <x v="2"/>
    <n v="1.400773"/>
    <x v="11"/>
    <n v="44"/>
    <x v="3"/>
    <x v="9"/>
  </r>
  <r>
    <x v="942"/>
    <x v="19"/>
    <x v="2"/>
    <n v="1.2443249999999999"/>
    <x v="11"/>
    <n v="44"/>
    <x v="3"/>
    <x v="9"/>
  </r>
  <r>
    <x v="942"/>
    <x v="13"/>
    <x v="2"/>
    <n v="0.75400690000000004"/>
    <x v="11"/>
    <n v="44"/>
    <x v="3"/>
    <x v="9"/>
  </r>
  <r>
    <x v="942"/>
    <x v="20"/>
    <x v="2"/>
    <n v="0.96952839999999996"/>
    <x v="11"/>
    <n v="44"/>
    <x v="3"/>
    <x v="9"/>
  </r>
  <r>
    <x v="942"/>
    <x v="0"/>
    <x v="0"/>
    <n v="0.16625999999999999"/>
    <x v="11"/>
    <n v="44"/>
    <x v="3"/>
    <x v="9"/>
  </r>
  <r>
    <x v="942"/>
    <x v="14"/>
    <x v="0"/>
    <n v="0.50334999999999996"/>
    <x v="11"/>
    <n v="44"/>
    <x v="3"/>
    <x v="9"/>
  </r>
  <r>
    <x v="942"/>
    <x v="2"/>
    <x v="0"/>
    <n v="0.50334999999999996"/>
    <x v="11"/>
    <n v="44"/>
    <x v="3"/>
    <x v="9"/>
  </r>
  <r>
    <x v="942"/>
    <x v="5"/>
    <x v="0"/>
    <n v="0.16671"/>
    <x v="11"/>
    <n v="44"/>
    <x v="3"/>
    <x v="9"/>
  </r>
  <r>
    <x v="942"/>
    <x v="6"/>
    <x v="0"/>
    <n v="0.38919999999999999"/>
    <x v="11"/>
    <n v="44"/>
    <x v="3"/>
    <x v="9"/>
  </r>
  <r>
    <x v="942"/>
    <x v="15"/>
    <x v="0"/>
    <n v="0.64798"/>
    <x v="11"/>
    <n v="44"/>
    <x v="3"/>
    <x v="9"/>
  </r>
  <r>
    <x v="942"/>
    <x v="8"/>
    <x v="0"/>
    <n v="0.64798"/>
    <x v="11"/>
    <n v="44"/>
    <x v="3"/>
    <x v="9"/>
  </r>
  <r>
    <x v="942"/>
    <x v="9"/>
    <x v="0"/>
    <n v="0.64798"/>
    <x v="11"/>
    <n v="44"/>
    <x v="3"/>
    <x v="9"/>
  </r>
  <r>
    <x v="942"/>
    <x v="10"/>
    <x v="0"/>
    <n v="0.64798"/>
    <x v="11"/>
    <n v="44"/>
    <x v="3"/>
    <x v="9"/>
  </r>
  <r>
    <x v="942"/>
    <x v="12"/>
    <x v="0"/>
    <n v="0.64798"/>
    <x v="11"/>
    <n v="44"/>
    <x v="3"/>
    <x v="9"/>
  </r>
  <r>
    <x v="942"/>
    <x v="18"/>
    <x v="0"/>
    <n v="0.10630000000000001"/>
    <x v="11"/>
    <n v="44"/>
    <x v="3"/>
    <x v="9"/>
  </r>
  <r>
    <x v="942"/>
    <x v="19"/>
    <x v="0"/>
    <n v="0.13600000000000001"/>
    <x v="11"/>
    <n v="44"/>
    <x v="3"/>
    <x v="9"/>
  </r>
  <r>
    <x v="942"/>
    <x v="13"/>
    <x v="0"/>
    <n v="8.9709999999999998E-2"/>
    <x v="11"/>
    <n v="44"/>
    <x v="3"/>
    <x v="9"/>
  </r>
  <r>
    <x v="942"/>
    <x v="20"/>
    <x v="0"/>
    <n v="0.13600000000000001"/>
    <x v="11"/>
    <n v="44"/>
    <x v="3"/>
    <x v="9"/>
  </r>
  <r>
    <x v="942"/>
    <x v="0"/>
    <x v="1"/>
    <n v="0.1476488"/>
    <x v="11"/>
    <n v="44"/>
    <x v="3"/>
    <x v="9"/>
  </r>
  <r>
    <x v="942"/>
    <x v="14"/>
    <x v="1"/>
    <n v="0.28761219999999998"/>
    <x v="11"/>
    <n v="44"/>
    <x v="3"/>
    <x v="9"/>
  </r>
  <r>
    <x v="942"/>
    <x v="2"/>
    <x v="1"/>
    <n v="0.29454960000000002"/>
    <x v="11"/>
    <n v="44"/>
    <x v="3"/>
    <x v="9"/>
  </r>
  <r>
    <x v="942"/>
    <x v="5"/>
    <x v="1"/>
    <n v="0.1303221"/>
    <x v="11"/>
    <n v="44"/>
    <x v="3"/>
    <x v="9"/>
  </r>
  <r>
    <x v="942"/>
    <x v="6"/>
    <x v="1"/>
    <n v="0.25623499999999999"/>
    <x v="11"/>
    <n v="44"/>
    <x v="3"/>
    <x v="9"/>
  </r>
  <r>
    <x v="942"/>
    <x v="15"/>
    <x v="1"/>
    <n v="0.32216830000000002"/>
    <x v="11"/>
    <n v="44"/>
    <x v="3"/>
    <x v="9"/>
  </r>
  <r>
    <x v="942"/>
    <x v="8"/>
    <x v="1"/>
    <n v="0.32549679999999998"/>
    <x v="11"/>
    <n v="44"/>
    <x v="3"/>
    <x v="9"/>
  </r>
  <r>
    <x v="942"/>
    <x v="9"/>
    <x v="1"/>
    <n v="0.3467577"/>
    <x v="11"/>
    <n v="44"/>
    <x v="3"/>
    <x v="9"/>
  </r>
  <r>
    <x v="942"/>
    <x v="10"/>
    <x v="1"/>
    <n v="0.35601379999999999"/>
    <x v="11"/>
    <n v="44"/>
    <x v="3"/>
    <x v="9"/>
  </r>
  <r>
    <x v="942"/>
    <x v="12"/>
    <x v="1"/>
    <n v="0.375087"/>
    <x v="11"/>
    <n v="44"/>
    <x v="3"/>
    <x v="9"/>
  </r>
  <r>
    <x v="942"/>
    <x v="18"/>
    <x v="1"/>
    <n v="0.34662680000000001"/>
    <x v="11"/>
    <n v="44"/>
    <x v="3"/>
    <x v="9"/>
  </r>
  <r>
    <x v="942"/>
    <x v="19"/>
    <x v="1"/>
    <n v="0.3174748"/>
    <x v="11"/>
    <n v="44"/>
    <x v="3"/>
    <x v="9"/>
  </r>
  <r>
    <x v="942"/>
    <x v="13"/>
    <x v="1"/>
    <n v="0.10968319999999999"/>
    <x v="11"/>
    <n v="44"/>
    <x v="3"/>
    <x v="9"/>
  </r>
  <r>
    <x v="942"/>
    <x v="20"/>
    <x v="1"/>
    <n v="0.25427149999999998"/>
    <x v="11"/>
    <n v="44"/>
    <x v="3"/>
    <x v="9"/>
  </r>
  <r>
    <x v="943"/>
    <x v="0"/>
    <x v="3"/>
    <n v="0.79920000000000002"/>
    <x v="11"/>
    <n v="45"/>
    <x v="3"/>
    <x v="10"/>
  </r>
  <r>
    <x v="943"/>
    <x v="14"/>
    <x v="3"/>
    <n v="1.5421"/>
    <x v="11"/>
    <n v="45"/>
    <x v="3"/>
    <x v="10"/>
  </r>
  <r>
    <x v="943"/>
    <x v="2"/>
    <x v="3"/>
    <n v="1.5823"/>
    <x v="11"/>
    <n v="45"/>
    <x v="3"/>
    <x v="10"/>
  </r>
  <r>
    <x v="943"/>
    <x v="5"/>
    <x v="3"/>
    <n v="1.1359999999999999"/>
    <x v="11"/>
    <n v="45"/>
    <x v="3"/>
    <x v="10"/>
  </r>
  <r>
    <x v="943"/>
    <x v="6"/>
    <x v="3"/>
    <n v="1.3725000000000001"/>
    <x v="11"/>
    <n v="45"/>
    <x v="3"/>
    <x v="10"/>
  </r>
  <r>
    <x v="943"/>
    <x v="15"/>
    <x v="3"/>
    <n v="1.7324999999999999"/>
    <x v="11"/>
    <n v="45"/>
    <x v="3"/>
    <x v="10"/>
  </r>
  <r>
    <x v="943"/>
    <x v="8"/>
    <x v="3"/>
    <n v="1.7589999999999999"/>
    <x v="11"/>
    <n v="45"/>
    <x v="3"/>
    <x v="10"/>
  </r>
  <r>
    <x v="943"/>
    <x v="9"/>
    <x v="3"/>
    <n v="1.857"/>
    <x v="11"/>
    <n v="45"/>
    <x v="3"/>
    <x v="10"/>
  </r>
  <r>
    <x v="943"/>
    <x v="10"/>
    <x v="3"/>
    <n v="1.9119999999999999"/>
    <x v="11"/>
    <n v="45"/>
    <x v="3"/>
    <x v="10"/>
  </r>
  <r>
    <x v="943"/>
    <x v="12"/>
    <x v="3"/>
    <n v="2.0064000000000002"/>
    <x v="11"/>
    <n v="45"/>
    <x v="3"/>
    <x v="10"/>
  </r>
  <r>
    <x v="943"/>
    <x v="18"/>
    <x v="3"/>
    <n v="1.9257"/>
    <x v="11"/>
    <n v="45"/>
    <x v="3"/>
    <x v="10"/>
  </r>
  <r>
    <x v="943"/>
    <x v="19"/>
    <x v="3"/>
    <n v="1.8714"/>
    <x v="11"/>
    <n v="45"/>
    <x v="3"/>
    <x v="10"/>
  </r>
  <r>
    <x v="943"/>
    <x v="13"/>
    <x v="3"/>
    <n v="0.95340000000000003"/>
    <x v="11"/>
    <n v="45"/>
    <x v="3"/>
    <x v="10"/>
  </r>
  <r>
    <x v="943"/>
    <x v="20"/>
    <x v="3"/>
    <n v="1.7098"/>
    <x v="11"/>
    <n v="45"/>
    <x v="3"/>
    <x v="10"/>
  </r>
  <r>
    <x v="943"/>
    <x v="0"/>
    <x v="2"/>
    <n v="0.48349609999999998"/>
    <x v="11"/>
    <n v="45"/>
    <x v="3"/>
    <x v="10"/>
  </r>
  <r>
    <x v="943"/>
    <x v="14"/>
    <x v="2"/>
    <n v="0.7503898"/>
    <x v="11"/>
    <n v="45"/>
    <x v="3"/>
    <x v="10"/>
  </r>
  <r>
    <x v="943"/>
    <x v="2"/>
    <x v="2"/>
    <n v="0.78307269999999995"/>
    <x v="11"/>
    <n v="45"/>
    <x v="3"/>
    <x v="10"/>
  </r>
  <r>
    <x v="943"/>
    <x v="5"/>
    <x v="2"/>
    <n v="0.83859969999999995"/>
    <x v="11"/>
    <n v="45"/>
    <x v="3"/>
    <x v="10"/>
  </r>
  <r>
    <x v="943"/>
    <x v="6"/>
    <x v="2"/>
    <n v="0.72665360000000001"/>
    <x v="11"/>
    <n v="45"/>
    <x v="3"/>
    <x v="10"/>
  </r>
  <r>
    <x v="943"/>
    <x v="15"/>
    <x v="2"/>
    <n v="0.76055660000000003"/>
    <x v="11"/>
    <n v="45"/>
    <x v="3"/>
    <x v="10"/>
  </r>
  <r>
    <x v="943"/>
    <x v="8"/>
    <x v="2"/>
    <n v="0.7821013"/>
    <x v="11"/>
    <n v="45"/>
    <x v="3"/>
    <x v="10"/>
  </r>
  <r>
    <x v="943"/>
    <x v="9"/>
    <x v="2"/>
    <n v="0.86177610000000004"/>
    <x v="11"/>
    <n v="45"/>
    <x v="3"/>
    <x v="10"/>
  </r>
  <r>
    <x v="943"/>
    <x v="10"/>
    <x v="2"/>
    <n v="0.90649150000000001"/>
    <x v="11"/>
    <n v="45"/>
    <x v="3"/>
    <x v="10"/>
  </r>
  <r>
    <x v="943"/>
    <x v="12"/>
    <x v="2"/>
    <n v="0.98323970000000005"/>
    <x v="11"/>
    <n v="45"/>
    <x v="3"/>
    <x v="10"/>
  </r>
  <r>
    <x v="943"/>
    <x v="18"/>
    <x v="2"/>
    <n v="1.4593100000000001"/>
    <x v="11"/>
    <n v="45"/>
    <x v="3"/>
    <x v="10"/>
  </r>
  <r>
    <x v="943"/>
    <x v="19"/>
    <x v="2"/>
    <n v="1.3854629999999999"/>
    <x v="11"/>
    <n v="45"/>
    <x v="3"/>
    <x v="10"/>
  </r>
  <r>
    <x v="943"/>
    <x v="13"/>
    <x v="2"/>
    <n v="0.75400690000000004"/>
    <x v="11"/>
    <n v="45"/>
    <x v="3"/>
    <x v="10"/>
  </r>
  <r>
    <x v="943"/>
    <x v="20"/>
    <x v="2"/>
    <n v="1.254081"/>
    <x v="11"/>
    <n v="45"/>
    <x v="3"/>
    <x v="10"/>
  </r>
  <r>
    <x v="943"/>
    <x v="0"/>
    <x v="0"/>
    <n v="0.16625999999999999"/>
    <x v="11"/>
    <n v="45"/>
    <x v="3"/>
    <x v="10"/>
  </r>
  <r>
    <x v="943"/>
    <x v="14"/>
    <x v="0"/>
    <n v="0.50334999999999996"/>
    <x v="11"/>
    <n v="45"/>
    <x v="3"/>
    <x v="10"/>
  </r>
  <r>
    <x v="943"/>
    <x v="2"/>
    <x v="0"/>
    <n v="0.50334999999999996"/>
    <x v="11"/>
    <n v="45"/>
    <x v="3"/>
    <x v="10"/>
  </r>
  <r>
    <x v="943"/>
    <x v="5"/>
    <x v="0"/>
    <n v="0.16671"/>
    <x v="11"/>
    <n v="45"/>
    <x v="3"/>
    <x v="10"/>
  </r>
  <r>
    <x v="943"/>
    <x v="6"/>
    <x v="0"/>
    <n v="0.38919999999999999"/>
    <x v="11"/>
    <n v="45"/>
    <x v="3"/>
    <x v="10"/>
  </r>
  <r>
    <x v="943"/>
    <x v="15"/>
    <x v="0"/>
    <n v="0.64798"/>
    <x v="11"/>
    <n v="45"/>
    <x v="3"/>
    <x v="10"/>
  </r>
  <r>
    <x v="943"/>
    <x v="8"/>
    <x v="0"/>
    <n v="0.64798"/>
    <x v="11"/>
    <n v="45"/>
    <x v="3"/>
    <x v="10"/>
  </r>
  <r>
    <x v="943"/>
    <x v="9"/>
    <x v="0"/>
    <n v="0.64798"/>
    <x v="11"/>
    <n v="45"/>
    <x v="3"/>
    <x v="10"/>
  </r>
  <r>
    <x v="943"/>
    <x v="10"/>
    <x v="0"/>
    <n v="0.64798"/>
    <x v="11"/>
    <n v="45"/>
    <x v="3"/>
    <x v="10"/>
  </r>
  <r>
    <x v="943"/>
    <x v="12"/>
    <x v="0"/>
    <n v="0.64798"/>
    <x v="11"/>
    <n v="45"/>
    <x v="3"/>
    <x v="10"/>
  </r>
  <r>
    <x v="943"/>
    <x v="18"/>
    <x v="0"/>
    <n v="0.10630000000000001"/>
    <x v="11"/>
    <n v="45"/>
    <x v="3"/>
    <x v="10"/>
  </r>
  <r>
    <x v="943"/>
    <x v="19"/>
    <x v="0"/>
    <n v="0.13600000000000001"/>
    <x v="11"/>
    <n v="45"/>
    <x v="3"/>
    <x v="10"/>
  </r>
  <r>
    <x v="943"/>
    <x v="13"/>
    <x v="0"/>
    <n v="8.9709999999999998E-2"/>
    <x v="11"/>
    <n v="45"/>
    <x v="3"/>
    <x v="10"/>
  </r>
  <r>
    <x v="943"/>
    <x v="20"/>
    <x v="0"/>
    <n v="0.13600000000000001"/>
    <x v="11"/>
    <n v="45"/>
    <x v="3"/>
    <x v="10"/>
  </r>
  <r>
    <x v="943"/>
    <x v="0"/>
    <x v="1"/>
    <n v="0.14944389999999999"/>
    <x v="11"/>
    <n v="45"/>
    <x v="3"/>
    <x v="10"/>
  </r>
  <r>
    <x v="943"/>
    <x v="14"/>
    <x v="1"/>
    <n v="0.28836010000000001"/>
    <x v="11"/>
    <n v="45"/>
    <x v="3"/>
    <x v="10"/>
  </r>
  <r>
    <x v="943"/>
    <x v="2"/>
    <x v="1"/>
    <n v="0.29587720000000001"/>
    <x v="11"/>
    <n v="45"/>
    <x v="3"/>
    <x v="10"/>
  </r>
  <r>
    <x v="943"/>
    <x v="5"/>
    <x v="1"/>
    <n v="0.13069030000000001"/>
    <x v="11"/>
    <n v="45"/>
    <x v="3"/>
    <x v="10"/>
  </r>
  <r>
    <x v="943"/>
    <x v="6"/>
    <x v="1"/>
    <n v="0.25664629999999999"/>
    <x v="11"/>
    <n v="45"/>
    <x v="3"/>
    <x v="10"/>
  </r>
  <r>
    <x v="943"/>
    <x v="15"/>
    <x v="1"/>
    <n v="0.32396340000000001"/>
    <x v="11"/>
    <n v="45"/>
    <x v="3"/>
    <x v="10"/>
  </r>
  <r>
    <x v="943"/>
    <x v="8"/>
    <x v="1"/>
    <n v="0.32891870000000001"/>
    <x v="11"/>
    <n v="45"/>
    <x v="3"/>
    <x v="10"/>
  </r>
  <r>
    <x v="943"/>
    <x v="9"/>
    <x v="1"/>
    <n v="0.34724389999999999"/>
    <x v="11"/>
    <n v="45"/>
    <x v="3"/>
    <x v="10"/>
  </r>
  <r>
    <x v="943"/>
    <x v="10"/>
    <x v="1"/>
    <n v="0.35752840000000002"/>
    <x v="11"/>
    <n v="45"/>
    <x v="3"/>
    <x v="10"/>
  </r>
  <r>
    <x v="943"/>
    <x v="12"/>
    <x v="1"/>
    <n v="0.37518049999999997"/>
    <x v="11"/>
    <n v="45"/>
    <x v="3"/>
    <x v="10"/>
  </r>
  <r>
    <x v="943"/>
    <x v="18"/>
    <x v="1"/>
    <n v="0.36009020000000003"/>
    <x v="11"/>
    <n v="45"/>
    <x v="3"/>
    <x v="10"/>
  </r>
  <r>
    <x v="943"/>
    <x v="19"/>
    <x v="1"/>
    <n v="0.34993659999999999"/>
    <x v="11"/>
    <n v="45"/>
    <x v="3"/>
    <x v="10"/>
  </r>
  <r>
    <x v="943"/>
    <x v="13"/>
    <x v="1"/>
    <n v="0.10968319999999999"/>
    <x v="11"/>
    <n v="45"/>
    <x v="3"/>
    <x v="10"/>
  </r>
  <r>
    <x v="943"/>
    <x v="20"/>
    <x v="1"/>
    <n v="0.31971870000000002"/>
    <x v="11"/>
    <n v="45"/>
    <x v="3"/>
    <x v="10"/>
  </r>
  <r>
    <x v="944"/>
    <x v="0"/>
    <x v="3"/>
    <n v="0.83499999999999996"/>
    <x v="11"/>
    <n v="46"/>
    <x v="3"/>
    <x v="10"/>
  </r>
  <r>
    <x v="944"/>
    <x v="14"/>
    <x v="3"/>
    <n v="1.5401"/>
    <x v="11"/>
    <n v="46"/>
    <x v="3"/>
    <x v="10"/>
  </r>
  <r>
    <x v="944"/>
    <x v="2"/>
    <x v="3"/>
    <n v="1.5753999999999999"/>
    <x v="11"/>
    <n v="46"/>
    <x v="3"/>
    <x v="10"/>
  </r>
  <r>
    <x v="944"/>
    <x v="5"/>
    <x v="3"/>
    <n v="1.137"/>
    <x v="11"/>
    <n v="46"/>
    <x v="3"/>
    <x v="10"/>
  </r>
  <r>
    <x v="944"/>
    <x v="6"/>
    <x v="3"/>
    <n v="1.3702000000000001"/>
    <x v="11"/>
    <n v="46"/>
    <x v="3"/>
    <x v="10"/>
  </r>
  <r>
    <x v="944"/>
    <x v="15"/>
    <x v="3"/>
    <n v="1.7374000000000001"/>
    <x v="11"/>
    <n v="46"/>
    <x v="3"/>
    <x v="10"/>
  </r>
  <r>
    <x v="944"/>
    <x v="8"/>
    <x v="3"/>
    <n v="1.7618"/>
    <x v="11"/>
    <n v="46"/>
    <x v="3"/>
    <x v="10"/>
  </r>
  <r>
    <x v="944"/>
    <x v="9"/>
    <x v="3"/>
    <n v="1.8657999999999999"/>
    <x v="11"/>
    <n v="46"/>
    <x v="3"/>
    <x v="10"/>
  </r>
  <r>
    <x v="944"/>
    <x v="10"/>
    <x v="3"/>
    <n v="1.9379"/>
    <x v="11"/>
    <n v="46"/>
    <x v="3"/>
    <x v="10"/>
  </r>
  <r>
    <x v="944"/>
    <x v="12"/>
    <x v="3"/>
    <n v="2.0192000000000001"/>
    <x v="11"/>
    <n v="46"/>
    <x v="3"/>
    <x v="10"/>
  </r>
  <r>
    <x v="944"/>
    <x v="18"/>
    <x v="3"/>
    <n v="1.9244000000000001"/>
    <x v="11"/>
    <n v="46"/>
    <x v="3"/>
    <x v="10"/>
  </r>
  <r>
    <x v="944"/>
    <x v="19"/>
    <x v="3"/>
    <n v="1.8714"/>
    <x v="11"/>
    <n v="46"/>
    <x v="3"/>
    <x v="10"/>
  </r>
  <r>
    <x v="944"/>
    <x v="13"/>
    <x v="3"/>
    <n v="0.94523000000000001"/>
    <x v="11"/>
    <n v="46"/>
    <x v="3"/>
    <x v="10"/>
  </r>
  <r>
    <x v="944"/>
    <x v="20"/>
    <x v="3"/>
    <n v="1.7098"/>
    <x v="11"/>
    <n v="46"/>
    <x v="3"/>
    <x v="10"/>
  </r>
  <r>
    <x v="944"/>
    <x v="0"/>
    <x v="2"/>
    <n v="0.5126018"/>
    <x v="11"/>
    <n v="46"/>
    <x v="3"/>
    <x v="10"/>
  </r>
  <r>
    <x v="944"/>
    <x v="14"/>
    <x v="2"/>
    <n v="0.74876379999999998"/>
    <x v="11"/>
    <n v="46"/>
    <x v="3"/>
    <x v="10"/>
  </r>
  <r>
    <x v="944"/>
    <x v="2"/>
    <x v="2"/>
    <n v="0.77746300000000002"/>
    <x v="11"/>
    <n v="46"/>
    <x v="3"/>
    <x v="10"/>
  </r>
  <r>
    <x v="944"/>
    <x v="5"/>
    <x v="2"/>
    <n v="0.83948460000000003"/>
    <x v="11"/>
    <n v="46"/>
    <x v="3"/>
    <x v="10"/>
  </r>
  <r>
    <x v="944"/>
    <x v="6"/>
    <x v="2"/>
    <n v="0.72478379999999998"/>
    <x v="11"/>
    <n v="46"/>
    <x v="3"/>
    <x v="10"/>
  </r>
  <r>
    <x v="944"/>
    <x v="15"/>
    <x v="2"/>
    <n v="0.76454040000000001"/>
    <x v="11"/>
    <n v="46"/>
    <x v="3"/>
    <x v="10"/>
  </r>
  <r>
    <x v="944"/>
    <x v="8"/>
    <x v="2"/>
    <n v="0.78437780000000001"/>
    <x v="11"/>
    <n v="46"/>
    <x v="3"/>
    <x v="10"/>
  </r>
  <r>
    <x v="944"/>
    <x v="9"/>
    <x v="2"/>
    <n v="0.8689306"/>
    <x v="11"/>
    <n v="46"/>
    <x v="3"/>
    <x v="10"/>
  </r>
  <r>
    <x v="944"/>
    <x v="10"/>
    <x v="2"/>
    <n v="0.92754840000000005"/>
    <x v="11"/>
    <n v="46"/>
    <x v="3"/>
    <x v="10"/>
  </r>
  <r>
    <x v="944"/>
    <x v="12"/>
    <x v="2"/>
    <n v="0.99364609999999998"/>
    <x v="11"/>
    <n v="46"/>
    <x v="3"/>
    <x v="10"/>
  </r>
  <r>
    <x v="944"/>
    <x v="18"/>
    <x v="2"/>
    <n v="1.458253"/>
    <x v="11"/>
    <n v="46"/>
    <x v="3"/>
    <x v="10"/>
  </r>
  <r>
    <x v="944"/>
    <x v="19"/>
    <x v="2"/>
    <n v="1.3854629999999999"/>
    <x v="11"/>
    <n v="46"/>
    <x v="3"/>
    <x v="10"/>
  </r>
  <r>
    <x v="944"/>
    <x v="13"/>
    <x v="2"/>
    <n v="0.74677680000000002"/>
    <x v="11"/>
    <n v="46"/>
    <x v="3"/>
    <x v="10"/>
  </r>
  <r>
    <x v="944"/>
    <x v="20"/>
    <x v="2"/>
    <n v="1.254081"/>
    <x v="11"/>
    <n v="46"/>
    <x v="3"/>
    <x v="10"/>
  </r>
  <r>
    <x v="944"/>
    <x v="0"/>
    <x v="0"/>
    <n v="0.16625999999999999"/>
    <x v="11"/>
    <n v="46"/>
    <x v="3"/>
    <x v="10"/>
  </r>
  <r>
    <x v="944"/>
    <x v="14"/>
    <x v="0"/>
    <n v="0.50334999999999996"/>
    <x v="11"/>
    <n v="46"/>
    <x v="3"/>
    <x v="10"/>
  </r>
  <r>
    <x v="944"/>
    <x v="2"/>
    <x v="0"/>
    <n v="0.50334999999999996"/>
    <x v="11"/>
    <n v="46"/>
    <x v="3"/>
    <x v="10"/>
  </r>
  <r>
    <x v="944"/>
    <x v="5"/>
    <x v="0"/>
    <n v="0.16671"/>
    <x v="11"/>
    <n v="46"/>
    <x v="3"/>
    <x v="10"/>
  </r>
  <r>
    <x v="944"/>
    <x v="6"/>
    <x v="0"/>
    <n v="0.38919999999999999"/>
    <x v="11"/>
    <n v="46"/>
    <x v="3"/>
    <x v="10"/>
  </r>
  <r>
    <x v="944"/>
    <x v="15"/>
    <x v="0"/>
    <n v="0.64798"/>
    <x v="11"/>
    <n v="46"/>
    <x v="3"/>
    <x v="10"/>
  </r>
  <r>
    <x v="944"/>
    <x v="8"/>
    <x v="0"/>
    <n v="0.64798"/>
    <x v="11"/>
    <n v="46"/>
    <x v="3"/>
    <x v="10"/>
  </r>
  <r>
    <x v="944"/>
    <x v="9"/>
    <x v="0"/>
    <n v="0.64798"/>
    <x v="11"/>
    <n v="46"/>
    <x v="3"/>
    <x v="10"/>
  </r>
  <r>
    <x v="944"/>
    <x v="10"/>
    <x v="0"/>
    <n v="0.64798"/>
    <x v="11"/>
    <n v="46"/>
    <x v="3"/>
    <x v="10"/>
  </r>
  <r>
    <x v="944"/>
    <x v="12"/>
    <x v="0"/>
    <n v="0.64798"/>
    <x v="11"/>
    <n v="46"/>
    <x v="3"/>
    <x v="10"/>
  </r>
  <r>
    <x v="944"/>
    <x v="18"/>
    <x v="0"/>
    <n v="0.10630000000000001"/>
    <x v="11"/>
    <n v="46"/>
    <x v="3"/>
    <x v="10"/>
  </r>
  <r>
    <x v="944"/>
    <x v="19"/>
    <x v="0"/>
    <n v="0.13600000000000001"/>
    <x v="11"/>
    <n v="46"/>
    <x v="3"/>
    <x v="10"/>
  </r>
  <r>
    <x v="944"/>
    <x v="13"/>
    <x v="0"/>
    <n v="8.9709999999999998E-2"/>
    <x v="11"/>
    <n v="46"/>
    <x v="3"/>
    <x v="10"/>
  </r>
  <r>
    <x v="944"/>
    <x v="20"/>
    <x v="0"/>
    <n v="0.13600000000000001"/>
    <x v="11"/>
    <n v="46"/>
    <x v="3"/>
    <x v="10"/>
  </r>
  <r>
    <x v="944"/>
    <x v="0"/>
    <x v="1"/>
    <n v="0.1561382"/>
    <x v="11"/>
    <n v="46"/>
    <x v="3"/>
    <x v="10"/>
  </r>
  <r>
    <x v="944"/>
    <x v="14"/>
    <x v="1"/>
    <n v="0.28798620000000003"/>
    <x v="11"/>
    <n v="46"/>
    <x v="3"/>
    <x v="10"/>
  </r>
  <r>
    <x v="944"/>
    <x v="2"/>
    <x v="1"/>
    <n v="0.29458699999999999"/>
    <x v="11"/>
    <n v="46"/>
    <x v="3"/>
    <x v="10"/>
  </r>
  <r>
    <x v="944"/>
    <x v="5"/>
    <x v="1"/>
    <n v="0.13080530000000001"/>
    <x v="11"/>
    <n v="46"/>
    <x v="3"/>
    <x v="10"/>
  </r>
  <r>
    <x v="944"/>
    <x v="6"/>
    <x v="1"/>
    <n v="0.25621630000000001"/>
    <x v="11"/>
    <n v="46"/>
    <x v="3"/>
    <x v="10"/>
  </r>
  <r>
    <x v="944"/>
    <x v="15"/>
    <x v="1"/>
    <n v="0.32487969999999999"/>
    <x v="11"/>
    <n v="46"/>
    <x v="3"/>
    <x v="10"/>
  </r>
  <r>
    <x v="944"/>
    <x v="8"/>
    <x v="1"/>
    <n v="0.32944230000000002"/>
    <x v="11"/>
    <n v="46"/>
    <x v="3"/>
    <x v="10"/>
  </r>
  <r>
    <x v="944"/>
    <x v="9"/>
    <x v="1"/>
    <n v="0.34888940000000002"/>
    <x v="11"/>
    <n v="46"/>
    <x v="3"/>
    <x v="10"/>
  </r>
  <r>
    <x v="944"/>
    <x v="10"/>
    <x v="1"/>
    <n v="0.36237150000000001"/>
    <x v="11"/>
    <n v="46"/>
    <x v="3"/>
    <x v="10"/>
  </r>
  <r>
    <x v="944"/>
    <x v="12"/>
    <x v="1"/>
    <n v="0.37757400000000002"/>
    <x v="11"/>
    <n v="46"/>
    <x v="3"/>
    <x v="10"/>
  </r>
  <r>
    <x v="944"/>
    <x v="18"/>
    <x v="1"/>
    <n v="0.35984719999999998"/>
    <x v="11"/>
    <n v="46"/>
    <x v="3"/>
    <x v="10"/>
  </r>
  <r>
    <x v="944"/>
    <x v="19"/>
    <x v="1"/>
    <n v="0.34993659999999999"/>
    <x v="11"/>
    <n v="46"/>
    <x v="3"/>
    <x v="10"/>
  </r>
  <r>
    <x v="944"/>
    <x v="13"/>
    <x v="1"/>
    <n v="0.1087433"/>
    <x v="11"/>
    <n v="46"/>
    <x v="3"/>
    <x v="10"/>
  </r>
  <r>
    <x v="944"/>
    <x v="20"/>
    <x v="1"/>
    <n v="0.31971870000000002"/>
    <x v="11"/>
    <n v="46"/>
    <x v="3"/>
    <x v="10"/>
  </r>
  <r>
    <x v="945"/>
    <x v="0"/>
    <x v="3"/>
    <n v="0.83640000000000003"/>
    <x v="11"/>
    <n v="47"/>
    <x v="3"/>
    <x v="10"/>
  </r>
  <r>
    <x v="945"/>
    <x v="14"/>
    <x v="3"/>
    <n v="1.5407"/>
    <x v="11"/>
    <n v="47"/>
    <x v="3"/>
    <x v="10"/>
  </r>
  <r>
    <x v="945"/>
    <x v="2"/>
    <x v="3"/>
    <n v="1.5790999999999999"/>
    <x v="11"/>
    <n v="47"/>
    <x v="3"/>
    <x v="10"/>
  </r>
  <r>
    <x v="945"/>
    <x v="5"/>
    <x v="3"/>
    <n v="1.1356999999999999"/>
    <x v="11"/>
    <n v="47"/>
    <x v="3"/>
    <x v="10"/>
  </r>
  <r>
    <x v="945"/>
    <x v="6"/>
    <x v="3"/>
    <n v="1.3666"/>
    <x v="11"/>
    <n v="47"/>
    <x v="3"/>
    <x v="10"/>
  </r>
  <r>
    <x v="945"/>
    <x v="15"/>
    <x v="3"/>
    <n v="1.7289000000000001"/>
    <x v="11"/>
    <n v="47"/>
    <x v="3"/>
    <x v="10"/>
  </r>
  <r>
    <x v="945"/>
    <x v="8"/>
    <x v="3"/>
    <n v="1.746"/>
    <x v="11"/>
    <n v="47"/>
    <x v="3"/>
    <x v="10"/>
  </r>
  <r>
    <x v="945"/>
    <x v="9"/>
    <x v="3"/>
    <n v="1.865"/>
    <x v="11"/>
    <n v="47"/>
    <x v="3"/>
    <x v="10"/>
  </r>
  <r>
    <x v="945"/>
    <x v="10"/>
    <x v="3"/>
    <n v="1.9332"/>
    <x v="11"/>
    <n v="47"/>
    <x v="3"/>
    <x v="10"/>
  </r>
  <r>
    <x v="945"/>
    <x v="12"/>
    <x v="3"/>
    <n v="2.0205000000000002"/>
    <x v="11"/>
    <n v="47"/>
    <x v="3"/>
    <x v="10"/>
  </r>
  <r>
    <x v="945"/>
    <x v="18"/>
    <x v="3"/>
    <n v="1.9202999999999999"/>
    <x v="11"/>
    <n v="47"/>
    <x v="3"/>
    <x v="10"/>
  </r>
  <r>
    <x v="945"/>
    <x v="19"/>
    <x v="3"/>
    <n v="1.8681000000000001"/>
    <x v="11"/>
    <n v="47"/>
    <x v="3"/>
    <x v="10"/>
  </r>
  <r>
    <x v="945"/>
    <x v="13"/>
    <x v="3"/>
    <n v="0.94410000000000005"/>
    <x v="11"/>
    <n v="47"/>
    <x v="3"/>
    <x v="10"/>
  </r>
  <r>
    <x v="945"/>
    <x v="20"/>
    <x v="3"/>
    <n v="1.7098"/>
    <x v="11"/>
    <n v="47"/>
    <x v="3"/>
    <x v="10"/>
  </r>
  <r>
    <x v="945"/>
    <x v="0"/>
    <x v="2"/>
    <n v="0.51373999999999997"/>
    <x v="11"/>
    <n v="47"/>
    <x v="3"/>
    <x v="10"/>
  </r>
  <r>
    <x v="945"/>
    <x v="14"/>
    <x v="2"/>
    <n v="0.74925149999999996"/>
    <x v="11"/>
    <n v="47"/>
    <x v="3"/>
    <x v="10"/>
  </r>
  <r>
    <x v="945"/>
    <x v="2"/>
    <x v="2"/>
    <n v="0.78047109999999997"/>
    <x v="11"/>
    <n v="47"/>
    <x v="3"/>
    <x v="10"/>
  </r>
  <r>
    <x v="945"/>
    <x v="5"/>
    <x v="2"/>
    <n v="0.83833420000000003"/>
    <x v="11"/>
    <n v="47"/>
    <x v="3"/>
    <x v="10"/>
  </r>
  <r>
    <x v="945"/>
    <x v="6"/>
    <x v="2"/>
    <n v="0.72185699999999997"/>
    <x v="11"/>
    <n v="47"/>
    <x v="3"/>
    <x v="10"/>
  </r>
  <r>
    <x v="945"/>
    <x v="15"/>
    <x v="2"/>
    <n v="0.75762980000000002"/>
    <x v="11"/>
    <n v="47"/>
    <x v="3"/>
    <x v="10"/>
  </r>
  <r>
    <x v="945"/>
    <x v="8"/>
    <x v="2"/>
    <n v="0.7715322"/>
    <x v="11"/>
    <n v="47"/>
    <x v="3"/>
    <x v="10"/>
  </r>
  <r>
    <x v="945"/>
    <x v="9"/>
    <x v="2"/>
    <n v="0.86828019999999995"/>
    <x v="11"/>
    <n v="47"/>
    <x v="3"/>
    <x v="10"/>
  </r>
  <r>
    <x v="945"/>
    <x v="10"/>
    <x v="2"/>
    <n v="0.92372730000000003"/>
    <x v="11"/>
    <n v="47"/>
    <x v="3"/>
    <x v="10"/>
  </r>
  <r>
    <x v="945"/>
    <x v="12"/>
    <x v="2"/>
    <n v="0.99470289999999995"/>
    <x v="11"/>
    <n v="47"/>
    <x v="3"/>
    <x v="10"/>
  </r>
  <r>
    <x v="945"/>
    <x v="18"/>
    <x v="2"/>
    <n v="1.45492"/>
    <x v="11"/>
    <n v="47"/>
    <x v="3"/>
    <x v="10"/>
  </r>
  <r>
    <x v="945"/>
    <x v="19"/>
    <x v="2"/>
    <n v="1.3827799999999999"/>
    <x v="11"/>
    <n v="47"/>
    <x v="3"/>
    <x v="10"/>
  </r>
  <r>
    <x v="945"/>
    <x v="13"/>
    <x v="2"/>
    <n v="0.74577680000000002"/>
    <x v="11"/>
    <n v="47"/>
    <x v="3"/>
    <x v="10"/>
  </r>
  <r>
    <x v="945"/>
    <x v="20"/>
    <x v="2"/>
    <n v="1.254081"/>
    <x v="11"/>
    <n v="47"/>
    <x v="3"/>
    <x v="10"/>
  </r>
  <r>
    <x v="945"/>
    <x v="0"/>
    <x v="0"/>
    <n v="0.16625999999999999"/>
    <x v="11"/>
    <n v="47"/>
    <x v="3"/>
    <x v="10"/>
  </r>
  <r>
    <x v="945"/>
    <x v="14"/>
    <x v="0"/>
    <n v="0.50334999999999996"/>
    <x v="11"/>
    <n v="47"/>
    <x v="3"/>
    <x v="10"/>
  </r>
  <r>
    <x v="945"/>
    <x v="2"/>
    <x v="0"/>
    <n v="0.50334999999999996"/>
    <x v="11"/>
    <n v="47"/>
    <x v="3"/>
    <x v="10"/>
  </r>
  <r>
    <x v="945"/>
    <x v="5"/>
    <x v="0"/>
    <n v="0.16671"/>
    <x v="11"/>
    <n v="47"/>
    <x v="3"/>
    <x v="10"/>
  </r>
  <r>
    <x v="945"/>
    <x v="6"/>
    <x v="0"/>
    <n v="0.38919999999999999"/>
    <x v="11"/>
    <n v="47"/>
    <x v="3"/>
    <x v="10"/>
  </r>
  <r>
    <x v="945"/>
    <x v="15"/>
    <x v="0"/>
    <n v="0.64798"/>
    <x v="11"/>
    <n v="47"/>
    <x v="3"/>
    <x v="10"/>
  </r>
  <r>
    <x v="945"/>
    <x v="8"/>
    <x v="0"/>
    <n v="0.64798"/>
    <x v="11"/>
    <n v="47"/>
    <x v="3"/>
    <x v="10"/>
  </r>
  <r>
    <x v="945"/>
    <x v="9"/>
    <x v="0"/>
    <n v="0.64798"/>
    <x v="11"/>
    <n v="47"/>
    <x v="3"/>
    <x v="10"/>
  </r>
  <r>
    <x v="945"/>
    <x v="10"/>
    <x v="0"/>
    <n v="0.64798"/>
    <x v="11"/>
    <n v="47"/>
    <x v="3"/>
    <x v="10"/>
  </r>
  <r>
    <x v="945"/>
    <x v="12"/>
    <x v="0"/>
    <n v="0.64798"/>
    <x v="11"/>
    <n v="47"/>
    <x v="3"/>
    <x v="10"/>
  </r>
  <r>
    <x v="945"/>
    <x v="18"/>
    <x v="0"/>
    <n v="0.10630000000000001"/>
    <x v="11"/>
    <n v="47"/>
    <x v="3"/>
    <x v="10"/>
  </r>
  <r>
    <x v="945"/>
    <x v="19"/>
    <x v="0"/>
    <n v="0.13600000000000001"/>
    <x v="11"/>
    <n v="47"/>
    <x v="3"/>
    <x v="10"/>
  </r>
  <r>
    <x v="945"/>
    <x v="13"/>
    <x v="0"/>
    <n v="8.9709999999999998E-2"/>
    <x v="11"/>
    <n v="47"/>
    <x v="3"/>
    <x v="10"/>
  </r>
  <r>
    <x v="945"/>
    <x v="20"/>
    <x v="0"/>
    <n v="0.13600000000000001"/>
    <x v="11"/>
    <n v="47"/>
    <x v="3"/>
    <x v="10"/>
  </r>
  <r>
    <x v="945"/>
    <x v="0"/>
    <x v="1"/>
    <n v="0.15640000000000001"/>
    <x v="11"/>
    <n v="47"/>
    <x v="3"/>
    <x v="10"/>
  </r>
  <r>
    <x v="945"/>
    <x v="14"/>
    <x v="1"/>
    <n v="0.28809839999999998"/>
    <x v="11"/>
    <n v="47"/>
    <x v="3"/>
    <x v="10"/>
  </r>
  <r>
    <x v="945"/>
    <x v="2"/>
    <x v="1"/>
    <n v="0.29527890000000001"/>
    <x v="11"/>
    <n v="47"/>
    <x v="3"/>
    <x v="10"/>
  </r>
  <r>
    <x v="945"/>
    <x v="5"/>
    <x v="1"/>
    <n v="0.13065579999999999"/>
    <x v="11"/>
    <n v="47"/>
    <x v="3"/>
    <x v="10"/>
  </r>
  <r>
    <x v="945"/>
    <x v="6"/>
    <x v="1"/>
    <n v="0.25554310000000002"/>
    <x v="11"/>
    <n v="47"/>
    <x v="3"/>
    <x v="10"/>
  </r>
  <r>
    <x v="945"/>
    <x v="15"/>
    <x v="1"/>
    <n v="0.32329020000000003"/>
    <x v="11"/>
    <n v="47"/>
    <x v="3"/>
    <x v="10"/>
  </r>
  <r>
    <x v="945"/>
    <x v="8"/>
    <x v="1"/>
    <n v="0.32648779999999999"/>
    <x v="11"/>
    <n v="47"/>
    <x v="3"/>
    <x v="10"/>
  </r>
  <r>
    <x v="945"/>
    <x v="9"/>
    <x v="1"/>
    <n v="0.34873979999999999"/>
    <x v="11"/>
    <n v="47"/>
    <x v="3"/>
    <x v="10"/>
  </r>
  <r>
    <x v="945"/>
    <x v="10"/>
    <x v="1"/>
    <n v="0.3614927"/>
    <x v="11"/>
    <n v="47"/>
    <x v="3"/>
    <x v="10"/>
  </r>
  <r>
    <x v="945"/>
    <x v="12"/>
    <x v="1"/>
    <n v="0.37781710000000002"/>
    <x v="11"/>
    <n v="47"/>
    <x v="3"/>
    <x v="10"/>
  </r>
  <r>
    <x v="945"/>
    <x v="18"/>
    <x v="1"/>
    <n v="0.35908050000000002"/>
    <x v="11"/>
    <n v="47"/>
    <x v="3"/>
    <x v="10"/>
  </r>
  <r>
    <x v="945"/>
    <x v="19"/>
    <x v="1"/>
    <n v="0.34931950000000001"/>
    <x v="11"/>
    <n v="47"/>
    <x v="3"/>
    <x v="10"/>
  </r>
  <r>
    <x v="945"/>
    <x v="13"/>
    <x v="1"/>
    <n v="0.1086133"/>
    <x v="11"/>
    <n v="47"/>
    <x v="3"/>
    <x v="10"/>
  </r>
  <r>
    <x v="945"/>
    <x v="20"/>
    <x v="1"/>
    <n v="0.31971870000000002"/>
    <x v="11"/>
    <n v="47"/>
    <x v="3"/>
    <x v="10"/>
  </r>
  <r>
    <x v="946"/>
    <x v="0"/>
    <x v="3"/>
    <n v="0.83630000000000004"/>
    <x v="11"/>
    <n v="48"/>
    <x v="3"/>
    <x v="10"/>
  </r>
  <r>
    <x v="946"/>
    <x v="14"/>
    <x v="3"/>
    <n v="1.532"/>
    <x v="11"/>
    <n v="48"/>
    <x v="3"/>
    <x v="10"/>
  </r>
  <r>
    <x v="946"/>
    <x v="2"/>
    <x v="3"/>
    <n v="1.5679000000000001"/>
    <x v="11"/>
    <n v="48"/>
    <x v="3"/>
    <x v="10"/>
  </r>
  <r>
    <x v="946"/>
    <x v="5"/>
    <x v="3"/>
    <n v="1.1301000000000001"/>
    <x v="11"/>
    <n v="48"/>
    <x v="3"/>
    <x v="10"/>
  </r>
  <r>
    <x v="946"/>
    <x v="6"/>
    <x v="3"/>
    <n v="1.3613"/>
    <x v="11"/>
    <n v="48"/>
    <x v="3"/>
    <x v="10"/>
  </r>
  <r>
    <x v="946"/>
    <x v="15"/>
    <x v="3"/>
    <n v="1.718"/>
    <x v="11"/>
    <n v="48"/>
    <x v="3"/>
    <x v="10"/>
  </r>
  <r>
    <x v="946"/>
    <x v="8"/>
    <x v="3"/>
    <n v="1.7372000000000001"/>
    <x v="11"/>
    <n v="48"/>
    <x v="3"/>
    <x v="10"/>
  </r>
  <r>
    <x v="946"/>
    <x v="9"/>
    <x v="3"/>
    <n v="1.8569"/>
    <x v="11"/>
    <n v="48"/>
    <x v="3"/>
    <x v="10"/>
  </r>
  <r>
    <x v="946"/>
    <x v="10"/>
    <x v="3"/>
    <n v="1.8983000000000001"/>
    <x v="11"/>
    <n v="48"/>
    <x v="3"/>
    <x v="10"/>
  </r>
  <r>
    <x v="946"/>
    <x v="12"/>
    <x v="3"/>
    <n v="2.0184000000000002"/>
    <x v="11"/>
    <n v="48"/>
    <x v="3"/>
    <x v="10"/>
  </r>
  <r>
    <x v="946"/>
    <x v="18"/>
    <x v="3"/>
    <n v="1.9202999999999999"/>
    <x v="11"/>
    <n v="48"/>
    <x v="3"/>
    <x v="10"/>
  </r>
  <r>
    <x v="946"/>
    <x v="19"/>
    <x v="3"/>
    <n v="1.8676999999999999"/>
    <x v="11"/>
    <n v="48"/>
    <x v="3"/>
    <x v="10"/>
  </r>
  <r>
    <x v="946"/>
    <x v="13"/>
    <x v="3"/>
    <n v="0.93869999999999998"/>
    <x v="11"/>
    <n v="48"/>
    <x v="3"/>
    <x v="10"/>
  </r>
  <r>
    <x v="946"/>
    <x v="20"/>
    <x v="3"/>
    <n v="1.7098"/>
    <x v="11"/>
    <n v="48"/>
    <x v="3"/>
    <x v="10"/>
  </r>
  <r>
    <x v="946"/>
    <x v="0"/>
    <x v="2"/>
    <n v="0.51365870000000002"/>
    <x v="11"/>
    <n v="48"/>
    <x v="3"/>
    <x v="10"/>
  </r>
  <r>
    <x v="946"/>
    <x v="14"/>
    <x v="2"/>
    <n v="0.74217840000000002"/>
    <x v="11"/>
    <n v="48"/>
    <x v="3"/>
    <x v="10"/>
  </r>
  <r>
    <x v="946"/>
    <x v="2"/>
    <x v="2"/>
    <n v="0.77136539999999998"/>
    <x v="11"/>
    <n v="48"/>
    <x v="3"/>
    <x v="10"/>
  </r>
  <r>
    <x v="946"/>
    <x v="5"/>
    <x v="2"/>
    <n v="0.83337850000000002"/>
    <x v="11"/>
    <n v="48"/>
    <x v="3"/>
    <x v="10"/>
  </r>
  <r>
    <x v="946"/>
    <x v="6"/>
    <x v="2"/>
    <n v="0.71754799999999996"/>
    <x v="11"/>
    <n v="48"/>
    <x v="3"/>
    <x v="10"/>
  </r>
  <r>
    <x v="946"/>
    <x v="15"/>
    <x v="2"/>
    <n v="0.74876799999999999"/>
    <x v="11"/>
    <n v="48"/>
    <x v="3"/>
    <x v="10"/>
  </r>
  <r>
    <x v="946"/>
    <x v="8"/>
    <x v="2"/>
    <n v="0.7643778"/>
    <x v="11"/>
    <n v="48"/>
    <x v="3"/>
    <x v="10"/>
  </r>
  <r>
    <x v="946"/>
    <x v="9"/>
    <x v="2"/>
    <n v="0.86169479999999998"/>
    <x v="11"/>
    <n v="48"/>
    <x v="3"/>
    <x v="10"/>
  </r>
  <r>
    <x v="946"/>
    <x v="10"/>
    <x v="2"/>
    <n v="0.89535339999999997"/>
    <x v="11"/>
    <n v="48"/>
    <x v="3"/>
    <x v="10"/>
  </r>
  <r>
    <x v="946"/>
    <x v="12"/>
    <x v="2"/>
    <n v="0.99299559999999998"/>
    <x v="11"/>
    <n v="48"/>
    <x v="3"/>
    <x v="10"/>
  </r>
  <r>
    <x v="946"/>
    <x v="18"/>
    <x v="2"/>
    <n v="1.45492"/>
    <x v="11"/>
    <n v="48"/>
    <x v="3"/>
    <x v="10"/>
  </r>
  <r>
    <x v="946"/>
    <x v="19"/>
    <x v="2"/>
    <n v="1.382455"/>
    <x v="11"/>
    <n v="48"/>
    <x v="3"/>
    <x v="10"/>
  </r>
  <r>
    <x v="946"/>
    <x v="13"/>
    <x v="2"/>
    <n v="0.74099800000000005"/>
    <x v="11"/>
    <n v="48"/>
    <x v="3"/>
    <x v="10"/>
  </r>
  <r>
    <x v="946"/>
    <x v="20"/>
    <x v="2"/>
    <n v="1.254081"/>
    <x v="11"/>
    <n v="48"/>
    <x v="3"/>
    <x v="10"/>
  </r>
  <r>
    <x v="946"/>
    <x v="0"/>
    <x v="0"/>
    <n v="0.16625999999999999"/>
    <x v="11"/>
    <n v="48"/>
    <x v="3"/>
    <x v="10"/>
  </r>
  <r>
    <x v="946"/>
    <x v="14"/>
    <x v="0"/>
    <n v="0.50334999999999996"/>
    <x v="11"/>
    <n v="48"/>
    <x v="3"/>
    <x v="10"/>
  </r>
  <r>
    <x v="946"/>
    <x v="2"/>
    <x v="0"/>
    <n v="0.50334999999999996"/>
    <x v="11"/>
    <n v="48"/>
    <x v="3"/>
    <x v="10"/>
  </r>
  <r>
    <x v="946"/>
    <x v="5"/>
    <x v="0"/>
    <n v="0.16671"/>
    <x v="11"/>
    <n v="48"/>
    <x v="3"/>
    <x v="10"/>
  </r>
  <r>
    <x v="946"/>
    <x v="6"/>
    <x v="0"/>
    <n v="0.38919999999999999"/>
    <x v="11"/>
    <n v="48"/>
    <x v="3"/>
    <x v="10"/>
  </r>
  <r>
    <x v="946"/>
    <x v="15"/>
    <x v="0"/>
    <n v="0.64798"/>
    <x v="11"/>
    <n v="48"/>
    <x v="3"/>
    <x v="10"/>
  </r>
  <r>
    <x v="946"/>
    <x v="8"/>
    <x v="0"/>
    <n v="0.64798"/>
    <x v="11"/>
    <n v="48"/>
    <x v="3"/>
    <x v="10"/>
  </r>
  <r>
    <x v="946"/>
    <x v="9"/>
    <x v="0"/>
    <n v="0.64798"/>
    <x v="11"/>
    <n v="48"/>
    <x v="3"/>
    <x v="10"/>
  </r>
  <r>
    <x v="946"/>
    <x v="10"/>
    <x v="0"/>
    <n v="0.64798"/>
    <x v="11"/>
    <n v="48"/>
    <x v="3"/>
    <x v="10"/>
  </r>
  <r>
    <x v="946"/>
    <x v="12"/>
    <x v="0"/>
    <n v="0.64798"/>
    <x v="11"/>
    <n v="48"/>
    <x v="3"/>
    <x v="10"/>
  </r>
  <r>
    <x v="946"/>
    <x v="18"/>
    <x v="0"/>
    <n v="0.10630000000000001"/>
    <x v="11"/>
    <n v="48"/>
    <x v="3"/>
    <x v="10"/>
  </r>
  <r>
    <x v="946"/>
    <x v="19"/>
    <x v="0"/>
    <n v="0.13600000000000001"/>
    <x v="11"/>
    <n v="48"/>
    <x v="3"/>
    <x v="10"/>
  </r>
  <r>
    <x v="946"/>
    <x v="13"/>
    <x v="0"/>
    <n v="8.9709999999999998E-2"/>
    <x v="11"/>
    <n v="48"/>
    <x v="3"/>
    <x v="10"/>
  </r>
  <r>
    <x v="946"/>
    <x v="20"/>
    <x v="0"/>
    <n v="0.13600000000000001"/>
    <x v="11"/>
    <n v="48"/>
    <x v="3"/>
    <x v="10"/>
  </r>
  <r>
    <x v="946"/>
    <x v="0"/>
    <x v="1"/>
    <n v="0.1563813"/>
    <x v="11"/>
    <n v="48"/>
    <x v="3"/>
    <x v="10"/>
  </r>
  <r>
    <x v="946"/>
    <x v="14"/>
    <x v="1"/>
    <n v="0.28647149999999999"/>
    <x v="11"/>
    <n v="48"/>
    <x v="3"/>
    <x v="10"/>
  </r>
  <r>
    <x v="946"/>
    <x v="2"/>
    <x v="1"/>
    <n v="0.29318450000000001"/>
    <x v="11"/>
    <n v="48"/>
    <x v="3"/>
    <x v="10"/>
  </r>
  <r>
    <x v="946"/>
    <x v="5"/>
    <x v="1"/>
    <n v="0.1300115"/>
    <x v="11"/>
    <n v="48"/>
    <x v="3"/>
    <x v="10"/>
  </r>
  <r>
    <x v="946"/>
    <x v="6"/>
    <x v="1"/>
    <n v="0.254552"/>
    <x v="11"/>
    <n v="48"/>
    <x v="3"/>
    <x v="10"/>
  </r>
  <r>
    <x v="946"/>
    <x v="15"/>
    <x v="1"/>
    <n v="0.32125199999999998"/>
    <x v="11"/>
    <n v="48"/>
    <x v="3"/>
    <x v="10"/>
  </r>
  <r>
    <x v="946"/>
    <x v="8"/>
    <x v="1"/>
    <n v="0.32484229999999997"/>
    <x v="11"/>
    <n v="48"/>
    <x v="3"/>
    <x v="10"/>
  </r>
  <r>
    <x v="946"/>
    <x v="9"/>
    <x v="1"/>
    <n v="0.34722520000000001"/>
    <x v="11"/>
    <n v="48"/>
    <x v="3"/>
    <x v="10"/>
  </r>
  <r>
    <x v="946"/>
    <x v="10"/>
    <x v="1"/>
    <n v="0.35496670000000002"/>
    <x v="11"/>
    <n v="48"/>
    <x v="3"/>
    <x v="10"/>
  </r>
  <r>
    <x v="946"/>
    <x v="12"/>
    <x v="1"/>
    <n v="0.37742439999999999"/>
    <x v="11"/>
    <n v="48"/>
    <x v="3"/>
    <x v="10"/>
  </r>
  <r>
    <x v="946"/>
    <x v="18"/>
    <x v="1"/>
    <n v="0.35908050000000002"/>
    <x v="11"/>
    <n v="48"/>
    <x v="3"/>
    <x v="10"/>
  </r>
  <r>
    <x v="946"/>
    <x v="19"/>
    <x v="1"/>
    <n v="0.34924470000000002"/>
    <x v="11"/>
    <n v="48"/>
    <x v="3"/>
    <x v="10"/>
  </r>
  <r>
    <x v="946"/>
    <x v="13"/>
    <x v="1"/>
    <n v="0.107992"/>
    <x v="11"/>
    <n v="48"/>
    <x v="3"/>
    <x v="10"/>
  </r>
  <r>
    <x v="946"/>
    <x v="20"/>
    <x v="1"/>
    <n v="0.31971870000000002"/>
    <x v="11"/>
    <n v="48"/>
    <x v="3"/>
    <x v="10"/>
  </r>
  <r>
    <x v="947"/>
    <x v="0"/>
    <x v="3"/>
    <n v="0.83860000000000001"/>
    <x v="11"/>
    <n v="49"/>
    <x v="3"/>
    <x v="10"/>
  </r>
  <r>
    <x v="947"/>
    <x v="14"/>
    <x v="3"/>
    <n v="1.5266"/>
    <x v="11"/>
    <n v="49"/>
    <x v="3"/>
    <x v="10"/>
  </r>
  <r>
    <x v="947"/>
    <x v="2"/>
    <x v="3"/>
    <n v="1.5661"/>
    <x v="11"/>
    <n v="49"/>
    <x v="3"/>
    <x v="10"/>
  </r>
  <r>
    <x v="947"/>
    <x v="5"/>
    <x v="3"/>
    <n v="1.1236999999999999"/>
    <x v="11"/>
    <n v="49"/>
    <x v="3"/>
    <x v="10"/>
  </r>
  <r>
    <x v="947"/>
    <x v="6"/>
    <x v="3"/>
    <n v="1.3534999999999999"/>
    <x v="11"/>
    <n v="49"/>
    <x v="3"/>
    <x v="10"/>
  </r>
  <r>
    <x v="947"/>
    <x v="15"/>
    <x v="3"/>
    <n v="1.6993"/>
    <x v="11"/>
    <n v="49"/>
    <x v="3"/>
    <x v="10"/>
  </r>
  <r>
    <x v="947"/>
    <x v="8"/>
    <x v="3"/>
    <n v="1.7143999999999999"/>
    <x v="11"/>
    <n v="49"/>
    <x v="3"/>
    <x v="10"/>
  </r>
  <r>
    <x v="947"/>
    <x v="9"/>
    <x v="3"/>
    <n v="1.8474999999999999"/>
    <x v="11"/>
    <n v="49"/>
    <x v="3"/>
    <x v="10"/>
  </r>
  <r>
    <x v="947"/>
    <x v="10"/>
    <x v="3"/>
    <n v="1.8763000000000001"/>
    <x v="11"/>
    <n v="49"/>
    <x v="3"/>
    <x v="10"/>
  </r>
  <r>
    <x v="947"/>
    <x v="12"/>
    <x v="3"/>
    <n v="2.0148999999999999"/>
    <x v="11"/>
    <n v="49"/>
    <x v="3"/>
    <x v="10"/>
  </r>
  <r>
    <x v="947"/>
    <x v="18"/>
    <x v="3"/>
    <n v="1.984"/>
    <x v="11"/>
    <n v="49"/>
    <x v="3"/>
    <x v="10"/>
  </r>
  <r>
    <x v="947"/>
    <x v="19"/>
    <x v="3"/>
    <n v="1.9207000000000001"/>
    <x v="11"/>
    <n v="49"/>
    <x v="3"/>
    <x v="10"/>
  </r>
  <r>
    <x v="947"/>
    <x v="13"/>
    <x v="3"/>
    <n v="0.93479999999999996"/>
    <x v="11"/>
    <n v="49"/>
    <x v="3"/>
    <x v="10"/>
  </r>
  <r>
    <x v="947"/>
    <x v="20"/>
    <x v="3"/>
    <n v="1.7098"/>
    <x v="11"/>
    <n v="49"/>
    <x v="3"/>
    <x v="10"/>
  </r>
  <r>
    <x v="947"/>
    <x v="0"/>
    <x v="2"/>
    <n v="0.5155286"/>
    <x v="11"/>
    <n v="49"/>
    <x v="3"/>
    <x v="10"/>
  </r>
  <r>
    <x v="947"/>
    <x v="14"/>
    <x v="2"/>
    <n v="0.73778820000000001"/>
    <x v="11"/>
    <n v="49"/>
    <x v="3"/>
    <x v="10"/>
  </r>
  <r>
    <x v="947"/>
    <x v="2"/>
    <x v="2"/>
    <n v="0.76990199999999998"/>
    <x v="11"/>
    <n v="49"/>
    <x v="3"/>
    <x v="10"/>
  </r>
  <r>
    <x v="947"/>
    <x v="5"/>
    <x v="2"/>
    <n v="0.82771479999999997"/>
    <x v="11"/>
    <n v="49"/>
    <x v="3"/>
    <x v="10"/>
  </r>
  <r>
    <x v="947"/>
    <x v="6"/>
    <x v="2"/>
    <n v="0.71120660000000002"/>
    <x v="11"/>
    <n v="49"/>
    <x v="3"/>
    <x v="10"/>
  </r>
  <r>
    <x v="947"/>
    <x v="15"/>
    <x v="2"/>
    <n v="0.73356480000000002"/>
    <x v="11"/>
    <n v="49"/>
    <x v="3"/>
    <x v="10"/>
  </r>
  <r>
    <x v="947"/>
    <x v="8"/>
    <x v="2"/>
    <n v="0.74584119999999998"/>
    <x v="11"/>
    <n v="49"/>
    <x v="3"/>
    <x v="10"/>
  </r>
  <r>
    <x v="947"/>
    <x v="9"/>
    <x v="2"/>
    <n v="0.85405249999999999"/>
    <x v="11"/>
    <n v="49"/>
    <x v="3"/>
    <x v="10"/>
  </r>
  <r>
    <x v="947"/>
    <x v="10"/>
    <x v="2"/>
    <n v="0.8774672"/>
    <x v="11"/>
    <n v="49"/>
    <x v="3"/>
    <x v="10"/>
  </r>
  <r>
    <x v="947"/>
    <x v="12"/>
    <x v="2"/>
    <n v="0.99015010000000003"/>
    <x v="11"/>
    <n v="49"/>
    <x v="3"/>
    <x v="10"/>
  </r>
  <r>
    <x v="947"/>
    <x v="18"/>
    <x v="2"/>
    <n v="1.5067079999999999"/>
    <x v="11"/>
    <n v="49"/>
    <x v="3"/>
    <x v="10"/>
  </r>
  <r>
    <x v="947"/>
    <x v="19"/>
    <x v="2"/>
    <n v="1.4255450000000001"/>
    <x v="11"/>
    <n v="49"/>
    <x v="3"/>
    <x v="10"/>
  </r>
  <r>
    <x v="947"/>
    <x v="13"/>
    <x v="2"/>
    <n v="0.7375467"/>
    <x v="11"/>
    <n v="49"/>
    <x v="3"/>
    <x v="10"/>
  </r>
  <r>
    <x v="947"/>
    <x v="20"/>
    <x v="2"/>
    <n v="1.254081"/>
    <x v="11"/>
    <n v="49"/>
    <x v="3"/>
    <x v="10"/>
  </r>
  <r>
    <x v="947"/>
    <x v="0"/>
    <x v="0"/>
    <n v="0.16625999999999999"/>
    <x v="11"/>
    <n v="49"/>
    <x v="3"/>
    <x v="10"/>
  </r>
  <r>
    <x v="947"/>
    <x v="14"/>
    <x v="0"/>
    <n v="0.50334999999999996"/>
    <x v="11"/>
    <n v="49"/>
    <x v="3"/>
    <x v="10"/>
  </r>
  <r>
    <x v="947"/>
    <x v="2"/>
    <x v="0"/>
    <n v="0.50334999999999996"/>
    <x v="11"/>
    <n v="49"/>
    <x v="3"/>
    <x v="10"/>
  </r>
  <r>
    <x v="947"/>
    <x v="5"/>
    <x v="0"/>
    <n v="0.16671"/>
    <x v="11"/>
    <n v="49"/>
    <x v="3"/>
    <x v="10"/>
  </r>
  <r>
    <x v="947"/>
    <x v="6"/>
    <x v="0"/>
    <n v="0.38919999999999999"/>
    <x v="11"/>
    <n v="49"/>
    <x v="3"/>
    <x v="10"/>
  </r>
  <r>
    <x v="947"/>
    <x v="15"/>
    <x v="0"/>
    <n v="0.64798"/>
    <x v="11"/>
    <n v="49"/>
    <x v="3"/>
    <x v="10"/>
  </r>
  <r>
    <x v="947"/>
    <x v="8"/>
    <x v="0"/>
    <n v="0.64798"/>
    <x v="11"/>
    <n v="49"/>
    <x v="3"/>
    <x v="10"/>
  </r>
  <r>
    <x v="947"/>
    <x v="9"/>
    <x v="0"/>
    <n v="0.64798"/>
    <x v="11"/>
    <n v="49"/>
    <x v="3"/>
    <x v="10"/>
  </r>
  <r>
    <x v="947"/>
    <x v="10"/>
    <x v="0"/>
    <n v="0.64798"/>
    <x v="11"/>
    <n v="49"/>
    <x v="3"/>
    <x v="10"/>
  </r>
  <r>
    <x v="947"/>
    <x v="12"/>
    <x v="0"/>
    <n v="0.64798"/>
    <x v="11"/>
    <n v="49"/>
    <x v="3"/>
    <x v="10"/>
  </r>
  <r>
    <x v="947"/>
    <x v="18"/>
    <x v="0"/>
    <n v="0.10630000000000001"/>
    <x v="11"/>
    <n v="49"/>
    <x v="3"/>
    <x v="10"/>
  </r>
  <r>
    <x v="947"/>
    <x v="19"/>
    <x v="0"/>
    <n v="0.13600000000000001"/>
    <x v="11"/>
    <n v="49"/>
    <x v="3"/>
    <x v="10"/>
  </r>
  <r>
    <x v="947"/>
    <x v="13"/>
    <x v="0"/>
    <n v="8.9709999999999998E-2"/>
    <x v="11"/>
    <n v="49"/>
    <x v="3"/>
    <x v="10"/>
  </r>
  <r>
    <x v="947"/>
    <x v="20"/>
    <x v="0"/>
    <n v="0.13600000000000001"/>
    <x v="11"/>
    <n v="49"/>
    <x v="3"/>
    <x v="10"/>
  </r>
  <r>
    <x v="947"/>
    <x v="0"/>
    <x v="1"/>
    <n v="0.15681139999999999"/>
    <x v="11"/>
    <n v="49"/>
    <x v="3"/>
    <x v="10"/>
  </r>
  <r>
    <x v="947"/>
    <x v="14"/>
    <x v="1"/>
    <n v="0.28546179999999999"/>
    <x v="11"/>
    <n v="49"/>
    <x v="3"/>
    <x v="10"/>
  </r>
  <r>
    <x v="947"/>
    <x v="2"/>
    <x v="1"/>
    <n v="0.292848"/>
    <x v="11"/>
    <n v="49"/>
    <x v="3"/>
    <x v="10"/>
  </r>
  <r>
    <x v="947"/>
    <x v="5"/>
    <x v="1"/>
    <n v="0.12927520000000001"/>
    <x v="11"/>
    <n v="49"/>
    <x v="3"/>
    <x v="10"/>
  </r>
  <r>
    <x v="947"/>
    <x v="6"/>
    <x v="1"/>
    <n v="0.25309350000000003"/>
    <x v="11"/>
    <n v="49"/>
    <x v="3"/>
    <x v="10"/>
  </r>
  <r>
    <x v="947"/>
    <x v="15"/>
    <x v="1"/>
    <n v="0.31775530000000002"/>
    <x v="11"/>
    <n v="49"/>
    <x v="3"/>
    <x v="10"/>
  </r>
  <r>
    <x v="947"/>
    <x v="8"/>
    <x v="1"/>
    <n v="0.3205789"/>
    <x v="11"/>
    <n v="49"/>
    <x v="3"/>
    <x v="10"/>
  </r>
  <r>
    <x v="947"/>
    <x v="9"/>
    <x v="1"/>
    <n v="0.34546749999999998"/>
    <x v="11"/>
    <n v="49"/>
    <x v="3"/>
    <x v="10"/>
  </r>
  <r>
    <x v="947"/>
    <x v="10"/>
    <x v="1"/>
    <n v="0.35085280000000002"/>
    <x v="11"/>
    <n v="49"/>
    <x v="3"/>
    <x v="10"/>
  </r>
  <r>
    <x v="947"/>
    <x v="12"/>
    <x v="1"/>
    <n v="0.37676989999999999"/>
    <x v="11"/>
    <n v="49"/>
    <x v="3"/>
    <x v="10"/>
  </r>
  <r>
    <x v="947"/>
    <x v="18"/>
    <x v="1"/>
    <n v="0.37099189999999999"/>
    <x v="11"/>
    <n v="49"/>
    <x v="3"/>
    <x v="10"/>
  </r>
  <r>
    <x v="947"/>
    <x v="19"/>
    <x v="1"/>
    <n v="0.35915530000000001"/>
    <x v="11"/>
    <n v="49"/>
    <x v="3"/>
    <x v="10"/>
  </r>
  <r>
    <x v="947"/>
    <x v="13"/>
    <x v="1"/>
    <n v="0.1075434"/>
    <x v="11"/>
    <n v="49"/>
    <x v="3"/>
    <x v="10"/>
  </r>
  <r>
    <x v="947"/>
    <x v="20"/>
    <x v="1"/>
    <n v="0.31971870000000002"/>
    <x v="11"/>
    <n v="49"/>
    <x v="3"/>
    <x v="10"/>
  </r>
  <r>
    <x v="948"/>
    <x v="0"/>
    <x v="3"/>
    <n v="0.84119999999999995"/>
    <x v="11"/>
    <n v="50"/>
    <x v="3"/>
    <x v="11"/>
  </r>
  <r>
    <x v="948"/>
    <x v="14"/>
    <x v="3"/>
    <n v="1.4978"/>
    <x v="11"/>
    <n v="50"/>
    <x v="3"/>
    <x v="11"/>
  </r>
  <r>
    <x v="948"/>
    <x v="2"/>
    <x v="3"/>
    <n v="1.5264"/>
    <x v="11"/>
    <n v="50"/>
    <x v="3"/>
    <x v="11"/>
  </r>
  <r>
    <x v="948"/>
    <x v="5"/>
    <x v="3"/>
    <n v="1.0971"/>
    <x v="11"/>
    <n v="50"/>
    <x v="3"/>
    <x v="11"/>
  </r>
  <r>
    <x v="948"/>
    <x v="6"/>
    <x v="3"/>
    <n v="1.3264"/>
    <x v="11"/>
    <n v="50"/>
    <x v="3"/>
    <x v="11"/>
  </r>
  <r>
    <x v="948"/>
    <x v="15"/>
    <x v="3"/>
    <n v="1.6594"/>
    <x v="11"/>
    <n v="50"/>
    <x v="3"/>
    <x v="11"/>
  </r>
  <r>
    <x v="948"/>
    <x v="8"/>
    <x v="3"/>
    <n v="1.6667000000000001"/>
    <x v="11"/>
    <n v="50"/>
    <x v="3"/>
    <x v="11"/>
  </r>
  <r>
    <x v="948"/>
    <x v="9"/>
    <x v="3"/>
    <n v="1.8112999999999999"/>
    <x v="11"/>
    <n v="50"/>
    <x v="3"/>
    <x v="11"/>
  </r>
  <r>
    <x v="948"/>
    <x v="10"/>
    <x v="3"/>
    <n v="1.8414999999999999"/>
    <x v="11"/>
    <n v="50"/>
    <x v="3"/>
    <x v="11"/>
  </r>
  <r>
    <x v="948"/>
    <x v="12"/>
    <x v="3"/>
    <n v="1.9987999999999999"/>
    <x v="11"/>
    <n v="50"/>
    <x v="3"/>
    <x v="11"/>
  </r>
  <r>
    <x v="948"/>
    <x v="18"/>
    <x v="3"/>
    <n v="1.984"/>
    <x v="11"/>
    <n v="50"/>
    <x v="3"/>
    <x v="11"/>
  </r>
  <r>
    <x v="948"/>
    <x v="19"/>
    <x v="3"/>
    <n v="1.9407000000000001"/>
    <x v="11"/>
    <n v="50"/>
    <x v="3"/>
    <x v="11"/>
  </r>
  <r>
    <x v="948"/>
    <x v="13"/>
    <x v="3"/>
    <n v="0.94079999999999997"/>
    <x v="11"/>
    <n v="50"/>
    <x v="3"/>
    <x v="11"/>
  </r>
  <r>
    <x v="948"/>
    <x v="20"/>
    <x v="3"/>
    <n v="1.7425999999999999"/>
    <x v="11"/>
    <n v="50"/>
    <x v="3"/>
    <x v="11"/>
  </r>
  <r>
    <x v="948"/>
    <x v="0"/>
    <x v="2"/>
    <n v="0.51764239999999995"/>
    <x v="11"/>
    <n v="50"/>
    <x v="3"/>
    <x v="11"/>
  </r>
  <r>
    <x v="948"/>
    <x v="14"/>
    <x v="2"/>
    <n v="0.71437349999999999"/>
    <x v="11"/>
    <n v="50"/>
    <x v="3"/>
    <x v="11"/>
  </r>
  <r>
    <x v="948"/>
    <x v="2"/>
    <x v="2"/>
    <n v="0.73762550000000005"/>
    <x v="11"/>
    <n v="50"/>
    <x v="3"/>
    <x v="11"/>
  </r>
  <r>
    <x v="948"/>
    <x v="5"/>
    <x v="2"/>
    <n v="0.80417499999999997"/>
    <x v="11"/>
    <n v="50"/>
    <x v="3"/>
    <x v="11"/>
  </r>
  <r>
    <x v="948"/>
    <x v="6"/>
    <x v="2"/>
    <n v="0.68917410000000001"/>
    <x v="11"/>
    <n v="50"/>
    <x v="3"/>
    <x v="11"/>
  </r>
  <r>
    <x v="948"/>
    <x v="15"/>
    <x v="2"/>
    <n v="0.70112569999999996"/>
    <x v="11"/>
    <n v="50"/>
    <x v="3"/>
    <x v="11"/>
  </r>
  <r>
    <x v="948"/>
    <x v="8"/>
    <x v="2"/>
    <n v="0.70706069999999999"/>
    <x v="11"/>
    <n v="50"/>
    <x v="3"/>
    <x v="11"/>
  </r>
  <r>
    <x v="948"/>
    <x v="9"/>
    <x v="2"/>
    <n v="0.82462170000000001"/>
    <x v="11"/>
    <n v="50"/>
    <x v="3"/>
    <x v="11"/>
  </r>
  <r>
    <x v="948"/>
    <x v="10"/>
    <x v="2"/>
    <n v="0.8491746"/>
    <x v="11"/>
    <n v="50"/>
    <x v="3"/>
    <x v="11"/>
  </r>
  <r>
    <x v="948"/>
    <x v="12"/>
    <x v="2"/>
    <n v="0.9770607"/>
    <x v="11"/>
    <n v="50"/>
    <x v="3"/>
    <x v="11"/>
  </r>
  <r>
    <x v="948"/>
    <x v="18"/>
    <x v="2"/>
    <n v="1.5067079999999999"/>
    <x v="11"/>
    <n v="50"/>
    <x v="3"/>
    <x v="11"/>
  </r>
  <r>
    <x v="948"/>
    <x v="19"/>
    <x v="2"/>
    <n v="1.441805"/>
    <x v="11"/>
    <n v="50"/>
    <x v="3"/>
    <x v="11"/>
  </r>
  <r>
    <x v="948"/>
    <x v="13"/>
    <x v="2"/>
    <n v="0.74285639999999997"/>
    <x v="11"/>
    <n v="50"/>
    <x v="3"/>
    <x v="11"/>
  </r>
  <r>
    <x v="948"/>
    <x v="20"/>
    <x v="2"/>
    <n v="1.280748"/>
    <x v="11"/>
    <n v="50"/>
    <x v="3"/>
    <x v="11"/>
  </r>
  <r>
    <x v="948"/>
    <x v="0"/>
    <x v="0"/>
    <n v="0.16625999999999999"/>
    <x v="11"/>
    <n v="50"/>
    <x v="3"/>
    <x v="11"/>
  </r>
  <r>
    <x v="948"/>
    <x v="14"/>
    <x v="0"/>
    <n v="0.50334999999999996"/>
    <x v="11"/>
    <n v="50"/>
    <x v="3"/>
    <x v="11"/>
  </r>
  <r>
    <x v="948"/>
    <x v="2"/>
    <x v="0"/>
    <n v="0.50334999999999996"/>
    <x v="11"/>
    <n v="50"/>
    <x v="3"/>
    <x v="11"/>
  </r>
  <r>
    <x v="948"/>
    <x v="5"/>
    <x v="0"/>
    <n v="0.16671"/>
    <x v="11"/>
    <n v="50"/>
    <x v="3"/>
    <x v="11"/>
  </r>
  <r>
    <x v="948"/>
    <x v="6"/>
    <x v="0"/>
    <n v="0.38919999999999999"/>
    <x v="11"/>
    <n v="50"/>
    <x v="3"/>
    <x v="11"/>
  </r>
  <r>
    <x v="948"/>
    <x v="15"/>
    <x v="0"/>
    <n v="0.64798"/>
    <x v="11"/>
    <n v="50"/>
    <x v="3"/>
    <x v="11"/>
  </r>
  <r>
    <x v="948"/>
    <x v="8"/>
    <x v="0"/>
    <n v="0.64798"/>
    <x v="11"/>
    <n v="50"/>
    <x v="3"/>
    <x v="11"/>
  </r>
  <r>
    <x v="948"/>
    <x v="9"/>
    <x v="0"/>
    <n v="0.64798"/>
    <x v="11"/>
    <n v="50"/>
    <x v="3"/>
    <x v="11"/>
  </r>
  <r>
    <x v="948"/>
    <x v="10"/>
    <x v="0"/>
    <n v="0.64798"/>
    <x v="11"/>
    <n v="50"/>
    <x v="3"/>
    <x v="11"/>
  </r>
  <r>
    <x v="948"/>
    <x v="12"/>
    <x v="0"/>
    <n v="0.64798"/>
    <x v="11"/>
    <n v="50"/>
    <x v="3"/>
    <x v="11"/>
  </r>
  <r>
    <x v="948"/>
    <x v="18"/>
    <x v="0"/>
    <n v="0.10630000000000001"/>
    <x v="11"/>
    <n v="50"/>
    <x v="3"/>
    <x v="11"/>
  </r>
  <r>
    <x v="948"/>
    <x v="19"/>
    <x v="0"/>
    <n v="0.13600000000000001"/>
    <x v="11"/>
    <n v="50"/>
    <x v="3"/>
    <x v="11"/>
  </r>
  <r>
    <x v="948"/>
    <x v="13"/>
    <x v="0"/>
    <n v="8.9709999999999998E-2"/>
    <x v="11"/>
    <n v="50"/>
    <x v="3"/>
    <x v="11"/>
  </r>
  <r>
    <x v="948"/>
    <x v="20"/>
    <x v="0"/>
    <n v="0.13600000000000001"/>
    <x v="11"/>
    <n v="50"/>
    <x v="3"/>
    <x v="11"/>
  </r>
  <r>
    <x v="948"/>
    <x v="0"/>
    <x v="1"/>
    <n v="0.15729760000000001"/>
    <x v="11"/>
    <n v="50"/>
    <x v="3"/>
    <x v="11"/>
  </r>
  <r>
    <x v="948"/>
    <x v="14"/>
    <x v="1"/>
    <n v="0.2800764"/>
    <x v="11"/>
    <n v="50"/>
    <x v="3"/>
    <x v="11"/>
  </r>
  <r>
    <x v="948"/>
    <x v="2"/>
    <x v="1"/>
    <n v="0.28542440000000002"/>
    <x v="11"/>
    <n v="50"/>
    <x v="3"/>
    <x v="11"/>
  </r>
  <r>
    <x v="948"/>
    <x v="5"/>
    <x v="1"/>
    <n v="0.12621499999999999"/>
    <x v="11"/>
    <n v="50"/>
    <x v="3"/>
    <x v="11"/>
  </r>
  <r>
    <x v="948"/>
    <x v="6"/>
    <x v="1"/>
    <n v="0.248026"/>
    <x v="11"/>
    <n v="50"/>
    <x v="3"/>
    <x v="11"/>
  </r>
  <r>
    <x v="948"/>
    <x v="15"/>
    <x v="1"/>
    <n v="0.31029430000000002"/>
    <x v="11"/>
    <n v="50"/>
    <x v="3"/>
    <x v="11"/>
  </r>
  <r>
    <x v="948"/>
    <x v="8"/>
    <x v="1"/>
    <n v="0.31165929999999997"/>
    <x v="11"/>
    <n v="50"/>
    <x v="3"/>
    <x v="11"/>
  </r>
  <r>
    <x v="948"/>
    <x v="9"/>
    <x v="1"/>
    <n v="0.33869840000000001"/>
    <x v="11"/>
    <n v="50"/>
    <x v="3"/>
    <x v="11"/>
  </r>
  <r>
    <x v="948"/>
    <x v="10"/>
    <x v="1"/>
    <n v="0.34434550000000003"/>
    <x v="11"/>
    <n v="50"/>
    <x v="3"/>
    <x v="11"/>
  </r>
  <r>
    <x v="948"/>
    <x v="12"/>
    <x v="1"/>
    <n v="0.37375940000000002"/>
    <x v="11"/>
    <n v="50"/>
    <x v="3"/>
    <x v="11"/>
  </r>
  <r>
    <x v="948"/>
    <x v="18"/>
    <x v="1"/>
    <n v="0.37099189999999999"/>
    <x v="11"/>
    <n v="50"/>
    <x v="3"/>
    <x v="11"/>
  </r>
  <r>
    <x v="948"/>
    <x v="19"/>
    <x v="1"/>
    <n v="0.36289510000000003"/>
    <x v="11"/>
    <n v="50"/>
    <x v="3"/>
    <x v="11"/>
  </r>
  <r>
    <x v="948"/>
    <x v="13"/>
    <x v="1"/>
    <n v="0.1082336"/>
    <x v="11"/>
    <n v="50"/>
    <x v="3"/>
    <x v="11"/>
  </r>
  <r>
    <x v="948"/>
    <x v="20"/>
    <x v="1"/>
    <n v="0.32585199999999997"/>
    <x v="11"/>
    <n v="50"/>
    <x v="3"/>
    <x v="11"/>
  </r>
  <r>
    <x v="949"/>
    <x v="0"/>
    <x v="3"/>
    <n v="0.84130000000000005"/>
    <x v="11"/>
    <n v="51"/>
    <x v="3"/>
    <x v="11"/>
  </r>
  <r>
    <x v="949"/>
    <x v="14"/>
    <x v="3"/>
    <n v="1.4992000000000001"/>
    <x v="11"/>
    <n v="51"/>
    <x v="3"/>
    <x v="11"/>
  </r>
  <r>
    <x v="949"/>
    <x v="2"/>
    <x v="3"/>
    <n v="1.5423"/>
    <x v="11"/>
    <n v="51"/>
    <x v="3"/>
    <x v="11"/>
  </r>
  <r>
    <x v="949"/>
    <x v="5"/>
    <x v="3"/>
    <n v="1.0946"/>
    <x v="11"/>
    <n v="51"/>
    <x v="3"/>
    <x v="11"/>
  </r>
  <r>
    <x v="949"/>
    <x v="6"/>
    <x v="3"/>
    <n v="1.3124"/>
    <x v="11"/>
    <n v="51"/>
    <x v="3"/>
    <x v="11"/>
  </r>
  <r>
    <x v="949"/>
    <x v="15"/>
    <x v="3"/>
    <n v="1.6611"/>
    <x v="11"/>
    <n v="51"/>
    <x v="3"/>
    <x v="11"/>
  </r>
  <r>
    <x v="949"/>
    <x v="8"/>
    <x v="3"/>
    <n v="1.6870000000000001"/>
    <x v="11"/>
    <n v="51"/>
    <x v="3"/>
    <x v="11"/>
  </r>
  <r>
    <x v="949"/>
    <x v="9"/>
    <x v="3"/>
    <n v="1.7967"/>
    <x v="11"/>
    <n v="51"/>
    <x v="3"/>
    <x v="11"/>
  </r>
  <r>
    <x v="949"/>
    <x v="10"/>
    <x v="3"/>
    <n v="1.8505"/>
    <x v="11"/>
    <n v="51"/>
    <x v="3"/>
    <x v="11"/>
  </r>
  <r>
    <x v="949"/>
    <x v="12"/>
    <x v="3"/>
    <n v="2.0013000000000001"/>
    <x v="11"/>
    <n v="51"/>
    <x v="3"/>
    <x v="11"/>
  </r>
  <r>
    <x v="949"/>
    <x v="18"/>
    <x v="3"/>
    <n v="1.9879"/>
    <x v="11"/>
    <n v="51"/>
    <x v="3"/>
    <x v="11"/>
  </r>
  <r>
    <x v="949"/>
    <x v="19"/>
    <x v="3"/>
    <n v="1.9447000000000001"/>
    <x v="11"/>
    <n v="51"/>
    <x v="3"/>
    <x v="11"/>
  </r>
  <r>
    <x v="949"/>
    <x v="13"/>
    <x v="3"/>
    <n v="0.89729999999999999"/>
    <x v="11"/>
    <n v="51"/>
    <x v="3"/>
    <x v="11"/>
  </r>
  <r>
    <x v="949"/>
    <x v="20"/>
    <x v="3"/>
    <n v="1.7425999999999999"/>
    <x v="11"/>
    <n v="51"/>
    <x v="3"/>
    <x v="11"/>
  </r>
  <r>
    <x v="949"/>
    <x v="0"/>
    <x v="2"/>
    <n v="0.51772370000000001"/>
    <x v="11"/>
    <n v="51"/>
    <x v="3"/>
    <x v="11"/>
  </r>
  <r>
    <x v="949"/>
    <x v="14"/>
    <x v="2"/>
    <n v="0.71551169999999997"/>
    <x v="11"/>
    <n v="51"/>
    <x v="3"/>
    <x v="11"/>
  </r>
  <r>
    <x v="949"/>
    <x v="2"/>
    <x v="2"/>
    <n v="0.75055240000000001"/>
    <x v="11"/>
    <n v="51"/>
    <x v="3"/>
    <x v="11"/>
  </r>
  <r>
    <x v="949"/>
    <x v="5"/>
    <x v="2"/>
    <n v="0.80196250000000002"/>
    <x v="11"/>
    <n v="51"/>
    <x v="3"/>
    <x v="11"/>
  </r>
  <r>
    <x v="949"/>
    <x v="6"/>
    <x v="2"/>
    <n v="0.6777919"/>
    <x v="11"/>
    <n v="51"/>
    <x v="3"/>
    <x v="11"/>
  </r>
  <r>
    <x v="949"/>
    <x v="15"/>
    <x v="2"/>
    <n v="0.70250789999999996"/>
    <x v="11"/>
    <n v="51"/>
    <x v="3"/>
    <x v="11"/>
  </r>
  <r>
    <x v="949"/>
    <x v="8"/>
    <x v="2"/>
    <n v="0.72356469999999995"/>
    <x v="11"/>
    <n v="51"/>
    <x v="3"/>
    <x v="11"/>
  </r>
  <r>
    <x v="949"/>
    <x v="9"/>
    <x v="2"/>
    <n v="0.81275169999999997"/>
    <x v="11"/>
    <n v="51"/>
    <x v="3"/>
    <x v="11"/>
  </r>
  <r>
    <x v="949"/>
    <x v="10"/>
    <x v="2"/>
    <n v="0.85649160000000002"/>
    <x v="11"/>
    <n v="51"/>
    <x v="3"/>
    <x v="11"/>
  </r>
  <r>
    <x v="949"/>
    <x v="12"/>
    <x v="2"/>
    <n v="0.97909330000000006"/>
    <x v="11"/>
    <n v="51"/>
    <x v="3"/>
    <x v="11"/>
  </r>
  <r>
    <x v="949"/>
    <x v="18"/>
    <x v="2"/>
    <n v="1.509879"/>
    <x v="11"/>
    <n v="51"/>
    <x v="3"/>
    <x v="11"/>
  </r>
  <r>
    <x v="949"/>
    <x v="19"/>
    <x v="2"/>
    <n v="1.445057"/>
    <x v="11"/>
    <n v="51"/>
    <x v="3"/>
    <x v="11"/>
  </r>
  <r>
    <x v="949"/>
    <x v="13"/>
    <x v="2"/>
    <n v="0.70436080000000001"/>
    <x v="11"/>
    <n v="51"/>
    <x v="3"/>
    <x v="11"/>
  </r>
  <r>
    <x v="949"/>
    <x v="20"/>
    <x v="2"/>
    <n v="1.280748"/>
    <x v="11"/>
    <n v="51"/>
    <x v="3"/>
    <x v="11"/>
  </r>
  <r>
    <x v="949"/>
    <x v="0"/>
    <x v="0"/>
    <n v="0.16625999999999999"/>
    <x v="11"/>
    <n v="51"/>
    <x v="3"/>
    <x v="11"/>
  </r>
  <r>
    <x v="949"/>
    <x v="14"/>
    <x v="0"/>
    <n v="0.50334999999999996"/>
    <x v="11"/>
    <n v="51"/>
    <x v="3"/>
    <x v="11"/>
  </r>
  <r>
    <x v="949"/>
    <x v="2"/>
    <x v="0"/>
    <n v="0.50334999999999996"/>
    <x v="11"/>
    <n v="51"/>
    <x v="3"/>
    <x v="11"/>
  </r>
  <r>
    <x v="949"/>
    <x v="5"/>
    <x v="0"/>
    <n v="0.16671"/>
    <x v="11"/>
    <n v="51"/>
    <x v="3"/>
    <x v="11"/>
  </r>
  <r>
    <x v="949"/>
    <x v="6"/>
    <x v="0"/>
    <n v="0.38919999999999999"/>
    <x v="11"/>
    <n v="51"/>
    <x v="3"/>
    <x v="11"/>
  </r>
  <r>
    <x v="949"/>
    <x v="15"/>
    <x v="0"/>
    <n v="0.64798"/>
    <x v="11"/>
    <n v="51"/>
    <x v="3"/>
    <x v="11"/>
  </r>
  <r>
    <x v="949"/>
    <x v="8"/>
    <x v="0"/>
    <n v="0.64798"/>
    <x v="11"/>
    <n v="51"/>
    <x v="3"/>
    <x v="11"/>
  </r>
  <r>
    <x v="949"/>
    <x v="9"/>
    <x v="0"/>
    <n v="0.64798"/>
    <x v="11"/>
    <n v="51"/>
    <x v="3"/>
    <x v="11"/>
  </r>
  <r>
    <x v="949"/>
    <x v="10"/>
    <x v="0"/>
    <n v="0.64798"/>
    <x v="11"/>
    <n v="51"/>
    <x v="3"/>
    <x v="11"/>
  </r>
  <r>
    <x v="949"/>
    <x v="12"/>
    <x v="0"/>
    <n v="0.64798"/>
    <x v="11"/>
    <n v="51"/>
    <x v="3"/>
    <x v="11"/>
  </r>
  <r>
    <x v="949"/>
    <x v="18"/>
    <x v="0"/>
    <n v="0.10630000000000001"/>
    <x v="11"/>
    <n v="51"/>
    <x v="3"/>
    <x v="11"/>
  </r>
  <r>
    <x v="949"/>
    <x v="19"/>
    <x v="0"/>
    <n v="0.13600000000000001"/>
    <x v="11"/>
    <n v="51"/>
    <x v="3"/>
    <x v="11"/>
  </r>
  <r>
    <x v="949"/>
    <x v="13"/>
    <x v="0"/>
    <n v="8.9709999999999998E-2"/>
    <x v="11"/>
    <n v="51"/>
    <x v="3"/>
    <x v="11"/>
  </r>
  <r>
    <x v="949"/>
    <x v="20"/>
    <x v="0"/>
    <n v="0.13600000000000001"/>
    <x v="11"/>
    <n v="51"/>
    <x v="3"/>
    <x v="11"/>
  </r>
  <r>
    <x v="949"/>
    <x v="0"/>
    <x v="1"/>
    <n v="0.15731629999999999"/>
    <x v="11"/>
    <n v="51"/>
    <x v="3"/>
    <x v="11"/>
  </r>
  <r>
    <x v="949"/>
    <x v="14"/>
    <x v="1"/>
    <n v="0.28033819999999998"/>
    <x v="11"/>
    <n v="51"/>
    <x v="3"/>
    <x v="11"/>
  </r>
  <r>
    <x v="949"/>
    <x v="2"/>
    <x v="1"/>
    <n v="0.28839759999999998"/>
    <x v="11"/>
    <n v="51"/>
    <x v="3"/>
    <x v="11"/>
  </r>
  <r>
    <x v="949"/>
    <x v="5"/>
    <x v="1"/>
    <n v="0.12592739999999999"/>
    <x v="11"/>
    <n v="51"/>
    <x v="3"/>
    <x v="11"/>
  </r>
  <r>
    <x v="949"/>
    <x v="6"/>
    <x v="1"/>
    <n v="0.24540809999999999"/>
    <x v="11"/>
    <n v="51"/>
    <x v="3"/>
    <x v="11"/>
  </r>
  <r>
    <x v="949"/>
    <x v="15"/>
    <x v="1"/>
    <n v="0.3106122"/>
    <x v="11"/>
    <n v="51"/>
    <x v="3"/>
    <x v="11"/>
  </r>
  <r>
    <x v="949"/>
    <x v="8"/>
    <x v="1"/>
    <n v="0.31545529999999999"/>
    <x v="11"/>
    <n v="51"/>
    <x v="3"/>
    <x v="11"/>
  </r>
  <r>
    <x v="949"/>
    <x v="9"/>
    <x v="1"/>
    <n v="0.3359683"/>
    <x v="11"/>
    <n v="51"/>
    <x v="3"/>
    <x v="11"/>
  </r>
  <r>
    <x v="949"/>
    <x v="10"/>
    <x v="1"/>
    <n v="0.34602840000000001"/>
    <x v="11"/>
    <n v="51"/>
    <x v="3"/>
    <x v="11"/>
  </r>
  <r>
    <x v="949"/>
    <x v="12"/>
    <x v="1"/>
    <n v="0.37422680000000003"/>
    <x v="11"/>
    <n v="51"/>
    <x v="3"/>
    <x v="11"/>
  </r>
  <r>
    <x v="949"/>
    <x v="18"/>
    <x v="1"/>
    <n v="0.37172110000000003"/>
    <x v="11"/>
    <n v="51"/>
    <x v="3"/>
    <x v="11"/>
  </r>
  <r>
    <x v="949"/>
    <x v="19"/>
    <x v="1"/>
    <n v="0.3636431"/>
    <x v="11"/>
    <n v="51"/>
    <x v="3"/>
    <x v="11"/>
  </r>
  <r>
    <x v="949"/>
    <x v="13"/>
    <x v="1"/>
    <n v="0.10322919999999999"/>
    <x v="11"/>
    <n v="51"/>
    <x v="3"/>
    <x v="11"/>
  </r>
  <r>
    <x v="949"/>
    <x v="20"/>
    <x v="1"/>
    <n v="0.32585199999999997"/>
    <x v="11"/>
    <n v="51"/>
    <x v="3"/>
    <x v="11"/>
  </r>
  <r>
    <x v="950"/>
    <x v="0"/>
    <x v="3"/>
    <n v="0.83840000000000003"/>
    <x v="11"/>
    <n v="52"/>
    <x v="3"/>
    <x v="11"/>
  </r>
  <r>
    <x v="950"/>
    <x v="14"/>
    <x v="3"/>
    <n v="1.5026999999999999"/>
    <x v="11"/>
    <n v="52"/>
    <x v="3"/>
    <x v="11"/>
  </r>
  <r>
    <x v="950"/>
    <x v="2"/>
    <x v="3"/>
    <n v="1.5430999999999999"/>
    <x v="11"/>
    <n v="52"/>
    <x v="3"/>
    <x v="11"/>
  </r>
  <r>
    <x v="950"/>
    <x v="5"/>
    <x v="3"/>
    <n v="1.1027"/>
    <x v="11"/>
    <n v="52"/>
    <x v="3"/>
    <x v="11"/>
  </r>
  <r>
    <x v="950"/>
    <x v="6"/>
    <x v="3"/>
    <n v="1.3238000000000001"/>
    <x v="11"/>
    <n v="52"/>
    <x v="3"/>
    <x v="11"/>
  </r>
  <r>
    <x v="950"/>
    <x v="15"/>
    <x v="3"/>
    <n v="1.6637"/>
    <x v="11"/>
    <n v="52"/>
    <x v="3"/>
    <x v="11"/>
  </r>
  <r>
    <x v="950"/>
    <x v="8"/>
    <x v="3"/>
    <n v="1.6868000000000001"/>
    <x v="11"/>
    <n v="52"/>
    <x v="3"/>
    <x v="11"/>
  </r>
  <r>
    <x v="950"/>
    <x v="9"/>
    <x v="3"/>
    <n v="1.8053999999999999"/>
    <x v="11"/>
    <n v="52"/>
    <x v="3"/>
    <x v="11"/>
  </r>
  <r>
    <x v="950"/>
    <x v="10"/>
    <x v="3"/>
    <n v="1.8492"/>
    <x v="11"/>
    <n v="52"/>
    <x v="3"/>
    <x v="11"/>
  </r>
  <r>
    <x v="950"/>
    <x v="12"/>
    <x v="3"/>
    <n v="2.0034000000000001"/>
    <x v="11"/>
    <n v="52"/>
    <x v="3"/>
    <x v="11"/>
  </r>
  <r>
    <x v="950"/>
    <x v="18"/>
    <x v="3"/>
    <n v="2.0238999999999998"/>
    <x v="11"/>
    <n v="52"/>
    <x v="3"/>
    <x v="11"/>
  </r>
  <r>
    <x v="950"/>
    <x v="19"/>
    <x v="3"/>
    <n v="1.976"/>
    <x v="11"/>
    <n v="52"/>
    <x v="3"/>
    <x v="11"/>
  </r>
  <r>
    <x v="950"/>
    <x v="13"/>
    <x v="3"/>
    <n v="0.91588000000000003"/>
    <x v="11"/>
    <n v="52"/>
    <x v="3"/>
    <x v="11"/>
  </r>
  <r>
    <x v="950"/>
    <x v="20"/>
    <x v="3"/>
    <n v="1.7425999999999999"/>
    <x v="11"/>
    <n v="52"/>
    <x v="3"/>
    <x v="11"/>
  </r>
  <r>
    <x v="950"/>
    <x v="0"/>
    <x v="2"/>
    <n v="0.51536599999999999"/>
    <x v="11"/>
    <n v="52"/>
    <x v="3"/>
    <x v="11"/>
  </r>
  <r>
    <x v="950"/>
    <x v="14"/>
    <x v="2"/>
    <n v="0.71835729999999998"/>
    <x v="11"/>
    <n v="52"/>
    <x v="3"/>
    <x v="11"/>
  </r>
  <r>
    <x v="950"/>
    <x v="2"/>
    <x v="2"/>
    <n v="0.75120279999999995"/>
    <x v="11"/>
    <n v="52"/>
    <x v="3"/>
    <x v="11"/>
  </r>
  <r>
    <x v="950"/>
    <x v="5"/>
    <x v="2"/>
    <n v="0.80913069999999998"/>
    <x v="11"/>
    <n v="52"/>
    <x v="3"/>
    <x v="11"/>
  </r>
  <r>
    <x v="950"/>
    <x v="6"/>
    <x v="2"/>
    <n v="0.68706020000000001"/>
    <x v="11"/>
    <n v="52"/>
    <x v="3"/>
    <x v="11"/>
  </r>
  <r>
    <x v="950"/>
    <x v="15"/>
    <x v="2"/>
    <n v="0.70462159999999996"/>
    <x v="11"/>
    <n v="52"/>
    <x v="3"/>
    <x v="11"/>
  </r>
  <r>
    <x v="950"/>
    <x v="8"/>
    <x v="2"/>
    <n v="0.72340210000000005"/>
    <x v="11"/>
    <n v="52"/>
    <x v="3"/>
    <x v="11"/>
  </r>
  <r>
    <x v="950"/>
    <x v="9"/>
    <x v="2"/>
    <n v="0.81982489999999997"/>
    <x v="11"/>
    <n v="52"/>
    <x v="3"/>
    <x v="11"/>
  </r>
  <r>
    <x v="950"/>
    <x v="10"/>
    <x v="2"/>
    <n v="0.85543469999999999"/>
    <x v="11"/>
    <n v="52"/>
    <x v="3"/>
    <x v="11"/>
  </r>
  <r>
    <x v="950"/>
    <x v="12"/>
    <x v="2"/>
    <n v="0.98080060000000002"/>
    <x v="11"/>
    <n v="52"/>
    <x v="3"/>
    <x v="11"/>
  </r>
  <r>
    <x v="950"/>
    <x v="18"/>
    <x v="2"/>
    <n v="1.539147"/>
    <x v="11"/>
    <n v="52"/>
    <x v="3"/>
    <x v="11"/>
  </r>
  <r>
    <x v="950"/>
    <x v="19"/>
    <x v="2"/>
    <n v="1.470504"/>
    <x v="11"/>
    <n v="52"/>
    <x v="3"/>
    <x v="11"/>
  </r>
  <r>
    <x v="950"/>
    <x v="13"/>
    <x v="2"/>
    <n v="0.72080330000000004"/>
    <x v="11"/>
    <n v="52"/>
    <x v="3"/>
    <x v="11"/>
  </r>
  <r>
    <x v="950"/>
    <x v="20"/>
    <x v="2"/>
    <n v="1.280748"/>
    <x v="11"/>
    <n v="52"/>
    <x v="3"/>
    <x v="11"/>
  </r>
  <r>
    <x v="950"/>
    <x v="0"/>
    <x v="0"/>
    <n v="0.16625999999999999"/>
    <x v="11"/>
    <n v="52"/>
    <x v="3"/>
    <x v="11"/>
  </r>
  <r>
    <x v="950"/>
    <x v="14"/>
    <x v="0"/>
    <n v="0.50334999999999996"/>
    <x v="11"/>
    <n v="52"/>
    <x v="3"/>
    <x v="11"/>
  </r>
  <r>
    <x v="950"/>
    <x v="2"/>
    <x v="0"/>
    <n v="0.50334999999999996"/>
    <x v="11"/>
    <n v="52"/>
    <x v="3"/>
    <x v="11"/>
  </r>
  <r>
    <x v="950"/>
    <x v="5"/>
    <x v="0"/>
    <n v="0.16671"/>
    <x v="11"/>
    <n v="52"/>
    <x v="3"/>
    <x v="11"/>
  </r>
  <r>
    <x v="950"/>
    <x v="6"/>
    <x v="0"/>
    <n v="0.38919999999999999"/>
    <x v="11"/>
    <n v="52"/>
    <x v="3"/>
    <x v="11"/>
  </r>
  <r>
    <x v="950"/>
    <x v="15"/>
    <x v="0"/>
    <n v="0.64798"/>
    <x v="11"/>
    <n v="52"/>
    <x v="3"/>
    <x v="11"/>
  </r>
  <r>
    <x v="950"/>
    <x v="8"/>
    <x v="0"/>
    <n v="0.64798"/>
    <x v="11"/>
    <n v="52"/>
    <x v="3"/>
    <x v="11"/>
  </r>
  <r>
    <x v="950"/>
    <x v="9"/>
    <x v="0"/>
    <n v="0.64798"/>
    <x v="11"/>
    <n v="52"/>
    <x v="3"/>
    <x v="11"/>
  </r>
  <r>
    <x v="950"/>
    <x v="10"/>
    <x v="0"/>
    <n v="0.64798"/>
    <x v="11"/>
    <n v="52"/>
    <x v="3"/>
    <x v="11"/>
  </r>
  <r>
    <x v="950"/>
    <x v="12"/>
    <x v="0"/>
    <n v="0.64798"/>
    <x v="11"/>
    <n v="52"/>
    <x v="3"/>
    <x v="11"/>
  </r>
  <r>
    <x v="950"/>
    <x v="18"/>
    <x v="0"/>
    <n v="0.10630000000000001"/>
    <x v="11"/>
    <n v="52"/>
    <x v="3"/>
    <x v="11"/>
  </r>
  <r>
    <x v="950"/>
    <x v="19"/>
    <x v="0"/>
    <n v="0.13600000000000001"/>
    <x v="11"/>
    <n v="52"/>
    <x v="3"/>
    <x v="11"/>
  </r>
  <r>
    <x v="950"/>
    <x v="13"/>
    <x v="0"/>
    <n v="8.9709999999999998E-2"/>
    <x v="11"/>
    <n v="52"/>
    <x v="3"/>
    <x v="11"/>
  </r>
  <r>
    <x v="950"/>
    <x v="20"/>
    <x v="0"/>
    <n v="0.13600000000000001"/>
    <x v="11"/>
    <n v="52"/>
    <x v="3"/>
    <x v="11"/>
  </r>
  <r>
    <x v="950"/>
    <x v="0"/>
    <x v="1"/>
    <n v="0.156774"/>
    <x v="11"/>
    <n v="52"/>
    <x v="3"/>
    <x v="11"/>
  </r>
  <r>
    <x v="950"/>
    <x v="14"/>
    <x v="1"/>
    <n v="0.28099269999999998"/>
    <x v="11"/>
    <n v="52"/>
    <x v="3"/>
    <x v="11"/>
  </r>
  <r>
    <x v="950"/>
    <x v="2"/>
    <x v="1"/>
    <n v="0.2885472"/>
    <x v="11"/>
    <n v="52"/>
    <x v="3"/>
    <x v="11"/>
  </r>
  <r>
    <x v="950"/>
    <x v="5"/>
    <x v="1"/>
    <n v="0.12685930000000001"/>
    <x v="11"/>
    <n v="52"/>
    <x v="3"/>
    <x v="11"/>
  </r>
  <r>
    <x v="950"/>
    <x v="6"/>
    <x v="1"/>
    <n v="0.2475398"/>
    <x v="11"/>
    <n v="52"/>
    <x v="3"/>
    <x v="11"/>
  </r>
  <r>
    <x v="950"/>
    <x v="15"/>
    <x v="1"/>
    <n v="0.3110984"/>
    <x v="11"/>
    <n v="52"/>
    <x v="3"/>
    <x v="11"/>
  </r>
  <r>
    <x v="950"/>
    <x v="8"/>
    <x v="1"/>
    <n v="0.31541789999999997"/>
    <x v="11"/>
    <n v="52"/>
    <x v="3"/>
    <x v="11"/>
  </r>
  <r>
    <x v="950"/>
    <x v="9"/>
    <x v="1"/>
    <n v="0.33759509999999998"/>
    <x v="11"/>
    <n v="52"/>
    <x v="3"/>
    <x v="11"/>
  </r>
  <r>
    <x v="950"/>
    <x v="10"/>
    <x v="1"/>
    <n v="0.34578540000000002"/>
    <x v="11"/>
    <n v="52"/>
    <x v="3"/>
    <x v="11"/>
  </r>
  <r>
    <x v="950"/>
    <x v="12"/>
    <x v="1"/>
    <n v="0.37461949999999999"/>
    <x v="11"/>
    <n v="52"/>
    <x v="3"/>
    <x v="11"/>
  </r>
  <r>
    <x v="950"/>
    <x v="18"/>
    <x v="1"/>
    <n v="0.37845279999999998"/>
    <x v="11"/>
    <n v="52"/>
    <x v="3"/>
    <x v="11"/>
  </r>
  <r>
    <x v="950"/>
    <x v="19"/>
    <x v="1"/>
    <n v="0.36949589999999999"/>
    <x v="11"/>
    <n v="52"/>
    <x v="3"/>
    <x v="11"/>
  </r>
  <r>
    <x v="950"/>
    <x v="13"/>
    <x v="1"/>
    <n v="0.10536669999999999"/>
    <x v="11"/>
    <n v="52"/>
    <x v="3"/>
    <x v="11"/>
  </r>
  <r>
    <x v="950"/>
    <x v="20"/>
    <x v="1"/>
    <n v="0.32585199999999997"/>
    <x v="11"/>
    <n v="52"/>
    <x v="3"/>
    <x v="11"/>
  </r>
  <r>
    <x v="951"/>
    <x v="0"/>
    <x v="3"/>
    <n v="0.8306"/>
    <x v="11"/>
    <n v="53"/>
    <x v="3"/>
    <x v="11"/>
  </r>
  <r>
    <x v="951"/>
    <x v="14"/>
    <x v="3"/>
    <n v="1.5005999999999999"/>
    <x v="11"/>
    <n v="53"/>
    <x v="3"/>
    <x v="11"/>
  </r>
  <r>
    <x v="951"/>
    <x v="2"/>
    <x v="3"/>
    <n v="1.5377000000000001"/>
    <x v="11"/>
    <n v="53"/>
    <x v="3"/>
    <x v="11"/>
  </r>
  <r>
    <x v="951"/>
    <x v="5"/>
    <x v="3"/>
    <n v="1.0996999999999999"/>
    <x v="11"/>
    <n v="53"/>
    <x v="3"/>
    <x v="11"/>
  </r>
  <r>
    <x v="951"/>
    <x v="6"/>
    <x v="3"/>
    <n v="1.3254999999999999"/>
    <x v="11"/>
    <n v="53"/>
    <x v="3"/>
    <x v="11"/>
  </r>
  <r>
    <x v="951"/>
    <x v="15"/>
    <x v="3"/>
    <n v="1.6648000000000001"/>
    <x v="11"/>
    <n v="53"/>
    <x v="3"/>
    <x v="11"/>
  </r>
  <r>
    <x v="951"/>
    <x v="8"/>
    <x v="3"/>
    <n v="1.6869000000000001"/>
    <x v="11"/>
    <n v="53"/>
    <x v="3"/>
    <x v="11"/>
  </r>
  <r>
    <x v="951"/>
    <x v="9"/>
    <x v="3"/>
    <n v="1.8072999999999999"/>
    <x v="11"/>
    <n v="53"/>
    <x v="3"/>
    <x v="11"/>
  </r>
  <r>
    <x v="951"/>
    <x v="10"/>
    <x v="3"/>
    <n v="1.8505"/>
    <x v="11"/>
    <n v="53"/>
    <x v="3"/>
    <x v="11"/>
  </r>
  <r>
    <x v="951"/>
    <x v="12"/>
    <x v="3"/>
    <n v="2.0034000000000001"/>
    <x v="11"/>
    <n v="53"/>
    <x v="3"/>
    <x v="11"/>
  </r>
  <r>
    <x v="951"/>
    <x v="18"/>
    <x v="3"/>
    <n v="2.0638999999999998"/>
    <x v="11"/>
    <n v="53"/>
    <x v="3"/>
    <x v="11"/>
  </r>
  <r>
    <x v="951"/>
    <x v="19"/>
    <x v="3"/>
    <n v="2.0072999999999999"/>
    <x v="11"/>
    <n v="53"/>
    <x v="3"/>
    <x v="11"/>
  </r>
  <r>
    <x v="951"/>
    <x v="13"/>
    <x v="3"/>
    <n v="0.91220999999999997"/>
    <x v="11"/>
    <n v="53"/>
    <x v="3"/>
    <x v="11"/>
  </r>
  <r>
    <x v="951"/>
    <x v="20"/>
    <x v="3"/>
    <n v="1.7425999999999999"/>
    <x v="11"/>
    <n v="53"/>
    <x v="3"/>
    <x v="11"/>
  </r>
  <r>
    <x v="951"/>
    <x v="0"/>
    <x v="2"/>
    <n v="0.50902460000000005"/>
    <x v="11"/>
    <n v="53"/>
    <x v="3"/>
    <x v="11"/>
  </r>
  <r>
    <x v="951"/>
    <x v="14"/>
    <x v="2"/>
    <n v="0.71664989999999995"/>
    <x v="11"/>
    <n v="53"/>
    <x v="3"/>
    <x v="11"/>
  </r>
  <r>
    <x v="951"/>
    <x v="2"/>
    <x v="2"/>
    <n v="0.74681260000000005"/>
    <x v="11"/>
    <n v="53"/>
    <x v="3"/>
    <x v="11"/>
  </r>
  <r>
    <x v="951"/>
    <x v="5"/>
    <x v="2"/>
    <n v="0.80647579999999996"/>
    <x v="11"/>
    <n v="53"/>
    <x v="3"/>
    <x v="11"/>
  </r>
  <r>
    <x v="951"/>
    <x v="6"/>
    <x v="2"/>
    <n v="0.68844229999999995"/>
    <x v="11"/>
    <n v="53"/>
    <x v="3"/>
    <x v="11"/>
  </r>
  <r>
    <x v="951"/>
    <x v="15"/>
    <x v="2"/>
    <n v="0.70551600000000003"/>
    <x v="11"/>
    <n v="53"/>
    <x v="3"/>
    <x v="11"/>
  </r>
  <r>
    <x v="951"/>
    <x v="8"/>
    <x v="2"/>
    <n v="0.7234834"/>
    <x v="11"/>
    <n v="53"/>
    <x v="3"/>
    <x v="11"/>
  </r>
  <r>
    <x v="951"/>
    <x v="9"/>
    <x v="2"/>
    <n v="0.82136960000000003"/>
    <x v="11"/>
    <n v="53"/>
    <x v="3"/>
    <x v="11"/>
  </r>
  <r>
    <x v="951"/>
    <x v="10"/>
    <x v="2"/>
    <n v="0.85649160000000002"/>
    <x v="11"/>
    <n v="53"/>
    <x v="3"/>
    <x v="11"/>
  </r>
  <r>
    <x v="951"/>
    <x v="12"/>
    <x v="2"/>
    <n v="0.98080060000000002"/>
    <x v="11"/>
    <n v="53"/>
    <x v="3"/>
    <x v="11"/>
  </r>
  <r>
    <x v="951"/>
    <x v="18"/>
    <x v="2"/>
    <n v="1.5716669999999999"/>
    <x v="11"/>
    <n v="53"/>
    <x v="3"/>
    <x v="11"/>
  </r>
  <r>
    <x v="951"/>
    <x v="19"/>
    <x v="2"/>
    <n v="1.495951"/>
    <x v="11"/>
    <n v="53"/>
    <x v="3"/>
    <x v="11"/>
  </r>
  <r>
    <x v="951"/>
    <x v="13"/>
    <x v="2"/>
    <n v="0.71755550000000001"/>
    <x v="11"/>
    <n v="53"/>
    <x v="3"/>
    <x v="11"/>
  </r>
  <r>
    <x v="951"/>
    <x v="20"/>
    <x v="2"/>
    <n v="1.280748"/>
    <x v="11"/>
    <n v="53"/>
    <x v="3"/>
    <x v="11"/>
  </r>
  <r>
    <x v="951"/>
    <x v="0"/>
    <x v="0"/>
    <n v="0.16625999999999999"/>
    <x v="11"/>
    <n v="53"/>
    <x v="3"/>
    <x v="11"/>
  </r>
  <r>
    <x v="951"/>
    <x v="14"/>
    <x v="0"/>
    <n v="0.50334999999999996"/>
    <x v="11"/>
    <n v="53"/>
    <x v="3"/>
    <x v="11"/>
  </r>
  <r>
    <x v="951"/>
    <x v="2"/>
    <x v="0"/>
    <n v="0.50334999999999996"/>
    <x v="11"/>
    <n v="53"/>
    <x v="3"/>
    <x v="11"/>
  </r>
  <r>
    <x v="951"/>
    <x v="5"/>
    <x v="0"/>
    <n v="0.16671"/>
    <x v="11"/>
    <n v="53"/>
    <x v="3"/>
    <x v="11"/>
  </r>
  <r>
    <x v="951"/>
    <x v="6"/>
    <x v="0"/>
    <n v="0.38919999999999999"/>
    <x v="11"/>
    <n v="53"/>
    <x v="3"/>
    <x v="11"/>
  </r>
  <r>
    <x v="951"/>
    <x v="15"/>
    <x v="0"/>
    <n v="0.64798"/>
    <x v="11"/>
    <n v="53"/>
    <x v="3"/>
    <x v="11"/>
  </r>
  <r>
    <x v="951"/>
    <x v="8"/>
    <x v="0"/>
    <n v="0.64798"/>
    <x v="11"/>
    <n v="53"/>
    <x v="3"/>
    <x v="11"/>
  </r>
  <r>
    <x v="951"/>
    <x v="9"/>
    <x v="0"/>
    <n v="0.64798"/>
    <x v="11"/>
    <n v="53"/>
    <x v="3"/>
    <x v="11"/>
  </r>
  <r>
    <x v="951"/>
    <x v="10"/>
    <x v="0"/>
    <n v="0.64798"/>
    <x v="11"/>
    <n v="53"/>
    <x v="3"/>
    <x v="11"/>
  </r>
  <r>
    <x v="951"/>
    <x v="12"/>
    <x v="0"/>
    <n v="0.64798"/>
    <x v="11"/>
    <n v="53"/>
    <x v="3"/>
    <x v="11"/>
  </r>
  <r>
    <x v="951"/>
    <x v="18"/>
    <x v="0"/>
    <n v="0.10630000000000001"/>
    <x v="11"/>
    <n v="53"/>
    <x v="3"/>
    <x v="11"/>
  </r>
  <r>
    <x v="951"/>
    <x v="19"/>
    <x v="0"/>
    <n v="0.13600000000000001"/>
    <x v="11"/>
    <n v="53"/>
    <x v="3"/>
    <x v="11"/>
  </r>
  <r>
    <x v="951"/>
    <x v="13"/>
    <x v="0"/>
    <n v="8.9709999999999998E-2"/>
    <x v="11"/>
    <n v="53"/>
    <x v="3"/>
    <x v="11"/>
  </r>
  <r>
    <x v="951"/>
    <x v="20"/>
    <x v="0"/>
    <n v="0.13600000000000001"/>
    <x v="11"/>
    <n v="53"/>
    <x v="3"/>
    <x v="11"/>
  </r>
  <r>
    <x v="951"/>
    <x v="0"/>
    <x v="1"/>
    <n v="0.1553155"/>
    <x v="11"/>
    <n v="53"/>
    <x v="3"/>
    <x v="11"/>
  </r>
  <r>
    <x v="951"/>
    <x v="14"/>
    <x v="1"/>
    <n v="0.28060000000000002"/>
    <x v="11"/>
    <n v="53"/>
    <x v="3"/>
    <x v="11"/>
  </r>
  <r>
    <x v="951"/>
    <x v="2"/>
    <x v="1"/>
    <n v="0.2875374"/>
    <x v="11"/>
    <n v="53"/>
    <x v="3"/>
    <x v="11"/>
  </r>
  <r>
    <x v="951"/>
    <x v="5"/>
    <x v="1"/>
    <n v="0.12651419999999999"/>
    <x v="11"/>
    <n v="53"/>
    <x v="3"/>
    <x v="11"/>
  </r>
  <r>
    <x v="951"/>
    <x v="6"/>
    <x v="1"/>
    <n v="0.24785769999999999"/>
    <x v="11"/>
    <n v="53"/>
    <x v="3"/>
    <x v="11"/>
  </r>
  <r>
    <x v="951"/>
    <x v="15"/>
    <x v="1"/>
    <n v="0.31130409999999997"/>
    <x v="11"/>
    <n v="53"/>
    <x v="3"/>
    <x v="11"/>
  </r>
  <r>
    <x v="951"/>
    <x v="8"/>
    <x v="1"/>
    <n v="0.31543660000000001"/>
    <x v="11"/>
    <n v="53"/>
    <x v="3"/>
    <x v="11"/>
  </r>
  <r>
    <x v="951"/>
    <x v="9"/>
    <x v="1"/>
    <n v="0.33795039999999998"/>
    <x v="11"/>
    <n v="53"/>
    <x v="3"/>
    <x v="11"/>
  </r>
  <r>
    <x v="951"/>
    <x v="10"/>
    <x v="1"/>
    <n v="0.34602840000000001"/>
    <x v="11"/>
    <n v="53"/>
    <x v="3"/>
    <x v="11"/>
  </r>
  <r>
    <x v="951"/>
    <x v="12"/>
    <x v="1"/>
    <n v="0.37461949999999999"/>
    <x v="11"/>
    <n v="53"/>
    <x v="3"/>
    <x v="11"/>
  </r>
  <r>
    <x v="951"/>
    <x v="18"/>
    <x v="1"/>
    <n v="0.38593250000000001"/>
    <x v="11"/>
    <n v="53"/>
    <x v="3"/>
    <x v="11"/>
  </r>
  <r>
    <x v="951"/>
    <x v="19"/>
    <x v="1"/>
    <n v="0.37534879999999998"/>
    <x v="11"/>
    <n v="53"/>
    <x v="3"/>
    <x v="11"/>
  </r>
  <r>
    <x v="951"/>
    <x v="13"/>
    <x v="1"/>
    <n v="0.1049445"/>
    <x v="11"/>
    <n v="53"/>
    <x v="3"/>
    <x v="11"/>
  </r>
  <r>
    <x v="951"/>
    <x v="20"/>
    <x v="1"/>
    <n v="0.32585199999999997"/>
    <x v="11"/>
    <n v="53"/>
    <x v="3"/>
    <x v="11"/>
  </r>
  <r>
    <x v="952"/>
    <x v="0"/>
    <x v="3"/>
    <n v="0.83150000000000002"/>
    <x v="12"/>
    <n v="2"/>
    <x v="0"/>
    <x v="0"/>
  </r>
  <r>
    <x v="952"/>
    <x v="14"/>
    <x v="3"/>
    <n v="1.5130999999999999"/>
    <x v="12"/>
    <n v="2"/>
    <x v="0"/>
    <x v="0"/>
  </r>
  <r>
    <x v="952"/>
    <x v="2"/>
    <x v="3"/>
    <n v="1.5581"/>
    <x v="12"/>
    <n v="2"/>
    <x v="0"/>
    <x v="0"/>
  </r>
  <r>
    <x v="952"/>
    <x v="5"/>
    <x v="3"/>
    <n v="1.113"/>
    <x v="12"/>
    <n v="2"/>
    <x v="0"/>
    <x v="0"/>
  </r>
  <r>
    <x v="952"/>
    <x v="6"/>
    <x v="3"/>
    <n v="1.34"/>
    <x v="12"/>
    <n v="2"/>
    <x v="0"/>
    <x v="0"/>
  </r>
  <r>
    <x v="952"/>
    <x v="15"/>
    <x v="3"/>
    <n v="1.6929000000000001"/>
    <x v="12"/>
    <n v="2"/>
    <x v="0"/>
    <x v="0"/>
  </r>
  <r>
    <x v="952"/>
    <x v="8"/>
    <x v="3"/>
    <n v="1.7272000000000001"/>
    <x v="12"/>
    <n v="2"/>
    <x v="0"/>
    <x v="0"/>
  </r>
  <r>
    <x v="952"/>
    <x v="9"/>
    <x v="3"/>
    <n v="1.8287"/>
    <x v="12"/>
    <n v="2"/>
    <x v="0"/>
    <x v="0"/>
  </r>
  <r>
    <x v="952"/>
    <x v="10"/>
    <x v="3"/>
    <n v="1.8878999999999999"/>
    <x v="12"/>
    <n v="2"/>
    <x v="0"/>
    <x v="0"/>
  </r>
  <r>
    <x v="952"/>
    <x v="12"/>
    <x v="3"/>
    <n v="2.0093999999999999"/>
    <x v="12"/>
    <n v="2"/>
    <x v="0"/>
    <x v="0"/>
  </r>
  <r>
    <x v="952"/>
    <x v="18"/>
    <x v="3"/>
    <n v="2.1149"/>
    <x v="12"/>
    <n v="2"/>
    <x v="0"/>
    <x v="0"/>
  </r>
  <r>
    <x v="952"/>
    <x v="19"/>
    <x v="3"/>
    <n v="2.0512000000000001"/>
    <x v="12"/>
    <n v="2"/>
    <x v="0"/>
    <x v="0"/>
  </r>
  <r>
    <x v="952"/>
    <x v="13"/>
    <x v="3"/>
    <n v="0.90954999999999997"/>
    <x v="12"/>
    <n v="2"/>
    <x v="0"/>
    <x v="0"/>
  </r>
  <r>
    <x v="952"/>
    <x v="20"/>
    <x v="3"/>
    <n v="1.7425999999999999"/>
    <x v="12"/>
    <n v="2"/>
    <x v="0"/>
    <x v="0"/>
  </r>
  <r>
    <x v="952"/>
    <x v="0"/>
    <x v="2"/>
    <n v="0.50975630000000005"/>
    <x v="12"/>
    <n v="2"/>
    <x v="0"/>
    <x v="0"/>
  </r>
  <r>
    <x v="952"/>
    <x v="14"/>
    <x v="2"/>
    <n v="0.72681260000000003"/>
    <x v="12"/>
    <n v="2"/>
    <x v="0"/>
    <x v="0"/>
  </r>
  <r>
    <x v="952"/>
    <x v="2"/>
    <x v="2"/>
    <n v="0.76339789999999996"/>
    <x v="12"/>
    <n v="2"/>
    <x v="0"/>
    <x v="0"/>
  </r>
  <r>
    <x v="952"/>
    <x v="5"/>
    <x v="2"/>
    <n v="0.81824580000000002"/>
    <x v="12"/>
    <n v="2"/>
    <x v="0"/>
    <x v="0"/>
  </r>
  <r>
    <x v="952"/>
    <x v="6"/>
    <x v="2"/>
    <n v="0.70023100000000005"/>
    <x v="12"/>
    <n v="2"/>
    <x v="0"/>
    <x v="0"/>
  </r>
  <r>
    <x v="952"/>
    <x v="15"/>
    <x v="2"/>
    <n v="0.72836140000000005"/>
    <x v="12"/>
    <n v="2"/>
    <x v="0"/>
    <x v="0"/>
  </r>
  <r>
    <x v="952"/>
    <x v="8"/>
    <x v="2"/>
    <n v="0.75624769999999997"/>
    <x v="12"/>
    <n v="2"/>
    <x v="0"/>
    <x v="0"/>
  </r>
  <r>
    <x v="952"/>
    <x v="9"/>
    <x v="2"/>
    <n v="0.83876790000000001"/>
    <x v="12"/>
    <n v="2"/>
    <x v="0"/>
    <x v="0"/>
  </r>
  <r>
    <x v="952"/>
    <x v="10"/>
    <x v="2"/>
    <n v="0.88689799999999996"/>
    <x v="12"/>
    <n v="2"/>
    <x v="0"/>
    <x v="0"/>
  </r>
  <r>
    <x v="952"/>
    <x v="12"/>
    <x v="2"/>
    <n v="0.98567850000000001"/>
    <x v="12"/>
    <n v="2"/>
    <x v="0"/>
    <x v="0"/>
  </r>
  <r>
    <x v="952"/>
    <x v="18"/>
    <x v="2"/>
    <n v="1.6131310000000001"/>
    <x v="12"/>
    <n v="2"/>
    <x v="0"/>
    <x v="0"/>
  </r>
  <r>
    <x v="952"/>
    <x v="19"/>
    <x v="2"/>
    <n v="1.5316419999999999"/>
    <x v="12"/>
    <n v="2"/>
    <x v="0"/>
    <x v="0"/>
  </r>
  <r>
    <x v="952"/>
    <x v="13"/>
    <x v="2"/>
    <n v="0.71520150000000005"/>
    <x v="12"/>
    <n v="2"/>
    <x v="0"/>
    <x v="0"/>
  </r>
  <r>
    <x v="952"/>
    <x v="20"/>
    <x v="2"/>
    <n v="1.280748"/>
    <x v="12"/>
    <n v="2"/>
    <x v="0"/>
    <x v="0"/>
  </r>
  <r>
    <x v="952"/>
    <x v="0"/>
    <x v="0"/>
    <n v="0.16625999999999999"/>
    <x v="12"/>
    <n v="2"/>
    <x v="0"/>
    <x v="0"/>
  </r>
  <r>
    <x v="952"/>
    <x v="14"/>
    <x v="0"/>
    <n v="0.50334999999999996"/>
    <x v="12"/>
    <n v="2"/>
    <x v="0"/>
    <x v="0"/>
  </r>
  <r>
    <x v="952"/>
    <x v="2"/>
    <x v="0"/>
    <n v="0.50334999999999996"/>
    <x v="12"/>
    <n v="2"/>
    <x v="0"/>
    <x v="0"/>
  </r>
  <r>
    <x v="952"/>
    <x v="5"/>
    <x v="0"/>
    <n v="0.16671"/>
    <x v="12"/>
    <n v="2"/>
    <x v="0"/>
    <x v="0"/>
  </r>
  <r>
    <x v="952"/>
    <x v="6"/>
    <x v="0"/>
    <n v="0.38919999999999999"/>
    <x v="12"/>
    <n v="2"/>
    <x v="0"/>
    <x v="0"/>
  </r>
  <r>
    <x v="952"/>
    <x v="15"/>
    <x v="0"/>
    <n v="0.64798"/>
    <x v="12"/>
    <n v="2"/>
    <x v="0"/>
    <x v="0"/>
  </r>
  <r>
    <x v="952"/>
    <x v="8"/>
    <x v="0"/>
    <n v="0.64798"/>
    <x v="12"/>
    <n v="2"/>
    <x v="0"/>
    <x v="0"/>
  </r>
  <r>
    <x v="952"/>
    <x v="9"/>
    <x v="0"/>
    <n v="0.64798"/>
    <x v="12"/>
    <n v="2"/>
    <x v="0"/>
    <x v="0"/>
  </r>
  <r>
    <x v="952"/>
    <x v="10"/>
    <x v="0"/>
    <n v="0.64798"/>
    <x v="12"/>
    <n v="2"/>
    <x v="0"/>
    <x v="0"/>
  </r>
  <r>
    <x v="952"/>
    <x v="12"/>
    <x v="0"/>
    <n v="0.64798"/>
    <x v="12"/>
    <n v="2"/>
    <x v="0"/>
    <x v="0"/>
  </r>
  <r>
    <x v="952"/>
    <x v="18"/>
    <x v="0"/>
    <n v="0.10630000000000001"/>
    <x v="12"/>
    <n v="2"/>
    <x v="0"/>
    <x v="0"/>
  </r>
  <r>
    <x v="952"/>
    <x v="19"/>
    <x v="0"/>
    <n v="0.13600000000000001"/>
    <x v="12"/>
    <n v="2"/>
    <x v="0"/>
    <x v="0"/>
  </r>
  <r>
    <x v="952"/>
    <x v="13"/>
    <x v="0"/>
    <n v="8.9709999999999998E-2"/>
    <x v="12"/>
    <n v="2"/>
    <x v="0"/>
    <x v="0"/>
  </r>
  <r>
    <x v="952"/>
    <x v="20"/>
    <x v="0"/>
    <n v="0.13600000000000001"/>
    <x v="12"/>
    <n v="2"/>
    <x v="0"/>
    <x v="0"/>
  </r>
  <r>
    <x v="952"/>
    <x v="0"/>
    <x v="1"/>
    <n v="0.1554837"/>
    <x v="12"/>
    <n v="2"/>
    <x v="0"/>
    <x v="0"/>
  </r>
  <r>
    <x v="952"/>
    <x v="14"/>
    <x v="1"/>
    <n v="0.28293740000000001"/>
    <x v="12"/>
    <n v="2"/>
    <x v="0"/>
    <x v="0"/>
  </r>
  <r>
    <x v="952"/>
    <x v="2"/>
    <x v="1"/>
    <n v="0.291352"/>
    <x v="12"/>
    <n v="2"/>
    <x v="0"/>
    <x v="0"/>
  </r>
  <r>
    <x v="952"/>
    <x v="5"/>
    <x v="1"/>
    <n v="0.1280442"/>
    <x v="12"/>
    <n v="2"/>
    <x v="0"/>
    <x v="0"/>
  </r>
  <r>
    <x v="952"/>
    <x v="6"/>
    <x v="1"/>
    <n v="0.25056909999999999"/>
    <x v="12"/>
    <n v="2"/>
    <x v="0"/>
    <x v="0"/>
  </r>
  <r>
    <x v="952"/>
    <x v="15"/>
    <x v="1"/>
    <n v="0.31655850000000002"/>
    <x v="12"/>
    <n v="2"/>
    <x v="0"/>
    <x v="0"/>
  </r>
  <r>
    <x v="952"/>
    <x v="8"/>
    <x v="1"/>
    <n v="0.32297239999999999"/>
    <x v="12"/>
    <n v="2"/>
    <x v="0"/>
    <x v="0"/>
  </r>
  <r>
    <x v="952"/>
    <x v="9"/>
    <x v="1"/>
    <n v="0.34195199999999998"/>
    <x v="12"/>
    <n v="2"/>
    <x v="0"/>
    <x v="0"/>
  </r>
  <r>
    <x v="952"/>
    <x v="10"/>
    <x v="1"/>
    <n v="0.3530219"/>
    <x v="12"/>
    <n v="2"/>
    <x v="0"/>
    <x v="0"/>
  </r>
  <r>
    <x v="952"/>
    <x v="12"/>
    <x v="1"/>
    <n v="0.37574150000000001"/>
    <x v="12"/>
    <n v="2"/>
    <x v="0"/>
    <x v="0"/>
  </r>
  <r>
    <x v="952"/>
    <x v="18"/>
    <x v="1"/>
    <n v="0.39546910000000002"/>
    <x v="12"/>
    <n v="2"/>
    <x v="0"/>
    <x v="0"/>
  </r>
  <r>
    <x v="952"/>
    <x v="19"/>
    <x v="1"/>
    <n v="0.3835577"/>
    <x v="12"/>
    <n v="2"/>
    <x v="0"/>
    <x v="0"/>
  </r>
  <r>
    <x v="952"/>
    <x v="13"/>
    <x v="1"/>
    <n v="0.1046385"/>
    <x v="12"/>
    <n v="2"/>
    <x v="0"/>
    <x v="0"/>
  </r>
  <r>
    <x v="952"/>
    <x v="20"/>
    <x v="1"/>
    <n v="0.32585199999999997"/>
    <x v="12"/>
    <n v="2"/>
    <x v="0"/>
    <x v="0"/>
  </r>
  <r>
    <x v="953"/>
    <x v="0"/>
    <x v="3"/>
    <n v="0.81110000000000004"/>
    <x v="12"/>
    <n v="3"/>
    <x v="0"/>
    <x v="0"/>
  </r>
  <r>
    <x v="953"/>
    <x v="14"/>
    <x v="3"/>
    <n v="1.5408999999999999"/>
    <x v="12"/>
    <n v="3"/>
    <x v="0"/>
    <x v="0"/>
  </r>
  <r>
    <x v="953"/>
    <x v="2"/>
    <x v="3"/>
    <n v="1.5854999999999999"/>
    <x v="12"/>
    <n v="3"/>
    <x v="0"/>
    <x v="0"/>
  </r>
  <r>
    <x v="953"/>
    <x v="5"/>
    <x v="3"/>
    <n v="1.1395999999999999"/>
    <x v="12"/>
    <n v="3"/>
    <x v="0"/>
    <x v="0"/>
  </r>
  <r>
    <x v="953"/>
    <x v="6"/>
    <x v="3"/>
    <n v="1.3606"/>
    <x v="12"/>
    <n v="3"/>
    <x v="0"/>
    <x v="0"/>
  </r>
  <r>
    <x v="953"/>
    <x v="15"/>
    <x v="3"/>
    <n v="1.7014"/>
    <x v="12"/>
    <n v="3"/>
    <x v="0"/>
    <x v="0"/>
  </r>
  <r>
    <x v="953"/>
    <x v="8"/>
    <x v="3"/>
    <n v="1.7372000000000001"/>
    <x v="12"/>
    <n v="3"/>
    <x v="0"/>
    <x v="0"/>
  </r>
  <r>
    <x v="953"/>
    <x v="9"/>
    <x v="3"/>
    <n v="1.8165"/>
    <x v="12"/>
    <n v="3"/>
    <x v="0"/>
    <x v="0"/>
  </r>
  <r>
    <x v="953"/>
    <x v="10"/>
    <x v="3"/>
    <n v="1.8898999999999999"/>
    <x v="12"/>
    <n v="3"/>
    <x v="0"/>
    <x v="0"/>
  </r>
  <r>
    <x v="953"/>
    <x v="12"/>
    <x v="3"/>
    <n v="2.0186999999999999"/>
    <x v="12"/>
    <n v="3"/>
    <x v="0"/>
    <x v="0"/>
  </r>
  <r>
    <x v="953"/>
    <x v="18"/>
    <x v="3"/>
    <n v="2.1339000000000001"/>
    <x v="12"/>
    <n v="3"/>
    <x v="0"/>
    <x v="0"/>
  </r>
  <r>
    <x v="953"/>
    <x v="19"/>
    <x v="3"/>
    <n v="2.1113"/>
    <x v="12"/>
    <n v="3"/>
    <x v="0"/>
    <x v="0"/>
  </r>
  <r>
    <x v="953"/>
    <x v="13"/>
    <x v="3"/>
    <n v="0.93440000000000001"/>
    <x v="12"/>
    <n v="3"/>
    <x v="0"/>
    <x v="0"/>
  </r>
  <r>
    <x v="953"/>
    <x v="20"/>
    <x v="3"/>
    <n v="1.9006000000000001"/>
    <x v="12"/>
    <n v="3"/>
    <x v="0"/>
    <x v="0"/>
  </r>
  <r>
    <x v="953"/>
    <x v="0"/>
    <x v="2"/>
    <n v="0.49317090000000002"/>
    <x v="12"/>
    <n v="3"/>
    <x v="0"/>
    <x v="0"/>
  </r>
  <r>
    <x v="953"/>
    <x v="14"/>
    <x v="2"/>
    <n v="0.74941420000000003"/>
    <x v="12"/>
    <n v="3"/>
    <x v="0"/>
    <x v="0"/>
  </r>
  <r>
    <x v="953"/>
    <x v="2"/>
    <x v="2"/>
    <n v="0.7856744"/>
    <x v="12"/>
    <n v="3"/>
    <x v="0"/>
    <x v="0"/>
  </r>
  <r>
    <x v="953"/>
    <x v="5"/>
    <x v="2"/>
    <n v="0.84178560000000002"/>
    <x v="12"/>
    <n v="3"/>
    <x v="0"/>
    <x v="0"/>
  </r>
  <r>
    <x v="953"/>
    <x v="6"/>
    <x v="2"/>
    <n v="0.71697889999999997"/>
    <x v="12"/>
    <n v="3"/>
    <x v="0"/>
    <x v="0"/>
  </r>
  <r>
    <x v="953"/>
    <x v="15"/>
    <x v="2"/>
    <n v="0.73527209999999998"/>
    <x v="12"/>
    <n v="3"/>
    <x v="0"/>
    <x v="0"/>
  </r>
  <r>
    <x v="953"/>
    <x v="8"/>
    <x v="2"/>
    <n v="0.7643778"/>
    <x v="12"/>
    <n v="3"/>
    <x v="0"/>
    <x v="0"/>
  </r>
  <r>
    <x v="953"/>
    <x v="9"/>
    <x v="2"/>
    <n v="0.82884930000000001"/>
    <x v="12"/>
    <n v="3"/>
    <x v="0"/>
    <x v="0"/>
  </r>
  <r>
    <x v="953"/>
    <x v="10"/>
    <x v="2"/>
    <n v="0.88852410000000004"/>
    <x v="12"/>
    <n v="3"/>
    <x v="0"/>
    <x v="0"/>
  </r>
  <r>
    <x v="953"/>
    <x v="12"/>
    <x v="2"/>
    <n v="0.99323950000000005"/>
    <x v="12"/>
    <n v="3"/>
    <x v="0"/>
    <x v="0"/>
  </r>
  <r>
    <x v="953"/>
    <x v="18"/>
    <x v="2"/>
    <n v="1.6285780000000001"/>
    <x v="12"/>
    <n v="3"/>
    <x v="0"/>
    <x v="0"/>
  </r>
  <r>
    <x v="953"/>
    <x v="19"/>
    <x v="2"/>
    <n v="1.5805039999999999"/>
    <x v="12"/>
    <n v="3"/>
    <x v="0"/>
    <x v="0"/>
  </r>
  <r>
    <x v="953"/>
    <x v="13"/>
    <x v="2"/>
    <n v="0.73719270000000003"/>
    <x v="12"/>
    <n v="3"/>
    <x v="0"/>
    <x v="0"/>
  </r>
  <r>
    <x v="953"/>
    <x v="20"/>
    <x v="2"/>
    <n v="1.409203"/>
    <x v="12"/>
    <n v="3"/>
    <x v="0"/>
    <x v="0"/>
  </r>
  <r>
    <x v="953"/>
    <x v="0"/>
    <x v="0"/>
    <n v="0.16625999999999999"/>
    <x v="12"/>
    <n v="3"/>
    <x v="0"/>
    <x v="0"/>
  </r>
  <r>
    <x v="953"/>
    <x v="14"/>
    <x v="0"/>
    <n v="0.50334999999999996"/>
    <x v="12"/>
    <n v="3"/>
    <x v="0"/>
    <x v="0"/>
  </r>
  <r>
    <x v="953"/>
    <x v="2"/>
    <x v="0"/>
    <n v="0.50334999999999996"/>
    <x v="12"/>
    <n v="3"/>
    <x v="0"/>
    <x v="0"/>
  </r>
  <r>
    <x v="953"/>
    <x v="5"/>
    <x v="0"/>
    <n v="0.16671"/>
    <x v="12"/>
    <n v="3"/>
    <x v="0"/>
    <x v="0"/>
  </r>
  <r>
    <x v="953"/>
    <x v="6"/>
    <x v="0"/>
    <n v="0.38919999999999999"/>
    <x v="12"/>
    <n v="3"/>
    <x v="0"/>
    <x v="0"/>
  </r>
  <r>
    <x v="953"/>
    <x v="15"/>
    <x v="0"/>
    <n v="0.64798"/>
    <x v="12"/>
    <n v="3"/>
    <x v="0"/>
    <x v="0"/>
  </r>
  <r>
    <x v="953"/>
    <x v="8"/>
    <x v="0"/>
    <n v="0.64798"/>
    <x v="12"/>
    <n v="3"/>
    <x v="0"/>
    <x v="0"/>
  </r>
  <r>
    <x v="953"/>
    <x v="9"/>
    <x v="0"/>
    <n v="0.64798"/>
    <x v="12"/>
    <n v="3"/>
    <x v="0"/>
    <x v="0"/>
  </r>
  <r>
    <x v="953"/>
    <x v="10"/>
    <x v="0"/>
    <n v="0.64798"/>
    <x v="12"/>
    <n v="3"/>
    <x v="0"/>
    <x v="0"/>
  </r>
  <r>
    <x v="953"/>
    <x v="12"/>
    <x v="0"/>
    <n v="0.64798"/>
    <x v="12"/>
    <n v="3"/>
    <x v="0"/>
    <x v="0"/>
  </r>
  <r>
    <x v="953"/>
    <x v="18"/>
    <x v="0"/>
    <n v="0.10630000000000001"/>
    <x v="12"/>
    <n v="3"/>
    <x v="0"/>
    <x v="0"/>
  </r>
  <r>
    <x v="953"/>
    <x v="19"/>
    <x v="0"/>
    <n v="0.13600000000000001"/>
    <x v="12"/>
    <n v="3"/>
    <x v="0"/>
    <x v="0"/>
  </r>
  <r>
    <x v="953"/>
    <x v="13"/>
    <x v="0"/>
    <n v="8.9709999999999998E-2"/>
    <x v="12"/>
    <n v="3"/>
    <x v="0"/>
    <x v="0"/>
  </r>
  <r>
    <x v="953"/>
    <x v="20"/>
    <x v="0"/>
    <n v="0.13600000000000001"/>
    <x v="12"/>
    <n v="3"/>
    <x v="0"/>
    <x v="0"/>
  </r>
  <r>
    <x v="953"/>
    <x v="0"/>
    <x v="1"/>
    <n v="0.1516691"/>
    <x v="12"/>
    <n v="3"/>
    <x v="0"/>
    <x v="0"/>
  </r>
  <r>
    <x v="953"/>
    <x v="14"/>
    <x v="1"/>
    <n v="0.2881358"/>
    <x v="12"/>
    <n v="3"/>
    <x v="0"/>
    <x v="0"/>
  </r>
  <r>
    <x v="953"/>
    <x v="2"/>
    <x v="1"/>
    <n v="0.29647560000000001"/>
    <x v="12"/>
    <n v="3"/>
    <x v="0"/>
    <x v="0"/>
  </r>
  <r>
    <x v="953"/>
    <x v="5"/>
    <x v="1"/>
    <n v="0.13110440000000001"/>
    <x v="12"/>
    <n v="3"/>
    <x v="0"/>
    <x v="0"/>
  </r>
  <r>
    <x v="953"/>
    <x v="6"/>
    <x v="1"/>
    <n v="0.25442110000000001"/>
    <x v="12"/>
    <n v="3"/>
    <x v="0"/>
    <x v="0"/>
  </r>
  <r>
    <x v="953"/>
    <x v="15"/>
    <x v="1"/>
    <n v="0.31814799999999999"/>
    <x v="12"/>
    <n v="3"/>
    <x v="0"/>
    <x v="0"/>
  </r>
  <r>
    <x v="953"/>
    <x v="8"/>
    <x v="1"/>
    <n v="0.32484229999999997"/>
    <x v="12"/>
    <n v="3"/>
    <x v="0"/>
    <x v="0"/>
  </r>
  <r>
    <x v="953"/>
    <x v="9"/>
    <x v="1"/>
    <n v="0.33967069999999999"/>
    <x v="12"/>
    <n v="3"/>
    <x v="0"/>
    <x v="0"/>
  </r>
  <r>
    <x v="953"/>
    <x v="10"/>
    <x v="1"/>
    <n v="0.35339589999999999"/>
    <x v="12"/>
    <n v="3"/>
    <x v="0"/>
    <x v="0"/>
  </r>
  <r>
    <x v="953"/>
    <x v="12"/>
    <x v="1"/>
    <n v="0.3774805"/>
    <x v="12"/>
    <n v="3"/>
    <x v="0"/>
    <x v="0"/>
  </r>
  <r>
    <x v="953"/>
    <x v="18"/>
    <x v="1"/>
    <n v="0.39902189999999998"/>
    <x v="12"/>
    <n v="3"/>
    <x v="0"/>
    <x v="0"/>
  </r>
  <r>
    <x v="953"/>
    <x v="19"/>
    <x v="1"/>
    <n v="0.39479589999999998"/>
    <x v="12"/>
    <n v="3"/>
    <x v="0"/>
    <x v="0"/>
  </r>
  <r>
    <x v="953"/>
    <x v="13"/>
    <x v="1"/>
    <n v="0.1074973"/>
    <x v="12"/>
    <n v="3"/>
    <x v="0"/>
    <x v="0"/>
  </r>
  <r>
    <x v="953"/>
    <x v="20"/>
    <x v="1"/>
    <n v="0.35539670000000001"/>
    <x v="12"/>
    <n v="3"/>
    <x v="0"/>
    <x v="0"/>
  </r>
  <r>
    <x v="954"/>
    <x v="0"/>
    <x v="3"/>
    <n v="0.80400000000000005"/>
    <x v="12"/>
    <n v="4"/>
    <x v="0"/>
    <x v="0"/>
  </r>
  <r>
    <x v="954"/>
    <x v="14"/>
    <x v="3"/>
    <n v="1.5513999999999999"/>
    <x v="12"/>
    <n v="4"/>
    <x v="0"/>
    <x v="0"/>
  </r>
  <r>
    <x v="954"/>
    <x v="2"/>
    <x v="3"/>
    <n v="1.6059000000000001"/>
    <x v="12"/>
    <n v="4"/>
    <x v="0"/>
    <x v="0"/>
  </r>
  <r>
    <x v="954"/>
    <x v="5"/>
    <x v="3"/>
    <n v="1.1627000000000001"/>
    <x v="12"/>
    <n v="4"/>
    <x v="0"/>
    <x v="0"/>
  </r>
  <r>
    <x v="954"/>
    <x v="6"/>
    <x v="3"/>
    <n v="1.3815999999999999"/>
    <x v="12"/>
    <n v="4"/>
    <x v="0"/>
    <x v="0"/>
  </r>
  <r>
    <x v="954"/>
    <x v="15"/>
    <x v="3"/>
    <n v="1.7050000000000001"/>
    <x v="12"/>
    <n v="4"/>
    <x v="0"/>
    <x v="0"/>
  </r>
  <r>
    <x v="954"/>
    <x v="8"/>
    <x v="3"/>
    <n v="1.7557"/>
    <x v="12"/>
    <n v="4"/>
    <x v="0"/>
    <x v="0"/>
  </r>
  <r>
    <x v="954"/>
    <x v="9"/>
    <x v="3"/>
    <n v="1.8297000000000001"/>
    <x v="12"/>
    <n v="4"/>
    <x v="0"/>
    <x v="0"/>
  </r>
  <r>
    <x v="954"/>
    <x v="10"/>
    <x v="3"/>
    <n v="1.8911"/>
    <x v="12"/>
    <n v="4"/>
    <x v="0"/>
    <x v="0"/>
  </r>
  <r>
    <x v="954"/>
    <x v="12"/>
    <x v="3"/>
    <n v="2.0284"/>
    <x v="12"/>
    <n v="4"/>
    <x v="0"/>
    <x v="0"/>
  </r>
  <r>
    <x v="954"/>
    <x v="18"/>
    <x v="3"/>
    <n v="2.1187"/>
    <x v="12"/>
    <n v="4"/>
    <x v="0"/>
    <x v="0"/>
  </r>
  <r>
    <x v="954"/>
    <x v="19"/>
    <x v="3"/>
    <n v="2.0987"/>
    <x v="12"/>
    <n v="4"/>
    <x v="0"/>
    <x v="0"/>
  </r>
  <r>
    <x v="954"/>
    <x v="13"/>
    <x v="3"/>
    <n v="0.95484000000000002"/>
    <x v="12"/>
    <n v="4"/>
    <x v="0"/>
    <x v="0"/>
  </r>
  <r>
    <x v="954"/>
    <x v="20"/>
    <x v="3"/>
    <n v="1.9006000000000001"/>
    <x v="12"/>
    <n v="4"/>
    <x v="0"/>
    <x v="0"/>
  </r>
  <r>
    <x v="954"/>
    <x v="0"/>
    <x v="2"/>
    <n v="0.48739850000000001"/>
    <x v="12"/>
    <n v="4"/>
    <x v="0"/>
    <x v="0"/>
  </r>
  <r>
    <x v="954"/>
    <x v="14"/>
    <x v="2"/>
    <n v="0.75795069999999998"/>
    <x v="12"/>
    <n v="4"/>
    <x v="0"/>
    <x v="0"/>
  </r>
  <r>
    <x v="954"/>
    <x v="2"/>
    <x v="2"/>
    <n v="0.80225979999999997"/>
    <x v="12"/>
    <n v="4"/>
    <x v="0"/>
    <x v="0"/>
  </r>
  <r>
    <x v="954"/>
    <x v="5"/>
    <x v="2"/>
    <n v="0.86222810000000005"/>
    <x v="12"/>
    <n v="4"/>
    <x v="0"/>
    <x v="0"/>
  </r>
  <r>
    <x v="954"/>
    <x v="6"/>
    <x v="2"/>
    <n v="0.73405209999999999"/>
    <x v="12"/>
    <n v="4"/>
    <x v="0"/>
    <x v="0"/>
  </r>
  <r>
    <x v="954"/>
    <x v="15"/>
    <x v="2"/>
    <n v="0.73819889999999999"/>
    <x v="12"/>
    <n v="4"/>
    <x v="0"/>
    <x v="0"/>
  </r>
  <r>
    <x v="954"/>
    <x v="8"/>
    <x v="2"/>
    <n v="0.77941839999999996"/>
    <x v="12"/>
    <n v="4"/>
    <x v="0"/>
    <x v="0"/>
  </r>
  <r>
    <x v="954"/>
    <x v="9"/>
    <x v="2"/>
    <n v="0.83958100000000002"/>
    <x v="12"/>
    <n v="4"/>
    <x v="0"/>
    <x v="0"/>
  </r>
  <r>
    <x v="954"/>
    <x v="10"/>
    <x v="2"/>
    <n v="0.8894997"/>
    <x v="12"/>
    <n v="4"/>
    <x v="0"/>
    <x v="0"/>
  </r>
  <r>
    <x v="954"/>
    <x v="12"/>
    <x v="2"/>
    <n v="1.001126"/>
    <x v="12"/>
    <n v="4"/>
    <x v="0"/>
    <x v="0"/>
  </r>
  <r>
    <x v="954"/>
    <x v="18"/>
    <x v="2"/>
    <n v="1.61622"/>
    <x v="12"/>
    <n v="4"/>
    <x v="0"/>
    <x v="0"/>
  </r>
  <r>
    <x v="954"/>
    <x v="19"/>
    <x v="2"/>
    <n v="1.57026"/>
    <x v="12"/>
    <n v="4"/>
    <x v="0"/>
    <x v="0"/>
  </r>
  <r>
    <x v="954"/>
    <x v="13"/>
    <x v="2"/>
    <n v="0.75528119999999999"/>
    <x v="12"/>
    <n v="4"/>
    <x v="0"/>
    <x v="0"/>
  </r>
  <r>
    <x v="954"/>
    <x v="20"/>
    <x v="2"/>
    <n v="1.409203"/>
    <x v="12"/>
    <n v="4"/>
    <x v="0"/>
    <x v="0"/>
  </r>
  <r>
    <x v="954"/>
    <x v="0"/>
    <x v="0"/>
    <n v="0.16625999999999999"/>
    <x v="12"/>
    <n v="4"/>
    <x v="0"/>
    <x v="0"/>
  </r>
  <r>
    <x v="954"/>
    <x v="14"/>
    <x v="0"/>
    <n v="0.50334999999999996"/>
    <x v="12"/>
    <n v="4"/>
    <x v="0"/>
    <x v="0"/>
  </r>
  <r>
    <x v="954"/>
    <x v="2"/>
    <x v="0"/>
    <n v="0.50334999999999996"/>
    <x v="12"/>
    <n v="4"/>
    <x v="0"/>
    <x v="0"/>
  </r>
  <r>
    <x v="954"/>
    <x v="5"/>
    <x v="0"/>
    <n v="0.16671"/>
    <x v="12"/>
    <n v="4"/>
    <x v="0"/>
    <x v="0"/>
  </r>
  <r>
    <x v="954"/>
    <x v="6"/>
    <x v="0"/>
    <n v="0.38919999999999999"/>
    <x v="12"/>
    <n v="4"/>
    <x v="0"/>
    <x v="0"/>
  </r>
  <r>
    <x v="954"/>
    <x v="15"/>
    <x v="0"/>
    <n v="0.64798"/>
    <x v="12"/>
    <n v="4"/>
    <x v="0"/>
    <x v="0"/>
  </r>
  <r>
    <x v="954"/>
    <x v="8"/>
    <x v="0"/>
    <n v="0.64798"/>
    <x v="12"/>
    <n v="4"/>
    <x v="0"/>
    <x v="0"/>
  </r>
  <r>
    <x v="954"/>
    <x v="9"/>
    <x v="0"/>
    <n v="0.64798"/>
    <x v="12"/>
    <n v="4"/>
    <x v="0"/>
    <x v="0"/>
  </r>
  <r>
    <x v="954"/>
    <x v="10"/>
    <x v="0"/>
    <n v="0.64798"/>
    <x v="12"/>
    <n v="4"/>
    <x v="0"/>
    <x v="0"/>
  </r>
  <r>
    <x v="954"/>
    <x v="12"/>
    <x v="0"/>
    <n v="0.64798"/>
    <x v="12"/>
    <n v="4"/>
    <x v="0"/>
    <x v="0"/>
  </r>
  <r>
    <x v="954"/>
    <x v="18"/>
    <x v="0"/>
    <n v="0.10630000000000001"/>
    <x v="12"/>
    <n v="4"/>
    <x v="0"/>
    <x v="0"/>
  </r>
  <r>
    <x v="954"/>
    <x v="19"/>
    <x v="0"/>
    <n v="0.13600000000000001"/>
    <x v="12"/>
    <n v="4"/>
    <x v="0"/>
    <x v="0"/>
  </r>
  <r>
    <x v="954"/>
    <x v="13"/>
    <x v="0"/>
    <n v="8.9709999999999998E-2"/>
    <x v="12"/>
    <n v="4"/>
    <x v="0"/>
    <x v="0"/>
  </r>
  <r>
    <x v="954"/>
    <x v="20"/>
    <x v="0"/>
    <n v="0.13600000000000001"/>
    <x v="12"/>
    <n v="4"/>
    <x v="0"/>
    <x v="0"/>
  </r>
  <r>
    <x v="954"/>
    <x v="0"/>
    <x v="1"/>
    <n v="0.15034149999999999"/>
    <x v="12"/>
    <n v="4"/>
    <x v="0"/>
    <x v="0"/>
  </r>
  <r>
    <x v="954"/>
    <x v="14"/>
    <x v="1"/>
    <n v="0.2900992"/>
    <x v="12"/>
    <n v="4"/>
    <x v="0"/>
    <x v="0"/>
  </r>
  <r>
    <x v="954"/>
    <x v="2"/>
    <x v="1"/>
    <n v="0.30029030000000001"/>
    <x v="12"/>
    <n v="4"/>
    <x v="0"/>
    <x v="0"/>
  </r>
  <r>
    <x v="954"/>
    <x v="5"/>
    <x v="1"/>
    <n v="0.13376199999999999"/>
    <x v="12"/>
    <n v="4"/>
    <x v="0"/>
    <x v="0"/>
  </r>
  <r>
    <x v="954"/>
    <x v="6"/>
    <x v="1"/>
    <n v="0.25834800000000002"/>
    <x v="12"/>
    <n v="4"/>
    <x v="0"/>
    <x v="0"/>
  </r>
  <r>
    <x v="954"/>
    <x v="15"/>
    <x v="1"/>
    <n v="0.31882110000000002"/>
    <x v="12"/>
    <n v="4"/>
    <x v="0"/>
    <x v="0"/>
  </r>
  <r>
    <x v="954"/>
    <x v="8"/>
    <x v="1"/>
    <n v="0.32830160000000003"/>
    <x v="12"/>
    <n v="4"/>
    <x v="0"/>
    <x v="0"/>
  </r>
  <r>
    <x v="954"/>
    <x v="9"/>
    <x v="1"/>
    <n v="0.34213900000000003"/>
    <x v="12"/>
    <n v="4"/>
    <x v="0"/>
    <x v="0"/>
  </r>
  <r>
    <x v="954"/>
    <x v="10"/>
    <x v="1"/>
    <n v="0.3536203"/>
    <x v="12"/>
    <n v="4"/>
    <x v="0"/>
    <x v="0"/>
  </r>
  <r>
    <x v="954"/>
    <x v="12"/>
    <x v="1"/>
    <n v="0.37929429999999997"/>
    <x v="12"/>
    <n v="4"/>
    <x v="0"/>
    <x v="0"/>
  </r>
  <r>
    <x v="954"/>
    <x v="18"/>
    <x v="1"/>
    <n v="0.39617970000000002"/>
    <x v="12"/>
    <n v="4"/>
    <x v="0"/>
    <x v="0"/>
  </r>
  <r>
    <x v="954"/>
    <x v="19"/>
    <x v="1"/>
    <n v="0.39243980000000001"/>
    <x v="12"/>
    <n v="4"/>
    <x v="0"/>
    <x v="0"/>
  </r>
  <r>
    <x v="954"/>
    <x v="13"/>
    <x v="1"/>
    <n v="0.1098488"/>
    <x v="12"/>
    <n v="4"/>
    <x v="0"/>
    <x v="0"/>
  </r>
  <r>
    <x v="954"/>
    <x v="20"/>
    <x v="1"/>
    <n v="0.35539670000000001"/>
    <x v="12"/>
    <n v="4"/>
    <x v="0"/>
    <x v="0"/>
  </r>
  <r>
    <x v="955"/>
    <x v="0"/>
    <x v="3"/>
    <n v="0.80879999999999996"/>
    <x v="12"/>
    <n v="5"/>
    <x v="0"/>
    <x v="0"/>
  </r>
  <r>
    <x v="955"/>
    <x v="14"/>
    <x v="3"/>
    <n v="1.5911"/>
    <x v="12"/>
    <n v="5"/>
    <x v="0"/>
    <x v="0"/>
  </r>
  <r>
    <x v="955"/>
    <x v="2"/>
    <x v="3"/>
    <n v="1.6282000000000001"/>
    <x v="12"/>
    <n v="5"/>
    <x v="0"/>
    <x v="0"/>
  </r>
  <r>
    <x v="955"/>
    <x v="5"/>
    <x v="3"/>
    <n v="1.1840999999999999"/>
    <x v="12"/>
    <n v="5"/>
    <x v="0"/>
    <x v="0"/>
  </r>
  <r>
    <x v="955"/>
    <x v="6"/>
    <x v="3"/>
    <n v="1.3949"/>
    <x v="12"/>
    <n v="5"/>
    <x v="0"/>
    <x v="0"/>
  </r>
  <r>
    <x v="955"/>
    <x v="15"/>
    <x v="3"/>
    <n v="1.7362"/>
    <x v="12"/>
    <n v="5"/>
    <x v="0"/>
    <x v="0"/>
  </r>
  <r>
    <x v="955"/>
    <x v="8"/>
    <x v="3"/>
    <n v="1.7639"/>
    <x v="12"/>
    <n v="5"/>
    <x v="0"/>
    <x v="0"/>
  </r>
  <r>
    <x v="955"/>
    <x v="9"/>
    <x v="3"/>
    <n v="1.8698999999999999"/>
    <x v="12"/>
    <n v="5"/>
    <x v="0"/>
    <x v="0"/>
  </r>
  <r>
    <x v="955"/>
    <x v="10"/>
    <x v="3"/>
    <n v="1.8955"/>
    <x v="12"/>
    <n v="5"/>
    <x v="0"/>
    <x v="0"/>
  </r>
  <r>
    <x v="955"/>
    <x v="12"/>
    <x v="3"/>
    <n v="2.0396000000000001"/>
    <x v="12"/>
    <n v="5"/>
    <x v="0"/>
    <x v="0"/>
  </r>
  <r>
    <x v="955"/>
    <x v="18"/>
    <x v="3"/>
    <n v="2.141"/>
    <x v="12"/>
    <n v="5"/>
    <x v="0"/>
    <x v="0"/>
  </r>
  <r>
    <x v="955"/>
    <x v="19"/>
    <x v="3"/>
    <n v="2.1185999999999998"/>
    <x v="12"/>
    <n v="5"/>
    <x v="0"/>
    <x v="0"/>
  </r>
  <r>
    <x v="955"/>
    <x v="13"/>
    <x v="3"/>
    <n v="0.97599999999999998"/>
    <x v="12"/>
    <n v="5"/>
    <x v="0"/>
    <x v="0"/>
  </r>
  <r>
    <x v="955"/>
    <x v="20"/>
    <x v="3"/>
    <n v="1.9006000000000001"/>
    <x v="12"/>
    <n v="5"/>
    <x v="0"/>
    <x v="0"/>
  </r>
  <r>
    <x v="955"/>
    <x v="0"/>
    <x v="2"/>
    <n v="0.49130099999999999"/>
    <x v="12"/>
    <n v="5"/>
    <x v="0"/>
    <x v="0"/>
  </r>
  <r>
    <x v="955"/>
    <x v="14"/>
    <x v="2"/>
    <n v="0.79022720000000002"/>
    <x v="12"/>
    <n v="5"/>
    <x v="0"/>
    <x v="0"/>
  </r>
  <r>
    <x v="955"/>
    <x v="2"/>
    <x v="2"/>
    <n v="0.82038990000000001"/>
    <x v="12"/>
    <n v="5"/>
    <x v="0"/>
    <x v="0"/>
  </r>
  <r>
    <x v="955"/>
    <x v="5"/>
    <x v="2"/>
    <n v="0.88116609999999995"/>
    <x v="12"/>
    <n v="5"/>
    <x v="0"/>
    <x v="0"/>
  </r>
  <r>
    <x v="955"/>
    <x v="6"/>
    <x v="2"/>
    <n v="0.74486509999999995"/>
    <x v="12"/>
    <n v="5"/>
    <x v="0"/>
    <x v="0"/>
  </r>
  <r>
    <x v="955"/>
    <x v="15"/>
    <x v="2"/>
    <n v="0.76356469999999999"/>
    <x v="12"/>
    <n v="5"/>
    <x v="0"/>
    <x v="0"/>
  </r>
  <r>
    <x v="955"/>
    <x v="8"/>
    <x v="2"/>
    <n v="0.78608509999999998"/>
    <x v="12"/>
    <n v="5"/>
    <x v="0"/>
    <x v="0"/>
  </r>
  <r>
    <x v="955"/>
    <x v="9"/>
    <x v="2"/>
    <n v="0.87226389999999998"/>
    <x v="12"/>
    <n v="5"/>
    <x v="0"/>
    <x v="0"/>
  </r>
  <r>
    <x v="955"/>
    <x v="10"/>
    <x v="2"/>
    <n v="0.89307689999999995"/>
    <x v="12"/>
    <n v="5"/>
    <x v="0"/>
    <x v="0"/>
  </r>
  <r>
    <x v="955"/>
    <x v="12"/>
    <x v="2"/>
    <n v="1.0102310000000001"/>
    <x v="12"/>
    <n v="5"/>
    <x v="0"/>
    <x v="0"/>
  </r>
  <r>
    <x v="955"/>
    <x v="18"/>
    <x v="2"/>
    <n v="1.63435"/>
    <x v="12"/>
    <n v="5"/>
    <x v="0"/>
    <x v="0"/>
  </r>
  <r>
    <x v="955"/>
    <x v="19"/>
    <x v="2"/>
    <n v="1.5864389999999999"/>
    <x v="12"/>
    <n v="5"/>
    <x v="0"/>
    <x v="0"/>
  </r>
  <r>
    <x v="955"/>
    <x v="13"/>
    <x v="2"/>
    <n v="0.77400679999999999"/>
    <x v="12"/>
    <n v="5"/>
    <x v="0"/>
    <x v="0"/>
  </r>
  <r>
    <x v="955"/>
    <x v="20"/>
    <x v="2"/>
    <n v="1.409203"/>
    <x v="12"/>
    <n v="5"/>
    <x v="0"/>
    <x v="0"/>
  </r>
  <r>
    <x v="955"/>
    <x v="0"/>
    <x v="0"/>
    <n v="0.16625999999999999"/>
    <x v="12"/>
    <n v="5"/>
    <x v="0"/>
    <x v="0"/>
  </r>
  <r>
    <x v="955"/>
    <x v="14"/>
    <x v="0"/>
    <n v="0.50334999999999996"/>
    <x v="12"/>
    <n v="5"/>
    <x v="0"/>
    <x v="0"/>
  </r>
  <r>
    <x v="955"/>
    <x v="2"/>
    <x v="0"/>
    <n v="0.50334999999999996"/>
    <x v="12"/>
    <n v="5"/>
    <x v="0"/>
    <x v="0"/>
  </r>
  <r>
    <x v="955"/>
    <x v="5"/>
    <x v="0"/>
    <n v="0.16671"/>
    <x v="12"/>
    <n v="5"/>
    <x v="0"/>
    <x v="0"/>
  </r>
  <r>
    <x v="955"/>
    <x v="6"/>
    <x v="0"/>
    <n v="0.38919999999999999"/>
    <x v="12"/>
    <n v="5"/>
    <x v="0"/>
    <x v="0"/>
  </r>
  <r>
    <x v="955"/>
    <x v="15"/>
    <x v="0"/>
    <n v="0.64798"/>
    <x v="12"/>
    <n v="5"/>
    <x v="0"/>
    <x v="0"/>
  </r>
  <r>
    <x v="955"/>
    <x v="8"/>
    <x v="0"/>
    <n v="0.64798"/>
    <x v="12"/>
    <n v="5"/>
    <x v="0"/>
    <x v="0"/>
  </r>
  <r>
    <x v="955"/>
    <x v="9"/>
    <x v="0"/>
    <n v="0.64798"/>
    <x v="12"/>
    <n v="5"/>
    <x v="0"/>
    <x v="0"/>
  </r>
  <r>
    <x v="955"/>
    <x v="10"/>
    <x v="0"/>
    <n v="0.64798"/>
    <x v="12"/>
    <n v="5"/>
    <x v="0"/>
    <x v="0"/>
  </r>
  <r>
    <x v="955"/>
    <x v="12"/>
    <x v="0"/>
    <n v="0.64798"/>
    <x v="12"/>
    <n v="5"/>
    <x v="0"/>
    <x v="0"/>
  </r>
  <r>
    <x v="955"/>
    <x v="18"/>
    <x v="0"/>
    <n v="0.10630000000000001"/>
    <x v="12"/>
    <n v="5"/>
    <x v="0"/>
    <x v="0"/>
  </r>
  <r>
    <x v="955"/>
    <x v="19"/>
    <x v="0"/>
    <n v="0.13600000000000001"/>
    <x v="12"/>
    <n v="5"/>
    <x v="0"/>
    <x v="0"/>
  </r>
  <r>
    <x v="955"/>
    <x v="13"/>
    <x v="0"/>
    <n v="8.9709999999999998E-2"/>
    <x v="12"/>
    <n v="5"/>
    <x v="0"/>
    <x v="0"/>
  </r>
  <r>
    <x v="955"/>
    <x v="20"/>
    <x v="0"/>
    <n v="0.13600000000000001"/>
    <x v="12"/>
    <n v="5"/>
    <x v="0"/>
    <x v="0"/>
  </r>
  <r>
    <x v="955"/>
    <x v="0"/>
    <x v="1"/>
    <n v="0.15123900000000001"/>
    <x v="12"/>
    <n v="5"/>
    <x v="0"/>
    <x v="0"/>
  </r>
  <r>
    <x v="955"/>
    <x v="14"/>
    <x v="1"/>
    <n v="0.29752279999999998"/>
    <x v="12"/>
    <n v="5"/>
    <x v="0"/>
    <x v="0"/>
  </r>
  <r>
    <x v="955"/>
    <x v="2"/>
    <x v="1"/>
    <n v="0.30446020000000001"/>
    <x v="12"/>
    <n v="5"/>
    <x v="0"/>
    <x v="0"/>
  </r>
  <r>
    <x v="955"/>
    <x v="5"/>
    <x v="1"/>
    <n v="0.13622390000000001"/>
    <x v="12"/>
    <n v="5"/>
    <x v="0"/>
    <x v="0"/>
  </r>
  <r>
    <x v="955"/>
    <x v="6"/>
    <x v="1"/>
    <n v="0.26083499999999998"/>
    <x v="12"/>
    <n v="5"/>
    <x v="0"/>
    <x v="0"/>
  </r>
  <r>
    <x v="955"/>
    <x v="15"/>
    <x v="1"/>
    <n v="0.32465529999999998"/>
    <x v="12"/>
    <n v="5"/>
    <x v="0"/>
    <x v="0"/>
  </r>
  <r>
    <x v="955"/>
    <x v="8"/>
    <x v="1"/>
    <n v="0.32983499999999999"/>
    <x v="12"/>
    <n v="5"/>
    <x v="0"/>
    <x v="0"/>
  </r>
  <r>
    <x v="955"/>
    <x v="9"/>
    <x v="1"/>
    <n v="0.34965610000000003"/>
    <x v="12"/>
    <n v="5"/>
    <x v="0"/>
    <x v="0"/>
  </r>
  <r>
    <x v="955"/>
    <x v="10"/>
    <x v="1"/>
    <n v="0.35444310000000001"/>
    <x v="12"/>
    <n v="5"/>
    <x v="0"/>
    <x v="0"/>
  </r>
  <r>
    <x v="955"/>
    <x v="12"/>
    <x v="1"/>
    <n v="0.38138860000000002"/>
    <x v="12"/>
    <n v="5"/>
    <x v="0"/>
    <x v="0"/>
  </r>
  <r>
    <x v="955"/>
    <x v="18"/>
    <x v="1"/>
    <n v="0.40034960000000003"/>
    <x v="12"/>
    <n v="5"/>
    <x v="0"/>
    <x v="0"/>
  </r>
  <r>
    <x v="955"/>
    <x v="19"/>
    <x v="1"/>
    <n v="0.39616099999999999"/>
    <x v="12"/>
    <n v="5"/>
    <x v="0"/>
    <x v="0"/>
  </r>
  <r>
    <x v="955"/>
    <x v="13"/>
    <x v="1"/>
    <n v="0.1122832"/>
    <x v="12"/>
    <n v="5"/>
    <x v="0"/>
    <x v="0"/>
  </r>
  <r>
    <x v="955"/>
    <x v="20"/>
    <x v="1"/>
    <n v="0.35539670000000001"/>
    <x v="12"/>
    <n v="5"/>
    <x v="0"/>
    <x v="0"/>
  </r>
  <r>
    <x v="956"/>
    <x v="0"/>
    <x v="3"/>
    <n v="0.82609999999999995"/>
    <x v="12"/>
    <n v="6"/>
    <x v="0"/>
    <x v="0"/>
  </r>
  <r>
    <x v="956"/>
    <x v="14"/>
    <x v="3"/>
    <n v="1.6122000000000001"/>
    <x v="12"/>
    <n v="6"/>
    <x v="0"/>
    <x v="0"/>
  </r>
  <r>
    <x v="956"/>
    <x v="2"/>
    <x v="3"/>
    <n v="1.6473"/>
    <x v="12"/>
    <n v="6"/>
    <x v="0"/>
    <x v="0"/>
  </r>
  <r>
    <x v="956"/>
    <x v="5"/>
    <x v="3"/>
    <n v="1.2062999999999999"/>
    <x v="12"/>
    <n v="6"/>
    <x v="0"/>
    <x v="0"/>
  </r>
  <r>
    <x v="956"/>
    <x v="6"/>
    <x v="3"/>
    <n v="1.4219999999999999"/>
    <x v="12"/>
    <n v="6"/>
    <x v="0"/>
    <x v="0"/>
  </r>
  <r>
    <x v="956"/>
    <x v="15"/>
    <x v="3"/>
    <n v="1.7575000000000001"/>
    <x v="12"/>
    <n v="6"/>
    <x v="0"/>
    <x v="0"/>
  </r>
  <r>
    <x v="956"/>
    <x v="8"/>
    <x v="3"/>
    <n v="1.7836000000000001"/>
    <x v="12"/>
    <n v="6"/>
    <x v="0"/>
    <x v="0"/>
  </r>
  <r>
    <x v="956"/>
    <x v="9"/>
    <x v="3"/>
    <n v="1.8875"/>
    <x v="12"/>
    <n v="6"/>
    <x v="0"/>
    <x v="0"/>
  </r>
  <r>
    <x v="956"/>
    <x v="10"/>
    <x v="3"/>
    <n v="1.8988"/>
    <x v="12"/>
    <n v="6"/>
    <x v="0"/>
    <x v="0"/>
  </r>
  <r>
    <x v="956"/>
    <x v="12"/>
    <x v="3"/>
    <n v="2.0514000000000001"/>
    <x v="12"/>
    <n v="6"/>
    <x v="0"/>
    <x v="0"/>
  </r>
  <r>
    <x v="956"/>
    <x v="18"/>
    <x v="3"/>
    <n v="2.1768999999999998"/>
    <x v="12"/>
    <n v="6"/>
    <x v="0"/>
    <x v="0"/>
  </r>
  <r>
    <x v="956"/>
    <x v="19"/>
    <x v="3"/>
    <n v="2.1766999999999999"/>
    <x v="12"/>
    <n v="6"/>
    <x v="0"/>
    <x v="0"/>
  </r>
  <r>
    <x v="956"/>
    <x v="13"/>
    <x v="3"/>
    <n v="1.0094000000000001"/>
    <x v="12"/>
    <n v="6"/>
    <x v="0"/>
    <x v="0"/>
  </r>
  <r>
    <x v="956"/>
    <x v="20"/>
    <x v="3"/>
    <n v="1.9805999999999999"/>
    <x v="12"/>
    <n v="6"/>
    <x v="0"/>
    <x v="0"/>
  </r>
  <r>
    <x v="956"/>
    <x v="0"/>
    <x v="2"/>
    <n v="0.50536599999999998"/>
    <x v="12"/>
    <n v="6"/>
    <x v="0"/>
    <x v="0"/>
  </r>
  <r>
    <x v="956"/>
    <x v="14"/>
    <x v="2"/>
    <n v="0.80738169999999998"/>
    <x v="12"/>
    <n v="6"/>
    <x v="0"/>
    <x v="0"/>
  </r>
  <r>
    <x v="956"/>
    <x v="2"/>
    <x v="2"/>
    <n v="0.83591819999999994"/>
    <x v="12"/>
    <n v="6"/>
    <x v="0"/>
    <x v="0"/>
  </r>
  <r>
    <x v="956"/>
    <x v="5"/>
    <x v="2"/>
    <n v="0.9008121"/>
    <x v="12"/>
    <n v="6"/>
    <x v="0"/>
    <x v="0"/>
  </r>
  <r>
    <x v="956"/>
    <x v="6"/>
    <x v="2"/>
    <n v="0.76689759999999996"/>
    <x v="12"/>
    <n v="6"/>
    <x v="0"/>
    <x v="0"/>
  </r>
  <r>
    <x v="956"/>
    <x v="15"/>
    <x v="2"/>
    <n v="0.78088190000000002"/>
    <x v="12"/>
    <n v="6"/>
    <x v="0"/>
    <x v="0"/>
  </r>
  <r>
    <x v="956"/>
    <x v="8"/>
    <x v="2"/>
    <n v="0.80210130000000002"/>
    <x v="12"/>
    <n v="6"/>
    <x v="0"/>
    <x v="0"/>
  </r>
  <r>
    <x v="956"/>
    <x v="9"/>
    <x v="2"/>
    <n v="0.8865729"/>
    <x v="12"/>
    <n v="6"/>
    <x v="0"/>
    <x v="0"/>
  </r>
  <r>
    <x v="956"/>
    <x v="10"/>
    <x v="2"/>
    <n v="0.89575990000000005"/>
    <x v="12"/>
    <n v="6"/>
    <x v="0"/>
    <x v="0"/>
  </r>
  <r>
    <x v="956"/>
    <x v="12"/>
    <x v="2"/>
    <n v="1.019825"/>
    <x v="12"/>
    <n v="6"/>
    <x v="0"/>
    <x v="0"/>
  </r>
  <r>
    <x v="956"/>
    <x v="18"/>
    <x v="2"/>
    <n v="1.663538"/>
    <x v="12"/>
    <n v="6"/>
    <x v="0"/>
    <x v="0"/>
  </r>
  <r>
    <x v="956"/>
    <x v="19"/>
    <x v="2"/>
    <n v="1.633675"/>
    <x v="12"/>
    <n v="6"/>
    <x v="0"/>
    <x v="0"/>
  </r>
  <r>
    <x v="956"/>
    <x v="13"/>
    <x v="2"/>
    <n v="0.80356000000000005"/>
    <x v="12"/>
    <n v="6"/>
    <x v="0"/>
    <x v="0"/>
  </r>
  <r>
    <x v="956"/>
    <x v="20"/>
    <x v="2"/>
    <n v="1.4742440000000001"/>
    <x v="12"/>
    <n v="6"/>
    <x v="0"/>
    <x v="0"/>
  </r>
  <r>
    <x v="956"/>
    <x v="0"/>
    <x v="0"/>
    <n v="0.16625999999999999"/>
    <x v="12"/>
    <n v="6"/>
    <x v="0"/>
    <x v="0"/>
  </r>
  <r>
    <x v="956"/>
    <x v="14"/>
    <x v="0"/>
    <n v="0.50334999999999996"/>
    <x v="12"/>
    <n v="6"/>
    <x v="0"/>
    <x v="0"/>
  </r>
  <r>
    <x v="956"/>
    <x v="2"/>
    <x v="0"/>
    <n v="0.50334999999999996"/>
    <x v="12"/>
    <n v="6"/>
    <x v="0"/>
    <x v="0"/>
  </r>
  <r>
    <x v="956"/>
    <x v="5"/>
    <x v="0"/>
    <n v="0.16671"/>
    <x v="12"/>
    <n v="6"/>
    <x v="0"/>
    <x v="0"/>
  </r>
  <r>
    <x v="956"/>
    <x v="6"/>
    <x v="0"/>
    <n v="0.38919999999999999"/>
    <x v="12"/>
    <n v="6"/>
    <x v="0"/>
    <x v="0"/>
  </r>
  <r>
    <x v="956"/>
    <x v="15"/>
    <x v="0"/>
    <n v="0.64798"/>
    <x v="12"/>
    <n v="6"/>
    <x v="0"/>
    <x v="0"/>
  </r>
  <r>
    <x v="956"/>
    <x v="8"/>
    <x v="0"/>
    <n v="0.64798"/>
    <x v="12"/>
    <n v="6"/>
    <x v="0"/>
    <x v="0"/>
  </r>
  <r>
    <x v="956"/>
    <x v="9"/>
    <x v="0"/>
    <n v="0.64798"/>
    <x v="12"/>
    <n v="6"/>
    <x v="0"/>
    <x v="0"/>
  </r>
  <r>
    <x v="956"/>
    <x v="10"/>
    <x v="0"/>
    <n v="0.64798"/>
    <x v="12"/>
    <n v="6"/>
    <x v="0"/>
    <x v="0"/>
  </r>
  <r>
    <x v="956"/>
    <x v="12"/>
    <x v="0"/>
    <n v="0.64798"/>
    <x v="12"/>
    <n v="6"/>
    <x v="0"/>
    <x v="0"/>
  </r>
  <r>
    <x v="956"/>
    <x v="18"/>
    <x v="0"/>
    <n v="0.10630000000000001"/>
    <x v="12"/>
    <n v="6"/>
    <x v="0"/>
    <x v="0"/>
  </r>
  <r>
    <x v="956"/>
    <x v="19"/>
    <x v="0"/>
    <n v="0.13600000000000001"/>
    <x v="12"/>
    <n v="6"/>
    <x v="0"/>
    <x v="0"/>
  </r>
  <r>
    <x v="956"/>
    <x v="13"/>
    <x v="0"/>
    <n v="8.9709999999999998E-2"/>
    <x v="12"/>
    <n v="6"/>
    <x v="0"/>
    <x v="0"/>
  </r>
  <r>
    <x v="956"/>
    <x v="20"/>
    <x v="0"/>
    <n v="0.13600000000000001"/>
    <x v="12"/>
    <n v="6"/>
    <x v="0"/>
    <x v="0"/>
  </r>
  <r>
    <x v="956"/>
    <x v="0"/>
    <x v="1"/>
    <n v="0.154474"/>
    <x v="12"/>
    <n v="6"/>
    <x v="0"/>
    <x v="0"/>
  </r>
  <r>
    <x v="956"/>
    <x v="14"/>
    <x v="1"/>
    <n v="0.30146830000000002"/>
    <x v="12"/>
    <n v="6"/>
    <x v="0"/>
    <x v="0"/>
  </r>
  <r>
    <x v="956"/>
    <x v="2"/>
    <x v="1"/>
    <n v="0.30803170000000002"/>
    <x v="12"/>
    <n v="6"/>
    <x v="0"/>
    <x v="0"/>
  </r>
  <r>
    <x v="956"/>
    <x v="5"/>
    <x v="1"/>
    <n v="0.13877790000000001"/>
    <x v="12"/>
    <n v="6"/>
    <x v="0"/>
    <x v="0"/>
  </r>
  <r>
    <x v="956"/>
    <x v="6"/>
    <x v="1"/>
    <n v="0.26590249999999999"/>
    <x v="12"/>
    <n v="6"/>
    <x v="0"/>
    <x v="0"/>
  </r>
  <r>
    <x v="956"/>
    <x v="15"/>
    <x v="1"/>
    <n v="0.32863819999999999"/>
    <x v="12"/>
    <n v="6"/>
    <x v="0"/>
    <x v="0"/>
  </r>
  <r>
    <x v="956"/>
    <x v="8"/>
    <x v="1"/>
    <n v="0.3335187"/>
    <x v="12"/>
    <n v="6"/>
    <x v="0"/>
    <x v="0"/>
  </r>
  <r>
    <x v="956"/>
    <x v="9"/>
    <x v="1"/>
    <n v="0.35294720000000002"/>
    <x v="12"/>
    <n v="6"/>
    <x v="0"/>
    <x v="0"/>
  </r>
  <r>
    <x v="956"/>
    <x v="10"/>
    <x v="1"/>
    <n v="0.35506019999999999"/>
    <x v="12"/>
    <n v="6"/>
    <x v="0"/>
    <x v="0"/>
  </r>
  <r>
    <x v="956"/>
    <x v="12"/>
    <x v="1"/>
    <n v="0.38359510000000002"/>
    <x v="12"/>
    <n v="6"/>
    <x v="0"/>
    <x v="0"/>
  </r>
  <r>
    <x v="956"/>
    <x v="18"/>
    <x v="1"/>
    <n v="0.4070626"/>
    <x v="12"/>
    <n v="6"/>
    <x v="0"/>
    <x v="0"/>
  </r>
  <r>
    <x v="956"/>
    <x v="19"/>
    <x v="1"/>
    <n v="0.40702519999999998"/>
    <x v="12"/>
    <n v="6"/>
    <x v="0"/>
    <x v="0"/>
  </r>
  <r>
    <x v="956"/>
    <x v="13"/>
    <x v="1"/>
    <n v="0.116125664"/>
    <x v="12"/>
    <n v="6"/>
    <x v="0"/>
    <x v="0"/>
  </r>
  <r>
    <x v="956"/>
    <x v="20"/>
    <x v="1"/>
    <n v="0.37035610000000002"/>
    <x v="12"/>
    <n v="6"/>
    <x v="0"/>
    <x v="0"/>
  </r>
  <r>
    <x v="957"/>
    <x v="0"/>
    <x v="3"/>
    <n v="0.82669999999999999"/>
    <x v="12"/>
    <n v="7"/>
    <x v="0"/>
    <x v="1"/>
  </r>
  <r>
    <x v="957"/>
    <x v="14"/>
    <x v="3"/>
    <n v="1.6377999999999999"/>
    <x v="12"/>
    <n v="7"/>
    <x v="0"/>
    <x v="1"/>
  </r>
  <r>
    <x v="957"/>
    <x v="2"/>
    <x v="3"/>
    <n v="1.6718999999999999"/>
    <x v="12"/>
    <n v="7"/>
    <x v="0"/>
    <x v="1"/>
  </r>
  <r>
    <x v="957"/>
    <x v="5"/>
    <x v="3"/>
    <n v="1.2253000000000001"/>
    <x v="12"/>
    <n v="7"/>
    <x v="0"/>
    <x v="1"/>
  </r>
  <r>
    <x v="957"/>
    <x v="6"/>
    <x v="3"/>
    <n v="1.4378"/>
    <x v="12"/>
    <n v="7"/>
    <x v="0"/>
    <x v="1"/>
  </r>
  <r>
    <x v="957"/>
    <x v="15"/>
    <x v="3"/>
    <n v="1.7827999999999999"/>
    <x v="12"/>
    <n v="7"/>
    <x v="0"/>
    <x v="1"/>
  </r>
  <r>
    <x v="957"/>
    <x v="8"/>
    <x v="3"/>
    <n v="1.8073999999999999"/>
    <x v="12"/>
    <n v="7"/>
    <x v="0"/>
    <x v="1"/>
  </r>
  <r>
    <x v="957"/>
    <x v="9"/>
    <x v="3"/>
    <n v="1.9021999999999999"/>
    <x v="12"/>
    <n v="7"/>
    <x v="0"/>
    <x v="1"/>
  </r>
  <r>
    <x v="957"/>
    <x v="10"/>
    <x v="3"/>
    <n v="1.9017999999999999"/>
    <x v="12"/>
    <n v="7"/>
    <x v="0"/>
    <x v="1"/>
  </r>
  <r>
    <x v="957"/>
    <x v="12"/>
    <x v="3"/>
    <n v="2.0735000000000001"/>
    <x v="12"/>
    <n v="7"/>
    <x v="0"/>
    <x v="1"/>
  </r>
  <r>
    <x v="957"/>
    <x v="18"/>
    <x v="3"/>
    <n v="2.1859000000000002"/>
    <x v="12"/>
    <n v="7"/>
    <x v="0"/>
    <x v="1"/>
  </r>
  <r>
    <x v="957"/>
    <x v="19"/>
    <x v="3"/>
    <n v="2.2359"/>
    <x v="12"/>
    <n v="7"/>
    <x v="0"/>
    <x v="1"/>
  </r>
  <r>
    <x v="957"/>
    <x v="13"/>
    <x v="3"/>
    <n v="1.0142800000000001"/>
    <x v="12"/>
    <n v="7"/>
    <x v="0"/>
    <x v="1"/>
  </r>
  <r>
    <x v="957"/>
    <x v="20"/>
    <x v="3"/>
    <n v="1.9805999999999999"/>
    <x v="12"/>
    <n v="7"/>
    <x v="0"/>
    <x v="1"/>
  </r>
  <r>
    <x v="957"/>
    <x v="0"/>
    <x v="2"/>
    <n v="0.50585380000000002"/>
    <x v="12"/>
    <n v="7"/>
    <x v="0"/>
    <x v="1"/>
  </r>
  <r>
    <x v="957"/>
    <x v="14"/>
    <x v="2"/>
    <n v="0.81819459999999999"/>
    <x v="12"/>
    <n v="7"/>
    <x v="0"/>
    <x v="1"/>
  </r>
  <r>
    <x v="957"/>
    <x v="2"/>
    <x v="2"/>
    <n v="0.84591830000000001"/>
    <x v="12"/>
    <n v="7"/>
    <x v="0"/>
    <x v="1"/>
  </r>
  <r>
    <x v="957"/>
    <x v="5"/>
    <x v="2"/>
    <n v="0.91762619999999995"/>
    <x v="12"/>
    <n v="7"/>
    <x v="0"/>
    <x v="1"/>
  </r>
  <r>
    <x v="957"/>
    <x v="6"/>
    <x v="2"/>
    <n v="0.77974310000000002"/>
    <x v="12"/>
    <n v="7"/>
    <x v="0"/>
    <x v="1"/>
  </r>
  <r>
    <x v="957"/>
    <x v="15"/>
    <x v="2"/>
    <n v="0.80145089999999997"/>
    <x v="12"/>
    <n v="7"/>
    <x v="0"/>
    <x v="1"/>
  </r>
  <r>
    <x v="957"/>
    <x v="8"/>
    <x v="2"/>
    <n v="0.82145089999999998"/>
    <x v="12"/>
    <n v="7"/>
    <x v="0"/>
    <x v="1"/>
  </r>
  <r>
    <x v="957"/>
    <x v="9"/>
    <x v="2"/>
    <n v="0.89852410000000005"/>
    <x v="12"/>
    <n v="7"/>
    <x v="0"/>
    <x v="1"/>
  </r>
  <r>
    <x v="957"/>
    <x v="10"/>
    <x v="2"/>
    <n v="0.89819890000000002"/>
    <x v="12"/>
    <n v="7"/>
    <x v="0"/>
    <x v="1"/>
  </r>
  <r>
    <x v="957"/>
    <x v="12"/>
    <x v="2"/>
    <n v="1.037792"/>
    <x v="12"/>
    <n v="7"/>
    <x v="0"/>
    <x v="1"/>
  </r>
  <r>
    <x v="957"/>
    <x v="18"/>
    <x v="2"/>
    <n v="1.6708540000000001"/>
    <x v="12"/>
    <n v="7"/>
    <x v="0"/>
    <x v="1"/>
  </r>
  <r>
    <x v="957"/>
    <x v="19"/>
    <x v="2"/>
    <n v="1.681805"/>
    <x v="12"/>
    <n v="7"/>
    <x v="0"/>
    <x v="1"/>
  </r>
  <r>
    <x v="957"/>
    <x v="13"/>
    <x v="2"/>
    <n v="0.80788289999999996"/>
    <x v="12"/>
    <n v="7"/>
    <x v="0"/>
    <x v="1"/>
  </r>
  <r>
    <x v="957"/>
    <x v="20"/>
    <x v="2"/>
    <n v="1.4742440000000001"/>
    <x v="12"/>
    <n v="7"/>
    <x v="0"/>
    <x v="1"/>
  </r>
  <r>
    <x v="957"/>
    <x v="0"/>
    <x v="0"/>
    <n v="0.16625999999999999"/>
    <x v="12"/>
    <n v="7"/>
    <x v="0"/>
    <x v="1"/>
  </r>
  <r>
    <x v="957"/>
    <x v="14"/>
    <x v="0"/>
    <n v="0.50334999999999996"/>
    <x v="12"/>
    <n v="7"/>
    <x v="0"/>
    <x v="1"/>
  </r>
  <r>
    <x v="957"/>
    <x v="2"/>
    <x v="0"/>
    <n v="0.50334999999999996"/>
    <x v="12"/>
    <n v="7"/>
    <x v="0"/>
    <x v="1"/>
  </r>
  <r>
    <x v="957"/>
    <x v="5"/>
    <x v="0"/>
    <n v="0.16671"/>
    <x v="12"/>
    <n v="7"/>
    <x v="0"/>
    <x v="1"/>
  </r>
  <r>
    <x v="957"/>
    <x v="6"/>
    <x v="0"/>
    <n v="0.38919999999999999"/>
    <x v="12"/>
    <n v="7"/>
    <x v="0"/>
    <x v="1"/>
  </r>
  <r>
    <x v="957"/>
    <x v="15"/>
    <x v="0"/>
    <n v="0.64798"/>
    <x v="12"/>
    <n v="7"/>
    <x v="0"/>
    <x v="1"/>
  </r>
  <r>
    <x v="957"/>
    <x v="8"/>
    <x v="0"/>
    <n v="0.64798"/>
    <x v="12"/>
    <n v="7"/>
    <x v="0"/>
    <x v="1"/>
  </r>
  <r>
    <x v="957"/>
    <x v="9"/>
    <x v="0"/>
    <n v="0.64798"/>
    <x v="12"/>
    <n v="7"/>
    <x v="0"/>
    <x v="1"/>
  </r>
  <r>
    <x v="957"/>
    <x v="10"/>
    <x v="0"/>
    <n v="0.64798"/>
    <x v="12"/>
    <n v="7"/>
    <x v="0"/>
    <x v="1"/>
  </r>
  <r>
    <x v="957"/>
    <x v="12"/>
    <x v="0"/>
    <n v="0.64798"/>
    <x v="12"/>
    <n v="7"/>
    <x v="0"/>
    <x v="1"/>
  </r>
  <r>
    <x v="957"/>
    <x v="18"/>
    <x v="0"/>
    <n v="0.10630000000000001"/>
    <x v="12"/>
    <n v="7"/>
    <x v="0"/>
    <x v="1"/>
  </r>
  <r>
    <x v="957"/>
    <x v="19"/>
    <x v="0"/>
    <n v="0.13600000000000001"/>
    <x v="12"/>
    <n v="7"/>
    <x v="0"/>
    <x v="1"/>
  </r>
  <r>
    <x v="957"/>
    <x v="13"/>
    <x v="0"/>
    <n v="8.9709999999999998E-2"/>
    <x v="12"/>
    <n v="7"/>
    <x v="0"/>
    <x v="1"/>
  </r>
  <r>
    <x v="957"/>
    <x v="20"/>
    <x v="0"/>
    <n v="0.13600000000000001"/>
    <x v="12"/>
    <n v="7"/>
    <x v="0"/>
    <x v="1"/>
  </r>
  <r>
    <x v="957"/>
    <x v="0"/>
    <x v="1"/>
    <n v="0.15458620000000001"/>
    <x v="12"/>
    <n v="7"/>
    <x v="0"/>
    <x v="1"/>
  </r>
  <r>
    <x v="957"/>
    <x v="14"/>
    <x v="1"/>
    <n v="0.30625530000000001"/>
    <x v="12"/>
    <n v="7"/>
    <x v="0"/>
    <x v="1"/>
  </r>
  <r>
    <x v="957"/>
    <x v="2"/>
    <x v="1"/>
    <n v="0.31263170000000001"/>
    <x v="12"/>
    <n v="7"/>
    <x v="0"/>
    <x v="1"/>
  </r>
  <r>
    <x v="957"/>
    <x v="5"/>
    <x v="1"/>
    <n v="0.1409637"/>
    <x v="12"/>
    <n v="7"/>
    <x v="0"/>
    <x v="1"/>
  </r>
  <r>
    <x v="957"/>
    <x v="6"/>
    <x v="1"/>
    <n v="0.26885690000000001"/>
    <x v="12"/>
    <n v="7"/>
    <x v="0"/>
    <x v="1"/>
  </r>
  <r>
    <x v="957"/>
    <x v="15"/>
    <x v="1"/>
    <n v="0.33336909999999997"/>
    <x v="12"/>
    <n v="7"/>
    <x v="0"/>
    <x v="1"/>
  </r>
  <r>
    <x v="957"/>
    <x v="8"/>
    <x v="1"/>
    <n v="0.33796910000000002"/>
    <x v="12"/>
    <n v="7"/>
    <x v="0"/>
    <x v="1"/>
  </r>
  <r>
    <x v="957"/>
    <x v="9"/>
    <x v="1"/>
    <n v="0.35569590000000001"/>
    <x v="12"/>
    <n v="7"/>
    <x v="0"/>
    <x v="1"/>
  </r>
  <r>
    <x v="957"/>
    <x v="10"/>
    <x v="1"/>
    <n v="0.35562120000000003"/>
    <x v="12"/>
    <n v="7"/>
    <x v="0"/>
    <x v="1"/>
  </r>
  <r>
    <x v="957"/>
    <x v="12"/>
    <x v="1"/>
    <n v="0.38772760000000001"/>
    <x v="12"/>
    <n v="7"/>
    <x v="0"/>
    <x v="1"/>
  </r>
  <r>
    <x v="957"/>
    <x v="18"/>
    <x v="1"/>
    <n v="0.40874549999999998"/>
    <x v="12"/>
    <n v="7"/>
    <x v="0"/>
    <x v="1"/>
  </r>
  <r>
    <x v="957"/>
    <x v="19"/>
    <x v="1"/>
    <n v="0.4180951"/>
    <x v="12"/>
    <n v="7"/>
    <x v="0"/>
    <x v="1"/>
  </r>
  <r>
    <x v="957"/>
    <x v="13"/>
    <x v="1"/>
    <n v="0.1166871"/>
    <x v="12"/>
    <n v="7"/>
    <x v="0"/>
    <x v="1"/>
  </r>
  <r>
    <x v="957"/>
    <x v="20"/>
    <x v="1"/>
    <n v="0.37035610000000002"/>
    <x v="12"/>
    <n v="7"/>
    <x v="0"/>
    <x v="1"/>
  </r>
  <r>
    <x v="958"/>
    <x v="0"/>
    <x v="3"/>
    <n v="0.82620000000000005"/>
    <x v="12"/>
    <n v="8"/>
    <x v="0"/>
    <x v="1"/>
  </r>
  <r>
    <x v="958"/>
    <x v="14"/>
    <x v="3"/>
    <n v="1.6478999999999999"/>
    <x v="12"/>
    <n v="8"/>
    <x v="0"/>
    <x v="1"/>
  </r>
  <r>
    <x v="958"/>
    <x v="2"/>
    <x v="3"/>
    <n v="1.6801999999999999"/>
    <x v="12"/>
    <n v="8"/>
    <x v="0"/>
    <x v="1"/>
  </r>
  <r>
    <x v="958"/>
    <x v="5"/>
    <x v="3"/>
    <n v="1.2381"/>
    <x v="12"/>
    <n v="8"/>
    <x v="0"/>
    <x v="1"/>
  </r>
  <r>
    <x v="958"/>
    <x v="6"/>
    <x v="3"/>
    <n v="1.4522999999999999"/>
    <x v="12"/>
    <n v="8"/>
    <x v="0"/>
    <x v="1"/>
  </r>
  <r>
    <x v="958"/>
    <x v="15"/>
    <x v="3"/>
    <n v="1.8008999999999999"/>
    <x v="12"/>
    <n v="8"/>
    <x v="0"/>
    <x v="1"/>
  </r>
  <r>
    <x v="958"/>
    <x v="8"/>
    <x v="3"/>
    <n v="1.8236000000000001"/>
    <x v="12"/>
    <n v="8"/>
    <x v="0"/>
    <x v="1"/>
  </r>
  <r>
    <x v="958"/>
    <x v="9"/>
    <x v="3"/>
    <n v="1.9165000000000001"/>
    <x v="12"/>
    <n v="8"/>
    <x v="0"/>
    <x v="1"/>
  </r>
  <r>
    <x v="958"/>
    <x v="10"/>
    <x v="3"/>
    <n v="1.9129"/>
    <x v="12"/>
    <n v="8"/>
    <x v="0"/>
    <x v="1"/>
  </r>
  <r>
    <x v="958"/>
    <x v="12"/>
    <x v="3"/>
    <n v="2.0895000000000001"/>
    <x v="12"/>
    <n v="8"/>
    <x v="0"/>
    <x v="1"/>
  </r>
  <r>
    <x v="958"/>
    <x v="18"/>
    <x v="3"/>
    <n v="2.1968000000000001"/>
    <x v="12"/>
    <n v="8"/>
    <x v="0"/>
    <x v="1"/>
  </r>
  <r>
    <x v="958"/>
    <x v="19"/>
    <x v="3"/>
    <n v="2.1932999999999998"/>
    <x v="12"/>
    <n v="8"/>
    <x v="0"/>
    <x v="1"/>
  </r>
  <r>
    <x v="958"/>
    <x v="13"/>
    <x v="3"/>
    <n v="1.0421"/>
    <x v="12"/>
    <n v="8"/>
    <x v="0"/>
    <x v="1"/>
  </r>
  <r>
    <x v="958"/>
    <x v="20"/>
    <x v="3"/>
    <n v="1.9805999999999999"/>
    <x v="12"/>
    <n v="8"/>
    <x v="0"/>
    <x v="1"/>
  </r>
  <r>
    <x v="958"/>
    <x v="0"/>
    <x v="2"/>
    <n v="0.50544730000000004"/>
    <x v="12"/>
    <n v="8"/>
    <x v="0"/>
    <x v="1"/>
  </r>
  <r>
    <x v="958"/>
    <x v="14"/>
    <x v="2"/>
    <n v="0.83640610000000004"/>
    <x v="12"/>
    <n v="8"/>
    <x v="0"/>
    <x v="1"/>
  </r>
  <r>
    <x v="958"/>
    <x v="2"/>
    <x v="2"/>
    <n v="0.86266620000000005"/>
    <x v="12"/>
    <n v="8"/>
    <x v="0"/>
    <x v="1"/>
  </r>
  <r>
    <x v="958"/>
    <x v="5"/>
    <x v="2"/>
    <n v="0.92895380000000005"/>
    <x v="12"/>
    <n v="8"/>
    <x v="0"/>
    <x v="1"/>
  </r>
  <r>
    <x v="958"/>
    <x v="6"/>
    <x v="2"/>
    <n v="0.79153169999999995"/>
    <x v="12"/>
    <n v="8"/>
    <x v="0"/>
    <x v="1"/>
  </r>
  <r>
    <x v="958"/>
    <x v="15"/>
    <x v="2"/>
    <n v="0.81616630000000001"/>
    <x v="12"/>
    <n v="8"/>
    <x v="0"/>
    <x v="1"/>
  </r>
  <r>
    <x v="958"/>
    <x v="8"/>
    <x v="2"/>
    <n v="0.83462170000000002"/>
    <x v="12"/>
    <n v="8"/>
    <x v="0"/>
    <x v="1"/>
  </r>
  <r>
    <x v="958"/>
    <x v="9"/>
    <x v="2"/>
    <n v="0.91015009999999996"/>
    <x v="12"/>
    <n v="8"/>
    <x v="0"/>
    <x v="1"/>
  </r>
  <r>
    <x v="958"/>
    <x v="10"/>
    <x v="2"/>
    <n v="0.90722320000000001"/>
    <x v="12"/>
    <n v="8"/>
    <x v="0"/>
    <x v="1"/>
  </r>
  <r>
    <x v="958"/>
    <x v="12"/>
    <x v="2"/>
    <n v="1.0508"/>
    <x v="12"/>
    <n v="8"/>
    <x v="0"/>
    <x v="1"/>
  </r>
  <r>
    <x v="958"/>
    <x v="18"/>
    <x v="2"/>
    <n v="1.679716"/>
    <x v="12"/>
    <n v="8"/>
    <x v="0"/>
    <x v="1"/>
  </r>
  <r>
    <x v="958"/>
    <x v="19"/>
    <x v="2"/>
    <n v="1.6471709999999999"/>
    <x v="12"/>
    <n v="8"/>
    <x v="0"/>
    <x v="1"/>
  </r>
  <r>
    <x v="958"/>
    <x v="13"/>
    <x v="2"/>
    <n v="0.83250239999999998"/>
    <x v="12"/>
    <n v="8"/>
    <x v="0"/>
    <x v="1"/>
  </r>
  <r>
    <x v="958"/>
    <x v="20"/>
    <x v="2"/>
    <n v="1.4742440000000001"/>
    <x v="12"/>
    <n v="8"/>
    <x v="0"/>
    <x v="1"/>
  </r>
  <r>
    <x v="958"/>
    <x v="0"/>
    <x v="0"/>
    <n v="0.16625999999999999"/>
    <x v="12"/>
    <n v="8"/>
    <x v="0"/>
    <x v="1"/>
  </r>
  <r>
    <x v="958"/>
    <x v="14"/>
    <x v="0"/>
    <n v="0.50334999999999996"/>
    <x v="12"/>
    <n v="8"/>
    <x v="0"/>
    <x v="1"/>
  </r>
  <r>
    <x v="958"/>
    <x v="2"/>
    <x v="0"/>
    <n v="0.50334999999999996"/>
    <x v="12"/>
    <n v="8"/>
    <x v="0"/>
    <x v="1"/>
  </r>
  <r>
    <x v="958"/>
    <x v="5"/>
    <x v="0"/>
    <n v="0.16671"/>
    <x v="12"/>
    <n v="8"/>
    <x v="0"/>
    <x v="1"/>
  </r>
  <r>
    <x v="958"/>
    <x v="6"/>
    <x v="0"/>
    <n v="0.38919999999999999"/>
    <x v="12"/>
    <n v="8"/>
    <x v="0"/>
    <x v="1"/>
  </r>
  <r>
    <x v="958"/>
    <x v="15"/>
    <x v="0"/>
    <n v="0.64798"/>
    <x v="12"/>
    <n v="8"/>
    <x v="0"/>
    <x v="1"/>
  </r>
  <r>
    <x v="958"/>
    <x v="8"/>
    <x v="0"/>
    <n v="0.64798"/>
    <x v="12"/>
    <n v="8"/>
    <x v="0"/>
    <x v="1"/>
  </r>
  <r>
    <x v="958"/>
    <x v="9"/>
    <x v="0"/>
    <n v="0.64798"/>
    <x v="12"/>
    <n v="8"/>
    <x v="0"/>
    <x v="1"/>
  </r>
  <r>
    <x v="958"/>
    <x v="10"/>
    <x v="0"/>
    <n v="0.64798"/>
    <x v="12"/>
    <n v="8"/>
    <x v="0"/>
    <x v="1"/>
  </r>
  <r>
    <x v="958"/>
    <x v="12"/>
    <x v="0"/>
    <n v="0.64798"/>
    <x v="12"/>
    <n v="8"/>
    <x v="0"/>
    <x v="1"/>
  </r>
  <r>
    <x v="958"/>
    <x v="18"/>
    <x v="0"/>
    <n v="0.10630000000000001"/>
    <x v="12"/>
    <n v="8"/>
    <x v="0"/>
    <x v="1"/>
  </r>
  <r>
    <x v="958"/>
    <x v="19"/>
    <x v="0"/>
    <n v="0.13600000000000001"/>
    <x v="12"/>
    <n v="8"/>
    <x v="0"/>
    <x v="1"/>
  </r>
  <r>
    <x v="958"/>
    <x v="13"/>
    <x v="0"/>
    <n v="8.9709999999999998E-2"/>
    <x v="12"/>
    <n v="8"/>
    <x v="0"/>
    <x v="1"/>
  </r>
  <r>
    <x v="958"/>
    <x v="20"/>
    <x v="0"/>
    <n v="0.13600000000000001"/>
    <x v="12"/>
    <n v="8"/>
    <x v="0"/>
    <x v="1"/>
  </r>
  <r>
    <x v="958"/>
    <x v="0"/>
    <x v="1"/>
    <n v="0.15449270000000001"/>
    <x v="12"/>
    <n v="8"/>
    <x v="0"/>
    <x v="1"/>
  </r>
  <r>
    <x v="958"/>
    <x v="14"/>
    <x v="1"/>
    <n v="0.30814390000000003"/>
    <x v="12"/>
    <n v="8"/>
    <x v="0"/>
    <x v="1"/>
  </r>
  <r>
    <x v="958"/>
    <x v="2"/>
    <x v="1"/>
    <n v="0.31418370000000001"/>
    <x v="12"/>
    <n v="8"/>
    <x v="0"/>
    <x v="1"/>
  </r>
  <r>
    <x v="958"/>
    <x v="5"/>
    <x v="1"/>
    <n v="0.14243629999999999"/>
    <x v="12"/>
    <n v="8"/>
    <x v="0"/>
    <x v="1"/>
  </r>
  <r>
    <x v="958"/>
    <x v="6"/>
    <x v="1"/>
    <n v="0.27156829999999998"/>
    <x v="12"/>
    <n v="8"/>
    <x v="0"/>
    <x v="1"/>
  </r>
  <r>
    <x v="958"/>
    <x v="15"/>
    <x v="1"/>
    <n v="0.33675369999999999"/>
    <x v="12"/>
    <n v="8"/>
    <x v="0"/>
    <x v="1"/>
  </r>
  <r>
    <x v="958"/>
    <x v="8"/>
    <x v="1"/>
    <n v="0.34099839999999998"/>
    <x v="12"/>
    <n v="8"/>
    <x v="0"/>
    <x v="1"/>
  </r>
  <r>
    <x v="958"/>
    <x v="9"/>
    <x v="1"/>
    <n v="0.35836990000000002"/>
    <x v="12"/>
    <n v="8"/>
    <x v="0"/>
    <x v="1"/>
  </r>
  <r>
    <x v="958"/>
    <x v="10"/>
    <x v="1"/>
    <n v="0.35769669999999998"/>
    <x v="12"/>
    <n v="8"/>
    <x v="0"/>
    <x v="1"/>
  </r>
  <r>
    <x v="958"/>
    <x v="12"/>
    <x v="1"/>
    <n v="0.3907195"/>
    <x v="12"/>
    <n v="8"/>
    <x v="0"/>
    <x v="1"/>
  </r>
  <r>
    <x v="958"/>
    <x v="18"/>
    <x v="1"/>
    <n v="0.41078369999999997"/>
    <x v="12"/>
    <n v="8"/>
    <x v="0"/>
    <x v="1"/>
  </r>
  <r>
    <x v="958"/>
    <x v="19"/>
    <x v="1"/>
    <n v="0.41012929999999997"/>
    <x v="12"/>
    <n v="8"/>
    <x v="0"/>
    <x v="1"/>
  </r>
  <r>
    <x v="958"/>
    <x v="13"/>
    <x v="1"/>
    <n v="0.1198876"/>
    <x v="12"/>
    <n v="8"/>
    <x v="0"/>
    <x v="1"/>
  </r>
  <r>
    <x v="958"/>
    <x v="20"/>
    <x v="1"/>
    <n v="0.37035610000000002"/>
    <x v="12"/>
    <n v="8"/>
    <x v="0"/>
    <x v="1"/>
  </r>
  <r>
    <x v="959"/>
    <x v="0"/>
    <x v="3"/>
    <n v="0.82489999999999997"/>
    <x v="12"/>
    <n v="9"/>
    <x v="0"/>
    <x v="1"/>
  </r>
  <r>
    <x v="959"/>
    <x v="14"/>
    <x v="3"/>
    <n v="1.6563000000000001"/>
    <x v="12"/>
    <n v="9"/>
    <x v="0"/>
    <x v="1"/>
  </r>
  <r>
    <x v="959"/>
    <x v="2"/>
    <x v="3"/>
    <n v="1.6883999999999999"/>
    <x v="12"/>
    <n v="9"/>
    <x v="0"/>
    <x v="1"/>
  </r>
  <r>
    <x v="959"/>
    <x v="5"/>
    <x v="3"/>
    <n v="1.2452000000000001"/>
    <x v="12"/>
    <n v="9"/>
    <x v="0"/>
    <x v="1"/>
  </r>
  <r>
    <x v="959"/>
    <x v="6"/>
    <x v="3"/>
    <n v="1.4601"/>
    <x v="12"/>
    <n v="9"/>
    <x v="0"/>
    <x v="1"/>
  </r>
  <r>
    <x v="959"/>
    <x v="15"/>
    <x v="3"/>
    <n v="1.8129999999999999"/>
    <x v="12"/>
    <n v="9"/>
    <x v="0"/>
    <x v="1"/>
  </r>
  <r>
    <x v="959"/>
    <x v="8"/>
    <x v="3"/>
    <n v="1.8354999999999999"/>
    <x v="12"/>
    <n v="9"/>
    <x v="0"/>
    <x v="1"/>
  </r>
  <r>
    <x v="959"/>
    <x v="9"/>
    <x v="3"/>
    <n v="1.9379"/>
    <x v="12"/>
    <n v="9"/>
    <x v="0"/>
    <x v="1"/>
  </r>
  <r>
    <x v="959"/>
    <x v="10"/>
    <x v="3"/>
    <n v="1.9447000000000001"/>
    <x v="12"/>
    <n v="9"/>
    <x v="0"/>
    <x v="1"/>
  </r>
  <r>
    <x v="959"/>
    <x v="12"/>
    <x v="3"/>
    <n v="2.1019999999999999"/>
    <x v="12"/>
    <n v="9"/>
    <x v="0"/>
    <x v="1"/>
  </r>
  <r>
    <x v="959"/>
    <x v="18"/>
    <x v="3"/>
    <n v="2.1968000000000001"/>
    <x v="12"/>
    <n v="9"/>
    <x v="0"/>
    <x v="1"/>
  </r>
  <r>
    <x v="959"/>
    <x v="19"/>
    <x v="3"/>
    <n v="2.1939000000000002"/>
    <x v="12"/>
    <n v="9"/>
    <x v="0"/>
    <x v="1"/>
  </r>
  <r>
    <x v="959"/>
    <x v="13"/>
    <x v="3"/>
    <n v="1.0421"/>
    <x v="12"/>
    <n v="9"/>
    <x v="0"/>
    <x v="1"/>
  </r>
  <r>
    <x v="959"/>
    <x v="20"/>
    <x v="3"/>
    <n v="1.9805999999999999"/>
    <x v="12"/>
    <n v="9"/>
    <x v="0"/>
    <x v="1"/>
  </r>
  <r>
    <x v="959"/>
    <x v="0"/>
    <x v="2"/>
    <n v="0.50439040000000002"/>
    <x v="12"/>
    <n v="9"/>
    <x v="0"/>
    <x v="1"/>
  </r>
  <r>
    <x v="959"/>
    <x v="14"/>
    <x v="2"/>
    <n v="0.84323530000000002"/>
    <x v="12"/>
    <n v="9"/>
    <x v="0"/>
    <x v="1"/>
  </r>
  <r>
    <x v="959"/>
    <x v="2"/>
    <x v="2"/>
    <n v="0.86933289999999996"/>
    <x v="12"/>
    <n v="9"/>
    <x v="0"/>
    <x v="1"/>
  </r>
  <r>
    <x v="959"/>
    <x v="5"/>
    <x v="2"/>
    <n v="0.93523690000000004"/>
    <x v="12"/>
    <n v="9"/>
    <x v="0"/>
    <x v="1"/>
  </r>
  <r>
    <x v="959"/>
    <x v="6"/>
    <x v="2"/>
    <n v="0.79787330000000001"/>
    <x v="12"/>
    <n v="9"/>
    <x v="0"/>
    <x v="1"/>
  </r>
  <r>
    <x v="959"/>
    <x v="15"/>
    <x v="2"/>
    <n v="0.82600370000000001"/>
    <x v="12"/>
    <n v="9"/>
    <x v="0"/>
    <x v="1"/>
  </r>
  <r>
    <x v="959"/>
    <x v="8"/>
    <x v="2"/>
    <n v="0.84429650000000001"/>
    <x v="12"/>
    <n v="9"/>
    <x v="0"/>
    <x v="1"/>
  </r>
  <r>
    <x v="959"/>
    <x v="9"/>
    <x v="2"/>
    <n v="0.92754840000000005"/>
    <x v="12"/>
    <n v="9"/>
    <x v="0"/>
    <x v="1"/>
  </r>
  <r>
    <x v="959"/>
    <x v="10"/>
    <x v="2"/>
    <n v="0.93307689999999999"/>
    <x v="12"/>
    <n v="9"/>
    <x v="0"/>
    <x v="1"/>
  </r>
  <r>
    <x v="959"/>
    <x v="12"/>
    <x v="2"/>
    <n v="1.0609630000000001"/>
    <x v="12"/>
    <n v="9"/>
    <x v="0"/>
    <x v="1"/>
  </r>
  <r>
    <x v="959"/>
    <x v="18"/>
    <x v="2"/>
    <n v="1.679716"/>
    <x v="12"/>
    <n v="9"/>
    <x v="0"/>
    <x v="1"/>
  </r>
  <r>
    <x v="959"/>
    <x v="19"/>
    <x v="2"/>
    <n v="1.647659"/>
    <x v="12"/>
    <n v="9"/>
    <x v="0"/>
    <x v="1"/>
  </r>
  <r>
    <x v="959"/>
    <x v="13"/>
    <x v="2"/>
    <n v="0.83250239999999998"/>
    <x v="12"/>
    <n v="9"/>
    <x v="0"/>
    <x v="1"/>
  </r>
  <r>
    <x v="959"/>
    <x v="20"/>
    <x v="2"/>
    <n v="1.4742440000000001"/>
    <x v="12"/>
    <n v="9"/>
    <x v="0"/>
    <x v="1"/>
  </r>
  <r>
    <x v="959"/>
    <x v="0"/>
    <x v="0"/>
    <n v="0.16625999999999999"/>
    <x v="12"/>
    <n v="9"/>
    <x v="0"/>
    <x v="1"/>
  </r>
  <r>
    <x v="959"/>
    <x v="14"/>
    <x v="0"/>
    <n v="0.50334999999999996"/>
    <x v="12"/>
    <n v="9"/>
    <x v="0"/>
    <x v="1"/>
  </r>
  <r>
    <x v="959"/>
    <x v="2"/>
    <x v="0"/>
    <n v="0.50334999999999996"/>
    <x v="12"/>
    <n v="9"/>
    <x v="0"/>
    <x v="1"/>
  </r>
  <r>
    <x v="959"/>
    <x v="5"/>
    <x v="0"/>
    <n v="0.16671"/>
    <x v="12"/>
    <n v="9"/>
    <x v="0"/>
    <x v="1"/>
  </r>
  <r>
    <x v="959"/>
    <x v="6"/>
    <x v="0"/>
    <n v="0.38919999999999999"/>
    <x v="12"/>
    <n v="9"/>
    <x v="0"/>
    <x v="1"/>
  </r>
  <r>
    <x v="959"/>
    <x v="15"/>
    <x v="0"/>
    <n v="0.64798"/>
    <x v="12"/>
    <n v="9"/>
    <x v="0"/>
    <x v="1"/>
  </r>
  <r>
    <x v="959"/>
    <x v="8"/>
    <x v="0"/>
    <n v="0.64798"/>
    <x v="12"/>
    <n v="9"/>
    <x v="0"/>
    <x v="1"/>
  </r>
  <r>
    <x v="959"/>
    <x v="9"/>
    <x v="0"/>
    <n v="0.64798"/>
    <x v="12"/>
    <n v="9"/>
    <x v="0"/>
    <x v="1"/>
  </r>
  <r>
    <x v="959"/>
    <x v="10"/>
    <x v="0"/>
    <n v="0.64798"/>
    <x v="12"/>
    <n v="9"/>
    <x v="0"/>
    <x v="1"/>
  </r>
  <r>
    <x v="959"/>
    <x v="12"/>
    <x v="0"/>
    <n v="0.64798"/>
    <x v="12"/>
    <n v="9"/>
    <x v="0"/>
    <x v="1"/>
  </r>
  <r>
    <x v="959"/>
    <x v="18"/>
    <x v="0"/>
    <n v="0.10630000000000001"/>
    <x v="12"/>
    <n v="9"/>
    <x v="0"/>
    <x v="1"/>
  </r>
  <r>
    <x v="959"/>
    <x v="19"/>
    <x v="0"/>
    <n v="0.13600000000000001"/>
    <x v="12"/>
    <n v="9"/>
    <x v="0"/>
    <x v="1"/>
  </r>
  <r>
    <x v="959"/>
    <x v="13"/>
    <x v="0"/>
    <n v="8.9709999999999998E-2"/>
    <x v="12"/>
    <n v="9"/>
    <x v="0"/>
    <x v="1"/>
  </r>
  <r>
    <x v="959"/>
    <x v="20"/>
    <x v="0"/>
    <n v="0.13600000000000001"/>
    <x v="12"/>
    <n v="9"/>
    <x v="0"/>
    <x v="1"/>
  </r>
  <r>
    <x v="959"/>
    <x v="0"/>
    <x v="1"/>
    <n v="0.15424959999999999"/>
    <x v="12"/>
    <n v="9"/>
    <x v="0"/>
    <x v="1"/>
  </r>
  <r>
    <x v="959"/>
    <x v="14"/>
    <x v="1"/>
    <n v="0.30971460000000001"/>
    <x v="12"/>
    <n v="9"/>
    <x v="0"/>
    <x v="1"/>
  </r>
  <r>
    <x v="959"/>
    <x v="2"/>
    <x v="1"/>
    <n v="0.31571709999999997"/>
    <x v="12"/>
    <n v="9"/>
    <x v="0"/>
    <x v="1"/>
  </r>
  <r>
    <x v="959"/>
    <x v="5"/>
    <x v="1"/>
    <n v="0.14325309999999999"/>
    <x v="12"/>
    <n v="9"/>
    <x v="0"/>
    <x v="1"/>
  </r>
  <r>
    <x v="959"/>
    <x v="6"/>
    <x v="1"/>
    <n v="0.27302690000000002"/>
    <x v="12"/>
    <n v="9"/>
    <x v="0"/>
    <x v="1"/>
  </r>
  <r>
    <x v="959"/>
    <x v="15"/>
    <x v="1"/>
    <n v="0.33901629999999999"/>
    <x v="12"/>
    <n v="9"/>
    <x v="0"/>
    <x v="1"/>
  </r>
  <r>
    <x v="959"/>
    <x v="8"/>
    <x v="1"/>
    <n v="0.34322360000000002"/>
    <x v="12"/>
    <n v="9"/>
    <x v="0"/>
    <x v="1"/>
  </r>
  <r>
    <x v="959"/>
    <x v="9"/>
    <x v="1"/>
    <n v="0.36237150000000001"/>
    <x v="12"/>
    <n v="9"/>
    <x v="0"/>
    <x v="1"/>
  </r>
  <r>
    <x v="959"/>
    <x v="10"/>
    <x v="1"/>
    <n v="0.3636431"/>
    <x v="12"/>
    <n v="9"/>
    <x v="0"/>
    <x v="1"/>
  </r>
  <r>
    <x v="959"/>
    <x v="12"/>
    <x v="1"/>
    <n v="0.39305689999999999"/>
    <x v="12"/>
    <n v="9"/>
    <x v="0"/>
    <x v="1"/>
  </r>
  <r>
    <x v="959"/>
    <x v="18"/>
    <x v="1"/>
    <n v="0.41078369999999997"/>
    <x v="12"/>
    <n v="9"/>
    <x v="0"/>
    <x v="1"/>
  </r>
  <r>
    <x v="959"/>
    <x v="19"/>
    <x v="1"/>
    <n v="0.41024149999999998"/>
    <x v="12"/>
    <n v="9"/>
    <x v="0"/>
    <x v="1"/>
  </r>
  <r>
    <x v="959"/>
    <x v="13"/>
    <x v="1"/>
    <n v="0.1198876"/>
    <x v="12"/>
    <n v="9"/>
    <x v="0"/>
    <x v="1"/>
  </r>
  <r>
    <x v="959"/>
    <x v="20"/>
    <x v="1"/>
    <n v="0.37035610000000002"/>
    <x v="12"/>
    <n v="9"/>
    <x v="0"/>
    <x v="1"/>
  </r>
  <r>
    <x v="960"/>
    <x v="0"/>
    <x v="3"/>
    <n v="0.84440000000000004"/>
    <x v="12"/>
    <n v="10"/>
    <x v="0"/>
    <x v="1"/>
  </r>
  <r>
    <x v="960"/>
    <x v="14"/>
    <x v="3"/>
    <n v="1.6746000000000001"/>
    <x v="12"/>
    <n v="10"/>
    <x v="0"/>
    <x v="1"/>
  </r>
  <r>
    <x v="960"/>
    <x v="2"/>
    <x v="3"/>
    <n v="1.7070000000000001"/>
    <x v="12"/>
    <n v="10"/>
    <x v="0"/>
    <x v="1"/>
  </r>
  <r>
    <x v="960"/>
    <x v="5"/>
    <x v="3"/>
    <n v="1.2587999999999999"/>
    <x v="12"/>
    <n v="10"/>
    <x v="0"/>
    <x v="1"/>
  </r>
  <r>
    <x v="960"/>
    <x v="6"/>
    <x v="3"/>
    <n v="1.4791000000000001"/>
    <x v="12"/>
    <n v="10"/>
    <x v="0"/>
    <x v="1"/>
  </r>
  <r>
    <x v="960"/>
    <x v="15"/>
    <x v="3"/>
    <n v="1.8320000000000001"/>
    <x v="12"/>
    <n v="10"/>
    <x v="0"/>
    <x v="1"/>
  </r>
  <r>
    <x v="960"/>
    <x v="8"/>
    <x v="3"/>
    <n v="1.8605"/>
    <x v="12"/>
    <n v="10"/>
    <x v="0"/>
    <x v="1"/>
  </r>
  <r>
    <x v="960"/>
    <x v="9"/>
    <x v="3"/>
    <n v="1.9617"/>
    <x v="12"/>
    <n v="10"/>
    <x v="0"/>
    <x v="1"/>
  </r>
  <r>
    <x v="960"/>
    <x v="10"/>
    <x v="3"/>
    <n v="1.9802"/>
    <x v="12"/>
    <n v="10"/>
    <x v="0"/>
    <x v="1"/>
  </r>
  <r>
    <x v="960"/>
    <x v="12"/>
    <x v="3"/>
    <n v="2.1196000000000002"/>
    <x v="12"/>
    <n v="10"/>
    <x v="0"/>
    <x v="1"/>
  </r>
  <r>
    <x v="960"/>
    <x v="18"/>
    <x v="3"/>
    <n v="2.3656000000000001"/>
    <x v="12"/>
    <n v="10"/>
    <x v="0"/>
    <x v="1"/>
  </r>
  <r>
    <x v="960"/>
    <x v="19"/>
    <x v="3"/>
    <n v="2.3224"/>
    <x v="12"/>
    <n v="10"/>
    <x v="0"/>
    <x v="1"/>
  </r>
  <r>
    <x v="960"/>
    <x v="13"/>
    <x v="3"/>
    <n v="1.0509999999999999"/>
    <x v="12"/>
    <n v="10"/>
    <x v="0"/>
    <x v="1"/>
  </r>
  <r>
    <x v="960"/>
    <x v="20"/>
    <x v="3"/>
    <n v="1.9805999999999999"/>
    <x v="12"/>
    <n v="10"/>
    <x v="0"/>
    <x v="1"/>
  </r>
  <r>
    <x v="960"/>
    <x v="0"/>
    <x v="2"/>
    <n v="0.52024409999999999"/>
    <x v="12"/>
    <n v="10"/>
    <x v="0"/>
    <x v="1"/>
  </r>
  <r>
    <x v="960"/>
    <x v="14"/>
    <x v="2"/>
    <n v="0.85811340000000003"/>
    <x v="12"/>
    <n v="10"/>
    <x v="0"/>
    <x v="1"/>
  </r>
  <r>
    <x v="960"/>
    <x v="2"/>
    <x v="2"/>
    <n v="0.88445479999999999"/>
    <x v="12"/>
    <n v="10"/>
    <x v="0"/>
    <x v="1"/>
  </r>
  <r>
    <x v="960"/>
    <x v="5"/>
    <x v="2"/>
    <n v="0.94727229999999996"/>
    <x v="12"/>
    <n v="10"/>
    <x v="0"/>
    <x v="1"/>
  </r>
  <r>
    <x v="960"/>
    <x v="6"/>
    <x v="2"/>
    <n v="0.8133203"/>
    <x v="12"/>
    <n v="10"/>
    <x v="0"/>
    <x v="1"/>
  </r>
  <r>
    <x v="960"/>
    <x v="15"/>
    <x v="2"/>
    <n v="0.8414509"/>
    <x v="12"/>
    <n v="10"/>
    <x v="0"/>
    <x v="1"/>
  </r>
  <r>
    <x v="960"/>
    <x v="8"/>
    <x v="2"/>
    <n v="0.86462159999999999"/>
    <x v="12"/>
    <n v="10"/>
    <x v="0"/>
    <x v="1"/>
  </r>
  <r>
    <x v="960"/>
    <x v="9"/>
    <x v="2"/>
    <n v="0.94689800000000002"/>
    <x v="12"/>
    <n v="10"/>
    <x v="0"/>
    <x v="1"/>
  </r>
  <r>
    <x v="960"/>
    <x v="10"/>
    <x v="2"/>
    <n v="0.96193870000000004"/>
    <x v="12"/>
    <n v="10"/>
    <x v="0"/>
    <x v="1"/>
  </r>
  <r>
    <x v="960"/>
    <x v="12"/>
    <x v="2"/>
    <n v="1.075272"/>
    <x v="12"/>
    <n v="10"/>
    <x v="0"/>
    <x v="1"/>
  </r>
  <r>
    <x v="960"/>
    <x v="18"/>
    <x v="2"/>
    <n v="1.8169519999999999"/>
    <x v="12"/>
    <n v="10"/>
    <x v="0"/>
    <x v="1"/>
  </r>
  <r>
    <x v="960"/>
    <x v="19"/>
    <x v="2"/>
    <n v="1.75213"/>
    <x v="12"/>
    <n v="10"/>
    <x v="0"/>
    <x v="1"/>
  </r>
  <r>
    <x v="960"/>
    <x v="13"/>
    <x v="2"/>
    <n v="0.84037850000000003"/>
    <x v="12"/>
    <n v="10"/>
    <x v="0"/>
    <x v="1"/>
  </r>
  <r>
    <x v="960"/>
    <x v="20"/>
    <x v="2"/>
    <n v="1.4742440000000001"/>
    <x v="12"/>
    <n v="10"/>
    <x v="0"/>
    <x v="1"/>
  </r>
  <r>
    <x v="960"/>
    <x v="0"/>
    <x v="0"/>
    <n v="0.16625999999999999"/>
    <x v="12"/>
    <n v="10"/>
    <x v="0"/>
    <x v="1"/>
  </r>
  <r>
    <x v="960"/>
    <x v="14"/>
    <x v="0"/>
    <n v="0.50334999999999996"/>
    <x v="12"/>
    <n v="10"/>
    <x v="0"/>
    <x v="1"/>
  </r>
  <r>
    <x v="960"/>
    <x v="2"/>
    <x v="0"/>
    <n v="0.50334999999999996"/>
    <x v="12"/>
    <n v="10"/>
    <x v="0"/>
    <x v="1"/>
  </r>
  <r>
    <x v="960"/>
    <x v="5"/>
    <x v="0"/>
    <n v="0.16671"/>
    <x v="12"/>
    <n v="10"/>
    <x v="0"/>
    <x v="1"/>
  </r>
  <r>
    <x v="960"/>
    <x v="6"/>
    <x v="0"/>
    <n v="0.38919999999999999"/>
    <x v="12"/>
    <n v="10"/>
    <x v="0"/>
    <x v="1"/>
  </r>
  <r>
    <x v="960"/>
    <x v="15"/>
    <x v="0"/>
    <n v="0.64798"/>
    <x v="12"/>
    <n v="10"/>
    <x v="0"/>
    <x v="1"/>
  </r>
  <r>
    <x v="960"/>
    <x v="8"/>
    <x v="0"/>
    <n v="0.64798"/>
    <x v="12"/>
    <n v="10"/>
    <x v="0"/>
    <x v="1"/>
  </r>
  <r>
    <x v="960"/>
    <x v="9"/>
    <x v="0"/>
    <n v="0.64798"/>
    <x v="12"/>
    <n v="10"/>
    <x v="0"/>
    <x v="1"/>
  </r>
  <r>
    <x v="960"/>
    <x v="10"/>
    <x v="0"/>
    <n v="0.64798"/>
    <x v="12"/>
    <n v="10"/>
    <x v="0"/>
    <x v="1"/>
  </r>
  <r>
    <x v="960"/>
    <x v="12"/>
    <x v="0"/>
    <n v="0.64798"/>
    <x v="12"/>
    <n v="10"/>
    <x v="0"/>
    <x v="1"/>
  </r>
  <r>
    <x v="960"/>
    <x v="18"/>
    <x v="0"/>
    <n v="0.10630000000000001"/>
    <x v="12"/>
    <n v="10"/>
    <x v="0"/>
    <x v="1"/>
  </r>
  <r>
    <x v="960"/>
    <x v="19"/>
    <x v="0"/>
    <n v="0.13600000000000001"/>
    <x v="12"/>
    <n v="10"/>
    <x v="0"/>
    <x v="1"/>
  </r>
  <r>
    <x v="960"/>
    <x v="13"/>
    <x v="0"/>
    <n v="8.9709999999999998E-2"/>
    <x v="12"/>
    <n v="10"/>
    <x v="0"/>
    <x v="1"/>
  </r>
  <r>
    <x v="960"/>
    <x v="20"/>
    <x v="0"/>
    <n v="0.13600000000000001"/>
    <x v="12"/>
    <n v="10"/>
    <x v="0"/>
    <x v="1"/>
  </r>
  <r>
    <x v="960"/>
    <x v="0"/>
    <x v="1"/>
    <n v="0.15789590000000001"/>
    <x v="12"/>
    <n v="10"/>
    <x v="0"/>
    <x v="1"/>
  </r>
  <r>
    <x v="960"/>
    <x v="14"/>
    <x v="1"/>
    <n v="0.31313659999999999"/>
    <x v="12"/>
    <n v="10"/>
    <x v="0"/>
    <x v="1"/>
  </r>
  <r>
    <x v="960"/>
    <x v="2"/>
    <x v="1"/>
    <n v="0.31919510000000001"/>
    <x v="12"/>
    <n v="10"/>
    <x v="0"/>
    <x v="1"/>
  </r>
  <r>
    <x v="960"/>
    <x v="5"/>
    <x v="1"/>
    <n v="0.14481769999999999"/>
    <x v="12"/>
    <n v="10"/>
    <x v="0"/>
    <x v="1"/>
  </r>
  <r>
    <x v="960"/>
    <x v="6"/>
    <x v="1"/>
    <n v="0.27657969999999998"/>
    <x v="12"/>
    <n v="10"/>
    <x v="0"/>
    <x v="1"/>
  </r>
  <r>
    <x v="960"/>
    <x v="15"/>
    <x v="1"/>
    <n v="0.34256910000000002"/>
    <x v="12"/>
    <n v="10"/>
    <x v="0"/>
    <x v="1"/>
  </r>
  <r>
    <x v="960"/>
    <x v="8"/>
    <x v="1"/>
    <n v="0.3478984"/>
    <x v="12"/>
    <n v="10"/>
    <x v="0"/>
    <x v="1"/>
  </r>
  <r>
    <x v="960"/>
    <x v="9"/>
    <x v="1"/>
    <n v="0.36682189999999998"/>
    <x v="12"/>
    <n v="10"/>
    <x v="0"/>
    <x v="1"/>
  </r>
  <r>
    <x v="960"/>
    <x v="10"/>
    <x v="1"/>
    <n v="0.37028129999999998"/>
    <x v="12"/>
    <n v="10"/>
    <x v="0"/>
    <x v="1"/>
  </r>
  <r>
    <x v="960"/>
    <x v="12"/>
    <x v="1"/>
    <n v="0.39634799999999998"/>
    <x v="12"/>
    <n v="10"/>
    <x v="0"/>
    <x v="1"/>
  </r>
  <r>
    <x v="960"/>
    <x v="18"/>
    <x v="1"/>
    <n v="0.44234800000000002"/>
    <x v="12"/>
    <n v="10"/>
    <x v="0"/>
    <x v="1"/>
  </r>
  <r>
    <x v="960"/>
    <x v="19"/>
    <x v="1"/>
    <n v="0.43426989999999999"/>
    <x v="12"/>
    <n v="10"/>
    <x v="0"/>
    <x v="1"/>
  </r>
  <r>
    <x v="960"/>
    <x v="13"/>
    <x v="1"/>
    <n v="0.12091150000000001"/>
    <x v="12"/>
    <n v="10"/>
    <x v="0"/>
    <x v="1"/>
  </r>
  <r>
    <x v="960"/>
    <x v="20"/>
    <x v="1"/>
    <n v="0.37035610000000002"/>
    <x v="12"/>
    <n v="10"/>
    <x v="0"/>
    <x v="1"/>
  </r>
  <r>
    <x v="961"/>
    <x v="0"/>
    <x v="3"/>
    <n v="0.87280000000000002"/>
    <x v="12"/>
    <n v="11"/>
    <x v="0"/>
    <x v="2"/>
  </r>
  <r>
    <x v="961"/>
    <x v="14"/>
    <x v="3"/>
    <n v="1.8120000000000001"/>
    <x v="12"/>
    <n v="11"/>
    <x v="0"/>
    <x v="2"/>
  </r>
  <r>
    <x v="961"/>
    <x v="2"/>
    <x v="3"/>
    <n v="1.8552"/>
    <x v="12"/>
    <n v="11"/>
    <x v="0"/>
    <x v="2"/>
  </r>
  <r>
    <x v="961"/>
    <x v="5"/>
    <x v="3"/>
    <n v="1.3851"/>
    <x v="12"/>
    <n v="11"/>
    <x v="0"/>
    <x v="2"/>
  </r>
  <r>
    <x v="961"/>
    <x v="6"/>
    <x v="3"/>
    <n v="1.6218999999999999"/>
    <x v="12"/>
    <n v="11"/>
    <x v="0"/>
    <x v="2"/>
  </r>
  <r>
    <x v="961"/>
    <x v="15"/>
    <x v="3"/>
    <n v="1.917"/>
    <x v="12"/>
    <n v="11"/>
    <x v="0"/>
    <x v="2"/>
  </r>
  <r>
    <x v="961"/>
    <x v="8"/>
    <x v="3"/>
    <n v="1.9518"/>
    <x v="12"/>
    <n v="11"/>
    <x v="0"/>
    <x v="2"/>
  </r>
  <r>
    <x v="961"/>
    <x v="9"/>
    <x v="3"/>
    <n v="2.0434000000000001"/>
    <x v="12"/>
    <n v="11"/>
    <x v="0"/>
    <x v="2"/>
  </r>
  <r>
    <x v="961"/>
    <x v="10"/>
    <x v="3"/>
    <n v="2.0638000000000001"/>
    <x v="12"/>
    <n v="11"/>
    <x v="0"/>
    <x v="2"/>
  </r>
  <r>
    <x v="961"/>
    <x v="12"/>
    <x v="3"/>
    <n v="2.1922000000000001"/>
    <x v="12"/>
    <n v="11"/>
    <x v="0"/>
    <x v="2"/>
  </r>
  <r>
    <x v="961"/>
    <x v="18"/>
    <x v="3"/>
    <n v="2.5548000000000002"/>
    <x v="12"/>
    <n v="11"/>
    <x v="0"/>
    <x v="2"/>
  </r>
  <r>
    <x v="961"/>
    <x v="19"/>
    <x v="3"/>
    <n v="2.5095000000000001"/>
    <x v="12"/>
    <n v="11"/>
    <x v="0"/>
    <x v="2"/>
  </r>
  <r>
    <x v="961"/>
    <x v="13"/>
    <x v="3"/>
    <n v="1.071"/>
    <x v="12"/>
    <n v="11"/>
    <x v="0"/>
    <x v="2"/>
  </r>
  <r>
    <x v="961"/>
    <x v="20"/>
    <x v="3"/>
    <n v="1.9805999999999999"/>
    <x v="12"/>
    <n v="11"/>
    <x v="0"/>
    <x v="2"/>
  </r>
  <r>
    <x v="961"/>
    <x v="0"/>
    <x v="2"/>
    <n v="0.54333350000000002"/>
    <x v="12"/>
    <n v="11"/>
    <x v="0"/>
    <x v="2"/>
  </r>
  <r>
    <x v="961"/>
    <x v="14"/>
    <x v="2"/>
    <n v="0.96982069999999998"/>
    <x v="12"/>
    <n v="11"/>
    <x v="0"/>
    <x v="2"/>
  </r>
  <r>
    <x v="961"/>
    <x v="2"/>
    <x v="2"/>
    <n v="1.0049429999999999"/>
    <x v="12"/>
    <n v="11"/>
    <x v="0"/>
    <x v="2"/>
  </r>
  <r>
    <x v="961"/>
    <x v="5"/>
    <x v="2"/>
    <n v="1.059042"/>
    <x v="12"/>
    <n v="11"/>
    <x v="0"/>
    <x v="2"/>
  </r>
  <r>
    <x v="961"/>
    <x v="6"/>
    <x v="2"/>
    <n v="0.92941790000000002"/>
    <x v="12"/>
    <n v="11"/>
    <x v="0"/>
    <x v="2"/>
  </r>
  <r>
    <x v="961"/>
    <x v="15"/>
    <x v="2"/>
    <n v="0.9105567"/>
    <x v="12"/>
    <n v="11"/>
    <x v="0"/>
    <x v="2"/>
  </r>
  <r>
    <x v="961"/>
    <x v="8"/>
    <x v="2"/>
    <n v="0.9388493"/>
    <x v="12"/>
    <n v="11"/>
    <x v="0"/>
    <x v="2"/>
  </r>
  <r>
    <x v="961"/>
    <x v="9"/>
    <x v="2"/>
    <n v="1.0133209999999999"/>
    <x v="12"/>
    <n v="11"/>
    <x v="0"/>
    <x v="2"/>
  </r>
  <r>
    <x v="961"/>
    <x v="10"/>
    <x v="2"/>
    <n v="1.029906"/>
    <x v="12"/>
    <n v="11"/>
    <x v="0"/>
    <x v="2"/>
  </r>
  <r>
    <x v="961"/>
    <x v="12"/>
    <x v="2"/>
    <n v="1.134296"/>
    <x v="12"/>
    <n v="11"/>
    <x v="0"/>
    <x v="2"/>
  </r>
  <r>
    <x v="961"/>
    <x v="18"/>
    <x v="2"/>
    <n v="1.9707730000000001"/>
    <x v="12"/>
    <n v="11"/>
    <x v="0"/>
    <x v="2"/>
  </r>
  <r>
    <x v="961"/>
    <x v="19"/>
    <x v="2"/>
    <n v="1.904244"/>
    <x v="12"/>
    <n v="11"/>
    <x v="0"/>
    <x v="2"/>
  </r>
  <r>
    <x v="961"/>
    <x v="13"/>
    <x v="2"/>
    <n v="0.8580776"/>
    <x v="12"/>
    <n v="11"/>
    <x v="0"/>
    <x v="2"/>
  </r>
  <r>
    <x v="961"/>
    <x v="20"/>
    <x v="2"/>
    <n v="1.4742440000000001"/>
    <x v="12"/>
    <n v="11"/>
    <x v="0"/>
    <x v="2"/>
  </r>
  <r>
    <x v="961"/>
    <x v="0"/>
    <x v="0"/>
    <n v="0.16625999999999999"/>
    <x v="12"/>
    <n v="11"/>
    <x v="0"/>
    <x v="2"/>
  </r>
  <r>
    <x v="961"/>
    <x v="14"/>
    <x v="0"/>
    <n v="0.50334999999999996"/>
    <x v="12"/>
    <n v="11"/>
    <x v="0"/>
    <x v="2"/>
  </r>
  <r>
    <x v="961"/>
    <x v="2"/>
    <x v="0"/>
    <n v="0.50334999999999996"/>
    <x v="12"/>
    <n v="11"/>
    <x v="0"/>
    <x v="2"/>
  </r>
  <r>
    <x v="961"/>
    <x v="5"/>
    <x v="0"/>
    <n v="0.16671"/>
    <x v="12"/>
    <n v="11"/>
    <x v="0"/>
    <x v="2"/>
  </r>
  <r>
    <x v="961"/>
    <x v="6"/>
    <x v="0"/>
    <n v="0.38919999999999999"/>
    <x v="12"/>
    <n v="11"/>
    <x v="0"/>
    <x v="2"/>
  </r>
  <r>
    <x v="961"/>
    <x v="15"/>
    <x v="0"/>
    <n v="0.64798"/>
    <x v="12"/>
    <n v="11"/>
    <x v="0"/>
    <x v="2"/>
  </r>
  <r>
    <x v="961"/>
    <x v="8"/>
    <x v="0"/>
    <n v="0.64798"/>
    <x v="12"/>
    <n v="11"/>
    <x v="0"/>
    <x v="2"/>
  </r>
  <r>
    <x v="961"/>
    <x v="9"/>
    <x v="0"/>
    <n v="0.64798"/>
    <x v="12"/>
    <n v="11"/>
    <x v="0"/>
    <x v="2"/>
  </r>
  <r>
    <x v="961"/>
    <x v="10"/>
    <x v="0"/>
    <n v="0.64798"/>
    <x v="12"/>
    <n v="11"/>
    <x v="0"/>
    <x v="2"/>
  </r>
  <r>
    <x v="961"/>
    <x v="12"/>
    <x v="0"/>
    <n v="0.64798"/>
    <x v="12"/>
    <n v="11"/>
    <x v="0"/>
    <x v="2"/>
  </r>
  <r>
    <x v="961"/>
    <x v="18"/>
    <x v="0"/>
    <n v="0.10630000000000001"/>
    <x v="12"/>
    <n v="11"/>
    <x v="0"/>
    <x v="2"/>
  </r>
  <r>
    <x v="961"/>
    <x v="19"/>
    <x v="0"/>
    <n v="0.13600000000000001"/>
    <x v="12"/>
    <n v="11"/>
    <x v="0"/>
    <x v="2"/>
  </r>
  <r>
    <x v="961"/>
    <x v="13"/>
    <x v="0"/>
    <n v="8.9709999999999998E-2"/>
    <x v="12"/>
    <n v="11"/>
    <x v="0"/>
    <x v="2"/>
  </r>
  <r>
    <x v="961"/>
    <x v="20"/>
    <x v="0"/>
    <n v="0.13600000000000001"/>
    <x v="12"/>
    <n v="11"/>
    <x v="0"/>
    <x v="2"/>
  </r>
  <r>
    <x v="961"/>
    <x v="0"/>
    <x v="1"/>
    <n v="0.1632065"/>
    <x v="12"/>
    <n v="11"/>
    <x v="0"/>
    <x v="2"/>
  </r>
  <r>
    <x v="961"/>
    <x v="14"/>
    <x v="1"/>
    <n v="0.3388293"/>
    <x v="12"/>
    <n v="11"/>
    <x v="0"/>
    <x v="2"/>
  </r>
  <r>
    <x v="961"/>
    <x v="2"/>
    <x v="1"/>
    <n v="0.34690729999999997"/>
    <x v="12"/>
    <n v="11"/>
    <x v="0"/>
    <x v="2"/>
  </r>
  <r>
    <x v="961"/>
    <x v="5"/>
    <x v="1"/>
    <n v="0.15934780000000001"/>
    <x v="12"/>
    <n v="11"/>
    <x v="0"/>
    <x v="2"/>
  </r>
  <r>
    <x v="961"/>
    <x v="6"/>
    <x v="1"/>
    <n v="0.3032821"/>
    <x v="12"/>
    <n v="11"/>
    <x v="0"/>
    <x v="2"/>
  </r>
  <r>
    <x v="961"/>
    <x v="15"/>
    <x v="1"/>
    <n v="0.35846339999999999"/>
    <x v="12"/>
    <n v="11"/>
    <x v="0"/>
    <x v="2"/>
  </r>
  <r>
    <x v="961"/>
    <x v="8"/>
    <x v="1"/>
    <n v="0.36497069999999998"/>
    <x v="12"/>
    <n v="11"/>
    <x v="0"/>
    <x v="2"/>
  </r>
  <r>
    <x v="961"/>
    <x v="9"/>
    <x v="1"/>
    <n v="0.38209920000000003"/>
    <x v="12"/>
    <n v="11"/>
    <x v="0"/>
    <x v="2"/>
  </r>
  <r>
    <x v="961"/>
    <x v="10"/>
    <x v="1"/>
    <n v="0.38591379999999997"/>
    <x v="12"/>
    <n v="11"/>
    <x v="0"/>
    <x v="2"/>
  </r>
  <r>
    <x v="961"/>
    <x v="12"/>
    <x v="1"/>
    <n v="0.4099236"/>
    <x v="12"/>
    <n v="11"/>
    <x v="0"/>
    <x v="2"/>
  </r>
  <r>
    <x v="961"/>
    <x v="18"/>
    <x v="1"/>
    <n v="0.47772680000000001"/>
    <x v="12"/>
    <n v="11"/>
    <x v="0"/>
    <x v="2"/>
  </r>
  <r>
    <x v="961"/>
    <x v="19"/>
    <x v="1"/>
    <n v="0.46925610000000001"/>
    <x v="12"/>
    <n v="11"/>
    <x v="0"/>
    <x v="2"/>
  </r>
  <r>
    <x v="961"/>
    <x v="13"/>
    <x v="1"/>
    <n v="0.1232124"/>
    <x v="12"/>
    <n v="11"/>
    <x v="0"/>
    <x v="2"/>
  </r>
  <r>
    <x v="961"/>
    <x v="20"/>
    <x v="1"/>
    <n v="0.37035610000000002"/>
    <x v="12"/>
    <n v="11"/>
    <x v="0"/>
    <x v="2"/>
  </r>
  <r>
    <x v="962"/>
    <x v="0"/>
    <x v="3"/>
    <n v="0.91759999999999997"/>
    <x v="12"/>
    <n v="12"/>
    <x v="0"/>
    <x v="2"/>
  </r>
  <r>
    <x v="962"/>
    <x v="14"/>
    <x v="3"/>
    <n v="1.9787999999999999"/>
    <x v="12"/>
    <n v="12"/>
    <x v="0"/>
    <x v="2"/>
  </r>
  <r>
    <x v="962"/>
    <x v="2"/>
    <x v="3"/>
    <n v="2.0167000000000002"/>
    <x v="12"/>
    <n v="12"/>
    <x v="0"/>
    <x v="2"/>
  </r>
  <r>
    <x v="962"/>
    <x v="5"/>
    <x v="3"/>
    <n v="1.5379"/>
    <x v="12"/>
    <n v="12"/>
    <x v="0"/>
    <x v="2"/>
  </r>
  <r>
    <x v="962"/>
    <x v="6"/>
    <x v="3"/>
    <n v="1.7821"/>
    <x v="12"/>
    <n v="12"/>
    <x v="0"/>
    <x v="2"/>
  </r>
  <r>
    <x v="962"/>
    <x v="15"/>
    <x v="3"/>
    <n v="2.0278999999999998"/>
    <x v="12"/>
    <n v="12"/>
    <x v="0"/>
    <x v="2"/>
  </r>
  <r>
    <x v="962"/>
    <x v="8"/>
    <x v="3"/>
    <n v="2.0617000000000001"/>
    <x v="12"/>
    <n v="12"/>
    <x v="0"/>
    <x v="2"/>
  </r>
  <r>
    <x v="962"/>
    <x v="9"/>
    <x v="3"/>
    <n v="2.153"/>
    <x v="12"/>
    <n v="12"/>
    <x v="0"/>
    <x v="2"/>
  </r>
  <r>
    <x v="962"/>
    <x v="10"/>
    <x v="3"/>
    <n v="2.1855000000000002"/>
    <x v="12"/>
    <n v="12"/>
    <x v="0"/>
    <x v="2"/>
  </r>
  <r>
    <x v="962"/>
    <x v="12"/>
    <x v="3"/>
    <n v="2.3043"/>
    <x v="12"/>
    <n v="12"/>
    <x v="0"/>
    <x v="2"/>
  </r>
  <r>
    <x v="962"/>
    <x v="18"/>
    <x v="3"/>
    <n v="2.9889000000000001"/>
    <x v="12"/>
    <n v="12"/>
    <x v="0"/>
    <x v="2"/>
  </r>
  <r>
    <x v="962"/>
    <x v="19"/>
    <x v="3"/>
    <n v="3.0507"/>
    <x v="12"/>
    <n v="12"/>
    <x v="0"/>
    <x v="2"/>
  </r>
  <r>
    <x v="962"/>
    <x v="13"/>
    <x v="3"/>
    <n v="1.1697"/>
    <x v="12"/>
    <n v="12"/>
    <x v="0"/>
    <x v="2"/>
  </r>
  <r>
    <x v="962"/>
    <x v="20"/>
    <x v="3"/>
    <n v="2.4805999999999999"/>
    <x v="12"/>
    <n v="12"/>
    <x v="0"/>
    <x v="2"/>
  </r>
  <r>
    <x v="962"/>
    <x v="0"/>
    <x v="2"/>
    <n v="0.5797563"/>
    <x v="12"/>
    <n v="12"/>
    <x v="0"/>
    <x v="2"/>
  </r>
  <r>
    <x v="962"/>
    <x v="14"/>
    <x v="2"/>
    <n v="1.12975"/>
    <x v="12"/>
    <n v="12"/>
    <x v="0"/>
    <x v="2"/>
  </r>
  <r>
    <x v="962"/>
    <x v="2"/>
    <x v="2"/>
    <n v="1.160563"/>
    <x v="12"/>
    <n v="12"/>
    <x v="0"/>
    <x v="2"/>
  </r>
  <r>
    <x v="962"/>
    <x v="5"/>
    <x v="2"/>
    <n v="1.1942630000000001"/>
    <x v="12"/>
    <n v="12"/>
    <x v="0"/>
    <x v="2"/>
  </r>
  <r>
    <x v="962"/>
    <x v="6"/>
    <x v="2"/>
    <n v="1.0596620000000001"/>
    <x v="12"/>
    <n v="12"/>
    <x v="0"/>
    <x v="2"/>
  </r>
  <r>
    <x v="962"/>
    <x v="15"/>
    <x v="2"/>
    <n v="1.017439"/>
    <x v="12"/>
    <n v="12"/>
    <x v="0"/>
    <x v="2"/>
  </r>
  <r>
    <x v="962"/>
    <x v="8"/>
    <x v="2"/>
    <n v="1.0449189999999999"/>
    <x v="12"/>
    <n v="12"/>
    <x v="0"/>
    <x v="2"/>
  </r>
  <r>
    <x v="962"/>
    <x v="9"/>
    <x v="2"/>
    <n v="1.1191469999999999"/>
    <x v="12"/>
    <n v="12"/>
    <x v="0"/>
    <x v="2"/>
  </r>
  <r>
    <x v="962"/>
    <x v="10"/>
    <x v="2"/>
    <n v="1.1455690000000001"/>
    <x v="12"/>
    <n v="12"/>
    <x v="0"/>
    <x v="2"/>
  </r>
  <r>
    <x v="962"/>
    <x v="12"/>
    <x v="2"/>
    <n v="1.2421549999999999"/>
    <x v="12"/>
    <n v="12"/>
    <x v="0"/>
    <x v="2"/>
  </r>
  <r>
    <x v="962"/>
    <x v="18"/>
    <x v="2"/>
    <n v="2.3237000000000001"/>
    <x v="12"/>
    <n v="12"/>
    <x v="0"/>
    <x v="2"/>
  </r>
  <r>
    <x v="962"/>
    <x v="19"/>
    <x v="2"/>
    <n v="2.3442440000000002"/>
    <x v="12"/>
    <n v="12"/>
    <x v="0"/>
    <x v="2"/>
  </r>
  <r>
    <x v="962"/>
    <x v="13"/>
    <x v="2"/>
    <n v="0.94542280000000001"/>
    <x v="12"/>
    <n v="12"/>
    <x v="0"/>
    <x v="2"/>
  </r>
  <r>
    <x v="962"/>
    <x v="20"/>
    <x v="2"/>
    <n v="1.8807480000000001"/>
    <x v="12"/>
    <n v="12"/>
    <x v="0"/>
    <x v="2"/>
  </r>
  <r>
    <x v="962"/>
    <x v="0"/>
    <x v="0"/>
    <n v="0.16625999999999999"/>
    <x v="12"/>
    <n v="12"/>
    <x v="0"/>
    <x v="2"/>
  </r>
  <r>
    <x v="962"/>
    <x v="14"/>
    <x v="0"/>
    <n v="0.47903000000000001"/>
    <x v="12"/>
    <n v="12"/>
    <x v="0"/>
    <x v="2"/>
  </r>
  <r>
    <x v="962"/>
    <x v="2"/>
    <x v="0"/>
    <n v="0.47903000000000001"/>
    <x v="12"/>
    <n v="12"/>
    <x v="0"/>
    <x v="2"/>
  </r>
  <r>
    <x v="962"/>
    <x v="5"/>
    <x v="0"/>
    <n v="0.16671"/>
    <x v="12"/>
    <n v="12"/>
    <x v="0"/>
    <x v="2"/>
  </r>
  <r>
    <x v="962"/>
    <x v="6"/>
    <x v="0"/>
    <n v="0.38919999999999999"/>
    <x v="12"/>
    <n v="12"/>
    <x v="0"/>
    <x v="2"/>
  </r>
  <r>
    <x v="962"/>
    <x v="15"/>
    <x v="0"/>
    <n v="0.63126000000000004"/>
    <x v="12"/>
    <n v="12"/>
    <x v="0"/>
    <x v="2"/>
  </r>
  <r>
    <x v="962"/>
    <x v="8"/>
    <x v="0"/>
    <n v="0.63126000000000004"/>
    <x v="12"/>
    <n v="12"/>
    <x v="0"/>
    <x v="2"/>
  </r>
  <r>
    <x v="962"/>
    <x v="9"/>
    <x v="0"/>
    <n v="0.63126000000000004"/>
    <x v="12"/>
    <n v="12"/>
    <x v="0"/>
    <x v="2"/>
  </r>
  <r>
    <x v="962"/>
    <x v="10"/>
    <x v="0"/>
    <n v="0.63126000000000004"/>
    <x v="12"/>
    <n v="12"/>
    <x v="0"/>
    <x v="2"/>
  </r>
  <r>
    <x v="962"/>
    <x v="12"/>
    <x v="0"/>
    <n v="0.63126000000000004"/>
    <x v="12"/>
    <n v="12"/>
    <x v="0"/>
    <x v="2"/>
  </r>
  <r>
    <x v="962"/>
    <x v="18"/>
    <x v="0"/>
    <n v="0.10630000000000001"/>
    <x v="12"/>
    <n v="12"/>
    <x v="0"/>
    <x v="2"/>
  </r>
  <r>
    <x v="962"/>
    <x v="19"/>
    <x v="0"/>
    <n v="0.13600000000000001"/>
    <x v="12"/>
    <n v="12"/>
    <x v="0"/>
    <x v="2"/>
  </r>
  <r>
    <x v="962"/>
    <x v="13"/>
    <x v="0"/>
    <n v="8.9709999999999998E-2"/>
    <x v="12"/>
    <n v="12"/>
    <x v="0"/>
    <x v="2"/>
  </r>
  <r>
    <x v="962"/>
    <x v="20"/>
    <x v="0"/>
    <n v="0.13600000000000001"/>
    <x v="12"/>
    <n v="12"/>
    <x v="0"/>
    <x v="2"/>
  </r>
  <r>
    <x v="962"/>
    <x v="0"/>
    <x v="1"/>
    <n v="0.17158370000000001"/>
    <x v="12"/>
    <n v="12"/>
    <x v="0"/>
    <x v="2"/>
  </r>
  <r>
    <x v="962"/>
    <x v="14"/>
    <x v="1"/>
    <n v="0.3700195"/>
    <x v="12"/>
    <n v="12"/>
    <x v="0"/>
    <x v="2"/>
  </r>
  <r>
    <x v="962"/>
    <x v="2"/>
    <x v="1"/>
    <n v="0.37710650000000001"/>
    <x v="12"/>
    <n v="12"/>
    <x v="0"/>
    <x v="2"/>
  </r>
  <r>
    <x v="962"/>
    <x v="5"/>
    <x v="1"/>
    <n v="0.17692649999999999"/>
    <x v="12"/>
    <n v="12"/>
    <x v="0"/>
    <x v="2"/>
  </r>
  <r>
    <x v="962"/>
    <x v="6"/>
    <x v="1"/>
    <n v="0.33323819999999998"/>
    <x v="12"/>
    <n v="12"/>
    <x v="0"/>
    <x v="2"/>
  </r>
  <r>
    <x v="962"/>
    <x v="15"/>
    <x v="1"/>
    <n v="0.3792008"/>
    <x v="12"/>
    <n v="12"/>
    <x v="0"/>
    <x v="2"/>
  </r>
  <r>
    <x v="962"/>
    <x v="8"/>
    <x v="1"/>
    <n v="0.38552110000000001"/>
    <x v="12"/>
    <n v="12"/>
    <x v="0"/>
    <x v="2"/>
  </r>
  <r>
    <x v="962"/>
    <x v="9"/>
    <x v="1"/>
    <n v="0.40259349999999999"/>
    <x v="12"/>
    <n v="12"/>
    <x v="0"/>
    <x v="2"/>
  </r>
  <r>
    <x v="962"/>
    <x v="10"/>
    <x v="1"/>
    <n v="0.4086707"/>
    <x v="12"/>
    <n v="12"/>
    <x v="0"/>
    <x v="2"/>
  </r>
  <r>
    <x v="962"/>
    <x v="12"/>
    <x v="1"/>
    <n v="0.43088539999999997"/>
    <x v="12"/>
    <n v="12"/>
    <x v="0"/>
    <x v="2"/>
  </r>
  <r>
    <x v="962"/>
    <x v="18"/>
    <x v="1"/>
    <n v="0.55889999999999995"/>
    <x v="12"/>
    <n v="12"/>
    <x v="0"/>
    <x v="2"/>
  </r>
  <r>
    <x v="962"/>
    <x v="19"/>
    <x v="1"/>
    <n v="0.57045610000000002"/>
    <x v="12"/>
    <n v="12"/>
    <x v="0"/>
    <x v="2"/>
  </r>
  <r>
    <x v="962"/>
    <x v="13"/>
    <x v="1"/>
    <n v="0.1345673"/>
    <x v="12"/>
    <n v="12"/>
    <x v="0"/>
    <x v="2"/>
  </r>
  <r>
    <x v="962"/>
    <x v="20"/>
    <x v="1"/>
    <n v="0.46385199999999999"/>
    <x v="12"/>
    <n v="12"/>
    <x v="0"/>
    <x v="2"/>
  </r>
  <r>
    <x v="963"/>
    <x v="0"/>
    <x v="3"/>
    <n v="0.92310000000000003"/>
    <x v="12"/>
    <n v="13"/>
    <x v="0"/>
    <x v="2"/>
  </r>
  <r>
    <x v="963"/>
    <x v="14"/>
    <x v="3"/>
    <n v="1.8466"/>
    <x v="12"/>
    <n v="13"/>
    <x v="0"/>
    <x v="2"/>
  </r>
  <r>
    <x v="963"/>
    <x v="2"/>
    <x v="3"/>
    <n v="1.8759999999999999"/>
    <x v="12"/>
    <n v="13"/>
    <x v="0"/>
    <x v="2"/>
  </r>
  <r>
    <x v="963"/>
    <x v="5"/>
    <x v="3"/>
    <n v="1.429"/>
    <x v="12"/>
    <n v="13"/>
    <x v="0"/>
    <x v="2"/>
  </r>
  <r>
    <x v="963"/>
    <x v="6"/>
    <x v="3"/>
    <n v="1.6826000000000001"/>
    <x v="12"/>
    <n v="13"/>
    <x v="0"/>
    <x v="2"/>
  </r>
  <r>
    <x v="963"/>
    <x v="15"/>
    <x v="3"/>
    <n v="1.9266000000000001"/>
    <x v="12"/>
    <n v="13"/>
    <x v="0"/>
    <x v="2"/>
  </r>
  <r>
    <x v="963"/>
    <x v="8"/>
    <x v="3"/>
    <n v="1.9442999999999999"/>
    <x v="12"/>
    <n v="13"/>
    <x v="0"/>
    <x v="2"/>
  </r>
  <r>
    <x v="963"/>
    <x v="9"/>
    <x v="3"/>
    <n v="2.0760999999999998"/>
    <x v="12"/>
    <n v="13"/>
    <x v="0"/>
    <x v="2"/>
  </r>
  <r>
    <x v="963"/>
    <x v="10"/>
    <x v="3"/>
    <n v="2.0764999999999998"/>
    <x v="12"/>
    <n v="13"/>
    <x v="0"/>
    <x v="2"/>
  </r>
  <r>
    <x v="963"/>
    <x v="12"/>
    <x v="3"/>
    <n v="2.3014999999999999"/>
    <x v="12"/>
    <n v="13"/>
    <x v="0"/>
    <x v="2"/>
  </r>
  <r>
    <x v="963"/>
    <x v="18"/>
    <x v="3"/>
    <n v="2.9441999999999999"/>
    <x v="12"/>
    <n v="13"/>
    <x v="0"/>
    <x v="2"/>
  </r>
  <r>
    <x v="963"/>
    <x v="19"/>
    <x v="3"/>
    <n v="3.1251000000000002"/>
    <x v="12"/>
    <n v="13"/>
    <x v="0"/>
    <x v="2"/>
  </r>
  <r>
    <x v="963"/>
    <x v="13"/>
    <x v="3"/>
    <n v="1.2999000000000001"/>
    <x v="12"/>
    <n v="13"/>
    <x v="0"/>
    <x v="2"/>
  </r>
  <r>
    <x v="963"/>
    <x v="20"/>
    <x v="3"/>
    <n v="2.8146"/>
    <x v="12"/>
    <n v="13"/>
    <x v="0"/>
    <x v="2"/>
  </r>
  <r>
    <x v="963"/>
    <x v="0"/>
    <x v="2"/>
    <n v="0.58422779999999996"/>
    <x v="12"/>
    <n v="13"/>
    <x v="0"/>
    <x v="2"/>
  </r>
  <r>
    <x v="963"/>
    <x v="14"/>
    <x v="2"/>
    <n v="1.0222709999999999"/>
    <x v="12"/>
    <n v="13"/>
    <x v="0"/>
    <x v="2"/>
  </r>
  <r>
    <x v="963"/>
    <x v="2"/>
    <x v="2"/>
    <n v="1.046173"/>
    <x v="12"/>
    <n v="13"/>
    <x v="0"/>
    <x v="2"/>
  </r>
  <r>
    <x v="963"/>
    <x v="5"/>
    <x v="2"/>
    <n v="1.132212"/>
    <x v="12"/>
    <n v="13"/>
    <x v="0"/>
    <x v="2"/>
  </r>
  <r>
    <x v="963"/>
    <x v="6"/>
    <x v="2"/>
    <n v="0.97876750000000001"/>
    <x v="12"/>
    <n v="13"/>
    <x v="0"/>
    <x v="2"/>
  </r>
  <r>
    <x v="963"/>
    <x v="15"/>
    <x v="2"/>
    <n v="0.93508150000000001"/>
    <x v="12"/>
    <n v="13"/>
    <x v="0"/>
    <x v="2"/>
  </r>
  <r>
    <x v="963"/>
    <x v="8"/>
    <x v="2"/>
    <n v="0.94947170000000003"/>
    <x v="12"/>
    <n v="13"/>
    <x v="0"/>
    <x v="2"/>
  </r>
  <r>
    <x v="963"/>
    <x v="9"/>
    <x v="2"/>
    <n v="1.0566260000000001"/>
    <x v="12"/>
    <n v="13"/>
    <x v="0"/>
    <x v="2"/>
  </r>
  <r>
    <x v="963"/>
    <x v="10"/>
    <x v="2"/>
    <n v="1.056951"/>
    <x v="12"/>
    <n v="13"/>
    <x v="0"/>
    <x v="2"/>
  </r>
  <r>
    <x v="963"/>
    <x v="12"/>
    <x v="2"/>
    <n v="1.239878"/>
    <x v="12"/>
    <n v="13"/>
    <x v="0"/>
    <x v="2"/>
  </r>
  <r>
    <x v="963"/>
    <x v="18"/>
    <x v="2"/>
    <n v="2.2873589999999999"/>
    <x v="12"/>
    <n v="13"/>
    <x v="0"/>
    <x v="2"/>
  </r>
  <r>
    <x v="963"/>
    <x v="19"/>
    <x v="2"/>
    <n v="2.4047320000000001"/>
    <x v="12"/>
    <n v="13"/>
    <x v="0"/>
    <x v="2"/>
  </r>
  <r>
    <x v="963"/>
    <x v="13"/>
    <x v="2"/>
    <n v="1.0606439999999999"/>
    <x v="12"/>
    <n v="13"/>
    <x v="0"/>
    <x v="2"/>
  </r>
  <r>
    <x v="963"/>
    <x v="20"/>
    <x v="2"/>
    <n v="2.1522929999999998"/>
    <x v="12"/>
    <n v="13"/>
    <x v="0"/>
    <x v="2"/>
  </r>
  <r>
    <x v="963"/>
    <x v="0"/>
    <x v="0"/>
    <n v="0.16625999999999999"/>
    <x v="12"/>
    <n v="13"/>
    <x v="0"/>
    <x v="2"/>
  </r>
  <r>
    <x v="963"/>
    <x v="14"/>
    <x v="0"/>
    <n v="0.47903000000000001"/>
    <x v="12"/>
    <n v="13"/>
    <x v="0"/>
    <x v="2"/>
  </r>
  <r>
    <x v="963"/>
    <x v="2"/>
    <x v="0"/>
    <n v="0.47903000000000001"/>
    <x v="12"/>
    <n v="13"/>
    <x v="0"/>
    <x v="2"/>
  </r>
  <r>
    <x v="963"/>
    <x v="5"/>
    <x v="0"/>
    <n v="0.13239000000000001"/>
    <x v="12"/>
    <n v="13"/>
    <x v="0"/>
    <x v="2"/>
  </r>
  <r>
    <x v="963"/>
    <x v="6"/>
    <x v="0"/>
    <n v="0.38919999999999999"/>
    <x v="12"/>
    <n v="13"/>
    <x v="0"/>
    <x v="2"/>
  </r>
  <r>
    <x v="963"/>
    <x v="15"/>
    <x v="0"/>
    <n v="0.63126000000000004"/>
    <x v="12"/>
    <n v="13"/>
    <x v="0"/>
    <x v="2"/>
  </r>
  <r>
    <x v="963"/>
    <x v="8"/>
    <x v="0"/>
    <n v="0.63126000000000004"/>
    <x v="12"/>
    <n v="13"/>
    <x v="0"/>
    <x v="2"/>
  </r>
  <r>
    <x v="963"/>
    <x v="9"/>
    <x v="0"/>
    <n v="0.63126000000000004"/>
    <x v="12"/>
    <n v="13"/>
    <x v="0"/>
    <x v="2"/>
  </r>
  <r>
    <x v="963"/>
    <x v="10"/>
    <x v="0"/>
    <n v="0.63126000000000004"/>
    <x v="12"/>
    <n v="13"/>
    <x v="0"/>
    <x v="2"/>
  </r>
  <r>
    <x v="963"/>
    <x v="12"/>
    <x v="0"/>
    <n v="0.63126000000000004"/>
    <x v="12"/>
    <n v="13"/>
    <x v="0"/>
    <x v="2"/>
  </r>
  <r>
    <x v="963"/>
    <x v="18"/>
    <x v="0"/>
    <n v="0.10630000000000001"/>
    <x v="12"/>
    <n v="13"/>
    <x v="0"/>
    <x v="2"/>
  </r>
  <r>
    <x v="963"/>
    <x v="19"/>
    <x v="0"/>
    <n v="0.13600000000000001"/>
    <x v="12"/>
    <n v="13"/>
    <x v="0"/>
    <x v="2"/>
  </r>
  <r>
    <x v="963"/>
    <x v="13"/>
    <x v="0"/>
    <n v="8.9709999999999998E-2"/>
    <x v="12"/>
    <n v="13"/>
    <x v="0"/>
    <x v="2"/>
  </r>
  <r>
    <x v="963"/>
    <x v="20"/>
    <x v="0"/>
    <n v="0.13600000000000001"/>
    <x v="12"/>
    <n v="13"/>
    <x v="0"/>
    <x v="2"/>
  </r>
  <r>
    <x v="963"/>
    <x v="0"/>
    <x v="1"/>
    <n v="0.17261219999999999"/>
    <x v="12"/>
    <n v="13"/>
    <x v="0"/>
    <x v="2"/>
  </r>
  <r>
    <x v="963"/>
    <x v="14"/>
    <x v="1"/>
    <n v="0.34529919999999997"/>
    <x v="12"/>
    <n v="13"/>
    <x v="0"/>
    <x v="2"/>
  </r>
  <r>
    <x v="963"/>
    <x v="2"/>
    <x v="1"/>
    <n v="0.35079680000000002"/>
    <x v="12"/>
    <n v="13"/>
    <x v="0"/>
    <x v="2"/>
  </r>
  <r>
    <x v="963"/>
    <x v="5"/>
    <x v="1"/>
    <n v="0.16439819999999999"/>
    <x v="12"/>
    <n v="13"/>
    <x v="0"/>
    <x v="2"/>
  </r>
  <r>
    <x v="963"/>
    <x v="6"/>
    <x v="1"/>
    <n v="0.31463249999999998"/>
    <x v="12"/>
    <n v="13"/>
    <x v="0"/>
    <x v="2"/>
  </r>
  <r>
    <x v="963"/>
    <x v="15"/>
    <x v="1"/>
    <n v="0.36025849999999998"/>
    <x v="12"/>
    <n v="13"/>
    <x v="0"/>
    <x v="2"/>
  </r>
  <r>
    <x v="963"/>
    <x v="8"/>
    <x v="1"/>
    <n v="0.36356830000000001"/>
    <x v="12"/>
    <n v="13"/>
    <x v="0"/>
    <x v="2"/>
  </r>
  <r>
    <x v="963"/>
    <x v="9"/>
    <x v="1"/>
    <n v="0.3882138"/>
    <x v="12"/>
    <n v="13"/>
    <x v="0"/>
    <x v="2"/>
  </r>
  <r>
    <x v="963"/>
    <x v="10"/>
    <x v="1"/>
    <n v="0.38828859999999998"/>
    <x v="12"/>
    <n v="13"/>
    <x v="0"/>
    <x v="2"/>
  </r>
  <r>
    <x v="963"/>
    <x v="12"/>
    <x v="1"/>
    <n v="0.43036180000000002"/>
    <x v="12"/>
    <n v="13"/>
    <x v="0"/>
    <x v="2"/>
  </r>
  <r>
    <x v="963"/>
    <x v="18"/>
    <x v="1"/>
    <n v="0.55054150000000002"/>
    <x v="12"/>
    <n v="13"/>
    <x v="0"/>
    <x v="2"/>
  </r>
  <r>
    <x v="963"/>
    <x v="19"/>
    <x v="1"/>
    <n v="0.58436829999999995"/>
    <x v="12"/>
    <n v="13"/>
    <x v="0"/>
    <x v="2"/>
  </r>
  <r>
    <x v="963"/>
    <x v="13"/>
    <x v="1"/>
    <n v="0.14954600000000001"/>
    <x v="12"/>
    <n v="13"/>
    <x v="0"/>
    <x v="2"/>
  </r>
  <r>
    <x v="963"/>
    <x v="20"/>
    <x v="1"/>
    <n v="0.52630730000000003"/>
    <x v="12"/>
    <n v="13"/>
    <x v="0"/>
    <x v="2"/>
  </r>
  <r>
    <x v="964"/>
    <x v="0"/>
    <x v="3"/>
    <n v="0.91849999999999998"/>
    <x v="12"/>
    <n v="14"/>
    <x v="0"/>
    <x v="2"/>
  </r>
  <r>
    <x v="964"/>
    <x v="14"/>
    <x v="3"/>
    <n v="1.9952000000000001"/>
    <x v="12"/>
    <n v="14"/>
    <x v="0"/>
    <x v="2"/>
  </r>
  <r>
    <x v="964"/>
    <x v="2"/>
    <x v="3"/>
    <n v="2.0341"/>
    <x v="12"/>
    <n v="14"/>
    <x v="0"/>
    <x v="2"/>
  </r>
  <r>
    <x v="964"/>
    <x v="5"/>
    <x v="3"/>
    <n v="1.5588"/>
    <x v="12"/>
    <n v="14"/>
    <x v="0"/>
    <x v="2"/>
  </r>
  <r>
    <x v="964"/>
    <x v="6"/>
    <x v="3"/>
    <n v="1.8048999999999999"/>
    <x v="12"/>
    <n v="14"/>
    <x v="0"/>
    <x v="2"/>
  </r>
  <r>
    <x v="964"/>
    <x v="15"/>
    <x v="3"/>
    <n v="2.0266999999999999"/>
    <x v="12"/>
    <n v="14"/>
    <x v="0"/>
    <x v="2"/>
  </r>
  <r>
    <x v="964"/>
    <x v="8"/>
    <x v="3"/>
    <n v="2.0386000000000002"/>
    <x v="12"/>
    <n v="14"/>
    <x v="0"/>
    <x v="2"/>
  </r>
  <r>
    <x v="964"/>
    <x v="9"/>
    <x v="3"/>
    <n v="2.0996999999999999"/>
    <x v="12"/>
    <n v="14"/>
    <x v="0"/>
    <x v="2"/>
  </r>
  <r>
    <x v="964"/>
    <x v="10"/>
    <x v="3"/>
    <n v="2.1741999999999999"/>
    <x v="12"/>
    <n v="14"/>
    <x v="0"/>
    <x v="2"/>
  </r>
  <r>
    <x v="964"/>
    <x v="12"/>
    <x v="3"/>
    <n v="2.3281000000000001"/>
    <x v="12"/>
    <n v="14"/>
    <x v="0"/>
    <x v="2"/>
  </r>
  <r>
    <x v="964"/>
    <x v="18"/>
    <x v="3"/>
    <n v="3.0171999999999999"/>
    <x v="12"/>
    <n v="14"/>
    <x v="0"/>
    <x v="2"/>
  </r>
  <r>
    <x v="964"/>
    <x v="19"/>
    <x v="3"/>
    <n v="3.1877"/>
    <x v="12"/>
    <n v="14"/>
    <x v="0"/>
    <x v="2"/>
  </r>
  <r>
    <x v="964"/>
    <x v="13"/>
    <x v="3"/>
    <n v="1.1583000000000001"/>
    <x v="12"/>
    <n v="14"/>
    <x v="0"/>
    <x v="2"/>
  </r>
  <r>
    <x v="964"/>
    <x v="20"/>
    <x v="3"/>
    <n v="2.8146"/>
    <x v="12"/>
    <n v="14"/>
    <x v="0"/>
    <x v="2"/>
  </r>
  <r>
    <x v="964"/>
    <x v="0"/>
    <x v="2"/>
    <n v="0.580488"/>
    <x v="12"/>
    <n v="14"/>
    <x v="0"/>
    <x v="2"/>
  </r>
  <r>
    <x v="964"/>
    <x v="14"/>
    <x v="2"/>
    <n v="1.155934"/>
    <x v="12"/>
    <n v="14"/>
    <x v="0"/>
    <x v="2"/>
  </r>
  <r>
    <x v="964"/>
    <x v="2"/>
    <x v="2"/>
    <n v="1.1875599999999999"/>
    <x v="12"/>
    <n v="14"/>
    <x v="0"/>
    <x v="2"/>
  </r>
  <r>
    <x v="964"/>
    <x v="5"/>
    <x v="2"/>
    <n v="1.247079"/>
    <x v="12"/>
    <n v="14"/>
    <x v="0"/>
    <x v="2"/>
  </r>
  <r>
    <x v="964"/>
    <x v="6"/>
    <x v="2"/>
    <n v="1.078198"/>
    <x v="12"/>
    <n v="14"/>
    <x v="0"/>
    <x v="2"/>
  </r>
  <r>
    <x v="964"/>
    <x v="15"/>
    <x v="2"/>
    <n v="1.016464"/>
    <x v="12"/>
    <n v="14"/>
    <x v="0"/>
    <x v="2"/>
  </r>
  <r>
    <x v="964"/>
    <x v="8"/>
    <x v="2"/>
    <n v="1.026138"/>
    <x v="12"/>
    <n v="14"/>
    <x v="0"/>
    <x v="2"/>
  </r>
  <r>
    <x v="964"/>
    <x v="9"/>
    <x v="2"/>
    <n v="1.0758129999999999"/>
    <x v="12"/>
    <n v="14"/>
    <x v="0"/>
    <x v="2"/>
  </r>
  <r>
    <x v="964"/>
    <x v="10"/>
    <x v="2"/>
    <n v="1.136382"/>
    <x v="12"/>
    <n v="14"/>
    <x v="0"/>
    <x v="2"/>
  </r>
  <r>
    <x v="964"/>
    <x v="12"/>
    <x v="2"/>
    <n v="1.261504"/>
    <x v="12"/>
    <n v="14"/>
    <x v="0"/>
    <x v="2"/>
  </r>
  <r>
    <x v="964"/>
    <x v="18"/>
    <x v="2"/>
    <n v="2.346708"/>
    <x v="12"/>
    <n v="14"/>
    <x v="0"/>
    <x v="2"/>
  </r>
  <r>
    <x v="964"/>
    <x v="19"/>
    <x v="2"/>
    <n v="2.4556260000000001"/>
    <x v="12"/>
    <n v="14"/>
    <x v="0"/>
    <x v="2"/>
  </r>
  <r>
    <x v="964"/>
    <x v="13"/>
    <x v="2"/>
    <n v="0.93533429999999995"/>
    <x v="12"/>
    <n v="14"/>
    <x v="0"/>
    <x v="2"/>
  </r>
  <r>
    <x v="964"/>
    <x v="20"/>
    <x v="2"/>
    <n v="2.1522929999999998"/>
    <x v="12"/>
    <n v="14"/>
    <x v="0"/>
    <x v="2"/>
  </r>
  <r>
    <x v="964"/>
    <x v="0"/>
    <x v="0"/>
    <n v="0.16625999999999999"/>
    <x v="12"/>
    <n v="14"/>
    <x v="0"/>
    <x v="2"/>
  </r>
  <r>
    <x v="964"/>
    <x v="14"/>
    <x v="0"/>
    <n v="0.46617999999999998"/>
    <x v="12"/>
    <n v="14"/>
    <x v="0"/>
    <x v="2"/>
  </r>
  <r>
    <x v="964"/>
    <x v="2"/>
    <x v="0"/>
    <n v="0.46617999999999998"/>
    <x v="12"/>
    <n v="14"/>
    <x v="0"/>
    <x v="2"/>
  </r>
  <r>
    <x v="964"/>
    <x v="5"/>
    <x v="0"/>
    <n v="0.13239000000000001"/>
    <x v="12"/>
    <n v="14"/>
    <x v="0"/>
    <x v="2"/>
  </r>
  <r>
    <x v="964"/>
    <x v="6"/>
    <x v="0"/>
    <n v="0.38919999999999999"/>
    <x v="12"/>
    <n v="14"/>
    <x v="0"/>
    <x v="2"/>
  </r>
  <r>
    <x v="964"/>
    <x v="15"/>
    <x v="0"/>
    <n v="0.63126000000000004"/>
    <x v="12"/>
    <n v="14"/>
    <x v="0"/>
    <x v="2"/>
  </r>
  <r>
    <x v="964"/>
    <x v="8"/>
    <x v="0"/>
    <n v="0.63126000000000004"/>
    <x v="12"/>
    <n v="14"/>
    <x v="0"/>
    <x v="2"/>
  </r>
  <r>
    <x v="964"/>
    <x v="9"/>
    <x v="0"/>
    <n v="0.63126000000000004"/>
    <x v="12"/>
    <n v="14"/>
    <x v="0"/>
    <x v="2"/>
  </r>
  <r>
    <x v="964"/>
    <x v="10"/>
    <x v="0"/>
    <n v="0.63126000000000004"/>
    <x v="12"/>
    <n v="14"/>
    <x v="0"/>
    <x v="2"/>
  </r>
  <r>
    <x v="964"/>
    <x v="12"/>
    <x v="0"/>
    <n v="0.63126000000000004"/>
    <x v="12"/>
    <n v="14"/>
    <x v="0"/>
    <x v="2"/>
  </r>
  <r>
    <x v="964"/>
    <x v="18"/>
    <x v="0"/>
    <n v="0.10630000000000001"/>
    <x v="12"/>
    <n v="14"/>
    <x v="0"/>
    <x v="2"/>
  </r>
  <r>
    <x v="964"/>
    <x v="19"/>
    <x v="0"/>
    <n v="0.13600000000000001"/>
    <x v="12"/>
    <n v="14"/>
    <x v="0"/>
    <x v="2"/>
  </r>
  <r>
    <x v="964"/>
    <x v="13"/>
    <x v="0"/>
    <n v="8.9709999999999998E-2"/>
    <x v="12"/>
    <n v="14"/>
    <x v="0"/>
    <x v="2"/>
  </r>
  <r>
    <x v="964"/>
    <x v="20"/>
    <x v="0"/>
    <n v="0.13600000000000001"/>
    <x v="12"/>
    <n v="14"/>
    <x v="0"/>
    <x v="2"/>
  </r>
  <r>
    <x v="964"/>
    <x v="0"/>
    <x v="1"/>
    <n v="0.17175199999999999"/>
    <x v="12"/>
    <n v="14"/>
    <x v="0"/>
    <x v="2"/>
  </r>
  <r>
    <x v="964"/>
    <x v="14"/>
    <x v="1"/>
    <n v="0.37308619999999998"/>
    <x v="12"/>
    <n v="14"/>
    <x v="0"/>
    <x v="2"/>
  </r>
  <r>
    <x v="964"/>
    <x v="2"/>
    <x v="1"/>
    <n v="0.38036019999999998"/>
    <x v="12"/>
    <n v="14"/>
    <x v="0"/>
    <x v="2"/>
  </r>
  <r>
    <x v="964"/>
    <x v="5"/>
    <x v="1"/>
    <n v="0.17933099999999999"/>
    <x v="12"/>
    <n v="14"/>
    <x v="0"/>
    <x v="2"/>
  </r>
  <r>
    <x v="964"/>
    <x v="6"/>
    <x v="1"/>
    <n v="0.33750160000000001"/>
    <x v="12"/>
    <n v="14"/>
    <x v="0"/>
    <x v="2"/>
  </r>
  <r>
    <x v="964"/>
    <x v="15"/>
    <x v="1"/>
    <n v="0.37897639999999999"/>
    <x v="12"/>
    <n v="14"/>
    <x v="0"/>
    <x v="2"/>
  </r>
  <r>
    <x v="964"/>
    <x v="8"/>
    <x v="1"/>
    <n v="0.38120159999999997"/>
    <x v="12"/>
    <n v="14"/>
    <x v="0"/>
    <x v="2"/>
  </r>
  <r>
    <x v="964"/>
    <x v="9"/>
    <x v="1"/>
    <n v="0.3926268"/>
    <x v="12"/>
    <n v="14"/>
    <x v="0"/>
    <x v="2"/>
  </r>
  <r>
    <x v="964"/>
    <x v="10"/>
    <x v="1"/>
    <n v="0.40655770000000002"/>
    <x v="12"/>
    <n v="14"/>
    <x v="0"/>
    <x v="2"/>
  </r>
  <r>
    <x v="964"/>
    <x v="12"/>
    <x v="1"/>
    <n v="0.43533579999999999"/>
    <x v="12"/>
    <n v="14"/>
    <x v="0"/>
    <x v="2"/>
  </r>
  <r>
    <x v="964"/>
    <x v="18"/>
    <x v="1"/>
    <n v="0.56419189999999997"/>
    <x v="12"/>
    <n v="14"/>
    <x v="0"/>
    <x v="2"/>
  </r>
  <r>
    <x v="964"/>
    <x v="19"/>
    <x v="1"/>
    <n v="0.59607399999999999"/>
    <x v="12"/>
    <n v="14"/>
    <x v="0"/>
    <x v="2"/>
  </r>
  <r>
    <x v="964"/>
    <x v="13"/>
    <x v="1"/>
    <n v="0.1332557"/>
    <x v="12"/>
    <n v="14"/>
    <x v="0"/>
    <x v="2"/>
  </r>
  <r>
    <x v="964"/>
    <x v="20"/>
    <x v="1"/>
    <n v="0.52630730000000003"/>
    <x v="12"/>
    <n v="14"/>
    <x v="0"/>
    <x v="2"/>
  </r>
  <r>
    <x v="965"/>
    <x v="0"/>
    <x v="3"/>
    <n v="0.98129999999999995"/>
    <x v="12"/>
    <n v="15"/>
    <x v="1"/>
    <x v="3"/>
  </r>
  <r>
    <x v="965"/>
    <x v="14"/>
    <x v="3"/>
    <n v="1.9266000000000001"/>
    <x v="12"/>
    <n v="15"/>
    <x v="1"/>
    <x v="3"/>
  </r>
  <r>
    <x v="965"/>
    <x v="2"/>
    <x v="3"/>
    <n v="1.9498"/>
    <x v="12"/>
    <n v="15"/>
    <x v="1"/>
    <x v="3"/>
  </r>
  <r>
    <x v="965"/>
    <x v="5"/>
    <x v="3"/>
    <n v="1.5017"/>
    <x v="12"/>
    <n v="15"/>
    <x v="1"/>
    <x v="3"/>
  </r>
  <r>
    <x v="965"/>
    <x v="6"/>
    <x v="3"/>
    <n v="1.7502"/>
    <x v="12"/>
    <n v="15"/>
    <x v="1"/>
    <x v="3"/>
  </r>
  <r>
    <x v="965"/>
    <x v="15"/>
    <x v="3"/>
    <n v="1.9890000000000001"/>
    <x v="12"/>
    <n v="15"/>
    <x v="1"/>
    <x v="3"/>
  </r>
  <r>
    <x v="965"/>
    <x v="8"/>
    <x v="3"/>
    <n v="2.0061"/>
    <x v="12"/>
    <n v="15"/>
    <x v="1"/>
    <x v="3"/>
  </r>
  <r>
    <x v="965"/>
    <x v="9"/>
    <x v="3"/>
    <n v="2.1345000000000001"/>
    <x v="12"/>
    <n v="15"/>
    <x v="1"/>
    <x v="3"/>
  </r>
  <r>
    <x v="965"/>
    <x v="10"/>
    <x v="3"/>
    <n v="2.1444999999999999"/>
    <x v="12"/>
    <n v="15"/>
    <x v="1"/>
    <x v="3"/>
  </r>
  <r>
    <x v="965"/>
    <x v="12"/>
    <x v="3"/>
    <n v="2.3368000000000002"/>
    <x v="12"/>
    <n v="15"/>
    <x v="1"/>
    <x v="3"/>
  </r>
  <r>
    <x v="965"/>
    <x v="18"/>
    <x v="3"/>
    <n v="3.0171999999999999"/>
    <x v="12"/>
    <n v="15"/>
    <x v="1"/>
    <x v="3"/>
  </r>
  <r>
    <x v="965"/>
    <x v="19"/>
    <x v="3"/>
    <n v="3.1877"/>
    <x v="12"/>
    <n v="15"/>
    <x v="1"/>
    <x v="3"/>
  </r>
  <r>
    <x v="965"/>
    <x v="13"/>
    <x v="3"/>
    <n v="1.2343"/>
    <x v="12"/>
    <n v="15"/>
    <x v="1"/>
    <x v="3"/>
  </r>
  <r>
    <x v="965"/>
    <x v="20"/>
    <x v="3"/>
    <n v="2.8146"/>
    <x v="12"/>
    <n v="15"/>
    <x v="1"/>
    <x v="3"/>
  </r>
  <r>
    <x v="965"/>
    <x v="0"/>
    <x v="2"/>
    <n v="0.63154489999999996"/>
    <x v="12"/>
    <n v="15"/>
    <x v="1"/>
    <x v="3"/>
  </r>
  <r>
    <x v="965"/>
    <x v="14"/>
    <x v="2"/>
    <n v="1.1001609999999999"/>
    <x v="12"/>
    <n v="15"/>
    <x v="1"/>
    <x v="3"/>
  </r>
  <r>
    <x v="965"/>
    <x v="2"/>
    <x v="2"/>
    <n v="1.1190230000000001"/>
    <x v="12"/>
    <n v="15"/>
    <x v="1"/>
    <x v="3"/>
  </r>
  <r>
    <x v="965"/>
    <x v="5"/>
    <x v="2"/>
    <n v="1.1965479999999999"/>
    <x v="12"/>
    <n v="15"/>
    <x v="1"/>
    <x v="3"/>
  </r>
  <r>
    <x v="965"/>
    <x v="6"/>
    <x v="2"/>
    <n v="1.0337270000000001"/>
    <x v="12"/>
    <n v="15"/>
    <x v="1"/>
    <x v="3"/>
  </r>
  <r>
    <x v="965"/>
    <x v="15"/>
    <x v="2"/>
    <n v="0.9858131"/>
    <x v="12"/>
    <n v="15"/>
    <x v="1"/>
    <x v="3"/>
  </r>
  <r>
    <x v="965"/>
    <x v="8"/>
    <x v="2"/>
    <n v="0.99971560000000004"/>
    <x v="12"/>
    <n v="15"/>
    <x v="1"/>
    <x v="3"/>
  </r>
  <r>
    <x v="965"/>
    <x v="9"/>
    <x v="2"/>
    <n v="1.104106"/>
    <x v="12"/>
    <n v="15"/>
    <x v="1"/>
    <x v="3"/>
  </r>
  <r>
    <x v="965"/>
    <x v="10"/>
    <x v="2"/>
    <n v="1.112236"/>
    <x v="12"/>
    <n v="15"/>
    <x v="1"/>
    <x v="3"/>
  </r>
  <r>
    <x v="965"/>
    <x v="12"/>
    <x v="2"/>
    <n v="1.268578"/>
    <x v="12"/>
    <n v="15"/>
    <x v="1"/>
    <x v="3"/>
  </r>
  <r>
    <x v="965"/>
    <x v="18"/>
    <x v="2"/>
    <n v="2.346708"/>
    <x v="12"/>
    <n v="15"/>
    <x v="1"/>
    <x v="3"/>
  </r>
  <r>
    <x v="965"/>
    <x v="19"/>
    <x v="2"/>
    <n v="2.4556260000000001"/>
    <x v="12"/>
    <n v="15"/>
    <x v="1"/>
    <x v="3"/>
  </r>
  <r>
    <x v="965"/>
    <x v="13"/>
    <x v="2"/>
    <n v="1.002591"/>
    <x v="12"/>
    <n v="15"/>
    <x v="1"/>
    <x v="3"/>
  </r>
  <r>
    <x v="965"/>
    <x v="20"/>
    <x v="2"/>
    <n v="2.1522929999999998"/>
    <x v="12"/>
    <n v="15"/>
    <x v="1"/>
    <x v="3"/>
  </r>
  <r>
    <x v="965"/>
    <x v="0"/>
    <x v="0"/>
    <n v="0.16625999999999999"/>
    <x v="12"/>
    <n v="15"/>
    <x v="1"/>
    <x v="3"/>
  </r>
  <r>
    <x v="965"/>
    <x v="14"/>
    <x v="0"/>
    <n v="0.46617999999999998"/>
    <x v="12"/>
    <n v="15"/>
    <x v="1"/>
    <x v="3"/>
  </r>
  <r>
    <x v="965"/>
    <x v="2"/>
    <x v="0"/>
    <n v="0.46617999999999998"/>
    <x v="12"/>
    <n v="15"/>
    <x v="1"/>
    <x v="3"/>
  </r>
  <r>
    <x v="965"/>
    <x v="5"/>
    <x v="0"/>
    <n v="0.13239000000000001"/>
    <x v="12"/>
    <n v="15"/>
    <x v="1"/>
    <x v="3"/>
  </r>
  <r>
    <x v="965"/>
    <x v="6"/>
    <x v="0"/>
    <n v="0.38919999999999999"/>
    <x v="12"/>
    <n v="15"/>
    <x v="1"/>
    <x v="3"/>
  </r>
  <r>
    <x v="965"/>
    <x v="15"/>
    <x v="0"/>
    <n v="0.63126000000000004"/>
    <x v="12"/>
    <n v="15"/>
    <x v="1"/>
    <x v="3"/>
  </r>
  <r>
    <x v="965"/>
    <x v="8"/>
    <x v="0"/>
    <n v="0.63126000000000004"/>
    <x v="12"/>
    <n v="15"/>
    <x v="1"/>
    <x v="3"/>
  </r>
  <r>
    <x v="965"/>
    <x v="9"/>
    <x v="0"/>
    <n v="0.63126000000000004"/>
    <x v="12"/>
    <n v="15"/>
    <x v="1"/>
    <x v="3"/>
  </r>
  <r>
    <x v="965"/>
    <x v="10"/>
    <x v="0"/>
    <n v="0.63126000000000004"/>
    <x v="12"/>
    <n v="15"/>
    <x v="1"/>
    <x v="3"/>
  </r>
  <r>
    <x v="965"/>
    <x v="12"/>
    <x v="0"/>
    <n v="0.63126000000000004"/>
    <x v="12"/>
    <n v="15"/>
    <x v="1"/>
    <x v="3"/>
  </r>
  <r>
    <x v="965"/>
    <x v="18"/>
    <x v="0"/>
    <n v="0.10630000000000001"/>
    <x v="12"/>
    <n v="15"/>
    <x v="1"/>
    <x v="3"/>
  </r>
  <r>
    <x v="965"/>
    <x v="19"/>
    <x v="0"/>
    <n v="0.13600000000000001"/>
    <x v="12"/>
    <n v="15"/>
    <x v="1"/>
    <x v="3"/>
  </r>
  <r>
    <x v="965"/>
    <x v="13"/>
    <x v="0"/>
    <n v="8.9709999999999998E-2"/>
    <x v="12"/>
    <n v="15"/>
    <x v="1"/>
    <x v="3"/>
  </r>
  <r>
    <x v="965"/>
    <x v="20"/>
    <x v="0"/>
    <n v="0.13600000000000001"/>
    <x v="12"/>
    <n v="15"/>
    <x v="1"/>
    <x v="3"/>
  </r>
  <r>
    <x v="965"/>
    <x v="0"/>
    <x v="1"/>
    <n v="0.18349509999999999"/>
    <x v="12"/>
    <n v="15"/>
    <x v="1"/>
    <x v="3"/>
  </r>
  <r>
    <x v="965"/>
    <x v="14"/>
    <x v="1"/>
    <n v="0.36025849999999998"/>
    <x v="12"/>
    <n v="15"/>
    <x v="1"/>
    <x v="3"/>
  </r>
  <r>
    <x v="965"/>
    <x v="2"/>
    <x v="1"/>
    <n v="0.3645968"/>
    <x v="12"/>
    <n v="15"/>
    <x v="1"/>
    <x v="3"/>
  </r>
  <r>
    <x v="965"/>
    <x v="5"/>
    <x v="1"/>
    <n v="0.1727619"/>
    <x v="12"/>
    <n v="15"/>
    <x v="1"/>
    <x v="3"/>
  </r>
  <r>
    <x v="965"/>
    <x v="6"/>
    <x v="1"/>
    <n v="0.32727319999999999"/>
    <x v="12"/>
    <n v="15"/>
    <x v="1"/>
    <x v="3"/>
  </r>
  <r>
    <x v="965"/>
    <x v="15"/>
    <x v="1"/>
    <n v="0.3719268"/>
    <x v="12"/>
    <n v="15"/>
    <x v="1"/>
    <x v="3"/>
  </r>
  <r>
    <x v="965"/>
    <x v="8"/>
    <x v="1"/>
    <n v="0.37512440000000002"/>
    <x v="12"/>
    <n v="15"/>
    <x v="1"/>
    <x v="3"/>
  </r>
  <r>
    <x v="965"/>
    <x v="9"/>
    <x v="1"/>
    <n v="0.39913419999999999"/>
    <x v="12"/>
    <n v="15"/>
    <x v="1"/>
    <x v="3"/>
  </r>
  <r>
    <x v="965"/>
    <x v="10"/>
    <x v="1"/>
    <n v="0.40100409999999997"/>
    <x v="12"/>
    <n v="15"/>
    <x v="1"/>
    <x v="3"/>
  </r>
  <r>
    <x v="965"/>
    <x v="12"/>
    <x v="1"/>
    <n v="0.43696259999999998"/>
    <x v="12"/>
    <n v="15"/>
    <x v="1"/>
    <x v="3"/>
  </r>
  <r>
    <x v="965"/>
    <x v="18"/>
    <x v="1"/>
    <n v="0.56419189999999997"/>
    <x v="12"/>
    <n v="15"/>
    <x v="1"/>
    <x v="3"/>
  </r>
  <r>
    <x v="965"/>
    <x v="19"/>
    <x v="1"/>
    <n v="0.59607399999999999"/>
    <x v="12"/>
    <n v="15"/>
    <x v="1"/>
    <x v="3"/>
  </r>
  <r>
    <x v="965"/>
    <x v="13"/>
    <x v="1"/>
    <n v="0.14199909999999999"/>
    <x v="12"/>
    <n v="15"/>
    <x v="1"/>
    <x v="3"/>
  </r>
  <r>
    <x v="965"/>
    <x v="20"/>
    <x v="1"/>
    <n v="0.52630730000000003"/>
    <x v="12"/>
    <n v="15"/>
    <x v="1"/>
    <x v="3"/>
  </r>
  <r>
    <x v="966"/>
    <x v="0"/>
    <x v="3"/>
    <n v="1.0101"/>
    <x v="12"/>
    <n v="16"/>
    <x v="1"/>
    <x v="3"/>
  </r>
  <r>
    <x v="966"/>
    <x v="14"/>
    <x v="3"/>
    <n v="1.8637999999999999"/>
    <x v="12"/>
    <n v="16"/>
    <x v="1"/>
    <x v="3"/>
  </r>
  <r>
    <x v="966"/>
    <x v="2"/>
    <x v="3"/>
    <n v="1.8919999999999999"/>
    <x v="12"/>
    <n v="16"/>
    <x v="1"/>
    <x v="3"/>
  </r>
  <r>
    <x v="966"/>
    <x v="5"/>
    <x v="3"/>
    <n v="1.4419999999999999"/>
    <x v="12"/>
    <n v="16"/>
    <x v="1"/>
    <x v="3"/>
  </r>
  <r>
    <x v="966"/>
    <x v="6"/>
    <x v="3"/>
    <n v="1.7137"/>
    <x v="12"/>
    <n v="16"/>
    <x v="1"/>
    <x v="3"/>
  </r>
  <r>
    <x v="966"/>
    <x v="15"/>
    <x v="3"/>
    <n v="1.9483999999999999"/>
    <x v="12"/>
    <n v="16"/>
    <x v="1"/>
    <x v="3"/>
  </r>
  <r>
    <x v="966"/>
    <x v="8"/>
    <x v="3"/>
    <n v="1.9688000000000001"/>
    <x v="12"/>
    <n v="16"/>
    <x v="1"/>
    <x v="3"/>
  </r>
  <r>
    <x v="966"/>
    <x v="9"/>
    <x v="3"/>
    <n v="2.0975999999999999"/>
    <x v="12"/>
    <n v="16"/>
    <x v="1"/>
    <x v="3"/>
  </r>
  <r>
    <x v="966"/>
    <x v="10"/>
    <x v="3"/>
    <n v="2.1065"/>
    <x v="12"/>
    <n v="16"/>
    <x v="1"/>
    <x v="3"/>
  </r>
  <r>
    <x v="966"/>
    <x v="12"/>
    <x v="3"/>
    <n v="2.3233000000000001"/>
    <x v="12"/>
    <n v="16"/>
    <x v="1"/>
    <x v="3"/>
  </r>
  <r>
    <x v="966"/>
    <x v="18"/>
    <x v="3"/>
    <n v="2.9544999999999999"/>
    <x v="12"/>
    <n v="16"/>
    <x v="1"/>
    <x v="3"/>
  </r>
  <r>
    <x v="966"/>
    <x v="19"/>
    <x v="3"/>
    <n v="3.1337999999999999"/>
    <x v="12"/>
    <n v="16"/>
    <x v="1"/>
    <x v="3"/>
  </r>
  <r>
    <x v="966"/>
    <x v="13"/>
    <x v="3"/>
    <n v="1.1988000000000001"/>
    <x v="12"/>
    <n v="16"/>
    <x v="1"/>
    <x v="3"/>
  </r>
  <r>
    <x v="966"/>
    <x v="20"/>
    <x v="3"/>
    <n v="2.8146"/>
    <x v="12"/>
    <n v="16"/>
    <x v="1"/>
    <x v="3"/>
  </r>
  <r>
    <x v="966"/>
    <x v="0"/>
    <x v="2"/>
    <n v="0.65495950000000003"/>
    <x v="12"/>
    <n v="16"/>
    <x v="1"/>
    <x v="3"/>
  </r>
  <r>
    <x v="966"/>
    <x v="14"/>
    <x v="2"/>
    <n v="1.049105"/>
    <x v="12"/>
    <n v="16"/>
    <x v="1"/>
    <x v="3"/>
  </r>
  <r>
    <x v="966"/>
    <x v="2"/>
    <x v="2"/>
    <n v="1.072031"/>
    <x v="12"/>
    <n v="16"/>
    <x v="1"/>
    <x v="3"/>
  </r>
  <r>
    <x v="966"/>
    <x v="5"/>
    <x v="2"/>
    <n v="1.143716"/>
    <x v="12"/>
    <n v="16"/>
    <x v="1"/>
    <x v="3"/>
  </r>
  <r>
    <x v="966"/>
    <x v="6"/>
    <x v="2"/>
    <n v="1.0040519999999999"/>
    <x v="12"/>
    <n v="16"/>
    <x v="1"/>
    <x v="3"/>
  </r>
  <r>
    <x v="966"/>
    <x v="15"/>
    <x v="2"/>
    <n v="0.95280520000000002"/>
    <x v="12"/>
    <n v="16"/>
    <x v="1"/>
    <x v="3"/>
  </r>
  <r>
    <x v="966"/>
    <x v="8"/>
    <x v="2"/>
    <n v="0.96939030000000004"/>
    <x v="12"/>
    <n v="16"/>
    <x v="1"/>
    <x v="3"/>
  </r>
  <r>
    <x v="966"/>
    <x v="9"/>
    <x v="2"/>
    <n v="1.074106"/>
    <x v="12"/>
    <n v="16"/>
    <x v="1"/>
    <x v="3"/>
  </r>
  <r>
    <x v="966"/>
    <x v="10"/>
    <x v="2"/>
    <n v="1.081342"/>
    <x v="12"/>
    <n v="16"/>
    <x v="1"/>
    <x v="3"/>
  </r>
  <r>
    <x v="966"/>
    <x v="12"/>
    <x v="2"/>
    <n v="1.2576020000000001"/>
    <x v="12"/>
    <n v="16"/>
    <x v="1"/>
    <x v="3"/>
  </r>
  <r>
    <x v="966"/>
    <x v="18"/>
    <x v="2"/>
    <n v="2.2957320000000001"/>
    <x v="12"/>
    <n v="16"/>
    <x v="1"/>
    <x v="3"/>
  </r>
  <r>
    <x v="966"/>
    <x v="19"/>
    <x v="2"/>
    <n v="2.4118050000000002"/>
    <x v="12"/>
    <n v="16"/>
    <x v="1"/>
    <x v="3"/>
  </r>
  <r>
    <x v="966"/>
    <x v="13"/>
    <x v="2"/>
    <n v="0.97117500000000001"/>
    <x v="12"/>
    <n v="16"/>
    <x v="1"/>
    <x v="3"/>
  </r>
  <r>
    <x v="966"/>
    <x v="20"/>
    <x v="2"/>
    <n v="2.1522929999999998"/>
    <x v="12"/>
    <n v="16"/>
    <x v="1"/>
    <x v="3"/>
  </r>
  <r>
    <x v="966"/>
    <x v="0"/>
    <x v="0"/>
    <n v="0.16625999999999999"/>
    <x v="12"/>
    <n v="16"/>
    <x v="1"/>
    <x v="3"/>
  </r>
  <r>
    <x v="966"/>
    <x v="14"/>
    <x v="0"/>
    <n v="0.46617999999999998"/>
    <x v="12"/>
    <n v="16"/>
    <x v="1"/>
    <x v="3"/>
  </r>
  <r>
    <x v="966"/>
    <x v="2"/>
    <x v="0"/>
    <n v="0.46617999999999998"/>
    <x v="12"/>
    <n v="16"/>
    <x v="1"/>
    <x v="3"/>
  </r>
  <r>
    <x v="966"/>
    <x v="5"/>
    <x v="0"/>
    <n v="0.13239000000000001"/>
    <x v="12"/>
    <n v="16"/>
    <x v="1"/>
    <x v="3"/>
  </r>
  <r>
    <x v="966"/>
    <x v="6"/>
    <x v="0"/>
    <n v="0.38919999999999999"/>
    <x v="12"/>
    <n v="16"/>
    <x v="1"/>
    <x v="3"/>
  </r>
  <r>
    <x v="966"/>
    <x v="15"/>
    <x v="0"/>
    <n v="0.63126000000000004"/>
    <x v="12"/>
    <n v="16"/>
    <x v="1"/>
    <x v="3"/>
  </r>
  <r>
    <x v="966"/>
    <x v="8"/>
    <x v="0"/>
    <n v="0.63126000000000004"/>
    <x v="12"/>
    <n v="16"/>
    <x v="1"/>
    <x v="3"/>
  </r>
  <r>
    <x v="966"/>
    <x v="9"/>
    <x v="0"/>
    <n v="0.63126000000000004"/>
    <x v="12"/>
    <n v="16"/>
    <x v="1"/>
    <x v="3"/>
  </r>
  <r>
    <x v="966"/>
    <x v="10"/>
    <x v="0"/>
    <n v="0.63126000000000004"/>
    <x v="12"/>
    <n v="16"/>
    <x v="1"/>
    <x v="3"/>
  </r>
  <r>
    <x v="966"/>
    <x v="12"/>
    <x v="0"/>
    <n v="0.63126000000000004"/>
    <x v="12"/>
    <n v="16"/>
    <x v="1"/>
    <x v="3"/>
  </r>
  <r>
    <x v="966"/>
    <x v="18"/>
    <x v="0"/>
    <n v="0.10630000000000001"/>
    <x v="12"/>
    <n v="16"/>
    <x v="1"/>
    <x v="3"/>
  </r>
  <r>
    <x v="966"/>
    <x v="19"/>
    <x v="0"/>
    <n v="0.13600000000000001"/>
    <x v="12"/>
    <n v="16"/>
    <x v="1"/>
    <x v="3"/>
  </r>
  <r>
    <x v="966"/>
    <x v="13"/>
    <x v="0"/>
    <n v="8.9709999999999998E-2"/>
    <x v="12"/>
    <n v="16"/>
    <x v="1"/>
    <x v="3"/>
  </r>
  <r>
    <x v="966"/>
    <x v="20"/>
    <x v="0"/>
    <n v="0.13600000000000001"/>
    <x v="12"/>
    <n v="16"/>
    <x v="1"/>
    <x v="3"/>
  </r>
  <r>
    <x v="966"/>
    <x v="0"/>
    <x v="1"/>
    <n v="0.18888050000000001"/>
    <x v="12"/>
    <n v="16"/>
    <x v="1"/>
    <x v="3"/>
  </r>
  <r>
    <x v="966"/>
    <x v="14"/>
    <x v="1"/>
    <n v="0.34851549999999998"/>
    <x v="12"/>
    <n v="16"/>
    <x v="1"/>
    <x v="3"/>
  </r>
  <r>
    <x v="966"/>
    <x v="2"/>
    <x v="1"/>
    <n v="0.35378860000000001"/>
    <x v="12"/>
    <n v="16"/>
    <x v="1"/>
    <x v="3"/>
  </r>
  <r>
    <x v="966"/>
    <x v="5"/>
    <x v="1"/>
    <n v="0.16589380000000001"/>
    <x v="12"/>
    <n v="16"/>
    <x v="1"/>
    <x v="3"/>
  </r>
  <r>
    <x v="966"/>
    <x v="6"/>
    <x v="1"/>
    <n v="0.32044800000000001"/>
    <x v="12"/>
    <n v="16"/>
    <x v="1"/>
    <x v="3"/>
  </r>
  <r>
    <x v="966"/>
    <x v="15"/>
    <x v="1"/>
    <n v="0.36433500000000002"/>
    <x v="12"/>
    <n v="16"/>
    <x v="1"/>
    <x v="3"/>
  </r>
  <r>
    <x v="966"/>
    <x v="8"/>
    <x v="1"/>
    <n v="0.36814960000000002"/>
    <x v="12"/>
    <n v="16"/>
    <x v="1"/>
    <x v="3"/>
  </r>
  <r>
    <x v="966"/>
    <x v="9"/>
    <x v="1"/>
    <n v="0.39223409999999997"/>
    <x v="12"/>
    <n v="16"/>
    <x v="1"/>
    <x v="3"/>
  </r>
  <r>
    <x v="966"/>
    <x v="10"/>
    <x v="1"/>
    <n v="0.39389839999999998"/>
    <x v="12"/>
    <n v="16"/>
    <x v="1"/>
    <x v="3"/>
  </r>
  <r>
    <x v="966"/>
    <x v="12"/>
    <x v="1"/>
    <n v="0.4344382"/>
    <x v="12"/>
    <n v="16"/>
    <x v="1"/>
    <x v="3"/>
  </r>
  <r>
    <x v="966"/>
    <x v="18"/>
    <x v="1"/>
    <n v="0.5524675"/>
    <x v="12"/>
    <n v="16"/>
    <x v="1"/>
    <x v="3"/>
  </r>
  <r>
    <x v="966"/>
    <x v="19"/>
    <x v="1"/>
    <n v="0.58599509999999999"/>
    <x v="12"/>
    <n v="16"/>
    <x v="1"/>
    <x v="3"/>
  </r>
  <r>
    <x v="966"/>
    <x v="13"/>
    <x v="1"/>
    <n v="0.13791500000000001"/>
    <x v="12"/>
    <n v="16"/>
    <x v="1"/>
    <x v="3"/>
  </r>
  <r>
    <x v="966"/>
    <x v="20"/>
    <x v="1"/>
    <n v="0.52630730000000003"/>
    <x v="12"/>
    <n v="16"/>
    <x v="1"/>
    <x v="3"/>
  </r>
  <r>
    <x v="967"/>
    <x v="0"/>
    <x v="3"/>
    <n v="1.0044"/>
    <x v="12"/>
    <n v="17"/>
    <x v="1"/>
    <x v="3"/>
  </r>
  <r>
    <x v="967"/>
    <x v="14"/>
    <x v="3"/>
    <n v="1.8805000000000001"/>
    <x v="12"/>
    <n v="17"/>
    <x v="1"/>
    <x v="3"/>
  </r>
  <r>
    <x v="967"/>
    <x v="2"/>
    <x v="3"/>
    <n v="1.9151"/>
    <x v="12"/>
    <n v="17"/>
    <x v="1"/>
    <x v="3"/>
  </r>
  <r>
    <x v="967"/>
    <x v="5"/>
    <x v="3"/>
    <n v="1.4547000000000001"/>
    <x v="12"/>
    <n v="17"/>
    <x v="1"/>
    <x v="3"/>
  </r>
  <r>
    <x v="967"/>
    <x v="6"/>
    <x v="3"/>
    <n v="1.7208000000000001"/>
    <x v="12"/>
    <n v="17"/>
    <x v="1"/>
    <x v="3"/>
  </r>
  <r>
    <x v="967"/>
    <x v="15"/>
    <x v="3"/>
    <n v="1.9544999999999999"/>
    <x v="12"/>
    <n v="17"/>
    <x v="1"/>
    <x v="3"/>
  </r>
  <r>
    <x v="967"/>
    <x v="8"/>
    <x v="3"/>
    <n v="1.9823"/>
    <x v="12"/>
    <n v="17"/>
    <x v="1"/>
    <x v="3"/>
  </r>
  <r>
    <x v="967"/>
    <x v="9"/>
    <x v="3"/>
    <n v="2.0924999999999998"/>
    <x v="12"/>
    <n v="17"/>
    <x v="1"/>
    <x v="3"/>
  </r>
  <r>
    <x v="967"/>
    <x v="10"/>
    <x v="3"/>
    <n v="2.1200999999999999"/>
    <x v="12"/>
    <n v="17"/>
    <x v="1"/>
    <x v="3"/>
  </r>
  <r>
    <x v="967"/>
    <x v="12"/>
    <x v="3"/>
    <n v="2.3195000000000001"/>
    <x v="12"/>
    <n v="17"/>
    <x v="1"/>
    <x v="3"/>
  </r>
  <r>
    <x v="967"/>
    <x v="18"/>
    <x v="3"/>
    <n v="2.9249999999999998"/>
    <x v="12"/>
    <n v="17"/>
    <x v="1"/>
    <x v="3"/>
  </r>
  <r>
    <x v="967"/>
    <x v="19"/>
    <x v="3"/>
    <n v="3.1092"/>
    <x v="12"/>
    <n v="17"/>
    <x v="1"/>
    <x v="3"/>
  </r>
  <r>
    <x v="967"/>
    <x v="13"/>
    <x v="3"/>
    <n v="1.1724000000000001"/>
    <x v="12"/>
    <n v="17"/>
    <x v="1"/>
    <x v="3"/>
  </r>
  <r>
    <x v="967"/>
    <x v="20"/>
    <x v="3"/>
    <n v="2.8146"/>
    <x v="12"/>
    <n v="17"/>
    <x v="1"/>
    <x v="3"/>
  </r>
  <r>
    <x v="967"/>
    <x v="0"/>
    <x v="2"/>
    <n v="0.65032540000000005"/>
    <x v="12"/>
    <n v="17"/>
    <x v="1"/>
    <x v="3"/>
  </r>
  <r>
    <x v="967"/>
    <x v="14"/>
    <x v="2"/>
    <n v="1.0626819999999999"/>
    <x v="12"/>
    <n v="17"/>
    <x v="1"/>
    <x v="3"/>
  </r>
  <r>
    <x v="967"/>
    <x v="2"/>
    <x v="2"/>
    <n v="1.0908119999999999"/>
    <x v="12"/>
    <n v="17"/>
    <x v="1"/>
    <x v="3"/>
  </r>
  <r>
    <x v="967"/>
    <x v="5"/>
    <x v="2"/>
    <n v="1.154955"/>
    <x v="12"/>
    <n v="17"/>
    <x v="1"/>
    <x v="3"/>
  </r>
  <r>
    <x v="967"/>
    <x v="6"/>
    <x v="2"/>
    <n v="1.0098240000000001"/>
    <x v="12"/>
    <n v="17"/>
    <x v="1"/>
    <x v="3"/>
  </r>
  <r>
    <x v="967"/>
    <x v="15"/>
    <x v="2"/>
    <n v="0.95776439999999996"/>
    <x v="12"/>
    <n v="17"/>
    <x v="1"/>
    <x v="3"/>
  </r>
  <r>
    <x v="967"/>
    <x v="8"/>
    <x v="2"/>
    <n v="0.98036610000000002"/>
    <x v="12"/>
    <n v="17"/>
    <x v="1"/>
    <x v="3"/>
  </r>
  <r>
    <x v="967"/>
    <x v="9"/>
    <x v="2"/>
    <n v="1.06996"/>
    <x v="12"/>
    <n v="17"/>
    <x v="1"/>
    <x v="3"/>
  </r>
  <r>
    <x v="967"/>
    <x v="10"/>
    <x v="2"/>
    <n v="1.0923989999999999"/>
    <x v="12"/>
    <n v="17"/>
    <x v="1"/>
    <x v="3"/>
  </r>
  <r>
    <x v="967"/>
    <x v="12"/>
    <x v="2"/>
    <n v="1.2545120000000001"/>
    <x v="12"/>
    <n v="17"/>
    <x v="1"/>
    <x v="3"/>
  </r>
  <r>
    <x v="967"/>
    <x v="18"/>
    <x v="2"/>
    <n v="2.2717489999999998"/>
    <x v="12"/>
    <n v="17"/>
    <x v="1"/>
    <x v="3"/>
  </r>
  <r>
    <x v="967"/>
    <x v="19"/>
    <x v="2"/>
    <n v="2.3918050000000002"/>
    <x v="12"/>
    <n v="17"/>
    <x v="1"/>
    <x v="3"/>
  </r>
  <r>
    <x v="967"/>
    <x v="13"/>
    <x v="2"/>
    <n v="0.94781210000000005"/>
    <x v="12"/>
    <n v="17"/>
    <x v="1"/>
    <x v="3"/>
  </r>
  <r>
    <x v="967"/>
    <x v="20"/>
    <x v="2"/>
    <n v="2.1522929999999998"/>
    <x v="12"/>
    <n v="17"/>
    <x v="1"/>
    <x v="3"/>
  </r>
  <r>
    <x v="967"/>
    <x v="0"/>
    <x v="0"/>
    <n v="0.16625999999999999"/>
    <x v="12"/>
    <n v="17"/>
    <x v="1"/>
    <x v="3"/>
  </r>
  <r>
    <x v="967"/>
    <x v="14"/>
    <x v="0"/>
    <n v="0.46617999999999998"/>
    <x v="12"/>
    <n v="17"/>
    <x v="1"/>
    <x v="3"/>
  </r>
  <r>
    <x v="967"/>
    <x v="2"/>
    <x v="0"/>
    <n v="0.46617999999999998"/>
    <x v="12"/>
    <n v="17"/>
    <x v="1"/>
    <x v="3"/>
  </r>
  <r>
    <x v="967"/>
    <x v="5"/>
    <x v="0"/>
    <n v="0.13239000000000001"/>
    <x v="12"/>
    <n v="17"/>
    <x v="1"/>
    <x v="3"/>
  </r>
  <r>
    <x v="967"/>
    <x v="6"/>
    <x v="0"/>
    <n v="0.38919999999999999"/>
    <x v="12"/>
    <n v="17"/>
    <x v="1"/>
    <x v="3"/>
  </r>
  <r>
    <x v="967"/>
    <x v="15"/>
    <x v="0"/>
    <n v="0.63126000000000004"/>
    <x v="12"/>
    <n v="17"/>
    <x v="1"/>
    <x v="3"/>
  </r>
  <r>
    <x v="967"/>
    <x v="8"/>
    <x v="0"/>
    <n v="0.63126000000000004"/>
    <x v="12"/>
    <n v="17"/>
    <x v="1"/>
    <x v="3"/>
  </r>
  <r>
    <x v="967"/>
    <x v="9"/>
    <x v="0"/>
    <n v="0.63126000000000004"/>
    <x v="12"/>
    <n v="17"/>
    <x v="1"/>
    <x v="3"/>
  </r>
  <r>
    <x v="967"/>
    <x v="10"/>
    <x v="0"/>
    <n v="0.63126000000000004"/>
    <x v="12"/>
    <n v="17"/>
    <x v="1"/>
    <x v="3"/>
  </r>
  <r>
    <x v="967"/>
    <x v="12"/>
    <x v="0"/>
    <n v="0.63126000000000004"/>
    <x v="12"/>
    <n v="17"/>
    <x v="1"/>
    <x v="3"/>
  </r>
  <r>
    <x v="967"/>
    <x v="18"/>
    <x v="0"/>
    <n v="0.10630000000000001"/>
    <x v="12"/>
    <n v="17"/>
    <x v="1"/>
    <x v="3"/>
  </r>
  <r>
    <x v="967"/>
    <x v="19"/>
    <x v="0"/>
    <n v="0.13600000000000001"/>
    <x v="12"/>
    <n v="17"/>
    <x v="1"/>
    <x v="3"/>
  </r>
  <r>
    <x v="967"/>
    <x v="13"/>
    <x v="0"/>
    <n v="8.9709999999999998E-2"/>
    <x v="12"/>
    <n v="17"/>
    <x v="1"/>
    <x v="3"/>
  </r>
  <r>
    <x v="967"/>
    <x v="20"/>
    <x v="0"/>
    <n v="0.13600000000000001"/>
    <x v="12"/>
    <n v="17"/>
    <x v="1"/>
    <x v="3"/>
  </r>
  <r>
    <x v="967"/>
    <x v="0"/>
    <x v="1"/>
    <n v="0.1878146"/>
    <x v="12"/>
    <n v="17"/>
    <x v="1"/>
    <x v="3"/>
  </r>
  <r>
    <x v="967"/>
    <x v="14"/>
    <x v="1"/>
    <n v="0.35163820000000001"/>
    <x v="12"/>
    <n v="17"/>
    <x v="1"/>
    <x v="3"/>
  </r>
  <r>
    <x v="967"/>
    <x v="2"/>
    <x v="1"/>
    <n v="0.35810809999999998"/>
    <x v="12"/>
    <n v="17"/>
    <x v="1"/>
    <x v="3"/>
  </r>
  <r>
    <x v="967"/>
    <x v="5"/>
    <x v="1"/>
    <n v="0.1673549"/>
    <x v="12"/>
    <n v="17"/>
    <x v="1"/>
    <x v="3"/>
  </r>
  <r>
    <x v="967"/>
    <x v="6"/>
    <x v="1"/>
    <n v="0.32177559999999999"/>
    <x v="12"/>
    <n v="17"/>
    <x v="1"/>
    <x v="3"/>
  </r>
  <r>
    <x v="967"/>
    <x v="15"/>
    <x v="1"/>
    <n v="0.36547560000000001"/>
    <x v="12"/>
    <n v="17"/>
    <x v="1"/>
    <x v="3"/>
  </r>
  <r>
    <x v="967"/>
    <x v="8"/>
    <x v="1"/>
    <n v="0.370674"/>
    <x v="12"/>
    <n v="17"/>
    <x v="1"/>
    <x v="3"/>
  </r>
  <r>
    <x v="967"/>
    <x v="9"/>
    <x v="1"/>
    <n v="0.39128049999999998"/>
    <x v="12"/>
    <n v="17"/>
    <x v="1"/>
    <x v="3"/>
  </r>
  <r>
    <x v="967"/>
    <x v="10"/>
    <x v="1"/>
    <n v="0.3964415"/>
    <x v="12"/>
    <n v="17"/>
    <x v="1"/>
    <x v="3"/>
  </r>
  <r>
    <x v="967"/>
    <x v="12"/>
    <x v="1"/>
    <n v="0.43372759999999999"/>
    <x v="12"/>
    <n v="17"/>
    <x v="1"/>
    <x v="3"/>
  </r>
  <r>
    <x v="967"/>
    <x v="18"/>
    <x v="1"/>
    <n v="0.54695119999999997"/>
    <x v="12"/>
    <n v="17"/>
    <x v="1"/>
    <x v="3"/>
  </r>
  <r>
    <x v="967"/>
    <x v="19"/>
    <x v="1"/>
    <n v="0.58139510000000005"/>
    <x v="12"/>
    <n v="17"/>
    <x v="1"/>
    <x v="3"/>
  </r>
  <r>
    <x v="967"/>
    <x v="13"/>
    <x v="1"/>
    <n v="0.1348779"/>
    <x v="12"/>
    <n v="17"/>
    <x v="1"/>
    <x v="3"/>
  </r>
  <r>
    <x v="967"/>
    <x v="20"/>
    <x v="1"/>
    <n v="0.52630730000000003"/>
    <x v="12"/>
    <n v="17"/>
    <x v="1"/>
    <x v="3"/>
  </r>
  <r>
    <x v="968"/>
    <x v="0"/>
    <x v="3"/>
    <n v="1.0036"/>
    <x v="12"/>
    <n v="18"/>
    <x v="1"/>
    <x v="3"/>
  </r>
  <r>
    <x v="968"/>
    <x v="14"/>
    <x v="3"/>
    <n v="1.9257"/>
    <x v="12"/>
    <n v="18"/>
    <x v="1"/>
    <x v="3"/>
  </r>
  <r>
    <x v="968"/>
    <x v="2"/>
    <x v="3"/>
    <n v="1.9630000000000001"/>
    <x v="12"/>
    <n v="18"/>
    <x v="1"/>
    <x v="3"/>
  </r>
  <r>
    <x v="968"/>
    <x v="5"/>
    <x v="3"/>
    <n v="1.4883"/>
    <x v="12"/>
    <n v="18"/>
    <x v="1"/>
    <x v="3"/>
  </r>
  <r>
    <x v="968"/>
    <x v="6"/>
    <x v="3"/>
    <n v="1.7547999999999999"/>
    <x v="12"/>
    <n v="18"/>
    <x v="1"/>
    <x v="3"/>
  </r>
  <r>
    <x v="968"/>
    <x v="15"/>
    <x v="3"/>
    <n v="1.9749000000000001"/>
    <x v="12"/>
    <n v="18"/>
    <x v="1"/>
    <x v="3"/>
  </r>
  <r>
    <x v="968"/>
    <x v="8"/>
    <x v="3"/>
    <n v="2.0063"/>
    <x v="12"/>
    <n v="18"/>
    <x v="1"/>
    <x v="3"/>
  </r>
  <r>
    <x v="968"/>
    <x v="9"/>
    <x v="3"/>
    <n v="2.1114000000000002"/>
    <x v="12"/>
    <n v="18"/>
    <x v="1"/>
    <x v="3"/>
  </r>
  <r>
    <x v="968"/>
    <x v="10"/>
    <x v="3"/>
    <n v="2.14"/>
    <x v="12"/>
    <n v="18"/>
    <x v="1"/>
    <x v="3"/>
  </r>
  <r>
    <x v="968"/>
    <x v="12"/>
    <x v="3"/>
    <n v="2.3296000000000001"/>
    <x v="12"/>
    <n v="18"/>
    <x v="1"/>
    <x v="3"/>
  </r>
  <r>
    <x v="968"/>
    <x v="18"/>
    <x v="3"/>
    <n v="2.8730000000000002"/>
    <x v="12"/>
    <n v="18"/>
    <x v="1"/>
    <x v="3"/>
  </r>
  <r>
    <x v="968"/>
    <x v="19"/>
    <x v="3"/>
    <n v="3.0666000000000002"/>
    <x v="12"/>
    <n v="18"/>
    <x v="1"/>
    <x v="3"/>
  </r>
  <r>
    <x v="968"/>
    <x v="13"/>
    <x v="3"/>
    <n v="1.1758999999999999"/>
    <x v="12"/>
    <n v="18"/>
    <x v="1"/>
    <x v="3"/>
  </r>
  <r>
    <x v="968"/>
    <x v="20"/>
    <x v="3"/>
    <n v="2.8146"/>
    <x v="12"/>
    <n v="18"/>
    <x v="1"/>
    <x v="3"/>
  </r>
  <r>
    <x v="968"/>
    <x v="0"/>
    <x v="2"/>
    <n v="0.649675"/>
    <x v="12"/>
    <n v="18"/>
    <x v="1"/>
    <x v="3"/>
  </r>
  <r>
    <x v="968"/>
    <x v="14"/>
    <x v="2"/>
    <n v="1.0994299999999999"/>
    <x v="12"/>
    <n v="18"/>
    <x v="1"/>
    <x v="3"/>
  </r>
  <r>
    <x v="968"/>
    <x v="2"/>
    <x v="2"/>
    <n v="1.1297550000000001"/>
    <x v="12"/>
    <n v="18"/>
    <x v="1"/>
    <x v="3"/>
  </r>
  <r>
    <x v="968"/>
    <x v="5"/>
    <x v="2"/>
    <n v="1.18469"/>
    <x v="12"/>
    <n v="18"/>
    <x v="1"/>
    <x v="3"/>
  </r>
  <r>
    <x v="968"/>
    <x v="6"/>
    <x v="2"/>
    <n v="1.0374669999999999"/>
    <x v="12"/>
    <n v="18"/>
    <x v="1"/>
    <x v="3"/>
  </r>
  <r>
    <x v="968"/>
    <x v="15"/>
    <x v="2"/>
    <n v="0.97434989999999999"/>
    <x v="12"/>
    <n v="18"/>
    <x v="1"/>
    <x v="3"/>
  </r>
  <r>
    <x v="968"/>
    <x v="8"/>
    <x v="2"/>
    <n v="0.9998783"/>
    <x v="12"/>
    <n v="18"/>
    <x v="1"/>
    <x v="3"/>
  </r>
  <r>
    <x v="968"/>
    <x v="9"/>
    <x v="2"/>
    <n v="1.0853250000000001"/>
    <x v="12"/>
    <n v="18"/>
    <x v="1"/>
    <x v="3"/>
  </r>
  <r>
    <x v="968"/>
    <x v="10"/>
    <x v="2"/>
    <n v="1.1085780000000001"/>
    <x v="12"/>
    <n v="18"/>
    <x v="1"/>
    <x v="3"/>
  </r>
  <r>
    <x v="968"/>
    <x v="12"/>
    <x v="2"/>
    <n v="1.262724"/>
    <x v="12"/>
    <n v="18"/>
    <x v="1"/>
    <x v="3"/>
  </r>
  <r>
    <x v="968"/>
    <x v="18"/>
    <x v="2"/>
    <n v="2.2294719999999999"/>
    <x v="12"/>
    <n v="18"/>
    <x v="1"/>
    <x v="3"/>
  </r>
  <r>
    <x v="968"/>
    <x v="19"/>
    <x v="2"/>
    <n v="2.3571710000000001"/>
    <x v="12"/>
    <n v="18"/>
    <x v="1"/>
    <x v="3"/>
  </r>
  <r>
    <x v="968"/>
    <x v="13"/>
    <x v="2"/>
    <n v="0.95090949999999996"/>
    <x v="12"/>
    <n v="18"/>
    <x v="1"/>
    <x v="3"/>
  </r>
  <r>
    <x v="968"/>
    <x v="20"/>
    <x v="2"/>
    <n v="2.1522929999999998"/>
    <x v="12"/>
    <n v="18"/>
    <x v="1"/>
    <x v="3"/>
  </r>
  <r>
    <x v="968"/>
    <x v="0"/>
    <x v="0"/>
    <n v="0.16625999999999999"/>
    <x v="12"/>
    <n v="18"/>
    <x v="1"/>
    <x v="3"/>
  </r>
  <r>
    <x v="968"/>
    <x v="14"/>
    <x v="0"/>
    <n v="0.46617999999999998"/>
    <x v="12"/>
    <n v="18"/>
    <x v="1"/>
    <x v="3"/>
  </r>
  <r>
    <x v="968"/>
    <x v="2"/>
    <x v="0"/>
    <n v="0.46617999999999998"/>
    <x v="12"/>
    <n v="18"/>
    <x v="1"/>
    <x v="3"/>
  </r>
  <r>
    <x v="968"/>
    <x v="5"/>
    <x v="0"/>
    <n v="0.13239000000000001"/>
    <x v="12"/>
    <n v="18"/>
    <x v="1"/>
    <x v="3"/>
  </r>
  <r>
    <x v="968"/>
    <x v="6"/>
    <x v="0"/>
    <n v="0.38919999999999999"/>
    <x v="12"/>
    <n v="18"/>
    <x v="1"/>
    <x v="3"/>
  </r>
  <r>
    <x v="968"/>
    <x v="15"/>
    <x v="0"/>
    <n v="0.63126000000000004"/>
    <x v="12"/>
    <n v="18"/>
    <x v="1"/>
    <x v="3"/>
  </r>
  <r>
    <x v="968"/>
    <x v="8"/>
    <x v="0"/>
    <n v="0.63126000000000004"/>
    <x v="12"/>
    <n v="18"/>
    <x v="1"/>
    <x v="3"/>
  </r>
  <r>
    <x v="968"/>
    <x v="9"/>
    <x v="0"/>
    <n v="0.63126000000000004"/>
    <x v="12"/>
    <n v="18"/>
    <x v="1"/>
    <x v="3"/>
  </r>
  <r>
    <x v="968"/>
    <x v="10"/>
    <x v="0"/>
    <n v="0.63126000000000004"/>
    <x v="12"/>
    <n v="18"/>
    <x v="1"/>
    <x v="3"/>
  </r>
  <r>
    <x v="968"/>
    <x v="12"/>
    <x v="0"/>
    <n v="0.63126000000000004"/>
    <x v="12"/>
    <n v="18"/>
    <x v="1"/>
    <x v="3"/>
  </r>
  <r>
    <x v="968"/>
    <x v="18"/>
    <x v="0"/>
    <n v="0.10630000000000001"/>
    <x v="12"/>
    <n v="18"/>
    <x v="1"/>
    <x v="3"/>
  </r>
  <r>
    <x v="968"/>
    <x v="19"/>
    <x v="0"/>
    <n v="0.13600000000000001"/>
    <x v="12"/>
    <n v="18"/>
    <x v="1"/>
    <x v="3"/>
  </r>
  <r>
    <x v="968"/>
    <x v="13"/>
    <x v="0"/>
    <n v="8.9709999999999998E-2"/>
    <x v="12"/>
    <n v="18"/>
    <x v="1"/>
    <x v="3"/>
  </r>
  <r>
    <x v="968"/>
    <x v="20"/>
    <x v="0"/>
    <n v="0.13600000000000001"/>
    <x v="12"/>
    <n v="18"/>
    <x v="1"/>
    <x v="3"/>
  </r>
  <r>
    <x v="968"/>
    <x v="0"/>
    <x v="1"/>
    <n v="0.187665"/>
    <x v="12"/>
    <n v="18"/>
    <x v="1"/>
    <x v="3"/>
  </r>
  <r>
    <x v="968"/>
    <x v="14"/>
    <x v="1"/>
    <n v="0.36009020000000003"/>
    <x v="12"/>
    <n v="18"/>
    <x v="1"/>
    <x v="3"/>
  </r>
  <r>
    <x v="968"/>
    <x v="2"/>
    <x v="1"/>
    <n v="0.36706499999999997"/>
    <x v="12"/>
    <n v="18"/>
    <x v="1"/>
    <x v="3"/>
  </r>
  <r>
    <x v="968"/>
    <x v="5"/>
    <x v="1"/>
    <n v="0.17122029999999999"/>
    <x v="12"/>
    <n v="18"/>
    <x v="1"/>
    <x v="3"/>
  </r>
  <r>
    <x v="968"/>
    <x v="6"/>
    <x v="1"/>
    <n v="0.32813330000000002"/>
    <x v="12"/>
    <n v="18"/>
    <x v="1"/>
    <x v="3"/>
  </r>
  <r>
    <x v="968"/>
    <x v="15"/>
    <x v="1"/>
    <n v="0.36929020000000001"/>
    <x v="12"/>
    <n v="18"/>
    <x v="1"/>
    <x v="3"/>
  </r>
  <r>
    <x v="968"/>
    <x v="8"/>
    <x v="1"/>
    <n v="0.37516179999999999"/>
    <x v="12"/>
    <n v="18"/>
    <x v="1"/>
    <x v="3"/>
  </r>
  <r>
    <x v="968"/>
    <x v="9"/>
    <x v="1"/>
    <n v="0.39481460000000002"/>
    <x v="12"/>
    <n v="18"/>
    <x v="1"/>
    <x v="3"/>
  </r>
  <r>
    <x v="968"/>
    <x v="10"/>
    <x v="1"/>
    <n v="0.40016259999999998"/>
    <x v="12"/>
    <n v="18"/>
    <x v="1"/>
    <x v="3"/>
  </r>
  <r>
    <x v="968"/>
    <x v="12"/>
    <x v="1"/>
    <n v="0.43561630000000001"/>
    <x v="12"/>
    <n v="18"/>
    <x v="1"/>
    <x v="3"/>
  </r>
  <r>
    <x v="968"/>
    <x v="18"/>
    <x v="1"/>
    <n v="0.53722760000000003"/>
    <x v="12"/>
    <n v="18"/>
    <x v="1"/>
    <x v="3"/>
  </r>
  <r>
    <x v="968"/>
    <x v="19"/>
    <x v="1"/>
    <n v="0.57342930000000003"/>
    <x v="12"/>
    <n v="18"/>
    <x v="1"/>
    <x v="3"/>
  </r>
  <r>
    <x v="968"/>
    <x v="13"/>
    <x v="1"/>
    <n v="0.1352805"/>
    <x v="12"/>
    <n v="18"/>
    <x v="1"/>
    <x v="3"/>
  </r>
  <r>
    <x v="968"/>
    <x v="20"/>
    <x v="1"/>
    <n v="0.52630730000000003"/>
    <x v="12"/>
    <n v="18"/>
    <x v="1"/>
    <x v="3"/>
  </r>
  <r>
    <x v="969"/>
    <x v="0"/>
    <x v="3"/>
    <n v="0.98570000000000002"/>
    <x v="12"/>
    <n v="19"/>
    <x v="1"/>
    <x v="4"/>
  </r>
  <r>
    <x v="969"/>
    <x v="14"/>
    <x v="3"/>
    <n v="1.8399000000000001"/>
    <x v="12"/>
    <n v="19"/>
    <x v="1"/>
    <x v="4"/>
  </r>
  <r>
    <x v="969"/>
    <x v="2"/>
    <x v="3"/>
    <n v="1.8685"/>
    <x v="12"/>
    <n v="19"/>
    <x v="1"/>
    <x v="4"/>
  </r>
  <r>
    <x v="969"/>
    <x v="5"/>
    <x v="3"/>
    <n v="1.5407999999999999"/>
    <x v="12"/>
    <n v="19"/>
    <x v="1"/>
    <x v="4"/>
  </r>
  <r>
    <x v="969"/>
    <x v="6"/>
    <x v="3"/>
    <n v="1.8234999999999999"/>
    <x v="12"/>
    <n v="19"/>
    <x v="1"/>
    <x v="4"/>
  </r>
  <r>
    <x v="969"/>
    <x v="15"/>
    <x v="3"/>
    <n v="1.8779999999999999"/>
    <x v="12"/>
    <n v="19"/>
    <x v="1"/>
    <x v="4"/>
  </r>
  <r>
    <x v="969"/>
    <x v="8"/>
    <x v="3"/>
    <n v="1.8957999999999999"/>
    <x v="12"/>
    <n v="19"/>
    <x v="1"/>
    <x v="4"/>
  </r>
  <r>
    <x v="969"/>
    <x v="9"/>
    <x v="3"/>
    <n v="2.0369000000000002"/>
    <x v="12"/>
    <n v="19"/>
    <x v="1"/>
    <x v="4"/>
  </r>
  <r>
    <x v="969"/>
    <x v="10"/>
    <x v="3"/>
    <n v="2.0383"/>
    <x v="12"/>
    <n v="19"/>
    <x v="1"/>
    <x v="4"/>
  </r>
  <r>
    <x v="969"/>
    <x v="12"/>
    <x v="3"/>
    <n v="2.2839"/>
    <x v="12"/>
    <n v="19"/>
    <x v="1"/>
    <x v="4"/>
  </r>
  <r>
    <x v="969"/>
    <x v="18"/>
    <x v="3"/>
    <n v="2.9302000000000001"/>
    <x v="12"/>
    <n v="19"/>
    <x v="1"/>
    <x v="4"/>
  </r>
  <r>
    <x v="969"/>
    <x v="19"/>
    <x v="3"/>
    <n v="3.1097999999999999"/>
    <x v="12"/>
    <n v="19"/>
    <x v="1"/>
    <x v="4"/>
  </r>
  <r>
    <x v="969"/>
    <x v="13"/>
    <x v="3"/>
    <n v="1.1847000000000001"/>
    <x v="12"/>
    <n v="19"/>
    <x v="1"/>
    <x v="4"/>
  </r>
  <r>
    <x v="969"/>
    <x v="20"/>
    <x v="3"/>
    <n v="2.7946"/>
    <x v="12"/>
    <n v="19"/>
    <x v="1"/>
    <x v="4"/>
  </r>
  <r>
    <x v="969"/>
    <x v="0"/>
    <x v="2"/>
    <n v="0.63512210000000002"/>
    <x v="12"/>
    <n v="19"/>
    <x v="1"/>
    <x v="4"/>
  </r>
  <r>
    <x v="969"/>
    <x v="14"/>
    <x v="2"/>
    <n v="1.1450739999999999"/>
    <x v="12"/>
    <n v="19"/>
    <x v="1"/>
    <x v="4"/>
  </r>
  <r>
    <x v="969"/>
    <x v="2"/>
    <x v="2"/>
    <n v="1.168326"/>
    <x v="12"/>
    <n v="19"/>
    <x v="1"/>
    <x v="4"/>
  </r>
  <r>
    <x v="969"/>
    <x v="5"/>
    <x v="2"/>
    <n v="1.23115"/>
    <x v="12"/>
    <n v="19"/>
    <x v="1"/>
    <x v="4"/>
  </r>
  <r>
    <x v="969"/>
    <x v="6"/>
    <x v="2"/>
    <n v="1.0933200000000001"/>
    <x v="12"/>
    <n v="19"/>
    <x v="1"/>
    <x v="4"/>
  </r>
  <r>
    <x v="969"/>
    <x v="15"/>
    <x v="2"/>
    <n v="1.021709"/>
    <x v="12"/>
    <n v="19"/>
    <x v="1"/>
    <x v="4"/>
  </r>
  <r>
    <x v="969"/>
    <x v="8"/>
    <x v="2"/>
    <n v="1.036181"/>
    <x v="12"/>
    <n v="19"/>
    <x v="1"/>
    <x v="4"/>
  </r>
  <r>
    <x v="969"/>
    <x v="9"/>
    <x v="2"/>
    <n v="1.1508959999999999"/>
    <x v="12"/>
    <n v="19"/>
    <x v="1"/>
    <x v="4"/>
  </r>
  <r>
    <x v="969"/>
    <x v="10"/>
    <x v="2"/>
    <n v="1.1520349999999999"/>
    <x v="12"/>
    <n v="19"/>
    <x v="1"/>
    <x v="4"/>
  </r>
  <r>
    <x v="969"/>
    <x v="12"/>
    <x v="2"/>
    <n v="1.351709"/>
    <x v="12"/>
    <n v="19"/>
    <x v="1"/>
    <x v="4"/>
  </r>
  <r>
    <x v="969"/>
    <x v="18"/>
    <x v="2"/>
    <n v="2.2759770000000001"/>
    <x v="12"/>
    <n v="19"/>
    <x v="1"/>
    <x v="4"/>
  </r>
  <r>
    <x v="969"/>
    <x v="19"/>
    <x v="2"/>
    <n v="2.392293"/>
    <x v="12"/>
    <n v="19"/>
    <x v="1"/>
    <x v="4"/>
  </r>
  <r>
    <x v="969"/>
    <x v="13"/>
    <x v="2"/>
    <n v="0.95869709999999997"/>
    <x v="12"/>
    <n v="19"/>
    <x v="1"/>
    <x v="4"/>
  </r>
  <r>
    <x v="969"/>
    <x v="20"/>
    <x v="2"/>
    <n v="2.1360329999999998"/>
    <x v="12"/>
    <n v="19"/>
    <x v="1"/>
    <x v="4"/>
  </r>
  <r>
    <x v="969"/>
    <x v="0"/>
    <x v="0"/>
    <n v="0.16625999999999999"/>
    <x v="12"/>
    <n v="19"/>
    <x v="1"/>
    <x v="4"/>
  </r>
  <r>
    <x v="969"/>
    <x v="14"/>
    <x v="0"/>
    <n v="0.35077999999999998"/>
    <x v="12"/>
    <n v="19"/>
    <x v="1"/>
    <x v="4"/>
  </r>
  <r>
    <x v="969"/>
    <x v="2"/>
    <x v="0"/>
    <n v="0.35077999999999998"/>
    <x v="12"/>
    <n v="19"/>
    <x v="1"/>
    <x v="4"/>
  </r>
  <r>
    <x v="969"/>
    <x v="5"/>
    <x v="0"/>
    <n v="0.13239000000000001"/>
    <x v="12"/>
    <n v="19"/>
    <x v="1"/>
    <x v="4"/>
  </r>
  <r>
    <x v="969"/>
    <x v="6"/>
    <x v="0"/>
    <n v="0.38919999999999999"/>
    <x v="12"/>
    <n v="19"/>
    <x v="1"/>
    <x v="4"/>
  </r>
  <r>
    <x v="969"/>
    <x v="15"/>
    <x v="0"/>
    <n v="0.50512000000000001"/>
    <x v="12"/>
    <n v="19"/>
    <x v="1"/>
    <x v="4"/>
  </r>
  <r>
    <x v="969"/>
    <x v="8"/>
    <x v="0"/>
    <n v="0.50512000000000001"/>
    <x v="12"/>
    <n v="19"/>
    <x v="1"/>
    <x v="4"/>
  </r>
  <r>
    <x v="969"/>
    <x v="9"/>
    <x v="0"/>
    <n v="0.50512000000000001"/>
    <x v="12"/>
    <n v="19"/>
    <x v="1"/>
    <x v="4"/>
  </r>
  <r>
    <x v="969"/>
    <x v="10"/>
    <x v="0"/>
    <n v="0.50512000000000001"/>
    <x v="12"/>
    <n v="19"/>
    <x v="1"/>
    <x v="4"/>
  </r>
  <r>
    <x v="969"/>
    <x v="12"/>
    <x v="0"/>
    <n v="0.50512000000000001"/>
    <x v="12"/>
    <n v="19"/>
    <x v="1"/>
    <x v="4"/>
  </r>
  <r>
    <x v="969"/>
    <x v="18"/>
    <x v="0"/>
    <n v="0.10630000000000001"/>
    <x v="12"/>
    <n v="19"/>
    <x v="1"/>
    <x v="4"/>
  </r>
  <r>
    <x v="969"/>
    <x v="19"/>
    <x v="0"/>
    <n v="0.13600000000000001"/>
    <x v="12"/>
    <n v="19"/>
    <x v="1"/>
    <x v="4"/>
  </r>
  <r>
    <x v="969"/>
    <x v="13"/>
    <x v="0"/>
    <n v="8.9709999999999998E-2"/>
    <x v="12"/>
    <n v="19"/>
    <x v="1"/>
    <x v="4"/>
  </r>
  <r>
    <x v="969"/>
    <x v="20"/>
    <x v="0"/>
    <n v="0.13600000000000001"/>
    <x v="12"/>
    <n v="19"/>
    <x v="1"/>
    <x v="4"/>
  </r>
  <r>
    <x v="969"/>
    <x v="0"/>
    <x v="1"/>
    <n v="0.18431790000000001"/>
    <x v="12"/>
    <n v="19"/>
    <x v="1"/>
    <x v="4"/>
  </r>
  <r>
    <x v="969"/>
    <x v="14"/>
    <x v="1"/>
    <n v="0.34404639999999997"/>
    <x v="12"/>
    <n v="19"/>
    <x v="1"/>
    <x v="4"/>
  </r>
  <r>
    <x v="969"/>
    <x v="2"/>
    <x v="1"/>
    <n v="0.34939429999999999"/>
    <x v="12"/>
    <n v="19"/>
    <x v="1"/>
    <x v="4"/>
  </r>
  <r>
    <x v="969"/>
    <x v="5"/>
    <x v="1"/>
    <n v="0.17726020000000001"/>
    <x v="12"/>
    <n v="19"/>
    <x v="1"/>
    <x v="4"/>
  </r>
  <r>
    <x v="969"/>
    <x v="6"/>
    <x v="1"/>
    <n v="0.3409797"/>
    <x v="12"/>
    <n v="19"/>
    <x v="1"/>
    <x v="4"/>
  </r>
  <r>
    <x v="969"/>
    <x v="15"/>
    <x v="1"/>
    <n v="0.3511707"/>
    <x v="12"/>
    <n v="19"/>
    <x v="1"/>
    <x v="4"/>
  </r>
  <r>
    <x v="969"/>
    <x v="8"/>
    <x v="1"/>
    <n v="0.35449920000000001"/>
    <x v="12"/>
    <n v="19"/>
    <x v="1"/>
    <x v="4"/>
  </r>
  <r>
    <x v="969"/>
    <x v="9"/>
    <x v="1"/>
    <n v="0.38088379999999999"/>
    <x v="12"/>
    <n v="19"/>
    <x v="1"/>
    <x v="4"/>
  </r>
  <r>
    <x v="969"/>
    <x v="10"/>
    <x v="1"/>
    <n v="0.38114550000000003"/>
    <x v="12"/>
    <n v="19"/>
    <x v="1"/>
    <x v="4"/>
  </r>
  <r>
    <x v="969"/>
    <x v="12"/>
    <x v="1"/>
    <n v="0.42707070000000003"/>
    <x v="12"/>
    <n v="19"/>
    <x v="1"/>
    <x v="4"/>
  </r>
  <r>
    <x v="969"/>
    <x v="18"/>
    <x v="1"/>
    <n v="0.54792359999999996"/>
    <x v="12"/>
    <n v="19"/>
    <x v="1"/>
    <x v="4"/>
  </r>
  <r>
    <x v="969"/>
    <x v="19"/>
    <x v="1"/>
    <n v="0.58150729999999995"/>
    <x v="12"/>
    <n v="19"/>
    <x v="1"/>
    <x v="4"/>
  </r>
  <r>
    <x v="969"/>
    <x v="13"/>
    <x v="1"/>
    <n v="0.13629289999999999"/>
    <x v="12"/>
    <n v="19"/>
    <x v="1"/>
    <x v="4"/>
  </r>
  <r>
    <x v="969"/>
    <x v="20"/>
    <x v="1"/>
    <n v="0.52256749999999996"/>
    <x v="12"/>
    <n v="19"/>
    <x v="1"/>
    <x v="4"/>
  </r>
  <r>
    <x v="970"/>
    <x v="0"/>
    <x v="3"/>
    <n v="0.96299999999999997"/>
    <x v="12"/>
    <n v="20"/>
    <x v="1"/>
    <x v="4"/>
  </r>
  <r>
    <x v="970"/>
    <x v="14"/>
    <x v="3"/>
    <n v="1.8399000000000001"/>
    <x v="12"/>
    <n v="20"/>
    <x v="1"/>
    <x v="4"/>
  </r>
  <r>
    <x v="970"/>
    <x v="2"/>
    <x v="3"/>
    <n v="1.8676999999999999"/>
    <x v="12"/>
    <n v="20"/>
    <x v="1"/>
    <x v="4"/>
  </r>
  <r>
    <x v="970"/>
    <x v="5"/>
    <x v="3"/>
    <n v="1.5562"/>
    <x v="12"/>
    <n v="20"/>
    <x v="1"/>
    <x v="4"/>
  </r>
  <r>
    <x v="970"/>
    <x v="6"/>
    <x v="3"/>
    <n v="1.8433999999999999"/>
    <x v="12"/>
    <n v="20"/>
    <x v="1"/>
    <x v="4"/>
  </r>
  <r>
    <x v="970"/>
    <x v="15"/>
    <x v="3"/>
    <n v="1.9145000000000001"/>
    <x v="12"/>
    <n v="20"/>
    <x v="1"/>
    <x v="4"/>
  </r>
  <r>
    <x v="970"/>
    <x v="8"/>
    <x v="3"/>
    <n v="1.9438"/>
    <x v="12"/>
    <n v="20"/>
    <x v="1"/>
    <x v="4"/>
  </r>
  <r>
    <x v="970"/>
    <x v="9"/>
    <x v="3"/>
    <n v="2.0531000000000001"/>
    <x v="12"/>
    <n v="20"/>
    <x v="1"/>
    <x v="4"/>
  </r>
  <r>
    <x v="970"/>
    <x v="10"/>
    <x v="3"/>
    <n v="2.0901000000000001"/>
    <x v="12"/>
    <n v="20"/>
    <x v="1"/>
    <x v="4"/>
  </r>
  <r>
    <x v="970"/>
    <x v="12"/>
    <x v="3"/>
    <n v="2.2883"/>
    <x v="12"/>
    <n v="20"/>
    <x v="1"/>
    <x v="4"/>
  </r>
  <r>
    <x v="970"/>
    <x v="18"/>
    <x v="3"/>
    <n v="2.8633000000000002"/>
    <x v="12"/>
    <n v="20"/>
    <x v="1"/>
    <x v="4"/>
  </r>
  <r>
    <x v="970"/>
    <x v="19"/>
    <x v="3"/>
    <n v="3.0331000000000001"/>
    <x v="12"/>
    <n v="20"/>
    <x v="1"/>
    <x v="4"/>
  </r>
  <r>
    <x v="970"/>
    <x v="13"/>
    <x v="3"/>
    <n v="1.18459"/>
    <x v="12"/>
    <n v="20"/>
    <x v="1"/>
    <x v="4"/>
  </r>
  <r>
    <x v="970"/>
    <x v="20"/>
    <x v="3"/>
    <n v="2.7145999999999999"/>
    <x v="12"/>
    <n v="20"/>
    <x v="1"/>
    <x v="4"/>
  </r>
  <r>
    <x v="970"/>
    <x v="0"/>
    <x v="2"/>
    <n v="0.61666690000000002"/>
    <x v="12"/>
    <n v="20"/>
    <x v="1"/>
    <x v="4"/>
  </r>
  <r>
    <x v="970"/>
    <x v="14"/>
    <x v="2"/>
    <n v="1.157284"/>
    <x v="12"/>
    <n v="20"/>
    <x v="1"/>
    <x v="4"/>
  </r>
  <r>
    <x v="970"/>
    <x v="2"/>
    <x v="2"/>
    <n v="1.1798850000000001"/>
    <x v="12"/>
    <n v="20"/>
    <x v="1"/>
    <x v="4"/>
  </r>
  <r>
    <x v="970"/>
    <x v="5"/>
    <x v="2"/>
    <n v="1.2447779999999999"/>
    <x v="12"/>
    <n v="20"/>
    <x v="1"/>
    <x v="4"/>
  </r>
  <r>
    <x v="970"/>
    <x v="6"/>
    <x v="2"/>
    <n v="1.109499"/>
    <x v="12"/>
    <n v="20"/>
    <x v="1"/>
    <x v="4"/>
  </r>
  <r>
    <x v="970"/>
    <x v="15"/>
    <x v="2"/>
    <n v="1.071464"/>
    <x v="12"/>
    <n v="20"/>
    <x v="1"/>
    <x v="4"/>
  </r>
  <r>
    <x v="970"/>
    <x v="8"/>
    <x v="2"/>
    <n v="1.0952850000000001"/>
    <x v="12"/>
    <n v="20"/>
    <x v="1"/>
    <x v="4"/>
  </r>
  <r>
    <x v="970"/>
    <x v="9"/>
    <x v="2"/>
    <n v="1.1841470000000001"/>
    <x v="12"/>
    <n v="20"/>
    <x v="1"/>
    <x v="4"/>
  </r>
  <r>
    <x v="970"/>
    <x v="10"/>
    <x v="2"/>
    <n v="1.2142280000000001"/>
    <x v="12"/>
    <n v="20"/>
    <x v="1"/>
    <x v="4"/>
  </r>
  <r>
    <x v="970"/>
    <x v="12"/>
    <x v="2"/>
    <n v="1.3753660000000001"/>
    <x v="12"/>
    <n v="20"/>
    <x v="1"/>
    <x v="4"/>
  </r>
  <r>
    <x v="970"/>
    <x v="18"/>
    <x v="2"/>
    <n v="2.2215859999999998"/>
    <x v="12"/>
    <n v="20"/>
    <x v="1"/>
    <x v="4"/>
  </r>
  <r>
    <x v="970"/>
    <x v="19"/>
    <x v="2"/>
    <n v="2.3299349999999999"/>
    <x v="12"/>
    <n v="20"/>
    <x v="1"/>
    <x v="4"/>
  </r>
  <r>
    <x v="970"/>
    <x v="13"/>
    <x v="2"/>
    <n v="0.95859970000000005"/>
    <x v="12"/>
    <n v="20"/>
    <x v="1"/>
    <x v="4"/>
  </r>
  <r>
    <x v="970"/>
    <x v="20"/>
    <x v="2"/>
    <n v="2.0709919999999999"/>
    <x v="12"/>
    <n v="20"/>
    <x v="1"/>
    <x v="4"/>
  </r>
  <r>
    <x v="970"/>
    <x v="0"/>
    <x v="0"/>
    <n v="0.16625999999999999"/>
    <x v="12"/>
    <n v="20"/>
    <x v="1"/>
    <x v="4"/>
  </r>
  <r>
    <x v="970"/>
    <x v="14"/>
    <x v="0"/>
    <n v="0.33856999999999998"/>
    <x v="12"/>
    <n v="20"/>
    <x v="1"/>
    <x v="4"/>
  </r>
  <r>
    <x v="970"/>
    <x v="2"/>
    <x v="0"/>
    <n v="0.33856999999999998"/>
    <x v="12"/>
    <n v="20"/>
    <x v="1"/>
    <x v="4"/>
  </r>
  <r>
    <x v="970"/>
    <x v="5"/>
    <x v="0"/>
    <n v="0.13239000000000001"/>
    <x v="12"/>
    <n v="20"/>
    <x v="1"/>
    <x v="4"/>
  </r>
  <r>
    <x v="970"/>
    <x v="6"/>
    <x v="0"/>
    <n v="0.38919999999999999"/>
    <x v="12"/>
    <n v="20"/>
    <x v="1"/>
    <x v="4"/>
  </r>
  <r>
    <x v="970"/>
    <x v="15"/>
    <x v="0"/>
    <n v="0.48504000000000003"/>
    <x v="12"/>
    <n v="20"/>
    <x v="1"/>
    <x v="4"/>
  </r>
  <r>
    <x v="970"/>
    <x v="8"/>
    <x v="0"/>
    <n v="0.48504000000000003"/>
    <x v="12"/>
    <n v="20"/>
    <x v="1"/>
    <x v="4"/>
  </r>
  <r>
    <x v="970"/>
    <x v="9"/>
    <x v="0"/>
    <n v="0.48504000000000003"/>
    <x v="12"/>
    <n v="20"/>
    <x v="1"/>
    <x v="4"/>
  </r>
  <r>
    <x v="970"/>
    <x v="10"/>
    <x v="0"/>
    <n v="0.48504000000000003"/>
    <x v="12"/>
    <n v="20"/>
    <x v="1"/>
    <x v="4"/>
  </r>
  <r>
    <x v="970"/>
    <x v="12"/>
    <x v="0"/>
    <n v="0.48504000000000003"/>
    <x v="12"/>
    <n v="20"/>
    <x v="1"/>
    <x v="4"/>
  </r>
  <r>
    <x v="970"/>
    <x v="18"/>
    <x v="0"/>
    <n v="0.10630000000000001"/>
    <x v="12"/>
    <n v="20"/>
    <x v="1"/>
    <x v="4"/>
  </r>
  <r>
    <x v="970"/>
    <x v="19"/>
    <x v="0"/>
    <n v="0.13600000000000001"/>
    <x v="12"/>
    <n v="20"/>
    <x v="1"/>
    <x v="4"/>
  </r>
  <r>
    <x v="970"/>
    <x v="13"/>
    <x v="0"/>
    <n v="8.9709999999999998E-2"/>
    <x v="12"/>
    <n v="20"/>
    <x v="1"/>
    <x v="4"/>
  </r>
  <r>
    <x v="970"/>
    <x v="20"/>
    <x v="0"/>
    <n v="0.13600000000000001"/>
    <x v="12"/>
    <n v="20"/>
    <x v="1"/>
    <x v="4"/>
  </r>
  <r>
    <x v="970"/>
    <x v="0"/>
    <x v="1"/>
    <n v="0.18007319999999999"/>
    <x v="12"/>
    <n v="20"/>
    <x v="1"/>
    <x v="4"/>
  </r>
  <r>
    <x v="970"/>
    <x v="14"/>
    <x v="1"/>
    <n v="0.34404639999999997"/>
    <x v="12"/>
    <n v="20"/>
    <x v="1"/>
    <x v="4"/>
  </r>
  <r>
    <x v="970"/>
    <x v="2"/>
    <x v="1"/>
    <n v="0.34924470000000002"/>
    <x v="12"/>
    <n v="20"/>
    <x v="1"/>
    <x v="4"/>
  </r>
  <r>
    <x v="970"/>
    <x v="5"/>
    <x v="1"/>
    <n v="0.17903189999999999"/>
    <x v="12"/>
    <n v="20"/>
    <x v="1"/>
    <x v="4"/>
  </r>
  <r>
    <x v="970"/>
    <x v="6"/>
    <x v="1"/>
    <n v="0.34470079999999997"/>
    <x v="12"/>
    <n v="20"/>
    <x v="1"/>
    <x v="4"/>
  </r>
  <r>
    <x v="970"/>
    <x v="15"/>
    <x v="1"/>
    <n v="0.35799589999999998"/>
    <x v="12"/>
    <n v="20"/>
    <x v="1"/>
    <x v="4"/>
  </r>
  <r>
    <x v="970"/>
    <x v="8"/>
    <x v="1"/>
    <n v="0.36347479999999999"/>
    <x v="12"/>
    <n v="20"/>
    <x v="1"/>
    <x v="4"/>
  </r>
  <r>
    <x v="970"/>
    <x v="9"/>
    <x v="1"/>
    <n v="0.383913"/>
    <x v="12"/>
    <n v="20"/>
    <x v="1"/>
    <x v="4"/>
  </r>
  <r>
    <x v="970"/>
    <x v="10"/>
    <x v="1"/>
    <n v="0.3908317"/>
    <x v="12"/>
    <n v="20"/>
    <x v="1"/>
    <x v="4"/>
  </r>
  <r>
    <x v="970"/>
    <x v="12"/>
    <x v="1"/>
    <n v="0.42789349999999998"/>
    <x v="12"/>
    <n v="20"/>
    <x v="1"/>
    <x v="4"/>
  </r>
  <r>
    <x v="970"/>
    <x v="18"/>
    <x v="1"/>
    <n v="0.5354139"/>
    <x v="12"/>
    <n v="20"/>
    <x v="1"/>
    <x v="4"/>
  </r>
  <r>
    <x v="970"/>
    <x v="19"/>
    <x v="1"/>
    <n v="0.56716500000000003"/>
    <x v="12"/>
    <n v="20"/>
    <x v="1"/>
    <x v="4"/>
  </r>
  <r>
    <x v="970"/>
    <x v="13"/>
    <x v="1"/>
    <n v="0.13628029999999999"/>
    <x v="12"/>
    <n v="20"/>
    <x v="1"/>
    <x v="4"/>
  </r>
  <r>
    <x v="970"/>
    <x v="20"/>
    <x v="1"/>
    <n v="0.50760819999999995"/>
    <x v="12"/>
    <n v="20"/>
    <x v="1"/>
    <x v="4"/>
  </r>
  <r>
    <x v="971"/>
    <x v="0"/>
    <x v="3"/>
    <n v="0.94320000000000004"/>
    <x v="12"/>
    <n v="21"/>
    <x v="1"/>
    <x v="4"/>
  </r>
  <r>
    <x v="971"/>
    <x v="14"/>
    <x v="3"/>
    <n v="1.7966"/>
    <x v="12"/>
    <n v="21"/>
    <x v="1"/>
    <x v="4"/>
  </r>
  <r>
    <x v="971"/>
    <x v="2"/>
    <x v="3"/>
    <n v="1.8196000000000001"/>
    <x v="12"/>
    <n v="21"/>
    <x v="1"/>
    <x v="4"/>
  </r>
  <r>
    <x v="971"/>
    <x v="5"/>
    <x v="3"/>
    <n v="1.5257000000000001"/>
    <x v="12"/>
    <n v="21"/>
    <x v="1"/>
    <x v="4"/>
  </r>
  <r>
    <x v="971"/>
    <x v="6"/>
    <x v="3"/>
    <n v="1.8223"/>
    <x v="12"/>
    <n v="21"/>
    <x v="1"/>
    <x v="4"/>
  </r>
  <r>
    <x v="971"/>
    <x v="15"/>
    <x v="3"/>
    <n v="1.9516"/>
    <x v="12"/>
    <n v="21"/>
    <x v="1"/>
    <x v="4"/>
  </r>
  <r>
    <x v="971"/>
    <x v="8"/>
    <x v="3"/>
    <n v="1.9824999999999999"/>
    <x v="12"/>
    <n v="21"/>
    <x v="1"/>
    <x v="4"/>
  </r>
  <r>
    <x v="971"/>
    <x v="9"/>
    <x v="3"/>
    <n v="2.0922000000000001"/>
    <x v="12"/>
    <n v="21"/>
    <x v="1"/>
    <x v="4"/>
  </r>
  <r>
    <x v="971"/>
    <x v="10"/>
    <x v="3"/>
    <n v="2.1219000000000001"/>
    <x v="12"/>
    <n v="21"/>
    <x v="1"/>
    <x v="4"/>
  </r>
  <r>
    <x v="971"/>
    <x v="12"/>
    <x v="3"/>
    <n v="2.3050000000000002"/>
    <x v="12"/>
    <n v="21"/>
    <x v="1"/>
    <x v="4"/>
  </r>
  <r>
    <x v="971"/>
    <x v="18"/>
    <x v="3"/>
    <n v="2.7763"/>
    <x v="12"/>
    <n v="21"/>
    <x v="1"/>
    <x v="4"/>
  </r>
  <r>
    <x v="971"/>
    <x v="19"/>
    <x v="3"/>
    <n v="2.9318"/>
    <x v="12"/>
    <n v="21"/>
    <x v="1"/>
    <x v="4"/>
  </r>
  <r>
    <x v="971"/>
    <x v="13"/>
    <x v="3"/>
    <n v="1.2019"/>
    <x v="12"/>
    <n v="21"/>
    <x v="1"/>
    <x v="4"/>
  </r>
  <r>
    <x v="971"/>
    <x v="20"/>
    <x v="3"/>
    <n v="2.6345999999999998"/>
    <x v="12"/>
    <n v="21"/>
    <x v="1"/>
    <x v="4"/>
  </r>
  <r>
    <x v="971"/>
    <x v="0"/>
    <x v="2"/>
    <n v="0.60056920000000003"/>
    <x v="12"/>
    <n v="21"/>
    <x v="1"/>
    <x v="4"/>
  </r>
  <r>
    <x v="971"/>
    <x v="14"/>
    <x v="2"/>
    <n v="1.12208"/>
    <x v="12"/>
    <n v="21"/>
    <x v="1"/>
    <x v="4"/>
  </r>
  <r>
    <x v="971"/>
    <x v="2"/>
    <x v="2"/>
    <n v="1.1407799999999999"/>
    <x v="12"/>
    <n v="21"/>
    <x v="1"/>
    <x v="4"/>
  </r>
  <r>
    <x v="971"/>
    <x v="5"/>
    <x v="2"/>
    <n v="1.217787"/>
    <x v="12"/>
    <n v="21"/>
    <x v="1"/>
    <x v="4"/>
  </r>
  <r>
    <x v="971"/>
    <x v="6"/>
    <x v="2"/>
    <n v="1.0923449999999999"/>
    <x v="12"/>
    <n v="21"/>
    <x v="1"/>
    <x v="4"/>
  </r>
  <r>
    <x v="971"/>
    <x v="15"/>
    <x v="2"/>
    <n v="1.1016269999999999"/>
    <x v="12"/>
    <n v="21"/>
    <x v="1"/>
    <x v="4"/>
  </r>
  <r>
    <x v="971"/>
    <x v="8"/>
    <x v="2"/>
    <n v="1.126749"/>
    <x v="12"/>
    <n v="21"/>
    <x v="1"/>
    <x v="4"/>
  </r>
  <r>
    <x v="971"/>
    <x v="9"/>
    <x v="2"/>
    <n v="1.2159359999999999"/>
    <x v="12"/>
    <n v="21"/>
    <x v="1"/>
    <x v="4"/>
  </r>
  <r>
    <x v="971"/>
    <x v="10"/>
    <x v="2"/>
    <n v="1.2400819999999999"/>
    <x v="12"/>
    <n v="21"/>
    <x v="1"/>
    <x v="4"/>
  </r>
  <r>
    <x v="971"/>
    <x v="12"/>
    <x v="2"/>
    <n v="1.388944"/>
    <x v="12"/>
    <n v="21"/>
    <x v="1"/>
    <x v="4"/>
  </r>
  <r>
    <x v="971"/>
    <x v="18"/>
    <x v="2"/>
    <n v="2.150855"/>
    <x v="12"/>
    <n v="21"/>
    <x v="1"/>
    <x v="4"/>
  </r>
  <r>
    <x v="971"/>
    <x v="19"/>
    <x v="2"/>
    <n v="2.2475770000000002"/>
    <x v="12"/>
    <n v="21"/>
    <x v="1"/>
    <x v="4"/>
  </r>
  <r>
    <x v="971"/>
    <x v="13"/>
    <x v="2"/>
    <n v="0.97391830000000001"/>
    <x v="12"/>
    <n v="21"/>
    <x v="1"/>
    <x v="4"/>
  </r>
  <r>
    <x v="971"/>
    <x v="20"/>
    <x v="2"/>
    <n v="2.005951"/>
    <x v="12"/>
    <n v="21"/>
    <x v="1"/>
    <x v="4"/>
  </r>
  <r>
    <x v="971"/>
    <x v="0"/>
    <x v="0"/>
    <n v="0.16625999999999999"/>
    <x v="12"/>
    <n v="21"/>
    <x v="1"/>
    <x v="4"/>
  </r>
  <r>
    <x v="971"/>
    <x v="14"/>
    <x v="0"/>
    <n v="0.33856999999999998"/>
    <x v="12"/>
    <n v="21"/>
    <x v="1"/>
    <x v="4"/>
  </r>
  <r>
    <x v="971"/>
    <x v="2"/>
    <x v="0"/>
    <n v="0.33856999999999998"/>
    <x v="12"/>
    <n v="21"/>
    <x v="1"/>
    <x v="4"/>
  </r>
  <r>
    <x v="971"/>
    <x v="5"/>
    <x v="0"/>
    <n v="0.13239000000000001"/>
    <x v="12"/>
    <n v="21"/>
    <x v="1"/>
    <x v="4"/>
  </r>
  <r>
    <x v="971"/>
    <x v="6"/>
    <x v="0"/>
    <n v="0.38919999999999999"/>
    <x v="12"/>
    <n v="21"/>
    <x v="1"/>
    <x v="4"/>
  </r>
  <r>
    <x v="971"/>
    <x v="15"/>
    <x v="0"/>
    <n v="0.48504000000000003"/>
    <x v="12"/>
    <n v="21"/>
    <x v="1"/>
    <x v="4"/>
  </r>
  <r>
    <x v="971"/>
    <x v="8"/>
    <x v="0"/>
    <n v="0.48504000000000003"/>
    <x v="12"/>
    <n v="21"/>
    <x v="1"/>
    <x v="4"/>
  </r>
  <r>
    <x v="971"/>
    <x v="9"/>
    <x v="0"/>
    <n v="0.48504000000000003"/>
    <x v="12"/>
    <n v="21"/>
    <x v="1"/>
    <x v="4"/>
  </r>
  <r>
    <x v="971"/>
    <x v="10"/>
    <x v="0"/>
    <n v="0.48504000000000003"/>
    <x v="12"/>
    <n v="21"/>
    <x v="1"/>
    <x v="4"/>
  </r>
  <r>
    <x v="971"/>
    <x v="12"/>
    <x v="0"/>
    <n v="0.48504000000000003"/>
    <x v="12"/>
    <n v="21"/>
    <x v="1"/>
    <x v="4"/>
  </r>
  <r>
    <x v="971"/>
    <x v="18"/>
    <x v="0"/>
    <n v="0.10630000000000001"/>
    <x v="12"/>
    <n v="21"/>
    <x v="1"/>
    <x v="4"/>
  </r>
  <r>
    <x v="971"/>
    <x v="19"/>
    <x v="0"/>
    <n v="0.13600000000000001"/>
    <x v="12"/>
    <n v="21"/>
    <x v="1"/>
    <x v="4"/>
  </r>
  <r>
    <x v="971"/>
    <x v="13"/>
    <x v="0"/>
    <n v="8.9709999999999998E-2"/>
    <x v="12"/>
    <n v="21"/>
    <x v="1"/>
    <x v="4"/>
  </r>
  <r>
    <x v="971"/>
    <x v="20"/>
    <x v="0"/>
    <n v="0.13600000000000001"/>
    <x v="12"/>
    <n v="21"/>
    <x v="1"/>
    <x v="4"/>
  </r>
  <r>
    <x v="971"/>
    <x v="0"/>
    <x v="1"/>
    <n v="0.17637069999999999"/>
    <x v="12"/>
    <n v="21"/>
    <x v="1"/>
    <x v="4"/>
  </r>
  <r>
    <x v="971"/>
    <x v="14"/>
    <x v="1"/>
    <n v="0.33594960000000001"/>
    <x v="12"/>
    <n v="21"/>
    <x v="1"/>
    <x v="4"/>
  </r>
  <r>
    <x v="971"/>
    <x v="2"/>
    <x v="1"/>
    <n v="0.34025040000000001"/>
    <x v="12"/>
    <n v="21"/>
    <x v="1"/>
    <x v="4"/>
  </r>
  <r>
    <x v="971"/>
    <x v="5"/>
    <x v="1"/>
    <n v="0.17552300000000001"/>
    <x v="12"/>
    <n v="21"/>
    <x v="1"/>
    <x v="4"/>
  </r>
  <r>
    <x v="971"/>
    <x v="6"/>
    <x v="1"/>
    <n v="0.34075529999999998"/>
    <x v="12"/>
    <n v="21"/>
    <x v="1"/>
    <x v="4"/>
  </r>
  <r>
    <x v="971"/>
    <x v="15"/>
    <x v="1"/>
    <n v="0.36493330000000002"/>
    <x v="12"/>
    <n v="21"/>
    <x v="1"/>
    <x v="4"/>
  </r>
  <r>
    <x v="971"/>
    <x v="8"/>
    <x v="1"/>
    <n v="0.37071140000000002"/>
    <x v="12"/>
    <n v="21"/>
    <x v="1"/>
    <x v="4"/>
  </r>
  <r>
    <x v="971"/>
    <x v="9"/>
    <x v="1"/>
    <n v="0.39122440000000003"/>
    <x v="12"/>
    <n v="21"/>
    <x v="1"/>
    <x v="4"/>
  </r>
  <r>
    <x v="971"/>
    <x v="10"/>
    <x v="1"/>
    <n v="0.39677810000000002"/>
    <x v="12"/>
    <n v="21"/>
    <x v="1"/>
    <x v="4"/>
  </r>
  <r>
    <x v="971"/>
    <x v="12"/>
    <x v="1"/>
    <n v="0.43101630000000002"/>
    <x v="12"/>
    <n v="21"/>
    <x v="1"/>
    <x v="4"/>
  </r>
  <r>
    <x v="971"/>
    <x v="18"/>
    <x v="1"/>
    <n v="0.51914550000000004"/>
    <x v="12"/>
    <n v="21"/>
    <x v="1"/>
    <x v="4"/>
  </r>
  <r>
    <x v="971"/>
    <x v="19"/>
    <x v="1"/>
    <n v="0.54822269999999995"/>
    <x v="12"/>
    <n v="21"/>
    <x v="1"/>
    <x v="4"/>
  </r>
  <r>
    <x v="971"/>
    <x v="13"/>
    <x v="1"/>
    <n v="0.1382717"/>
    <x v="12"/>
    <n v="21"/>
    <x v="1"/>
    <x v="4"/>
  </r>
  <r>
    <x v="971"/>
    <x v="20"/>
    <x v="1"/>
    <n v="0.4926488"/>
    <x v="12"/>
    <n v="21"/>
    <x v="1"/>
    <x v="4"/>
  </r>
  <r>
    <x v="972"/>
    <x v="0"/>
    <x v="3"/>
    <n v="0.93730000000000002"/>
    <x v="12"/>
    <n v="22"/>
    <x v="1"/>
    <x v="4"/>
  </r>
  <r>
    <x v="972"/>
    <x v="14"/>
    <x v="3"/>
    <n v="1.7653000000000001"/>
    <x v="12"/>
    <n v="22"/>
    <x v="1"/>
    <x v="4"/>
  </r>
  <r>
    <x v="972"/>
    <x v="2"/>
    <x v="3"/>
    <n v="1.7897000000000001"/>
    <x v="12"/>
    <n v="22"/>
    <x v="1"/>
    <x v="4"/>
  </r>
  <r>
    <x v="972"/>
    <x v="5"/>
    <x v="3"/>
    <n v="1.4959"/>
    <x v="12"/>
    <n v="22"/>
    <x v="1"/>
    <x v="4"/>
  </r>
  <r>
    <x v="972"/>
    <x v="6"/>
    <x v="3"/>
    <n v="1.7875000000000001"/>
    <x v="12"/>
    <n v="22"/>
    <x v="1"/>
    <x v="4"/>
  </r>
  <r>
    <x v="972"/>
    <x v="15"/>
    <x v="3"/>
    <n v="2.0158"/>
    <x v="12"/>
    <n v="22"/>
    <x v="1"/>
    <x v="4"/>
  </r>
  <r>
    <x v="972"/>
    <x v="8"/>
    <x v="3"/>
    <n v="2.0527000000000002"/>
    <x v="12"/>
    <n v="22"/>
    <x v="1"/>
    <x v="4"/>
  </r>
  <r>
    <x v="972"/>
    <x v="9"/>
    <x v="3"/>
    <n v="2.1431"/>
    <x v="12"/>
    <n v="22"/>
    <x v="1"/>
    <x v="4"/>
  </r>
  <r>
    <x v="972"/>
    <x v="10"/>
    <x v="3"/>
    <n v="2.1890999999999998"/>
    <x v="12"/>
    <n v="22"/>
    <x v="1"/>
    <x v="4"/>
  </r>
  <r>
    <x v="972"/>
    <x v="12"/>
    <x v="3"/>
    <n v="2.3281000000000001"/>
    <x v="12"/>
    <n v="22"/>
    <x v="1"/>
    <x v="4"/>
  </r>
  <r>
    <x v="972"/>
    <x v="18"/>
    <x v="3"/>
    <n v="2.7513000000000001"/>
    <x v="12"/>
    <n v="22"/>
    <x v="1"/>
    <x v="4"/>
  </r>
  <r>
    <x v="972"/>
    <x v="19"/>
    <x v="3"/>
    <n v="2.8736999999999999"/>
    <x v="12"/>
    <n v="22"/>
    <x v="1"/>
    <x v="4"/>
  </r>
  <r>
    <x v="972"/>
    <x v="13"/>
    <x v="3"/>
    <n v="1.18354"/>
    <x v="12"/>
    <n v="22"/>
    <x v="1"/>
    <x v="4"/>
  </r>
  <r>
    <x v="972"/>
    <x v="20"/>
    <x v="3"/>
    <n v="2.5246"/>
    <x v="12"/>
    <n v="22"/>
    <x v="1"/>
    <x v="4"/>
  </r>
  <r>
    <x v="972"/>
    <x v="0"/>
    <x v="2"/>
    <n v="0.59577259999999999"/>
    <x v="12"/>
    <n v="22"/>
    <x v="1"/>
    <x v="4"/>
  </r>
  <r>
    <x v="972"/>
    <x v="14"/>
    <x v="2"/>
    <n v="1.096633"/>
    <x v="12"/>
    <n v="22"/>
    <x v="1"/>
    <x v="4"/>
  </r>
  <r>
    <x v="972"/>
    <x v="2"/>
    <x v="2"/>
    <n v="1.116471"/>
    <x v="12"/>
    <n v="22"/>
    <x v="1"/>
    <x v="4"/>
  </r>
  <r>
    <x v="972"/>
    <x v="5"/>
    <x v="2"/>
    <n v="1.1914149999999999"/>
    <x v="12"/>
    <n v="22"/>
    <x v="1"/>
    <x v="4"/>
  </r>
  <r>
    <x v="972"/>
    <x v="6"/>
    <x v="2"/>
    <n v="1.064052"/>
    <x v="12"/>
    <n v="22"/>
    <x v="1"/>
    <x v="4"/>
  </r>
  <r>
    <x v="972"/>
    <x v="15"/>
    <x v="2"/>
    <n v="1.166032"/>
    <x v="12"/>
    <n v="22"/>
    <x v="1"/>
    <x v="4"/>
  </r>
  <r>
    <x v="972"/>
    <x v="8"/>
    <x v="2"/>
    <n v="1.196032"/>
    <x v="12"/>
    <n v="22"/>
    <x v="1"/>
    <x v="4"/>
  </r>
  <r>
    <x v="972"/>
    <x v="9"/>
    <x v="2"/>
    <n v="1.269528"/>
    <x v="12"/>
    <n v="22"/>
    <x v="1"/>
    <x v="4"/>
  </r>
  <r>
    <x v="972"/>
    <x v="10"/>
    <x v="2"/>
    <n v="1.306926"/>
    <x v="12"/>
    <n v="22"/>
    <x v="1"/>
    <x v="4"/>
  </r>
  <r>
    <x v="972"/>
    <x v="12"/>
    <x v="2"/>
    <n v="1.419934"/>
    <x v="12"/>
    <n v="22"/>
    <x v="1"/>
    <x v="4"/>
  </r>
  <r>
    <x v="972"/>
    <x v="18"/>
    <x v="2"/>
    <n v="2.1305290000000001"/>
    <x v="12"/>
    <n v="22"/>
    <x v="1"/>
    <x v="4"/>
  </r>
  <r>
    <x v="972"/>
    <x v="19"/>
    <x v="2"/>
    <n v="2.2003409999999999"/>
    <x v="12"/>
    <n v="22"/>
    <x v="1"/>
    <x v="4"/>
  </r>
  <r>
    <x v="972"/>
    <x v="13"/>
    <x v="2"/>
    <n v="0.95767060000000004"/>
    <x v="12"/>
    <n v="22"/>
    <x v="1"/>
    <x v="4"/>
  </r>
  <r>
    <x v="972"/>
    <x v="20"/>
    <x v="2"/>
    <n v="1.91652"/>
    <x v="12"/>
    <n v="22"/>
    <x v="1"/>
    <x v="4"/>
  </r>
  <r>
    <x v="972"/>
    <x v="0"/>
    <x v="0"/>
    <n v="0.16625999999999999"/>
    <x v="12"/>
    <n v="22"/>
    <x v="1"/>
    <x v="4"/>
  </r>
  <r>
    <x v="972"/>
    <x v="14"/>
    <x v="0"/>
    <n v="0.33856999999999998"/>
    <x v="12"/>
    <n v="22"/>
    <x v="1"/>
    <x v="4"/>
  </r>
  <r>
    <x v="972"/>
    <x v="2"/>
    <x v="0"/>
    <n v="0.33856999999999998"/>
    <x v="12"/>
    <n v="22"/>
    <x v="1"/>
    <x v="4"/>
  </r>
  <r>
    <x v="972"/>
    <x v="5"/>
    <x v="0"/>
    <n v="0.13239000000000001"/>
    <x v="12"/>
    <n v="22"/>
    <x v="1"/>
    <x v="4"/>
  </r>
  <r>
    <x v="972"/>
    <x v="6"/>
    <x v="0"/>
    <n v="0.38919999999999999"/>
    <x v="12"/>
    <n v="22"/>
    <x v="1"/>
    <x v="4"/>
  </r>
  <r>
    <x v="972"/>
    <x v="15"/>
    <x v="0"/>
    <n v="0.47282999999999997"/>
    <x v="12"/>
    <n v="22"/>
    <x v="1"/>
    <x v="4"/>
  </r>
  <r>
    <x v="972"/>
    <x v="8"/>
    <x v="0"/>
    <n v="0.47282999999999997"/>
    <x v="12"/>
    <n v="22"/>
    <x v="1"/>
    <x v="4"/>
  </r>
  <r>
    <x v="972"/>
    <x v="9"/>
    <x v="0"/>
    <n v="0.47282999999999997"/>
    <x v="12"/>
    <n v="22"/>
    <x v="1"/>
    <x v="4"/>
  </r>
  <r>
    <x v="972"/>
    <x v="10"/>
    <x v="0"/>
    <n v="0.47282999999999997"/>
    <x v="12"/>
    <n v="22"/>
    <x v="1"/>
    <x v="4"/>
  </r>
  <r>
    <x v="972"/>
    <x v="12"/>
    <x v="0"/>
    <n v="0.47282999999999997"/>
    <x v="12"/>
    <n v="22"/>
    <x v="1"/>
    <x v="4"/>
  </r>
  <r>
    <x v="972"/>
    <x v="18"/>
    <x v="0"/>
    <n v="0.10630000000000001"/>
    <x v="12"/>
    <n v="22"/>
    <x v="1"/>
    <x v="4"/>
  </r>
  <r>
    <x v="972"/>
    <x v="19"/>
    <x v="0"/>
    <n v="0.13600000000000001"/>
    <x v="12"/>
    <n v="22"/>
    <x v="1"/>
    <x v="4"/>
  </r>
  <r>
    <x v="972"/>
    <x v="13"/>
    <x v="0"/>
    <n v="8.9709999999999998E-2"/>
    <x v="12"/>
    <n v="22"/>
    <x v="1"/>
    <x v="4"/>
  </r>
  <r>
    <x v="972"/>
    <x v="20"/>
    <x v="0"/>
    <n v="0.13600000000000001"/>
    <x v="12"/>
    <n v="22"/>
    <x v="1"/>
    <x v="4"/>
  </r>
  <r>
    <x v="972"/>
    <x v="0"/>
    <x v="1"/>
    <n v="0.17526749999999999"/>
    <x v="12"/>
    <n v="22"/>
    <x v="1"/>
    <x v="4"/>
  </r>
  <r>
    <x v="972"/>
    <x v="14"/>
    <x v="1"/>
    <n v="0.33009680000000002"/>
    <x v="12"/>
    <n v="22"/>
    <x v="1"/>
    <x v="4"/>
  </r>
  <r>
    <x v="972"/>
    <x v="2"/>
    <x v="1"/>
    <n v="0.3346594"/>
    <x v="12"/>
    <n v="22"/>
    <x v="1"/>
    <x v="4"/>
  </r>
  <r>
    <x v="972"/>
    <x v="5"/>
    <x v="1"/>
    <n v="0.17209469999999999"/>
    <x v="12"/>
    <n v="22"/>
    <x v="1"/>
    <x v="4"/>
  </r>
  <r>
    <x v="972"/>
    <x v="6"/>
    <x v="1"/>
    <n v="0.33424799999999999"/>
    <x v="12"/>
    <n v="22"/>
    <x v="1"/>
    <x v="4"/>
  </r>
  <r>
    <x v="972"/>
    <x v="15"/>
    <x v="1"/>
    <n v="0.3769382"/>
    <x v="12"/>
    <n v="22"/>
    <x v="1"/>
    <x v="4"/>
  </r>
  <r>
    <x v="972"/>
    <x v="8"/>
    <x v="1"/>
    <n v="0.38383820000000002"/>
    <x v="12"/>
    <n v="22"/>
    <x v="1"/>
    <x v="4"/>
  </r>
  <r>
    <x v="972"/>
    <x v="9"/>
    <x v="1"/>
    <n v="0.4007423"/>
    <x v="12"/>
    <n v="22"/>
    <x v="1"/>
    <x v="4"/>
  </r>
  <r>
    <x v="972"/>
    <x v="10"/>
    <x v="1"/>
    <n v="0.40934389999999998"/>
    <x v="12"/>
    <n v="22"/>
    <x v="1"/>
    <x v="4"/>
  </r>
  <r>
    <x v="972"/>
    <x v="12"/>
    <x v="1"/>
    <n v="0.43533579999999999"/>
    <x v="12"/>
    <n v="22"/>
    <x v="1"/>
    <x v="4"/>
  </r>
  <r>
    <x v="972"/>
    <x v="18"/>
    <x v="1"/>
    <n v="0.51447080000000001"/>
    <x v="12"/>
    <n v="22"/>
    <x v="1"/>
    <x v="4"/>
  </r>
  <r>
    <x v="972"/>
    <x v="19"/>
    <x v="1"/>
    <n v="0.53735849999999996"/>
    <x v="12"/>
    <n v="22"/>
    <x v="1"/>
    <x v="4"/>
  </r>
  <r>
    <x v="972"/>
    <x v="13"/>
    <x v="1"/>
    <n v="0.13615949999999999"/>
    <x v="12"/>
    <n v="22"/>
    <x v="1"/>
    <x v="4"/>
  </r>
  <r>
    <x v="972"/>
    <x v="20"/>
    <x v="1"/>
    <n v="0.47207969999999999"/>
    <x v="12"/>
    <n v="22"/>
    <x v="1"/>
    <x v="4"/>
  </r>
  <r>
    <x v="973"/>
    <x v="0"/>
    <x v="3"/>
    <n v="0.92800000000000005"/>
    <x v="12"/>
    <n v="23"/>
    <x v="1"/>
    <x v="4"/>
  </r>
  <r>
    <x v="973"/>
    <x v="14"/>
    <x v="3"/>
    <n v="1.7889999999999999"/>
    <x v="12"/>
    <n v="23"/>
    <x v="1"/>
    <x v="4"/>
  </r>
  <r>
    <x v="973"/>
    <x v="2"/>
    <x v="3"/>
    <n v="1.8216000000000001"/>
    <x v="12"/>
    <n v="23"/>
    <x v="1"/>
    <x v="4"/>
  </r>
  <r>
    <x v="973"/>
    <x v="5"/>
    <x v="3"/>
    <n v="1.5139"/>
    <x v="12"/>
    <n v="23"/>
    <x v="1"/>
    <x v="4"/>
  </r>
  <r>
    <x v="973"/>
    <x v="6"/>
    <x v="3"/>
    <n v="1.7967"/>
    <x v="12"/>
    <n v="23"/>
    <x v="1"/>
    <x v="4"/>
  </r>
  <r>
    <x v="973"/>
    <x v="15"/>
    <x v="3"/>
    <n v="2.0552999999999999"/>
    <x v="12"/>
    <n v="23"/>
    <x v="1"/>
    <x v="4"/>
  </r>
  <r>
    <x v="973"/>
    <x v="8"/>
    <x v="3"/>
    <n v="2.0792999999999999"/>
    <x v="12"/>
    <n v="23"/>
    <x v="1"/>
    <x v="4"/>
  </r>
  <r>
    <x v="973"/>
    <x v="9"/>
    <x v="3"/>
    <n v="2.1985000000000001"/>
    <x v="12"/>
    <n v="23"/>
    <x v="1"/>
    <x v="4"/>
  </r>
  <r>
    <x v="973"/>
    <x v="10"/>
    <x v="3"/>
    <n v="2.2277"/>
    <x v="12"/>
    <n v="23"/>
    <x v="1"/>
    <x v="4"/>
  </r>
  <r>
    <x v="973"/>
    <x v="12"/>
    <x v="3"/>
    <n v="2.3512"/>
    <x v="12"/>
    <n v="23"/>
    <x v="1"/>
    <x v="4"/>
  </r>
  <r>
    <x v="973"/>
    <x v="18"/>
    <x v="3"/>
    <n v="2.6642999999999999"/>
    <x v="12"/>
    <n v="23"/>
    <x v="1"/>
    <x v="4"/>
  </r>
  <r>
    <x v="973"/>
    <x v="19"/>
    <x v="3"/>
    <n v="2.7624"/>
    <x v="12"/>
    <n v="23"/>
    <x v="1"/>
    <x v="4"/>
  </r>
  <r>
    <x v="973"/>
    <x v="13"/>
    <x v="3"/>
    <n v="1.2238"/>
    <x v="12"/>
    <n v="23"/>
    <x v="1"/>
    <x v="4"/>
  </r>
  <r>
    <x v="973"/>
    <x v="20"/>
    <x v="3"/>
    <n v="2.4146000000000001"/>
    <x v="12"/>
    <n v="23"/>
    <x v="1"/>
    <x v="4"/>
  </r>
  <r>
    <x v="973"/>
    <x v="0"/>
    <x v="2"/>
    <n v="0.5882115"/>
    <x v="12"/>
    <n v="23"/>
    <x v="1"/>
    <x v="4"/>
  </r>
  <r>
    <x v="973"/>
    <x v="14"/>
    <x v="2"/>
    <n v="1.1159019999999999"/>
    <x v="12"/>
    <n v="23"/>
    <x v="1"/>
    <x v="4"/>
  </r>
  <r>
    <x v="973"/>
    <x v="2"/>
    <x v="2"/>
    <n v="1.142406"/>
    <x v="12"/>
    <n v="23"/>
    <x v="1"/>
    <x v="4"/>
  </r>
  <r>
    <x v="973"/>
    <x v="5"/>
    <x v="2"/>
    <n v="1.2073449999999999"/>
    <x v="12"/>
    <n v="23"/>
    <x v="1"/>
    <x v="4"/>
  </r>
  <r>
    <x v="973"/>
    <x v="6"/>
    <x v="2"/>
    <n v="1.0715319999999999"/>
    <x v="12"/>
    <n v="23"/>
    <x v="1"/>
    <x v="4"/>
  </r>
  <r>
    <x v="973"/>
    <x v="15"/>
    <x v="2"/>
    <n v="1.2028760000000001"/>
    <x v="12"/>
    <n v="23"/>
    <x v="1"/>
    <x v="4"/>
  </r>
  <r>
    <x v="973"/>
    <x v="8"/>
    <x v="2"/>
    <n v="1.222388"/>
    <x v="12"/>
    <n v="23"/>
    <x v="1"/>
    <x v="4"/>
  </r>
  <r>
    <x v="973"/>
    <x v="9"/>
    <x v="2"/>
    <n v="1.3192980000000001"/>
    <x v="12"/>
    <n v="23"/>
    <x v="1"/>
    <x v="4"/>
  </r>
  <r>
    <x v="973"/>
    <x v="10"/>
    <x v="2"/>
    <n v="1.343038"/>
    <x v="12"/>
    <n v="23"/>
    <x v="1"/>
    <x v="4"/>
  </r>
  <r>
    <x v="973"/>
    <x v="12"/>
    <x v="2"/>
    <n v="1.4434450000000001"/>
    <x v="12"/>
    <n v="23"/>
    <x v="1"/>
    <x v="4"/>
  </r>
  <r>
    <x v="973"/>
    <x v="18"/>
    <x v="2"/>
    <n v="2.0597979999999998"/>
    <x v="12"/>
    <n v="23"/>
    <x v="1"/>
    <x v="4"/>
  </r>
  <r>
    <x v="973"/>
    <x v="19"/>
    <x v="2"/>
    <n v="2.1098539999999999"/>
    <x v="12"/>
    <n v="23"/>
    <x v="1"/>
    <x v="4"/>
  </r>
  <r>
    <x v="973"/>
    <x v="13"/>
    <x v="2"/>
    <n v="0.99329880000000004"/>
    <x v="12"/>
    <n v="23"/>
    <x v="1"/>
    <x v="4"/>
  </r>
  <r>
    <x v="973"/>
    <x v="20"/>
    <x v="2"/>
    <n v="1.827089"/>
    <x v="12"/>
    <n v="23"/>
    <x v="1"/>
    <x v="4"/>
  </r>
  <r>
    <x v="973"/>
    <x v="0"/>
    <x v="0"/>
    <n v="0.16625999999999999"/>
    <x v="12"/>
    <n v="23"/>
    <x v="1"/>
    <x v="4"/>
  </r>
  <r>
    <x v="973"/>
    <x v="14"/>
    <x v="0"/>
    <n v="0.33856999999999998"/>
    <x v="12"/>
    <n v="23"/>
    <x v="1"/>
    <x v="4"/>
  </r>
  <r>
    <x v="973"/>
    <x v="2"/>
    <x v="0"/>
    <n v="0.33856999999999998"/>
    <x v="12"/>
    <n v="23"/>
    <x v="1"/>
    <x v="4"/>
  </r>
  <r>
    <x v="973"/>
    <x v="5"/>
    <x v="0"/>
    <n v="0.13239000000000001"/>
    <x v="12"/>
    <n v="23"/>
    <x v="1"/>
    <x v="4"/>
  </r>
  <r>
    <x v="973"/>
    <x v="6"/>
    <x v="0"/>
    <n v="0.38919999999999999"/>
    <x v="12"/>
    <n v="23"/>
    <x v="1"/>
    <x v="4"/>
  </r>
  <r>
    <x v="973"/>
    <x v="15"/>
    <x v="0"/>
    <n v="0.46810000000000002"/>
    <x v="12"/>
    <n v="23"/>
    <x v="1"/>
    <x v="4"/>
  </r>
  <r>
    <x v="973"/>
    <x v="8"/>
    <x v="0"/>
    <n v="0.46810000000000002"/>
    <x v="12"/>
    <n v="23"/>
    <x v="1"/>
    <x v="4"/>
  </r>
  <r>
    <x v="973"/>
    <x v="9"/>
    <x v="0"/>
    <n v="0.46810000000000002"/>
    <x v="12"/>
    <n v="23"/>
    <x v="1"/>
    <x v="4"/>
  </r>
  <r>
    <x v="973"/>
    <x v="10"/>
    <x v="0"/>
    <n v="0.46810000000000002"/>
    <x v="12"/>
    <n v="23"/>
    <x v="1"/>
    <x v="4"/>
  </r>
  <r>
    <x v="973"/>
    <x v="12"/>
    <x v="0"/>
    <n v="0.46810000000000002"/>
    <x v="12"/>
    <n v="23"/>
    <x v="1"/>
    <x v="4"/>
  </r>
  <r>
    <x v="973"/>
    <x v="18"/>
    <x v="0"/>
    <n v="0.10630000000000001"/>
    <x v="12"/>
    <n v="23"/>
    <x v="1"/>
    <x v="4"/>
  </r>
  <r>
    <x v="973"/>
    <x v="19"/>
    <x v="0"/>
    <n v="0.13600000000000001"/>
    <x v="12"/>
    <n v="23"/>
    <x v="1"/>
    <x v="4"/>
  </r>
  <r>
    <x v="973"/>
    <x v="13"/>
    <x v="0"/>
    <n v="8.9709999999999998E-2"/>
    <x v="12"/>
    <n v="23"/>
    <x v="1"/>
    <x v="4"/>
  </r>
  <r>
    <x v="973"/>
    <x v="20"/>
    <x v="0"/>
    <n v="0.13600000000000001"/>
    <x v="12"/>
    <n v="23"/>
    <x v="1"/>
    <x v="4"/>
  </r>
  <r>
    <x v="973"/>
    <x v="0"/>
    <x v="1"/>
    <n v="0.1735284"/>
    <x v="12"/>
    <n v="23"/>
    <x v="1"/>
    <x v="4"/>
  </r>
  <r>
    <x v="973"/>
    <x v="14"/>
    <x v="1"/>
    <n v="0.33452850000000001"/>
    <x v="12"/>
    <n v="23"/>
    <x v="1"/>
    <x v="4"/>
  </r>
  <r>
    <x v="973"/>
    <x v="2"/>
    <x v="1"/>
    <n v="0.34062439999999999"/>
    <x v="12"/>
    <n v="23"/>
    <x v="1"/>
    <x v="4"/>
  </r>
  <r>
    <x v="973"/>
    <x v="5"/>
    <x v="1"/>
    <n v="0.1741655"/>
    <x v="12"/>
    <n v="23"/>
    <x v="1"/>
    <x v="4"/>
  </r>
  <r>
    <x v="973"/>
    <x v="6"/>
    <x v="1"/>
    <n v="0.3359683"/>
    <x v="12"/>
    <n v="23"/>
    <x v="1"/>
    <x v="4"/>
  </r>
  <r>
    <x v="973"/>
    <x v="15"/>
    <x v="1"/>
    <n v="0.38432440000000001"/>
    <x v="12"/>
    <n v="23"/>
    <x v="1"/>
    <x v="4"/>
  </r>
  <r>
    <x v="973"/>
    <x v="8"/>
    <x v="1"/>
    <n v="0.3888122"/>
    <x v="12"/>
    <n v="23"/>
    <x v="1"/>
    <x v="4"/>
  </r>
  <r>
    <x v="973"/>
    <x v="9"/>
    <x v="1"/>
    <n v="0.41110160000000001"/>
    <x v="12"/>
    <n v="23"/>
    <x v="1"/>
    <x v="4"/>
  </r>
  <r>
    <x v="973"/>
    <x v="10"/>
    <x v="1"/>
    <n v="0.41656179999999998"/>
    <x v="12"/>
    <n v="23"/>
    <x v="1"/>
    <x v="4"/>
  </r>
  <r>
    <x v="973"/>
    <x v="12"/>
    <x v="1"/>
    <n v="0.43965530000000003"/>
    <x v="12"/>
    <n v="23"/>
    <x v="1"/>
    <x v="4"/>
  </r>
  <r>
    <x v="973"/>
    <x v="18"/>
    <x v="1"/>
    <n v="0.49820239999999999"/>
    <x v="12"/>
    <n v="23"/>
    <x v="1"/>
    <x v="4"/>
  </r>
  <r>
    <x v="973"/>
    <x v="19"/>
    <x v="1"/>
    <n v="0.51654630000000001"/>
    <x v="12"/>
    <n v="23"/>
    <x v="1"/>
    <x v="4"/>
  </r>
  <r>
    <x v="973"/>
    <x v="13"/>
    <x v="1"/>
    <n v="0.1407911"/>
    <x v="12"/>
    <n v="23"/>
    <x v="1"/>
    <x v="4"/>
  </r>
  <r>
    <x v="973"/>
    <x v="20"/>
    <x v="1"/>
    <n v="0.45151049999999998"/>
    <x v="12"/>
    <n v="23"/>
    <x v="1"/>
    <x v="4"/>
  </r>
  <r>
    <x v="974"/>
    <x v="0"/>
    <x v="3"/>
    <n v="0.90869999999999995"/>
    <x v="12"/>
    <n v="24"/>
    <x v="1"/>
    <x v="5"/>
  </r>
  <r>
    <x v="974"/>
    <x v="14"/>
    <x v="3"/>
    <n v="1.8925000000000001"/>
    <x v="12"/>
    <n v="24"/>
    <x v="1"/>
    <x v="5"/>
  </r>
  <r>
    <x v="974"/>
    <x v="2"/>
    <x v="3"/>
    <n v="1.9298"/>
    <x v="12"/>
    <n v="24"/>
    <x v="1"/>
    <x v="5"/>
  </r>
  <r>
    <x v="974"/>
    <x v="5"/>
    <x v="3"/>
    <n v="1.6020000000000001"/>
    <x v="12"/>
    <n v="24"/>
    <x v="1"/>
    <x v="5"/>
  </r>
  <r>
    <x v="974"/>
    <x v="6"/>
    <x v="3"/>
    <n v="1.8713"/>
    <x v="12"/>
    <n v="24"/>
    <x v="1"/>
    <x v="5"/>
  </r>
  <r>
    <x v="974"/>
    <x v="15"/>
    <x v="3"/>
    <n v="2.1711999999999998"/>
    <x v="12"/>
    <n v="24"/>
    <x v="1"/>
    <x v="5"/>
  </r>
  <r>
    <x v="974"/>
    <x v="8"/>
    <x v="3"/>
    <n v="2.2082999999999999"/>
    <x v="12"/>
    <n v="24"/>
    <x v="1"/>
    <x v="5"/>
  </r>
  <r>
    <x v="974"/>
    <x v="9"/>
    <x v="3"/>
    <n v="2.3060999999999998"/>
    <x v="12"/>
    <n v="24"/>
    <x v="1"/>
    <x v="5"/>
  </r>
  <r>
    <x v="974"/>
    <x v="10"/>
    <x v="3"/>
    <n v="2.3452999999999999"/>
    <x v="12"/>
    <n v="24"/>
    <x v="1"/>
    <x v="5"/>
  </r>
  <r>
    <x v="974"/>
    <x v="12"/>
    <x v="3"/>
    <n v="2.4150999999999998"/>
    <x v="12"/>
    <n v="24"/>
    <x v="1"/>
    <x v="5"/>
  </r>
  <r>
    <x v="974"/>
    <x v="18"/>
    <x v="3"/>
    <n v="2.6932999999999998"/>
    <x v="12"/>
    <n v="24"/>
    <x v="1"/>
    <x v="5"/>
  </r>
  <r>
    <x v="974"/>
    <x v="19"/>
    <x v="3"/>
    <n v="2.7953999999999999"/>
    <x v="12"/>
    <n v="24"/>
    <x v="1"/>
    <x v="5"/>
  </r>
  <r>
    <x v="974"/>
    <x v="13"/>
    <x v="3"/>
    <n v="1.2253000000000001"/>
    <x v="12"/>
    <n v="24"/>
    <x v="1"/>
    <x v="5"/>
  </r>
  <r>
    <x v="974"/>
    <x v="20"/>
    <x v="3"/>
    <n v="2.4396"/>
    <x v="12"/>
    <n v="24"/>
    <x v="1"/>
    <x v="5"/>
  </r>
  <r>
    <x v="974"/>
    <x v="0"/>
    <x v="2"/>
    <n v="0.57252049999999999"/>
    <x v="12"/>
    <n v="24"/>
    <x v="1"/>
    <x v="5"/>
  </r>
  <r>
    <x v="974"/>
    <x v="14"/>
    <x v="2"/>
    <n v="1.2025779999999999"/>
    <x v="12"/>
    <n v="24"/>
    <x v="1"/>
    <x v="5"/>
  </r>
  <r>
    <x v="974"/>
    <x v="2"/>
    <x v="2"/>
    <n v="1.2329030000000001"/>
    <x v="12"/>
    <n v="24"/>
    <x v="1"/>
    <x v="5"/>
  </r>
  <r>
    <x v="974"/>
    <x v="5"/>
    <x v="2"/>
    <n v="1.285309"/>
    <x v="12"/>
    <n v="24"/>
    <x v="1"/>
    <x v="5"/>
  </r>
  <r>
    <x v="974"/>
    <x v="6"/>
    <x v="2"/>
    <n v="1.132182"/>
    <x v="12"/>
    <n v="24"/>
    <x v="1"/>
    <x v="5"/>
  </r>
  <r>
    <x v="974"/>
    <x v="15"/>
    <x v="2"/>
    <n v="1.3010930000000001"/>
    <x v="12"/>
    <n v="24"/>
    <x v="1"/>
    <x v="5"/>
  </r>
  <r>
    <x v="974"/>
    <x v="8"/>
    <x v="2"/>
    <n v="1.331256"/>
    <x v="12"/>
    <n v="24"/>
    <x v="1"/>
    <x v="5"/>
  </r>
  <r>
    <x v="974"/>
    <x v="9"/>
    <x v="2"/>
    <n v="1.410768"/>
    <x v="12"/>
    <n v="24"/>
    <x v="1"/>
    <x v="5"/>
  </r>
  <r>
    <x v="974"/>
    <x v="10"/>
    <x v="2"/>
    <n v="1.4426380000000001"/>
    <x v="12"/>
    <n v="24"/>
    <x v="1"/>
    <x v="5"/>
  </r>
  <r>
    <x v="974"/>
    <x v="12"/>
    <x v="2"/>
    <n v="1.4993860000000001"/>
    <x v="12"/>
    <n v="24"/>
    <x v="1"/>
    <x v="5"/>
  </r>
  <r>
    <x v="974"/>
    <x v="18"/>
    <x v="2"/>
    <n v="2.0833750000000002"/>
    <x v="12"/>
    <n v="24"/>
    <x v="1"/>
    <x v="5"/>
  </r>
  <r>
    <x v="974"/>
    <x v="19"/>
    <x v="2"/>
    <n v="2.1366830000000001"/>
    <x v="12"/>
    <n v="24"/>
    <x v="1"/>
    <x v="5"/>
  </r>
  <r>
    <x v="974"/>
    <x v="13"/>
    <x v="2"/>
    <n v="0.99462629999999996"/>
    <x v="12"/>
    <n v="24"/>
    <x v="1"/>
    <x v="5"/>
  </r>
  <r>
    <x v="974"/>
    <x v="20"/>
    <x v="2"/>
    <n v="1.847415"/>
    <x v="12"/>
    <n v="24"/>
    <x v="1"/>
    <x v="5"/>
  </r>
  <r>
    <x v="974"/>
    <x v="0"/>
    <x v="0"/>
    <n v="0.16625999999999999"/>
    <x v="12"/>
    <n v="24"/>
    <x v="1"/>
    <x v="5"/>
  </r>
  <r>
    <x v="974"/>
    <x v="14"/>
    <x v="0"/>
    <n v="0.33604000000000001"/>
    <x v="12"/>
    <n v="24"/>
    <x v="1"/>
    <x v="5"/>
  </r>
  <r>
    <x v="974"/>
    <x v="2"/>
    <x v="0"/>
    <n v="0.33604000000000001"/>
    <x v="12"/>
    <n v="24"/>
    <x v="1"/>
    <x v="5"/>
  </r>
  <r>
    <x v="974"/>
    <x v="5"/>
    <x v="0"/>
    <n v="0.13239000000000001"/>
    <x v="12"/>
    <n v="24"/>
    <x v="1"/>
    <x v="5"/>
  </r>
  <r>
    <x v="974"/>
    <x v="6"/>
    <x v="0"/>
    <n v="0.38919999999999999"/>
    <x v="12"/>
    <n v="24"/>
    <x v="1"/>
    <x v="5"/>
  </r>
  <r>
    <x v="974"/>
    <x v="15"/>
    <x v="0"/>
    <n v="0.46411000000000002"/>
    <x v="12"/>
    <n v="24"/>
    <x v="1"/>
    <x v="5"/>
  </r>
  <r>
    <x v="974"/>
    <x v="8"/>
    <x v="0"/>
    <n v="0.46411000000000002"/>
    <x v="12"/>
    <n v="24"/>
    <x v="1"/>
    <x v="5"/>
  </r>
  <r>
    <x v="974"/>
    <x v="9"/>
    <x v="0"/>
    <n v="0.46411000000000002"/>
    <x v="12"/>
    <n v="24"/>
    <x v="1"/>
    <x v="5"/>
  </r>
  <r>
    <x v="974"/>
    <x v="10"/>
    <x v="0"/>
    <n v="0.46411000000000002"/>
    <x v="12"/>
    <n v="24"/>
    <x v="1"/>
    <x v="5"/>
  </r>
  <r>
    <x v="974"/>
    <x v="12"/>
    <x v="0"/>
    <n v="0.46411000000000002"/>
    <x v="12"/>
    <n v="24"/>
    <x v="1"/>
    <x v="5"/>
  </r>
  <r>
    <x v="974"/>
    <x v="18"/>
    <x v="0"/>
    <n v="0.10630000000000001"/>
    <x v="12"/>
    <n v="24"/>
    <x v="1"/>
    <x v="5"/>
  </r>
  <r>
    <x v="974"/>
    <x v="19"/>
    <x v="0"/>
    <n v="0.13600000000000001"/>
    <x v="12"/>
    <n v="24"/>
    <x v="1"/>
    <x v="5"/>
  </r>
  <r>
    <x v="974"/>
    <x v="13"/>
    <x v="0"/>
    <n v="8.9709999999999998E-2"/>
    <x v="12"/>
    <n v="24"/>
    <x v="1"/>
    <x v="5"/>
  </r>
  <r>
    <x v="974"/>
    <x v="20"/>
    <x v="0"/>
    <n v="0.13600000000000001"/>
    <x v="12"/>
    <n v="24"/>
    <x v="1"/>
    <x v="5"/>
  </r>
  <r>
    <x v="974"/>
    <x v="0"/>
    <x v="1"/>
    <n v="0.1699195"/>
    <x v="12"/>
    <n v="24"/>
    <x v="1"/>
    <x v="5"/>
  </r>
  <r>
    <x v="974"/>
    <x v="14"/>
    <x v="1"/>
    <n v="0.35388209999999998"/>
    <x v="12"/>
    <n v="24"/>
    <x v="1"/>
    <x v="5"/>
  </r>
  <r>
    <x v="974"/>
    <x v="2"/>
    <x v="1"/>
    <n v="0.36085689999999998"/>
    <x v="12"/>
    <n v="24"/>
    <x v="1"/>
    <x v="5"/>
  </r>
  <r>
    <x v="974"/>
    <x v="5"/>
    <x v="1"/>
    <n v="0.18430089999999999"/>
    <x v="12"/>
    <n v="24"/>
    <x v="1"/>
    <x v="5"/>
  </r>
  <r>
    <x v="974"/>
    <x v="6"/>
    <x v="1"/>
    <n v="0.3499179"/>
    <x v="12"/>
    <n v="24"/>
    <x v="1"/>
    <x v="5"/>
  </r>
  <r>
    <x v="974"/>
    <x v="15"/>
    <x v="1"/>
    <n v="0.40599679999999999"/>
    <x v="12"/>
    <n v="24"/>
    <x v="1"/>
    <x v="5"/>
  </r>
  <r>
    <x v="974"/>
    <x v="8"/>
    <x v="1"/>
    <n v="0.41293419999999997"/>
    <x v="12"/>
    <n v="24"/>
    <x v="1"/>
    <x v="5"/>
  </r>
  <r>
    <x v="974"/>
    <x v="9"/>
    <x v="1"/>
    <n v="0.43122189999999999"/>
    <x v="12"/>
    <n v="24"/>
    <x v="1"/>
    <x v="5"/>
  </r>
  <r>
    <x v="974"/>
    <x v="10"/>
    <x v="1"/>
    <n v="0.438552"/>
    <x v="12"/>
    <n v="24"/>
    <x v="1"/>
    <x v="5"/>
  </r>
  <r>
    <x v="974"/>
    <x v="12"/>
    <x v="1"/>
    <n v="0.45160410000000001"/>
    <x v="12"/>
    <n v="24"/>
    <x v="1"/>
    <x v="5"/>
  </r>
  <r>
    <x v="974"/>
    <x v="18"/>
    <x v="1"/>
    <n v="0.5036252"/>
    <x v="12"/>
    <n v="24"/>
    <x v="1"/>
    <x v="5"/>
  </r>
  <r>
    <x v="974"/>
    <x v="19"/>
    <x v="1"/>
    <n v="0.52271710000000005"/>
    <x v="12"/>
    <n v="24"/>
    <x v="1"/>
    <x v="5"/>
  </r>
  <r>
    <x v="974"/>
    <x v="13"/>
    <x v="1"/>
    <n v="0.1409637"/>
    <x v="12"/>
    <n v="24"/>
    <x v="1"/>
    <x v="5"/>
  </r>
  <r>
    <x v="974"/>
    <x v="20"/>
    <x v="1"/>
    <n v="0.45618540000000002"/>
    <x v="12"/>
    <n v="24"/>
    <x v="1"/>
    <x v="5"/>
  </r>
  <r>
    <x v="975"/>
    <x v="0"/>
    <x v="3"/>
    <n v="0.9093"/>
    <x v="12"/>
    <n v="25"/>
    <x v="1"/>
    <x v="5"/>
  </r>
  <r>
    <x v="975"/>
    <x v="14"/>
    <x v="3"/>
    <n v="2.0242"/>
    <x v="12"/>
    <n v="25"/>
    <x v="1"/>
    <x v="5"/>
  </r>
  <r>
    <x v="975"/>
    <x v="2"/>
    <x v="3"/>
    <n v="2.0627"/>
    <x v="12"/>
    <n v="25"/>
    <x v="1"/>
    <x v="5"/>
  </r>
  <r>
    <x v="975"/>
    <x v="5"/>
    <x v="3"/>
    <n v="1.7251000000000001"/>
    <x v="12"/>
    <n v="25"/>
    <x v="1"/>
    <x v="5"/>
  </r>
  <r>
    <x v="975"/>
    <x v="6"/>
    <x v="3"/>
    <n v="1.9734"/>
    <x v="12"/>
    <n v="25"/>
    <x v="1"/>
    <x v="5"/>
  </r>
  <r>
    <x v="975"/>
    <x v="15"/>
    <x v="3"/>
    <n v="2.1703000000000001"/>
    <x v="12"/>
    <n v="25"/>
    <x v="1"/>
    <x v="5"/>
  </r>
  <r>
    <x v="975"/>
    <x v="8"/>
    <x v="3"/>
    <n v="2.1930999999999998"/>
    <x v="12"/>
    <n v="25"/>
    <x v="1"/>
    <x v="5"/>
  </r>
  <r>
    <x v="975"/>
    <x v="9"/>
    <x v="3"/>
    <n v="2.3191000000000002"/>
    <x v="12"/>
    <n v="25"/>
    <x v="1"/>
    <x v="5"/>
  </r>
  <r>
    <x v="975"/>
    <x v="10"/>
    <x v="3"/>
    <n v="2.3388"/>
    <x v="12"/>
    <n v="25"/>
    <x v="1"/>
    <x v="5"/>
  </r>
  <r>
    <x v="975"/>
    <x v="12"/>
    <x v="3"/>
    <n v="2.4775999999999998"/>
    <x v="12"/>
    <n v="25"/>
    <x v="1"/>
    <x v="5"/>
  </r>
  <r>
    <x v="975"/>
    <x v="18"/>
    <x v="3"/>
    <n v="2.6113"/>
    <x v="12"/>
    <n v="25"/>
    <x v="1"/>
    <x v="5"/>
  </r>
  <r>
    <x v="975"/>
    <x v="19"/>
    <x v="3"/>
    <n v="2.6924000000000001"/>
    <x v="12"/>
    <n v="25"/>
    <x v="1"/>
    <x v="5"/>
  </r>
  <r>
    <x v="975"/>
    <x v="13"/>
    <x v="3"/>
    <n v="1.2683"/>
    <x v="12"/>
    <n v="25"/>
    <x v="1"/>
    <x v="5"/>
  </r>
  <r>
    <x v="975"/>
    <x v="20"/>
    <x v="3"/>
    <n v="2.3365999999999998"/>
    <x v="12"/>
    <n v="25"/>
    <x v="1"/>
    <x v="5"/>
  </r>
  <r>
    <x v="975"/>
    <x v="0"/>
    <x v="2"/>
    <n v="0.57300830000000003"/>
    <x v="12"/>
    <n v="25"/>
    <x v="1"/>
    <x v="5"/>
  </r>
  <r>
    <x v="975"/>
    <x v="14"/>
    <x v="2"/>
    <n v="1.3096509999999999"/>
    <x v="12"/>
    <n v="25"/>
    <x v="1"/>
    <x v="5"/>
  </r>
  <r>
    <x v="975"/>
    <x v="2"/>
    <x v="2"/>
    <n v="1.3409519999999999"/>
    <x v="12"/>
    <n v="25"/>
    <x v="1"/>
    <x v="5"/>
  </r>
  <r>
    <x v="975"/>
    <x v="5"/>
    <x v="2"/>
    <n v="1.394247"/>
    <x v="12"/>
    <n v="25"/>
    <x v="1"/>
    <x v="5"/>
  </r>
  <r>
    <x v="975"/>
    <x v="6"/>
    <x v="2"/>
    <n v="1.21519"/>
    <x v="12"/>
    <n v="25"/>
    <x v="1"/>
    <x v="5"/>
  </r>
  <r>
    <x v="975"/>
    <x v="15"/>
    <x v="2"/>
    <n v="1.300362"/>
    <x v="12"/>
    <n v="25"/>
    <x v="1"/>
    <x v="5"/>
  </r>
  <r>
    <x v="975"/>
    <x v="8"/>
    <x v="2"/>
    <n v="1.3188979999999999"/>
    <x v="12"/>
    <n v="25"/>
    <x v="1"/>
    <x v="5"/>
  </r>
  <r>
    <x v="975"/>
    <x v="9"/>
    <x v="2"/>
    <n v="1.4213370000000001"/>
    <x v="12"/>
    <n v="25"/>
    <x v="1"/>
    <x v="5"/>
  </r>
  <r>
    <x v="975"/>
    <x v="10"/>
    <x v="2"/>
    <n v="1.4373530000000001"/>
    <x v="12"/>
    <n v="25"/>
    <x v="1"/>
    <x v="5"/>
  </r>
  <r>
    <x v="975"/>
    <x v="12"/>
    <x v="2"/>
    <n v="1.5501990000000001"/>
    <x v="12"/>
    <n v="25"/>
    <x v="1"/>
    <x v="5"/>
  </r>
  <r>
    <x v="975"/>
    <x v="18"/>
    <x v="2"/>
    <n v="2.0167079999999999"/>
    <x v="12"/>
    <n v="25"/>
    <x v="1"/>
    <x v="5"/>
  </r>
  <r>
    <x v="975"/>
    <x v="19"/>
    <x v="2"/>
    <n v="2.052943"/>
    <x v="12"/>
    <n v="25"/>
    <x v="1"/>
    <x v="5"/>
  </r>
  <r>
    <x v="975"/>
    <x v="13"/>
    <x v="2"/>
    <n v="1.0326789999999999"/>
    <x v="12"/>
    <n v="25"/>
    <x v="1"/>
    <x v="5"/>
  </r>
  <r>
    <x v="975"/>
    <x v="20"/>
    <x v="2"/>
    <n v="1.7636750000000001"/>
    <x v="12"/>
    <n v="25"/>
    <x v="1"/>
    <x v="5"/>
  </r>
  <r>
    <x v="975"/>
    <x v="0"/>
    <x v="0"/>
    <n v="0.16625999999999999"/>
    <x v="12"/>
    <n v="25"/>
    <x v="1"/>
    <x v="5"/>
  </r>
  <r>
    <x v="975"/>
    <x v="14"/>
    <x v="0"/>
    <n v="0.33604000000000001"/>
    <x v="12"/>
    <n v="25"/>
    <x v="1"/>
    <x v="5"/>
  </r>
  <r>
    <x v="975"/>
    <x v="2"/>
    <x v="0"/>
    <n v="0.33604000000000001"/>
    <x v="12"/>
    <n v="25"/>
    <x v="1"/>
    <x v="5"/>
  </r>
  <r>
    <x v="975"/>
    <x v="5"/>
    <x v="0"/>
    <n v="0.13239000000000001"/>
    <x v="12"/>
    <n v="25"/>
    <x v="1"/>
    <x v="5"/>
  </r>
  <r>
    <x v="975"/>
    <x v="6"/>
    <x v="0"/>
    <n v="0.38919999999999999"/>
    <x v="12"/>
    <n v="25"/>
    <x v="1"/>
    <x v="5"/>
  </r>
  <r>
    <x v="975"/>
    <x v="15"/>
    <x v="0"/>
    <n v="0.46411000000000002"/>
    <x v="12"/>
    <n v="25"/>
    <x v="1"/>
    <x v="5"/>
  </r>
  <r>
    <x v="975"/>
    <x v="8"/>
    <x v="0"/>
    <n v="0.46411000000000002"/>
    <x v="12"/>
    <n v="25"/>
    <x v="1"/>
    <x v="5"/>
  </r>
  <r>
    <x v="975"/>
    <x v="9"/>
    <x v="0"/>
    <n v="0.46411000000000002"/>
    <x v="12"/>
    <n v="25"/>
    <x v="1"/>
    <x v="5"/>
  </r>
  <r>
    <x v="975"/>
    <x v="10"/>
    <x v="0"/>
    <n v="0.46411000000000002"/>
    <x v="12"/>
    <n v="25"/>
    <x v="1"/>
    <x v="5"/>
  </r>
  <r>
    <x v="975"/>
    <x v="12"/>
    <x v="0"/>
    <n v="0.46411000000000002"/>
    <x v="12"/>
    <n v="25"/>
    <x v="1"/>
    <x v="5"/>
  </r>
  <r>
    <x v="975"/>
    <x v="18"/>
    <x v="0"/>
    <n v="0.10630000000000001"/>
    <x v="12"/>
    <n v="25"/>
    <x v="1"/>
    <x v="5"/>
  </r>
  <r>
    <x v="975"/>
    <x v="19"/>
    <x v="0"/>
    <n v="0.13600000000000001"/>
    <x v="12"/>
    <n v="25"/>
    <x v="1"/>
    <x v="5"/>
  </r>
  <r>
    <x v="975"/>
    <x v="13"/>
    <x v="0"/>
    <n v="8.9709999999999998E-2"/>
    <x v="12"/>
    <n v="25"/>
    <x v="1"/>
    <x v="5"/>
  </r>
  <r>
    <x v="975"/>
    <x v="20"/>
    <x v="0"/>
    <n v="0.13600000000000001"/>
    <x v="12"/>
    <n v="25"/>
    <x v="1"/>
    <x v="5"/>
  </r>
  <r>
    <x v="975"/>
    <x v="0"/>
    <x v="1"/>
    <n v="0.17003170000000001"/>
    <x v="12"/>
    <n v="25"/>
    <x v="1"/>
    <x v="5"/>
  </r>
  <r>
    <x v="975"/>
    <x v="14"/>
    <x v="1"/>
    <n v="0.37850889999999998"/>
    <x v="12"/>
    <n v="25"/>
    <x v="1"/>
    <x v="5"/>
  </r>
  <r>
    <x v="975"/>
    <x v="2"/>
    <x v="1"/>
    <n v="0.3857081"/>
    <x v="12"/>
    <n v="25"/>
    <x v="1"/>
    <x v="5"/>
  </r>
  <r>
    <x v="975"/>
    <x v="5"/>
    <x v="1"/>
    <n v="0.19846279999999999"/>
    <x v="12"/>
    <n v="25"/>
    <x v="1"/>
    <x v="5"/>
  </r>
  <r>
    <x v="975"/>
    <x v="6"/>
    <x v="1"/>
    <n v="0.3690098"/>
    <x v="12"/>
    <n v="25"/>
    <x v="1"/>
    <x v="5"/>
  </r>
  <r>
    <x v="975"/>
    <x v="15"/>
    <x v="1"/>
    <n v="0.40582839999999998"/>
    <x v="12"/>
    <n v="25"/>
    <x v="1"/>
    <x v="5"/>
  </r>
  <r>
    <x v="975"/>
    <x v="8"/>
    <x v="1"/>
    <n v="0.41009190000000001"/>
    <x v="12"/>
    <n v="25"/>
    <x v="1"/>
    <x v="5"/>
  </r>
  <r>
    <x v="975"/>
    <x v="9"/>
    <x v="1"/>
    <n v="0.4336528"/>
    <x v="12"/>
    <n v="25"/>
    <x v="1"/>
    <x v="5"/>
  </r>
  <r>
    <x v="975"/>
    <x v="10"/>
    <x v="1"/>
    <n v="0.43733660000000002"/>
    <x v="12"/>
    <n v="25"/>
    <x v="1"/>
    <x v="5"/>
  </r>
  <r>
    <x v="975"/>
    <x v="12"/>
    <x v="1"/>
    <n v="0.46329110000000001"/>
    <x v="12"/>
    <n v="25"/>
    <x v="1"/>
    <x v="5"/>
  </r>
  <r>
    <x v="975"/>
    <x v="18"/>
    <x v="1"/>
    <n v="0.4882919"/>
    <x v="12"/>
    <n v="25"/>
    <x v="1"/>
    <x v="5"/>
  </r>
  <r>
    <x v="975"/>
    <x v="19"/>
    <x v="1"/>
    <n v="0.50345689999999998"/>
    <x v="12"/>
    <n v="25"/>
    <x v="1"/>
    <x v="5"/>
  </r>
  <r>
    <x v="975"/>
    <x v="13"/>
    <x v="1"/>
    <n v="0.1459106"/>
    <x v="12"/>
    <n v="25"/>
    <x v="1"/>
    <x v="5"/>
  </r>
  <r>
    <x v="975"/>
    <x v="20"/>
    <x v="1"/>
    <n v="0.43692520000000001"/>
    <x v="12"/>
    <n v="25"/>
    <x v="1"/>
    <x v="5"/>
  </r>
  <r>
    <x v="976"/>
    <x v="0"/>
    <x v="3"/>
    <n v="0.91139999999999999"/>
    <x v="12"/>
    <n v="26"/>
    <x v="1"/>
    <x v="5"/>
  </r>
  <r>
    <x v="976"/>
    <x v="14"/>
    <x v="3"/>
    <n v="2.0802"/>
    <x v="12"/>
    <n v="26"/>
    <x v="1"/>
    <x v="5"/>
  </r>
  <r>
    <x v="976"/>
    <x v="2"/>
    <x v="3"/>
    <n v="2.1166999999999998"/>
    <x v="12"/>
    <n v="26"/>
    <x v="1"/>
    <x v="5"/>
  </r>
  <r>
    <x v="976"/>
    <x v="5"/>
    <x v="3"/>
    <n v="1.7846"/>
    <x v="12"/>
    <n v="26"/>
    <x v="1"/>
    <x v="5"/>
  </r>
  <r>
    <x v="976"/>
    <x v="6"/>
    <x v="3"/>
    <n v="2.0335000000000001"/>
    <x v="12"/>
    <n v="26"/>
    <x v="1"/>
    <x v="5"/>
  </r>
  <r>
    <x v="976"/>
    <x v="15"/>
    <x v="3"/>
    <n v="2.1213000000000002"/>
    <x v="12"/>
    <n v="26"/>
    <x v="1"/>
    <x v="5"/>
  </r>
  <r>
    <x v="976"/>
    <x v="8"/>
    <x v="3"/>
    <n v="2.1299000000000001"/>
    <x v="12"/>
    <n v="26"/>
    <x v="1"/>
    <x v="5"/>
  </r>
  <r>
    <x v="976"/>
    <x v="9"/>
    <x v="3"/>
    <n v="2.2772999999999999"/>
    <x v="12"/>
    <n v="26"/>
    <x v="1"/>
    <x v="5"/>
  </r>
  <r>
    <x v="976"/>
    <x v="10"/>
    <x v="3"/>
    <n v="2.2772000000000001"/>
    <x v="12"/>
    <n v="26"/>
    <x v="1"/>
    <x v="5"/>
  </r>
  <r>
    <x v="976"/>
    <x v="12"/>
    <x v="3"/>
    <n v="2.4655"/>
    <x v="12"/>
    <n v="26"/>
    <x v="1"/>
    <x v="5"/>
  </r>
  <r>
    <x v="976"/>
    <x v="18"/>
    <x v="3"/>
    <n v="2.7913000000000001"/>
    <x v="12"/>
    <n v="26"/>
    <x v="1"/>
    <x v="5"/>
  </r>
  <r>
    <x v="976"/>
    <x v="19"/>
    <x v="3"/>
    <n v="2.9174000000000002"/>
    <x v="12"/>
    <n v="26"/>
    <x v="1"/>
    <x v="5"/>
  </r>
  <r>
    <x v="976"/>
    <x v="13"/>
    <x v="3"/>
    <n v="1.3145"/>
    <x v="12"/>
    <n v="26"/>
    <x v="1"/>
    <x v="5"/>
  </r>
  <r>
    <x v="976"/>
    <x v="20"/>
    <x v="3"/>
    <n v="2.5615999999999999"/>
    <x v="12"/>
    <n v="26"/>
    <x v="1"/>
    <x v="5"/>
  </r>
  <r>
    <x v="976"/>
    <x v="0"/>
    <x v="2"/>
    <n v="0.57471559999999999"/>
    <x v="12"/>
    <n v="26"/>
    <x v="1"/>
    <x v="5"/>
  </r>
  <r>
    <x v="976"/>
    <x v="14"/>
    <x v="2"/>
    <n v="1.3582190000000001"/>
    <x v="12"/>
    <n v="26"/>
    <x v="1"/>
    <x v="5"/>
  </r>
  <r>
    <x v="976"/>
    <x v="2"/>
    <x v="2"/>
    <n v="1.387894"/>
    <x v="12"/>
    <n v="26"/>
    <x v="1"/>
    <x v="5"/>
  </r>
  <r>
    <x v="976"/>
    <x v="5"/>
    <x v="2"/>
    <n v="1.4469019999999999"/>
    <x v="12"/>
    <n v="26"/>
    <x v="1"/>
    <x v="5"/>
  </r>
  <r>
    <x v="976"/>
    <x v="6"/>
    <x v="2"/>
    <n v="1.264052"/>
    <x v="12"/>
    <n v="26"/>
    <x v="1"/>
    <x v="5"/>
  </r>
  <r>
    <x v="976"/>
    <x v="15"/>
    <x v="2"/>
    <n v="1.270154"/>
    <x v="12"/>
    <n v="26"/>
    <x v="1"/>
    <x v="5"/>
  </r>
  <r>
    <x v="976"/>
    <x v="8"/>
    <x v="2"/>
    <n v="1.2771459999999999"/>
    <x v="12"/>
    <n v="26"/>
    <x v="1"/>
    <x v="5"/>
  </r>
  <r>
    <x v="976"/>
    <x v="9"/>
    <x v="2"/>
    <n v="1.3969830000000001"/>
    <x v="12"/>
    <n v="26"/>
    <x v="1"/>
    <x v="5"/>
  </r>
  <r>
    <x v="976"/>
    <x v="10"/>
    <x v="2"/>
    <n v="1.393902"/>
    <x v="12"/>
    <n v="26"/>
    <x v="1"/>
    <x v="5"/>
  </r>
  <r>
    <x v="976"/>
    <x v="12"/>
    <x v="2"/>
    <n v="1.549992"/>
    <x v="12"/>
    <n v="26"/>
    <x v="1"/>
    <x v="5"/>
  </r>
  <r>
    <x v="976"/>
    <x v="18"/>
    <x v="2"/>
    <n v="2.163049"/>
    <x v="12"/>
    <n v="26"/>
    <x v="1"/>
    <x v="5"/>
  </r>
  <r>
    <x v="976"/>
    <x v="19"/>
    <x v="2"/>
    <n v="2.2358699999999998"/>
    <x v="12"/>
    <n v="26"/>
    <x v="1"/>
    <x v="5"/>
  </r>
  <r>
    <x v="976"/>
    <x v="13"/>
    <x v="2"/>
    <n v="1.073564"/>
    <x v="12"/>
    <n v="26"/>
    <x v="1"/>
    <x v="5"/>
  </r>
  <r>
    <x v="976"/>
    <x v="20"/>
    <x v="2"/>
    <n v="1.9466019999999999"/>
    <x v="12"/>
    <n v="26"/>
    <x v="1"/>
    <x v="5"/>
  </r>
  <r>
    <x v="976"/>
    <x v="0"/>
    <x v="0"/>
    <n v="0.16625999999999999"/>
    <x v="12"/>
    <n v="26"/>
    <x v="1"/>
    <x v="5"/>
  </r>
  <r>
    <x v="976"/>
    <x v="14"/>
    <x v="0"/>
    <n v="0.33300000000000002"/>
    <x v="12"/>
    <n v="26"/>
    <x v="1"/>
    <x v="5"/>
  </r>
  <r>
    <x v="976"/>
    <x v="2"/>
    <x v="0"/>
    <n v="0.33300000000000002"/>
    <x v="12"/>
    <n v="26"/>
    <x v="1"/>
    <x v="5"/>
  </r>
  <r>
    <x v="976"/>
    <x v="5"/>
    <x v="0"/>
    <n v="0.13239000000000001"/>
    <x v="12"/>
    <n v="26"/>
    <x v="1"/>
    <x v="5"/>
  </r>
  <r>
    <x v="976"/>
    <x v="6"/>
    <x v="0"/>
    <n v="0.38919999999999999"/>
    <x v="12"/>
    <n v="26"/>
    <x v="1"/>
    <x v="5"/>
  </r>
  <r>
    <x v="976"/>
    <x v="15"/>
    <x v="0"/>
    <n v="0.45448"/>
    <x v="12"/>
    <n v="26"/>
    <x v="1"/>
    <x v="5"/>
  </r>
  <r>
    <x v="976"/>
    <x v="8"/>
    <x v="0"/>
    <n v="0.45448"/>
    <x v="12"/>
    <n v="26"/>
    <x v="1"/>
    <x v="5"/>
  </r>
  <r>
    <x v="976"/>
    <x v="9"/>
    <x v="0"/>
    <n v="0.45448"/>
    <x v="12"/>
    <n v="26"/>
    <x v="1"/>
    <x v="5"/>
  </r>
  <r>
    <x v="976"/>
    <x v="10"/>
    <x v="0"/>
    <n v="0.45748"/>
    <x v="12"/>
    <n v="26"/>
    <x v="1"/>
    <x v="5"/>
  </r>
  <r>
    <x v="976"/>
    <x v="12"/>
    <x v="0"/>
    <n v="0.45448"/>
    <x v="12"/>
    <n v="26"/>
    <x v="1"/>
    <x v="5"/>
  </r>
  <r>
    <x v="976"/>
    <x v="18"/>
    <x v="0"/>
    <n v="0.10630000000000001"/>
    <x v="12"/>
    <n v="26"/>
    <x v="1"/>
    <x v="5"/>
  </r>
  <r>
    <x v="976"/>
    <x v="19"/>
    <x v="0"/>
    <n v="0.13600000000000001"/>
    <x v="12"/>
    <n v="26"/>
    <x v="1"/>
    <x v="5"/>
  </r>
  <r>
    <x v="976"/>
    <x v="13"/>
    <x v="0"/>
    <n v="8.9709999999999998E-2"/>
    <x v="12"/>
    <n v="26"/>
    <x v="1"/>
    <x v="5"/>
  </r>
  <r>
    <x v="976"/>
    <x v="20"/>
    <x v="0"/>
    <n v="0.13600000000000001"/>
    <x v="12"/>
    <n v="26"/>
    <x v="1"/>
    <x v="5"/>
  </r>
  <r>
    <x v="976"/>
    <x v="0"/>
    <x v="1"/>
    <n v="0.1704244"/>
    <x v="12"/>
    <n v="26"/>
    <x v="1"/>
    <x v="5"/>
  </r>
  <r>
    <x v="976"/>
    <x v="14"/>
    <x v="1"/>
    <n v="0.38898050000000001"/>
    <x v="12"/>
    <n v="26"/>
    <x v="1"/>
    <x v="5"/>
  </r>
  <r>
    <x v="976"/>
    <x v="2"/>
    <x v="1"/>
    <n v="0.39580569999999998"/>
    <x v="12"/>
    <n v="26"/>
    <x v="1"/>
    <x v="5"/>
  </r>
  <r>
    <x v="976"/>
    <x v="5"/>
    <x v="1"/>
    <n v="0.20530799999999999"/>
    <x v="12"/>
    <n v="26"/>
    <x v="1"/>
    <x v="5"/>
  </r>
  <r>
    <x v="976"/>
    <x v="6"/>
    <x v="1"/>
    <n v="0.38024799999999997"/>
    <x v="12"/>
    <n v="26"/>
    <x v="1"/>
    <x v="5"/>
  </r>
  <r>
    <x v="976"/>
    <x v="15"/>
    <x v="1"/>
    <n v="0.39666580000000001"/>
    <x v="12"/>
    <n v="26"/>
    <x v="1"/>
    <x v="5"/>
  </r>
  <r>
    <x v="976"/>
    <x v="8"/>
    <x v="1"/>
    <n v="0.39827400000000002"/>
    <x v="12"/>
    <n v="26"/>
    <x v="1"/>
    <x v="5"/>
  </r>
  <r>
    <x v="976"/>
    <x v="9"/>
    <x v="1"/>
    <n v="0.42583660000000001"/>
    <x v="12"/>
    <n v="26"/>
    <x v="1"/>
    <x v="5"/>
  </r>
  <r>
    <x v="976"/>
    <x v="10"/>
    <x v="1"/>
    <n v="0.42581790000000003"/>
    <x v="12"/>
    <n v="26"/>
    <x v="1"/>
    <x v="5"/>
  </r>
  <r>
    <x v="976"/>
    <x v="12"/>
    <x v="1"/>
    <n v="0.46102850000000001"/>
    <x v="12"/>
    <n v="26"/>
    <x v="1"/>
    <x v="5"/>
  </r>
  <r>
    <x v="976"/>
    <x v="18"/>
    <x v="1"/>
    <n v="0.52195040000000004"/>
    <x v="12"/>
    <n v="26"/>
    <x v="1"/>
    <x v="5"/>
  </r>
  <r>
    <x v="976"/>
    <x v="19"/>
    <x v="1"/>
    <n v="0.54553010000000002"/>
    <x v="12"/>
    <n v="26"/>
    <x v="1"/>
    <x v="5"/>
  </r>
  <r>
    <x v="976"/>
    <x v="13"/>
    <x v="1"/>
    <n v="0.15122569999999999"/>
    <x v="12"/>
    <n v="26"/>
    <x v="1"/>
    <x v="5"/>
  </r>
  <r>
    <x v="976"/>
    <x v="20"/>
    <x v="1"/>
    <n v="0.47899839999999999"/>
    <x v="12"/>
    <n v="26"/>
    <x v="1"/>
    <x v="5"/>
  </r>
  <r>
    <x v="977"/>
    <x v="0"/>
    <x v="3"/>
    <n v="0.91859999999999997"/>
    <x v="12"/>
    <n v="27"/>
    <x v="1"/>
    <x v="5"/>
  </r>
  <r>
    <x v="977"/>
    <x v="14"/>
    <x v="3"/>
    <n v="2.0655000000000001"/>
    <x v="12"/>
    <n v="27"/>
    <x v="1"/>
    <x v="5"/>
  </r>
  <r>
    <x v="977"/>
    <x v="2"/>
    <x v="3"/>
    <n v="2.0941999999999998"/>
    <x v="12"/>
    <n v="27"/>
    <x v="1"/>
    <x v="5"/>
  </r>
  <r>
    <x v="977"/>
    <x v="5"/>
    <x v="3"/>
    <n v="1.7702"/>
    <x v="12"/>
    <n v="27"/>
    <x v="1"/>
    <x v="5"/>
  </r>
  <r>
    <x v="977"/>
    <x v="6"/>
    <x v="3"/>
    <n v="2.0560999999999998"/>
    <x v="12"/>
    <n v="27"/>
    <x v="1"/>
    <x v="5"/>
  </r>
  <r>
    <x v="977"/>
    <x v="15"/>
    <x v="3"/>
    <n v="2.1012"/>
    <x v="12"/>
    <n v="27"/>
    <x v="1"/>
    <x v="5"/>
  </r>
  <r>
    <x v="977"/>
    <x v="8"/>
    <x v="3"/>
    <n v="2.1234999999999999"/>
    <x v="12"/>
    <n v="27"/>
    <x v="1"/>
    <x v="5"/>
  </r>
  <r>
    <x v="977"/>
    <x v="9"/>
    <x v="3"/>
    <n v="2.2534999999999998"/>
    <x v="12"/>
    <n v="27"/>
    <x v="1"/>
    <x v="5"/>
  </r>
  <r>
    <x v="977"/>
    <x v="10"/>
    <x v="3"/>
    <n v="2.2694000000000001"/>
    <x v="12"/>
    <n v="27"/>
    <x v="1"/>
    <x v="5"/>
  </r>
  <r>
    <x v="977"/>
    <x v="12"/>
    <x v="3"/>
    <n v="2.4539"/>
    <x v="12"/>
    <n v="27"/>
    <x v="1"/>
    <x v="5"/>
  </r>
  <r>
    <x v="977"/>
    <x v="18"/>
    <x v="3"/>
    <n v="2.7963"/>
    <x v="12"/>
    <n v="27"/>
    <x v="1"/>
    <x v="5"/>
  </r>
  <r>
    <x v="977"/>
    <x v="19"/>
    <x v="3"/>
    <n v="3.0491000000000001"/>
    <x v="12"/>
    <n v="27"/>
    <x v="1"/>
    <x v="5"/>
  </r>
  <r>
    <x v="977"/>
    <x v="13"/>
    <x v="3"/>
    <n v="1.3010999999999999"/>
    <x v="12"/>
    <n v="27"/>
    <x v="1"/>
    <x v="5"/>
  </r>
  <r>
    <x v="977"/>
    <x v="20"/>
    <x v="3"/>
    <n v="2.9416000000000002"/>
    <x v="12"/>
    <n v="27"/>
    <x v="1"/>
    <x v="5"/>
  </r>
  <r>
    <x v="977"/>
    <x v="0"/>
    <x v="2"/>
    <n v="0.58056929999999995"/>
    <x v="12"/>
    <n v="27"/>
    <x v="1"/>
    <x v="5"/>
  </r>
  <r>
    <x v="977"/>
    <x v="14"/>
    <x v="2"/>
    <n v="1.346268"/>
    <x v="12"/>
    <n v="27"/>
    <x v="1"/>
    <x v="5"/>
  </r>
  <r>
    <x v="977"/>
    <x v="2"/>
    <x v="2"/>
    <n v="1.369602"/>
    <x v="12"/>
    <n v="27"/>
    <x v="1"/>
    <x v="5"/>
  </r>
  <r>
    <x v="977"/>
    <x v="5"/>
    <x v="2"/>
    <n v="1.434159"/>
    <x v="12"/>
    <n v="27"/>
    <x v="1"/>
    <x v="5"/>
  </r>
  <r>
    <x v="977"/>
    <x v="6"/>
    <x v="2"/>
    <n v="1.2824260000000001"/>
    <x v="12"/>
    <n v="27"/>
    <x v="1"/>
    <x v="5"/>
  </r>
  <r>
    <x v="977"/>
    <x v="15"/>
    <x v="2"/>
    <n v="1.250893"/>
    <x v="12"/>
    <n v="27"/>
    <x v="1"/>
    <x v="5"/>
  </r>
  <r>
    <x v="977"/>
    <x v="8"/>
    <x v="2"/>
    <n v="1.269023"/>
    <x v="12"/>
    <n v="27"/>
    <x v="1"/>
    <x v="5"/>
  </r>
  <r>
    <x v="977"/>
    <x v="9"/>
    <x v="2"/>
    <n v="1.374714"/>
    <x v="12"/>
    <n v="27"/>
    <x v="1"/>
    <x v="5"/>
  </r>
  <r>
    <x v="977"/>
    <x v="10"/>
    <x v="2"/>
    <n v="1.3876409999999999"/>
    <x v="12"/>
    <n v="27"/>
    <x v="1"/>
    <x v="5"/>
  </r>
  <r>
    <x v="977"/>
    <x v="12"/>
    <x v="2"/>
    <n v="1.537641"/>
    <x v="12"/>
    <n v="27"/>
    <x v="1"/>
    <x v="5"/>
  </r>
  <r>
    <x v="977"/>
    <x v="18"/>
    <x v="2"/>
    <n v="2.1671149999999999"/>
    <x v="12"/>
    <n v="27"/>
    <x v="1"/>
    <x v="5"/>
  </r>
  <r>
    <x v="977"/>
    <x v="19"/>
    <x v="2"/>
    <n v="2.342943"/>
    <x v="12"/>
    <n v="27"/>
    <x v="1"/>
    <x v="5"/>
  </r>
  <r>
    <x v="977"/>
    <x v="13"/>
    <x v="2"/>
    <n v="1.061706"/>
    <x v="12"/>
    <n v="27"/>
    <x v="1"/>
    <x v="5"/>
  </r>
  <r>
    <x v="977"/>
    <x v="20"/>
    <x v="2"/>
    <n v="2.2555450000000001"/>
    <x v="12"/>
    <n v="27"/>
    <x v="1"/>
    <x v="5"/>
  </r>
  <r>
    <x v="977"/>
    <x v="0"/>
    <x v="0"/>
    <n v="0.16625999999999999"/>
    <x v="12"/>
    <n v="27"/>
    <x v="1"/>
    <x v="5"/>
  </r>
  <r>
    <x v="977"/>
    <x v="14"/>
    <x v="0"/>
    <n v="0.33300000000000002"/>
    <x v="12"/>
    <n v="27"/>
    <x v="1"/>
    <x v="5"/>
  </r>
  <r>
    <x v="977"/>
    <x v="2"/>
    <x v="0"/>
    <n v="0.33300000000000002"/>
    <x v="12"/>
    <n v="27"/>
    <x v="1"/>
    <x v="5"/>
  </r>
  <r>
    <x v="977"/>
    <x v="5"/>
    <x v="0"/>
    <n v="0.13239000000000001"/>
    <x v="12"/>
    <n v="27"/>
    <x v="1"/>
    <x v="5"/>
  </r>
  <r>
    <x v="977"/>
    <x v="6"/>
    <x v="0"/>
    <n v="0.38919999999999999"/>
    <x v="12"/>
    <n v="27"/>
    <x v="1"/>
    <x v="5"/>
  </r>
  <r>
    <x v="977"/>
    <x v="15"/>
    <x v="0"/>
    <n v="0.45739999999999997"/>
    <x v="12"/>
    <n v="27"/>
    <x v="1"/>
    <x v="5"/>
  </r>
  <r>
    <x v="977"/>
    <x v="8"/>
    <x v="0"/>
    <n v="0.45739999999999997"/>
    <x v="12"/>
    <n v="27"/>
    <x v="1"/>
    <x v="5"/>
  </r>
  <r>
    <x v="977"/>
    <x v="9"/>
    <x v="0"/>
    <n v="0.45739999999999997"/>
    <x v="12"/>
    <n v="27"/>
    <x v="1"/>
    <x v="5"/>
  </r>
  <r>
    <x v="977"/>
    <x v="10"/>
    <x v="0"/>
    <n v="0.45739999999999997"/>
    <x v="12"/>
    <n v="27"/>
    <x v="1"/>
    <x v="5"/>
  </r>
  <r>
    <x v="977"/>
    <x v="12"/>
    <x v="0"/>
    <n v="0.45739999999999997"/>
    <x v="12"/>
    <n v="27"/>
    <x v="1"/>
    <x v="5"/>
  </r>
  <r>
    <x v="977"/>
    <x v="18"/>
    <x v="0"/>
    <n v="0.10630000000000001"/>
    <x v="12"/>
    <n v="27"/>
    <x v="1"/>
    <x v="5"/>
  </r>
  <r>
    <x v="977"/>
    <x v="19"/>
    <x v="0"/>
    <n v="0.13600000000000001"/>
    <x v="12"/>
    <n v="27"/>
    <x v="1"/>
    <x v="5"/>
  </r>
  <r>
    <x v="977"/>
    <x v="13"/>
    <x v="0"/>
    <n v="8.9709999999999998E-2"/>
    <x v="12"/>
    <n v="27"/>
    <x v="1"/>
    <x v="5"/>
  </r>
  <r>
    <x v="977"/>
    <x v="20"/>
    <x v="0"/>
    <n v="0.13600000000000001"/>
    <x v="12"/>
    <n v="27"/>
    <x v="1"/>
    <x v="5"/>
  </r>
  <r>
    <x v="977"/>
    <x v="0"/>
    <x v="1"/>
    <n v="0.1717707"/>
    <x v="12"/>
    <n v="27"/>
    <x v="1"/>
    <x v="5"/>
  </r>
  <r>
    <x v="977"/>
    <x v="14"/>
    <x v="1"/>
    <n v="0.38623170000000001"/>
    <x v="12"/>
    <n v="27"/>
    <x v="1"/>
    <x v="5"/>
  </r>
  <r>
    <x v="977"/>
    <x v="2"/>
    <x v="1"/>
    <n v="0.39159830000000001"/>
    <x v="12"/>
    <n v="27"/>
    <x v="1"/>
    <x v="5"/>
  </r>
  <r>
    <x v="977"/>
    <x v="5"/>
    <x v="1"/>
    <n v="0.20365130000000001"/>
    <x v="12"/>
    <n v="27"/>
    <x v="1"/>
    <x v="5"/>
  </r>
  <r>
    <x v="977"/>
    <x v="6"/>
    <x v="1"/>
    <n v="0.38447389999999998"/>
    <x v="12"/>
    <n v="27"/>
    <x v="1"/>
    <x v="5"/>
  </r>
  <r>
    <x v="977"/>
    <x v="15"/>
    <x v="1"/>
    <n v="0.39290740000000002"/>
    <x v="12"/>
    <n v="27"/>
    <x v="1"/>
    <x v="5"/>
  </r>
  <r>
    <x v="977"/>
    <x v="8"/>
    <x v="1"/>
    <n v="0.39707730000000002"/>
    <x v="12"/>
    <n v="27"/>
    <x v="1"/>
    <x v="5"/>
  </r>
  <r>
    <x v="977"/>
    <x v="9"/>
    <x v="1"/>
    <n v="0.42138619999999999"/>
    <x v="12"/>
    <n v="27"/>
    <x v="1"/>
    <x v="5"/>
  </r>
  <r>
    <x v="977"/>
    <x v="10"/>
    <x v="1"/>
    <n v="0.42435929999999999"/>
    <x v="12"/>
    <n v="27"/>
    <x v="1"/>
    <x v="5"/>
  </r>
  <r>
    <x v="977"/>
    <x v="12"/>
    <x v="1"/>
    <n v="0.45885939999999997"/>
    <x v="12"/>
    <n v="27"/>
    <x v="1"/>
    <x v="5"/>
  </r>
  <r>
    <x v="977"/>
    <x v="18"/>
    <x v="1"/>
    <n v="0.52288539999999994"/>
    <x v="12"/>
    <n v="27"/>
    <x v="1"/>
    <x v="5"/>
  </r>
  <r>
    <x v="977"/>
    <x v="19"/>
    <x v="1"/>
    <n v="0.57015689999999997"/>
    <x v="12"/>
    <n v="27"/>
    <x v="1"/>
    <x v="5"/>
  </r>
  <r>
    <x v="977"/>
    <x v="13"/>
    <x v="1"/>
    <n v="0.14968409999999999"/>
    <x v="12"/>
    <n v="27"/>
    <x v="1"/>
    <x v="5"/>
  </r>
  <r>
    <x v="977"/>
    <x v="20"/>
    <x v="1"/>
    <n v="0.55005530000000002"/>
    <x v="12"/>
    <n v="27"/>
    <x v="1"/>
    <x v="5"/>
  </r>
  <r>
    <x v="978"/>
    <x v="0"/>
    <x v="3"/>
    <n v="0.91269999999999996"/>
    <x v="12"/>
    <n v="28"/>
    <x v="2"/>
    <x v="6"/>
  </r>
  <r>
    <x v="978"/>
    <x v="14"/>
    <x v="3"/>
    <n v="1.9924999999999999"/>
    <x v="12"/>
    <n v="28"/>
    <x v="2"/>
    <x v="6"/>
  </r>
  <r>
    <x v="978"/>
    <x v="2"/>
    <x v="3"/>
    <n v="2.0160999999999998"/>
    <x v="12"/>
    <n v="28"/>
    <x v="2"/>
    <x v="6"/>
  </r>
  <r>
    <x v="978"/>
    <x v="5"/>
    <x v="3"/>
    <n v="1.677"/>
    <x v="12"/>
    <n v="28"/>
    <x v="2"/>
    <x v="6"/>
  </r>
  <r>
    <x v="978"/>
    <x v="6"/>
    <x v="3"/>
    <n v="2.0057999999999998"/>
    <x v="12"/>
    <n v="28"/>
    <x v="2"/>
    <x v="6"/>
  </r>
  <r>
    <x v="978"/>
    <x v="15"/>
    <x v="3"/>
    <n v="2.0838000000000001"/>
    <x v="12"/>
    <n v="28"/>
    <x v="2"/>
    <x v="6"/>
  </r>
  <r>
    <x v="978"/>
    <x v="8"/>
    <x v="3"/>
    <n v="2.0994000000000002"/>
    <x v="12"/>
    <n v="28"/>
    <x v="2"/>
    <x v="6"/>
  </r>
  <r>
    <x v="978"/>
    <x v="9"/>
    <x v="3"/>
    <n v="2.2387000000000001"/>
    <x v="12"/>
    <n v="28"/>
    <x v="2"/>
    <x v="6"/>
  </r>
  <r>
    <x v="978"/>
    <x v="10"/>
    <x v="3"/>
    <n v="2.2464"/>
    <x v="12"/>
    <n v="28"/>
    <x v="2"/>
    <x v="6"/>
  </r>
  <r>
    <x v="978"/>
    <x v="12"/>
    <x v="3"/>
    <n v="2.4432999999999998"/>
    <x v="12"/>
    <n v="28"/>
    <x v="2"/>
    <x v="6"/>
  </r>
  <r>
    <x v="978"/>
    <x v="18"/>
    <x v="3"/>
    <n v="2.9563000000000001"/>
    <x v="12"/>
    <n v="28"/>
    <x v="2"/>
    <x v="6"/>
  </r>
  <r>
    <x v="978"/>
    <x v="19"/>
    <x v="3"/>
    <n v="3.1993999999999998"/>
    <x v="12"/>
    <n v="28"/>
    <x v="2"/>
    <x v="6"/>
  </r>
  <r>
    <x v="978"/>
    <x v="13"/>
    <x v="3"/>
    <n v="1.25847"/>
    <x v="12"/>
    <n v="28"/>
    <x v="2"/>
    <x v="6"/>
  </r>
  <r>
    <x v="978"/>
    <x v="20"/>
    <x v="3"/>
    <n v="3.0366"/>
    <x v="12"/>
    <n v="28"/>
    <x v="2"/>
    <x v="6"/>
  </r>
  <r>
    <x v="978"/>
    <x v="0"/>
    <x v="2"/>
    <n v="0.57577250000000002"/>
    <x v="12"/>
    <n v="28"/>
    <x v="2"/>
    <x v="6"/>
  </r>
  <r>
    <x v="978"/>
    <x v="14"/>
    <x v="2"/>
    <n v="1.2869189999999999"/>
    <x v="12"/>
    <n v="28"/>
    <x v="2"/>
    <x v="6"/>
  </r>
  <r>
    <x v="978"/>
    <x v="2"/>
    <x v="2"/>
    <n v="1.306106"/>
    <x v="12"/>
    <n v="28"/>
    <x v="2"/>
    <x v="6"/>
  </r>
  <r>
    <x v="978"/>
    <x v="5"/>
    <x v="2"/>
    <n v="1.3516809999999999"/>
    <x v="12"/>
    <n v="28"/>
    <x v="2"/>
    <x v="6"/>
  </r>
  <r>
    <x v="978"/>
    <x v="6"/>
    <x v="2"/>
    <n v="1.2415320000000001"/>
    <x v="12"/>
    <n v="28"/>
    <x v="2"/>
    <x v="6"/>
  </r>
  <r>
    <x v="978"/>
    <x v="15"/>
    <x v="2"/>
    <n v="1.2367459999999999"/>
    <x v="12"/>
    <n v="28"/>
    <x v="2"/>
    <x v="6"/>
  </r>
  <r>
    <x v="978"/>
    <x v="8"/>
    <x v="2"/>
    <n v="1.2494289999999999"/>
    <x v="12"/>
    <n v="28"/>
    <x v="2"/>
    <x v="6"/>
  </r>
  <r>
    <x v="978"/>
    <x v="9"/>
    <x v="2"/>
    <n v="1.362681"/>
    <x v="12"/>
    <n v="28"/>
    <x v="2"/>
    <x v="6"/>
  </r>
  <r>
    <x v="978"/>
    <x v="10"/>
    <x v="2"/>
    <n v="1.3689420000000001"/>
    <x v="12"/>
    <n v="28"/>
    <x v="2"/>
    <x v="6"/>
  </r>
  <r>
    <x v="978"/>
    <x v="12"/>
    <x v="2"/>
    <n v="1.529023"/>
    <x v="12"/>
    <n v="28"/>
    <x v="2"/>
    <x v="6"/>
  </r>
  <r>
    <x v="978"/>
    <x v="18"/>
    <x v="2"/>
    <n v="2.297196"/>
    <x v="12"/>
    <n v="28"/>
    <x v="2"/>
    <x v="6"/>
  </r>
  <r>
    <x v="978"/>
    <x v="19"/>
    <x v="2"/>
    <n v="2.4651380000000001"/>
    <x v="12"/>
    <n v="28"/>
    <x v="2"/>
    <x v="6"/>
  </r>
  <r>
    <x v="978"/>
    <x v="13"/>
    <x v="2"/>
    <n v="1.0239799999999999"/>
    <x v="12"/>
    <n v="28"/>
    <x v="2"/>
    <x v="6"/>
  </r>
  <r>
    <x v="978"/>
    <x v="20"/>
    <x v="2"/>
    <n v="2.3327810000000002"/>
    <x v="12"/>
    <n v="28"/>
    <x v="2"/>
    <x v="6"/>
  </r>
  <r>
    <x v="978"/>
    <x v="0"/>
    <x v="0"/>
    <n v="0.16625999999999999"/>
    <x v="12"/>
    <n v="28"/>
    <x v="2"/>
    <x v="6"/>
  </r>
  <r>
    <x v="978"/>
    <x v="14"/>
    <x v="0"/>
    <n v="0.33300000000000002"/>
    <x v="12"/>
    <n v="28"/>
    <x v="2"/>
    <x v="6"/>
  </r>
  <r>
    <x v="978"/>
    <x v="2"/>
    <x v="0"/>
    <n v="0.33300000000000002"/>
    <x v="12"/>
    <n v="28"/>
    <x v="2"/>
    <x v="6"/>
  </r>
  <r>
    <x v="978"/>
    <x v="5"/>
    <x v="0"/>
    <n v="0.10639"/>
    <x v="12"/>
    <n v="28"/>
    <x v="2"/>
    <x v="6"/>
  </r>
  <r>
    <x v="978"/>
    <x v="6"/>
    <x v="0"/>
    <n v="0.38919999999999999"/>
    <x v="12"/>
    <n v="28"/>
    <x v="2"/>
    <x v="6"/>
  </r>
  <r>
    <x v="978"/>
    <x v="15"/>
    <x v="0"/>
    <n v="0.45739999999999997"/>
    <x v="12"/>
    <n v="28"/>
    <x v="2"/>
    <x v="6"/>
  </r>
  <r>
    <x v="978"/>
    <x v="8"/>
    <x v="0"/>
    <n v="0.45739999999999997"/>
    <x v="12"/>
    <n v="28"/>
    <x v="2"/>
    <x v="6"/>
  </r>
  <r>
    <x v="978"/>
    <x v="9"/>
    <x v="0"/>
    <n v="0.45739999999999997"/>
    <x v="12"/>
    <n v="28"/>
    <x v="2"/>
    <x v="6"/>
  </r>
  <r>
    <x v="978"/>
    <x v="10"/>
    <x v="0"/>
    <n v="0.45739999999999997"/>
    <x v="12"/>
    <n v="28"/>
    <x v="2"/>
    <x v="6"/>
  </r>
  <r>
    <x v="978"/>
    <x v="12"/>
    <x v="0"/>
    <n v="0.45739999999999997"/>
    <x v="12"/>
    <n v="28"/>
    <x v="2"/>
    <x v="6"/>
  </r>
  <r>
    <x v="978"/>
    <x v="18"/>
    <x v="0"/>
    <n v="0.10630000000000001"/>
    <x v="12"/>
    <n v="28"/>
    <x v="2"/>
    <x v="6"/>
  </r>
  <r>
    <x v="978"/>
    <x v="19"/>
    <x v="0"/>
    <n v="0.13600000000000001"/>
    <x v="12"/>
    <n v="28"/>
    <x v="2"/>
    <x v="6"/>
  </r>
  <r>
    <x v="978"/>
    <x v="13"/>
    <x v="0"/>
    <n v="8.9709999999999998E-2"/>
    <x v="12"/>
    <n v="28"/>
    <x v="2"/>
    <x v="6"/>
  </r>
  <r>
    <x v="978"/>
    <x v="20"/>
    <x v="0"/>
    <n v="0.13600000000000001"/>
    <x v="12"/>
    <n v="28"/>
    <x v="2"/>
    <x v="6"/>
  </r>
  <r>
    <x v="978"/>
    <x v="0"/>
    <x v="1"/>
    <n v="0.1706675"/>
    <x v="12"/>
    <n v="28"/>
    <x v="2"/>
    <x v="6"/>
  </r>
  <r>
    <x v="978"/>
    <x v="14"/>
    <x v="1"/>
    <n v="0.3725813"/>
    <x v="12"/>
    <n v="28"/>
    <x v="2"/>
    <x v="6"/>
  </r>
  <r>
    <x v="978"/>
    <x v="2"/>
    <x v="1"/>
    <n v="0.3769943"/>
    <x v="12"/>
    <n v="28"/>
    <x v="2"/>
    <x v="6"/>
  </r>
  <r>
    <x v="978"/>
    <x v="5"/>
    <x v="1"/>
    <n v="0.1929292"/>
    <x v="12"/>
    <n v="28"/>
    <x v="2"/>
    <x v="6"/>
  </r>
  <r>
    <x v="978"/>
    <x v="6"/>
    <x v="1"/>
    <n v="0.37506830000000002"/>
    <x v="12"/>
    <n v="28"/>
    <x v="2"/>
    <x v="6"/>
  </r>
  <r>
    <x v="978"/>
    <x v="15"/>
    <x v="1"/>
    <n v="0.38965369999999999"/>
    <x v="12"/>
    <n v="28"/>
    <x v="2"/>
    <x v="6"/>
  </r>
  <r>
    <x v="978"/>
    <x v="8"/>
    <x v="1"/>
    <n v="0.39257069999999999"/>
    <x v="12"/>
    <n v="28"/>
    <x v="2"/>
    <x v="6"/>
  </r>
  <r>
    <x v="978"/>
    <x v="9"/>
    <x v="1"/>
    <n v="0.41861870000000001"/>
    <x v="12"/>
    <n v="28"/>
    <x v="2"/>
    <x v="6"/>
  </r>
  <r>
    <x v="978"/>
    <x v="10"/>
    <x v="1"/>
    <n v="0.4200585"/>
    <x v="12"/>
    <n v="28"/>
    <x v="2"/>
    <x v="6"/>
  </r>
  <r>
    <x v="978"/>
    <x v="12"/>
    <x v="1"/>
    <n v="0.45687719999999998"/>
    <x v="12"/>
    <n v="28"/>
    <x v="2"/>
    <x v="6"/>
  </r>
  <r>
    <x v="978"/>
    <x v="18"/>
    <x v="1"/>
    <n v="0.55280410000000002"/>
    <x v="12"/>
    <n v="28"/>
    <x v="2"/>
    <x v="6"/>
  </r>
  <r>
    <x v="978"/>
    <x v="19"/>
    <x v="1"/>
    <n v="0.59826179999999995"/>
    <x v="12"/>
    <n v="28"/>
    <x v="2"/>
    <x v="6"/>
  </r>
  <r>
    <x v="978"/>
    <x v="13"/>
    <x v="1"/>
    <n v="0.14477970000000001"/>
    <x v="12"/>
    <n v="28"/>
    <x v="2"/>
    <x v="6"/>
  </r>
  <r>
    <x v="978"/>
    <x v="20"/>
    <x v="1"/>
    <n v="0.56781950000000003"/>
    <x v="12"/>
    <n v="28"/>
    <x v="2"/>
    <x v="6"/>
  </r>
  <r>
    <x v="979"/>
    <x v="0"/>
    <x v="3"/>
    <n v="0.91080000000000005"/>
    <x v="12"/>
    <n v="29"/>
    <x v="2"/>
    <x v="6"/>
  </r>
  <r>
    <x v="979"/>
    <x v="14"/>
    <x v="3"/>
    <n v="1.9231"/>
    <x v="12"/>
    <n v="29"/>
    <x v="2"/>
    <x v="6"/>
  </r>
  <r>
    <x v="979"/>
    <x v="2"/>
    <x v="3"/>
    <n v="1.9464999999999999"/>
    <x v="12"/>
    <n v="29"/>
    <x v="2"/>
    <x v="6"/>
  </r>
  <r>
    <x v="979"/>
    <x v="5"/>
    <x v="3"/>
    <n v="1.6106"/>
    <x v="12"/>
    <n v="29"/>
    <x v="2"/>
    <x v="6"/>
  </r>
  <r>
    <x v="979"/>
    <x v="6"/>
    <x v="3"/>
    <n v="1.9381999999999999"/>
    <x v="12"/>
    <n v="29"/>
    <x v="2"/>
    <x v="6"/>
  </r>
  <r>
    <x v="979"/>
    <x v="15"/>
    <x v="3"/>
    <n v="2.0192000000000001"/>
    <x v="12"/>
    <n v="29"/>
    <x v="2"/>
    <x v="6"/>
  </r>
  <r>
    <x v="979"/>
    <x v="8"/>
    <x v="3"/>
    <n v="2.0306000000000002"/>
    <x v="12"/>
    <n v="29"/>
    <x v="2"/>
    <x v="6"/>
  </r>
  <r>
    <x v="979"/>
    <x v="9"/>
    <x v="3"/>
    <n v="2.1798000000000002"/>
    <x v="12"/>
    <n v="29"/>
    <x v="2"/>
    <x v="6"/>
  </r>
  <r>
    <x v="979"/>
    <x v="10"/>
    <x v="3"/>
    <n v="2.1747999999999998"/>
    <x v="12"/>
    <n v="29"/>
    <x v="2"/>
    <x v="6"/>
  </r>
  <r>
    <x v="979"/>
    <x v="12"/>
    <x v="3"/>
    <n v="2.4085999999999999"/>
    <x v="12"/>
    <n v="29"/>
    <x v="2"/>
    <x v="6"/>
  </r>
  <r>
    <x v="979"/>
    <x v="18"/>
    <x v="3"/>
    <n v="3.278"/>
    <x v="12"/>
    <n v="29"/>
    <x v="2"/>
    <x v="6"/>
  </r>
  <r>
    <x v="979"/>
    <x v="19"/>
    <x v="3"/>
    <n v="3.6583000000000001"/>
    <x v="12"/>
    <n v="29"/>
    <x v="2"/>
    <x v="6"/>
  </r>
  <r>
    <x v="979"/>
    <x v="13"/>
    <x v="3"/>
    <n v="1.2796000000000001"/>
    <x v="12"/>
    <n v="29"/>
    <x v="2"/>
    <x v="6"/>
  </r>
  <r>
    <x v="979"/>
    <x v="20"/>
    <x v="3"/>
    <n v="3.6665999999999999"/>
    <x v="12"/>
    <n v="29"/>
    <x v="2"/>
    <x v="6"/>
  </r>
  <r>
    <x v="979"/>
    <x v="0"/>
    <x v="2"/>
    <n v="0.57422779999999995"/>
    <x v="12"/>
    <n v="29"/>
    <x v="2"/>
    <x v="6"/>
  </r>
  <r>
    <x v="979"/>
    <x v="14"/>
    <x v="2"/>
    <n v="1.230496"/>
    <x v="12"/>
    <n v="29"/>
    <x v="2"/>
    <x v="6"/>
  </r>
  <r>
    <x v="979"/>
    <x v="2"/>
    <x v="2"/>
    <n v="1.24952"/>
    <x v="12"/>
    <n v="29"/>
    <x v="2"/>
    <x v="6"/>
  </r>
  <r>
    <x v="979"/>
    <x v="5"/>
    <x v="2"/>
    <n v="1.2929200000000001"/>
    <x v="12"/>
    <n v="29"/>
    <x v="2"/>
    <x v="6"/>
  </r>
  <r>
    <x v="979"/>
    <x v="6"/>
    <x v="2"/>
    <n v="1.186572"/>
    <x v="12"/>
    <n v="29"/>
    <x v="2"/>
    <x v="6"/>
  </r>
  <r>
    <x v="979"/>
    <x v="15"/>
    <x v="2"/>
    <n v="1.184226"/>
    <x v="12"/>
    <n v="29"/>
    <x v="2"/>
    <x v="6"/>
  </r>
  <r>
    <x v="979"/>
    <x v="8"/>
    <x v="2"/>
    <n v="1.1934940000000001"/>
    <x v="12"/>
    <n v="29"/>
    <x v="2"/>
    <x v="6"/>
  </r>
  <r>
    <x v="979"/>
    <x v="9"/>
    <x v="2"/>
    <n v="1.3147949999999999"/>
    <x v="12"/>
    <n v="29"/>
    <x v="2"/>
    <x v="6"/>
  </r>
  <r>
    <x v="979"/>
    <x v="10"/>
    <x v="2"/>
    <n v="1.31073"/>
    <x v="12"/>
    <n v="29"/>
    <x v="2"/>
    <x v="6"/>
  </r>
  <r>
    <x v="979"/>
    <x v="12"/>
    <x v="2"/>
    <n v="1.5008109999999999"/>
    <x v="12"/>
    <n v="29"/>
    <x v="2"/>
    <x v="6"/>
  </r>
  <r>
    <x v="979"/>
    <x v="18"/>
    <x v="2"/>
    <n v="2.5587409999999999"/>
    <x v="12"/>
    <n v="29"/>
    <x v="2"/>
    <x v="6"/>
  </r>
  <r>
    <x v="979"/>
    <x v="19"/>
    <x v="2"/>
    <n v="2.838228"/>
    <x v="12"/>
    <n v="29"/>
    <x v="2"/>
    <x v="6"/>
  </r>
  <r>
    <x v="979"/>
    <x v="13"/>
    <x v="2"/>
    <n v="1.0426789999999999"/>
    <x v="12"/>
    <n v="29"/>
    <x v="2"/>
    <x v="6"/>
  </r>
  <r>
    <x v="979"/>
    <x v="20"/>
    <x v="2"/>
    <n v="2.8449759999999999"/>
    <x v="12"/>
    <n v="29"/>
    <x v="2"/>
    <x v="6"/>
  </r>
  <r>
    <x v="979"/>
    <x v="0"/>
    <x v="0"/>
    <n v="0.16625999999999999"/>
    <x v="12"/>
    <n v="29"/>
    <x v="2"/>
    <x v="6"/>
  </r>
  <r>
    <x v="979"/>
    <x v="14"/>
    <x v="0"/>
    <n v="0.33300000000000002"/>
    <x v="12"/>
    <n v="29"/>
    <x v="2"/>
    <x v="6"/>
  </r>
  <r>
    <x v="979"/>
    <x v="2"/>
    <x v="0"/>
    <n v="0.33300000000000002"/>
    <x v="12"/>
    <n v="29"/>
    <x v="2"/>
    <x v="6"/>
  </r>
  <r>
    <x v="979"/>
    <x v="5"/>
    <x v="0"/>
    <n v="0.10639"/>
    <x v="12"/>
    <n v="29"/>
    <x v="2"/>
    <x v="6"/>
  </r>
  <r>
    <x v="979"/>
    <x v="6"/>
    <x v="0"/>
    <n v="0.38919999999999999"/>
    <x v="12"/>
    <n v="29"/>
    <x v="2"/>
    <x v="6"/>
  </r>
  <r>
    <x v="979"/>
    <x v="15"/>
    <x v="0"/>
    <n v="0.45739999999999997"/>
    <x v="12"/>
    <n v="29"/>
    <x v="2"/>
    <x v="6"/>
  </r>
  <r>
    <x v="979"/>
    <x v="8"/>
    <x v="0"/>
    <n v="0.45739999999999997"/>
    <x v="12"/>
    <n v="29"/>
    <x v="2"/>
    <x v="6"/>
  </r>
  <r>
    <x v="979"/>
    <x v="9"/>
    <x v="0"/>
    <n v="0.45739999999999997"/>
    <x v="12"/>
    <n v="29"/>
    <x v="2"/>
    <x v="6"/>
  </r>
  <r>
    <x v="979"/>
    <x v="10"/>
    <x v="0"/>
    <n v="0.45739999999999997"/>
    <x v="12"/>
    <n v="29"/>
    <x v="2"/>
    <x v="6"/>
  </r>
  <r>
    <x v="979"/>
    <x v="12"/>
    <x v="0"/>
    <n v="0.45739999999999997"/>
    <x v="12"/>
    <n v="29"/>
    <x v="2"/>
    <x v="6"/>
  </r>
  <r>
    <x v="979"/>
    <x v="18"/>
    <x v="0"/>
    <n v="0.10630000000000001"/>
    <x v="12"/>
    <n v="29"/>
    <x v="2"/>
    <x v="6"/>
  </r>
  <r>
    <x v="979"/>
    <x v="19"/>
    <x v="0"/>
    <n v="0.13600000000000001"/>
    <x v="12"/>
    <n v="29"/>
    <x v="2"/>
    <x v="6"/>
  </r>
  <r>
    <x v="979"/>
    <x v="13"/>
    <x v="0"/>
    <n v="8.9709999999999998E-2"/>
    <x v="12"/>
    <n v="29"/>
    <x v="2"/>
    <x v="6"/>
  </r>
  <r>
    <x v="979"/>
    <x v="20"/>
    <x v="0"/>
    <n v="0.13600000000000001"/>
    <x v="12"/>
    <n v="29"/>
    <x v="2"/>
    <x v="6"/>
  </r>
  <r>
    <x v="979"/>
    <x v="0"/>
    <x v="1"/>
    <n v="0.1703122"/>
    <x v="12"/>
    <n v="29"/>
    <x v="2"/>
    <x v="6"/>
  </r>
  <r>
    <x v="979"/>
    <x v="14"/>
    <x v="1"/>
    <n v="0.35960409999999998"/>
    <x v="12"/>
    <n v="29"/>
    <x v="2"/>
    <x v="6"/>
  </r>
  <r>
    <x v="979"/>
    <x v="2"/>
    <x v="1"/>
    <n v="0.36397970000000002"/>
    <x v="12"/>
    <n v="29"/>
    <x v="2"/>
    <x v="6"/>
  </r>
  <r>
    <x v="979"/>
    <x v="5"/>
    <x v="1"/>
    <n v="0.18529029999999999"/>
    <x v="12"/>
    <n v="29"/>
    <x v="2"/>
    <x v="6"/>
  </r>
  <r>
    <x v="979"/>
    <x v="6"/>
    <x v="1"/>
    <n v="0.36242770000000002"/>
    <x v="12"/>
    <n v="29"/>
    <x v="2"/>
    <x v="6"/>
  </r>
  <r>
    <x v="979"/>
    <x v="15"/>
    <x v="1"/>
    <n v="0.37757400000000002"/>
    <x v="12"/>
    <n v="29"/>
    <x v="2"/>
    <x v="6"/>
  </r>
  <r>
    <x v="979"/>
    <x v="8"/>
    <x v="1"/>
    <n v="0.37970569999999998"/>
    <x v="12"/>
    <n v="29"/>
    <x v="2"/>
    <x v="6"/>
  </r>
  <r>
    <x v="979"/>
    <x v="9"/>
    <x v="1"/>
    <n v="0.40760489999999999"/>
    <x v="12"/>
    <n v="29"/>
    <x v="2"/>
    <x v="6"/>
  </r>
  <r>
    <x v="979"/>
    <x v="10"/>
    <x v="1"/>
    <n v="0.40666989999999997"/>
    <x v="12"/>
    <n v="29"/>
    <x v="2"/>
    <x v="6"/>
  </r>
  <r>
    <x v="979"/>
    <x v="12"/>
    <x v="1"/>
    <n v="0.45038859999999997"/>
    <x v="12"/>
    <n v="29"/>
    <x v="2"/>
    <x v="6"/>
  </r>
  <r>
    <x v="979"/>
    <x v="18"/>
    <x v="1"/>
    <n v="0.61295940000000004"/>
    <x v="12"/>
    <n v="29"/>
    <x v="2"/>
    <x v="6"/>
  </r>
  <r>
    <x v="979"/>
    <x v="19"/>
    <x v="1"/>
    <n v="0.68407229999999997"/>
    <x v="12"/>
    <n v="29"/>
    <x v="2"/>
    <x v="6"/>
  </r>
  <r>
    <x v="979"/>
    <x v="13"/>
    <x v="1"/>
    <n v="0.1472106"/>
    <x v="12"/>
    <n v="29"/>
    <x v="2"/>
    <x v="6"/>
  </r>
  <r>
    <x v="979"/>
    <x v="20"/>
    <x v="1"/>
    <n v="0.68562440000000002"/>
    <x v="12"/>
    <n v="29"/>
    <x v="2"/>
    <x v="6"/>
  </r>
  <r>
    <x v="980"/>
    <x v="0"/>
    <x v="3"/>
    <n v="0.90500000000000003"/>
    <x v="12"/>
    <n v="30"/>
    <x v="2"/>
    <x v="6"/>
  </r>
  <r>
    <x v="980"/>
    <x v="14"/>
    <x v="3"/>
    <n v="1.9077999999999999"/>
    <x v="12"/>
    <n v="30"/>
    <x v="2"/>
    <x v="6"/>
  </r>
  <r>
    <x v="980"/>
    <x v="2"/>
    <x v="3"/>
    <n v="1.9399"/>
    <x v="12"/>
    <n v="30"/>
    <x v="2"/>
    <x v="6"/>
  </r>
  <r>
    <x v="980"/>
    <x v="5"/>
    <x v="3"/>
    <n v="1.593"/>
    <x v="12"/>
    <n v="30"/>
    <x v="2"/>
    <x v="6"/>
  </r>
  <r>
    <x v="980"/>
    <x v="6"/>
    <x v="3"/>
    <n v="1.9217"/>
    <x v="12"/>
    <n v="30"/>
    <x v="2"/>
    <x v="6"/>
  </r>
  <r>
    <x v="980"/>
    <x v="15"/>
    <x v="3"/>
    <n v="1.9550000000000001"/>
    <x v="12"/>
    <n v="30"/>
    <x v="2"/>
    <x v="6"/>
  </r>
  <r>
    <x v="980"/>
    <x v="8"/>
    <x v="3"/>
    <n v="1.9698"/>
    <x v="12"/>
    <n v="30"/>
    <x v="2"/>
    <x v="6"/>
  </r>
  <r>
    <x v="980"/>
    <x v="9"/>
    <x v="3"/>
    <n v="2.1160000000000001"/>
    <x v="12"/>
    <n v="30"/>
    <x v="2"/>
    <x v="6"/>
  </r>
  <r>
    <x v="980"/>
    <x v="10"/>
    <x v="3"/>
    <n v="2.1164999999999998"/>
    <x v="12"/>
    <n v="30"/>
    <x v="2"/>
    <x v="6"/>
  </r>
  <r>
    <x v="980"/>
    <x v="12"/>
    <x v="3"/>
    <n v="2.3847"/>
    <x v="12"/>
    <n v="30"/>
    <x v="2"/>
    <x v="6"/>
  </r>
  <r>
    <x v="980"/>
    <x v="18"/>
    <x v="3"/>
    <n v="3.4969999999999999"/>
    <x v="12"/>
    <n v="30"/>
    <x v="2"/>
    <x v="6"/>
  </r>
  <r>
    <x v="980"/>
    <x v="19"/>
    <x v="3"/>
    <n v="3.8921999999999999"/>
    <x v="12"/>
    <n v="30"/>
    <x v="2"/>
    <x v="6"/>
  </r>
  <r>
    <x v="980"/>
    <x v="13"/>
    <x v="3"/>
    <n v="1.2367600000000001"/>
    <x v="12"/>
    <n v="30"/>
    <x v="2"/>
    <x v="6"/>
  </r>
  <r>
    <x v="980"/>
    <x v="20"/>
    <x v="3"/>
    <n v="3.8066"/>
    <x v="12"/>
    <n v="30"/>
    <x v="2"/>
    <x v="6"/>
  </r>
  <r>
    <x v="980"/>
    <x v="0"/>
    <x v="2"/>
    <n v="0.56951229999999997"/>
    <x v="12"/>
    <n v="30"/>
    <x v="2"/>
    <x v="6"/>
  </r>
  <r>
    <x v="980"/>
    <x v="14"/>
    <x v="2"/>
    <n v="1.2180569999999999"/>
    <x v="12"/>
    <n v="30"/>
    <x v="2"/>
    <x v="6"/>
  </r>
  <r>
    <x v="980"/>
    <x v="2"/>
    <x v="2"/>
    <n v="1.244154"/>
    <x v="12"/>
    <n v="30"/>
    <x v="2"/>
    <x v="6"/>
  </r>
  <r>
    <x v="980"/>
    <x v="5"/>
    <x v="2"/>
    <n v="1.277345"/>
    <x v="12"/>
    <n v="30"/>
    <x v="2"/>
    <x v="6"/>
  </r>
  <r>
    <x v="980"/>
    <x v="6"/>
    <x v="2"/>
    <n v="1.1731579999999999"/>
    <x v="12"/>
    <n v="30"/>
    <x v="2"/>
    <x v="6"/>
  </r>
  <r>
    <x v="980"/>
    <x v="15"/>
    <x v="2"/>
    <n v="1.132031"/>
    <x v="12"/>
    <n v="30"/>
    <x v="2"/>
    <x v="6"/>
  </r>
  <r>
    <x v="980"/>
    <x v="8"/>
    <x v="2"/>
    <n v="1.1440630000000001"/>
    <x v="12"/>
    <n v="30"/>
    <x v="2"/>
    <x v="6"/>
  </r>
  <r>
    <x v="980"/>
    <x v="9"/>
    <x v="2"/>
    <n v="1.2629250000000001"/>
    <x v="12"/>
    <n v="30"/>
    <x v="2"/>
    <x v="6"/>
  </r>
  <r>
    <x v="980"/>
    <x v="10"/>
    <x v="2"/>
    <n v="1.2633319999999999"/>
    <x v="12"/>
    <n v="30"/>
    <x v="2"/>
    <x v="6"/>
  </r>
  <r>
    <x v="980"/>
    <x v="12"/>
    <x v="2"/>
    <n v="1.4813810000000001"/>
    <x v="12"/>
    <n v="30"/>
    <x v="2"/>
    <x v="6"/>
  </r>
  <r>
    <x v="980"/>
    <x v="18"/>
    <x v="2"/>
    <n v="2.7367889999999999"/>
    <x v="12"/>
    <n v="30"/>
    <x v="2"/>
    <x v="6"/>
  </r>
  <r>
    <x v="980"/>
    <x v="19"/>
    <x v="2"/>
    <n v="3.0283899999999999"/>
    <x v="12"/>
    <n v="30"/>
    <x v="2"/>
    <x v="6"/>
  </r>
  <r>
    <x v="980"/>
    <x v="13"/>
    <x v="2"/>
    <n v="1.0047680000000001"/>
    <x v="12"/>
    <n v="30"/>
    <x v="2"/>
    <x v="6"/>
  </r>
  <r>
    <x v="980"/>
    <x v="20"/>
    <x v="2"/>
    <n v="2.9587970000000001"/>
    <x v="12"/>
    <n v="30"/>
    <x v="2"/>
    <x v="6"/>
  </r>
  <r>
    <x v="980"/>
    <x v="0"/>
    <x v="0"/>
    <n v="0.16625999999999999"/>
    <x v="12"/>
    <n v="30"/>
    <x v="2"/>
    <x v="6"/>
  </r>
  <r>
    <x v="980"/>
    <x v="14"/>
    <x v="0"/>
    <n v="0.33300000000000002"/>
    <x v="12"/>
    <n v="30"/>
    <x v="2"/>
    <x v="6"/>
  </r>
  <r>
    <x v="980"/>
    <x v="2"/>
    <x v="0"/>
    <n v="0.33300000000000002"/>
    <x v="12"/>
    <n v="30"/>
    <x v="2"/>
    <x v="6"/>
  </r>
  <r>
    <x v="980"/>
    <x v="5"/>
    <x v="0"/>
    <n v="0.10639"/>
    <x v="12"/>
    <n v="30"/>
    <x v="2"/>
    <x v="6"/>
  </r>
  <r>
    <x v="980"/>
    <x v="6"/>
    <x v="0"/>
    <n v="0.38919999999999999"/>
    <x v="12"/>
    <n v="30"/>
    <x v="2"/>
    <x v="6"/>
  </r>
  <r>
    <x v="980"/>
    <x v="15"/>
    <x v="0"/>
    <n v="0.45739999999999997"/>
    <x v="12"/>
    <n v="30"/>
    <x v="2"/>
    <x v="6"/>
  </r>
  <r>
    <x v="980"/>
    <x v="8"/>
    <x v="0"/>
    <n v="0.45739999999999997"/>
    <x v="12"/>
    <n v="30"/>
    <x v="2"/>
    <x v="6"/>
  </r>
  <r>
    <x v="980"/>
    <x v="9"/>
    <x v="0"/>
    <n v="0.45739999999999997"/>
    <x v="12"/>
    <n v="30"/>
    <x v="2"/>
    <x v="6"/>
  </r>
  <r>
    <x v="980"/>
    <x v="10"/>
    <x v="0"/>
    <n v="0.45739999999999997"/>
    <x v="12"/>
    <n v="30"/>
    <x v="2"/>
    <x v="6"/>
  </r>
  <r>
    <x v="980"/>
    <x v="12"/>
    <x v="0"/>
    <n v="0.45739999999999997"/>
    <x v="12"/>
    <n v="30"/>
    <x v="2"/>
    <x v="6"/>
  </r>
  <r>
    <x v="980"/>
    <x v="18"/>
    <x v="0"/>
    <n v="0.10630000000000001"/>
    <x v="12"/>
    <n v="30"/>
    <x v="2"/>
    <x v="6"/>
  </r>
  <r>
    <x v="980"/>
    <x v="19"/>
    <x v="0"/>
    <n v="0.13600000000000001"/>
    <x v="12"/>
    <n v="30"/>
    <x v="2"/>
    <x v="6"/>
  </r>
  <r>
    <x v="980"/>
    <x v="13"/>
    <x v="0"/>
    <n v="8.9709999999999998E-2"/>
    <x v="12"/>
    <n v="30"/>
    <x v="2"/>
    <x v="6"/>
  </r>
  <r>
    <x v="980"/>
    <x v="20"/>
    <x v="0"/>
    <n v="0.13600000000000001"/>
    <x v="12"/>
    <n v="30"/>
    <x v="2"/>
    <x v="6"/>
  </r>
  <r>
    <x v="980"/>
    <x v="0"/>
    <x v="1"/>
    <n v="0.16922760000000001"/>
    <x v="12"/>
    <n v="30"/>
    <x v="2"/>
    <x v="6"/>
  </r>
  <r>
    <x v="980"/>
    <x v="14"/>
    <x v="1"/>
    <n v="0.35674309999999998"/>
    <x v="12"/>
    <n v="30"/>
    <x v="2"/>
    <x v="6"/>
  </r>
  <r>
    <x v="980"/>
    <x v="2"/>
    <x v="1"/>
    <n v="0.3627455"/>
    <x v="12"/>
    <n v="30"/>
    <x v="2"/>
    <x v="6"/>
  </r>
  <r>
    <x v="980"/>
    <x v="5"/>
    <x v="1"/>
    <n v="0.1832655"/>
    <x v="12"/>
    <n v="30"/>
    <x v="2"/>
    <x v="6"/>
  </r>
  <r>
    <x v="980"/>
    <x v="6"/>
    <x v="1"/>
    <n v="0.3593423"/>
    <x v="12"/>
    <n v="30"/>
    <x v="2"/>
    <x v="6"/>
  </r>
  <r>
    <x v="980"/>
    <x v="15"/>
    <x v="1"/>
    <n v="0.36556909999999998"/>
    <x v="12"/>
    <n v="30"/>
    <x v="2"/>
    <x v="6"/>
  </r>
  <r>
    <x v="980"/>
    <x v="8"/>
    <x v="1"/>
    <n v="0.36833660000000001"/>
    <x v="12"/>
    <n v="30"/>
    <x v="2"/>
    <x v="6"/>
  </r>
  <r>
    <x v="980"/>
    <x v="9"/>
    <x v="1"/>
    <n v="0.39567479999999999"/>
    <x v="12"/>
    <n v="30"/>
    <x v="2"/>
    <x v="6"/>
  </r>
  <r>
    <x v="980"/>
    <x v="10"/>
    <x v="1"/>
    <n v="0.39576830000000002"/>
    <x v="12"/>
    <n v="30"/>
    <x v="2"/>
    <x v="6"/>
  </r>
  <r>
    <x v="980"/>
    <x v="12"/>
    <x v="1"/>
    <n v="0.44591950000000002"/>
    <x v="12"/>
    <n v="30"/>
    <x v="2"/>
    <x v="6"/>
  </r>
  <r>
    <x v="980"/>
    <x v="18"/>
    <x v="1"/>
    <n v="0.65391060000000001"/>
    <x v="12"/>
    <n v="30"/>
    <x v="2"/>
    <x v="6"/>
  </r>
  <r>
    <x v="980"/>
    <x v="19"/>
    <x v="1"/>
    <n v="0.7278097"/>
    <x v="12"/>
    <n v="30"/>
    <x v="2"/>
    <x v="6"/>
  </r>
  <r>
    <x v="980"/>
    <x v="13"/>
    <x v="1"/>
    <n v="0.14228209999999999"/>
    <x v="12"/>
    <n v="30"/>
    <x v="2"/>
    <x v="6"/>
  </r>
  <r>
    <x v="980"/>
    <x v="20"/>
    <x v="1"/>
    <n v="0.71180330000000003"/>
    <x v="12"/>
    <n v="30"/>
    <x v="2"/>
    <x v="6"/>
  </r>
  <r>
    <x v="981"/>
    <x v="0"/>
    <x v="3"/>
    <n v="0.91690000000000005"/>
    <x v="12"/>
    <n v="31"/>
    <x v="2"/>
    <x v="6"/>
  </r>
  <r>
    <x v="981"/>
    <x v="14"/>
    <x v="3"/>
    <n v="1.8572"/>
    <x v="12"/>
    <n v="31"/>
    <x v="2"/>
    <x v="6"/>
  </r>
  <r>
    <x v="981"/>
    <x v="2"/>
    <x v="3"/>
    <n v="1.8846000000000001"/>
    <x v="12"/>
    <n v="31"/>
    <x v="2"/>
    <x v="6"/>
  </r>
  <r>
    <x v="981"/>
    <x v="5"/>
    <x v="3"/>
    <n v="1.5477000000000001"/>
    <x v="12"/>
    <n v="31"/>
    <x v="2"/>
    <x v="6"/>
  </r>
  <r>
    <x v="981"/>
    <x v="6"/>
    <x v="3"/>
    <n v="1.8775999999999999"/>
    <x v="12"/>
    <n v="31"/>
    <x v="2"/>
    <x v="6"/>
  </r>
  <r>
    <x v="981"/>
    <x v="15"/>
    <x v="3"/>
    <n v="1.8953"/>
    <x v="12"/>
    <n v="31"/>
    <x v="2"/>
    <x v="6"/>
  </r>
  <r>
    <x v="981"/>
    <x v="8"/>
    <x v="3"/>
    <n v="1.913"/>
    <x v="12"/>
    <n v="31"/>
    <x v="2"/>
    <x v="6"/>
  </r>
  <r>
    <x v="981"/>
    <x v="9"/>
    <x v="3"/>
    <n v="2.0560999999999998"/>
    <x v="12"/>
    <n v="31"/>
    <x v="2"/>
    <x v="6"/>
  </r>
  <r>
    <x v="981"/>
    <x v="10"/>
    <x v="3"/>
    <n v="2.0566"/>
    <x v="12"/>
    <n v="31"/>
    <x v="2"/>
    <x v="6"/>
  </r>
  <r>
    <x v="981"/>
    <x v="12"/>
    <x v="3"/>
    <n v="2.3576000000000001"/>
    <x v="12"/>
    <n v="31"/>
    <x v="2"/>
    <x v="6"/>
  </r>
  <r>
    <x v="981"/>
    <x v="18"/>
    <x v="3"/>
    <n v="3.43"/>
    <x v="12"/>
    <n v="31"/>
    <x v="2"/>
    <x v="6"/>
  </r>
  <r>
    <x v="981"/>
    <x v="19"/>
    <x v="3"/>
    <n v="3.7345999999999999"/>
    <x v="12"/>
    <n v="31"/>
    <x v="2"/>
    <x v="6"/>
  </r>
  <r>
    <x v="981"/>
    <x v="13"/>
    <x v="3"/>
    <n v="1.19852"/>
    <x v="12"/>
    <n v="31"/>
    <x v="2"/>
    <x v="6"/>
  </r>
  <r>
    <x v="981"/>
    <x v="20"/>
    <x v="3"/>
    <n v="3.4845999999999999"/>
    <x v="12"/>
    <n v="31"/>
    <x v="2"/>
    <x v="6"/>
  </r>
  <r>
    <x v="981"/>
    <x v="0"/>
    <x v="2"/>
    <n v="0.57918720000000001"/>
    <x v="12"/>
    <n v="31"/>
    <x v="2"/>
    <x v="6"/>
  </r>
  <r>
    <x v="981"/>
    <x v="14"/>
    <x v="2"/>
    <n v="1.176919"/>
    <x v="12"/>
    <n v="31"/>
    <x v="2"/>
    <x v="6"/>
  </r>
  <r>
    <x v="981"/>
    <x v="2"/>
    <x v="2"/>
    <n v="1.199195"/>
    <x v="12"/>
    <n v="31"/>
    <x v="2"/>
    <x v="6"/>
  </r>
  <r>
    <x v="981"/>
    <x v="5"/>
    <x v="2"/>
    <n v="1.2372559999999999"/>
    <x v="12"/>
    <n v="31"/>
    <x v="2"/>
    <x v="6"/>
  </r>
  <r>
    <x v="981"/>
    <x v="6"/>
    <x v="2"/>
    <n v="1.1373040000000001"/>
    <x v="12"/>
    <n v="31"/>
    <x v="2"/>
    <x v="6"/>
  </r>
  <r>
    <x v="981"/>
    <x v="15"/>
    <x v="2"/>
    <n v="1.083494"/>
    <x v="12"/>
    <n v="31"/>
    <x v="2"/>
    <x v="6"/>
  </r>
  <r>
    <x v="981"/>
    <x v="8"/>
    <x v="2"/>
    <n v="1.097885"/>
    <x v="12"/>
    <n v="31"/>
    <x v="2"/>
    <x v="6"/>
  </r>
  <r>
    <x v="981"/>
    <x v="9"/>
    <x v="2"/>
    <n v="1.214226"/>
    <x v="12"/>
    <n v="31"/>
    <x v="2"/>
    <x v="6"/>
  </r>
  <r>
    <x v="981"/>
    <x v="10"/>
    <x v="2"/>
    <n v="1.2146330000000001"/>
    <x v="12"/>
    <n v="31"/>
    <x v="2"/>
    <x v="6"/>
  </r>
  <r>
    <x v="981"/>
    <x v="12"/>
    <x v="2"/>
    <n v="1.4593480000000001"/>
    <x v="12"/>
    <n v="31"/>
    <x v="2"/>
    <x v="6"/>
  </r>
  <r>
    <x v="981"/>
    <x v="18"/>
    <x v="2"/>
    <n v="2.682318"/>
    <x v="12"/>
    <n v="31"/>
    <x v="2"/>
    <x v="6"/>
  </r>
  <r>
    <x v="981"/>
    <x v="19"/>
    <x v="2"/>
    <n v="2.9002599999999998"/>
    <x v="12"/>
    <n v="31"/>
    <x v="2"/>
    <x v="6"/>
  </r>
  <r>
    <x v="981"/>
    <x v="13"/>
    <x v="2"/>
    <n v="0.97092710000000004"/>
    <x v="12"/>
    <n v="31"/>
    <x v="2"/>
    <x v="6"/>
  </r>
  <r>
    <x v="981"/>
    <x v="20"/>
    <x v="2"/>
    <n v="2.6970079999999998"/>
    <x v="12"/>
    <n v="31"/>
    <x v="2"/>
    <x v="6"/>
  </r>
  <r>
    <x v="981"/>
    <x v="0"/>
    <x v="0"/>
    <n v="0.16625999999999999"/>
    <x v="12"/>
    <n v="31"/>
    <x v="2"/>
    <x v="6"/>
  </r>
  <r>
    <x v="981"/>
    <x v="14"/>
    <x v="0"/>
    <n v="0.33300000000000002"/>
    <x v="12"/>
    <n v="31"/>
    <x v="2"/>
    <x v="6"/>
  </r>
  <r>
    <x v="981"/>
    <x v="2"/>
    <x v="0"/>
    <n v="0.33300000000000002"/>
    <x v="12"/>
    <n v="31"/>
    <x v="2"/>
    <x v="6"/>
  </r>
  <r>
    <x v="981"/>
    <x v="5"/>
    <x v="0"/>
    <n v="0.10639"/>
    <x v="12"/>
    <n v="31"/>
    <x v="2"/>
    <x v="6"/>
  </r>
  <r>
    <x v="981"/>
    <x v="6"/>
    <x v="0"/>
    <n v="0.38919999999999999"/>
    <x v="12"/>
    <n v="31"/>
    <x v="2"/>
    <x v="6"/>
  </r>
  <r>
    <x v="981"/>
    <x v="15"/>
    <x v="0"/>
    <n v="0.45739999999999997"/>
    <x v="12"/>
    <n v="31"/>
    <x v="2"/>
    <x v="6"/>
  </r>
  <r>
    <x v="981"/>
    <x v="8"/>
    <x v="0"/>
    <n v="0.45739999999999997"/>
    <x v="12"/>
    <n v="31"/>
    <x v="2"/>
    <x v="6"/>
  </r>
  <r>
    <x v="981"/>
    <x v="9"/>
    <x v="0"/>
    <n v="0.45739999999999997"/>
    <x v="12"/>
    <n v="31"/>
    <x v="2"/>
    <x v="6"/>
  </r>
  <r>
    <x v="981"/>
    <x v="10"/>
    <x v="0"/>
    <n v="0.45739999999999997"/>
    <x v="12"/>
    <n v="31"/>
    <x v="2"/>
    <x v="6"/>
  </r>
  <r>
    <x v="981"/>
    <x v="12"/>
    <x v="0"/>
    <n v="0.45739999999999997"/>
    <x v="12"/>
    <n v="31"/>
    <x v="2"/>
    <x v="6"/>
  </r>
  <r>
    <x v="981"/>
    <x v="18"/>
    <x v="0"/>
    <n v="0.10630000000000001"/>
    <x v="12"/>
    <n v="31"/>
    <x v="2"/>
    <x v="6"/>
  </r>
  <r>
    <x v="981"/>
    <x v="19"/>
    <x v="0"/>
    <n v="0.13600000000000001"/>
    <x v="12"/>
    <n v="31"/>
    <x v="2"/>
    <x v="6"/>
  </r>
  <r>
    <x v="981"/>
    <x v="13"/>
    <x v="0"/>
    <n v="8.9709999999999998E-2"/>
    <x v="12"/>
    <n v="31"/>
    <x v="2"/>
    <x v="6"/>
  </r>
  <r>
    <x v="981"/>
    <x v="20"/>
    <x v="0"/>
    <n v="0.13600000000000001"/>
    <x v="12"/>
    <n v="31"/>
    <x v="2"/>
    <x v="6"/>
  </r>
  <r>
    <x v="981"/>
    <x v="0"/>
    <x v="1"/>
    <n v="0.17145279999999999"/>
    <x v="12"/>
    <n v="31"/>
    <x v="2"/>
    <x v="6"/>
  </r>
  <r>
    <x v="981"/>
    <x v="14"/>
    <x v="1"/>
    <n v="0.34728130000000001"/>
    <x v="12"/>
    <n v="31"/>
    <x v="2"/>
    <x v="6"/>
  </r>
  <r>
    <x v="981"/>
    <x v="2"/>
    <x v="1"/>
    <n v="0.35240490000000002"/>
    <x v="12"/>
    <n v="31"/>
    <x v="2"/>
    <x v="6"/>
  </r>
  <r>
    <x v="981"/>
    <x v="5"/>
    <x v="1"/>
    <n v="0.17805399999999999"/>
    <x v="12"/>
    <n v="31"/>
    <x v="2"/>
    <x v="6"/>
  </r>
  <r>
    <x v="981"/>
    <x v="6"/>
    <x v="1"/>
    <n v="0.35109590000000002"/>
    <x v="12"/>
    <n v="31"/>
    <x v="2"/>
    <x v="6"/>
  </r>
  <r>
    <x v="981"/>
    <x v="15"/>
    <x v="1"/>
    <n v="0.35440569999999999"/>
    <x v="12"/>
    <n v="31"/>
    <x v="2"/>
    <x v="6"/>
  </r>
  <r>
    <x v="981"/>
    <x v="8"/>
    <x v="1"/>
    <n v="0.35771550000000002"/>
    <x v="12"/>
    <n v="31"/>
    <x v="2"/>
    <x v="6"/>
  </r>
  <r>
    <x v="981"/>
    <x v="9"/>
    <x v="1"/>
    <n v="0.38447389999999998"/>
    <x v="12"/>
    <n v="31"/>
    <x v="2"/>
    <x v="6"/>
  </r>
  <r>
    <x v="981"/>
    <x v="10"/>
    <x v="1"/>
    <n v="0.38456750000000001"/>
    <x v="12"/>
    <n v="31"/>
    <x v="2"/>
    <x v="6"/>
  </r>
  <r>
    <x v="981"/>
    <x v="12"/>
    <x v="1"/>
    <n v="0.44085200000000002"/>
    <x v="12"/>
    <n v="31"/>
    <x v="2"/>
    <x v="6"/>
  </r>
  <r>
    <x v="981"/>
    <x v="18"/>
    <x v="1"/>
    <n v="0.64138209999999996"/>
    <x v="12"/>
    <n v="31"/>
    <x v="2"/>
    <x v="6"/>
  </r>
  <r>
    <x v="981"/>
    <x v="19"/>
    <x v="1"/>
    <n v="0.69833990000000001"/>
    <x v="12"/>
    <n v="31"/>
    <x v="2"/>
    <x v="6"/>
  </r>
  <r>
    <x v="981"/>
    <x v="13"/>
    <x v="1"/>
    <n v="0.1378828"/>
    <x v="12"/>
    <n v="31"/>
    <x v="2"/>
    <x v="6"/>
  </r>
  <r>
    <x v="981"/>
    <x v="20"/>
    <x v="1"/>
    <n v="0.6515919"/>
    <x v="12"/>
    <n v="31"/>
    <x v="2"/>
    <x v="6"/>
  </r>
  <r>
    <x v="982"/>
    <x v="0"/>
    <x v="3"/>
    <n v="0.91520000000000001"/>
    <x v="12"/>
    <n v="32"/>
    <x v="2"/>
    <x v="7"/>
  </r>
  <r>
    <x v="982"/>
    <x v="14"/>
    <x v="3"/>
    <n v="1.8303"/>
    <x v="12"/>
    <n v="32"/>
    <x v="2"/>
    <x v="7"/>
  </r>
  <r>
    <x v="982"/>
    <x v="2"/>
    <x v="3"/>
    <n v="1.8573999999999999"/>
    <x v="12"/>
    <n v="32"/>
    <x v="2"/>
    <x v="7"/>
  </r>
  <r>
    <x v="982"/>
    <x v="5"/>
    <x v="3"/>
    <n v="1.5225"/>
    <x v="12"/>
    <n v="32"/>
    <x v="2"/>
    <x v="7"/>
  </r>
  <r>
    <x v="982"/>
    <x v="6"/>
    <x v="3"/>
    <n v="1.8573"/>
    <x v="12"/>
    <n v="32"/>
    <x v="2"/>
    <x v="7"/>
  </r>
  <r>
    <x v="982"/>
    <x v="15"/>
    <x v="3"/>
    <n v="1.8888"/>
    <x v="12"/>
    <n v="32"/>
    <x v="2"/>
    <x v="7"/>
  </r>
  <r>
    <x v="982"/>
    <x v="8"/>
    <x v="3"/>
    <n v="1.9140999999999999"/>
    <x v="12"/>
    <n v="32"/>
    <x v="2"/>
    <x v="7"/>
  </r>
  <r>
    <x v="982"/>
    <x v="9"/>
    <x v="3"/>
    <n v="2.0449000000000002"/>
    <x v="12"/>
    <n v="32"/>
    <x v="2"/>
    <x v="7"/>
  </r>
  <r>
    <x v="982"/>
    <x v="10"/>
    <x v="3"/>
    <n v="2.0535999999999999"/>
    <x v="12"/>
    <n v="32"/>
    <x v="2"/>
    <x v="7"/>
  </r>
  <r>
    <x v="982"/>
    <x v="12"/>
    <x v="3"/>
    <n v="2.3281999999999998"/>
    <x v="12"/>
    <n v="32"/>
    <x v="2"/>
    <x v="7"/>
  </r>
  <r>
    <x v="982"/>
    <x v="18"/>
    <x v="3"/>
    <n v="3.9784000000000002"/>
    <x v="12"/>
    <n v="32"/>
    <x v="2"/>
    <x v="7"/>
  </r>
  <r>
    <x v="982"/>
    <x v="19"/>
    <x v="3"/>
    <n v="4.4065000000000003"/>
    <x v="12"/>
    <n v="32"/>
    <x v="2"/>
    <x v="7"/>
  </r>
  <r>
    <x v="982"/>
    <x v="13"/>
    <x v="3"/>
    <n v="1.2169000000000001"/>
    <x v="12"/>
    <n v="32"/>
    <x v="2"/>
    <x v="7"/>
  </r>
  <r>
    <x v="982"/>
    <x v="20"/>
    <x v="3"/>
    <n v="4.0945999999999998"/>
    <x v="12"/>
    <n v="32"/>
    <x v="2"/>
    <x v="7"/>
  </r>
  <r>
    <x v="982"/>
    <x v="0"/>
    <x v="2"/>
    <n v="0.57780500000000001"/>
    <x v="12"/>
    <n v="32"/>
    <x v="2"/>
    <x v="7"/>
  </r>
  <r>
    <x v="982"/>
    <x v="14"/>
    <x v="2"/>
    <n v="1.155049"/>
    <x v="12"/>
    <n v="32"/>
    <x v="2"/>
    <x v="7"/>
  </r>
  <r>
    <x v="982"/>
    <x v="2"/>
    <x v="2"/>
    <n v="1.177081"/>
    <x v="12"/>
    <n v="32"/>
    <x v="2"/>
    <x v="7"/>
  </r>
  <r>
    <x v="982"/>
    <x v="5"/>
    <x v="2"/>
    <n v="1.214955"/>
    <x v="12"/>
    <n v="32"/>
    <x v="2"/>
    <x v="7"/>
  </r>
  <r>
    <x v="982"/>
    <x v="6"/>
    <x v="2"/>
    <n v="1.1208"/>
    <x v="12"/>
    <n v="32"/>
    <x v="2"/>
    <x v="7"/>
  </r>
  <r>
    <x v="982"/>
    <x v="15"/>
    <x v="2"/>
    <n v="1.0782099999999999"/>
    <x v="12"/>
    <n v="32"/>
    <x v="2"/>
    <x v="7"/>
  </r>
  <r>
    <x v="982"/>
    <x v="8"/>
    <x v="2"/>
    <n v="1.098779"/>
    <x v="12"/>
    <n v="32"/>
    <x v="2"/>
    <x v="7"/>
  </r>
  <r>
    <x v="982"/>
    <x v="9"/>
    <x v="2"/>
    <n v="1.20512"/>
    <x v="12"/>
    <n v="32"/>
    <x v="2"/>
    <x v="7"/>
  </r>
  <r>
    <x v="982"/>
    <x v="10"/>
    <x v="2"/>
    <n v="1.212194"/>
    <x v="12"/>
    <n v="32"/>
    <x v="2"/>
    <x v="7"/>
  </r>
  <r>
    <x v="982"/>
    <x v="12"/>
    <x v="2"/>
    <n v="1.435446"/>
    <x v="12"/>
    <n v="32"/>
    <x v="2"/>
    <x v="7"/>
  </r>
  <r>
    <x v="982"/>
    <x v="18"/>
    <x v="2"/>
    <n v="3.128171"/>
    <x v="12"/>
    <n v="32"/>
    <x v="2"/>
    <x v="7"/>
  </r>
  <r>
    <x v="982"/>
    <x v="19"/>
    <x v="2"/>
    <n v="3.44652"/>
    <x v="12"/>
    <n v="32"/>
    <x v="2"/>
    <x v="7"/>
  </r>
  <r>
    <x v="982"/>
    <x v="13"/>
    <x v="2"/>
    <n v="0.98719259999999998"/>
    <x v="12"/>
    <n v="32"/>
    <x v="2"/>
    <x v="7"/>
  </r>
  <r>
    <x v="982"/>
    <x v="20"/>
    <x v="2"/>
    <n v="3.1929430000000001"/>
    <x v="12"/>
    <n v="32"/>
    <x v="2"/>
    <x v="7"/>
  </r>
  <r>
    <x v="982"/>
    <x v="0"/>
    <x v="0"/>
    <n v="0.16625999999999999"/>
    <x v="12"/>
    <n v="32"/>
    <x v="2"/>
    <x v="7"/>
  </r>
  <r>
    <x v="982"/>
    <x v="14"/>
    <x v="0"/>
    <n v="0.33300000000000002"/>
    <x v="12"/>
    <n v="32"/>
    <x v="2"/>
    <x v="7"/>
  </r>
  <r>
    <x v="982"/>
    <x v="2"/>
    <x v="0"/>
    <n v="0.33300000000000002"/>
    <x v="12"/>
    <n v="32"/>
    <x v="2"/>
    <x v="7"/>
  </r>
  <r>
    <x v="982"/>
    <x v="5"/>
    <x v="0"/>
    <n v="0.10639"/>
    <x v="12"/>
    <n v="32"/>
    <x v="2"/>
    <x v="7"/>
  </r>
  <r>
    <x v="982"/>
    <x v="6"/>
    <x v="0"/>
    <n v="0.38919999999999999"/>
    <x v="12"/>
    <n v="32"/>
    <x v="2"/>
    <x v="7"/>
  </r>
  <r>
    <x v="982"/>
    <x v="15"/>
    <x v="0"/>
    <n v="0.45739999999999997"/>
    <x v="12"/>
    <n v="32"/>
    <x v="2"/>
    <x v="7"/>
  </r>
  <r>
    <x v="982"/>
    <x v="8"/>
    <x v="0"/>
    <n v="0.45739999999999997"/>
    <x v="12"/>
    <n v="32"/>
    <x v="2"/>
    <x v="7"/>
  </r>
  <r>
    <x v="982"/>
    <x v="9"/>
    <x v="0"/>
    <n v="0.45739999999999997"/>
    <x v="12"/>
    <n v="32"/>
    <x v="2"/>
    <x v="7"/>
  </r>
  <r>
    <x v="982"/>
    <x v="10"/>
    <x v="0"/>
    <n v="0.45739999999999997"/>
    <x v="12"/>
    <n v="32"/>
    <x v="2"/>
    <x v="7"/>
  </r>
  <r>
    <x v="982"/>
    <x v="12"/>
    <x v="0"/>
    <n v="0.45739999999999997"/>
    <x v="12"/>
    <n v="32"/>
    <x v="2"/>
    <x v="7"/>
  </r>
  <r>
    <x v="982"/>
    <x v="18"/>
    <x v="0"/>
    <n v="0.10630000000000001"/>
    <x v="12"/>
    <n v="32"/>
    <x v="2"/>
    <x v="7"/>
  </r>
  <r>
    <x v="982"/>
    <x v="19"/>
    <x v="0"/>
    <n v="0.13600000000000001"/>
    <x v="12"/>
    <n v="32"/>
    <x v="2"/>
    <x v="7"/>
  </r>
  <r>
    <x v="982"/>
    <x v="13"/>
    <x v="0"/>
    <n v="8.9709999999999998E-2"/>
    <x v="12"/>
    <n v="32"/>
    <x v="2"/>
    <x v="7"/>
  </r>
  <r>
    <x v="982"/>
    <x v="20"/>
    <x v="0"/>
    <n v="0.13600000000000001"/>
    <x v="12"/>
    <n v="32"/>
    <x v="2"/>
    <x v="7"/>
  </r>
  <r>
    <x v="982"/>
    <x v="0"/>
    <x v="1"/>
    <n v="0.17113500000000001"/>
    <x v="12"/>
    <n v="32"/>
    <x v="2"/>
    <x v="7"/>
  </r>
  <r>
    <x v="982"/>
    <x v="14"/>
    <x v="1"/>
    <n v="0.34225119999999998"/>
    <x v="12"/>
    <n v="32"/>
    <x v="2"/>
    <x v="7"/>
  </r>
  <r>
    <x v="982"/>
    <x v="2"/>
    <x v="1"/>
    <n v="0.34731869999999998"/>
    <x v="12"/>
    <n v="32"/>
    <x v="2"/>
    <x v="7"/>
  </r>
  <r>
    <x v="982"/>
    <x v="5"/>
    <x v="1"/>
    <n v="0.1751549"/>
    <x v="12"/>
    <n v="32"/>
    <x v="2"/>
    <x v="7"/>
  </r>
  <r>
    <x v="982"/>
    <x v="6"/>
    <x v="1"/>
    <n v="0.3473"/>
    <x v="12"/>
    <n v="32"/>
    <x v="2"/>
    <x v="7"/>
  </r>
  <r>
    <x v="982"/>
    <x v="15"/>
    <x v="1"/>
    <n v="0.35319020000000001"/>
    <x v="12"/>
    <n v="32"/>
    <x v="2"/>
    <x v="7"/>
  </r>
  <r>
    <x v="982"/>
    <x v="8"/>
    <x v="1"/>
    <n v="0.35792119999999999"/>
    <x v="12"/>
    <n v="32"/>
    <x v="2"/>
    <x v="7"/>
  </r>
  <r>
    <x v="982"/>
    <x v="9"/>
    <x v="1"/>
    <n v="0.38237969999999999"/>
    <x v="12"/>
    <n v="32"/>
    <x v="2"/>
    <x v="7"/>
  </r>
  <r>
    <x v="982"/>
    <x v="10"/>
    <x v="1"/>
    <n v="0.38400649999999997"/>
    <x v="12"/>
    <n v="32"/>
    <x v="2"/>
    <x v="7"/>
  </r>
  <r>
    <x v="982"/>
    <x v="12"/>
    <x v="1"/>
    <n v="0.43535449999999998"/>
    <x v="12"/>
    <n v="32"/>
    <x v="2"/>
    <x v="7"/>
  </r>
  <r>
    <x v="982"/>
    <x v="18"/>
    <x v="1"/>
    <n v="0.74392840000000005"/>
    <x v="12"/>
    <n v="32"/>
    <x v="2"/>
    <x v="7"/>
  </r>
  <r>
    <x v="982"/>
    <x v="19"/>
    <x v="1"/>
    <n v="0.82397969999999998"/>
    <x v="12"/>
    <n v="32"/>
    <x v="2"/>
    <x v="7"/>
  </r>
  <r>
    <x v="982"/>
    <x v="13"/>
    <x v="1"/>
    <n v="0.13999729999999999"/>
    <x v="12"/>
    <n v="32"/>
    <x v="2"/>
    <x v="7"/>
  </r>
  <r>
    <x v="982"/>
    <x v="20"/>
    <x v="1"/>
    <n v="0.76565689999999997"/>
    <x v="12"/>
    <n v="32"/>
    <x v="2"/>
    <x v="7"/>
  </r>
  <r>
    <x v="983"/>
    <x v="0"/>
    <x v="3"/>
    <n v="0.89770000000000005"/>
    <x v="12"/>
    <n v="33"/>
    <x v="2"/>
    <x v="7"/>
  </r>
  <r>
    <x v="983"/>
    <x v="14"/>
    <x v="3"/>
    <n v="1.7462"/>
    <x v="12"/>
    <n v="33"/>
    <x v="2"/>
    <x v="7"/>
  </r>
  <r>
    <x v="983"/>
    <x v="2"/>
    <x v="3"/>
    <n v="1.7708999999999999"/>
    <x v="12"/>
    <n v="33"/>
    <x v="2"/>
    <x v="7"/>
  </r>
  <r>
    <x v="983"/>
    <x v="5"/>
    <x v="3"/>
    <n v="1.4482999999999999"/>
    <x v="12"/>
    <n v="33"/>
    <x v="2"/>
    <x v="7"/>
  </r>
  <r>
    <x v="983"/>
    <x v="6"/>
    <x v="3"/>
    <n v="1.7827999999999999"/>
    <x v="12"/>
    <n v="33"/>
    <x v="2"/>
    <x v="7"/>
  </r>
  <r>
    <x v="983"/>
    <x v="15"/>
    <x v="3"/>
    <n v="1.8051999999999999"/>
    <x v="12"/>
    <n v="33"/>
    <x v="2"/>
    <x v="7"/>
  </r>
  <r>
    <x v="983"/>
    <x v="8"/>
    <x v="3"/>
    <n v="1.819"/>
    <x v="12"/>
    <n v="33"/>
    <x v="2"/>
    <x v="7"/>
  </r>
  <r>
    <x v="983"/>
    <x v="9"/>
    <x v="3"/>
    <n v="1.9713000000000001"/>
    <x v="12"/>
    <n v="33"/>
    <x v="2"/>
    <x v="7"/>
  </r>
  <r>
    <x v="983"/>
    <x v="10"/>
    <x v="3"/>
    <n v="1.9626999999999999"/>
    <x v="12"/>
    <n v="33"/>
    <x v="2"/>
    <x v="7"/>
  </r>
  <r>
    <x v="983"/>
    <x v="12"/>
    <x v="3"/>
    <n v="2.2845"/>
    <x v="12"/>
    <n v="33"/>
    <x v="2"/>
    <x v="7"/>
  </r>
  <r>
    <x v="983"/>
    <x v="18"/>
    <x v="3"/>
    <n v="3.9314"/>
    <x v="12"/>
    <n v="33"/>
    <x v="2"/>
    <x v="7"/>
  </r>
  <r>
    <x v="983"/>
    <x v="19"/>
    <x v="3"/>
    <n v="4.4367999999999999"/>
    <x v="12"/>
    <n v="33"/>
    <x v="2"/>
    <x v="7"/>
  </r>
  <r>
    <x v="983"/>
    <x v="13"/>
    <x v="3"/>
    <n v="1.2043999999999999"/>
    <x v="12"/>
    <n v="33"/>
    <x v="2"/>
    <x v="7"/>
  </r>
  <r>
    <x v="983"/>
    <x v="20"/>
    <x v="3"/>
    <n v="4.3045999999999998"/>
    <x v="12"/>
    <n v="33"/>
    <x v="2"/>
    <x v="7"/>
  </r>
  <r>
    <x v="983"/>
    <x v="0"/>
    <x v="2"/>
    <n v="0.56357740000000001"/>
    <x v="12"/>
    <n v="33"/>
    <x v="2"/>
    <x v="7"/>
  </r>
  <r>
    <x v="983"/>
    <x v="14"/>
    <x v="2"/>
    <n v="1.0866750000000001"/>
    <x v="12"/>
    <n v="33"/>
    <x v="2"/>
    <x v="7"/>
  </r>
  <r>
    <x v="983"/>
    <x v="2"/>
    <x v="2"/>
    <n v="1.1067560000000001"/>
    <x v="12"/>
    <n v="33"/>
    <x v="2"/>
    <x v="7"/>
  </r>
  <r>
    <x v="983"/>
    <x v="5"/>
    <x v="2"/>
    <n v="1.1492910000000001"/>
    <x v="12"/>
    <n v="33"/>
    <x v="2"/>
    <x v="7"/>
  </r>
  <r>
    <x v="983"/>
    <x v="6"/>
    <x v="2"/>
    <n v="1.0602309999999999"/>
    <x v="12"/>
    <n v="33"/>
    <x v="2"/>
    <x v="7"/>
  </r>
  <r>
    <x v="983"/>
    <x v="15"/>
    <x v="2"/>
    <n v="1.0102420000000001"/>
    <x v="12"/>
    <n v="33"/>
    <x v="2"/>
    <x v="7"/>
  </r>
  <r>
    <x v="983"/>
    <x v="8"/>
    <x v="2"/>
    <n v="1.0214620000000001"/>
    <x v="12"/>
    <n v="33"/>
    <x v="2"/>
    <x v="7"/>
  </r>
  <r>
    <x v="983"/>
    <x v="9"/>
    <x v="2"/>
    <n v="1.1452830000000001"/>
    <x v="12"/>
    <n v="33"/>
    <x v="2"/>
    <x v="7"/>
  </r>
  <r>
    <x v="983"/>
    <x v="10"/>
    <x v="2"/>
    <n v="1.1382909999999999"/>
    <x v="12"/>
    <n v="33"/>
    <x v="2"/>
    <x v="7"/>
  </r>
  <r>
    <x v="983"/>
    <x v="12"/>
    <x v="2"/>
    <n v="1.3999170000000001"/>
    <x v="12"/>
    <n v="33"/>
    <x v="2"/>
    <x v="7"/>
  </r>
  <r>
    <x v="983"/>
    <x v="18"/>
    <x v="2"/>
    <n v="3.08996"/>
    <x v="12"/>
    <n v="33"/>
    <x v="2"/>
    <x v="7"/>
  </r>
  <r>
    <x v="983"/>
    <x v="19"/>
    <x v="2"/>
    <n v="3.4711539999999999"/>
    <x v="12"/>
    <n v="33"/>
    <x v="2"/>
    <x v="7"/>
  </r>
  <r>
    <x v="983"/>
    <x v="13"/>
    <x v="2"/>
    <n v="0.97613070000000002"/>
    <x v="12"/>
    <n v="33"/>
    <x v="2"/>
    <x v="7"/>
  </r>
  <r>
    <x v="983"/>
    <x v="20"/>
    <x v="2"/>
    <n v="3.3636740000000001"/>
    <x v="12"/>
    <n v="33"/>
    <x v="2"/>
    <x v="7"/>
  </r>
  <r>
    <x v="983"/>
    <x v="0"/>
    <x v="0"/>
    <n v="0.16625999999999999"/>
    <x v="12"/>
    <n v="33"/>
    <x v="2"/>
    <x v="7"/>
  </r>
  <r>
    <x v="983"/>
    <x v="14"/>
    <x v="0"/>
    <n v="0.33300000000000002"/>
    <x v="12"/>
    <n v="33"/>
    <x v="2"/>
    <x v="7"/>
  </r>
  <r>
    <x v="983"/>
    <x v="2"/>
    <x v="0"/>
    <n v="0.33300000000000002"/>
    <x v="12"/>
    <n v="33"/>
    <x v="2"/>
    <x v="7"/>
  </r>
  <r>
    <x v="983"/>
    <x v="5"/>
    <x v="0"/>
    <n v="0.10639"/>
    <x v="12"/>
    <n v="33"/>
    <x v="2"/>
    <x v="7"/>
  </r>
  <r>
    <x v="983"/>
    <x v="6"/>
    <x v="0"/>
    <n v="0.38919999999999999"/>
    <x v="12"/>
    <n v="33"/>
    <x v="2"/>
    <x v="7"/>
  </r>
  <r>
    <x v="983"/>
    <x v="15"/>
    <x v="0"/>
    <n v="0.45739999999999997"/>
    <x v="12"/>
    <n v="33"/>
    <x v="2"/>
    <x v="7"/>
  </r>
  <r>
    <x v="983"/>
    <x v="8"/>
    <x v="0"/>
    <n v="0.45739999999999997"/>
    <x v="12"/>
    <n v="33"/>
    <x v="2"/>
    <x v="7"/>
  </r>
  <r>
    <x v="983"/>
    <x v="9"/>
    <x v="0"/>
    <n v="0.45739999999999997"/>
    <x v="12"/>
    <n v="33"/>
    <x v="2"/>
    <x v="7"/>
  </r>
  <r>
    <x v="983"/>
    <x v="10"/>
    <x v="0"/>
    <n v="0.45739999999999997"/>
    <x v="12"/>
    <n v="33"/>
    <x v="2"/>
    <x v="7"/>
  </r>
  <r>
    <x v="983"/>
    <x v="12"/>
    <x v="0"/>
    <n v="0.45739999999999997"/>
    <x v="12"/>
    <n v="33"/>
    <x v="2"/>
    <x v="7"/>
  </r>
  <r>
    <x v="983"/>
    <x v="18"/>
    <x v="0"/>
    <n v="0.10630000000000001"/>
    <x v="12"/>
    <n v="33"/>
    <x v="2"/>
    <x v="7"/>
  </r>
  <r>
    <x v="983"/>
    <x v="19"/>
    <x v="0"/>
    <n v="0.13600000000000001"/>
    <x v="12"/>
    <n v="33"/>
    <x v="2"/>
    <x v="7"/>
  </r>
  <r>
    <x v="983"/>
    <x v="13"/>
    <x v="0"/>
    <n v="8.9709999999999998E-2"/>
    <x v="12"/>
    <n v="33"/>
    <x v="2"/>
    <x v="7"/>
  </r>
  <r>
    <x v="983"/>
    <x v="20"/>
    <x v="0"/>
    <n v="0.13600000000000001"/>
    <x v="12"/>
    <n v="33"/>
    <x v="2"/>
    <x v="7"/>
  </r>
  <r>
    <x v="983"/>
    <x v="0"/>
    <x v="1"/>
    <n v="0.1678626"/>
    <x v="12"/>
    <n v="33"/>
    <x v="2"/>
    <x v="7"/>
  </r>
  <r>
    <x v="983"/>
    <x v="14"/>
    <x v="1"/>
    <n v="0.32652520000000002"/>
    <x v="12"/>
    <n v="33"/>
    <x v="2"/>
    <x v="7"/>
  </r>
  <r>
    <x v="983"/>
    <x v="2"/>
    <x v="1"/>
    <n v="0.33114389999999999"/>
    <x v="12"/>
    <n v="33"/>
    <x v="2"/>
    <x v="7"/>
  </r>
  <r>
    <x v="983"/>
    <x v="5"/>
    <x v="1"/>
    <n v="0.16661860000000001"/>
    <x v="12"/>
    <n v="33"/>
    <x v="2"/>
    <x v="7"/>
  </r>
  <r>
    <x v="983"/>
    <x v="6"/>
    <x v="1"/>
    <n v="0.33336909999999997"/>
    <x v="12"/>
    <n v="33"/>
    <x v="2"/>
    <x v="7"/>
  </r>
  <r>
    <x v="983"/>
    <x v="15"/>
    <x v="1"/>
    <n v="0.33755770000000002"/>
    <x v="12"/>
    <n v="33"/>
    <x v="2"/>
    <x v="7"/>
  </r>
  <r>
    <x v="983"/>
    <x v="8"/>
    <x v="1"/>
    <n v="0.3401382"/>
    <x v="12"/>
    <n v="33"/>
    <x v="2"/>
    <x v="7"/>
  </r>
  <r>
    <x v="983"/>
    <x v="9"/>
    <x v="1"/>
    <n v="0.36861709999999998"/>
    <x v="12"/>
    <n v="33"/>
    <x v="2"/>
    <x v="7"/>
  </r>
  <r>
    <x v="983"/>
    <x v="10"/>
    <x v="1"/>
    <n v="0.36700899999999997"/>
    <x v="12"/>
    <n v="33"/>
    <x v="2"/>
    <x v="7"/>
  </r>
  <r>
    <x v="983"/>
    <x v="12"/>
    <x v="1"/>
    <n v="0.42718289999999998"/>
    <x v="12"/>
    <n v="33"/>
    <x v="2"/>
    <x v="7"/>
  </r>
  <r>
    <x v="983"/>
    <x v="18"/>
    <x v="1"/>
    <n v="0.73513980000000001"/>
    <x v="12"/>
    <n v="33"/>
    <x v="2"/>
    <x v="7"/>
  </r>
  <r>
    <x v="983"/>
    <x v="19"/>
    <x v="1"/>
    <n v="0.82964550000000004"/>
    <x v="12"/>
    <n v="33"/>
    <x v="2"/>
    <x v="7"/>
  </r>
  <r>
    <x v="983"/>
    <x v="13"/>
    <x v="1"/>
    <n v="0.1385593"/>
    <x v="12"/>
    <n v="33"/>
    <x v="2"/>
    <x v="7"/>
  </r>
  <r>
    <x v="983"/>
    <x v="20"/>
    <x v="1"/>
    <n v="0.80492509999999995"/>
    <x v="12"/>
    <n v="33"/>
    <x v="2"/>
    <x v="7"/>
  </r>
  <r>
    <x v="984"/>
    <x v="0"/>
    <x v="3"/>
    <n v="0.89690000000000003"/>
    <x v="12"/>
    <n v="34"/>
    <x v="2"/>
    <x v="7"/>
  </r>
  <r>
    <x v="984"/>
    <x v="14"/>
    <x v="3"/>
    <n v="1.7285999999999999"/>
    <x v="12"/>
    <n v="34"/>
    <x v="2"/>
    <x v="7"/>
  </r>
  <r>
    <x v="984"/>
    <x v="2"/>
    <x v="3"/>
    <n v="1.758"/>
    <x v="12"/>
    <n v="34"/>
    <x v="2"/>
    <x v="7"/>
  </r>
  <r>
    <x v="984"/>
    <x v="5"/>
    <x v="3"/>
    <n v="1.4311"/>
    <x v="12"/>
    <n v="34"/>
    <x v="2"/>
    <x v="7"/>
  </r>
  <r>
    <x v="984"/>
    <x v="6"/>
    <x v="3"/>
    <n v="1.7596000000000001"/>
    <x v="12"/>
    <n v="34"/>
    <x v="2"/>
    <x v="7"/>
  </r>
  <r>
    <x v="984"/>
    <x v="15"/>
    <x v="3"/>
    <n v="1.7865"/>
    <x v="12"/>
    <n v="34"/>
    <x v="2"/>
    <x v="7"/>
  </r>
  <r>
    <x v="984"/>
    <x v="8"/>
    <x v="3"/>
    <n v="1.8078000000000001"/>
    <x v="12"/>
    <n v="34"/>
    <x v="2"/>
    <x v="7"/>
  </r>
  <r>
    <x v="984"/>
    <x v="9"/>
    <x v="3"/>
    <n v="1.9449000000000001"/>
    <x v="12"/>
    <n v="34"/>
    <x v="2"/>
    <x v="7"/>
  </r>
  <r>
    <x v="984"/>
    <x v="10"/>
    <x v="3"/>
    <n v="1.9501999999999999"/>
    <x v="12"/>
    <n v="34"/>
    <x v="2"/>
    <x v="7"/>
  </r>
  <r>
    <x v="984"/>
    <x v="12"/>
    <x v="3"/>
    <n v="2.2603"/>
    <x v="12"/>
    <n v="34"/>
    <x v="2"/>
    <x v="7"/>
  </r>
  <r>
    <x v="984"/>
    <x v="18"/>
    <x v="3"/>
    <n v="3.9100999999999999"/>
    <x v="12"/>
    <n v="34"/>
    <x v="2"/>
    <x v="7"/>
  </r>
  <r>
    <x v="984"/>
    <x v="19"/>
    <x v="3"/>
    <n v="4.4147999999999996"/>
    <x v="12"/>
    <n v="34"/>
    <x v="2"/>
    <x v="7"/>
  </r>
  <r>
    <x v="984"/>
    <x v="13"/>
    <x v="3"/>
    <n v="1.1642999999999999"/>
    <x v="12"/>
    <n v="34"/>
    <x v="2"/>
    <x v="7"/>
  </r>
  <r>
    <x v="984"/>
    <x v="20"/>
    <x v="3"/>
    <n v="4.2946"/>
    <x v="12"/>
    <n v="34"/>
    <x v="2"/>
    <x v="7"/>
  </r>
  <r>
    <x v="984"/>
    <x v="0"/>
    <x v="2"/>
    <n v="0.56292699999999996"/>
    <x v="12"/>
    <n v="34"/>
    <x v="2"/>
    <x v="7"/>
  </r>
  <r>
    <x v="984"/>
    <x v="14"/>
    <x v="2"/>
    <n v="1.0723659999999999"/>
    <x v="12"/>
    <n v="34"/>
    <x v="2"/>
    <x v="7"/>
  </r>
  <r>
    <x v="984"/>
    <x v="2"/>
    <x v="2"/>
    <n v="1.096268"/>
    <x v="12"/>
    <n v="34"/>
    <x v="2"/>
    <x v="7"/>
  </r>
  <r>
    <x v="984"/>
    <x v="5"/>
    <x v="2"/>
    <n v="1.1340699999999999"/>
    <x v="12"/>
    <n v="34"/>
    <x v="2"/>
    <x v="7"/>
  </r>
  <r>
    <x v="984"/>
    <x v="6"/>
    <x v="2"/>
    <n v="1.041369"/>
    <x v="12"/>
    <n v="34"/>
    <x v="2"/>
    <x v="7"/>
  </r>
  <r>
    <x v="984"/>
    <x v="15"/>
    <x v="2"/>
    <n v="0.99503900000000001"/>
    <x v="12"/>
    <n v="34"/>
    <x v="2"/>
    <x v="7"/>
  </r>
  <r>
    <x v="984"/>
    <x v="8"/>
    <x v="2"/>
    <n v="1.012356"/>
    <x v="12"/>
    <n v="34"/>
    <x v="2"/>
    <x v="7"/>
  </r>
  <r>
    <x v="984"/>
    <x v="9"/>
    <x v="2"/>
    <n v="1.12382"/>
    <x v="12"/>
    <n v="34"/>
    <x v="2"/>
    <x v="7"/>
  </r>
  <r>
    <x v="984"/>
    <x v="10"/>
    <x v="2"/>
    <n v="1.128128"/>
    <x v="12"/>
    <n v="34"/>
    <x v="2"/>
    <x v="7"/>
  </r>
  <r>
    <x v="984"/>
    <x v="12"/>
    <x v="2"/>
    <n v="1.380242"/>
    <x v="12"/>
    <n v="34"/>
    <x v="2"/>
    <x v="7"/>
  </r>
  <r>
    <x v="984"/>
    <x v="18"/>
    <x v="2"/>
    <n v="3.0726429999999998"/>
    <x v="12"/>
    <n v="34"/>
    <x v="2"/>
    <x v="7"/>
  </r>
  <r>
    <x v="984"/>
    <x v="19"/>
    <x v="2"/>
    <n v="3.453268"/>
    <x v="12"/>
    <n v="34"/>
    <x v="2"/>
    <x v="7"/>
  </r>
  <r>
    <x v="984"/>
    <x v="13"/>
    <x v="2"/>
    <n v="0.94064389999999998"/>
    <x v="12"/>
    <n v="34"/>
    <x v="2"/>
    <x v="7"/>
  </r>
  <r>
    <x v="984"/>
    <x v="20"/>
    <x v="2"/>
    <n v="3.3555450000000002"/>
    <x v="12"/>
    <n v="34"/>
    <x v="2"/>
    <x v="7"/>
  </r>
  <r>
    <x v="984"/>
    <x v="0"/>
    <x v="0"/>
    <n v="0.16625999999999999"/>
    <x v="12"/>
    <n v="34"/>
    <x v="2"/>
    <x v="7"/>
  </r>
  <r>
    <x v="984"/>
    <x v="14"/>
    <x v="0"/>
    <n v="0.33300000000000002"/>
    <x v="12"/>
    <n v="34"/>
    <x v="2"/>
    <x v="7"/>
  </r>
  <r>
    <x v="984"/>
    <x v="2"/>
    <x v="0"/>
    <n v="0.33300000000000002"/>
    <x v="12"/>
    <n v="34"/>
    <x v="2"/>
    <x v="7"/>
  </r>
  <r>
    <x v="984"/>
    <x v="5"/>
    <x v="0"/>
    <n v="0.10639"/>
    <x v="12"/>
    <n v="34"/>
    <x v="2"/>
    <x v="7"/>
  </r>
  <r>
    <x v="984"/>
    <x v="6"/>
    <x v="0"/>
    <n v="0.38919999999999999"/>
    <x v="12"/>
    <n v="34"/>
    <x v="2"/>
    <x v="7"/>
  </r>
  <r>
    <x v="984"/>
    <x v="15"/>
    <x v="0"/>
    <n v="0.45739999999999997"/>
    <x v="12"/>
    <n v="34"/>
    <x v="2"/>
    <x v="7"/>
  </r>
  <r>
    <x v="984"/>
    <x v="8"/>
    <x v="0"/>
    <n v="0.45739999999999997"/>
    <x v="12"/>
    <n v="34"/>
    <x v="2"/>
    <x v="7"/>
  </r>
  <r>
    <x v="984"/>
    <x v="9"/>
    <x v="0"/>
    <n v="0.45739999999999997"/>
    <x v="12"/>
    <n v="34"/>
    <x v="2"/>
    <x v="7"/>
  </r>
  <r>
    <x v="984"/>
    <x v="10"/>
    <x v="0"/>
    <n v="0.45739999999999997"/>
    <x v="12"/>
    <n v="34"/>
    <x v="2"/>
    <x v="7"/>
  </r>
  <r>
    <x v="984"/>
    <x v="12"/>
    <x v="0"/>
    <n v="0.45739999999999997"/>
    <x v="12"/>
    <n v="34"/>
    <x v="2"/>
    <x v="7"/>
  </r>
  <r>
    <x v="984"/>
    <x v="18"/>
    <x v="0"/>
    <n v="0.10630000000000001"/>
    <x v="12"/>
    <n v="34"/>
    <x v="2"/>
    <x v="7"/>
  </r>
  <r>
    <x v="984"/>
    <x v="19"/>
    <x v="0"/>
    <n v="0.13600000000000001"/>
    <x v="12"/>
    <n v="34"/>
    <x v="2"/>
    <x v="7"/>
  </r>
  <r>
    <x v="984"/>
    <x v="13"/>
    <x v="0"/>
    <n v="8.9709999999999998E-2"/>
    <x v="12"/>
    <n v="34"/>
    <x v="2"/>
    <x v="7"/>
  </r>
  <r>
    <x v="984"/>
    <x v="20"/>
    <x v="0"/>
    <n v="0.13600000000000001"/>
    <x v="12"/>
    <n v="34"/>
    <x v="2"/>
    <x v="7"/>
  </r>
  <r>
    <x v="984"/>
    <x v="0"/>
    <x v="1"/>
    <n v="0.167713"/>
    <x v="12"/>
    <n v="34"/>
    <x v="2"/>
    <x v="7"/>
  </r>
  <r>
    <x v="984"/>
    <x v="14"/>
    <x v="1"/>
    <n v="0.32323410000000002"/>
    <x v="12"/>
    <n v="34"/>
    <x v="2"/>
    <x v="7"/>
  </r>
  <r>
    <x v="984"/>
    <x v="2"/>
    <x v="1"/>
    <n v="0.32873170000000002"/>
    <x v="12"/>
    <n v="34"/>
    <x v="2"/>
    <x v="7"/>
  </r>
  <r>
    <x v="984"/>
    <x v="5"/>
    <x v="1"/>
    <n v="0.1646398"/>
    <x v="12"/>
    <n v="34"/>
    <x v="2"/>
    <x v="7"/>
  </r>
  <r>
    <x v="984"/>
    <x v="6"/>
    <x v="1"/>
    <n v="0.32903090000000002"/>
    <x v="12"/>
    <n v="34"/>
    <x v="2"/>
    <x v="7"/>
  </r>
  <r>
    <x v="984"/>
    <x v="15"/>
    <x v="1"/>
    <n v="0.334061"/>
    <x v="12"/>
    <n v="34"/>
    <x v="2"/>
    <x v="7"/>
  </r>
  <r>
    <x v="984"/>
    <x v="8"/>
    <x v="1"/>
    <n v="0.33804390000000001"/>
    <x v="12"/>
    <n v="34"/>
    <x v="2"/>
    <x v="7"/>
  </r>
  <r>
    <x v="984"/>
    <x v="9"/>
    <x v="1"/>
    <n v="0.36368050000000002"/>
    <x v="12"/>
    <n v="34"/>
    <x v="2"/>
    <x v="7"/>
  </r>
  <r>
    <x v="984"/>
    <x v="10"/>
    <x v="1"/>
    <n v="0.36467149999999998"/>
    <x v="12"/>
    <n v="34"/>
    <x v="2"/>
    <x v="7"/>
  </r>
  <r>
    <x v="984"/>
    <x v="12"/>
    <x v="1"/>
    <n v="0.42265770000000003"/>
    <x v="12"/>
    <n v="34"/>
    <x v="2"/>
    <x v="7"/>
  </r>
  <r>
    <x v="984"/>
    <x v="18"/>
    <x v="1"/>
    <n v="0.7311569"/>
    <x v="12"/>
    <n v="34"/>
    <x v="2"/>
    <x v="7"/>
  </r>
  <r>
    <x v="984"/>
    <x v="19"/>
    <x v="1"/>
    <n v="0.82553169999999998"/>
    <x v="12"/>
    <n v="34"/>
    <x v="2"/>
    <x v="7"/>
  </r>
  <r>
    <x v="984"/>
    <x v="13"/>
    <x v="1"/>
    <n v="0.13394600000000001"/>
    <x v="12"/>
    <n v="34"/>
    <x v="2"/>
    <x v="7"/>
  </r>
  <r>
    <x v="984"/>
    <x v="20"/>
    <x v="1"/>
    <n v="0.80305530000000003"/>
    <x v="12"/>
    <n v="34"/>
    <x v="2"/>
    <x v="7"/>
  </r>
  <r>
    <x v="985"/>
    <x v="0"/>
    <x v="3"/>
    <n v="0.89219999999999999"/>
    <x v="12"/>
    <n v="35"/>
    <x v="2"/>
    <x v="7"/>
  </r>
  <r>
    <x v="985"/>
    <x v="14"/>
    <x v="3"/>
    <n v="1.7706999999999999"/>
    <x v="12"/>
    <n v="35"/>
    <x v="2"/>
    <x v="7"/>
  </r>
  <r>
    <x v="985"/>
    <x v="2"/>
    <x v="3"/>
    <n v="1.8068"/>
    <x v="12"/>
    <n v="35"/>
    <x v="2"/>
    <x v="7"/>
  </r>
  <r>
    <x v="985"/>
    <x v="5"/>
    <x v="3"/>
    <n v="1.4669000000000001"/>
    <x v="12"/>
    <n v="35"/>
    <x v="2"/>
    <x v="7"/>
  </r>
  <r>
    <x v="985"/>
    <x v="6"/>
    <x v="3"/>
    <n v="1.8087"/>
    <x v="12"/>
    <n v="35"/>
    <x v="2"/>
    <x v="7"/>
  </r>
  <r>
    <x v="985"/>
    <x v="15"/>
    <x v="3"/>
    <n v="1.7769999999999999"/>
    <x v="12"/>
    <n v="35"/>
    <x v="2"/>
    <x v="7"/>
  </r>
  <r>
    <x v="985"/>
    <x v="8"/>
    <x v="3"/>
    <n v="1.8037000000000001"/>
    <x v="12"/>
    <n v="35"/>
    <x v="2"/>
    <x v="7"/>
  </r>
  <r>
    <x v="985"/>
    <x v="9"/>
    <x v="3"/>
    <n v="1.9360999999999999"/>
    <x v="12"/>
    <n v="35"/>
    <x v="2"/>
    <x v="7"/>
  </r>
  <r>
    <x v="985"/>
    <x v="10"/>
    <x v="3"/>
    <n v="1.9414"/>
    <x v="12"/>
    <n v="35"/>
    <x v="2"/>
    <x v="7"/>
  </r>
  <r>
    <x v="985"/>
    <x v="12"/>
    <x v="3"/>
    <n v="2.2361"/>
    <x v="12"/>
    <n v="35"/>
    <x v="2"/>
    <x v="7"/>
  </r>
  <r>
    <x v="985"/>
    <x v="18"/>
    <x v="3"/>
    <n v="3.9651000000000001"/>
    <x v="12"/>
    <n v="35"/>
    <x v="2"/>
    <x v="7"/>
  </r>
  <r>
    <x v="985"/>
    <x v="19"/>
    <x v="3"/>
    <n v="4.6074000000000002"/>
    <x v="12"/>
    <n v="35"/>
    <x v="2"/>
    <x v="7"/>
  </r>
  <r>
    <x v="985"/>
    <x v="13"/>
    <x v="3"/>
    <n v="1.1774"/>
    <x v="12"/>
    <n v="35"/>
    <x v="2"/>
    <x v="7"/>
  </r>
  <r>
    <x v="985"/>
    <x v="20"/>
    <x v="3"/>
    <n v="4.7346000000000004"/>
    <x v="12"/>
    <n v="35"/>
    <x v="2"/>
    <x v="7"/>
  </r>
  <r>
    <x v="985"/>
    <x v="0"/>
    <x v="2"/>
    <n v="0.55910590000000004"/>
    <x v="12"/>
    <n v="35"/>
    <x v="2"/>
    <x v="7"/>
  </r>
  <r>
    <x v="985"/>
    <x v="14"/>
    <x v="2"/>
    <n v="1.1065929999999999"/>
    <x v="12"/>
    <n v="35"/>
    <x v="2"/>
    <x v="7"/>
  </r>
  <r>
    <x v="985"/>
    <x v="2"/>
    <x v="2"/>
    <n v="1.1359429999999999"/>
    <x v="12"/>
    <n v="35"/>
    <x v="2"/>
    <x v="7"/>
  </r>
  <r>
    <x v="985"/>
    <x v="5"/>
    <x v="2"/>
    <n v="1.1657519999999999"/>
    <x v="12"/>
    <n v="35"/>
    <x v="2"/>
    <x v="7"/>
  </r>
  <r>
    <x v="985"/>
    <x v="6"/>
    <x v="2"/>
    <n v="1.081288"/>
    <x v="12"/>
    <n v="35"/>
    <x v="2"/>
    <x v="7"/>
  </r>
  <r>
    <x v="985"/>
    <x v="15"/>
    <x v="2"/>
    <n v="0.98731539999999995"/>
    <x v="12"/>
    <n v="35"/>
    <x v="2"/>
    <x v="7"/>
  </r>
  <r>
    <x v="985"/>
    <x v="8"/>
    <x v="2"/>
    <n v="1.009023"/>
    <x v="12"/>
    <n v="35"/>
    <x v="2"/>
    <x v="7"/>
  </r>
  <r>
    <x v="985"/>
    <x v="9"/>
    <x v="2"/>
    <n v="1.116665"/>
    <x v="12"/>
    <n v="35"/>
    <x v="2"/>
    <x v="7"/>
  </r>
  <r>
    <x v="985"/>
    <x v="10"/>
    <x v="2"/>
    <n v="1.1209739999999999"/>
    <x v="12"/>
    <n v="35"/>
    <x v="2"/>
    <x v="7"/>
  </r>
  <r>
    <x v="985"/>
    <x v="12"/>
    <x v="2"/>
    <n v="1.3605670000000001"/>
    <x v="12"/>
    <n v="35"/>
    <x v="2"/>
    <x v="7"/>
  </r>
  <r>
    <x v="985"/>
    <x v="18"/>
    <x v="2"/>
    <n v="3.1173579999999999"/>
    <x v="12"/>
    <n v="35"/>
    <x v="2"/>
    <x v="7"/>
  </r>
  <r>
    <x v="985"/>
    <x v="19"/>
    <x v="2"/>
    <n v="3.6098539999999999"/>
    <x v="12"/>
    <n v="35"/>
    <x v="2"/>
    <x v="7"/>
  </r>
  <r>
    <x v="985"/>
    <x v="13"/>
    <x v="2"/>
    <n v="0.95223690000000005"/>
    <x v="12"/>
    <n v="35"/>
    <x v="2"/>
    <x v="7"/>
  </r>
  <r>
    <x v="985"/>
    <x v="20"/>
    <x v="2"/>
    <n v="3.7132679999999998"/>
    <x v="12"/>
    <n v="35"/>
    <x v="2"/>
    <x v="7"/>
  </r>
  <r>
    <x v="985"/>
    <x v="0"/>
    <x v="0"/>
    <n v="0.16625999999999999"/>
    <x v="12"/>
    <n v="35"/>
    <x v="2"/>
    <x v="7"/>
  </r>
  <r>
    <x v="985"/>
    <x v="14"/>
    <x v="0"/>
    <n v="0.33300000000000002"/>
    <x v="12"/>
    <n v="35"/>
    <x v="2"/>
    <x v="7"/>
  </r>
  <r>
    <x v="985"/>
    <x v="2"/>
    <x v="0"/>
    <n v="0.33300000000000002"/>
    <x v="12"/>
    <n v="35"/>
    <x v="2"/>
    <x v="7"/>
  </r>
  <r>
    <x v="985"/>
    <x v="5"/>
    <x v="0"/>
    <n v="0.10639"/>
    <x v="12"/>
    <n v="35"/>
    <x v="2"/>
    <x v="7"/>
  </r>
  <r>
    <x v="985"/>
    <x v="6"/>
    <x v="0"/>
    <n v="0.38919999999999999"/>
    <x v="12"/>
    <n v="35"/>
    <x v="2"/>
    <x v="7"/>
  </r>
  <r>
    <x v="985"/>
    <x v="15"/>
    <x v="0"/>
    <n v="0.45739999999999997"/>
    <x v="12"/>
    <n v="35"/>
    <x v="2"/>
    <x v="7"/>
  </r>
  <r>
    <x v="985"/>
    <x v="8"/>
    <x v="0"/>
    <n v="0.45739999999999997"/>
    <x v="12"/>
    <n v="35"/>
    <x v="2"/>
    <x v="7"/>
  </r>
  <r>
    <x v="985"/>
    <x v="9"/>
    <x v="0"/>
    <n v="0.45739999999999997"/>
    <x v="12"/>
    <n v="35"/>
    <x v="2"/>
    <x v="7"/>
  </r>
  <r>
    <x v="985"/>
    <x v="10"/>
    <x v="0"/>
    <n v="0.45739999999999997"/>
    <x v="12"/>
    <n v="35"/>
    <x v="2"/>
    <x v="7"/>
  </r>
  <r>
    <x v="985"/>
    <x v="12"/>
    <x v="0"/>
    <n v="0.45739999999999997"/>
    <x v="12"/>
    <n v="35"/>
    <x v="2"/>
    <x v="7"/>
  </r>
  <r>
    <x v="985"/>
    <x v="18"/>
    <x v="0"/>
    <n v="0.10630000000000001"/>
    <x v="12"/>
    <n v="35"/>
    <x v="2"/>
    <x v="7"/>
  </r>
  <r>
    <x v="985"/>
    <x v="19"/>
    <x v="0"/>
    <n v="0.13600000000000001"/>
    <x v="12"/>
    <n v="35"/>
    <x v="2"/>
    <x v="7"/>
  </r>
  <r>
    <x v="985"/>
    <x v="13"/>
    <x v="0"/>
    <n v="8.9709999999999998E-2"/>
    <x v="12"/>
    <n v="35"/>
    <x v="2"/>
    <x v="7"/>
  </r>
  <r>
    <x v="985"/>
    <x v="20"/>
    <x v="0"/>
    <n v="0.13600000000000001"/>
    <x v="12"/>
    <n v="35"/>
    <x v="2"/>
    <x v="7"/>
  </r>
  <r>
    <x v="985"/>
    <x v="0"/>
    <x v="1"/>
    <n v="0.16683410000000001"/>
    <x v="12"/>
    <n v="35"/>
    <x v="2"/>
    <x v="7"/>
  </r>
  <r>
    <x v="985"/>
    <x v="14"/>
    <x v="1"/>
    <n v="0.33110650000000003"/>
    <x v="12"/>
    <n v="35"/>
    <x v="2"/>
    <x v="7"/>
  </r>
  <r>
    <x v="985"/>
    <x v="2"/>
    <x v="1"/>
    <n v="0.33785690000000002"/>
    <x v="12"/>
    <n v="35"/>
    <x v="2"/>
    <x v="7"/>
  </r>
  <r>
    <x v="985"/>
    <x v="5"/>
    <x v="1"/>
    <n v="0.1687584"/>
    <x v="12"/>
    <n v="35"/>
    <x v="2"/>
    <x v="7"/>
  </r>
  <r>
    <x v="985"/>
    <x v="6"/>
    <x v="1"/>
    <n v="0.33821220000000002"/>
    <x v="12"/>
    <n v="35"/>
    <x v="2"/>
    <x v="7"/>
  </r>
  <r>
    <x v="985"/>
    <x v="15"/>
    <x v="1"/>
    <n v="0.33228449999999998"/>
    <x v="12"/>
    <n v="35"/>
    <x v="2"/>
    <x v="7"/>
  </r>
  <r>
    <x v="985"/>
    <x v="8"/>
    <x v="1"/>
    <n v="0.3372772"/>
    <x v="12"/>
    <n v="35"/>
    <x v="2"/>
    <x v="7"/>
  </r>
  <r>
    <x v="985"/>
    <x v="9"/>
    <x v="1"/>
    <n v="0.36203489999999999"/>
    <x v="12"/>
    <n v="35"/>
    <x v="2"/>
    <x v="7"/>
  </r>
  <r>
    <x v="985"/>
    <x v="10"/>
    <x v="1"/>
    <n v="0.36302600000000002"/>
    <x v="12"/>
    <n v="35"/>
    <x v="2"/>
    <x v="7"/>
  </r>
  <r>
    <x v="985"/>
    <x v="12"/>
    <x v="1"/>
    <n v="0.41813250000000002"/>
    <x v="12"/>
    <n v="35"/>
    <x v="2"/>
    <x v="7"/>
  </r>
  <r>
    <x v="985"/>
    <x v="18"/>
    <x v="1"/>
    <n v="0.74144149999999998"/>
    <x v="12"/>
    <n v="35"/>
    <x v="2"/>
    <x v="7"/>
  </r>
  <r>
    <x v="985"/>
    <x v="19"/>
    <x v="1"/>
    <n v="0.86154629999999999"/>
    <x v="12"/>
    <n v="35"/>
    <x v="2"/>
    <x v="7"/>
  </r>
  <r>
    <x v="985"/>
    <x v="13"/>
    <x v="1"/>
    <n v="0.13545309999999999"/>
    <x v="12"/>
    <n v="35"/>
    <x v="2"/>
    <x v="7"/>
  </r>
  <r>
    <x v="985"/>
    <x v="20"/>
    <x v="1"/>
    <n v="0.88533170000000005"/>
    <x v="12"/>
    <n v="35"/>
    <x v="2"/>
    <x v="7"/>
  </r>
  <r>
    <x v="986"/>
    <x v="0"/>
    <x v="3"/>
    <n v="0.89439999999999997"/>
    <x v="12"/>
    <n v="36"/>
    <x v="2"/>
    <x v="7"/>
  </r>
  <r>
    <x v="986"/>
    <x v="14"/>
    <x v="3"/>
    <n v="1.8653"/>
    <x v="12"/>
    <n v="36"/>
    <x v="2"/>
    <x v="7"/>
  </r>
  <r>
    <x v="986"/>
    <x v="2"/>
    <x v="3"/>
    <n v="1.9089"/>
    <x v="12"/>
    <n v="36"/>
    <x v="2"/>
    <x v="7"/>
  </r>
  <r>
    <x v="986"/>
    <x v="5"/>
    <x v="3"/>
    <n v="1.5539000000000001"/>
    <x v="12"/>
    <n v="36"/>
    <x v="2"/>
    <x v="7"/>
  </r>
  <r>
    <x v="986"/>
    <x v="6"/>
    <x v="3"/>
    <n v="1.8977999999999999"/>
    <x v="12"/>
    <n v="36"/>
    <x v="2"/>
    <x v="7"/>
  </r>
  <r>
    <x v="986"/>
    <x v="15"/>
    <x v="3"/>
    <n v="1.7806999999999999"/>
    <x v="12"/>
    <n v="36"/>
    <x v="2"/>
    <x v="7"/>
  </r>
  <r>
    <x v="986"/>
    <x v="8"/>
    <x v="3"/>
    <n v="1.8037000000000001"/>
    <x v="12"/>
    <n v="36"/>
    <x v="2"/>
    <x v="7"/>
  </r>
  <r>
    <x v="986"/>
    <x v="9"/>
    <x v="3"/>
    <n v="1.9376"/>
    <x v="12"/>
    <n v="36"/>
    <x v="2"/>
    <x v="7"/>
  </r>
  <r>
    <x v="986"/>
    <x v="10"/>
    <x v="3"/>
    <n v="1.9456"/>
    <x v="12"/>
    <n v="36"/>
    <x v="2"/>
    <x v="7"/>
  </r>
  <r>
    <x v="986"/>
    <x v="12"/>
    <x v="3"/>
    <n v="2.2425999999999999"/>
    <x v="12"/>
    <n v="36"/>
    <x v="2"/>
    <x v="7"/>
  </r>
  <r>
    <x v="986"/>
    <x v="18"/>
    <x v="3"/>
    <n v="4.6650999999999998"/>
    <x v="12"/>
    <n v="36"/>
    <x v="2"/>
    <x v="7"/>
  </r>
  <r>
    <x v="986"/>
    <x v="19"/>
    <x v="3"/>
    <n v="4.6070000000000002"/>
    <x v="12"/>
    <n v="36"/>
    <x v="2"/>
    <x v="7"/>
  </r>
  <r>
    <x v="986"/>
    <x v="13"/>
    <x v="3"/>
    <n v="1.1632"/>
    <x v="12"/>
    <n v="36"/>
    <x v="2"/>
    <x v="7"/>
  </r>
  <r>
    <x v="986"/>
    <x v="20"/>
    <x v="3"/>
    <n v="4.7346000000000004"/>
    <x v="12"/>
    <n v="36"/>
    <x v="2"/>
    <x v="7"/>
  </r>
  <r>
    <x v="986"/>
    <x v="0"/>
    <x v="2"/>
    <n v="0.56089449999999996"/>
    <x v="12"/>
    <n v="36"/>
    <x v="2"/>
    <x v="7"/>
  </r>
  <r>
    <x v="986"/>
    <x v="14"/>
    <x v="2"/>
    <n v="1.1835039999999999"/>
    <x v="12"/>
    <n v="36"/>
    <x v="2"/>
    <x v="7"/>
  </r>
  <r>
    <x v="986"/>
    <x v="2"/>
    <x v="2"/>
    <n v="1.2189509999999999"/>
    <x v="12"/>
    <n v="36"/>
    <x v="2"/>
    <x v="7"/>
  </r>
  <r>
    <x v="986"/>
    <x v="5"/>
    <x v="2"/>
    <n v="1.2427429999999999"/>
    <x v="12"/>
    <n v="36"/>
    <x v="2"/>
    <x v="7"/>
  </r>
  <r>
    <x v="986"/>
    <x v="6"/>
    <x v="2"/>
    <n v="1.1537269999999999"/>
    <x v="12"/>
    <n v="36"/>
    <x v="2"/>
    <x v="7"/>
  </r>
  <r>
    <x v="986"/>
    <x v="15"/>
    <x v="2"/>
    <n v="0.99032359999999997"/>
    <x v="12"/>
    <n v="36"/>
    <x v="2"/>
    <x v="7"/>
  </r>
  <r>
    <x v="986"/>
    <x v="8"/>
    <x v="2"/>
    <n v="1.009023"/>
    <x v="12"/>
    <n v="36"/>
    <x v="2"/>
    <x v="7"/>
  </r>
  <r>
    <x v="986"/>
    <x v="9"/>
    <x v="2"/>
    <n v="1.117885"/>
    <x v="12"/>
    <n v="36"/>
    <x v="2"/>
    <x v="7"/>
  </r>
  <r>
    <x v="986"/>
    <x v="10"/>
    <x v="2"/>
    <n v="1.1243890000000001"/>
    <x v="12"/>
    <n v="36"/>
    <x v="2"/>
    <x v="7"/>
  </r>
  <r>
    <x v="986"/>
    <x v="12"/>
    <x v="2"/>
    <n v="1.3658520000000001"/>
    <x v="12"/>
    <n v="36"/>
    <x v="2"/>
    <x v="7"/>
  </r>
  <r>
    <x v="986"/>
    <x v="18"/>
    <x v="2"/>
    <n v="3.6864650000000001"/>
    <x v="12"/>
    <n v="36"/>
    <x v="2"/>
    <x v="7"/>
  </r>
  <r>
    <x v="986"/>
    <x v="19"/>
    <x v="2"/>
    <n v="3.6095280000000001"/>
    <x v="12"/>
    <n v="36"/>
    <x v="2"/>
    <x v="7"/>
  </r>
  <r>
    <x v="986"/>
    <x v="13"/>
    <x v="2"/>
    <n v="0.93967060000000002"/>
    <x v="12"/>
    <n v="36"/>
    <x v="2"/>
    <x v="7"/>
  </r>
  <r>
    <x v="986"/>
    <x v="20"/>
    <x v="2"/>
    <n v="3.7132679999999998"/>
    <x v="12"/>
    <n v="36"/>
    <x v="2"/>
    <x v="7"/>
  </r>
  <r>
    <x v="986"/>
    <x v="0"/>
    <x v="0"/>
    <n v="0.16625999999999999"/>
    <x v="12"/>
    <n v="36"/>
    <x v="2"/>
    <x v="7"/>
  </r>
  <r>
    <x v="986"/>
    <x v="14"/>
    <x v="0"/>
    <n v="0.33300000000000002"/>
    <x v="12"/>
    <n v="36"/>
    <x v="2"/>
    <x v="7"/>
  </r>
  <r>
    <x v="986"/>
    <x v="2"/>
    <x v="0"/>
    <n v="0.33300000000000002"/>
    <x v="12"/>
    <n v="36"/>
    <x v="2"/>
    <x v="7"/>
  </r>
  <r>
    <x v="986"/>
    <x v="5"/>
    <x v="0"/>
    <n v="0.10639"/>
    <x v="12"/>
    <n v="36"/>
    <x v="2"/>
    <x v="7"/>
  </r>
  <r>
    <x v="986"/>
    <x v="6"/>
    <x v="0"/>
    <n v="0.38919999999999999"/>
    <x v="12"/>
    <n v="36"/>
    <x v="2"/>
    <x v="7"/>
  </r>
  <r>
    <x v="986"/>
    <x v="15"/>
    <x v="0"/>
    <n v="0.45739999999999997"/>
    <x v="12"/>
    <n v="36"/>
    <x v="2"/>
    <x v="7"/>
  </r>
  <r>
    <x v="986"/>
    <x v="8"/>
    <x v="0"/>
    <n v="0.45739999999999997"/>
    <x v="12"/>
    <n v="36"/>
    <x v="2"/>
    <x v="7"/>
  </r>
  <r>
    <x v="986"/>
    <x v="9"/>
    <x v="0"/>
    <n v="0.45739999999999997"/>
    <x v="12"/>
    <n v="36"/>
    <x v="2"/>
    <x v="7"/>
  </r>
  <r>
    <x v="986"/>
    <x v="10"/>
    <x v="0"/>
    <n v="0.45739999999999997"/>
    <x v="12"/>
    <n v="36"/>
    <x v="2"/>
    <x v="7"/>
  </r>
  <r>
    <x v="986"/>
    <x v="12"/>
    <x v="0"/>
    <n v="0.45739999999999997"/>
    <x v="12"/>
    <n v="36"/>
    <x v="2"/>
    <x v="7"/>
  </r>
  <r>
    <x v="986"/>
    <x v="18"/>
    <x v="0"/>
    <n v="0.10630000000000001"/>
    <x v="12"/>
    <n v="36"/>
    <x v="2"/>
    <x v="7"/>
  </r>
  <r>
    <x v="986"/>
    <x v="19"/>
    <x v="0"/>
    <n v="0.13600000000000001"/>
    <x v="12"/>
    <n v="36"/>
    <x v="2"/>
    <x v="7"/>
  </r>
  <r>
    <x v="986"/>
    <x v="13"/>
    <x v="0"/>
    <n v="8.9709999999999998E-2"/>
    <x v="12"/>
    <n v="36"/>
    <x v="2"/>
    <x v="7"/>
  </r>
  <r>
    <x v="986"/>
    <x v="20"/>
    <x v="0"/>
    <n v="0.13600000000000001"/>
    <x v="12"/>
    <n v="36"/>
    <x v="2"/>
    <x v="7"/>
  </r>
  <r>
    <x v="986"/>
    <x v="0"/>
    <x v="1"/>
    <n v="0.16724549999999999"/>
    <x v="12"/>
    <n v="36"/>
    <x v="2"/>
    <x v="7"/>
  </r>
  <r>
    <x v="986"/>
    <x v="14"/>
    <x v="1"/>
    <n v="0.34879599999999999"/>
    <x v="12"/>
    <n v="36"/>
    <x v="2"/>
    <x v="7"/>
  </r>
  <r>
    <x v="986"/>
    <x v="2"/>
    <x v="1"/>
    <n v="0.35694880000000001"/>
    <x v="12"/>
    <n v="36"/>
    <x v="2"/>
    <x v="7"/>
  </r>
  <r>
    <x v="986"/>
    <x v="5"/>
    <x v="1"/>
    <n v="0.17876729999999999"/>
    <x v="12"/>
    <n v="36"/>
    <x v="2"/>
    <x v="7"/>
  </r>
  <r>
    <x v="986"/>
    <x v="6"/>
    <x v="1"/>
    <n v="0.3548732"/>
    <x v="12"/>
    <n v="36"/>
    <x v="2"/>
    <x v="7"/>
  </r>
  <r>
    <x v="986"/>
    <x v="15"/>
    <x v="1"/>
    <n v="0.33297640000000001"/>
    <x v="12"/>
    <n v="36"/>
    <x v="2"/>
    <x v="7"/>
  </r>
  <r>
    <x v="986"/>
    <x v="8"/>
    <x v="1"/>
    <n v="0.3372772"/>
    <x v="12"/>
    <n v="36"/>
    <x v="2"/>
    <x v="7"/>
  </r>
  <r>
    <x v="986"/>
    <x v="9"/>
    <x v="1"/>
    <n v="0.36231540000000001"/>
    <x v="12"/>
    <n v="36"/>
    <x v="2"/>
    <x v="7"/>
  </r>
  <r>
    <x v="986"/>
    <x v="10"/>
    <x v="1"/>
    <n v="0.36381140000000001"/>
    <x v="12"/>
    <n v="36"/>
    <x v="2"/>
    <x v="7"/>
  </r>
  <r>
    <x v="986"/>
    <x v="12"/>
    <x v="1"/>
    <n v="0.419348"/>
    <x v="12"/>
    <n v="36"/>
    <x v="2"/>
    <x v="7"/>
  </r>
  <r>
    <x v="986"/>
    <x v="18"/>
    <x v="1"/>
    <n v="0.87233579999999999"/>
    <x v="12"/>
    <n v="36"/>
    <x v="2"/>
    <x v="7"/>
  </r>
  <r>
    <x v="986"/>
    <x v="19"/>
    <x v="1"/>
    <n v="0.86147149999999995"/>
    <x v="12"/>
    <n v="36"/>
    <x v="2"/>
    <x v="7"/>
  </r>
  <r>
    <x v="986"/>
    <x v="13"/>
    <x v="1"/>
    <n v="0.13381950000000001"/>
    <x v="12"/>
    <n v="36"/>
    <x v="2"/>
    <x v="7"/>
  </r>
  <r>
    <x v="986"/>
    <x v="20"/>
    <x v="1"/>
    <n v="0.88533170000000005"/>
    <x v="12"/>
    <n v="36"/>
    <x v="2"/>
    <x v="7"/>
  </r>
  <r>
    <x v="987"/>
    <x v="0"/>
    <x v="3"/>
    <n v="0.89870000000000005"/>
    <x v="12"/>
    <n v="37"/>
    <x v="2"/>
    <x v="8"/>
  </r>
  <r>
    <x v="987"/>
    <x v="14"/>
    <x v="3"/>
    <n v="1.8290999999999999"/>
    <x v="12"/>
    <n v="37"/>
    <x v="2"/>
    <x v="8"/>
  </r>
  <r>
    <x v="987"/>
    <x v="2"/>
    <x v="3"/>
    <n v="1.8565"/>
    <x v="12"/>
    <n v="37"/>
    <x v="2"/>
    <x v="8"/>
  </r>
  <r>
    <x v="987"/>
    <x v="5"/>
    <x v="3"/>
    <n v="1.5258"/>
    <x v="12"/>
    <n v="37"/>
    <x v="2"/>
    <x v="8"/>
  </r>
  <r>
    <x v="987"/>
    <x v="6"/>
    <x v="3"/>
    <n v="1.8613999999999999"/>
    <x v="12"/>
    <n v="37"/>
    <x v="2"/>
    <x v="8"/>
  </r>
  <r>
    <x v="987"/>
    <x v="15"/>
    <x v="3"/>
    <n v="1.7191000000000001"/>
    <x v="12"/>
    <n v="37"/>
    <x v="2"/>
    <x v="8"/>
  </r>
  <r>
    <x v="987"/>
    <x v="8"/>
    <x v="3"/>
    <n v="1.7339"/>
    <x v="12"/>
    <n v="37"/>
    <x v="2"/>
    <x v="8"/>
  </r>
  <r>
    <x v="987"/>
    <x v="9"/>
    <x v="3"/>
    <n v="1.9311"/>
    <x v="12"/>
    <n v="37"/>
    <x v="2"/>
    <x v="8"/>
  </r>
  <r>
    <x v="987"/>
    <x v="10"/>
    <x v="3"/>
    <n v="1.9454"/>
    <x v="12"/>
    <n v="37"/>
    <x v="2"/>
    <x v="8"/>
  </r>
  <r>
    <x v="987"/>
    <x v="12"/>
    <x v="3"/>
    <n v="2.2309000000000001"/>
    <x v="12"/>
    <n v="37"/>
    <x v="2"/>
    <x v="8"/>
  </r>
  <r>
    <x v="987"/>
    <x v="18"/>
    <x v="3"/>
    <n v="4.6140999999999996"/>
    <x v="12"/>
    <n v="37"/>
    <x v="2"/>
    <x v="8"/>
  </r>
  <r>
    <x v="987"/>
    <x v="19"/>
    <x v="3"/>
    <n v="4.6196999999999999"/>
    <x v="12"/>
    <n v="37"/>
    <x v="2"/>
    <x v="8"/>
  </r>
  <r>
    <x v="987"/>
    <x v="13"/>
    <x v="3"/>
    <n v="1.1960999999999999"/>
    <x v="12"/>
    <n v="37"/>
    <x v="2"/>
    <x v="8"/>
  </r>
  <r>
    <x v="987"/>
    <x v="20"/>
    <x v="3"/>
    <n v="4.8857999999999997"/>
    <x v="12"/>
    <n v="37"/>
    <x v="2"/>
    <x v="8"/>
  </r>
  <r>
    <x v="987"/>
    <x v="0"/>
    <x v="2"/>
    <n v="0.56439039999999996"/>
    <x v="12"/>
    <n v="37"/>
    <x v="2"/>
    <x v="8"/>
  </r>
  <r>
    <x v="987"/>
    <x v="14"/>
    <x v="2"/>
    <n v="1.1540729999999999"/>
    <x v="12"/>
    <n v="37"/>
    <x v="2"/>
    <x v="8"/>
  </r>
  <r>
    <x v="987"/>
    <x v="2"/>
    <x v="2"/>
    <n v="1.17635"/>
    <x v="12"/>
    <n v="37"/>
    <x v="2"/>
    <x v="8"/>
  </r>
  <r>
    <x v="987"/>
    <x v="5"/>
    <x v="2"/>
    <n v="1.217875"/>
    <x v="12"/>
    <n v="37"/>
    <x v="2"/>
    <x v="8"/>
  </r>
  <r>
    <x v="987"/>
    <x v="6"/>
    <x v="2"/>
    <n v="1.124133"/>
    <x v="12"/>
    <n v="37"/>
    <x v="2"/>
    <x v="8"/>
  </r>
  <r>
    <x v="987"/>
    <x v="15"/>
    <x v="2"/>
    <n v="0.94024229999999998"/>
    <x v="12"/>
    <n v="37"/>
    <x v="2"/>
    <x v="8"/>
  </r>
  <r>
    <x v="987"/>
    <x v="8"/>
    <x v="2"/>
    <n v="0.95227479999999998"/>
    <x v="12"/>
    <n v="37"/>
    <x v="2"/>
    <x v="8"/>
  </r>
  <r>
    <x v="987"/>
    <x v="9"/>
    <x v="2"/>
    <n v="1.1126"/>
    <x v="12"/>
    <n v="37"/>
    <x v="2"/>
    <x v="8"/>
  </r>
  <r>
    <x v="987"/>
    <x v="10"/>
    <x v="2"/>
    <n v="1.1242259999999999"/>
    <x v="12"/>
    <n v="37"/>
    <x v="2"/>
    <x v="8"/>
  </r>
  <r>
    <x v="987"/>
    <x v="12"/>
    <x v="2"/>
    <n v="1.3563400000000001"/>
    <x v="12"/>
    <n v="37"/>
    <x v="2"/>
    <x v="8"/>
  </r>
  <r>
    <x v="987"/>
    <x v="18"/>
    <x v="2"/>
    <n v="3.6450010000000002"/>
    <x v="12"/>
    <n v="37"/>
    <x v="2"/>
    <x v="8"/>
  </r>
  <r>
    <x v="987"/>
    <x v="19"/>
    <x v="2"/>
    <n v="3.619853"/>
    <x v="12"/>
    <n v="37"/>
    <x v="2"/>
    <x v="8"/>
  </r>
  <r>
    <x v="987"/>
    <x v="13"/>
    <x v="2"/>
    <n v="0.96878549999999997"/>
    <x v="12"/>
    <n v="37"/>
    <x v="2"/>
    <x v="8"/>
  </r>
  <r>
    <x v="987"/>
    <x v="20"/>
    <x v="2"/>
    <n v="3.836195"/>
    <x v="12"/>
    <n v="37"/>
    <x v="2"/>
    <x v="8"/>
  </r>
  <r>
    <x v="987"/>
    <x v="0"/>
    <x v="0"/>
    <n v="0.16625999999999999"/>
    <x v="12"/>
    <n v="37"/>
    <x v="2"/>
    <x v="8"/>
  </r>
  <r>
    <x v="987"/>
    <x v="14"/>
    <x v="0"/>
    <n v="0.33300000000000002"/>
    <x v="12"/>
    <n v="37"/>
    <x v="2"/>
    <x v="8"/>
  </r>
  <r>
    <x v="987"/>
    <x v="2"/>
    <x v="0"/>
    <n v="0.33300000000000002"/>
    <x v="12"/>
    <n v="37"/>
    <x v="2"/>
    <x v="8"/>
  </r>
  <r>
    <x v="987"/>
    <x v="5"/>
    <x v="0"/>
    <n v="0.10639"/>
    <x v="12"/>
    <n v="37"/>
    <x v="2"/>
    <x v="8"/>
  </r>
  <r>
    <x v="987"/>
    <x v="6"/>
    <x v="0"/>
    <n v="0.38919999999999999"/>
    <x v="12"/>
    <n v="37"/>
    <x v="2"/>
    <x v="8"/>
  </r>
  <r>
    <x v="987"/>
    <x v="15"/>
    <x v="0"/>
    <n v="0.45739999999999997"/>
    <x v="12"/>
    <n v="37"/>
    <x v="2"/>
    <x v="8"/>
  </r>
  <r>
    <x v="987"/>
    <x v="8"/>
    <x v="0"/>
    <n v="0.45739999999999997"/>
    <x v="12"/>
    <n v="37"/>
    <x v="2"/>
    <x v="8"/>
  </r>
  <r>
    <x v="987"/>
    <x v="9"/>
    <x v="0"/>
    <n v="0.45739999999999997"/>
    <x v="12"/>
    <n v="37"/>
    <x v="2"/>
    <x v="8"/>
  </r>
  <r>
    <x v="987"/>
    <x v="10"/>
    <x v="0"/>
    <n v="0.45739999999999997"/>
    <x v="12"/>
    <n v="37"/>
    <x v="2"/>
    <x v="8"/>
  </r>
  <r>
    <x v="987"/>
    <x v="12"/>
    <x v="0"/>
    <n v="0.45739999999999997"/>
    <x v="12"/>
    <n v="37"/>
    <x v="2"/>
    <x v="8"/>
  </r>
  <r>
    <x v="987"/>
    <x v="18"/>
    <x v="0"/>
    <n v="0.10630000000000001"/>
    <x v="12"/>
    <n v="37"/>
    <x v="2"/>
    <x v="8"/>
  </r>
  <r>
    <x v="987"/>
    <x v="19"/>
    <x v="0"/>
    <n v="0.13600000000000001"/>
    <x v="12"/>
    <n v="37"/>
    <x v="2"/>
    <x v="8"/>
  </r>
  <r>
    <x v="987"/>
    <x v="13"/>
    <x v="0"/>
    <n v="8.9709999999999998E-2"/>
    <x v="12"/>
    <n v="37"/>
    <x v="2"/>
    <x v="8"/>
  </r>
  <r>
    <x v="987"/>
    <x v="20"/>
    <x v="0"/>
    <n v="0.13600000000000001"/>
    <x v="12"/>
    <n v="37"/>
    <x v="2"/>
    <x v="8"/>
  </r>
  <r>
    <x v="987"/>
    <x v="0"/>
    <x v="1"/>
    <n v="0.16804959999999999"/>
    <x v="12"/>
    <n v="37"/>
    <x v="2"/>
    <x v="8"/>
  </r>
  <r>
    <x v="987"/>
    <x v="14"/>
    <x v="1"/>
    <n v="0.34202680000000002"/>
    <x v="12"/>
    <n v="37"/>
    <x v="2"/>
    <x v="8"/>
  </r>
  <r>
    <x v="987"/>
    <x v="2"/>
    <x v="1"/>
    <n v="0.34715040000000003"/>
    <x v="12"/>
    <n v="37"/>
    <x v="2"/>
    <x v="8"/>
  </r>
  <r>
    <x v="987"/>
    <x v="5"/>
    <x v="1"/>
    <n v="0.17553450000000001"/>
    <x v="12"/>
    <n v="37"/>
    <x v="2"/>
    <x v="8"/>
  </r>
  <r>
    <x v="987"/>
    <x v="6"/>
    <x v="1"/>
    <n v="0.34806670000000001"/>
    <x v="12"/>
    <n v="37"/>
    <x v="2"/>
    <x v="8"/>
  </r>
  <r>
    <x v="987"/>
    <x v="15"/>
    <x v="1"/>
    <n v="0.32145770000000001"/>
    <x v="12"/>
    <n v="37"/>
    <x v="2"/>
    <x v="8"/>
  </r>
  <r>
    <x v="987"/>
    <x v="8"/>
    <x v="1"/>
    <n v="0.32422519999999999"/>
    <x v="12"/>
    <n v="37"/>
    <x v="2"/>
    <x v="8"/>
  </r>
  <r>
    <x v="987"/>
    <x v="9"/>
    <x v="1"/>
    <n v="0.36109999999999998"/>
    <x v="12"/>
    <n v="37"/>
    <x v="2"/>
    <x v="8"/>
  </r>
  <r>
    <x v="987"/>
    <x v="10"/>
    <x v="1"/>
    <n v="0.36377399999999999"/>
    <x v="12"/>
    <n v="37"/>
    <x v="2"/>
    <x v="8"/>
  </r>
  <r>
    <x v="987"/>
    <x v="12"/>
    <x v="1"/>
    <n v="0.41716019999999998"/>
    <x v="12"/>
    <n v="37"/>
    <x v="2"/>
    <x v="8"/>
  </r>
  <r>
    <x v="987"/>
    <x v="18"/>
    <x v="1"/>
    <n v="0.86279919999999999"/>
    <x v="12"/>
    <n v="37"/>
    <x v="2"/>
    <x v="8"/>
  </r>
  <r>
    <x v="987"/>
    <x v="19"/>
    <x v="1"/>
    <n v="0.86384640000000001"/>
    <x v="12"/>
    <n v="37"/>
    <x v="2"/>
    <x v="8"/>
  </r>
  <r>
    <x v="987"/>
    <x v="13"/>
    <x v="1"/>
    <n v="0.13760439999999999"/>
    <x v="12"/>
    <n v="37"/>
    <x v="2"/>
    <x v="8"/>
  </r>
  <r>
    <x v="987"/>
    <x v="20"/>
    <x v="1"/>
    <n v="0.91360490000000005"/>
    <x v="12"/>
    <n v="37"/>
    <x v="2"/>
    <x v="8"/>
  </r>
  <r>
    <x v="988"/>
    <x v="0"/>
    <x v="3"/>
    <n v="0.90390000000000004"/>
    <x v="12"/>
    <n v="38"/>
    <x v="2"/>
    <x v="8"/>
  </r>
  <r>
    <x v="988"/>
    <x v="14"/>
    <x v="3"/>
    <n v="1.8229"/>
    <x v="12"/>
    <n v="38"/>
    <x v="2"/>
    <x v="8"/>
  </r>
  <r>
    <x v="988"/>
    <x v="2"/>
    <x v="3"/>
    <n v="1.8540000000000001"/>
    <x v="12"/>
    <n v="38"/>
    <x v="2"/>
    <x v="8"/>
  </r>
  <r>
    <x v="988"/>
    <x v="5"/>
    <x v="3"/>
    <n v="1.516"/>
    <x v="12"/>
    <n v="38"/>
    <x v="2"/>
    <x v="8"/>
  </r>
  <r>
    <x v="988"/>
    <x v="6"/>
    <x v="3"/>
    <n v="1.8506"/>
    <x v="12"/>
    <n v="38"/>
    <x v="2"/>
    <x v="8"/>
  </r>
  <r>
    <x v="988"/>
    <x v="15"/>
    <x v="3"/>
    <n v="1.7034"/>
    <x v="12"/>
    <n v="38"/>
    <x v="2"/>
    <x v="8"/>
  </r>
  <r>
    <x v="988"/>
    <x v="8"/>
    <x v="3"/>
    <n v="1.7208000000000001"/>
    <x v="12"/>
    <n v="38"/>
    <x v="2"/>
    <x v="8"/>
  </r>
  <r>
    <x v="988"/>
    <x v="9"/>
    <x v="3"/>
    <n v="1.9266000000000001"/>
    <x v="12"/>
    <n v="38"/>
    <x v="2"/>
    <x v="8"/>
  </r>
  <r>
    <x v="988"/>
    <x v="10"/>
    <x v="3"/>
    <n v="1.9470000000000001"/>
    <x v="12"/>
    <n v="38"/>
    <x v="2"/>
    <x v="8"/>
  </r>
  <r>
    <x v="988"/>
    <x v="12"/>
    <x v="3"/>
    <n v="2.2323"/>
    <x v="12"/>
    <n v="38"/>
    <x v="2"/>
    <x v="8"/>
  </r>
  <r>
    <x v="988"/>
    <x v="18"/>
    <x v="3"/>
    <n v="4.3371000000000004"/>
    <x v="12"/>
    <n v="38"/>
    <x v="2"/>
    <x v="8"/>
  </r>
  <r>
    <x v="988"/>
    <x v="19"/>
    <x v="3"/>
    <n v="4.2262000000000004"/>
    <x v="12"/>
    <n v="38"/>
    <x v="2"/>
    <x v="8"/>
  </r>
  <r>
    <x v="988"/>
    <x v="13"/>
    <x v="3"/>
    <n v="1.1618999999999999"/>
    <x v="12"/>
    <n v="38"/>
    <x v="2"/>
    <x v="8"/>
  </r>
  <r>
    <x v="988"/>
    <x v="20"/>
    <x v="3"/>
    <n v="4.1566000000000001"/>
    <x v="12"/>
    <n v="38"/>
    <x v="2"/>
    <x v="8"/>
  </r>
  <r>
    <x v="988"/>
    <x v="0"/>
    <x v="2"/>
    <n v="0.56861810000000002"/>
    <x v="12"/>
    <n v="38"/>
    <x v="2"/>
    <x v="8"/>
  </r>
  <r>
    <x v="988"/>
    <x v="14"/>
    <x v="2"/>
    <n v="1.149033"/>
    <x v="12"/>
    <n v="38"/>
    <x v="2"/>
    <x v="8"/>
  </r>
  <r>
    <x v="988"/>
    <x v="2"/>
    <x v="2"/>
    <n v="1.1743170000000001"/>
    <x v="12"/>
    <n v="38"/>
    <x v="2"/>
    <x v="8"/>
  </r>
  <r>
    <x v="988"/>
    <x v="5"/>
    <x v="2"/>
    <n v="1.209203"/>
    <x v="12"/>
    <n v="38"/>
    <x v="2"/>
    <x v="8"/>
  </r>
  <r>
    <x v="988"/>
    <x v="6"/>
    <x v="2"/>
    <n v="1.115353"/>
    <x v="12"/>
    <n v="38"/>
    <x v="2"/>
    <x v="8"/>
  </r>
  <r>
    <x v="988"/>
    <x v="15"/>
    <x v="2"/>
    <n v="0.92747809999999997"/>
    <x v="12"/>
    <n v="38"/>
    <x v="2"/>
    <x v="8"/>
  </r>
  <r>
    <x v="988"/>
    <x v="8"/>
    <x v="2"/>
    <n v="0.94162449999999998"/>
    <x v="12"/>
    <n v="38"/>
    <x v="2"/>
    <x v="8"/>
  </r>
  <r>
    <x v="988"/>
    <x v="9"/>
    <x v="2"/>
    <n v="1.108941"/>
    <x v="12"/>
    <n v="38"/>
    <x v="2"/>
    <x v="8"/>
  </r>
  <r>
    <x v="988"/>
    <x v="10"/>
    <x v="2"/>
    <n v="1.1255269999999999"/>
    <x v="12"/>
    <n v="38"/>
    <x v="2"/>
    <x v="8"/>
  </r>
  <r>
    <x v="988"/>
    <x v="12"/>
    <x v="2"/>
    <n v="1.357478"/>
    <x v="12"/>
    <n v="38"/>
    <x v="2"/>
    <x v="8"/>
  </r>
  <r>
    <x v="988"/>
    <x v="18"/>
    <x v="2"/>
    <n v="3.4197980000000001"/>
    <x v="12"/>
    <n v="38"/>
    <x v="2"/>
    <x v="8"/>
  </r>
  <r>
    <x v="988"/>
    <x v="19"/>
    <x v="2"/>
    <n v="3.2999350000000001"/>
    <x v="12"/>
    <n v="38"/>
    <x v="2"/>
    <x v="8"/>
  </r>
  <r>
    <x v="988"/>
    <x v="13"/>
    <x v="2"/>
    <n v="0.93852020000000003"/>
    <x v="12"/>
    <n v="38"/>
    <x v="2"/>
    <x v="8"/>
  </r>
  <r>
    <x v="988"/>
    <x v="20"/>
    <x v="2"/>
    <n v="3.24335"/>
    <x v="12"/>
    <n v="38"/>
    <x v="2"/>
    <x v="8"/>
  </r>
  <r>
    <x v="988"/>
    <x v="0"/>
    <x v="0"/>
    <n v="0.16625999999999999"/>
    <x v="12"/>
    <n v="38"/>
    <x v="2"/>
    <x v="8"/>
  </r>
  <r>
    <x v="988"/>
    <x v="14"/>
    <x v="0"/>
    <n v="0.33300000000000002"/>
    <x v="12"/>
    <n v="38"/>
    <x v="2"/>
    <x v="8"/>
  </r>
  <r>
    <x v="988"/>
    <x v="2"/>
    <x v="0"/>
    <n v="0.33300000000000002"/>
    <x v="12"/>
    <n v="38"/>
    <x v="2"/>
    <x v="8"/>
  </r>
  <r>
    <x v="988"/>
    <x v="5"/>
    <x v="0"/>
    <n v="0.10639"/>
    <x v="12"/>
    <n v="38"/>
    <x v="2"/>
    <x v="8"/>
  </r>
  <r>
    <x v="988"/>
    <x v="6"/>
    <x v="0"/>
    <n v="0.38919999999999999"/>
    <x v="12"/>
    <n v="38"/>
    <x v="2"/>
    <x v="8"/>
  </r>
  <r>
    <x v="988"/>
    <x v="15"/>
    <x v="0"/>
    <n v="0.45739999999999997"/>
    <x v="12"/>
    <n v="38"/>
    <x v="2"/>
    <x v="8"/>
  </r>
  <r>
    <x v="988"/>
    <x v="8"/>
    <x v="0"/>
    <n v="0.45739999999999997"/>
    <x v="12"/>
    <n v="38"/>
    <x v="2"/>
    <x v="8"/>
  </r>
  <r>
    <x v="988"/>
    <x v="9"/>
    <x v="0"/>
    <n v="0.45739999999999997"/>
    <x v="12"/>
    <n v="38"/>
    <x v="2"/>
    <x v="8"/>
  </r>
  <r>
    <x v="988"/>
    <x v="10"/>
    <x v="0"/>
    <n v="0.45739999999999997"/>
    <x v="12"/>
    <n v="38"/>
    <x v="2"/>
    <x v="8"/>
  </r>
  <r>
    <x v="988"/>
    <x v="12"/>
    <x v="0"/>
    <n v="0.45739999999999997"/>
    <x v="12"/>
    <n v="38"/>
    <x v="2"/>
    <x v="8"/>
  </r>
  <r>
    <x v="988"/>
    <x v="18"/>
    <x v="0"/>
    <n v="0.10630000000000001"/>
    <x v="12"/>
    <n v="38"/>
    <x v="2"/>
    <x v="8"/>
  </r>
  <r>
    <x v="988"/>
    <x v="19"/>
    <x v="0"/>
    <n v="0.13600000000000001"/>
    <x v="12"/>
    <n v="38"/>
    <x v="2"/>
    <x v="8"/>
  </r>
  <r>
    <x v="988"/>
    <x v="13"/>
    <x v="0"/>
    <n v="8.9709999999999998E-2"/>
    <x v="12"/>
    <n v="38"/>
    <x v="2"/>
    <x v="8"/>
  </r>
  <r>
    <x v="988"/>
    <x v="20"/>
    <x v="0"/>
    <n v="0.13600000000000001"/>
    <x v="12"/>
    <n v="38"/>
    <x v="2"/>
    <x v="8"/>
  </r>
  <r>
    <x v="988"/>
    <x v="0"/>
    <x v="1"/>
    <n v="0.1690219"/>
    <x v="12"/>
    <n v="38"/>
    <x v="2"/>
    <x v="8"/>
  </r>
  <r>
    <x v="988"/>
    <x v="14"/>
    <x v="1"/>
    <n v="0.34086749999999999"/>
    <x v="12"/>
    <n v="38"/>
    <x v="2"/>
    <x v="8"/>
  </r>
  <r>
    <x v="988"/>
    <x v="2"/>
    <x v="1"/>
    <n v="0.34668290000000002"/>
    <x v="12"/>
    <n v="38"/>
    <x v="2"/>
    <x v="8"/>
  </r>
  <r>
    <x v="988"/>
    <x v="5"/>
    <x v="1"/>
    <n v="0.17440710000000001"/>
    <x v="12"/>
    <n v="38"/>
    <x v="2"/>
    <x v="8"/>
  </r>
  <r>
    <x v="988"/>
    <x v="6"/>
    <x v="1"/>
    <n v="0.3460472"/>
    <x v="12"/>
    <n v="38"/>
    <x v="2"/>
    <x v="8"/>
  </r>
  <r>
    <x v="988"/>
    <x v="15"/>
    <x v="1"/>
    <n v="0.31852190000000002"/>
    <x v="12"/>
    <n v="38"/>
    <x v="2"/>
    <x v="8"/>
  </r>
  <r>
    <x v="988"/>
    <x v="8"/>
    <x v="1"/>
    <n v="0.32177559999999999"/>
    <x v="12"/>
    <n v="38"/>
    <x v="2"/>
    <x v="8"/>
  </r>
  <r>
    <x v="988"/>
    <x v="9"/>
    <x v="1"/>
    <n v="0.36025849999999998"/>
    <x v="12"/>
    <n v="38"/>
    <x v="2"/>
    <x v="8"/>
  </r>
  <r>
    <x v="988"/>
    <x v="10"/>
    <x v="1"/>
    <n v="0.36407319999999999"/>
    <x v="12"/>
    <n v="38"/>
    <x v="2"/>
    <x v="8"/>
  </r>
  <r>
    <x v="988"/>
    <x v="12"/>
    <x v="1"/>
    <n v="0.41742200000000002"/>
    <x v="12"/>
    <n v="38"/>
    <x v="2"/>
    <x v="8"/>
  </r>
  <r>
    <x v="988"/>
    <x v="18"/>
    <x v="1"/>
    <n v="0.81100240000000001"/>
    <x v="12"/>
    <n v="38"/>
    <x v="2"/>
    <x v="8"/>
  </r>
  <r>
    <x v="988"/>
    <x v="19"/>
    <x v="1"/>
    <n v="0.79026510000000005"/>
    <x v="12"/>
    <n v="38"/>
    <x v="2"/>
    <x v="8"/>
  </r>
  <r>
    <x v="988"/>
    <x v="13"/>
    <x v="1"/>
    <n v="0.13366990000000001"/>
    <x v="12"/>
    <n v="38"/>
    <x v="2"/>
    <x v="8"/>
  </r>
  <r>
    <x v="988"/>
    <x v="20"/>
    <x v="1"/>
    <n v="0.77725040000000001"/>
    <x v="12"/>
    <n v="38"/>
    <x v="2"/>
    <x v="8"/>
  </r>
  <r>
    <x v="989"/>
    <x v="0"/>
    <x v="3"/>
    <n v="0.90620000000000001"/>
    <x v="12"/>
    <n v="39"/>
    <x v="2"/>
    <x v="8"/>
  </r>
  <r>
    <x v="989"/>
    <x v="14"/>
    <x v="3"/>
    <n v="1.7597"/>
    <x v="12"/>
    <n v="39"/>
    <x v="2"/>
    <x v="8"/>
  </r>
  <r>
    <x v="989"/>
    <x v="2"/>
    <x v="3"/>
    <n v="1.784"/>
    <x v="12"/>
    <n v="39"/>
    <x v="2"/>
    <x v="8"/>
  </r>
  <r>
    <x v="989"/>
    <x v="5"/>
    <x v="3"/>
    <n v="1.4582999999999999"/>
    <x v="12"/>
    <n v="39"/>
    <x v="2"/>
    <x v="8"/>
  </r>
  <r>
    <x v="989"/>
    <x v="6"/>
    <x v="3"/>
    <n v="1.7841"/>
    <x v="12"/>
    <n v="39"/>
    <x v="2"/>
    <x v="8"/>
  </r>
  <r>
    <x v="989"/>
    <x v="15"/>
    <x v="3"/>
    <n v="1.6944999999999999"/>
    <x v="12"/>
    <n v="39"/>
    <x v="2"/>
    <x v="8"/>
  </r>
  <r>
    <x v="989"/>
    <x v="8"/>
    <x v="3"/>
    <n v="1.7153"/>
    <x v="12"/>
    <n v="39"/>
    <x v="2"/>
    <x v="8"/>
  </r>
  <r>
    <x v="989"/>
    <x v="9"/>
    <x v="3"/>
    <n v="1.9234"/>
    <x v="12"/>
    <n v="39"/>
    <x v="2"/>
    <x v="8"/>
  </r>
  <r>
    <x v="989"/>
    <x v="10"/>
    <x v="3"/>
    <n v="1.9403999999999999"/>
    <x v="12"/>
    <n v="39"/>
    <x v="2"/>
    <x v="8"/>
  </r>
  <r>
    <x v="989"/>
    <x v="12"/>
    <x v="3"/>
    <n v="2.2242000000000002"/>
    <x v="12"/>
    <n v="39"/>
    <x v="2"/>
    <x v="8"/>
  </r>
  <r>
    <x v="989"/>
    <x v="18"/>
    <x v="3"/>
    <n v="4.2420999999999998"/>
    <x v="12"/>
    <n v="39"/>
    <x v="2"/>
    <x v="8"/>
  </r>
  <r>
    <x v="989"/>
    <x v="19"/>
    <x v="3"/>
    <n v="4.6520999999999999"/>
    <x v="12"/>
    <n v="39"/>
    <x v="2"/>
    <x v="8"/>
  </r>
  <r>
    <x v="989"/>
    <x v="13"/>
    <x v="3"/>
    <n v="1.1414899999999999"/>
    <x v="12"/>
    <n v="39"/>
    <x v="2"/>
    <x v="8"/>
  </r>
  <r>
    <x v="989"/>
    <x v="20"/>
    <x v="3"/>
    <n v="4.1566000000000001"/>
    <x v="12"/>
    <n v="39"/>
    <x v="2"/>
    <x v="8"/>
  </r>
  <r>
    <x v="989"/>
    <x v="0"/>
    <x v="2"/>
    <n v="0.570488"/>
    <x v="12"/>
    <n v="39"/>
    <x v="2"/>
    <x v="8"/>
  </r>
  <r>
    <x v="989"/>
    <x v="14"/>
    <x v="2"/>
    <n v="1.09765"/>
    <x v="12"/>
    <n v="39"/>
    <x v="2"/>
    <x v="8"/>
  </r>
  <r>
    <x v="989"/>
    <x v="2"/>
    <x v="2"/>
    <n v="1.1174059999999999"/>
    <x v="12"/>
    <n v="39"/>
    <x v="2"/>
    <x v="8"/>
  </r>
  <r>
    <x v="989"/>
    <x v="5"/>
    <x v="2"/>
    <n v="1.1581410000000001"/>
    <x v="12"/>
    <n v="39"/>
    <x v="2"/>
    <x v="8"/>
  </r>
  <r>
    <x v="989"/>
    <x v="6"/>
    <x v="2"/>
    <n v="1.061288"/>
    <x v="12"/>
    <n v="39"/>
    <x v="2"/>
    <x v="8"/>
  </r>
  <r>
    <x v="989"/>
    <x v="15"/>
    <x v="2"/>
    <n v="0.92024229999999996"/>
    <x v="12"/>
    <n v="39"/>
    <x v="2"/>
    <x v="8"/>
  </r>
  <r>
    <x v="989"/>
    <x v="8"/>
    <x v="2"/>
    <n v="0.93715289999999996"/>
    <x v="12"/>
    <n v="39"/>
    <x v="2"/>
    <x v="8"/>
  </r>
  <r>
    <x v="989"/>
    <x v="9"/>
    <x v="2"/>
    <n v="1.1063400000000001"/>
    <x v="12"/>
    <n v="39"/>
    <x v="2"/>
    <x v="8"/>
  </r>
  <r>
    <x v="989"/>
    <x v="10"/>
    <x v="2"/>
    <n v="1.120161"/>
    <x v="12"/>
    <n v="39"/>
    <x v="2"/>
    <x v="8"/>
  </r>
  <r>
    <x v="989"/>
    <x v="12"/>
    <x v="2"/>
    <n v="1.3508929999999999"/>
    <x v="12"/>
    <n v="39"/>
    <x v="2"/>
    <x v="8"/>
  </r>
  <r>
    <x v="989"/>
    <x v="18"/>
    <x v="2"/>
    <n v="3.342562"/>
    <x v="12"/>
    <n v="39"/>
    <x v="2"/>
    <x v="8"/>
  </r>
  <r>
    <x v="989"/>
    <x v="19"/>
    <x v="2"/>
    <n v="3.6461950000000001"/>
    <x v="12"/>
    <n v="39"/>
    <x v="2"/>
    <x v="8"/>
  </r>
  <r>
    <x v="989"/>
    <x v="13"/>
    <x v="2"/>
    <n v="0.92045809999999995"/>
    <x v="12"/>
    <n v="39"/>
    <x v="2"/>
    <x v="8"/>
  </r>
  <r>
    <x v="989"/>
    <x v="20"/>
    <x v="2"/>
    <n v="3.24335"/>
    <x v="12"/>
    <n v="39"/>
    <x v="2"/>
    <x v="8"/>
  </r>
  <r>
    <x v="989"/>
    <x v="0"/>
    <x v="0"/>
    <n v="0.16625999999999999"/>
    <x v="12"/>
    <n v="39"/>
    <x v="2"/>
    <x v="8"/>
  </r>
  <r>
    <x v="989"/>
    <x v="14"/>
    <x v="0"/>
    <n v="0.33300000000000002"/>
    <x v="12"/>
    <n v="39"/>
    <x v="2"/>
    <x v="8"/>
  </r>
  <r>
    <x v="989"/>
    <x v="2"/>
    <x v="0"/>
    <n v="0.33300000000000002"/>
    <x v="12"/>
    <n v="39"/>
    <x v="2"/>
    <x v="8"/>
  </r>
  <r>
    <x v="989"/>
    <x v="5"/>
    <x v="0"/>
    <n v="0.10639"/>
    <x v="12"/>
    <n v="39"/>
    <x v="2"/>
    <x v="8"/>
  </r>
  <r>
    <x v="989"/>
    <x v="6"/>
    <x v="0"/>
    <n v="0.38919999999999999"/>
    <x v="12"/>
    <n v="39"/>
    <x v="2"/>
    <x v="8"/>
  </r>
  <r>
    <x v="989"/>
    <x v="15"/>
    <x v="0"/>
    <n v="0.45739999999999997"/>
    <x v="12"/>
    <n v="39"/>
    <x v="2"/>
    <x v="8"/>
  </r>
  <r>
    <x v="989"/>
    <x v="8"/>
    <x v="0"/>
    <n v="0.45739999999999997"/>
    <x v="12"/>
    <n v="39"/>
    <x v="2"/>
    <x v="8"/>
  </r>
  <r>
    <x v="989"/>
    <x v="9"/>
    <x v="0"/>
    <n v="0.45739999999999997"/>
    <x v="12"/>
    <n v="39"/>
    <x v="2"/>
    <x v="8"/>
  </r>
  <r>
    <x v="989"/>
    <x v="10"/>
    <x v="0"/>
    <n v="0.45739999999999997"/>
    <x v="12"/>
    <n v="39"/>
    <x v="2"/>
    <x v="8"/>
  </r>
  <r>
    <x v="989"/>
    <x v="12"/>
    <x v="0"/>
    <n v="0.45739999999999997"/>
    <x v="12"/>
    <n v="39"/>
    <x v="2"/>
    <x v="8"/>
  </r>
  <r>
    <x v="989"/>
    <x v="18"/>
    <x v="0"/>
    <n v="0.10630000000000001"/>
    <x v="12"/>
    <n v="39"/>
    <x v="2"/>
    <x v="8"/>
  </r>
  <r>
    <x v="989"/>
    <x v="19"/>
    <x v="0"/>
    <n v="0.13600000000000001"/>
    <x v="12"/>
    <n v="39"/>
    <x v="2"/>
    <x v="8"/>
  </r>
  <r>
    <x v="989"/>
    <x v="13"/>
    <x v="0"/>
    <n v="8.9709999999999998E-2"/>
    <x v="12"/>
    <n v="39"/>
    <x v="2"/>
    <x v="8"/>
  </r>
  <r>
    <x v="989"/>
    <x v="20"/>
    <x v="0"/>
    <n v="0.13600000000000001"/>
    <x v="12"/>
    <n v="39"/>
    <x v="2"/>
    <x v="8"/>
  </r>
  <r>
    <x v="989"/>
    <x v="0"/>
    <x v="1"/>
    <n v="0.16945199999999999"/>
    <x v="12"/>
    <n v="39"/>
    <x v="2"/>
    <x v="8"/>
  </r>
  <r>
    <x v="989"/>
    <x v="14"/>
    <x v="1"/>
    <n v="0.3290496"/>
    <x v="12"/>
    <n v="39"/>
    <x v="2"/>
    <x v="8"/>
  </r>
  <r>
    <x v="989"/>
    <x v="2"/>
    <x v="1"/>
    <n v="0.33359349999999999"/>
    <x v="12"/>
    <n v="39"/>
    <x v="2"/>
    <x v="8"/>
  </r>
  <r>
    <x v="989"/>
    <x v="5"/>
    <x v="1"/>
    <n v="0.167769"/>
    <x v="12"/>
    <n v="39"/>
    <x v="2"/>
    <x v="8"/>
  </r>
  <r>
    <x v="989"/>
    <x v="6"/>
    <x v="1"/>
    <n v="0.33361220000000003"/>
    <x v="12"/>
    <n v="39"/>
    <x v="2"/>
    <x v="8"/>
  </r>
  <r>
    <x v="989"/>
    <x v="15"/>
    <x v="1"/>
    <n v="0.31685770000000002"/>
    <x v="12"/>
    <n v="39"/>
    <x v="2"/>
    <x v="8"/>
  </r>
  <r>
    <x v="989"/>
    <x v="8"/>
    <x v="1"/>
    <n v="0.32074710000000001"/>
    <x v="12"/>
    <n v="39"/>
    <x v="2"/>
    <x v="8"/>
  </r>
  <r>
    <x v="989"/>
    <x v="9"/>
    <x v="1"/>
    <n v="0.35966019999999999"/>
    <x v="12"/>
    <n v="39"/>
    <x v="2"/>
    <x v="8"/>
  </r>
  <r>
    <x v="989"/>
    <x v="10"/>
    <x v="1"/>
    <n v="0.36283900000000002"/>
    <x v="12"/>
    <n v="39"/>
    <x v="2"/>
    <x v="8"/>
  </r>
  <r>
    <x v="989"/>
    <x v="12"/>
    <x v="1"/>
    <n v="0.41590729999999998"/>
    <x v="12"/>
    <n v="39"/>
    <x v="2"/>
    <x v="8"/>
  </r>
  <r>
    <x v="989"/>
    <x v="18"/>
    <x v="1"/>
    <n v="0.7932382"/>
    <x v="12"/>
    <n v="39"/>
    <x v="2"/>
    <x v="8"/>
  </r>
  <r>
    <x v="989"/>
    <x v="19"/>
    <x v="1"/>
    <n v="0.86990489999999998"/>
    <x v="12"/>
    <n v="39"/>
    <x v="2"/>
    <x v="8"/>
  </r>
  <r>
    <x v="989"/>
    <x v="13"/>
    <x v="1"/>
    <n v="0.13132189999999999"/>
    <x v="12"/>
    <n v="39"/>
    <x v="2"/>
    <x v="8"/>
  </r>
  <r>
    <x v="989"/>
    <x v="20"/>
    <x v="1"/>
    <n v="0.77725040000000001"/>
    <x v="12"/>
    <n v="39"/>
    <x v="2"/>
    <x v="8"/>
  </r>
  <r>
    <x v="990"/>
    <x v="0"/>
    <x v="3"/>
    <n v="0.89029999999999998"/>
    <x v="12"/>
    <n v="40"/>
    <x v="2"/>
    <x v="8"/>
  </r>
  <r>
    <x v="990"/>
    <x v="14"/>
    <x v="3"/>
    <n v="1.7366999999999999"/>
    <x v="12"/>
    <n v="40"/>
    <x v="2"/>
    <x v="8"/>
  </r>
  <r>
    <x v="990"/>
    <x v="2"/>
    <x v="3"/>
    <n v="1.7628999999999999"/>
    <x v="12"/>
    <n v="40"/>
    <x v="2"/>
    <x v="8"/>
  </r>
  <r>
    <x v="990"/>
    <x v="5"/>
    <x v="3"/>
    <n v="1.4354"/>
    <x v="12"/>
    <n v="40"/>
    <x v="2"/>
    <x v="8"/>
  </r>
  <r>
    <x v="990"/>
    <x v="6"/>
    <x v="3"/>
    <n v="1.7527999999999999"/>
    <x v="12"/>
    <n v="40"/>
    <x v="2"/>
    <x v="8"/>
  </r>
  <r>
    <x v="990"/>
    <x v="15"/>
    <x v="3"/>
    <n v="1.6879"/>
    <x v="12"/>
    <n v="40"/>
    <x v="2"/>
    <x v="8"/>
  </r>
  <r>
    <x v="990"/>
    <x v="8"/>
    <x v="3"/>
    <n v="1.7082999999999999"/>
    <x v="12"/>
    <n v="40"/>
    <x v="2"/>
    <x v="8"/>
  </r>
  <r>
    <x v="990"/>
    <x v="9"/>
    <x v="3"/>
    <n v="1.9177"/>
    <x v="12"/>
    <n v="40"/>
    <x v="2"/>
    <x v="8"/>
  </r>
  <r>
    <x v="990"/>
    <x v="10"/>
    <x v="3"/>
    <n v="1.9378"/>
    <x v="12"/>
    <n v="40"/>
    <x v="2"/>
    <x v="8"/>
  </r>
  <r>
    <x v="990"/>
    <x v="12"/>
    <x v="3"/>
    <n v="2.2097000000000002"/>
    <x v="12"/>
    <n v="40"/>
    <x v="2"/>
    <x v="8"/>
  </r>
  <r>
    <x v="990"/>
    <x v="18"/>
    <x v="3"/>
    <n v="4.1111000000000004"/>
    <x v="12"/>
    <n v="40"/>
    <x v="2"/>
    <x v="8"/>
  </r>
  <r>
    <x v="990"/>
    <x v="19"/>
    <x v="3"/>
    <n v="4.4627999999999997"/>
    <x v="12"/>
    <n v="40"/>
    <x v="2"/>
    <x v="8"/>
  </r>
  <r>
    <x v="990"/>
    <x v="13"/>
    <x v="3"/>
    <n v="1.1384000000000001"/>
    <x v="12"/>
    <n v="40"/>
    <x v="2"/>
    <x v="8"/>
  </r>
  <r>
    <x v="990"/>
    <x v="20"/>
    <x v="3"/>
    <n v="3.9266000000000001"/>
    <x v="12"/>
    <n v="40"/>
    <x v="2"/>
    <x v="8"/>
  </r>
  <r>
    <x v="990"/>
    <x v="0"/>
    <x v="2"/>
    <n v="0.55756110000000003"/>
    <x v="12"/>
    <n v="40"/>
    <x v="2"/>
    <x v="8"/>
  </r>
  <r>
    <x v="990"/>
    <x v="14"/>
    <x v="2"/>
    <n v="1.078951"/>
    <x v="12"/>
    <n v="40"/>
    <x v="2"/>
    <x v="8"/>
  </r>
  <r>
    <x v="990"/>
    <x v="2"/>
    <x v="2"/>
    <n v="1.100252"/>
    <x v="12"/>
    <n v="40"/>
    <x v="2"/>
    <x v="8"/>
  </r>
  <r>
    <x v="990"/>
    <x v="5"/>
    <x v="2"/>
    <n v="1.137875"/>
    <x v="12"/>
    <n v="40"/>
    <x v="2"/>
    <x v="8"/>
  </r>
  <r>
    <x v="990"/>
    <x v="6"/>
    <x v="2"/>
    <n v="1.035841"/>
    <x v="12"/>
    <n v="40"/>
    <x v="2"/>
    <x v="8"/>
  </r>
  <r>
    <x v="990"/>
    <x v="15"/>
    <x v="2"/>
    <n v="0.91487640000000003"/>
    <x v="12"/>
    <n v="40"/>
    <x v="2"/>
    <x v="8"/>
  </r>
  <r>
    <x v="990"/>
    <x v="8"/>
    <x v="2"/>
    <n v="0.93146180000000001"/>
    <x v="12"/>
    <n v="40"/>
    <x v="2"/>
    <x v="8"/>
  </r>
  <r>
    <x v="990"/>
    <x v="9"/>
    <x v="2"/>
    <n v="1.1017060000000001"/>
    <x v="12"/>
    <n v="40"/>
    <x v="2"/>
    <x v="8"/>
  </r>
  <r>
    <x v="990"/>
    <x v="10"/>
    <x v="2"/>
    <n v="1.118047"/>
    <x v="12"/>
    <n v="40"/>
    <x v="2"/>
    <x v="8"/>
  </r>
  <r>
    <x v="990"/>
    <x v="12"/>
    <x v="2"/>
    <n v="1.3391040000000001"/>
    <x v="12"/>
    <n v="40"/>
    <x v="2"/>
    <x v="8"/>
  </r>
  <r>
    <x v="990"/>
    <x v="18"/>
    <x v="2"/>
    <n v="3.2360579999999999"/>
    <x v="12"/>
    <n v="40"/>
    <x v="2"/>
    <x v="8"/>
  </r>
  <r>
    <x v="990"/>
    <x v="19"/>
    <x v="2"/>
    <n v="3.4922930000000001"/>
    <x v="12"/>
    <n v="40"/>
    <x v="2"/>
    <x v="8"/>
  </r>
  <r>
    <x v="990"/>
    <x v="13"/>
    <x v="2"/>
    <n v="0.91772370000000003"/>
    <x v="12"/>
    <n v="40"/>
    <x v="2"/>
    <x v="8"/>
  </r>
  <r>
    <x v="990"/>
    <x v="20"/>
    <x v="2"/>
    <n v="3.0563579999999999"/>
    <x v="12"/>
    <n v="40"/>
    <x v="2"/>
    <x v="8"/>
  </r>
  <r>
    <x v="990"/>
    <x v="0"/>
    <x v="0"/>
    <n v="0.16625999999999999"/>
    <x v="12"/>
    <n v="40"/>
    <x v="2"/>
    <x v="8"/>
  </r>
  <r>
    <x v="990"/>
    <x v="14"/>
    <x v="0"/>
    <n v="0.33300000000000002"/>
    <x v="12"/>
    <n v="40"/>
    <x v="2"/>
    <x v="8"/>
  </r>
  <r>
    <x v="990"/>
    <x v="2"/>
    <x v="0"/>
    <n v="0.33300000000000002"/>
    <x v="12"/>
    <n v="40"/>
    <x v="2"/>
    <x v="8"/>
  </r>
  <r>
    <x v="990"/>
    <x v="5"/>
    <x v="0"/>
    <n v="0.10639"/>
    <x v="12"/>
    <n v="40"/>
    <x v="2"/>
    <x v="8"/>
  </r>
  <r>
    <x v="990"/>
    <x v="6"/>
    <x v="0"/>
    <n v="0.38919999999999999"/>
    <x v="12"/>
    <n v="40"/>
    <x v="2"/>
    <x v="8"/>
  </r>
  <r>
    <x v="990"/>
    <x v="15"/>
    <x v="0"/>
    <n v="0.45739999999999997"/>
    <x v="12"/>
    <n v="40"/>
    <x v="2"/>
    <x v="8"/>
  </r>
  <r>
    <x v="990"/>
    <x v="8"/>
    <x v="0"/>
    <n v="0.45739999999999997"/>
    <x v="12"/>
    <n v="40"/>
    <x v="2"/>
    <x v="8"/>
  </r>
  <r>
    <x v="990"/>
    <x v="9"/>
    <x v="0"/>
    <n v="0.45739999999999997"/>
    <x v="12"/>
    <n v="40"/>
    <x v="2"/>
    <x v="8"/>
  </r>
  <r>
    <x v="990"/>
    <x v="10"/>
    <x v="0"/>
    <n v="0.45739999999999997"/>
    <x v="12"/>
    <n v="40"/>
    <x v="2"/>
    <x v="8"/>
  </r>
  <r>
    <x v="990"/>
    <x v="12"/>
    <x v="0"/>
    <n v="0.45739999999999997"/>
    <x v="12"/>
    <n v="40"/>
    <x v="2"/>
    <x v="8"/>
  </r>
  <r>
    <x v="990"/>
    <x v="18"/>
    <x v="0"/>
    <n v="0.10630000000000001"/>
    <x v="12"/>
    <n v="40"/>
    <x v="2"/>
    <x v="8"/>
  </r>
  <r>
    <x v="990"/>
    <x v="19"/>
    <x v="0"/>
    <n v="0.13600000000000001"/>
    <x v="12"/>
    <n v="40"/>
    <x v="2"/>
    <x v="8"/>
  </r>
  <r>
    <x v="990"/>
    <x v="13"/>
    <x v="0"/>
    <n v="8.9709999999999998E-2"/>
    <x v="12"/>
    <n v="40"/>
    <x v="2"/>
    <x v="8"/>
  </r>
  <r>
    <x v="990"/>
    <x v="20"/>
    <x v="0"/>
    <n v="0.13600000000000001"/>
    <x v="12"/>
    <n v="40"/>
    <x v="2"/>
    <x v="8"/>
  </r>
  <r>
    <x v="990"/>
    <x v="0"/>
    <x v="1"/>
    <n v="0.16647890000000001"/>
    <x v="12"/>
    <n v="40"/>
    <x v="2"/>
    <x v="8"/>
  </r>
  <r>
    <x v="990"/>
    <x v="14"/>
    <x v="1"/>
    <n v="0.3247488"/>
    <x v="12"/>
    <n v="40"/>
    <x v="2"/>
    <x v="8"/>
  </r>
  <r>
    <x v="990"/>
    <x v="2"/>
    <x v="1"/>
    <n v="0.329648"/>
    <x v="12"/>
    <n v="40"/>
    <x v="2"/>
    <x v="8"/>
  </r>
  <r>
    <x v="990"/>
    <x v="5"/>
    <x v="1"/>
    <n v="0.16513449999999999"/>
    <x v="12"/>
    <n v="40"/>
    <x v="2"/>
    <x v="8"/>
  </r>
  <r>
    <x v="990"/>
    <x v="6"/>
    <x v="1"/>
    <n v="0.32775939999999998"/>
    <x v="12"/>
    <n v="40"/>
    <x v="2"/>
    <x v="8"/>
  </r>
  <r>
    <x v="990"/>
    <x v="15"/>
    <x v="1"/>
    <n v="0.3156236"/>
    <x v="12"/>
    <n v="40"/>
    <x v="2"/>
    <x v="8"/>
  </r>
  <r>
    <x v="990"/>
    <x v="8"/>
    <x v="1"/>
    <n v="0.31943820000000001"/>
    <x v="12"/>
    <n v="40"/>
    <x v="2"/>
    <x v="8"/>
  </r>
  <r>
    <x v="990"/>
    <x v="9"/>
    <x v="1"/>
    <n v="0.35859429999999998"/>
    <x v="12"/>
    <n v="40"/>
    <x v="2"/>
    <x v="8"/>
  </r>
  <r>
    <x v="990"/>
    <x v="10"/>
    <x v="1"/>
    <n v="0.36235279999999997"/>
    <x v="12"/>
    <n v="40"/>
    <x v="2"/>
    <x v="8"/>
  </r>
  <r>
    <x v="990"/>
    <x v="12"/>
    <x v="1"/>
    <n v="0.41319600000000001"/>
    <x v="12"/>
    <n v="40"/>
    <x v="2"/>
    <x v="8"/>
  </r>
  <r>
    <x v="990"/>
    <x v="18"/>
    <x v="1"/>
    <n v="0.76874229999999999"/>
    <x v="12"/>
    <n v="40"/>
    <x v="2"/>
    <x v="8"/>
  </r>
  <r>
    <x v="990"/>
    <x v="19"/>
    <x v="1"/>
    <n v="0.83450729999999995"/>
    <x v="12"/>
    <n v="40"/>
    <x v="2"/>
    <x v="8"/>
  </r>
  <r>
    <x v="990"/>
    <x v="13"/>
    <x v="1"/>
    <n v="0.13096640000000001"/>
    <x v="12"/>
    <n v="40"/>
    <x v="2"/>
    <x v="8"/>
  </r>
  <r>
    <x v="990"/>
    <x v="20"/>
    <x v="1"/>
    <n v="0.73424230000000001"/>
    <x v="12"/>
    <n v="40"/>
    <x v="2"/>
    <x v="8"/>
  </r>
  <r>
    <x v="991"/>
    <x v="0"/>
    <x v="3"/>
    <n v="0.8911"/>
    <x v="12"/>
    <n v="41"/>
    <x v="3"/>
    <x v="9"/>
  </r>
  <r>
    <x v="991"/>
    <x v="14"/>
    <x v="3"/>
    <n v="1.7516"/>
    <x v="12"/>
    <n v="41"/>
    <x v="3"/>
    <x v="9"/>
  </r>
  <r>
    <x v="991"/>
    <x v="2"/>
    <x v="3"/>
    <n v="1.7819"/>
    <x v="12"/>
    <n v="41"/>
    <x v="3"/>
    <x v="9"/>
  </r>
  <r>
    <x v="991"/>
    <x v="5"/>
    <x v="3"/>
    <n v="1.4458"/>
    <x v="12"/>
    <n v="41"/>
    <x v="3"/>
    <x v="9"/>
  </r>
  <r>
    <x v="991"/>
    <x v="6"/>
    <x v="3"/>
    <n v="1.7598"/>
    <x v="12"/>
    <n v="41"/>
    <x v="3"/>
    <x v="9"/>
  </r>
  <r>
    <x v="991"/>
    <x v="15"/>
    <x v="3"/>
    <n v="1.7007000000000001"/>
    <x v="12"/>
    <n v="41"/>
    <x v="3"/>
    <x v="9"/>
  </r>
  <r>
    <x v="991"/>
    <x v="8"/>
    <x v="3"/>
    <n v="1.7253000000000001"/>
    <x v="12"/>
    <n v="41"/>
    <x v="3"/>
    <x v="9"/>
  </r>
  <r>
    <x v="991"/>
    <x v="9"/>
    <x v="3"/>
    <n v="1.9300999999999999"/>
    <x v="12"/>
    <n v="41"/>
    <x v="3"/>
    <x v="9"/>
  </r>
  <r>
    <x v="991"/>
    <x v="10"/>
    <x v="3"/>
    <n v="1.9521999999999999"/>
    <x v="12"/>
    <n v="41"/>
    <x v="3"/>
    <x v="9"/>
  </r>
  <r>
    <x v="991"/>
    <x v="12"/>
    <x v="3"/>
    <n v="2.2155"/>
    <x v="12"/>
    <n v="41"/>
    <x v="3"/>
    <x v="9"/>
  </r>
  <r>
    <x v="991"/>
    <x v="18"/>
    <x v="3"/>
    <n v="3.9361000000000002"/>
    <x v="12"/>
    <n v="41"/>
    <x v="3"/>
    <x v="9"/>
  </r>
  <r>
    <x v="991"/>
    <x v="19"/>
    <x v="3"/>
    <n v="4.2746000000000004"/>
    <x v="12"/>
    <n v="41"/>
    <x v="3"/>
    <x v="9"/>
  </r>
  <r>
    <x v="991"/>
    <x v="13"/>
    <x v="3"/>
    <n v="1.1088"/>
    <x v="12"/>
    <n v="41"/>
    <x v="3"/>
    <x v="9"/>
  </r>
  <r>
    <x v="991"/>
    <x v="20"/>
    <x v="3"/>
    <n v="3.8115999999999999"/>
    <x v="12"/>
    <n v="41"/>
    <x v="3"/>
    <x v="9"/>
  </r>
  <r>
    <x v="991"/>
    <x v="0"/>
    <x v="2"/>
    <n v="0.55821149999999997"/>
    <x v="12"/>
    <n v="41"/>
    <x v="3"/>
    <x v="9"/>
  </r>
  <r>
    <x v="991"/>
    <x v="14"/>
    <x v="2"/>
    <n v="1.091065"/>
    <x v="12"/>
    <n v="41"/>
    <x v="3"/>
    <x v="9"/>
  </r>
  <r>
    <x v="991"/>
    <x v="2"/>
    <x v="2"/>
    <n v="1.115699"/>
    <x v="12"/>
    <n v="41"/>
    <x v="3"/>
    <x v="9"/>
  </r>
  <r>
    <x v="991"/>
    <x v="5"/>
    <x v="2"/>
    <n v="1.147079"/>
    <x v="12"/>
    <n v="41"/>
    <x v="3"/>
    <x v="9"/>
  </r>
  <r>
    <x v="991"/>
    <x v="6"/>
    <x v="2"/>
    <n v="1.0415319999999999"/>
    <x v="12"/>
    <n v="41"/>
    <x v="3"/>
    <x v="9"/>
  </r>
  <r>
    <x v="991"/>
    <x v="15"/>
    <x v="2"/>
    <n v="0.92528299999999997"/>
    <x v="12"/>
    <n v="41"/>
    <x v="3"/>
    <x v="9"/>
  </r>
  <r>
    <x v="991"/>
    <x v="8"/>
    <x v="2"/>
    <n v="0.94528290000000004"/>
    <x v="12"/>
    <n v="41"/>
    <x v="3"/>
    <x v="9"/>
  </r>
  <r>
    <x v="991"/>
    <x v="9"/>
    <x v="2"/>
    <n v="1.1117870000000001"/>
    <x v="12"/>
    <n v="41"/>
    <x v="3"/>
    <x v="9"/>
  </r>
  <r>
    <x v="991"/>
    <x v="10"/>
    <x v="2"/>
    <n v="1.1297550000000001"/>
    <x v="12"/>
    <n v="41"/>
    <x v="3"/>
    <x v="9"/>
  </r>
  <r>
    <x v="991"/>
    <x v="12"/>
    <x v="2"/>
    <n v="1.34382"/>
    <x v="12"/>
    <n v="41"/>
    <x v="3"/>
    <x v="9"/>
  </r>
  <r>
    <x v="991"/>
    <x v="18"/>
    <x v="2"/>
    <n v="3.0937809999999999"/>
    <x v="12"/>
    <n v="41"/>
    <x v="3"/>
    <x v="9"/>
  </r>
  <r>
    <x v="991"/>
    <x v="19"/>
    <x v="2"/>
    <n v="3.3392840000000001"/>
    <x v="12"/>
    <n v="41"/>
    <x v="3"/>
    <x v="9"/>
  </r>
  <r>
    <x v="991"/>
    <x v="13"/>
    <x v="2"/>
    <n v="0.89152900000000002"/>
    <x v="12"/>
    <n v="41"/>
    <x v="3"/>
    <x v="9"/>
  </r>
  <r>
    <x v="991"/>
    <x v="20"/>
    <x v="2"/>
    <n v="2.9628619999999999"/>
    <x v="12"/>
    <n v="41"/>
    <x v="3"/>
    <x v="9"/>
  </r>
  <r>
    <x v="991"/>
    <x v="0"/>
    <x v="0"/>
    <n v="0.16625999999999999"/>
    <x v="12"/>
    <n v="41"/>
    <x v="3"/>
    <x v="9"/>
  </r>
  <r>
    <x v="991"/>
    <x v="14"/>
    <x v="0"/>
    <n v="0.33300000000000002"/>
    <x v="12"/>
    <n v="41"/>
    <x v="3"/>
    <x v="9"/>
  </r>
  <r>
    <x v="991"/>
    <x v="2"/>
    <x v="0"/>
    <n v="0.33300000000000002"/>
    <x v="12"/>
    <n v="41"/>
    <x v="3"/>
    <x v="9"/>
  </r>
  <r>
    <x v="991"/>
    <x v="5"/>
    <x v="0"/>
    <n v="0.10639"/>
    <x v="12"/>
    <n v="41"/>
    <x v="3"/>
    <x v="9"/>
  </r>
  <r>
    <x v="991"/>
    <x v="6"/>
    <x v="0"/>
    <n v="0.38919999999999999"/>
    <x v="12"/>
    <n v="41"/>
    <x v="3"/>
    <x v="9"/>
  </r>
  <r>
    <x v="991"/>
    <x v="15"/>
    <x v="0"/>
    <n v="0.45739999999999997"/>
    <x v="12"/>
    <n v="41"/>
    <x v="3"/>
    <x v="9"/>
  </r>
  <r>
    <x v="991"/>
    <x v="8"/>
    <x v="0"/>
    <n v="0.45739999999999997"/>
    <x v="12"/>
    <n v="41"/>
    <x v="3"/>
    <x v="9"/>
  </r>
  <r>
    <x v="991"/>
    <x v="9"/>
    <x v="0"/>
    <n v="0.45739999999999997"/>
    <x v="12"/>
    <n v="41"/>
    <x v="3"/>
    <x v="9"/>
  </r>
  <r>
    <x v="991"/>
    <x v="10"/>
    <x v="0"/>
    <n v="0.45739999999999997"/>
    <x v="12"/>
    <n v="41"/>
    <x v="3"/>
    <x v="9"/>
  </r>
  <r>
    <x v="991"/>
    <x v="12"/>
    <x v="0"/>
    <n v="0.45739999999999997"/>
    <x v="12"/>
    <n v="41"/>
    <x v="3"/>
    <x v="9"/>
  </r>
  <r>
    <x v="991"/>
    <x v="18"/>
    <x v="0"/>
    <n v="0.10630000000000001"/>
    <x v="12"/>
    <n v="41"/>
    <x v="3"/>
    <x v="9"/>
  </r>
  <r>
    <x v="991"/>
    <x v="19"/>
    <x v="0"/>
    <n v="0.13600000000000001"/>
    <x v="12"/>
    <n v="41"/>
    <x v="3"/>
    <x v="9"/>
  </r>
  <r>
    <x v="991"/>
    <x v="13"/>
    <x v="0"/>
    <n v="8.9709999999999998E-2"/>
    <x v="12"/>
    <n v="41"/>
    <x v="3"/>
    <x v="9"/>
  </r>
  <r>
    <x v="991"/>
    <x v="20"/>
    <x v="0"/>
    <n v="0.13600000000000001"/>
    <x v="12"/>
    <n v="41"/>
    <x v="3"/>
    <x v="9"/>
  </r>
  <r>
    <x v="991"/>
    <x v="0"/>
    <x v="1"/>
    <n v="0.16662850000000001"/>
    <x v="12"/>
    <n v="41"/>
    <x v="3"/>
    <x v="9"/>
  </r>
  <r>
    <x v="991"/>
    <x v="14"/>
    <x v="1"/>
    <n v="0.32753500000000002"/>
    <x v="12"/>
    <n v="41"/>
    <x v="3"/>
    <x v="9"/>
  </r>
  <r>
    <x v="991"/>
    <x v="2"/>
    <x v="1"/>
    <n v="0.33320080000000002"/>
    <x v="12"/>
    <n v="41"/>
    <x v="3"/>
    <x v="9"/>
  </r>
  <r>
    <x v="991"/>
    <x v="5"/>
    <x v="1"/>
    <n v="0.16633100000000001"/>
    <x v="12"/>
    <n v="41"/>
    <x v="3"/>
    <x v="9"/>
  </r>
  <r>
    <x v="991"/>
    <x v="6"/>
    <x v="1"/>
    <n v="0.32906829999999998"/>
    <x v="12"/>
    <n v="41"/>
    <x v="3"/>
    <x v="9"/>
  </r>
  <r>
    <x v="991"/>
    <x v="15"/>
    <x v="1"/>
    <n v="0.3180171"/>
    <x v="12"/>
    <n v="41"/>
    <x v="3"/>
    <x v="9"/>
  </r>
  <r>
    <x v="991"/>
    <x v="8"/>
    <x v="1"/>
    <n v="0.32261709999999999"/>
    <x v="12"/>
    <n v="41"/>
    <x v="3"/>
    <x v="9"/>
  </r>
  <r>
    <x v="991"/>
    <x v="9"/>
    <x v="1"/>
    <n v="0.36091299999999998"/>
    <x v="12"/>
    <n v="41"/>
    <x v="3"/>
    <x v="9"/>
  </r>
  <r>
    <x v="991"/>
    <x v="10"/>
    <x v="1"/>
    <n v="0.36504550000000002"/>
    <x v="12"/>
    <n v="41"/>
    <x v="3"/>
    <x v="9"/>
  </r>
  <r>
    <x v="991"/>
    <x v="12"/>
    <x v="1"/>
    <n v="0.4142805"/>
    <x v="12"/>
    <n v="41"/>
    <x v="3"/>
    <x v="9"/>
  </r>
  <r>
    <x v="991"/>
    <x v="18"/>
    <x v="1"/>
    <n v="0.73601870000000003"/>
    <x v="12"/>
    <n v="41"/>
    <x v="3"/>
    <x v="9"/>
  </r>
  <r>
    <x v="991"/>
    <x v="19"/>
    <x v="1"/>
    <n v="0.79931549999999996"/>
    <x v="12"/>
    <n v="41"/>
    <x v="3"/>
    <x v="9"/>
  </r>
  <r>
    <x v="991"/>
    <x v="13"/>
    <x v="1"/>
    <n v="0.12756110000000001"/>
    <x v="12"/>
    <n v="41"/>
    <x v="3"/>
    <x v="9"/>
  </r>
  <r>
    <x v="991"/>
    <x v="20"/>
    <x v="1"/>
    <n v="0.71273819999999999"/>
    <x v="12"/>
    <n v="41"/>
    <x v="3"/>
    <x v="9"/>
  </r>
  <r>
    <x v="992"/>
    <x v="0"/>
    <x v="3"/>
    <n v="0.89339999999999997"/>
    <x v="12"/>
    <n v="42"/>
    <x v="3"/>
    <x v="9"/>
  </r>
  <r>
    <x v="992"/>
    <x v="14"/>
    <x v="3"/>
    <n v="1.8564000000000001"/>
    <x v="12"/>
    <n v="42"/>
    <x v="3"/>
    <x v="9"/>
  </r>
  <r>
    <x v="992"/>
    <x v="2"/>
    <x v="3"/>
    <n v="1.9036999999999999"/>
    <x v="12"/>
    <n v="42"/>
    <x v="3"/>
    <x v="9"/>
  </r>
  <r>
    <x v="992"/>
    <x v="5"/>
    <x v="3"/>
    <n v="1.5482"/>
    <x v="12"/>
    <n v="42"/>
    <x v="3"/>
    <x v="9"/>
  </r>
  <r>
    <x v="992"/>
    <x v="6"/>
    <x v="3"/>
    <n v="1.8533999999999999"/>
    <x v="12"/>
    <n v="42"/>
    <x v="3"/>
    <x v="9"/>
  </r>
  <r>
    <x v="992"/>
    <x v="15"/>
    <x v="3"/>
    <n v="1.8250999999999999"/>
    <x v="12"/>
    <n v="42"/>
    <x v="3"/>
    <x v="9"/>
  </r>
  <r>
    <x v="992"/>
    <x v="8"/>
    <x v="3"/>
    <n v="1.8632"/>
    <x v="12"/>
    <n v="42"/>
    <x v="3"/>
    <x v="9"/>
  </r>
  <r>
    <x v="992"/>
    <x v="9"/>
    <x v="3"/>
    <n v="2.0527000000000002"/>
    <x v="12"/>
    <n v="42"/>
    <x v="3"/>
    <x v="9"/>
  </r>
  <r>
    <x v="992"/>
    <x v="10"/>
    <x v="3"/>
    <n v="2.0855999999999999"/>
    <x v="12"/>
    <n v="42"/>
    <x v="3"/>
    <x v="9"/>
  </r>
  <r>
    <x v="992"/>
    <x v="12"/>
    <x v="3"/>
    <n v="2.2705000000000002"/>
    <x v="12"/>
    <n v="42"/>
    <x v="3"/>
    <x v="9"/>
  </r>
  <r>
    <x v="992"/>
    <x v="18"/>
    <x v="3"/>
    <n v="3.2071000000000001"/>
    <x v="12"/>
    <n v="42"/>
    <x v="3"/>
    <x v="9"/>
  </r>
  <r>
    <x v="992"/>
    <x v="19"/>
    <x v="3"/>
    <n v="3.5831"/>
    <x v="12"/>
    <n v="42"/>
    <x v="3"/>
    <x v="9"/>
  </r>
  <r>
    <x v="992"/>
    <x v="13"/>
    <x v="3"/>
    <n v="1.1121000000000001"/>
    <x v="12"/>
    <n v="42"/>
    <x v="3"/>
    <x v="9"/>
  </r>
  <r>
    <x v="992"/>
    <x v="20"/>
    <x v="3"/>
    <n v="3.4216000000000002"/>
    <x v="12"/>
    <n v="42"/>
    <x v="3"/>
    <x v="9"/>
  </r>
  <r>
    <x v="992"/>
    <x v="0"/>
    <x v="2"/>
    <n v="0.56008150000000001"/>
    <x v="12"/>
    <n v="42"/>
    <x v="3"/>
    <x v="9"/>
  </r>
  <r>
    <x v="992"/>
    <x v="14"/>
    <x v="2"/>
    <n v="1.1755880000000001"/>
    <x v="12"/>
    <n v="42"/>
    <x v="3"/>
    <x v="9"/>
  </r>
  <r>
    <x v="992"/>
    <x v="2"/>
    <x v="2"/>
    <n v="1.214043"/>
    <x v="12"/>
    <n v="42"/>
    <x v="3"/>
    <x v="9"/>
  </r>
  <r>
    <x v="992"/>
    <x v="5"/>
    <x v="2"/>
    <n v="1.237698"/>
    <x v="12"/>
    <n v="42"/>
    <x v="3"/>
    <x v="9"/>
  </r>
  <r>
    <x v="992"/>
    <x v="6"/>
    <x v="2"/>
    <n v="1.117629"/>
    <x v="12"/>
    <n v="42"/>
    <x v="3"/>
    <x v="9"/>
  </r>
  <r>
    <x v="992"/>
    <x v="15"/>
    <x v="2"/>
    <n v="0.98196110000000003"/>
    <x v="12"/>
    <n v="42"/>
    <x v="3"/>
    <x v="9"/>
  </r>
  <r>
    <x v="992"/>
    <x v="8"/>
    <x v="2"/>
    <n v="1.012937"/>
    <x v="12"/>
    <n v="42"/>
    <x v="3"/>
    <x v="9"/>
  </r>
  <r>
    <x v="992"/>
    <x v="9"/>
    <x v="2"/>
    <n v="1.1670020000000001"/>
    <x v="12"/>
    <n v="42"/>
    <x v="3"/>
    <x v="9"/>
  </r>
  <r>
    <x v="992"/>
    <x v="10"/>
    <x v="2"/>
    <n v="1.1937500000000001"/>
    <x v="12"/>
    <n v="42"/>
    <x v="3"/>
    <x v="9"/>
  </r>
  <r>
    <x v="992"/>
    <x v="12"/>
    <x v="2"/>
    <n v="1.3440749999999999"/>
    <x v="12"/>
    <n v="42"/>
    <x v="3"/>
    <x v="9"/>
  </r>
  <r>
    <x v="992"/>
    <x v="18"/>
    <x v="2"/>
    <n v="2.5010979999999998"/>
    <x v="12"/>
    <n v="42"/>
    <x v="3"/>
    <x v="9"/>
  </r>
  <r>
    <x v="992"/>
    <x v="19"/>
    <x v="2"/>
    <n v="2.7770899999999998"/>
    <x v="12"/>
    <n v="42"/>
    <x v="3"/>
    <x v="9"/>
  </r>
  <r>
    <x v="992"/>
    <x v="13"/>
    <x v="2"/>
    <n v="0.8944493"/>
    <x v="12"/>
    <n v="42"/>
    <x v="3"/>
    <x v="9"/>
  </r>
  <r>
    <x v="992"/>
    <x v="20"/>
    <x v="2"/>
    <n v="2.6457890000000002"/>
    <x v="12"/>
    <n v="42"/>
    <x v="3"/>
    <x v="9"/>
  </r>
  <r>
    <x v="992"/>
    <x v="0"/>
    <x v="0"/>
    <n v="0.16625999999999999"/>
    <x v="12"/>
    <n v="42"/>
    <x v="3"/>
    <x v="9"/>
  </r>
  <r>
    <x v="992"/>
    <x v="14"/>
    <x v="0"/>
    <n v="0.33367999999999998"/>
    <x v="12"/>
    <n v="42"/>
    <x v="3"/>
    <x v="9"/>
  </r>
  <r>
    <x v="992"/>
    <x v="2"/>
    <x v="0"/>
    <n v="0.33367999999999998"/>
    <x v="12"/>
    <n v="42"/>
    <x v="3"/>
    <x v="9"/>
  </r>
  <r>
    <x v="992"/>
    <x v="5"/>
    <x v="0"/>
    <n v="0.10639"/>
    <x v="12"/>
    <n v="42"/>
    <x v="3"/>
    <x v="9"/>
  </r>
  <r>
    <x v="992"/>
    <x v="6"/>
    <x v="0"/>
    <n v="0.38919999999999999"/>
    <x v="12"/>
    <n v="42"/>
    <x v="3"/>
    <x v="9"/>
  </r>
  <r>
    <x v="992"/>
    <x v="15"/>
    <x v="0"/>
    <n v="0.50185999999999997"/>
    <x v="12"/>
    <n v="42"/>
    <x v="3"/>
    <x v="9"/>
  </r>
  <r>
    <x v="992"/>
    <x v="8"/>
    <x v="0"/>
    <n v="0.50185999999999997"/>
    <x v="12"/>
    <n v="42"/>
    <x v="3"/>
    <x v="9"/>
  </r>
  <r>
    <x v="992"/>
    <x v="9"/>
    <x v="0"/>
    <n v="0.50185999999999997"/>
    <x v="12"/>
    <n v="42"/>
    <x v="3"/>
    <x v="9"/>
  </r>
  <r>
    <x v="992"/>
    <x v="10"/>
    <x v="0"/>
    <n v="0.50185999999999997"/>
    <x v="12"/>
    <n v="42"/>
    <x v="3"/>
    <x v="9"/>
  </r>
  <r>
    <x v="992"/>
    <x v="12"/>
    <x v="0"/>
    <n v="0.50185999999999997"/>
    <x v="12"/>
    <n v="42"/>
    <x v="3"/>
    <x v="9"/>
  </r>
  <r>
    <x v="992"/>
    <x v="18"/>
    <x v="0"/>
    <n v="0.10630000000000001"/>
    <x v="12"/>
    <n v="42"/>
    <x v="3"/>
    <x v="9"/>
  </r>
  <r>
    <x v="992"/>
    <x v="19"/>
    <x v="0"/>
    <n v="0.13600000000000001"/>
    <x v="12"/>
    <n v="42"/>
    <x v="3"/>
    <x v="9"/>
  </r>
  <r>
    <x v="992"/>
    <x v="13"/>
    <x v="0"/>
    <n v="8.9709999999999998E-2"/>
    <x v="12"/>
    <n v="42"/>
    <x v="3"/>
    <x v="9"/>
  </r>
  <r>
    <x v="992"/>
    <x v="20"/>
    <x v="0"/>
    <n v="0.13600000000000001"/>
    <x v="12"/>
    <n v="42"/>
    <x v="3"/>
    <x v="9"/>
  </r>
  <r>
    <x v="992"/>
    <x v="0"/>
    <x v="1"/>
    <n v="0.1670585"/>
    <x v="12"/>
    <n v="42"/>
    <x v="3"/>
    <x v="9"/>
  </r>
  <r>
    <x v="992"/>
    <x v="14"/>
    <x v="1"/>
    <n v="0.34713169999999999"/>
    <x v="12"/>
    <n v="42"/>
    <x v="3"/>
    <x v="9"/>
  </r>
  <r>
    <x v="992"/>
    <x v="2"/>
    <x v="1"/>
    <n v="0.35597640000000003"/>
    <x v="12"/>
    <n v="42"/>
    <x v="3"/>
    <x v="9"/>
  </r>
  <r>
    <x v="992"/>
    <x v="5"/>
    <x v="1"/>
    <n v="0.17811150000000001"/>
    <x v="12"/>
    <n v="42"/>
    <x v="3"/>
    <x v="9"/>
  </r>
  <r>
    <x v="992"/>
    <x v="6"/>
    <x v="1"/>
    <n v="0.34657070000000001"/>
    <x v="12"/>
    <n v="42"/>
    <x v="3"/>
    <x v="9"/>
  </r>
  <r>
    <x v="992"/>
    <x v="15"/>
    <x v="1"/>
    <n v="0.3412789"/>
    <x v="12"/>
    <n v="42"/>
    <x v="3"/>
    <x v="9"/>
  </r>
  <r>
    <x v="992"/>
    <x v="8"/>
    <x v="1"/>
    <n v="0.34840320000000002"/>
    <x v="12"/>
    <n v="42"/>
    <x v="3"/>
    <x v="9"/>
  </r>
  <r>
    <x v="992"/>
    <x v="9"/>
    <x v="1"/>
    <n v="0.38383820000000002"/>
    <x v="12"/>
    <n v="42"/>
    <x v="3"/>
    <x v="9"/>
  </r>
  <r>
    <x v="992"/>
    <x v="10"/>
    <x v="1"/>
    <n v="0.38999020000000001"/>
    <x v="12"/>
    <n v="42"/>
    <x v="3"/>
    <x v="9"/>
  </r>
  <r>
    <x v="992"/>
    <x v="12"/>
    <x v="1"/>
    <n v="0.42456500000000003"/>
    <x v="12"/>
    <n v="42"/>
    <x v="3"/>
    <x v="9"/>
  </r>
  <r>
    <x v="992"/>
    <x v="18"/>
    <x v="1"/>
    <n v="0.59970159999999995"/>
    <x v="12"/>
    <n v="42"/>
    <x v="3"/>
    <x v="9"/>
  </r>
  <r>
    <x v="992"/>
    <x v="19"/>
    <x v="1"/>
    <n v="0.67001060000000001"/>
    <x v="12"/>
    <n v="42"/>
    <x v="3"/>
    <x v="9"/>
  </r>
  <r>
    <x v="992"/>
    <x v="13"/>
    <x v="1"/>
    <n v="0.12794069999999999"/>
    <x v="12"/>
    <n v="42"/>
    <x v="3"/>
    <x v="9"/>
  </r>
  <r>
    <x v="992"/>
    <x v="20"/>
    <x v="1"/>
    <n v="0.63981140000000003"/>
    <x v="12"/>
    <n v="42"/>
    <x v="3"/>
    <x v="9"/>
  </r>
  <r>
    <x v="993"/>
    <x v="0"/>
    <x v="3"/>
    <n v="0.89219999999999999"/>
    <x v="12"/>
    <n v="43"/>
    <x v="3"/>
    <x v="9"/>
  </r>
  <r>
    <x v="993"/>
    <x v="14"/>
    <x v="3"/>
    <n v="1.9542999999999999"/>
    <x v="12"/>
    <n v="43"/>
    <x v="3"/>
    <x v="9"/>
  </r>
  <r>
    <x v="993"/>
    <x v="2"/>
    <x v="3"/>
    <n v="1.9869000000000001"/>
    <x v="12"/>
    <n v="43"/>
    <x v="3"/>
    <x v="9"/>
  </r>
  <r>
    <x v="993"/>
    <x v="5"/>
    <x v="3"/>
    <n v="1.6254"/>
    <x v="12"/>
    <n v="43"/>
    <x v="3"/>
    <x v="9"/>
  </r>
  <r>
    <x v="993"/>
    <x v="6"/>
    <x v="3"/>
    <n v="1.9074"/>
    <x v="12"/>
    <n v="43"/>
    <x v="3"/>
    <x v="9"/>
  </r>
  <r>
    <x v="993"/>
    <x v="15"/>
    <x v="3"/>
    <n v="1.8863000000000001"/>
    <x v="12"/>
    <n v="43"/>
    <x v="3"/>
    <x v="9"/>
  </r>
  <r>
    <x v="993"/>
    <x v="8"/>
    <x v="3"/>
    <n v="1.909"/>
    <x v="12"/>
    <n v="43"/>
    <x v="3"/>
    <x v="9"/>
  </r>
  <r>
    <x v="993"/>
    <x v="9"/>
    <x v="3"/>
    <n v="2.1124999999999998"/>
    <x v="12"/>
    <n v="43"/>
    <x v="3"/>
    <x v="9"/>
  </r>
  <r>
    <x v="993"/>
    <x v="10"/>
    <x v="3"/>
    <n v="2.1402000000000001"/>
    <x v="12"/>
    <n v="43"/>
    <x v="3"/>
    <x v="9"/>
  </r>
  <r>
    <x v="993"/>
    <x v="12"/>
    <x v="3"/>
    <n v="2.2946"/>
    <x v="12"/>
    <n v="43"/>
    <x v="3"/>
    <x v="9"/>
  </r>
  <r>
    <x v="993"/>
    <x v="18"/>
    <x v="3"/>
    <n v="3.1280999999999999"/>
    <x v="12"/>
    <n v="43"/>
    <x v="3"/>
    <x v="9"/>
  </r>
  <r>
    <x v="993"/>
    <x v="19"/>
    <x v="3"/>
    <n v="3.4803999999999999"/>
    <x v="12"/>
    <n v="43"/>
    <x v="3"/>
    <x v="9"/>
  </r>
  <r>
    <x v="993"/>
    <x v="13"/>
    <x v="3"/>
    <n v="1.1275999999999999"/>
    <x v="12"/>
    <n v="43"/>
    <x v="3"/>
    <x v="9"/>
  </r>
  <r>
    <x v="993"/>
    <x v="20"/>
    <x v="3"/>
    <n v="3.3016000000000001"/>
    <x v="12"/>
    <n v="43"/>
    <x v="3"/>
    <x v="9"/>
  </r>
  <r>
    <x v="993"/>
    <x v="0"/>
    <x v="2"/>
    <n v="0.55910590000000004"/>
    <x v="12"/>
    <n v="43"/>
    <x v="3"/>
    <x v="9"/>
  </r>
  <r>
    <x v="993"/>
    <x v="14"/>
    <x v="2"/>
    <n v="1.255182"/>
    <x v="12"/>
    <n v="43"/>
    <x v="3"/>
    <x v="9"/>
  </r>
  <r>
    <x v="993"/>
    <x v="2"/>
    <x v="2"/>
    <n v="1.2816860000000001"/>
    <x v="12"/>
    <n v="43"/>
    <x v="3"/>
    <x v="9"/>
  </r>
  <r>
    <x v="993"/>
    <x v="5"/>
    <x v="2"/>
    <n v="1.306017"/>
    <x v="12"/>
    <n v="43"/>
    <x v="3"/>
    <x v="9"/>
  </r>
  <r>
    <x v="993"/>
    <x v="6"/>
    <x v="2"/>
    <n v="1.161532"/>
    <x v="12"/>
    <n v="43"/>
    <x v="3"/>
    <x v="9"/>
  </r>
  <r>
    <x v="993"/>
    <x v="15"/>
    <x v="2"/>
    <n v="1.031717"/>
    <x v="12"/>
    <n v="43"/>
    <x v="3"/>
    <x v="9"/>
  </r>
  <r>
    <x v="993"/>
    <x v="8"/>
    <x v="2"/>
    <n v="1.050173"/>
    <x v="12"/>
    <n v="43"/>
    <x v="3"/>
    <x v="9"/>
  </r>
  <r>
    <x v="993"/>
    <x v="9"/>
    <x v="2"/>
    <n v="1.2156199999999999"/>
    <x v="12"/>
    <n v="43"/>
    <x v="3"/>
    <x v="9"/>
  </r>
  <r>
    <x v="993"/>
    <x v="10"/>
    <x v="2"/>
    <n v="1.23814"/>
    <x v="12"/>
    <n v="43"/>
    <x v="3"/>
    <x v="9"/>
  </r>
  <r>
    <x v="993"/>
    <x v="12"/>
    <x v="2"/>
    <n v="1.3636680000000001"/>
    <x v="12"/>
    <n v="43"/>
    <x v="3"/>
    <x v="9"/>
  </r>
  <r>
    <x v="993"/>
    <x v="18"/>
    <x v="2"/>
    <n v="2.436871"/>
    <x v="12"/>
    <n v="43"/>
    <x v="3"/>
    <x v="9"/>
  </r>
  <r>
    <x v="993"/>
    <x v="19"/>
    <x v="2"/>
    <n v="2.693594"/>
    <x v="12"/>
    <n v="43"/>
    <x v="3"/>
    <x v="9"/>
  </r>
  <r>
    <x v="993"/>
    <x v="13"/>
    <x v="2"/>
    <n v="0.90816609999999998"/>
    <x v="12"/>
    <n v="43"/>
    <x v="3"/>
    <x v="9"/>
  </r>
  <r>
    <x v="993"/>
    <x v="20"/>
    <x v="2"/>
    <n v="2.5482279999999999"/>
    <x v="12"/>
    <n v="43"/>
    <x v="3"/>
    <x v="9"/>
  </r>
  <r>
    <x v="993"/>
    <x v="0"/>
    <x v="0"/>
    <n v="0.16625999999999999"/>
    <x v="12"/>
    <n v="43"/>
    <x v="3"/>
    <x v="9"/>
  </r>
  <r>
    <x v="993"/>
    <x v="14"/>
    <x v="0"/>
    <n v="0.33367999999999998"/>
    <x v="12"/>
    <n v="43"/>
    <x v="3"/>
    <x v="9"/>
  </r>
  <r>
    <x v="993"/>
    <x v="2"/>
    <x v="0"/>
    <n v="0.33367999999999998"/>
    <x v="12"/>
    <n v="43"/>
    <x v="3"/>
    <x v="9"/>
  </r>
  <r>
    <x v="993"/>
    <x v="5"/>
    <x v="0"/>
    <n v="0.10639"/>
    <x v="12"/>
    <n v="43"/>
    <x v="3"/>
    <x v="9"/>
  </r>
  <r>
    <x v="993"/>
    <x v="6"/>
    <x v="0"/>
    <n v="0.38919999999999999"/>
    <x v="12"/>
    <n v="43"/>
    <x v="3"/>
    <x v="9"/>
  </r>
  <r>
    <x v="993"/>
    <x v="15"/>
    <x v="0"/>
    <n v="0.50185999999999997"/>
    <x v="12"/>
    <n v="43"/>
    <x v="3"/>
    <x v="9"/>
  </r>
  <r>
    <x v="993"/>
    <x v="8"/>
    <x v="0"/>
    <n v="0.50185999999999997"/>
    <x v="12"/>
    <n v="43"/>
    <x v="3"/>
    <x v="9"/>
  </r>
  <r>
    <x v="993"/>
    <x v="9"/>
    <x v="0"/>
    <n v="0.50185999999999997"/>
    <x v="12"/>
    <n v="43"/>
    <x v="3"/>
    <x v="9"/>
  </r>
  <r>
    <x v="993"/>
    <x v="10"/>
    <x v="0"/>
    <n v="0.50185999999999997"/>
    <x v="12"/>
    <n v="43"/>
    <x v="3"/>
    <x v="9"/>
  </r>
  <r>
    <x v="993"/>
    <x v="12"/>
    <x v="0"/>
    <n v="0.50185999999999997"/>
    <x v="12"/>
    <n v="43"/>
    <x v="3"/>
    <x v="9"/>
  </r>
  <r>
    <x v="993"/>
    <x v="18"/>
    <x v="0"/>
    <n v="0.10630000000000001"/>
    <x v="12"/>
    <n v="43"/>
    <x v="3"/>
    <x v="9"/>
  </r>
  <r>
    <x v="993"/>
    <x v="19"/>
    <x v="0"/>
    <n v="0.13600000000000001"/>
    <x v="12"/>
    <n v="43"/>
    <x v="3"/>
    <x v="9"/>
  </r>
  <r>
    <x v="993"/>
    <x v="13"/>
    <x v="0"/>
    <n v="8.9709999999999998E-2"/>
    <x v="12"/>
    <n v="43"/>
    <x v="3"/>
    <x v="9"/>
  </r>
  <r>
    <x v="993"/>
    <x v="20"/>
    <x v="0"/>
    <n v="0.13600000000000001"/>
    <x v="12"/>
    <n v="43"/>
    <x v="3"/>
    <x v="9"/>
  </r>
  <r>
    <x v="993"/>
    <x v="0"/>
    <x v="1"/>
    <n v="0.16683410000000001"/>
    <x v="12"/>
    <n v="43"/>
    <x v="3"/>
    <x v="9"/>
  </r>
  <r>
    <x v="993"/>
    <x v="14"/>
    <x v="1"/>
    <n v="0.36543819999999999"/>
    <x v="12"/>
    <n v="43"/>
    <x v="3"/>
    <x v="9"/>
  </r>
  <r>
    <x v="993"/>
    <x v="2"/>
    <x v="1"/>
    <n v="0.37153409999999998"/>
    <x v="12"/>
    <n v="43"/>
    <x v="3"/>
    <x v="9"/>
  </r>
  <r>
    <x v="993"/>
    <x v="5"/>
    <x v="1"/>
    <n v="0.18699289999999999"/>
    <x v="12"/>
    <n v="43"/>
    <x v="3"/>
    <x v="9"/>
  </r>
  <r>
    <x v="993"/>
    <x v="6"/>
    <x v="1"/>
    <n v="0.35666829999999999"/>
    <x v="12"/>
    <n v="43"/>
    <x v="3"/>
    <x v="9"/>
  </r>
  <r>
    <x v="993"/>
    <x v="15"/>
    <x v="1"/>
    <n v="0.3527228"/>
    <x v="12"/>
    <n v="43"/>
    <x v="3"/>
    <x v="9"/>
  </r>
  <r>
    <x v="993"/>
    <x v="8"/>
    <x v="1"/>
    <n v="0.35696749999999999"/>
    <x v="12"/>
    <n v="43"/>
    <x v="3"/>
    <x v="9"/>
  </r>
  <r>
    <x v="993"/>
    <x v="9"/>
    <x v="1"/>
    <n v="0.39502029999999999"/>
    <x v="12"/>
    <n v="43"/>
    <x v="3"/>
    <x v="9"/>
  </r>
  <r>
    <x v="993"/>
    <x v="10"/>
    <x v="1"/>
    <n v="0.4002"/>
    <x v="12"/>
    <n v="43"/>
    <x v="3"/>
    <x v="9"/>
  </r>
  <r>
    <x v="993"/>
    <x v="12"/>
    <x v="1"/>
    <n v="0.42907149999999999"/>
    <x v="12"/>
    <n v="43"/>
    <x v="3"/>
    <x v="9"/>
  </r>
  <r>
    <x v="993"/>
    <x v="18"/>
    <x v="1"/>
    <n v="0.58492920000000004"/>
    <x v="12"/>
    <n v="43"/>
    <x v="3"/>
    <x v="9"/>
  </r>
  <r>
    <x v="993"/>
    <x v="19"/>
    <x v="1"/>
    <n v="0.65080649999999995"/>
    <x v="12"/>
    <n v="43"/>
    <x v="3"/>
    <x v="9"/>
  </r>
  <r>
    <x v="993"/>
    <x v="13"/>
    <x v="1"/>
    <n v="0.1297239"/>
    <x v="12"/>
    <n v="43"/>
    <x v="3"/>
    <x v="9"/>
  </r>
  <r>
    <x v="993"/>
    <x v="20"/>
    <x v="1"/>
    <n v="0.61737229999999998"/>
    <x v="12"/>
    <n v="43"/>
    <x v="3"/>
    <x v="9"/>
  </r>
  <r>
    <x v="994"/>
    <x v="0"/>
    <x v="3"/>
    <n v="0.88719999999999999"/>
    <x v="12"/>
    <n v="44"/>
    <x v="3"/>
    <x v="9"/>
  </r>
  <r>
    <x v="994"/>
    <x v="14"/>
    <x v="3"/>
    <n v="1.9527000000000001"/>
    <x v="12"/>
    <n v="44"/>
    <x v="3"/>
    <x v="9"/>
  </r>
  <r>
    <x v="994"/>
    <x v="2"/>
    <x v="3"/>
    <n v="1.9827999999999999"/>
    <x v="12"/>
    <n v="44"/>
    <x v="3"/>
    <x v="9"/>
  </r>
  <r>
    <x v="994"/>
    <x v="5"/>
    <x v="3"/>
    <n v="1.6314"/>
    <x v="12"/>
    <n v="44"/>
    <x v="3"/>
    <x v="9"/>
  </r>
  <r>
    <x v="994"/>
    <x v="6"/>
    <x v="3"/>
    <n v="1.8894"/>
    <x v="12"/>
    <n v="44"/>
    <x v="3"/>
    <x v="9"/>
  </r>
  <r>
    <x v="994"/>
    <x v="15"/>
    <x v="3"/>
    <n v="1.8348"/>
    <x v="12"/>
    <n v="44"/>
    <x v="3"/>
    <x v="9"/>
  </r>
  <r>
    <x v="994"/>
    <x v="8"/>
    <x v="3"/>
    <n v="1.8489"/>
    <x v="12"/>
    <n v="44"/>
    <x v="3"/>
    <x v="9"/>
  </r>
  <r>
    <x v="994"/>
    <x v="9"/>
    <x v="3"/>
    <n v="2.0737000000000001"/>
    <x v="12"/>
    <n v="44"/>
    <x v="3"/>
    <x v="9"/>
  </r>
  <r>
    <x v="994"/>
    <x v="10"/>
    <x v="3"/>
    <n v="2.0802"/>
    <x v="12"/>
    <n v="44"/>
    <x v="3"/>
    <x v="9"/>
  </r>
  <r>
    <x v="994"/>
    <x v="12"/>
    <x v="3"/>
    <n v="2.2846000000000002"/>
    <x v="12"/>
    <n v="44"/>
    <x v="3"/>
    <x v="9"/>
  </r>
  <r>
    <x v="994"/>
    <x v="18"/>
    <x v="3"/>
    <n v="2.9285000000000001"/>
    <x v="12"/>
    <n v="44"/>
    <x v="3"/>
    <x v="9"/>
  </r>
  <r>
    <x v="994"/>
    <x v="19"/>
    <x v="3"/>
    <n v="3.1101000000000001"/>
    <x v="12"/>
    <n v="44"/>
    <x v="3"/>
    <x v="9"/>
  </r>
  <r>
    <x v="994"/>
    <x v="13"/>
    <x v="3"/>
    <n v="1.1415999999999999"/>
    <x v="12"/>
    <n v="44"/>
    <x v="3"/>
    <x v="9"/>
  </r>
  <r>
    <x v="994"/>
    <x v="20"/>
    <x v="3"/>
    <n v="2.5666000000000002"/>
    <x v="12"/>
    <n v="44"/>
    <x v="3"/>
    <x v="9"/>
  </r>
  <r>
    <x v="994"/>
    <x v="0"/>
    <x v="2"/>
    <n v="0.5550408"/>
    <x v="12"/>
    <n v="44"/>
    <x v="3"/>
    <x v="9"/>
  </r>
  <r>
    <x v="994"/>
    <x v="14"/>
    <x v="2"/>
    <n v="1.253881"/>
    <x v="12"/>
    <n v="44"/>
    <x v="3"/>
    <x v="9"/>
  </r>
  <r>
    <x v="994"/>
    <x v="2"/>
    <x v="2"/>
    <n v="1.2783519999999999"/>
    <x v="12"/>
    <n v="44"/>
    <x v="3"/>
    <x v="9"/>
  </r>
  <r>
    <x v="994"/>
    <x v="5"/>
    <x v="2"/>
    <n v="1.3113269999999999"/>
    <x v="12"/>
    <n v="44"/>
    <x v="3"/>
    <x v="9"/>
  </r>
  <r>
    <x v="994"/>
    <x v="6"/>
    <x v="2"/>
    <n v="1.146898"/>
    <x v="12"/>
    <n v="44"/>
    <x v="3"/>
    <x v="9"/>
  </r>
  <r>
    <x v="994"/>
    <x v="15"/>
    <x v="2"/>
    <n v="0.98984729999999999"/>
    <x v="12"/>
    <n v="44"/>
    <x v="3"/>
    <x v="9"/>
  </r>
  <r>
    <x v="994"/>
    <x v="8"/>
    <x v="2"/>
    <n v="1.0013110000000001"/>
    <x v="12"/>
    <n v="44"/>
    <x v="3"/>
    <x v="9"/>
  </r>
  <r>
    <x v="994"/>
    <x v="9"/>
    <x v="2"/>
    <n v="1.184075"/>
    <x v="12"/>
    <n v="44"/>
    <x v="3"/>
    <x v="9"/>
  </r>
  <r>
    <x v="994"/>
    <x v="10"/>
    <x v="2"/>
    <n v="1.1893590000000001"/>
    <x v="12"/>
    <n v="44"/>
    <x v="3"/>
    <x v="9"/>
  </r>
  <r>
    <x v="994"/>
    <x v="12"/>
    <x v="2"/>
    <n v="1.3555379999999999"/>
    <x v="12"/>
    <n v="44"/>
    <x v="3"/>
    <x v="9"/>
  </r>
  <r>
    <x v="994"/>
    <x v="18"/>
    <x v="2"/>
    <n v="2.274594"/>
    <x v="12"/>
    <n v="44"/>
    <x v="3"/>
    <x v="9"/>
  </r>
  <r>
    <x v="994"/>
    <x v="19"/>
    <x v="2"/>
    <n v="2.3925369999999999"/>
    <x v="12"/>
    <n v="44"/>
    <x v="3"/>
    <x v="9"/>
  </r>
  <r>
    <x v="994"/>
    <x v="13"/>
    <x v="2"/>
    <n v="0.92055549999999997"/>
    <x v="12"/>
    <n v="44"/>
    <x v="3"/>
    <x v="9"/>
  </r>
  <r>
    <x v="994"/>
    <x v="20"/>
    <x v="2"/>
    <n v="1.9506669999999999"/>
    <x v="12"/>
    <n v="44"/>
    <x v="3"/>
    <x v="9"/>
  </r>
  <r>
    <x v="994"/>
    <x v="0"/>
    <x v="0"/>
    <n v="0.16625999999999999"/>
    <x v="12"/>
    <n v="44"/>
    <x v="3"/>
    <x v="9"/>
  </r>
  <r>
    <x v="994"/>
    <x v="14"/>
    <x v="0"/>
    <n v="0.33367999999999998"/>
    <x v="12"/>
    <n v="44"/>
    <x v="3"/>
    <x v="9"/>
  </r>
  <r>
    <x v="994"/>
    <x v="2"/>
    <x v="0"/>
    <n v="0.33367999999999998"/>
    <x v="12"/>
    <n v="44"/>
    <x v="3"/>
    <x v="9"/>
  </r>
  <r>
    <x v="994"/>
    <x v="5"/>
    <x v="0"/>
    <n v="0.10639"/>
    <x v="12"/>
    <n v="44"/>
    <x v="3"/>
    <x v="9"/>
  </r>
  <r>
    <x v="994"/>
    <x v="6"/>
    <x v="0"/>
    <n v="0.38919999999999999"/>
    <x v="12"/>
    <n v="44"/>
    <x v="3"/>
    <x v="9"/>
  </r>
  <r>
    <x v="994"/>
    <x v="15"/>
    <x v="0"/>
    <n v="0.50185999999999997"/>
    <x v="12"/>
    <n v="44"/>
    <x v="3"/>
    <x v="9"/>
  </r>
  <r>
    <x v="994"/>
    <x v="8"/>
    <x v="0"/>
    <n v="0.50185999999999997"/>
    <x v="12"/>
    <n v="44"/>
    <x v="3"/>
    <x v="9"/>
  </r>
  <r>
    <x v="994"/>
    <x v="9"/>
    <x v="0"/>
    <n v="0.50185999999999997"/>
    <x v="12"/>
    <n v="44"/>
    <x v="3"/>
    <x v="9"/>
  </r>
  <r>
    <x v="994"/>
    <x v="10"/>
    <x v="0"/>
    <n v="0.50185999999999997"/>
    <x v="12"/>
    <n v="44"/>
    <x v="3"/>
    <x v="9"/>
  </r>
  <r>
    <x v="994"/>
    <x v="12"/>
    <x v="0"/>
    <n v="0.50185999999999997"/>
    <x v="12"/>
    <n v="44"/>
    <x v="3"/>
    <x v="9"/>
  </r>
  <r>
    <x v="994"/>
    <x v="18"/>
    <x v="0"/>
    <n v="0.10630000000000001"/>
    <x v="12"/>
    <n v="44"/>
    <x v="3"/>
    <x v="9"/>
  </r>
  <r>
    <x v="994"/>
    <x v="19"/>
    <x v="0"/>
    <n v="0.13600000000000001"/>
    <x v="12"/>
    <n v="44"/>
    <x v="3"/>
    <x v="9"/>
  </r>
  <r>
    <x v="994"/>
    <x v="13"/>
    <x v="0"/>
    <n v="8.9709999999999998E-2"/>
    <x v="12"/>
    <n v="44"/>
    <x v="3"/>
    <x v="9"/>
  </r>
  <r>
    <x v="994"/>
    <x v="20"/>
    <x v="0"/>
    <n v="0.13600000000000001"/>
    <x v="12"/>
    <n v="44"/>
    <x v="3"/>
    <x v="9"/>
  </r>
  <r>
    <x v="994"/>
    <x v="0"/>
    <x v="1"/>
    <n v="0.1658992"/>
    <x v="12"/>
    <n v="44"/>
    <x v="3"/>
    <x v="9"/>
  </r>
  <r>
    <x v="994"/>
    <x v="14"/>
    <x v="1"/>
    <n v="0.36513899999999999"/>
    <x v="12"/>
    <n v="44"/>
    <x v="3"/>
    <x v="9"/>
  </r>
  <r>
    <x v="994"/>
    <x v="2"/>
    <x v="1"/>
    <n v="0.37076750000000003"/>
    <x v="12"/>
    <n v="44"/>
    <x v="3"/>
    <x v="9"/>
  </r>
  <r>
    <x v="994"/>
    <x v="5"/>
    <x v="1"/>
    <n v="0.18768319999999999"/>
    <x v="12"/>
    <n v="44"/>
    <x v="3"/>
    <x v="9"/>
  </r>
  <r>
    <x v="994"/>
    <x v="6"/>
    <x v="1"/>
    <n v="0.35330240000000002"/>
    <x v="12"/>
    <n v="44"/>
    <x v="3"/>
    <x v="9"/>
  </r>
  <r>
    <x v="994"/>
    <x v="15"/>
    <x v="1"/>
    <n v="0.34309269999999997"/>
    <x v="12"/>
    <n v="44"/>
    <x v="3"/>
    <x v="9"/>
  </r>
  <r>
    <x v="994"/>
    <x v="8"/>
    <x v="1"/>
    <n v="0.34572930000000002"/>
    <x v="12"/>
    <n v="44"/>
    <x v="3"/>
    <x v="9"/>
  </r>
  <r>
    <x v="994"/>
    <x v="9"/>
    <x v="1"/>
    <n v="0.38776500000000003"/>
    <x v="12"/>
    <n v="44"/>
    <x v="3"/>
    <x v="9"/>
  </r>
  <r>
    <x v="994"/>
    <x v="10"/>
    <x v="1"/>
    <n v="0.38898050000000001"/>
    <x v="12"/>
    <n v="44"/>
    <x v="3"/>
    <x v="9"/>
  </r>
  <r>
    <x v="994"/>
    <x v="12"/>
    <x v="1"/>
    <n v="0.42720160000000001"/>
    <x v="12"/>
    <n v="44"/>
    <x v="3"/>
    <x v="9"/>
  </r>
  <r>
    <x v="994"/>
    <x v="18"/>
    <x v="1"/>
    <n v="0.54760569999999997"/>
    <x v="12"/>
    <n v="44"/>
    <x v="3"/>
    <x v="9"/>
  </r>
  <r>
    <x v="994"/>
    <x v="19"/>
    <x v="1"/>
    <n v="0.58156339999999995"/>
    <x v="12"/>
    <n v="44"/>
    <x v="3"/>
    <x v="9"/>
  </r>
  <r>
    <x v="994"/>
    <x v="13"/>
    <x v="1"/>
    <n v="0.13133449999999999"/>
    <x v="12"/>
    <n v="44"/>
    <x v="3"/>
    <x v="9"/>
  </r>
  <r>
    <x v="994"/>
    <x v="20"/>
    <x v="1"/>
    <n v="0.47993340000000001"/>
    <x v="12"/>
    <n v="44"/>
    <x v="3"/>
    <x v="9"/>
  </r>
  <r>
    <x v="995"/>
    <x v="0"/>
    <x v="3"/>
    <n v="0.89159999999999995"/>
    <x v="12"/>
    <n v="45"/>
    <x v="3"/>
    <x v="9"/>
  </r>
  <r>
    <x v="995"/>
    <x v="14"/>
    <x v="3"/>
    <n v="1.9407000000000001"/>
    <x v="12"/>
    <n v="45"/>
    <x v="3"/>
    <x v="9"/>
  </r>
  <r>
    <x v="995"/>
    <x v="2"/>
    <x v="3"/>
    <n v="1.9682999999999999"/>
    <x v="12"/>
    <n v="45"/>
    <x v="3"/>
    <x v="9"/>
  </r>
  <r>
    <x v="995"/>
    <x v="5"/>
    <x v="3"/>
    <n v="1.6177999999999999"/>
    <x v="12"/>
    <n v="45"/>
    <x v="3"/>
    <x v="9"/>
  </r>
  <r>
    <x v="995"/>
    <x v="6"/>
    <x v="3"/>
    <n v="1.8480000000000001"/>
    <x v="12"/>
    <n v="45"/>
    <x v="3"/>
    <x v="9"/>
  </r>
  <r>
    <x v="995"/>
    <x v="15"/>
    <x v="3"/>
    <n v="1.8169999999999999"/>
    <x v="12"/>
    <n v="45"/>
    <x v="3"/>
    <x v="9"/>
  </r>
  <r>
    <x v="995"/>
    <x v="8"/>
    <x v="3"/>
    <n v="1.8319000000000001"/>
    <x v="12"/>
    <n v="45"/>
    <x v="3"/>
    <x v="9"/>
  </r>
  <r>
    <x v="995"/>
    <x v="9"/>
    <x v="3"/>
    <n v="2.0562999999999998"/>
    <x v="12"/>
    <n v="45"/>
    <x v="3"/>
    <x v="9"/>
  </r>
  <r>
    <x v="995"/>
    <x v="10"/>
    <x v="3"/>
    <n v="2.0609000000000002"/>
    <x v="12"/>
    <n v="45"/>
    <x v="3"/>
    <x v="9"/>
  </r>
  <r>
    <x v="995"/>
    <x v="12"/>
    <x v="3"/>
    <n v="2.2881"/>
    <x v="12"/>
    <n v="45"/>
    <x v="3"/>
    <x v="9"/>
  </r>
  <r>
    <x v="995"/>
    <x v="18"/>
    <x v="3"/>
    <n v="2.6735000000000002"/>
    <x v="12"/>
    <n v="45"/>
    <x v="3"/>
    <x v="9"/>
  </r>
  <r>
    <x v="995"/>
    <x v="19"/>
    <x v="3"/>
    <n v="2.7915000000000001"/>
    <x v="12"/>
    <n v="45"/>
    <x v="3"/>
    <x v="9"/>
  </r>
  <r>
    <x v="995"/>
    <x v="13"/>
    <x v="3"/>
    <n v="1.1252800000000001"/>
    <x v="12"/>
    <n v="45"/>
    <x v="3"/>
    <x v="9"/>
  </r>
  <r>
    <x v="995"/>
    <x v="20"/>
    <x v="3"/>
    <n v="2.2665999999999999"/>
    <x v="12"/>
    <n v="45"/>
    <x v="3"/>
    <x v="9"/>
  </r>
  <r>
    <x v="995"/>
    <x v="0"/>
    <x v="2"/>
    <n v="0.55861810000000001"/>
    <x v="12"/>
    <n v="45"/>
    <x v="3"/>
    <x v="9"/>
  </r>
  <r>
    <x v="995"/>
    <x v="14"/>
    <x v="2"/>
    <n v="1.2441249999999999"/>
    <x v="12"/>
    <n v="45"/>
    <x v="3"/>
    <x v="9"/>
  </r>
  <r>
    <x v="995"/>
    <x v="2"/>
    <x v="2"/>
    <n v="1.266564"/>
    <x v="12"/>
    <n v="45"/>
    <x v="3"/>
    <x v="9"/>
  </r>
  <r>
    <x v="995"/>
    <x v="5"/>
    <x v="2"/>
    <n v="1.299291"/>
    <x v="12"/>
    <n v="45"/>
    <x v="3"/>
    <x v="9"/>
  </r>
  <r>
    <x v="995"/>
    <x v="6"/>
    <x v="2"/>
    <n v="1.1132390000000001"/>
    <x v="12"/>
    <n v="45"/>
    <x v="3"/>
    <x v="9"/>
  </r>
  <r>
    <x v="995"/>
    <x v="15"/>
    <x v="2"/>
    <n v="0.97537580000000002"/>
    <x v="12"/>
    <n v="45"/>
    <x v="3"/>
    <x v="9"/>
  </r>
  <r>
    <x v="995"/>
    <x v="8"/>
    <x v="2"/>
    <n v="0.98748959999999997"/>
    <x v="12"/>
    <n v="45"/>
    <x v="3"/>
    <x v="9"/>
  </r>
  <r>
    <x v="995"/>
    <x v="9"/>
    <x v="2"/>
    <n v="1.169929"/>
    <x v="12"/>
    <n v="45"/>
    <x v="3"/>
    <x v="9"/>
  </r>
  <r>
    <x v="995"/>
    <x v="10"/>
    <x v="2"/>
    <n v="1.1736679999999999"/>
    <x v="12"/>
    <n v="45"/>
    <x v="3"/>
    <x v="9"/>
  </r>
  <r>
    <x v="995"/>
    <x v="12"/>
    <x v="2"/>
    <n v="1.358384"/>
    <x v="12"/>
    <n v="45"/>
    <x v="3"/>
    <x v="9"/>
  </r>
  <r>
    <x v="995"/>
    <x v="18"/>
    <x v="2"/>
    <n v="2.0672769999999998"/>
    <x v="12"/>
    <n v="45"/>
    <x v="3"/>
    <x v="9"/>
  </r>
  <r>
    <x v="995"/>
    <x v="19"/>
    <x v="2"/>
    <n v="2.1335120000000001"/>
    <x v="12"/>
    <n v="45"/>
    <x v="3"/>
    <x v="9"/>
  </r>
  <r>
    <x v="995"/>
    <x v="13"/>
    <x v="2"/>
    <n v="0.90611299999999995"/>
    <x v="12"/>
    <n v="45"/>
    <x v="3"/>
    <x v="9"/>
  </r>
  <r>
    <x v="995"/>
    <x v="20"/>
    <x v="2"/>
    <n v="1.7067639999999999"/>
    <x v="12"/>
    <n v="45"/>
    <x v="3"/>
    <x v="9"/>
  </r>
  <r>
    <x v="995"/>
    <x v="0"/>
    <x v="0"/>
    <n v="0.16625999999999999"/>
    <x v="12"/>
    <n v="45"/>
    <x v="3"/>
    <x v="9"/>
  </r>
  <r>
    <x v="995"/>
    <x v="14"/>
    <x v="0"/>
    <n v="0.33367999999999998"/>
    <x v="12"/>
    <n v="45"/>
    <x v="3"/>
    <x v="9"/>
  </r>
  <r>
    <x v="995"/>
    <x v="2"/>
    <x v="0"/>
    <n v="0.33367999999999998"/>
    <x v="12"/>
    <n v="45"/>
    <x v="3"/>
    <x v="9"/>
  </r>
  <r>
    <x v="995"/>
    <x v="5"/>
    <x v="0"/>
    <n v="0.10639"/>
    <x v="12"/>
    <n v="45"/>
    <x v="3"/>
    <x v="9"/>
  </r>
  <r>
    <x v="995"/>
    <x v="6"/>
    <x v="0"/>
    <n v="0.38919999999999999"/>
    <x v="12"/>
    <n v="45"/>
    <x v="3"/>
    <x v="9"/>
  </r>
  <r>
    <x v="995"/>
    <x v="15"/>
    <x v="0"/>
    <n v="0.50185999999999997"/>
    <x v="12"/>
    <n v="45"/>
    <x v="3"/>
    <x v="9"/>
  </r>
  <r>
    <x v="995"/>
    <x v="8"/>
    <x v="0"/>
    <n v="0.50185999999999997"/>
    <x v="12"/>
    <n v="45"/>
    <x v="3"/>
    <x v="9"/>
  </r>
  <r>
    <x v="995"/>
    <x v="9"/>
    <x v="0"/>
    <n v="0.50185999999999997"/>
    <x v="12"/>
    <n v="45"/>
    <x v="3"/>
    <x v="9"/>
  </r>
  <r>
    <x v="995"/>
    <x v="10"/>
    <x v="0"/>
    <n v="0.50185999999999997"/>
    <x v="12"/>
    <n v="45"/>
    <x v="3"/>
    <x v="9"/>
  </r>
  <r>
    <x v="995"/>
    <x v="12"/>
    <x v="0"/>
    <n v="0.50185999999999997"/>
    <x v="12"/>
    <n v="45"/>
    <x v="3"/>
    <x v="9"/>
  </r>
  <r>
    <x v="995"/>
    <x v="18"/>
    <x v="0"/>
    <n v="0.10630000000000001"/>
    <x v="12"/>
    <n v="45"/>
    <x v="3"/>
    <x v="9"/>
  </r>
  <r>
    <x v="995"/>
    <x v="19"/>
    <x v="0"/>
    <n v="0.13600000000000001"/>
    <x v="12"/>
    <n v="45"/>
    <x v="3"/>
    <x v="9"/>
  </r>
  <r>
    <x v="995"/>
    <x v="13"/>
    <x v="0"/>
    <n v="8.9709999999999998E-2"/>
    <x v="12"/>
    <n v="45"/>
    <x v="3"/>
    <x v="9"/>
  </r>
  <r>
    <x v="995"/>
    <x v="20"/>
    <x v="0"/>
    <n v="0.13600000000000001"/>
    <x v="12"/>
    <n v="45"/>
    <x v="3"/>
    <x v="9"/>
  </r>
  <r>
    <x v="995"/>
    <x v="0"/>
    <x v="1"/>
    <n v="0.16672200000000001"/>
    <x v="12"/>
    <n v="45"/>
    <x v="3"/>
    <x v="9"/>
  </r>
  <r>
    <x v="995"/>
    <x v="14"/>
    <x v="1"/>
    <n v="0.36289510000000003"/>
    <x v="12"/>
    <n v="45"/>
    <x v="3"/>
    <x v="9"/>
  </r>
  <r>
    <x v="995"/>
    <x v="2"/>
    <x v="1"/>
    <n v="0.3680561"/>
    <x v="12"/>
    <n v="45"/>
    <x v="3"/>
    <x v="9"/>
  </r>
  <r>
    <x v="995"/>
    <x v="5"/>
    <x v="1"/>
    <n v="0.1861186"/>
    <x v="12"/>
    <n v="45"/>
    <x v="3"/>
    <x v="9"/>
  </r>
  <r>
    <x v="995"/>
    <x v="6"/>
    <x v="1"/>
    <n v="0.34556100000000001"/>
    <x v="12"/>
    <n v="45"/>
    <x v="3"/>
    <x v="9"/>
  </r>
  <r>
    <x v="995"/>
    <x v="15"/>
    <x v="1"/>
    <n v="0.33976420000000002"/>
    <x v="12"/>
    <n v="45"/>
    <x v="3"/>
    <x v="9"/>
  </r>
  <r>
    <x v="995"/>
    <x v="8"/>
    <x v="1"/>
    <n v="0.34255039999999998"/>
    <x v="12"/>
    <n v="45"/>
    <x v="3"/>
    <x v="9"/>
  </r>
  <r>
    <x v="995"/>
    <x v="9"/>
    <x v="1"/>
    <n v="0.3845114"/>
    <x v="12"/>
    <n v="45"/>
    <x v="3"/>
    <x v="9"/>
  </r>
  <r>
    <x v="995"/>
    <x v="10"/>
    <x v="1"/>
    <n v="0.38537149999999998"/>
    <x v="12"/>
    <n v="45"/>
    <x v="3"/>
    <x v="9"/>
  </r>
  <r>
    <x v="995"/>
    <x v="12"/>
    <x v="1"/>
    <n v="0.42785610000000002"/>
    <x v="12"/>
    <n v="45"/>
    <x v="3"/>
    <x v="9"/>
  </r>
  <r>
    <x v="995"/>
    <x v="18"/>
    <x v="1"/>
    <n v="0.4999228"/>
    <x v="12"/>
    <n v="45"/>
    <x v="3"/>
    <x v="9"/>
  </r>
  <r>
    <x v="995"/>
    <x v="19"/>
    <x v="1"/>
    <n v="0.5219878"/>
    <x v="12"/>
    <n v="45"/>
    <x v="3"/>
    <x v="9"/>
  </r>
  <r>
    <x v="995"/>
    <x v="13"/>
    <x v="1"/>
    <n v="0.12945699999999999"/>
    <x v="12"/>
    <n v="45"/>
    <x v="3"/>
    <x v="9"/>
  </r>
  <r>
    <x v="995"/>
    <x v="20"/>
    <x v="1"/>
    <n v="0.42383579999999998"/>
    <x v="12"/>
    <n v="45"/>
    <x v="3"/>
    <x v="9"/>
  </r>
  <r>
    <x v="996"/>
    <x v="0"/>
    <x v="3"/>
    <n v="0.88780000000000003"/>
    <x v="12"/>
    <n v="46"/>
    <x v="3"/>
    <x v="10"/>
  </r>
  <r>
    <x v="996"/>
    <x v="14"/>
    <x v="3"/>
    <n v="1.8787"/>
    <x v="12"/>
    <n v="46"/>
    <x v="3"/>
    <x v="10"/>
  </r>
  <r>
    <x v="996"/>
    <x v="2"/>
    <x v="3"/>
    <n v="1.9016999999999999"/>
    <x v="12"/>
    <n v="46"/>
    <x v="3"/>
    <x v="10"/>
  </r>
  <r>
    <x v="996"/>
    <x v="5"/>
    <x v="3"/>
    <n v="1.5865"/>
    <x v="12"/>
    <n v="46"/>
    <x v="3"/>
    <x v="10"/>
  </r>
  <r>
    <x v="996"/>
    <x v="6"/>
    <x v="3"/>
    <n v="1.8123"/>
    <x v="12"/>
    <n v="46"/>
    <x v="3"/>
    <x v="10"/>
  </r>
  <r>
    <x v="996"/>
    <x v="15"/>
    <x v="3"/>
    <n v="1.8228"/>
    <x v="12"/>
    <n v="46"/>
    <x v="3"/>
    <x v="10"/>
  </r>
  <r>
    <x v="996"/>
    <x v="8"/>
    <x v="3"/>
    <n v="1.8432999999999999"/>
    <x v="12"/>
    <n v="46"/>
    <x v="3"/>
    <x v="10"/>
  </r>
  <r>
    <x v="996"/>
    <x v="9"/>
    <x v="3"/>
    <n v="2.0571999999999999"/>
    <x v="12"/>
    <n v="46"/>
    <x v="3"/>
    <x v="10"/>
  </r>
  <r>
    <x v="996"/>
    <x v="10"/>
    <x v="3"/>
    <n v="2.0731000000000002"/>
    <x v="12"/>
    <n v="46"/>
    <x v="3"/>
    <x v="10"/>
  </r>
  <r>
    <x v="996"/>
    <x v="12"/>
    <x v="3"/>
    <n v="2.2850000000000001"/>
    <x v="12"/>
    <n v="46"/>
    <x v="3"/>
    <x v="10"/>
  </r>
  <r>
    <x v="996"/>
    <x v="18"/>
    <x v="3"/>
    <n v="2.4552999999999998"/>
    <x v="12"/>
    <n v="46"/>
    <x v="3"/>
    <x v="10"/>
  </r>
  <r>
    <x v="996"/>
    <x v="19"/>
    <x v="3"/>
    <n v="2.6044"/>
    <x v="12"/>
    <n v="46"/>
    <x v="3"/>
    <x v="10"/>
  </r>
  <r>
    <x v="996"/>
    <x v="13"/>
    <x v="3"/>
    <n v="1.1191"/>
    <x v="12"/>
    <n v="46"/>
    <x v="3"/>
    <x v="10"/>
  </r>
  <r>
    <x v="996"/>
    <x v="20"/>
    <x v="3"/>
    <n v="2.2665999999999999"/>
    <x v="12"/>
    <n v="46"/>
    <x v="3"/>
    <x v="10"/>
  </r>
  <r>
    <x v="996"/>
    <x v="0"/>
    <x v="2"/>
    <n v="0.55552860000000004"/>
    <x v="12"/>
    <n v="46"/>
    <x v="3"/>
    <x v="10"/>
  </r>
  <r>
    <x v="996"/>
    <x v="14"/>
    <x v="2"/>
    <n v="1.2246079999999999"/>
    <x v="12"/>
    <n v="46"/>
    <x v="3"/>
    <x v="10"/>
  </r>
  <r>
    <x v="996"/>
    <x v="2"/>
    <x v="2"/>
    <n v="1.2433080000000001"/>
    <x v="12"/>
    <n v="46"/>
    <x v="3"/>
    <x v="10"/>
  </r>
  <r>
    <x v="996"/>
    <x v="5"/>
    <x v="2"/>
    <n v="1.2715920000000001"/>
    <x v="12"/>
    <n v="46"/>
    <x v="3"/>
    <x v="10"/>
  </r>
  <r>
    <x v="996"/>
    <x v="6"/>
    <x v="2"/>
    <n v="1.0842149999999999"/>
    <x v="12"/>
    <n v="46"/>
    <x v="3"/>
    <x v="10"/>
  </r>
  <r>
    <x v="996"/>
    <x v="15"/>
    <x v="2"/>
    <n v="0.99140119999999998"/>
    <x v="12"/>
    <n v="46"/>
    <x v="3"/>
    <x v="10"/>
  </r>
  <r>
    <x v="996"/>
    <x v="8"/>
    <x v="2"/>
    <n v="1.008068"/>
    <x v="12"/>
    <n v="46"/>
    <x v="3"/>
    <x v="10"/>
  </r>
  <r>
    <x v="996"/>
    <x v="9"/>
    <x v="2"/>
    <n v="1.18197"/>
    <x v="12"/>
    <n v="46"/>
    <x v="3"/>
    <x v="10"/>
  </r>
  <r>
    <x v="996"/>
    <x v="10"/>
    <x v="2"/>
    <n v="1.1948970000000001"/>
    <x v="12"/>
    <n v="46"/>
    <x v="3"/>
    <x v="10"/>
  </r>
  <r>
    <x v="996"/>
    <x v="12"/>
    <x v="2"/>
    <n v="1.3671739999999999"/>
    <x v="12"/>
    <n v="46"/>
    <x v="3"/>
    <x v="10"/>
  </r>
  <r>
    <x v="996"/>
    <x v="18"/>
    <x v="2"/>
    <n v="1.8898790000000001"/>
    <x v="12"/>
    <n v="46"/>
    <x v="3"/>
    <x v="10"/>
  </r>
  <r>
    <x v="996"/>
    <x v="19"/>
    <x v="2"/>
    <n v="1.981398"/>
    <x v="12"/>
    <n v="46"/>
    <x v="3"/>
    <x v="10"/>
  </r>
  <r>
    <x v="996"/>
    <x v="13"/>
    <x v="2"/>
    <n v="0.90064390000000005"/>
    <x v="12"/>
    <n v="46"/>
    <x v="3"/>
    <x v="10"/>
  </r>
  <r>
    <x v="996"/>
    <x v="20"/>
    <x v="2"/>
    <n v="1.7067639999999999"/>
    <x v="12"/>
    <n v="46"/>
    <x v="3"/>
    <x v="10"/>
  </r>
  <r>
    <x v="996"/>
    <x v="0"/>
    <x v="0"/>
    <n v="0.16625999999999999"/>
    <x v="12"/>
    <n v="46"/>
    <x v="3"/>
    <x v="10"/>
  </r>
  <r>
    <x v="996"/>
    <x v="14"/>
    <x v="0"/>
    <n v="0.30279"/>
    <x v="12"/>
    <n v="46"/>
    <x v="3"/>
    <x v="10"/>
  </r>
  <r>
    <x v="996"/>
    <x v="2"/>
    <x v="0"/>
    <n v="0.30279"/>
    <x v="12"/>
    <n v="46"/>
    <x v="3"/>
    <x v="10"/>
  </r>
  <r>
    <x v="996"/>
    <x v="5"/>
    <x v="0"/>
    <n v="0.10639"/>
    <x v="12"/>
    <n v="46"/>
    <x v="3"/>
    <x v="10"/>
  </r>
  <r>
    <x v="996"/>
    <x v="6"/>
    <x v="0"/>
    <n v="0.38919999999999999"/>
    <x v="12"/>
    <n v="46"/>
    <x v="3"/>
    <x v="10"/>
  </r>
  <r>
    <x v="996"/>
    <x v="15"/>
    <x v="0"/>
    <n v="0.49054999999999999"/>
    <x v="12"/>
    <n v="46"/>
    <x v="3"/>
    <x v="10"/>
  </r>
  <r>
    <x v="996"/>
    <x v="8"/>
    <x v="0"/>
    <n v="0.49054999999999999"/>
    <x v="12"/>
    <n v="46"/>
    <x v="3"/>
    <x v="10"/>
  </r>
  <r>
    <x v="996"/>
    <x v="9"/>
    <x v="0"/>
    <n v="0.49054999999999999"/>
    <x v="12"/>
    <n v="46"/>
    <x v="3"/>
    <x v="10"/>
  </r>
  <r>
    <x v="996"/>
    <x v="10"/>
    <x v="0"/>
    <n v="0.49054999999999999"/>
    <x v="12"/>
    <n v="46"/>
    <x v="3"/>
    <x v="10"/>
  </r>
  <r>
    <x v="996"/>
    <x v="12"/>
    <x v="0"/>
    <n v="0.49054999999999999"/>
    <x v="12"/>
    <n v="46"/>
    <x v="3"/>
    <x v="10"/>
  </r>
  <r>
    <x v="996"/>
    <x v="18"/>
    <x v="0"/>
    <n v="0.10630000000000001"/>
    <x v="12"/>
    <n v="46"/>
    <x v="3"/>
    <x v="10"/>
  </r>
  <r>
    <x v="996"/>
    <x v="19"/>
    <x v="0"/>
    <n v="0.13600000000000001"/>
    <x v="12"/>
    <n v="46"/>
    <x v="3"/>
    <x v="10"/>
  </r>
  <r>
    <x v="996"/>
    <x v="13"/>
    <x v="0"/>
    <n v="8.9709999999999998E-2"/>
    <x v="12"/>
    <n v="46"/>
    <x v="3"/>
    <x v="10"/>
  </r>
  <r>
    <x v="996"/>
    <x v="20"/>
    <x v="0"/>
    <n v="0.13600000000000001"/>
    <x v="12"/>
    <n v="46"/>
    <x v="3"/>
    <x v="10"/>
  </r>
  <r>
    <x v="996"/>
    <x v="0"/>
    <x v="1"/>
    <n v="0.1660114"/>
    <x v="12"/>
    <n v="46"/>
    <x v="3"/>
    <x v="10"/>
  </r>
  <r>
    <x v="996"/>
    <x v="14"/>
    <x v="1"/>
    <n v="0.35130159999999999"/>
    <x v="12"/>
    <n v="46"/>
    <x v="3"/>
    <x v="10"/>
  </r>
  <r>
    <x v="996"/>
    <x v="2"/>
    <x v="1"/>
    <n v="0.35560239999999999"/>
    <x v="12"/>
    <n v="46"/>
    <x v="3"/>
    <x v="10"/>
  </r>
  <r>
    <x v="996"/>
    <x v="5"/>
    <x v="1"/>
    <n v="0.1825177"/>
    <x v="12"/>
    <n v="46"/>
    <x v="3"/>
    <x v="10"/>
  </r>
  <r>
    <x v="996"/>
    <x v="6"/>
    <x v="1"/>
    <n v="0.3388854"/>
    <x v="12"/>
    <n v="46"/>
    <x v="3"/>
    <x v="10"/>
  </r>
  <r>
    <x v="996"/>
    <x v="15"/>
    <x v="1"/>
    <n v="0.34084880000000001"/>
    <x v="12"/>
    <n v="46"/>
    <x v="3"/>
    <x v="10"/>
  </r>
  <r>
    <x v="996"/>
    <x v="8"/>
    <x v="1"/>
    <n v="0.34468209999999999"/>
    <x v="12"/>
    <n v="46"/>
    <x v="3"/>
    <x v="10"/>
  </r>
  <r>
    <x v="996"/>
    <x v="9"/>
    <x v="1"/>
    <n v="0.38467970000000001"/>
    <x v="12"/>
    <n v="46"/>
    <x v="3"/>
    <x v="10"/>
  </r>
  <r>
    <x v="996"/>
    <x v="10"/>
    <x v="1"/>
    <n v="0.38765290000000002"/>
    <x v="12"/>
    <n v="46"/>
    <x v="3"/>
    <x v="10"/>
  </r>
  <r>
    <x v="996"/>
    <x v="12"/>
    <x v="1"/>
    <n v="0.4272764"/>
    <x v="12"/>
    <n v="46"/>
    <x v="3"/>
    <x v="10"/>
  </r>
  <r>
    <x v="996"/>
    <x v="18"/>
    <x v="1"/>
    <n v="0.45912120000000001"/>
    <x v="12"/>
    <n v="46"/>
    <x v="3"/>
    <x v="10"/>
  </r>
  <r>
    <x v="996"/>
    <x v="19"/>
    <x v="1"/>
    <n v="0.48700159999999998"/>
    <x v="12"/>
    <n v="46"/>
    <x v="3"/>
    <x v="10"/>
  </r>
  <r>
    <x v="996"/>
    <x v="13"/>
    <x v="1"/>
    <n v="0.128746"/>
    <x v="12"/>
    <n v="46"/>
    <x v="3"/>
    <x v="10"/>
  </r>
  <r>
    <x v="996"/>
    <x v="20"/>
    <x v="1"/>
    <n v="0.42383579999999998"/>
    <x v="12"/>
    <n v="46"/>
    <x v="3"/>
    <x v="10"/>
  </r>
  <r>
    <x v="997"/>
    <x v="0"/>
    <x v="3"/>
    <n v="0.88649999999999995"/>
    <x v="12"/>
    <n v="47"/>
    <x v="3"/>
    <x v="10"/>
  </r>
  <r>
    <x v="997"/>
    <x v="14"/>
    <x v="3"/>
    <n v="1.7969999999999999"/>
    <x v="12"/>
    <n v="47"/>
    <x v="3"/>
    <x v="10"/>
  </r>
  <r>
    <x v="997"/>
    <x v="2"/>
    <x v="3"/>
    <n v="1.8214999999999999"/>
    <x v="12"/>
    <n v="47"/>
    <x v="3"/>
    <x v="10"/>
  </r>
  <r>
    <x v="997"/>
    <x v="5"/>
    <x v="3"/>
    <n v="1.5185"/>
    <x v="12"/>
    <n v="47"/>
    <x v="3"/>
    <x v="10"/>
  </r>
  <r>
    <x v="997"/>
    <x v="6"/>
    <x v="3"/>
    <n v="1.7784"/>
    <x v="12"/>
    <n v="47"/>
    <x v="3"/>
    <x v="10"/>
  </r>
  <r>
    <x v="997"/>
    <x v="15"/>
    <x v="3"/>
    <n v="1.7848999999999999"/>
    <x v="12"/>
    <n v="47"/>
    <x v="3"/>
    <x v="10"/>
  </r>
  <r>
    <x v="997"/>
    <x v="8"/>
    <x v="3"/>
    <n v="1.8023"/>
    <x v="12"/>
    <n v="47"/>
    <x v="3"/>
    <x v="10"/>
  </r>
  <r>
    <x v="997"/>
    <x v="9"/>
    <x v="3"/>
    <n v="2.0242"/>
    <x v="12"/>
    <n v="47"/>
    <x v="3"/>
    <x v="10"/>
  </r>
  <r>
    <x v="997"/>
    <x v="10"/>
    <x v="3"/>
    <n v="2.0335000000000001"/>
    <x v="12"/>
    <n v="47"/>
    <x v="3"/>
    <x v="10"/>
  </r>
  <r>
    <x v="997"/>
    <x v="12"/>
    <x v="3"/>
    <n v="2.2761"/>
    <x v="12"/>
    <n v="47"/>
    <x v="3"/>
    <x v="10"/>
  </r>
  <r>
    <x v="997"/>
    <x v="18"/>
    <x v="3"/>
    <n v="2.4775"/>
    <x v="12"/>
    <n v="47"/>
    <x v="3"/>
    <x v="10"/>
  </r>
  <r>
    <x v="997"/>
    <x v="19"/>
    <x v="3"/>
    <n v="2.6291000000000002"/>
    <x v="12"/>
    <n v="47"/>
    <x v="3"/>
    <x v="10"/>
  </r>
  <r>
    <x v="997"/>
    <x v="13"/>
    <x v="3"/>
    <n v="1.1230599999999999"/>
    <x v="12"/>
    <n v="47"/>
    <x v="3"/>
    <x v="10"/>
  </r>
  <r>
    <x v="997"/>
    <x v="20"/>
    <x v="3"/>
    <n v="2.2665999999999999"/>
    <x v="12"/>
    <n v="47"/>
    <x v="3"/>
    <x v="10"/>
  </r>
  <r>
    <x v="997"/>
    <x v="0"/>
    <x v="2"/>
    <n v="0.55447170000000001"/>
    <x v="12"/>
    <n v="47"/>
    <x v="3"/>
    <x v="10"/>
  </r>
  <r>
    <x v="997"/>
    <x v="14"/>
    <x v="2"/>
    <n v="1.1581859999999999"/>
    <x v="12"/>
    <n v="47"/>
    <x v="3"/>
    <x v="10"/>
  </r>
  <r>
    <x v="997"/>
    <x v="2"/>
    <x v="2"/>
    <n v="1.178104"/>
    <x v="12"/>
    <n v="47"/>
    <x v="3"/>
    <x v="10"/>
  </r>
  <r>
    <x v="997"/>
    <x v="5"/>
    <x v="2"/>
    <n v="1.2114149999999999"/>
    <x v="12"/>
    <n v="47"/>
    <x v="3"/>
    <x v="10"/>
  </r>
  <r>
    <x v="997"/>
    <x v="6"/>
    <x v="2"/>
    <n v="1.056654"/>
    <x v="12"/>
    <n v="47"/>
    <x v="3"/>
    <x v="10"/>
  </r>
  <r>
    <x v="997"/>
    <x v="15"/>
    <x v="2"/>
    <n v="0.9605882"/>
    <x v="12"/>
    <n v="47"/>
    <x v="3"/>
    <x v="10"/>
  </r>
  <r>
    <x v="997"/>
    <x v="8"/>
    <x v="2"/>
    <n v="0.97473449999999995"/>
    <x v="12"/>
    <n v="47"/>
    <x v="3"/>
    <x v="10"/>
  </r>
  <r>
    <x v="997"/>
    <x v="9"/>
    <x v="2"/>
    <n v="1.155141"/>
    <x v="12"/>
    <n v="47"/>
    <x v="3"/>
    <x v="10"/>
  </r>
  <r>
    <x v="997"/>
    <x v="10"/>
    <x v="2"/>
    <n v="1.1627019999999999"/>
    <x v="12"/>
    <n v="47"/>
    <x v="3"/>
    <x v="10"/>
  </r>
  <r>
    <x v="997"/>
    <x v="12"/>
    <x v="2"/>
    <n v="1.3599380000000001"/>
    <x v="12"/>
    <n v="47"/>
    <x v="3"/>
    <x v="10"/>
  </r>
  <r>
    <x v="997"/>
    <x v="18"/>
    <x v="2"/>
    <n v="1.9079280000000001"/>
    <x v="12"/>
    <n v="47"/>
    <x v="3"/>
    <x v="10"/>
  </r>
  <r>
    <x v="997"/>
    <x v="19"/>
    <x v="2"/>
    <n v="2.0014799999999999"/>
    <x v="12"/>
    <n v="47"/>
    <x v="3"/>
    <x v="10"/>
  </r>
  <r>
    <x v="997"/>
    <x v="13"/>
    <x v="2"/>
    <n v="0.90414839999999996"/>
    <x v="12"/>
    <n v="47"/>
    <x v="3"/>
    <x v="10"/>
  </r>
  <r>
    <x v="997"/>
    <x v="20"/>
    <x v="2"/>
    <n v="1.7067639999999999"/>
    <x v="12"/>
    <n v="47"/>
    <x v="3"/>
    <x v="10"/>
  </r>
  <r>
    <x v="997"/>
    <x v="0"/>
    <x v="0"/>
    <n v="0.16625999999999999"/>
    <x v="12"/>
    <n v="47"/>
    <x v="3"/>
    <x v="10"/>
  </r>
  <r>
    <x v="997"/>
    <x v="14"/>
    <x v="0"/>
    <n v="0.30279"/>
    <x v="12"/>
    <n v="47"/>
    <x v="3"/>
    <x v="10"/>
  </r>
  <r>
    <x v="997"/>
    <x v="2"/>
    <x v="0"/>
    <n v="0.30279"/>
    <x v="12"/>
    <n v="47"/>
    <x v="3"/>
    <x v="10"/>
  </r>
  <r>
    <x v="997"/>
    <x v="5"/>
    <x v="0"/>
    <n v="0.10639"/>
    <x v="12"/>
    <n v="47"/>
    <x v="3"/>
    <x v="10"/>
  </r>
  <r>
    <x v="997"/>
    <x v="6"/>
    <x v="0"/>
    <n v="0.38919999999999999"/>
    <x v="12"/>
    <n v="47"/>
    <x v="3"/>
    <x v="10"/>
  </r>
  <r>
    <x v="997"/>
    <x v="15"/>
    <x v="0"/>
    <n v="0.49054999999999999"/>
    <x v="12"/>
    <n v="47"/>
    <x v="3"/>
    <x v="10"/>
  </r>
  <r>
    <x v="997"/>
    <x v="8"/>
    <x v="0"/>
    <n v="0.49054999999999999"/>
    <x v="12"/>
    <n v="47"/>
    <x v="3"/>
    <x v="10"/>
  </r>
  <r>
    <x v="997"/>
    <x v="9"/>
    <x v="0"/>
    <n v="0.49054999999999999"/>
    <x v="12"/>
    <n v="47"/>
    <x v="3"/>
    <x v="10"/>
  </r>
  <r>
    <x v="997"/>
    <x v="10"/>
    <x v="0"/>
    <n v="0.49054999999999999"/>
    <x v="12"/>
    <n v="47"/>
    <x v="3"/>
    <x v="10"/>
  </r>
  <r>
    <x v="997"/>
    <x v="12"/>
    <x v="0"/>
    <n v="0.49054999999999999"/>
    <x v="12"/>
    <n v="47"/>
    <x v="3"/>
    <x v="10"/>
  </r>
  <r>
    <x v="997"/>
    <x v="18"/>
    <x v="0"/>
    <n v="0.10630000000000001"/>
    <x v="12"/>
    <n v="47"/>
    <x v="3"/>
    <x v="10"/>
  </r>
  <r>
    <x v="997"/>
    <x v="19"/>
    <x v="0"/>
    <n v="0.13600000000000001"/>
    <x v="12"/>
    <n v="47"/>
    <x v="3"/>
    <x v="10"/>
  </r>
  <r>
    <x v="997"/>
    <x v="13"/>
    <x v="0"/>
    <n v="8.9709999999999998E-2"/>
    <x v="12"/>
    <n v="47"/>
    <x v="3"/>
    <x v="10"/>
  </r>
  <r>
    <x v="997"/>
    <x v="20"/>
    <x v="0"/>
    <n v="0.13600000000000001"/>
    <x v="12"/>
    <n v="47"/>
    <x v="3"/>
    <x v="10"/>
  </r>
  <r>
    <x v="997"/>
    <x v="0"/>
    <x v="1"/>
    <n v="0.16576830000000001"/>
    <x v="12"/>
    <n v="47"/>
    <x v="3"/>
    <x v="10"/>
  </r>
  <r>
    <x v="997"/>
    <x v="14"/>
    <x v="1"/>
    <n v="0.3360244"/>
    <x v="12"/>
    <n v="47"/>
    <x v="3"/>
    <x v="10"/>
  </r>
  <r>
    <x v="997"/>
    <x v="2"/>
    <x v="1"/>
    <n v="0.34060570000000001"/>
    <x v="12"/>
    <n v="47"/>
    <x v="3"/>
    <x v="10"/>
  </r>
  <r>
    <x v="997"/>
    <x v="5"/>
    <x v="1"/>
    <n v="0.17469470000000001"/>
    <x v="12"/>
    <n v="47"/>
    <x v="3"/>
    <x v="10"/>
  </r>
  <r>
    <x v="997"/>
    <x v="6"/>
    <x v="1"/>
    <n v="0.33254630000000002"/>
    <x v="12"/>
    <n v="47"/>
    <x v="3"/>
    <x v="10"/>
  </r>
  <r>
    <x v="997"/>
    <x v="15"/>
    <x v="1"/>
    <n v="0.3337618"/>
    <x v="12"/>
    <n v="47"/>
    <x v="3"/>
    <x v="10"/>
  </r>
  <r>
    <x v="997"/>
    <x v="8"/>
    <x v="1"/>
    <n v="0.33701550000000002"/>
    <x v="12"/>
    <n v="47"/>
    <x v="3"/>
    <x v="10"/>
  </r>
  <r>
    <x v="997"/>
    <x v="9"/>
    <x v="1"/>
    <n v="0.37850889999999998"/>
    <x v="12"/>
    <n v="47"/>
    <x v="3"/>
    <x v="10"/>
  </r>
  <r>
    <x v="997"/>
    <x v="10"/>
    <x v="1"/>
    <n v="0.38024799999999997"/>
    <x v="12"/>
    <n v="47"/>
    <x v="3"/>
    <x v="10"/>
  </r>
  <r>
    <x v="997"/>
    <x v="12"/>
    <x v="1"/>
    <n v="0.4256122"/>
    <x v="12"/>
    <n v="47"/>
    <x v="3"/>
    <x v="10"/>
  </r>
  <r>
    <x v="997"/>
    <x v="18"/>
    <x v="1"/>
    <n v="0.46327239999999997"/>
    <x v="12"/>
    <n v="47"/>
    <x v="3"/>
    <x v="10"/>
  </r>
  <r>
    <x v="997"/>
    <x v="19"/>
    <x v="1"/>
    <n v="0.49162030000000001"/>
    <x v="12"/>
    <n v="47"/>
    <x v="3"/>
    <x v="10"/>
  </r>
  <r>
    <x v="997"/>
    <x v="13"/>
    <x v="1"/>
    <n v="0.1292016"/>
    <x v="12"/>
    <n v="47"/>
    <x v="3"/>
    <x v="10"/>
  </r>
  <r>
    <x v="997"/>
    <x v="20"/>
    <x v="1"/>
    <n v="0.42383579999999998"/>
    <x v="12"/>
    <n v="47"/>
    <x v="3"/>
    <x v="10"/>
  </r>
  <r>
    <x v="998"/>
    <x v="0"/>
    <x v="3"/>
    <n v="0.88460000000000005"/>
    <x v="12"/>
    <n v="48"/>
    <x v="3"/>
    <x v="10"/>
  </r>
  <r>
    <x v="998"/>
    <x v="14"/>
    <x v="3"/>
    <n v="1.7012"/>
    <x v="12"/>
    <n v="48"/>
    <x v="3"/>
    <x v="10"/>
  </r>
  <r>
    <x v="998"/>
    <x v="2"/>
    <x v="3"/>
    <n v="1.7250000000000001"/>
    <x v="12"/>
    <n v="48"/>
    <x v="3"/>
    <x v="10"/>
  </r>
  <r>
    <x v="998"/>
    <x v="5"/>
    <x v="3"/>
    <n v="1.4305000000000001"/>
    <x v="12"/>
    <n v="48"/>
    <x v="3"/>
    <x v="10"/>
  </r>
  <r>
    <x v="998"/>
    <x v="6"/>
    <x v="3"/>
    <n v="1.7130000000000001"/>
    <x v="12"/>
    <n v="48"/>
    <x v="3"/>
    <x v="10"/>
  </r>
  <r>
    <x v="998"/>
    <x v="15"/>
    <x v="3"/>
    <n v="1.7032"/>
    <x v="12"/>
    <n v="48"/>
    <x v="3"/>
    <x v="10"/>
  </r>
  <r>
    <x v="998"/>
    <x v="8"/>
    <x v="3"/>
    <n v="1.7158"/>
    <x v="12"/>
    <n v="48"/>
    <x v="3"/>
    <x v="10"/>
  </r>
  <r>
    <x v="998"/>
    <x v="9"/>
    <x v="3"/>
    <n v="1.9486000000000001"/>
    <x v="12"/>
    <n v="48"/>
    <x v="3"/>
    <x v="10"/>
  </r>
  <r>
    <x v="998"/>
    <x v="10"/>
    <x v="3"/>
    <n v="1.9495"/>
    <x v="12"/>
    <n v="48"/>
    <x v="3"/>
    <x v="10"/>
  </r>
  <r>
    <x v="998"/>
    <x v="12"/>
    <x v="3"/>
    <n v="2.2382"/>
    <x v="12"/>
    <n v="48"/>
    <x v="3"/>
    <x v="10"/>
  </r>
  <r>
    <x v="998"/>
    <x v="18"/>
    <x v="3"/>
    <n v="2.4580000000000002"/>
    <x v="12"/>
    <n v="48"/>
    <x v="3"/>
    <x v="10"/>
  </r>
  <r>
    <x v="998"/>
    <x v="19"/>
    <x v="3"/>
    <n v="2.4742999999999999"/>
    <x v="12"/>
    <n v="48"/>
    <x v="3"/>
    <x v="10"/>
  </r>
  <r>
    <x v="998"/>
    <x v="13"/>
    <x v="3"/>
    <n v="1.1182099999999999"/>
    <x v="12"/>
    <n v="48"/>
    <x v="3"/>
    <x v="10"/>
  </r>
  <r>
    <x v="998"/>
    <x v="20"/>
    <x v="3"/>
    <n v="1.8415999999999999"/>
    <x v="12"/>
    <n v="48"/>
    <x v="3"/>
    <x v="10"/>
  </r>
  <r>
    <x v="998"/>
    <x v="0"/>
    <x v="2"/>
    <n v="0.55292699999999995"/>
    <x v="12"/>
    <n v="48"/>
    <x v="3"/>
    <x v="10"/>
  </r>
  <r>
    <x v="998"/>
    <x v="14"/>
    <x v="2"/>
    <n v="1.0802989999999999"/>
    <x v="12"/>
    <n v="48"/>
    <x v="3"/>
    <x v="10"/>
  </r>
  <r>
    <x v="998"/>
    <x v="2"/>
    <x v="2"/>
    <n v="1.0996490000000001"/>
    <x v="12"/>
    <n v="48"/>
    <x v="3"/>
    <x v="10"/>
  </r>
  <r>
    <x v="998"/>
    <x v="5"/>
    <x v="2"/>
    <n v="1.1595390000000001"/>
    <x v="12"/>
    <n v="48"/>
    <x v="3"/>
    <x v="10"/>
  </r>
  <r>
    <x v="998"/>
    <x v="6"/>
    <x v="2"/>
    <n v="1.0034829999999999"/>
    <x v="12"/>
    <n v="48"/>
    <x v="3"/>
    <x v="10"/>
  </r>
  <r>
    <x v="998"/>
    <x v="15"/>
    <x v="2"/>
    <n v="0.8941654"/>
    <x v="12"/>
    <n v="48"/>
    <x v="3"/>
    <x v="10"/>
  </r>
  <r>
    <x v="998"/>
    <x v="8"/>
    <x v="2"/>
    <n v="0.90440929999999997"/>
    <x v="12"/>
    <n v="48"/>
    <x v="3"/>
    <x v="10"/>
  </r>
  <r>
    <x v="998"/>
    <x v="9"/>
    <x v="2"/>
    <n v="1.0936779999999999"/>
    <x v="12"/>
    <n v="48"/>
    <x v="3"/>
    <x v="10"/>
  </r>
  <r>
    <x v="998"/>
    <x v="10"/>
    <x v="2"/>
    <n v="1.094409"/>
    <x v="12"/>
    <n v="48"/>
    <x v="3"/>
    <x v="10"/>
  </r>
  <r>
    <x v="998"/>
    <x v="12"/>
    <x v="2"/>
    <n v="1.3291249999999999"/>
    <x v="12"/>
    <n v="48"/>
    <x v="3"/>
    <x v="10"/>
  </r>
  <r>
    <x v="998"/>
    <x v="18"/>
    <x v="2"/>
    <n v="1.892074"/>
    <x v="12"/>
    <n v="48"/>
    <x v="3"/>
    <x v="10"/>
  </r>
  <r>
    <x v="998"/>
    <x v="19"/>
    <x v="2"/>
    <n v="1.875626"/>
    <x v="12"/>
    <n v="48"/>
    <x v="3"/>
    <x v="10"/>
  </r>
  <r>
    <x v="998"/>
    <x v="13"/>
    <x v="2"/>
    <n v="0.89985630000000005"/>
    <x v="12"/>
    <n v="48"/>
    <x v="3"/>
    <x v="10"/>
  </r>
  <r>
    <x v="998"/>
    <x v="20"/>
    <x v="2"/>
    <n v="1.3612359999999999"/>
    <x v="12"/>
    <n v="48"/>
    <x v="3"/>
    <x v="10"/>
  </r>
  <r>
    <x v="998"/>
    <x v="0"/>
    <x v="0"/>
    <n v="0.16625999999999999"/>
    <x v="12"/>
    <n v="48"/>
    <x v="3"/>
    <x v="10"/>
  </r>
  <r>
    <x v="998"/>
    <x v="14"/>
    <x v="0"/>
    <n v="0.30279"/>
    <x v="12"/>
    <n v="48"/>
    <x v="3"/>
    <x v="10"/>
  </r>
  <r>
    <x v="998"/>
    <x v="2"/>
    <x v="0"/>
    <n v="0.30279"/>
    <x v="12"/>
    <n v="48"/>
    <x v="3"/>
    <x v="10"/>
  </r>
  <r>
    <x v="998"/>
    <x v="5"/>
    <x v="0"/>
    <n v="0.10639"/>
    <x v="12"/>
    <n v="48"/>
    <x v="3"/>
    <x v="10"/>
  </r>
  <r>
    <x v="998"/>
    <x v="6"/>
    <x v="0"/>
    <n v="0.38919999999999999"/>
    <x v="12"/>
    <n v="48"/>
    <x v="3"/>
    <x v="10"/>
  </r>
  <r>
    <x v="998"/>
    <x v="15"/>
    <x v="0"/>
    <n v="0.49054999999999999"/>
    <x v="12"/>
    <n v="48"/>
    <x v="3"/>
    <x v="10"/>
  </r>
  <r>
    <x v="998"/>
    <x v="8"/>
    <x v="0"/>
    <n v="0.49054999999999999"/>
    <x v="12"/>
    <n v="48"/>
    <x v="3"/>
    <x v="10"/>
  </r>
  <r>
    <x v="998"/>
    <x v="9"/>
    <x v="0"/>
    <n v="0.49054999999999999"/>
    <x v="12"/>
    <n v="48"/>
    <x v="3"/>
    <x v="10"/>
  </r>
  <r>
    <x v="998"/>
    <x v="10"/>
    <x v="0"/>
    <n v="0.49054999999999999"/>
    <x v="12"/>
    <n v="48"/>
    <x v="3"/>
    <x v="10"/>
  </r>
  <r>
    <x v="998"/>
    <x v="12"/>
    <x v="0"/>
    <n v="0.49054999999999999"/>
    <x v="12"/>
    <n v="48"/>
    <x v="3"/>
    <x v="10"/>
  </r>
  <r>
    <x v="998"/>
    <x v="18"/>
    <x v="0"/>
    <n v="0.10630000000000001"/>
    <x v="12"/>
    <n v="48"/>
    <x v="3"/>
    <x v="10"/>
  </r>
  <r>
    <x v="998"/>
    <x v="19"/>
    <x v="0"/>
    <n v="0.13600000000000001"/>
    <x v="12"/>
    <n v="48"/>
    <x v="3"/>
    <x v="10"/>
  </r>
  <r>
    <x v="998"/>
    <x v="13"/>
    <x v="0"/>
    <n v="8.9709999999999998E-2"/>
    <x v="12"/>
    <n v="48"/>
    <x v="3"/>
    <x v="10"/>
  </r>
  <r>
    <x v="998"/>
    <x v="20"/>
    <x v="0"/>
    <n v="0.13600000000000001"/>
    <x v="12"/>
    <n v="48"/>
    <x v="3"/>
    <x v="10"/>
  </r>
  <r>
    <x v="998"/>
    <x v="0"/>
    <x v="1"/>
    <n v="0.165413"/>
    <x v="12"/>
    <n v="48"/>
    <x v="3"/>
    <x v="10"/>
  </r>
  <r>
    <x v="998"/>
    <x v="14"/>
    <x v="1"/>
    <n v="0.31811060000000002"/>
    <x v="12"/>
    <n v="48"/>
    <x v="3"/>
    <x v="10"/>
  </r>
  <r>
    <x v="998"/>
    <x v="2"/>
    <x v="1"/>
    <n v="0.32256099999999999"/>
    <x v="12"/>
    <n v="48"/>
    <x v="3"/>
    <x v="10"/>
  </r>
  <r>
    <x v="998"/>
    <x v="5"/>
    <x v="1"/>
    <n v="0.16457079999999999"/>
    <x v="12"/>
    <n v="48"/>
    <x v="3"/>
    <x v="10"/>
  </r>
  <r>
    <x v="998"/>
    <x v="6"/>
    <x v="1"/>
    <n v="0.32031710000000002"/>
    <x v="12"/>
    <n v="48"/>
    <x v="3"/>
    <x v="10"/>
  </r>
  <r>
    <x v="998"/>
    <x v="15"/>
    <x v="1"/>
    <n v="0.3184845"/>
    <x v="12"/>
    <n v="48"/>
    <x v="3"/>
    <x v="10"/>
  </r>
  <r>
    <x v="998"/>
    <x v="8"/>
    <x v="1"/>
    <n v="0.32084069999999998"/>
    <x v="12"/>
    <n v="48"/>
    <x v="3"/>
    <x v="10"/>
  </r>
  <r>
    <x v="998"/>
    <x v="9"/>
    <x v="1"/>
    <n v="0.36437239999999999"/>
    <x v="12"/>
    <n v="48"/>
    <x v="3"/>
    <x v="10"/>
  </r>
  <r>
    <x v="998"/>
    <x v="10"/>
    <x v="1"/>
    <n v="0.36454059999999999"/>
    <x v="12"/>
    <n v="48"/>
    <x v="3"/>
    <x v="10"/>
  </r>
  <r>
    <x v="998"/>
    <x v="12"/>
    <x v="1"/>
    <n v="0.41852519999999999"/>
    <x v="12"/>
    <n v="48"/>
    <x v="3"/>
    <x v="10"/>
  </r>
  <r>
    <x v="998"/>
    <x v="18"/>
    <x v="1"/>
    <n v="0.45962599999999998"/>
    <x v="12"/>
    <n v="48"/>
    <x v="3"/>
    <x v="10"/>
  </r>
  <r>
    <x v="998"/>
    <x v="19"/>
    <x v="1"/>
    <n v="0.46267399999999997"/>
    <x v="12"/>
    <n v="48"/>
    <x v="3"/>
    <x v="10"/>
  </r>
  <r>
    <x v="998"/>
    <x v="13"/>
    <x v="1"/>
    <n v="0.1286436"/>
    <x v="12"/>
    <n v="48"/>
    <x v="3"/>
    <x v="10"/>
  </r>
  <r>
    <x v="998"/>
    <x v="20"/>
    <x v="1"/>
    <n v="0.34436420000000001"/>
    <x v="12"/>
    <n v="48"/>
    <x v="3"/>
    <x v="10"/>
  </r>
  <r>
    <x v="999"/>
    <x v="0"/>
    <x v="3"/>
    <n v="0.89100000000000001"/>
    <x v="12"/>
    <n v="49"/>
    <x v="3"/>
    <x v="10"/>
  </r>
  <r>
    <x v="999"/>
    <x v="14"/>
    <x v="3"/>
    <n v="1.6437999999999999"/>
    <x v="12"/>
    <n v="49"/>
    <x v="3"/>
    <x v="10"/>
  </r>
  <r>
    <x v="999"/>
    <x v="2"/>
    <x v="3"/>
    <n v="1.6722999999999999"/>
    <x v="12"/>
    <n v="49"/>
    <x v="3"/>
    <x v="10"/>
  </r>
  <r>
    <x v="999"/>
    <x v="5"/>
    <x v="3"/>
    <n v="1.3783000000000001"/>
    <x v="12"/>
    <n v="49"/>
    <x v="3"/>
    <x v="10"/>
  </r>
  <r>
    <x v="999"/>
    <x v="6"/>
    <x v="3"/>
    <n v="1.6588000000000001"/>
    <x v="12"/>
    <n v="49"/>
    <x v="3"/>
    <x v="10"/>
  </r>
  <r>
    <x v="999"/>
    <x v="15"/>
    <x v="3"/>
    <n v="1.6475"/>
    <x v="12"/>
    <n v="49"/>
    <x v="3"/>
    <x v="10"/>
  </r>
  <r>
    <x v="999"/>
    <x v="8"/>
    <x v="3"/>
    <n v="1.6656"/>
    <x v="12"/>
    <n v="49"/>
    <x v="3"/>
    <x v="10"/>
  </r>
  <r>
    <x v="999"/>
    <x v="9"/>
    <x v="3"/>
    <n v="1.8897999999999999"/>
    <x v="12"/>
    <n v="49"/>
    <x v="3"/>
    <x v="10"/>
  </r>
  <r>
    <x v="999"/>
    <x v="10"/>
    <x v="3"/>
    <n v="1.8898999999999999"/>
    <x v="12"/>
    <n v="49"/>
    <x v="3"/>
    <x v="10"/>
  </r>
  <r>
    <x v="999"/>
    <x v="12"/>
    <x v="3"/>
    <n v="2.2086999999999999"/>
    <x v="12"/>
    <n v="49"/>
    <x v="3"/>
    <x v="10"/>
  </r>
  <r>
    <x v="999"/>
    <x v="18"/>
    <x v="3"/>
    <n v="2.5827"/>
    <x v="12"/>
    <n v="49"/>
    <x v="3"/>
    <x v="10"/>
  </r>
  <r>
    <x v="999"/>
    <x v="19"/>
    <x v="3"/>
    <n v="2.6067999999999998"/>
    <x v="12"/>
    <n v="49"/>
    <x v="3"/>
    <x v="10"/>
  </r>
  <r>
    <x v="999"/>
    <x v="13"/>
    <x v="3"/>
    <n v="1.0427999999999999"/>
    <x v="12"/>
    <n v="49"/>
    <x v="3"/>
    <x v="10"/>
  </r>
  <r>
    <x v="999"/>
    <x v="20"/>
    <x v="3"/>
    <n v="1.9016"/>
    <x v="12"/>
    <n v="49"/>
    <x v="3"/>
    <x v="10"/>
  </r>
  <r>
    <x v="999"/>
    <x v="0"/>
    <x v="2"/>
    <n v="0.55813020000000002"/>
    <x v="12"/>
    <n v="49"/>
    <x v="3"/>
    <x v="10"/>
  </r>
  <r>
    <x v="999"/>
    <x v="14"/>
    <x v="2"/>
    <n v="1.033633"/>
    <x v="12"/>
    <n v="49"/>
    <x v="3"/>
    <x v="10"/>
  </r>
  <r>
    <x v="999"/>
    <x v="2"/>
    <x v="2"/>
    <n v="1.0568029999999999"/>
    <x v="12"/>
    <n v="49"/>
    <x v="3"/>
    <x v="10"/>
  </r>
  <r>
    <x v="999"/>
    <x v="5"/>
    <x v="2"/>
    <n v="1.1133439999999999"/>
    <x v="12"/>
    <n v="49"/>
    <x v="3"/>
    <x v="10"/>
  </r>
  <r>
    <x v="999"/>
    <x v="6"/>
    <x v="2"/>
    <n v="0.95941790000000005"/>
    <x v="12"/>
    <n v="49"/>
    <x v="3"/>
    <x v="10"/>
  </r>
  <r>
    <x v="999"/>
    <x v="15"/>
    <x v="2"/>
    <n v="0.84888090000000005"/>
    <x v="12"/>
    <n v="49"/>
    <x v="3"/>
    <x v="10"/>
  </r>
  <r>
    <x v="999"/>
    <x v="8"/>
    <x v="2"/>
    <n v="0.86359629999999998"/>
    <x v="12"/>
    <n v="49"/>
    <x v="3"/>
    <x v="10"/>
  </r>
  <r>
    <x v="999"/>
    <x v="9"/>
    <x v="2"/>
    <n v="1.0458730000000001"/>
    <x v="12"/>
    <n v="49"/>
    <x v="3"/>
    <x v="10"/>
  </r>
  <r>
    <x v="999"/>
    <x v="10"/>
    <x v="2"/>
    <n v="1.0459540000000001"/>
    <x v="12"/>
    <n v="49"/>
    <x v="3"/>
    <x v="10"/>
  </r>
  <r>
    <x v="999"/>
    <x v="12"/>
    <x v="2"/>
    <n v="1.3051410000000001"/>
    <x v="12"/>
    <n v="49"/>
    <x v="3"/>
    <x v="10"/>
  </r>
  <r>
    <x v="999"/>
    <x v="18"/>
    <x v="2"/>
    <n v="1.9934559999999999"/>
    <x v="12"/>
    <n v="49"/>
    <x v="3"/>
    <x v="10"/>
  </r>
  <r>
    <x v="999"/>
    <x v="19"/>
    <x v="2"/>
    <n v="1.9833499999999999"/>
    <x v="12"/>
    <n v="49"/>
    <x v="3"/>
    <x v="10"/>
  </r>
  <r>
    <x v="999"/>
    <x v="13"/>
    <x v="2"/>
    <n v="0.83312180000000002"/>
    <x v="12"/>
    <n v="49"/>
    <x v="3"/>
    <x v="10"/>
  </r>
  <r>
    <x v="999"/>
    <x v="20"/>
    <x v="2"/>
    <n v="1.4100159999999999"/>
    <x v="12"/>
    <n v="49"/>
    <x v="3"/>
    <x v="10"/>
  </r>
  <r>
    <x v="999"/>
    <x v="0"/>
    <x v="0"/>
    <n v="0.16625999999999999"/>
    <x v="12"/>
    <n v="49"/>
    <x v="3"/>
    <x v="10"/>
  </r>
  <r>
    <x v="999"/>
    <x v="14"/>
    <x v="0"/>
    <n v="0.30279"/>
    <x v="12"/>
    <n v="49"/>
    <x v="3"/>
    <x v="10"/>
  </r>
  <r>
    <x v="999"/>
    <x v="2"/>
    <x v="0"/>
    <n v="0.30279"/>
    <x v="12"/>
    <n v="49"/>
    <x v="3"/>
    <x v="10"/>
  </r>
  <r>
    <x v="999"/>
    <x v="5"/>
    <x v="0"/>
    <n v="0.10639"/>
    <x v="12"/>
    <n v="49"/>
    <x v="3"/>
    <x v="10"/>
  </r>
  <r>
    <x v="999"/>
    <x v="6"/>
    <x v="0"/>
    <n v="0.38919999999999999"/>
    <x v="12"/>
    <n v="49"/>
    <x v="3"/>
    <x v="10"/>
  </r>
  <r>
    <x v="999"/>
    <x v="15"/>
    <x v="0"/>
    <n v="0.49054999999999999"/>
    <x v="12"/>
    <n v="49"/>
    <x v="3"/>
    <x v="10"/>
  </r>
  <r>
    <x v="999"/>
    <x v="8"/>
    <x v="0"/>
    <n v="0.49054999999999999"/>
    <x v="12"/>
    <n v="49"/>
    <x v="3"/>
    <x v="10"/>
  </r>
  <r>
    <x v="999"/>
    <x v="9"/>
    <x v="0"/>
    <n v="0.49054999999999999"/>
    <x v="12"/>
    <n v="49"/>
    <x v="3"/>
    <x v="10"/>
  </r>
  <r>
    <x v="999"/>
    <x v="10"/>
    <x v="0"/>
    <n v="0.49054999999999999"/>
    <x v="12"/>
    <n v="49"/>
    <x v="3"/>
    <x v="10"/>
  </r>
  <r>
    <x v="999"/>
    <x v="12"/>
    <x v="0"/>
    <n v="0.49054999999999999"/>
    <x v="12"/>
    <n v="49"/>
    <x v="3"/>
    <x v="10"/>
  </r>
  <r>
    <x v="999"/>
    <x v="18"/>
    <x v="0"/>
    <n v="0.10630000000000001"/>
    <x v="12"/>
    <n v="49"/>
    <x v="3"/>
    <x v="10"/>
  </r>
  <r>
    <x v="999"/>
    <x v="19"/>
    <x v="0"/>
    <n v="0.13600000000000001"/>
    <x v="12"/>
    <n v="49"/>
    <x v="3"/>
    <x v="10"/>
  </r>
  <r>
    <x v="999"/>
    <x v="13"/>
    <x v="0"/>
    <n v="8.9709999999999998E-2"/>
    <x v="12"/>
    <n v="49"/>
    <x v="3"/>
    <x v="10"/>
  </r>
  <r>
    <x v="999"/>
    <x v="20"/>
    <x v="0"/>
    <n v="0.13600000000000001"/>
    <x v="12"/>
    <n v="49"/>
    <x v="3"/>
    <x v="10"/>
  </r>
  <r>
    <x v="999"/>
    <x v="0"/>
    <x v="1"/>
    <n v="0.1666097"/>
    <x v="12"/>
    <n v="49"/>
    <x v="3"/>
    <x v="10"/>
  </r>
  <r>
    <x v="999"/>
    <x v="14"/>
    <x v="1"/>
    <n v="0.30737720000000002"/>
    <x v="12"/>
    <n v="49"/>
    <x v="3"/>
    <x v="10"/>
  </r>
  <r>
    <x v="999"/>
    <x v="2"/>
    <x v="1"/>
    <n v="0.3127065"/>
    <x v="12"/>
    <n v="49"/>
    <x v="3"/>
    <x v="10"/>
  </r>
  <r>
    <x v="999"/>
    <x v="5"/>
    <x v="1"/>
    <n v="0.1585655"/>
    <x v="12"/>
    <n v="49"/>
    <x v="3"/>
    <x v="10"/>
  </r>
  <r>
    <x v="999"/>
    <x v="6"/>
    <x v="1"/>
    <n v="0.31018210000000002"/>
    <x v="12"/>
    <n v="49"/>
    <x v="3"/>
    <x v="10"/>
  </r>
  <r>
    <x v="999"/>
    <x v="15"/>
    <x v="1"/>
    <n v="0.30806909999999998"/>
    <x v="12"/>
    <n v="49"/>
    <x v="3"/>
    <x v="10"/>
  </r>
  <r>
    <x v="999"/>
    <x v="8"/>
    <x v="1"/>
    <n v="0.3114536"/>
    <x v="12"/>
    <n v="49"/>
    <x v="3"/>
    <x v="10"/>
  </r>
  <r>
    <x v="999"/>
    <x v="9"/>
    <x v="1"/>
    <n v="0.3533772"/>
    <x v="12"/>
    <n v="49"/>
    <x v="3"/>
    <x v="10"/>
  </r>
  <r>
    <x v="999"/>
    <x v="10"/>
    <x v="1"/>
    <n v="0.35339589999999999"/>
    <x v="12"/>
    <n v="49"/>
    <x v="3"/>
    <x v="10"/>
  </r>
  <r>
    <x v="999"/>
    <x v="12"/>
    <x v="1"/>
    <n v="0.41300890000000001"/>
    <x v="12"/>
    <n v="49"/>
    <x v="3"/>
    <x v="10"/>
  </r>
  <r>
    <x v="999"/>
    <x v="18"/>
    <x v="1"/>
    <n v="0.48294389999999998"/>
    <x v="12"/>
    <n v="49"/>
    <x v="3"/>
    <x v="10"/>
  </r>
  <r>
    <x v="999"/>
    <x v="19"/>
    <x v="1"/>
    <n v="0.48745040000000001"/>
    <x v="12"/>
    <n v="49"/>
    <x v="3"/>
    <x v="10"/>
  </r>
  <r>
    <x v="999"/>
    <x v="13"/>
    <x v="1"/>
    <n v="0.11996809999999999"/>
    <x v="12"/>
    <n v="49"/>
    <x v="3"/>
    <x v="10"/>
  </r>
  <r>
    <x v="999"/>
    <x v="20"/>
    <x v="1"/>
    <n v="0.3555837"/>
    <x v="12"/>
    <n v="49"/>
    <x v="3"/>
    <x v="10"/>
  </r>
  <r>
    <x v="1000"/>
    <x v="0"/>
    <x v="3"/>
    <n v="0.88100000000000001"/>
    <x v="12"/>
    <n v="50"/>
    <x v="3"/>
    <x v="11"/>
  </r>
  <r>
    <x v="1000"/>
    <x v="14"/>
    <x v="3"/>
    <n v="1.6434"/>
    <x v="12"/>
    <n v="50"/>
    <x v="3"/>
    <x v="11"/>
  </r>
  <r>
    <x v="1000"/>
    <x v="2"/>
    <x v="3"/>
    <n v="1.6766000000000001"/>
    <x v="12"/>
    <n v="50"/>
    <x v="3"/>
    <x v="11"/>
  </r>
  <r>
    <x v="1000"/>
    <x v="5"/>
    <x v="3"/>
    <n v="1.3467"/>
    <x v="12"/>
    <n v="50"/>
    <x v="3"/>
    <x v="11"/>
  </r>
  <r>
    <x v="1000"/>
    <x v="6"/>
    <x v="3"/>
    <n v="1.6386000000000001"/>
    <x v="12"/>
    <n v="50"/>
    <x v="3"/>
    <x v="11"/>
  </r>
  <r>
    <x v="1000"/>
    <x v="15"/>
    <x v="3"/>
    <n v="1.6520999999999999"/>
    <x v="12"/>
    <n v="50"/>
    <x v="3"/>
    <x v="11"/>
  </r>
  <r>
    <x v="1000"/>
    <x v="8"/>
    <x v="3"/>
    <n v="1.6823999999999999"/>
    <x v="12"/>
    <n v="50"/>
    <x v="3"/>
    <x v="11"/>
  </r>
  <r>
    <x v="1000"/>
    <x v="9"/>
    <x v="3"/>
    <n v="1.8828"/>
    <x v="12"/>
    <n v="50"/>
    <x v="3"/>
    <x v="11"/>
  </r>
  <r>
    <x v="1000"/>
    <x v="10"/>
    <x v="3"/>
    <n v="1.8971"/>
    <x v="12"/>
    <n v="50"/>
    <x v="3"/>
    <x v="11"/>
  </r>
  <r>
    <x v="1000"/>
    <x v="12"/>
    <x v="3"/>
    <n v="2.2078000000000002"/>
    <x v="12"/>
    <n v="50"/>
    <x v="3"/>
    <x v="11"/>
  </r>
  <r>
    <x v="1000"/>
    <x v="18"/>
    <x v="3"/>
    <n v="3.2387000000000001"/>
    <x v="12"/>
    <n v="50"/>
    <x v="3"/>
    <x v="11"/>
  </r>
  <r>
    <x v="1000"/>
    <x v="19"/>
    <x v="3"/>
    <n v="3.3016999999999999"/>
    <x v="12"/>
    <n v="50"/>
    <x v="3"/>
    <x v="11"/>
  </r>
  <r>
    <x v="1000"/>
    <x v="13"/>
    <x v="3"/>
    <n v="1.0114000000000001"/>
    <x v="12"/>
    <n v="50"/>
    <x v="3"/>
    <x v="11"/>
  </r>
  <r>
    <x v="1000"/>
    <x v="20"/>
    <x v="3"/>
    <n v="2.3016000000000001"/>
    <x v="12"/>
    <n v="50"/>
    <x v="3"/>
    <x v="11"/>
  </r>
  <r>
    <x v="1000"/>
    <x v="0"/>
    <x v="2"/>
    <n v="0.55000009999999999"/>
    <x v="12"/>
    <n v="50"/>
    <x v="3"/>
    <x v="11"/>
  </r>
  <r>
    <x v="1000"/>
    <x v="14"/>
    <x v="2"/>
    <n v="0.99393750000000003"/>
    <x v="12"/>
    <n v="50"/>
    <x v="3"/>
    <x v="11"/>
  </r>
  <r>
    <x v="1000"/>
    <x v="2"/>
    <x v="2"/>
    <n v="1.020929"/>
    <x v="12"/>
    <n v="50"/>
    <x v="3"/>
    <x v="11"/>
  </r>
  <r>
    <x v="1000"/>
    <x v="5"/>
    <x v="2"/>
    <n v="1.08538"/>
    <x v="12"/>
    <n v="50"/>
    <x v="3"/>
    <x v="11"/>
  </r>
  <r>
    <x v="1000"/>
    <x v="6"/>
    <x v="2"/>
    <n v="0.94299509999999998"/>
    <x v="12"/>
    <n v="50"/>
    <x v="3"/>
    <x v="11"/>
  </r>
  <r>
    <x v="1000"/>
    <x v="15"/>
    <x v="2"/>
    <n v="0.82896069999999999"/>
    <x v="12"/>
    <n v="50"/>
    <x v="3"/>
    <x v="11"/>
  </r>
  <r>
    <x v="1000"/>
    <x v="8"/>
    <x v="2"/>
    <n v="0.85359490000000005"/>
    <x v="12"/>
    <n v="50"/>
    <x v="3"/>
    <x v="11"/>
  </r>
  <r>
    <x v="1000"/>
    <x v="9"/>
    <x v="2"/>
    <n v="1.0165219999999999"/>
    <x v="12"/>
    <n v="50"/>
    <x v="3"/>
    <x v="11"/>
  </r>
  <r>
    <x v="1000"/>
    <x v="10"/>
    <x v="2"/>
    <n v="1.0281480000000001"/>
    <x v="12"/>
    <n v="50"/>
    <x v="3"/>
    <x v="11"/>
  </r>
  <r>
    <x v="1000"/>
    <x v="12"/>
    <x v="2"/>
    <n v="1.2807489999999999"/>
    <x v="12"/>
    <n v="50"/>
    <x v="3"/>
    <x v="11"/>
  </r>
  <r>
    <x v="1000"/>
    <x v="18"/>
    <x v="2"/>
    <n v="2.526789"/>
    <x v="12"/>
    <n v="50"/>
    <x v="3"/>
    <x v="11"/>
  </r>
  <r>
    <x v="1000"/>
    <x v="19"/>
    <x v="2"/>
    <n v="2.5483090000000002"/>
    <x v="12"/>
    <n v="50"/>
    <x v="3"/>
    <x v="11"/>
  </r>
  <r>
    <x v="1000"/>
    <x v="13"/>
    <x v="2"/>
    <n v="0.8053342"/>
    <x v="12"/>
    <n v="50"/>
    <x v="3"/>
    <x v="11"/>
  </r>
  <r>
    <x v="1000"/>
    <x v="20"/>
    <x v="2"/>
    <n v="1.73522"/>
    <x v="12"/>
    <n v="50"/>
    <x v="3"/>
    <x v="11"/>
  </r>
  <r>
    <x v="1000"/>
    <x v="0"/>
    <x v="0"/>
    <n v="0.16625999999999999"/>
    <x v="12"/>
    <n v="50"/>
    <x v="3"/>
    <x v="11"/>
  </r>
  <r>
    <x v="1000"/>
    <x v="14"/>
    <x v="0"/>
    <n v="0.34216000000000002"/>
    <x v="12"/>
    <n v="50"/>
    <x v="3"/>
    <x v="11"/>
  </r>
  <r>
    <x v="1000"/>
    <x v="2"/>
    <x v="0"/>
    <n v="0.34216000000000002"/>
    <x v="12"/>
    <n v="50"/>
    <x v="3"/>
    <x v="11"/>
  </r>
  <r>
    <x v="1000"/>
    <x v="5"/>
    <x v="0"/>
    <n v="0.10639"/>
    <x v="12"/>
    <n v="50"/>
    <x v="3"/>
    <x v="11"/>
  </r>
  <r>
    <x v="1000"/>
    <x v="6"/>
    <x v="0"/>
    <n v="0.38919999999999999"/>
    <x v="12"/>
    <n v="50"/>
    <x v="3"/>
    <x v="11"/>
  </r>
  <r>
    <x v="1000"/>
    <x v="15"/>
    <x v="0"/>
    <n v="0.51420999999999994"/>
    <x v="12"/>
    <n v="50"/>
    <x v="3"/>
    <x v="11"/>
  </r>
  <r>
    <x v="1000"/>
    <x v="8"/>
    <x v="0"/>
    <n v="0.51420999999999994"/>
    <x v="12"/>
    <n v="50"/>
    <x v="3"/>
    <x v="11"/>
  </r>
  <r>
    <x v="1000"/>
    <x v="9"/>
    <x v="0"/>
    <n v="0.51420999999999994"/>
    <x v="12"/>
    <n v="50"/>
    <x v="3"/>
    <x v="11"/>
  </r>
  <r>
    <x v="1000"/>
    <x v="10"/>
    <x v="0"/>
    <n v="0.51420999999999994"/>
    <x v="12"/>
    <n v="50"/>
    <x v="3"/>
    <x v="11"/>
  </r>
  <r>
    <x v="1000"/>
    <x v="12"/>
    <x v="0"/>
    <n v="0.51420999999999994"/>
    <x v="12"/>
    <n v="50"/>
    <x v="3"/>
    <x v="11"/>
  </r>
  <r>
    <x v="1000"/>
    <x v="18"/>
    <x v="0"/>
    <n v="0.10630000000000001"/>
    <x v="12"/>
    <n v="50"/>
    <x v="3"/>
    <x v="11"/>
  </r>
  <r>
    <x v="1000"/>
    <x v="19"/>
    <x v="0"/>
    <n v="0.13600000000000001"/>
    <x v="12"/>
    <n v="50"/>
    <x v="3"/>
    <x v="11"/>
  </r>
  <r>
    <x v="1000"/>
    <x v="13"/>
    <x v="0"/>
    <n v="8.9709999999999998E-2"/>
    <x v="12"/>
    <n v="50"/>
    <x v="3"/>
    <x v="11"/>
  </r>
  <r>
    <x v="1000"/>
    <x v="20"/>
    <x v="0"/>
    <n v="0.13600000000000001"/>
    <x v="12"/>
    <n v="50"/>
    <x v="3"/>
    <x v="11"/>
  </r>
  <r>
    <x v="1000"/>
    <x v="0"/>
    <x v="1"/>
    <n v="0.16473979999999999"/>
    <x v="12"/>
    <n v="50"/>
    <x v="3"/>
    <x v="11"/>
  </r>
  <r>
    <x v="1000"/>
    <x v="14"/>
    <x v="1"/>
    <n v="0.30730239999999998"/>
    <x v="12"/>
    <n v="50"/>
    <x v="3"/>
    <x v="11"/>
  </r>
  <r>
    <x v="1000"/>
    <x v="2"/>
    <x v="1"/>
    <n v="0.31351059999999997"/>
    <x v="12"/>
    <n v="50"/>
    <x v="3"/>
    <x v="11"/>
  </r>
  <r>
    <x v="1000"/>
    <x v="5"/>
    <x v="1"/>
    <n v="0.15493009999999999"/>
    <x v="12"/>
    <n v="50"/>
    <x v="3"/>
    <x v="11"/>
  </r>
  <r>
    <x v="1000"/>
    <x v="6"/>
    <x v="1"/>
    <n v="0.30640489999999998"/>
    <x v="12"/>
    <n v="50"/>
    <x v="3"/>
    <x v="11"/>
  </r>
  <r>
    <x v="1000"/>
    <x v="15"/>
    <x v="1"/>
    <n v="0.30892930000000002"/>
    <x v="12"/>
    <n v="50"/>
    <x v="3"/>
    <x v="11"/>
  </r>
  <r>
    <x v="1000"/>
    <x v="8"/>
    <x v="1"/>
    <n v="0.31459510000000002"/>
    <x v="12"/>
    <n v="50"/>
    <x v="3"/>
    <x v="11"/>
  </r>
  <r>
    <x v="1000"/>
    <x v="9"/>
    <x v="1"/>
    <n v="0.3520683"/>
    <x v="12"/>
    <n v="50"/>
    <x v="3"/>
    <x v="11"/>
  </r>
  <r>
    <x v="1000"/>
    <x v="10"/>
    <x v="1"/>
    <n v="0.35474230000000001"/>
    <x v="12"/>
    <n v="50"/>
    <x v="3"/>
    <x v="11"/>
  </r>
  <r>
    <x v="1000"/>
    <x v="12"/>
    <x v="1"/>
    <n v="0.4128406"/>
    <x v="12"/>
    <n v="50"/>
    <x v="3"/>
    <x v="11"/>
  </r>
  <r>
    <x v="1000"/>
    <x v="18"/>
    <x v="1"/>
    <n v="0.60561050000000005"/>
    <x v="12"/>
    <n v="50"/>
    <x v="3"/>
    <x v="11"/>
  </r>
  <r>
    <x v="1000"/>
    <x v="19"/>
    <x v="1"/>
    <n v="0.61739100000000002"/>
    <x v="12"/>
    <n v="50"/>
    <x v="3"/>
    <x v="11"/>
  </r>
  <r>
    <x v="1000"/>
    <x v="13"/>
    <x v="1"/>
    <n v="0.11635570000000001"/>
    <x v="12"/>
    <n v="50"/>
    <x v="3"/>
    <x v="11"/>
  </r>
  <r>
    <x v="1000"/>
    <x v="20"/>
    <x v="1"/>
    <n v="0.4303805"/>
    <x v="12"/>
    <n v="50"/>
    <x v="3"/>
    <x v="11"/>
  </r>
  <r>
    <x v="1001"/>
    <x v="0"/>
    <x v="3"/>
    <n v="0.85640000000000005"/>
    <x v="12"/>
    <n v="51"/>
    <x v="3"/>
    <x v="11"/>
  </r>
  <r>
    <x v="1001"/>
    <x v="14"/>
    <x v="3"/>
    <n v="1.5630999999999999"/>
    <x v="12"/>
    <n v="51"/>
    <x v="3"/>
    <x v="11"/>
  </r>
  <r>
    <x v="1001"/>
    <x v="2"/>
    <x v="3"/>
    <n v="1.5871999999999999"/>
    <x v="12"/>
    <n v="51"/>
    <x v="3"/>
    <x v="11"/>
  </r>
  <r>
    <x v="1001"/>
    <x v="5"/>
    <x v="3"/>
    <n v="1.2652000000000001"/>
    <x v="12"/>
    <n v="51"/>
    <x v="3"/>
    <x v="11"/>
  </r>
  <r>
    <x v="1001"/>
    <x v="6"/>
    <x v="3"/>
    <n v="1.5616000000000001"/>
    <x v="12"/>
    <n v="51"/>
    <x v="3"/>
    <x v="11"/>
  </r>
  <r>
    <x v="1001"/>
    <x v="15"/>
    <x v="3"/>
    <n v="1.5932999999999999"/>
    <x v="12"/>
    <n v="51"/>
    <x v="3"/>
    <x v="11"/>
  </r>
  <r>
    <x v="1001"/>
    <x v="8"/>
    <x v="3"/>
    <n v="1.6107"/>
    <x v="12"/>
    <n v="51"/>
    <x v="3"/>
    <x v="11"/>
  </r>
  <r>
    <x v="1001"/>
    <x v="9"/>
    <x v="3"/>
    <n v="1.8394999999999999"/>
    <x v="12"/>
    <n v="51"/>
    <x v="3"/>
    <x v="11"/>
  </r>
  <r>
    <x v="1001"/>
    <x v="10"/>
    <x v="3"/>
    <n v="1.8385"/>
    <x v="12"/>
    <n v="51"/>
    <x v="3"/>
    <x v="11"/>
  </r>
  <r>
    <x v="1001"/>
    <x v="12"/>
    <x v="3"/>
    <n v="2.1375999999999999"/>
    <x v="12"/>
    <n v="51"/>
    <x v="3"/>
    <x v="11"/>
  </r>
  <r>
    <x v="1001"/>
    <x v="18"/>
    <x v="3"/>
    <n v="3.4581"/>
    <x v="12"/>
    <n v="51"/>
    <x v="3"/>
    <x v="11"/>
  </r>
  <r>
    <x v="1001"/>
    <x v="19"/>
    <x v="3"/>
    <n v="3.5823999999999998"/>
    <x v="12"/>
    <n v="51"/>
    <x v="3"/>
    <x v="11"/>
  </r>
  <r>
    <x v="1001"/>
    <x v="13"/>
    <x v="3"/>
    <n v="1.0075000000000001"/>
    <x v="12"/>
    <n v="51"/>
    <x v="3"/>
    <x v="11"/>
  </r>
  <r>
    <x v="1001"/>
    <x v="20"/>
    <x v="3"/>
    <n v="2.5815999999999999"/>
    <x v="12"/>
    <n v="51"/>
    <x v="3"/>
    <x v="11"/>
  </r>
  <r>
    <x v="1001"/>
    <x v="0"/>
    <x v="2"/>
    <n v="0.53000020000000003"/>
    <x v="12"/>
    <n v="51"/>
    <x v="3"/>
    <x v="11"/>
  </r>
  <r>
    <x v="1001"/>
    <x v="14"/>
    <x v="2"/>
    <n v="0.92865299999999995"/>
    <x v="12"/>
    <n v="51"/>
    <x v="3"/>
    <x v="11"/>
  </r>
  <r>
    <x v="1001"/>
    <x v="2"/>
    <x v="2"/>
    <n v="0.94824649999999999"/>
    <x v="12"/>
    <n v="51"/>
    <x v="3"/>
    <x v="11"/>
  </r>
  <r>
    <x v="1001"/>
    <x v="5"/>
    <x v="2"/>
    <n v="1.0132559999999999"/>
    <x v="12"/>
    <n v="51"/>
    <x v="3"/>
    <x v="11"/>
  </r>
  <r>
    <x v="1001"/>
    <x v="6"/>
    <x v="2"/>
    <n v="0.88039350000000005"/>
    <x v="12"/>
    <n v="51"/>
    <x v="3"/>
    <x v="11"/>
  </r>
  <r>
    <x v="1001"/>
    <x v="15"/>
    <x v="2"/>
    <n v="0.78115590000000001"/>
    <x v="12"/>
    <n v="51"/>
    <x v="3"/>
    <x v="11"/>
  </r>
  <r>
    <x v="1001"/>
    <x v="8"/>
    <x v="2"/>
    <n v="0.79530219999999996"/>
    <x v="12"/>
    <n v="51"/>
    <x v="3"/>
    <x v="11"/>
  </r>
  <r>
    <x v="1001"/>
    <x v="9"/>
    <x v="2"/>
    <n v="0.98131840000000004"/>
    <x v="12"/>
    <n v="51"/>
    <x v="3"/>
    <x v="11"/>
  </r>
  <r>
    <x v="1001"/>
    <x v="10"/>
    <x v="2"/>
    <n v="0.98050550000000003"/>
    <x v="12"/>
    <n v="51"/>
    <x v="3"/>
    <x v="11"/>
  </r>
  <r>
    <x v="1001"/>
    <x v="12"/>
    <x v="2"/>
    <n v="1.223676"/>
    <x v="12"/>
    <n v="51"/>
    <x v="3"/>
    <x v="11"/>
  </r>
  <r>
    <x v="1001"/>
    <x v="18"/>
    <x v="2"/>
    <n v="2.7051630000000002"/>
    <x v="12"/>
    <n v="51"/>
    <x v="3"/>
    <x v="11"/>
  </r>
  <r>
    <x v="1001"/>
    <x v="19"/>
    <x v="2"/>
    <n v="2.7765200000000001"/>
    <x v="12"/>
    <n v="51"/>
    <x v="3"/>
    <x v="11"/>
  </r>
  <r>
    <x v="1001"/>
    <x v="13"/>
    <x v="2"/>
    <n v="0.80188300000000001"/>
    <x v="12"/>
    <n v="51"/>
    <x v="3"/>
    <x v="11"/>
  </r>
  <r>
    <x v="1001"/>
    <x v="20"/>
    <x v="2"/>
    <n v="1.9628620000000001"/>
    <x v="12"/>
    <n v="51"/>
    <x v="3"/>
    <x v="11"/>
  </r>
  <r>
    <x v="1001"/>
    <x v="0"/>
    <x v="0"/>
    <n v="0.16625999999999999"/>
    <x v="12"/>
    <n v="51"/>
    <x v="3"/>
    <x v="11"/>
  </r>
  <r>
    <x v="1001"/>
    <x v="14"/>
    <x v="0"/>
    <n v="0.34216000000000002"/>
    <x v="12"/>
    <n v="51"/>
    <x v="3"/>
    <x v="11"/>
  </r>
  <r>
    <x v="1001"/>
    <x v="2"/>
    <x v="0"/>
    <n v="0.34216000000000002"/>
    <x v="12"/>
    <n v="51"/>
    <x v="3"/>
    <x v="11"/>
  </r>
  <r>
    <x v="1001"/>
    <x v="5"/>
    <x v="0"/>
    <n v="0.10639"/>
    <x v="12"/>
    <n v="51"/>
    <x v="3"/>
    <x v="11"/>
  </r>
  <r>
    <x v="1001"/>
    <x v="6"/>
    <x v="0"/>
    <n v="0.38919999999999999"/>
    <x v="12"/>
    <n v="51"/>
    <x v="3"/>
    <x v="11"/>
  </r>
  <r>
    <x v="1001"/>
    <x v="15"/>
    <x v="0"/>
    <n v="0.51420999999999994"/>
    <x v="12"/>
    <n v="51"/>
    <x v="3"/>
    <x v="11"/>
  </r>
  <r>
    <x v="1001"/>
    <x v="8"/>
    <x v="0"/>
    <n v="0.51420999999999994"/>
    <x v="12"/>
    <n v="51"/>
    <x v="3"/>
    <x v="11"/>
  </r>
  <r>
    <x v="1001"/>
    <x v="9"/>
    <x v="0"/>
    <n v="0.51420999999999994"/>
    <x v="12"/>
    <n v="51"/>
    <x v="3"/>
    <x v="11"/>
  </r>
  <r>
    <x v="1001"/>
    <x v="10"/>
    <x v="0"/>
    <n v="0.51420999999999994"/>
    <x v="12"/>
    <n v="51"/>
    <x v="3"/>
    <x v="11"/>
  </r>
  <r>
    <x v="1001"/>
    <x v="12"/>
    <x v="0"/>
    <n v="0.51420999999999994"/>
    <x v="12"/>
    <n v="51"/>
    <x v="3"/>
    <x v="11"/>
  </r>
  <r>
    <x v="1001"/>
    <x v="18"/>
    <x v="0"/>
    <n v="0.10630000000000001"/>
    <x v="12"/>
    <n v="51"/>
    <x v="3"/>
    <x v="11"/>
  </r>
  <r>
    <x v="1001"/>
    <x v="19"/>
    <x v="0"/>
    <n v="0.13600000000000001"/>
    <x v="12"/>
    <n v="51"/>
    <x v="3"/>
    <x v="11"/>
  </r>
  <r>
    <x v="1001"/>
    <x v="13"/>
    <x v="0"/>
    <n v="8.9709999999999998E-2"/>
    <x v="12"/>
    <n v="51"/>
    <x v="3"/>
    <x v="11"/>
  </r>
  <r>
    <x v="1001"/>
    <x v="20"/>
    <x v="0"/>
    <n v="0.13600000000000001"/>
    <x v="12"/>
    <n v="51"/>
    <x v="3"/>
    <x v="11"/>
  </r>
  <r>
    <x v="1001"/>
    <x v="0"/>
    <x v="1"/>
    <n v="0.1601398"/>
    <x v="12"/>
    <n v="51"/>
    <x v="3"/>
    <x v="11"/>
  </r>
  <r>
    <x v="1001"/>
    <x v="14"/>
    <x v="1"/>
    <n v="0.29228700000000002"/>
    <x v="12"/>
    <n v="51"/>
    <x v="3"/>
    <x v="11"/>
  </r>
  <r>
    <x v="1001"/>
    <x v="2"/>
    <x v="1"/>
    <n v="0.29679349999999999"/>
    <x v="12"/>
    <n v="51"/>
    <x v="3"/>
    <x v="11"/>
  </r>
  <r>
    <x v="1001"/>
    <x v="5"/>
    <x v="1"/>
    <n v="0.14555399999999999"/>
    <x v="12"/>
    <n v="51"/>
    <x v="3"/>
    <x v="11"/>
  </r>
  <r>
    <x v="1001"/>
    <x v="6"/>
    <x v="1"/>
    <n v="0.2920065"/>
    <x v="12"/>
    <n v="51"/>
    <x v="3"/>
    <x v="11"/>
  </r>
  <r>
    <x v="1001"/>
    <x v="15"/>
    <x v="1"/>
    <n v="0.29793409999999998"/>
    <x v="12"/>
    <n v="51"/>
    <x v="3"/>
    <x v="11"/>
  </r>
  <r>
    <x v="1001"/>
    <x v="8"/>
    <x v="1"/>
    <n v="0.30118780000000001"/>
    <x v="12"/>
    <n v="51"/>
    <x v="3"/>
    <x v="11"/>
  </r>
  <r>
    <x v="1001"/>
    <x v="9"/>
    <x v="1"/>
    <n v="0.34397149999999999"/>
    <x v="12"/>
    <n v="51"/>
    <x v="3"/>
    <x v="11"/>
  </r>
  <r>
    <x v="1001"/>
    <x v="10"/>
    <x v="1"/>
    <n v="0.3437846"/>
    <x v="12"/>
    <n v="51"/>
    <x v="3"/>
    <x v="11"/>
  </r>
  <r>
    <x v="1001"/>
    <x v="12"/>
    <x v="1"/>
    <n v="0.39971380000000001"/>
    <x v="12"/>
    <n v="51"/>
    <x v="3"/>
    <x v="11"/>
  </r>
  <r>
    <x v="1001"/>
    <x v="18"/>
    <x v="1"/>
    <n v="0.64663660000000001"/>
    <x v="12"/>
    <n v="51"/>
    <x v="3"/>
    <x v="11"/>
  </r>
  <r>
    <x v="1001"/>
    <x v="19"/>
    <x v="1"/>
    <n v="0.66987969999999997"/>
    <x v="12"/>
    <n v="51"/>
    <x v="3"/>
    <x v="11"/>
  </r>
  <r>
    <x v="1001"/>
    <x v="13"/>
    <x v="1"/>
    <n v="0.1159071"/>
    <x v="12"/>
    <n v="51"/>
    <x v="3"/>
    <x v="11"/>
  </r>
  <r>
    <x v="1001"/>
    <x v="20"/>
    <x v="1"/>
    <n v="0.48273820000000001"/>
    <x v="12"/>
    <n v="51"/>
    <x v="3"/>
    <x v="11"/>
  </r>
  <r>
    <x v="1002"/>
    <x v="0"/>
    <x v="3"/>
    <n v="0.83819999999999995"/>
    <x v="12"/>
    <n v="52"/>
    <x v="3"/>
    <x v="11"/>
  </r>
  <r>
    <x v="1002"/>
    <x v="14"/>
    <x v="3"/>
    <n v="1.6079000000000001"/>
    <x v="12"/>
    <n v="52"/>
    <x v="3"/>
    <x v="11"/>
  </r>
  <r>
    <x v="1002"/>
    <x v="2"/>
    <x v="3"/>
    <n v="1.6397999999999999"/>
    <x v="12"/>
    <n v="52"/>
    <x v="3"/>
    <x v="11"/>
  </r>
  <r>
    <x v="1002"/>
    <x v="5"/>
    <x v="3"/>
    <n v="1.2999000000000001"/>
    <x v="12"/>
    <n v="52"/>
    <x v="3"/>
    <x v="11"/>
  </r>
  <r>
    <x v="1002"/>
    <x v="6"/>
    <x v="3"/>
    <n v="1.5901000000000001"/>
    <x v="12"/>
    <n v="52"/>
    <x v="3"/>
    <x v="11"/>
  </r>
  <r>
    <x v="1002"/>
    <x v="15"/>
    <x v="3"/>
    <n v="1.5814999999999999"/>
    <x v="12"/>
    <n v="52"/>
    <x v="3"/>
    <x v="11"/>
  </r>
  <r>
    <x v="1002"/>
    <x v="8"/>
    <x v="3"/>
    <n v="1.6039000000000001"/>
    <x v="12"/>
    <n v="52"/>
    <x v="3"/>
    <x v="11"/>
  </r>
  <r>
    <x v="1002"/>
    <x v="9"/>
    <x v="3"/>
    <n v="1.8217000000000001"/>
    <x v="12"/>
    <n v="52"/>
    <x v="3"/>
    <x v="11"/>
  </r>
  <r>
    <x v="1002"/>
    <x v="10"/>
    <x v="3"/>
    <n v="1.8284"/>
    <x v="12"/>
    <n v="52"/>
    <x v="3"/>
    <x v="11"/>
  </r>
  <r>
    <x v="1002"/>
    <x v="12"/>
    <x v="3"/>
    <n v="2.1061000000000001"/>
    <x v="12"/>
    <n v="52"/>
    <x v="3"/>
    <x v="11"/>
  </r>
  <r>
    <x v="1002"/>
    <x v="18"/>
    <x v="3"/>
    <n v="3.4990999999999999"/>
    <x v="12"/>
    <n v="52"/>
    <x v="3"/>
    <x v="11"/>
  </r>
  <r>
    <x v="1002"/>
    <x v="19"/>
    <x v="3"/>
    <n v="3.7065999999999999"/>
    <x v="12"/>
    <n v="52"/>
    <x v="3"/>
    <x v="11"/>
  </r>
  <r>
    <x v="1002"/>
    <x v="13"/>
    <x v="3"/>
    <n v="0.96499999999999997"/>
    <x v="12"/>
    <n v="52"/>
    <x v="3"/>
    <x v="11"/>
  </r>
  <r>
    <x v="1002"/>
    <x v="20"/>
    <x v="3"/>
    <n v="2.8496000000000001"/>
    <x v="12"/>
    <n v="52"/>
    <x v="3"/>
    <x v="11"/>
  </r>
  <r>
    <x v="1002"/>
    <x v="0"/>
    <x v="2"/>
    <n v="0.51520339999999998"/>
    <x v="12"/>
    <n v="52"/>
    <x v="3"/>
    <x v="11"/>
  </r>
  <r>
    <x v="1002"/>
    <x v="14"/>
    <x v="2"/>
    <n v="0.96507580000000004"/>
    <x v="12"/>
    <n v="52"/>
    <x v="3"/>
    <x v="11"/>
  </r>
  <r>
    <x v="1002"/>
    <x v="2"/>
    <x v="2"/>
    <n v="0.99101070000000002"/>
    <x v="12"/>
    <n v="52"/>
    <x v="3"/>
    <x v="11"/>
  </r>
  <r>
    <x v="1002"/>
    <x v="5"/>
    <x v="2"/>
    <n v="1.0439639999999999"/>
    <x v="12"/>
    <n v="52"/>
    <x v="3"/>
    <x v="11"/>
  </r>
  <r>
    <x v="1002"/>
    <x v="6"/>
    <x v="2"/>
    <n v="0.90356429999999999"/>
    <x v="12"/>
    <n v="52"/>
    <x v="3"/>
    <x v="11"/>
  </r>
  <r>
    <x v="1002"/>
    <x v="15"/>
    <x v="2"/>
    <n v="0.77156239999999998"/>
    <x v="12"/>
    <n v="52"/>
    <x v="3"/>
    <x v="11"/>
  </r>
  <r>
    <x v="1002"/>
    <x v="8"/>
    <x v="2"/>
    <n v="0.78977370000000002"/>
    <x v="12"/>
    <n v="52"/>
    <x v="3"/>
    <x v="11"/>
  </r>
  <r>
    <x v="1002"/>
    <x v="9"/>
    <x v="2"/>
    <n v="0.96684689999999995"/>
    <x v="12"/>
    <n v="52"/>
    <x v="3"/>
    <x v="11"/>
  </r>
  <r>
    <x v="1002"/>
    <x v="10"/>
    <x v="2"/>
    <n v="0.97229410000000005"/>
    <x v="12"/>
    <n v="52"/>
    <x v="3"/>
    <x v="11"/>
  </r>
  <r>
    <x v="1002"/>
    <x v="12"/>
    <x v="2"/>
    <n v="1.1980660000000001"/>
    <x v="12"/>
    <n v="52"/>
    <x v="3"/>
    <x v="11"/>
  </r>
  <r>
    <x v="1002"/>
    <x v="18"/>
    <x v="2"/>
    <n v="2.7384970000000002"/>
    <x v="12"/>
    <n v="52"/>
    <x v="3"/>
    <x v="11"/>
  </r>
  <r>
    <x v="1002"/>
    <x v="19"/>
    <x v="2"/>
    <n v="2.8774959999999998"/>
    <x v="12"/>
    <n v="52"/>
    <x v="3"/>
    <x v="11"/>
  </r>
  <r>
    <x v="1002"/>
    <x v="13"/>
    <x v="2"/>
    <n v="0.76427230000000002"/>
    <x v="12"/>
    <n v="52"/>
    <x v="3"/>
    <x v="11"/>
  </r>
  <r>
    <x v="1002"/>
    <x v="20"/>
    <x v="2"/>
    <n v="2.1807479999999999"/>
    <x v="12"/>
    <n v="52"/>
    <x v="3"/>
    <x v="11"/>
  </r>
  <r>
    <x v="1002"/>
    <x v="0"/>
    <x v="0"/>
    <n v="0.16625999999999999"/>
    <x v="12"/>
    <n v="52"/>
    <x v="3"/>
    <x v="11"/>
  </r>
  <r>
    <x v="1002"/>
    <x v="14"/>
    <x v="0"/>
    <n v="0.34216000000000002"/>
    <x v="12"/>
    <n v="52"/>
    <x v="3"/>
    <x v="11"/>
  </r>
  <r>
    <x v="1002"/>
    <x v="2"/>
    <x v="0"/>
    <n v="0.34216000000000002"/>
    <x v="12"/>
    <n v="52"/>
    <x v="3"/>
    <x v="11"/>
  </r>
  <r>
    <x v="1002"/>
    <x v="5"/>
    <x v="0"/>
    <n v="0.10639"/>
    <x v="12"/>
    <n v="52"/>
    <x v="3"/>
    <x v="11"/>
  </r>
  <r>
    <x v="1002"/>
    <x v="6"/>
    <x v="0"/>
    <n v="0.38919999999999999"/>
    <x v="12"/>
    <n v="52"/>
    <x v="3"/>
    <x v="11"/>
  </r>
  <r>
    <x v="1002"/>
    <x v="15"/>
    <x v="0"/>
    <n v="0.51420999999999994"/>
    <x v="12"/>
    <n v="52"/>
    <x v="3"/>
    <x v="11"/>
  </r>
  <r>
    <x v="1002"/>
    <x v="8"/>
    <x v="0"/>
    <n v="0.51420999999999994"/>
    <x v="12"/>
    <n v="52"/>
    <x v="3"/>
    <x v="11"/>
  </r>
  <r>
    <x v="1002"/>
    <x v="9"/>
    <x v="0"/>
    <n v="0.51420999999999994"/>
    <x v="12"/>
    <n v="52"/>
    <x v="3"/>
    <x v="11"/>
  </r>
  <r>
    <x v="1002"/>
    <x v="10"/>
    <x v="0"/>
    <n v="0.51420999999999994"/>
    <x v="12"/>
    <n v="52"/>
    <x v="3"/>
    <x v="11"/>
  </r>
  <r>
    <x v="1002"/>
    <x v="12"/>
    <x v="0"/>
    <n v="0.51420999999999994"/>
    <x v="12"/>
    <n v="52"/>
    <x v="3"/>
    <x v="11"/>
  </r>
  <r>
    <x v="1002"/>
    <x v="18"/>
    <x v="0"/>
    <n v="0.10630000000000001"/>
    <x v="12"/>
    <n v="52"/>
    <x v="3"/>
    <x v="11"/>
  </r>
  <r>
    <x v="1002"/>
    <x v="19"/>
    <x v="0"/>
    <n v="0.13600000000000001"/>
    <x v="12"/>
    <n v="52"/>
    <x v="3"/>
    <x v="11"/>
  </r>
  <r>
    <x v="1002"/>
    <x v="13"/>
    <x v="0"/>
    <n v="8.9709999999999998E-2"/>
    <x v="12"/>
    <n v="52"/>
    <x v="3"/>
    <x v="11"/>
  </r>
  <r>
    <x v="1002"/>
    <x v="20"/>
    <x v="0"/>
    <n v="0.13600000000000001"/>
    <x v="12"/>
    <n v="52"/>
    <x v="3"/>
    <x v="11"/>
  </r>
  <r>
    <x v="1002"/>
    <x v="0"/>
    <x v="1"/>
    <n v="0.1567366"/>
    <x v="12"/>
    <n v="52"/>
    <x v="3"/>
    <x v="11"/>
  </r>
  <r>
    <x v="1002"/>
    <x v="14"/>
    <x v="1"/>
    <n v="0.30066419999999999"/>
    <x v="12"/>
    <n v="52"/>
    <x v="3"/>
    <x v="11"/>
  </r>
  <r>
    <x v="1002"/>
    <x v="2"/>
    <x v="1"/>
    <n v="0.30662929999999999"/>
    <x v="12"/>
    <n v="52"/>
    <x v="3"/>
    <x v="11"/>
  </r>
  <r>
    <x v="1002"/>
    <x v="5"/>
    <x v="1"/>
    <n v="0.14954600000000001"/>
    <x v="12"/>
    <n v="52"/>
    <x v="3"/>
    <x v="11"/>
  </r>
  <r>
    <x v="1002"/>
    <x v="6"/>
    <x v="1"/>
    <n v="0.29733579999999998"/>
    <x v="12"/>
    <n v="52"/>
    <x v="3"/>
    <x v="11"/>
  </r>
  <r>
    <x v="1002"/>
    <x v="15"/>
    <x v="1"/>
    <n v="0.29572759999999998"/>
    <x v="12"/>
    <n v="52"/>
    <x v="3"/>
    <x v="11"/>
  </r>
  <r>
    <x v="1002"/>
    <x v="8"/>
    <x v="1"/>
    <n v="0.29991620000000002"/>
    <x v="12"/>
    <n v="52"/>
    <x v="3"/>
    <x v="11"/>
  </r>
  <r>
    <x v="1002"/>
    <x v="9"/>
    <x v="1"/>
    <n v="0.34064309999999998"/>
    <x v="12"/>
    <n v="52"/>
    <x v="3"/>
    <x v="11"/>
  </r>
  <r>
    <x v="1002"/>
    <x v="10"/>
    <x v="1"/>
    <n v="0.34189589999999997"/>
    <x v="12"/>
    <n v="52"/>
    <x v="3"/>
    <x v="11"/>
  </r>
  <r>
    <x v="1002"/>
    <x v="12"/>
    <x v="1"/>
    <n v="0.3938236"/>
    <x v="12"/>
    <n v="52"/>
    <x v="3"/>
    <x v="11"/>
  </r>
  <r>
    <x v="1002"/>
    <x v="18"/>
    <x v="1"/>
    <n v="0.65430330000000003"/>
    <x v="12"/>
    <n v="52"/>
    <x v="3"/>
    <x v="11"/>
  </r>
  <r>
    <x v="1002"/>
    <x v="19"/>
    <x v="1"/>
    <n v="0.69310400000000005"/>
    <x v="12"/>
    <n v="52"/>
    <x v="3"/>
    <x v="11"/>
  </r>
  <r>
    <x v="1002"/>
    <x v="13"/>
    <x v="1"/>
    <n v="0.1110177"/>
    <x v="12"/>
    <n v="52"/>
    <x v="3"/>
    <x v="11"/>
  </r>
  <r>
    <x v="1002"/>
    <x v="20"/>
    <x v="1"/>
    <n v="0.53285210000000005"/>
    <x v="12"/>
    <n v="52"/>
    <x v="3"/>
    <x v="11"/>
  </r>
  <r>
    <x v="1003"/>
    <x v="0"/>
    <x v="3"/>
    <n v="0.83350000000000002"/>
    <x v="12"/>
    <n v="53"/>
    <x v="3"/>
    <x v="11"/>
  </r>
  <r>
    <x v="1003"/>
    <x v="14"/>
    <x v="3"/>
    <n v="1.6065"/>
    <x v="12"/>
    <n v="53"/>
    <x v="3"/>
    <x v="11"/>
  </r>
  <r>
    <x v="1003"/>
    <x v="2"/>
    <x v="3"/>
    <n v="1.6367"/>
    <x v="12"/>
    <n v="53"/>
    <x v="3"/>
    <x v="11"/>
  </r>
  <r>
    <x v="1003"/>
    <x v="5"/>
    <x v="3"/>
    <n v="1.3030999999999999"/>
    <x v="12"/>
    <n v="53"/>
    <x v="3"/>
    <x v="11"/>
  </r>
  <r>
    <x v="1003"/>
    <x v="6"/>
    <x v="3"/>
    <n v="1.5988"/>
    <x v="12"/>
    <n v="53"/>
    <x v="3"/>
    <x v="11"/>
  </r>
  <r>
    <x v="1003"/>
    <x v="15"/>
    <x v="3"/>
    <n v="1.6001000000000001"/>
    <x v="12"/>
    <n v="53"/>
    <x v="3"/>
    <x v="11"/>
  </r>
  <r>
    <x v="1003"/>
    <x v="8"/>
    <x v="3"/>
    <n v="1.6308"/>
    <x v="12"/>
    <n v="53"/>
    <x v="3"/>
    <x v="11"/>
  </r>
  <r>
    <x v="1003"/>
    <x v="9"/>
    <x v="3"/>
    <n v="1.8327"/>
    <x v="12"/>
    <n v="53"/>
    <x v="3"/>
    <x v="11"/>
  </r>
  <r>
    <x v="1003"/>
    <x v="10"/>
    <x v="3"/>
    <n v="1.8523000000000001"/>
    <x v="12"/>
    <n v="53"/>
    <x v="3"/>
    <x v="11"/>
  </r>
  <r>
    <x v="1003"/>
    <x v="12"/>
    <x v="3"/>
    <n v="2.1097000000000001"/>
    <x v="12"/>
    <n v="53"/>
    <x v="3"/>
    <x v="11"/>
  </r>
  <r>
    <x v="1003"/>
    <x v="18"/>
    <x v="3"/>
    <n v="3.4249999999999998"/>
    <x v="12"/>
    <n v="53"/>
    <x v="3"/>
    <x v="11"/>
  </r>
  <r>
    <x v="1003"/>
    <x v="19"/>
    <x v="3"/>
    <n v="3.6644000000000001"/>
    <x v="12"/>
    <n v="53"/>
    <x v="3"/>
    <x v="11"/>
  </r>
  <r>
    <x v="1003"/>
    <x v="13"/>
    <x v="3"/>
    <n v="0.95520000000000005"/>
    <x v="12"/>
    <n v="53"/>
    <x v="3"/>
    <x v="11"/>
  </r>
  <r>
    <x v="1003"/>
    <x v="20"/>
    <x v="3"/>
    <n v="2.9096000000000002"/>
    <x v="12"/>
    <n v="53"/>
    <x v="3"/>
    <x v="11"/>
  </r>
  <r>
    <x v="1003"/>
    <x v="0"/>
    <x v="2"/>
    <n v="0.51138229999999996"/>
    <x v="12"/>
    <n v="53"/>
    <x v="3"/>
    <x v="11"/>
  </r>
  <r>
    <x v="1003"/>
    <x v="14"/>
    <x v="2"/>
    <n v="0.96393759999999995"/>
    <x v="12"/>
    <n v="53"/>
    <x v="3"/>
    <x v="11"/>
  </r>
  <r>
    <x v="1003"/>
    <x v="2"/>
    <x v="2"/>
    <n v="0.98849050000000005"/>
    <x v="12"/>
    <n v="53"/>
    <x v="3"/>
    <x v="11"/>
  </r>
  <r>
    <x v="1003"/>
    <x v="5"/>
    <x v="2"/>
    <n v="1.0467960000000001"/>
    <x v="12"/>
    <n v="53"/>
    <x v="3"/>
    <x v="11"/>
  </r>
  <r>
    <x v="1003"/>
    <x v="6"/>
    <x v="2"/>
    <n v="0.91063740000000004"/>
    <x v="12"/>
    <n v="53"/>
    <x v="3"/>
    <x v="11"/>
  </r>
  <r>
    <x v="1003"/>
    <x v="15"/>
    <x v="2"/>
    <n v="0.7866843"/>
    <x v="12"/>
    <n v="53"/>
    <x v="3"/>
    <x v="11"/>
  </r>
  <r>
    <x v="1003"/>
    <x v="8"/>
    <x v="2"/>
    <n v="0.81164369999999997"/>
    <x v="12"/>
    <n v="53"/>
    <x v="3"/>
    <x v="11"/>
  </r>
  <r>
    <x v="1003"/>
    <x v="9"/>
    <x v="2"/>
    <n v="0.97579000000000005"/>
    <x v="12"/>
    <n v="53"/>
    <x v="3"/>
    <x v="11"/>
  </r>
  <r>
    <x v="1003"/>
    <x v="10"/>
    <x v="2"/>
    <n v="0.99172499999999997"/>
    <x v="12"/>
    <n v="53"/>
    <x v="3"/>
    <x v="11"/>
  </r>
  <r>
    <x v="1003"/>
    <x v="12"/>
    <x v="2"/>
    <n v="1.200993"/>
    <x v="12"/>
    <n v="53"/>
    <x v="3"/>
    <x v="11"/>
  </r>
  <r>
    <x v="1003"/>
    <x v="18"/>
    <x v="2"/>
    <n v="2.6782530000000002"/>
    <x v="12"/>
    <n v="53"/>
    <x v="3"/>
    <x v="11"/>
  </r>
  <r>
    <x v="1003"/>
    <x v="19"/>
    <x v="2"/>
    <n v="2.8431869999999999"/>
    <x v="12"/>
    <n v="53"/>
    <x v="3"/>
    <x v="11"/>
  </r>
  <r>
    <x v="1003"/>
    <x v="13"/>
    <x v="2"/>
    <n v="0.75559969999999999"/>
    <x v="12"/>
    <n v="53"/>
    <x v="3"/>
    <x v="11"/>
  </r>
  <r>
    <x v="1003"/>
    <x v="20"/>
    <x v="2"/>
    <n v="2.2295289999999999"/>
    <x v="12"/>
    <n v="53"/>
    <x v="3"/>
    <x v="11"/>
  </r>
  <r>
    <x v="1003"/>
    <x v="0"/>
    <x v="0"/>
    <n v="0.16625999999999999"/>
    <x v="12"/>
    <n v="53"/>
    <x v="3"/>
    <x v="11"/>
  </r>
  <r>
    <x v="1003"/>
    <x v="14"/>
    <x v="0"/>
    <n v="0.34216000000000002"/>
    <x v="12"/>
    <n v="53"/>
    <x v="3"/>
    <x v="11"/>
  </r>
  <r>
    <x v="1003"/>
    <x v="2"/>
    <x v="0"/>
    <n v="0.34216000000000002"/>
    <x v="12"/>
    <n v="53"/>
    <x v="3"/>
    <x v="11"/>
  </r>
  <r>
    <x v="1003"/>
    <x v="5"/>
    <x v="0"/>
    <n v="0.10639"/>
    <x v="12"/>
    <n v="53"/>
    <x v="3"/>
    <x v="11"/>
  </r>
  <r>
    <x v="1003"/>
    <x v="6"/>
    <x v="0"/>
    <n v="0.38919999999999999"/>
    <x v="12"/>
    <n v="53"/>
    <x v="3"/>
    <x v="11"/>
  </r>
  <r>
    <x v="1003"/>
    <x v="15"/>
    <x v="0"/>
    <n v="0.51420999999999994"/>
    <x v="12"/>
    <n v="53"/>
    <x v="3"/>
    <x v="11"/>
  </r>
  <r>
    <x v="1003"/>
    <x v="8"/>
    <x v="0"/>
    <n v="0.51420999999999994"/>
    <x v="12"/>
    <n v="53"/>
    <x v="3"/>
    <x v="11"/>
  </r>
  <r>
    <x v="1003"/>
    <x v="9"/>
    <x v="0"/>
    <n v="0.51420999999999994"/>
    <x v="12"/>
    <n v="53"/>
    <x v="3"/>
    <x v="11"/>
  </r>
  <r>
    <x v="1003"/>
    <x v="10"/>
    <x v="0"/>
    <n v="0.51420999999999994"/>
    <x v="12"/>
    <n v="53"/>
    <x v="3"/>
    <x v="11"/>
  </r>
  <r>
    <x v="1003"/>
    <x v="12"/>
    <x v="0"/>
    <n v="0.51420999999999994"/>
    <x v="12"/>
    <n v="53"/>
    <x v="3"/>
    <x v="11"/>
  </r>
  <r>
    <x v="1003"/>
    <x v="18"/>
    <x v="0"/>
    <n v="0.10630000000000001"/>
    <x v="12"/>
    <n v="53"/>
    <x v="3"/>
    <x v="11"/>
  </r>
  <r>
    <x v="1003"/>
    <x v="19"/>
    <x v="0"/>
    <n v="0.13600000000000001"/>
    <x v="12"/>
    <n v="53"/>
    <x v="3"/>
    <x v="11"/>
  </r>
  <r>
    <x v="1003"/>
    <x v="13"/>
    <x v="0"/>
    <n v="8.9709999999999998E-2"/>
    <x v="12"/>
    <n v="53"/>
    <x v="3"/>
    <x v="11"/>
  </r>
  <r>
    <x v="1003"/>
    <x v="20"/>
    <x v="0"/>
    <n v="0.13600000000000001"/>
    <x v="12"/>
    <n v="53"/>
    <x v="3"/>
    <x v="11"/>
  </r>
  <r>
    <x v="1003"/>
    <x v="0"/>
    <x v="1"/>
    <n v="0.15585769999999999"/>
    <x v="12"/>
    <n v="53"/>
    <x v="3"/>
    <x v="11"/>
  </r>
  <r>
    <x v="1003"/>
    <x v="14"/>
    <x v="1"/>
    <n v="0.30040240000000001"/>
    <x v="12"/>
    <n v="53"/>
    <x v="3"/>
    <x v="11"/>
  </r>
  <r>
    <x v="1003"/>
    <x v="2"/>
    <x v="1"/>
    <n v="0.30604959999999998"/>
    <x v="12"/>
    <n v="53"/>
    <x v="3"/>
    <x v="11"/>
  </r>
  <r>
    <x v="1003"/>
    <x v="5"/>
    <x v="1"/>
    <n v="0.1499142"/>
    <x v="12"/>
    <n v="53"/>
    <x v="3"/>
    <x v="11"/>
  </r>
  <r>
    <x v="1003"/>
    <x v="6"/>
    <x v="1"/>
    <n v="0.29896260000000002"/>
    <x v="12"/>
    <n v="53"/>
    <x v="3"/>
    <x v="11"/>
  </r>
  <r>
    <x v="1003"/>
    <x v="15"/>
    <x v="1"/>
    <n v="0.29920570000000002"/>
    <x v="12"/>
    <n v="53"/>
    <x v="3"/>
    <x v="11"/>
  </r>
  <r>
    <x v="1003"/>
    <x v="8"/>
    <x v="1"/>
    <n v="0.3049463"/>
    <x v="12"/>
    <n v="53"/>
    <x v="3"/>
    <x v="11"/>
  </r>
  <r>
    <x v="1003"/>
    <x v="9"/>
    <x v="1"/>
    <n v="0.3427"/>
    <x v="12"/>
    <n v="53"/>
    <x v="3"/>
    <x v="11"/>
  </r>
  <r>
    <x v="1003"/>
    <x v="10"/>
    <x v="1"/>
    <n v="0.34636509999999998"/>
    <x v="12"/>
    <n v="53"/>
    <x v="3"/>
    <x v="11"/>
  </r>
  <r>
    <x v="1003"/>
    <x v="12"/>
    <x v="1"/>
    <n v="0.39449669999999998"/>
    <x v="12"/>
    <n v="53"/>
    <x v="3"/>
    <x v="11"/>
  </r>
  <r>
    <x v="1003"/>
    <x v="18"/>
    <x v="1"/>
    <n v="0.64044710000000005"/>
    <x v="12"/>
    <n v="53"/>
    <x v="3"/>
    <x v="11"/>
  </r>
  <r>
    <x v="1003"/>
    <x v="19"/>
    <x v="1"/>
    <n v="0.68521299999999996"/>
    <x v="12"/>
    <n v="53"/>
    <x v="3"/>
    <x v="11"/>
  </r>
  <r>
    <x v="1003"/>
    <x v="13"/>
    <x v="1"/>
    <n v="0.1098903"/>
    <x v="12"/>
    <n v="53"/>
    <x v="3"/>
    <x v="11"/>
  </r>
  <r>
    <x v="1003"/>
    <x v="20"/>
    <x v="1"/>
    <n v="0.54407159999999999"/>
    <x v="12"/>
    <n v="53"/>
    <x v="3"/>
    <x v="11"/>
  </r>
  <r>
    <x v="1004"/>
    <x v="0"/>
    <x v="3"/>
    <n v="0.83509999999999995"/>
    <x v="13"/>
    <n v="1"/>
    <x v="0"/>
    <x v="0"/>
  </r>
  <r>
    <x v="1004"/>
    <x v="14"/>
    <x v="3"/>
    <n v="1.6335"/>
    <x v="13"/>
    <n v="1"/>
    <x v="0"/>
    <x v="0"/>
  </r>
  <r>
    <x v="1004"/>
    <x v="2"/>
    <x v="3"/>
    <n v="1.6654"/>
    <x v="13"/>
    <n v="1"/>
    <x v="0"/>
    <x v="0"/>
  </r>
  <r>
    <x v="1004"/>
    <x v="5"/>
    <x v="3"/>
    <n v="1.3165"/>
    <x v="13"/>
    <n v="1"/>
    <x v="0"/>
    <x v="0"/>
  </r>
  <r>
    <x v="1004"/>
    <x v="6"/>
    <x v="3"/>
    <n v="1.6331"/>
    <x v="13"/>
    <n v="1"/>
    <x v="0"/>
    <x v="0"/>
  </r>
  <r>
    <x v="1004"/>
    <x v="15"/>
    <x v="3"/>
    <n v="1.6697"/>
    <x v="13"/>
    <n v="1"/>
    <x v="0"/>
    <x v="0"/>
  </r>
  <r>
    <x v="1004"/>
    <x v="8"/>
    <x v="3"/>
    <n v="1.7044999999999999"/>
    <x v="13"/>
    <n v="1"/>
    <x v="0"/>
    <x v="0"/>
  </r>
  <r>
    <x v="1004"/>
    <x v="9"/>
    <x v="3"/>
    <n v="1.8962000000000001"/>
    <x v="13"/>
    <n v="1"/>
    <x v="0"/>
    <x v="0"/>
  </r>
  <r>
    <x v="1004"/>
    <x v="10"/>
    <x v="3"/>
    <n v="1.9265000000000001"/>
    <x v="13"/>
    <n v="1"/>
    <x v="0"/>
    <x v="0"/>
  </r>
  <r>
    <x v="1004"/>
    <x v="12"/>
    <x v="3"/>
    <n v="2.1373000000000002"/>
    <x v="13"/>
    <n v="1"/>
    <x v="0"/>
    <x v="0"/>
  </r>
  <r>
    <x v="1004"/>
    <x v="18"/>
    <x v="3"/>
    <n v="2.8420000000000001"/>
    <x v="13"/>
    <n v="1"/>
    <x v="0"/>
    <x v="0"/>
  </r>
  <r>
    <x v="1004"/>
    <x v="19"/>
    <x v="3"/>
    <n v="2.8740000000000001"/>
    <x v="13"/>
    <n v="1"/>
    <x v="0"/>
    <x v="0"/>
  </r>
  <r>
    <x v="1004"/>
    <x v="13"/>
    <x v="3"/>
    <n v="0.97419999999999995"/>
    <x v="13"/>
    <n v="1"/>
    <x v="0"/>
    <x v="0"/>
  </r>
  <r>
    <x v="1004"/>
    <x v="20"/>
    <x v="3"/>
    <n v="2.0396000000000001"/>
    <x v="13"/>
    <n v="1"/>
    <x v="0"/>
    <x v="0"/>
  </r>
  <r>
    <x v="1004"/>
    <x v="0"/>
    <x v="2"/>
    <n v="0.51268309999999995"/>
    <x v="13"/>
    <n v="1"/>
    <x v="0"/>
    <x v="0"/>
  </r>
  <r>
    <x v="1004"/>
    <x v="14"/>
    <x v="2"/>
    <n v="0.97286870000000003"/>
    <x v="13"/>
    <n v="1"/>
    <x v="0"/>
    <x v="0"/>
  </r>
  <r>
    <x v="1004"/>
    <x v="2"/>
    <x v="2"/>
    <n v="0.99880369999999996"/>
    <x v="13"/>
    <n v="1"/>
    <x v="0"/>
    <x v="0"/>
  </r>
  <r>
    <x v="1004"/>
    <x v="5"/>
    <x v="2"/>
    <n v="1.058654"/>
    <x v="13"/>
    <n v="1"/>
    <x v="0"/>
    <x v="0"/>
  </r>
  <r>
    <x v="1004"/>
    <x v="6"/>
    <x v="2"/>
    <n v="0.93852369999999996"/>
    <x v="13"/>
    <n v="1"/>
    <x v="0"/>
    <x v="0"/>
  </r>
  <r>
    <x v="1004"/>
    <x v="15"/>
    <x v="2"/>
    <n v="0.83149969999999995"/>
    <x v="13"/>
    <n v="1"/>
    <x v="0"/>
    <x v="0"/>
  </r>
  <r>
    <x v="1004"/>
    <x v="8"/>
    <x v="2"/>
    <n v="0.85979240000000001"/>
    <x v="13"/>
    <n v="1"/>
    <x v="0"/>
    <x v="0"/>
  </r>
  <r>
    <x v="1004"/>
    <x v="9"/>
    <x v="2"/>
    <n v="1.015646"/>
    <x v="13"/>
    <n v="1"/>
    <x v="0"/>
    <x v="0"/>
  </r>
  <r>
    <x v="1004"/>
    <x v="10"/>
    <x v="2"/>
    <n v="1.0402800000000001"/>
    <x v="13"/>
    <n v="1"/>
    <x v="0"/>
    <x v="0"/>
  </r>
  <r>
    <x v="1004"/>
    <x v="12"/>
    <x v="2"/>
    <n v="1.211662"/>
    <x v="13"/>
    <n v="1"/>
    <x v="0"/>
    <x v="0"/>
  </r>
  <r>
    <x v="1004"/>
    <x v="18"/>
    <x v="2"/>
    <n v="2.204269"/>
    <x v="13"/>
    <n v="1"/>
    <x v="0"/>
    <x v="0"/>
  </r>
  <r>
    <x v="1004"/>
    <x v="19"/>
    <x v="2"/>
    <n v="2.2005859999999999"/>
    <x v="13"/>
    <n v="1"/>
    <x v="0"/>
    <x v="0"/>
  </r>
  <r>
    <x v="1004"/>
    <x v="13"/>
    <x v="2"/>
    <n v="0.77241389999999999"/>
    <x v="13"/>
    <n v="1"/>
    <x v="0"/>
    <x v="0"/>
  </r>
  <r>
    <x v="1004"/>
    <x v="20"/>
    <x v="2"/>
    <n v="1.522211"/>
    <x v="13"/>
    <n v="1"/>
    <x v="0"/>
    <x v="0"/>
  </r>
  <r>
    <x v="1004"/>
    <x v="0"/>
    <x v="0"/>
    <n v="0.16625999999999999"/>
    <x v="13"/>
    <n v="1"/>
    <x v="0"/>
    <x v="0"/>
  </r>
  <r>
    <x v="1004"/>
    <x v="14"/>
    <x v="0"/>
    <n v="0.35518"/>
    <x v="13"/>
    <n v="1"/>
    <x v="0"/>
    <x v="0"/>
  </r>
  <r>
    <x v="1004"/>
    <x v="2"/>
    <x v="0"/>
    <n v="0.35518"/>
    <x v="13"/>
    <n v="1"/>
    <x v="0"/>
    <x v="0"/>
  </r>
  <r>
    <x v="1004"/>
    <x v="5"/>
    <x v="0"/>
    <n v="0.10639"/>
    <x v="13"/>
    <n v="1"/>
    <x v="0"/>
    <x v="0"/>
  </r>
  <r>
    <x v="1004"/>
    <x v="6"/>
    <x v="0"/>
    <n v="0.38919999999999999"/>
    <x v="13"/>
    <n v="1"/>
    <x v="0"/>
    <x v="0"/>
  </r>
  <r>
    <x v="1004"/>
    <x v="15"/>
    <x v="0"/>
    <n v="0.52598"/>
    <x v="13"/>
    <n v="1"/>
    <x v="0"/>
    <x v="0"/>
  </r>
  <r>
    <x v="1004"/>
    <x v="8"/>
    <x v="0"/>
    <n v="0.52598"/>
    <x v="13"/>
    <n v="1"/>
    <x v="0"/>
    <x v="0"/>
  </r>
  <r>
    <x v="1004"/>
    <x v="9"/>
    <x v="0"/>
    <n v="0.52598"/>
    <x v="13"/>
    <n v="1"/>
    <x v="0"/>
    <x v="0"/>
  </r>
  <r>
    <x v="1004"/>
    <x v="10"/>
    <x v="0"/>
    <n v="0.52598"/>
    <x v="13"/>
    <n v="1"/>
    <x v="0"/>
    <x v="0"/>
  </r>
  <r>
    <x v="1004"/>
    <x v="12"/>
    <x v="0"/>
    <n v="0.52598"/>
    <x v="13"/>
    <n v="1"/>
    <x v="0"/>
    <x v="0"/>
  </r>
  <r>
    <x v="1004"/>
    <x v="18"/>
    <x v="0"/>
    <n v="0.10630000000000001"/>
    <x v="13"/>
    <n v="1"/>
    <x v="0"/>
    <x v="0"/>
  </r>
  <r>
    <x v="1004"/>
    <x v="19"/>
    <x v="0"/>
    <n v="0.13600000000000001"/>
    <x v="13"/>
    <n v="1"/>
    <x v="0"/>
    <x v="0"/>
  </r>
  <r>
    <x v="1004"/>
    <x v="13"/>
    <x v="0"/>
    <n v="8.9709999999999998E-2"/>
    <x v="13"/>
    <n v="1"/>
    <x v="0"/>
    <x v="0"/>
  </r>
  <r>
    <x v="1004"/>
    <x v="20"/>
    <x v="0"/>
    <n v="0.13600000000000001"/>
    <x v="13"/>
    <n v="1"/>
    <x v="0"/>
    <x v="0"/>
  </r>
  <r>
    <x v="1004"/>
    <x v="0"/>
    <x v="1"/>
    <n v="0.15615689999999999"/>
    <x v="13"/>
    <n v="1"/>
    <x v="0"/>
    <x v="0"/>
  </r>
  <r>
    <x v="1004"/>
    <x v="14"/>
    <x v="1"/>
    <n v="0.30545119999999998"/>
    <x v="13"/>
    <n v="1"/>
    <x v="0"/>
    <x v="0"/>
  </r>
  <r>
    <x v="1004"/>
    <x v="2"/>
    <x v="1"/>
    <n v="0.31141629999999998"/>
    <x v="13"/>
    <n v="1"/>
    <x v="0"/>
    <x v="0"/>
  </r>
  <r>
    <x v="1004"/>
    <x v="5"/>
    <x v="1"/>
    <n v="0.1514557"/>
    <x v="13"/>
    <n v="1"/>
    <x v="0"/>
    <x v="0"/>
  </r>
  <r>
    <x v="1004"/>
    <x v="6"/>
    <x v="1"/>
    <n v="0.30537639999999999"/>
    <x v="13"/>
    <n v="1"/>
    <x v="0"/>
    <x v="0"/>
  </r>
  <r>
    <x v="1004"/>
    <x v="15"/>
    <x v="1"/>
    <n v="0.31222030000000001"/>
    <x v="13"/>
    <n v="1"/>
    <x v="0"/>
    <x v="0"/>
  </r>
  <r>
    <x v="1004"/>
    <x v="8"/>
    <x v="1"/>
    <n v="0.3187276"/>
    <x v="13"/>
    <n v="1"/>
    <x v="0"/>
    <x v="0"/>
  </r>
  <r>
    <x v="1004"/>
    <x v="9"/>
    <x v="1"/>
    <n v="0.354574"/>
    <x v="13"/>
    <n v="1"/>
    <x v="0"/>
    <x v="0"/>
  </r>
  <r>
    <x v="1004"/>
    <x v="10"/>
    <x v="1"/>
    <n v="0.3602398"/>
    <x v="13"/>
    <n v="1"/>
    <x v="0"/>
    <x v="0"/>
  </r>
  <r>
    <x v="1004"/>
    <x v="12"/>
    <x v="1"/>
    <n v="0.3996577"/>
    <x v="13"/>
    <n v="1"/>
    <x v="0"/>
    <x v="0"/>
  </r>
  <r>
    <x v="1004"/>
    <x v="18"/>
    <x v="1"/>
    <n v="0.53143090000000004"/>
    <x v="13"/>
    <n v="1"/>
    <x v="0"/>
    <x v="0"/>
  </r>
  <r>
    <x v="1004"/>
    <x v="19"/>
    <x v="1"/>
    <n v="0.53741470000000002"/>
    <x v="13"/>
    <n v="1"/>
    <x v="0"/>
    <x v="0"/>
  </r>
  <r>
    <x v="1004"/>
    <x v="13"/>
    <x v="1"/>
    <n v="0.1120761"/>
    <x v="13"/>
    <n v="1"/>
    <x v="0"/>
    <x v="0"/>
  </r>
  <r>
    <x v="1004"/>
    <x v="20"/>
    <x v="1"/>
    <n v="0.38138860000000002"/>
    <x v="13"/>
    <n v="1"/>
    <x v="0"/>
    <x v="0"/>
  </r>
  <r>
    <x v="1005"/>
    <x v="0"/>
    <x v="3"/>
    <n v="0.84189999999999998"/>
    <x v="13"/>
    <n v="2"/>
    <x v="0"/>
    <x v="0"/>
  </r>
  <r>
    <x v="1005"/>
    <x v="14"/>
    <x v="3"/>
    <n v="1.5993999999999999"/>
    <x v="13"/>
    <n v="2"/>
    <x v="0"/>
    <x v="0"/>
  </r>
  <r>
    <x v="1005"/>
    <x v="2"/>
    <x v="3"/>
    <n v="1.6302000000000001"/>
    <x v="13"/>
    <n v="2"/>
    <x v="0"/>
    <x v="0"/>
  </r>
  <r>
    <x v="1005"/>
    <x v="5"/>
    <x v="3"/>
    <n v="1.2896000000000001"/>
    <x v="13"/>
    <n v="2"/>
    <x v="0"/>
    <x v="0"/>
  </r>
  <r>
    <x v="1005"/>
    <x v="6"/>
    <x v="3"/>
    <n v="1.6055999999999999"/>
    <x v="13"/>
    <n v="2"/>
    <x v="0"/>
    <x v="0"/>
  </r>
  <r>
    <x v="1005"/>
    <x v="15"/>
    <x v="3"/>
    <n v="1.6609"/>
    <x v="13"/>
    <n v="2"/>
    <x v="0"/>
    <x v="0"/>
  </r>
  <r>
    <x v="1005"/>
    <x v="8"/>
    <x v="3"/>
    <n v="1.6852"/>
    <x v="13"/>
    <n v="2"/>
    <x v="0"/>
    <x v="0"/>
  </r>
  <r>
    <x v="1005"/>
    <x v="9"/>
    <x v="3"/>
    <n v="1.8792"/>
    <x v="13"/>
    <n v="2"/>
    <x v="0"/>
    <x v="0"/>
  </r>
  <r>
    <x v="1005"/>
    <x v="10"/>
    <x v="3"/>
    <n v="1.8964000000000001"/>
    <x v="13"/>
    <n v="2"/>
    <x v="0"/>
    <x v="0"/>
  </r>
  <r>
    <x v="1005"/>
    <x v="12"/>
    <x v="3"/>
    <n v="2.1274000000000002"/>
    <x v="13"/>
    <n v="2"/>
    <x v="0"/>
    <x v="0"/>
  </r>
  <r>
    <x v="1005"/>
    <x v="18"/>
    <x v="3"/>
    <n v="2.762"/>
    <x v="13"/>
    <n v="2"/>
    <x v="0"/>
    <x v="0"/>
  </r>
  <r>
    <x v="1005"/>
    <x v="19"/>
    <x v="3"/>
    <n v="2.78"/>
    <x v="13"/>
    <n v="2"/>
    <x v="0"/>
    <x v="0"/>
  </r>
  <r>
    <x v="1005"/>
    <x v="13"/>
    <x v="3"/>
    <n v="0.97419999999999995"/>
    <x v="13"/>
    <n v="2"/>
    <x v="0"/>
    <x v="0"/>
  </r>
  <r>
    <x v="1005"/>
    <x v="20"/>
    <x v="3"/>
    <n v="1.9456"/>
    <x v="13"/>
    <n v="2"/>
    <x v="0"/>
    <x v="0"/>
  </r>
  <r>
    <x v="1005"/>
    <x v="0"/>
    <x v="2"/>
    <n v="0.51821150000000005"/>
    <x v="13"/>
    <n v="2"/>
    <x v="0"/>
    <x v="0"/>
  </r>
  <r>
    <x v="1005"/>
    <x v="14"/>
    <x v="2"/>
    <n v="0.94514520000000002"/>
    <x v="13"/>
    <n v="2"/>
    <x v="0"/>
    <x v="0"/>
  </r>
  <r>
    <x v="1005"/>
    <x v="2"/>
    <x v="2"/>
    <n v="0.97018590000000005"/>
    <x v="13"/>
    <n v="2"/>
    <x v="0"/>
    <x v="0"/>
  </r>
  <r>
    <x v="1005"/>
    <x v="5"/>
    <x v="2"/>
    <n v="1.0348489999999999"/>
    <x v="13"/>
    <n v="2"/>
    <x v="0"/>
    <x v="0"/>
  </r>
  <r>
    <x v="1005"/>
    <x v="6"/>
    <x v="2"/>
    <n v="0.91616589999999998"/>
    <x v="13"/>
    <n v="2"/>
    <x v="0"/>
    <x v="0"/>
  </r>
  <r>
    <x v="1005"/>
    <x v="15"/>
    <x v="2"/>
    <n v="0.8243452"/>
    <x v="13"/>
    <n v="2"/>
    <x v="0"/>
    <x v="0"/>
  </r>
  <r>
    <x v="1005"/>
    <x v="8"/>
    <x v="2"/>
    <n v="0.84410130000000005"/>
    <x v="13"/>
    <n v="2"/>
    <x v="0"/>
    <x v="0"/>
  </r>
  <r>
    <x v="1005"/>
    <x v="9"/>
    <x v="2"/>
    <n v="1.001825"/>
    <x v="13"/>
    <n v="2"/>
    <x v="0"/>
    <x v="0"/>
  </r>
  <r>
    <x v="1005"/>
    <x v="10"/>
    <x v="2"/>
    <n v="1.015809"/>
    <x v="13"/>
    <n v="2"/>
    <x v="0"/>
    <x v="0"/>
  </r>
  <r>
    <x v="1005"/>
    <x v="12"/>
    <x v="2"/>
    <n v="1.203613"/>
    <x v="13"/>
    <n v="2"/>
    <x v="0"/>
    <x v="0"/>
  </r>
  <r>
    <x v="1005"/>
    <x v="18"/>
    <x v="2"/>
    <n v="2.1392289999999998"/>
    <x v="13"/>
    <n v="2"/>
    <x v="0"/>
    <x v="0"/>
  </r>
  <r>
    <x v="1005"/>
    <x v="19"/>
    <x v="2"/>
    <n v="2.1241629999999998"/>
    <x v="13"/>
    <n v="2"/>
    <x v="0"/>
    <x v="0"/>
  </r>
  <r>
    <x v="1005"/>
    <x v="13"/>
    <x v="2"/>
    <n v="0.77241389999999999"/>
    <x v="13"/>
    <n v="2"/>
    <x v="0"/>
    <x v="0"/>
  </r>
  <r>
    <x v="1005"/>
    <x v="20"/>
    <x v="2"/>
    <n v="1.445789"/>
    <x v="13"/>
    <n v="2"/>
    <x v="0"/>
    <x v="0"/>
  </r>
  <r>
    <x v="1005"/>
    <x v="0"/>
    <x v="0"/>
    <n v="0.16625999999999999"/>
    <x v="13"/>
    <n v="2"/>
    <x v="0"/>
    <x v="0"/>
  </r>
  <r>
    <x v="1005"/>
    <x v="14"/>
    <x v="0"/>
    <n v="0.35518"/>
    <x v="13"/>
    <n v="2"/>
    <x v="0"/>
    <x v="0"/>
  </r>
  <r>
    <x v="1005"/>
    <x v="2"/>
    <x v="0"/>
    <n v="0.35518"/>
    <x v="13"/>
    <n v="2"/>
    <x v="0"/>
    <x v="0"/>
  </r>
  <r>
    <x v="1005"/>
    <x v="5"/>
    <x v="0"/>
    <n v="0.10639"/>
    <x v="13"/>
    <n v="2"/>
    <x v="0"/>
    <x v="0"/>
  </r>
  <r>
    <x v="1005"/>
    <x v="6"/>
    <x v="0"/>
    <n v="0.38919999999999999"/>
    <x v="13"/>
    <n v="2"/>
    <x v="0"/>
    <x v="0"/>
  </r>
  <r>
    <x v="1005"/>
    <x v="15"/>
    <x v="0"/>
    <n v="0.52598"/>
    <x v="13"/>
    <n v="2"/>
    <x v="0"/>
    <x v="0"/>
  </r>
  <r>
    <x v="1005"/>
    <x v="8"/>
    <x v="0"/>
    <n v="0.52598"/>
    <x v="13"/>
    <n v="2"/>
    <x v="0"/>
    <x v="0"/>
  </r>
  <r>
    <x v="1005"/>
    <x v="9"/>
    <x v="0"/>
    <n v="0.52598"/>
    <x v="13"/>
    <n v="2"/>
    <x v="0"/>
    <x v="0"/>
  </r>
  <r>
    <x v="1005"/>
    <x v="10"/>
    <x v="0"/>
    <n v="0.52598"/>
    <x v="13"/>
    <n v="2"/>
    <x v="0"/>
    <x v="0"/>
  </r>
  <r>
    <x v="1005"/>
    <x v="12"/>
    <x v="0"/>
    <n v="0.52598"/>
    <x v="13"/>
    <n v="2"/>
    <x v="0"/>
    <x v="0"/>
  </r>
  <r>
    <x v="1005"/>
    <x v="18"/>
    <x v="0"/>
    <n v="0.10630000000000001"/>
    <x v="13"/>
    <n v="2"/>
    <x v="0"/>
    <x v="0"/>
  </r>
  <r>
    <x v="1005"/>
    <x v="19"/>
    <x v="0"/>
    <n v="0.13600000000000001"/>
    <x v="13"/>
    <n v="2"/>
    <x v="0"/>
    <x v="0"/>
  </r>
  <r>
    <x v="1005"/>
    <x v="13"/>
    <x v="0"/>
    <n v="8.9709999999999998E-2"/>
    <x v="13"/>
    <n v="2"/>
    <x v="0"/>
    <x v="0"/>
  </r>
  <r>
    <x v="1005"/>
    <x v="20"/>
    <x v="0"/>
    <n v="0.13600000000000001"/>
    <x v="13"/>
    <n v="2"/>
    <x v="0"/>
    <x v="0"/>
  </r>
  <r>
    <x v="1005"/>
    <x v="0"/>
    <x v="1"/>
    <n v="0.1574285"/>
    <x v="13"/>
    <n v="2"/>
    <x v="0"/>
    <x v="0"/>
  </r>
  <r>
    <x v="1005"/>
    <x v="14"/>
    <x v="1"/>
    <n v="0.29907479999999997"/>
    <x v="13"/>
    <n v="2"/>
    <x v="0"/>
    <x v="0"/>
  </r>
  <r>
    <x v="1005"/>
    <x v="2"/>
    <x v="1"/>
    <n v="0.3048342"/>
    <x v="13"/>
    <n v="2"/>
    <x v="0"/>
    <x v="0"/>
  </r>
  <r>
    <x v="1005"/>
    <x v="5"/>
    <x v="1"/>
    <n v="0.1483611"/>
    <x v="13"/>
    <n v="2"/>
    <x v="0"/>
    <x v="0"/>
  </r>
  <r>
    <x v="1005"/>
    <x v="6"/>
    <x v="1"/>
    <n v="0.3002341"/>
    <x v="13"/>
    <n v="2"/>
    <x v="0"/>
    <x v="0"/>
  </r>
  <r>
    <x v="1005"/>
    <x v="15"/>
    <x v="1"/>
    <n v="0.31057479999999998"/>
    <x v="13"/>
    <n v="2"/>
    <x v="0"/>
    <x v="0"/>
  </r>
  <r>
    <x v="1005"/>
    <x v="8"/>
    <x v="1"/>
    <n v="0.31511869999999997"/>
    <x v="13"/>
    <n v="2"/>
    <x v="0"/>
    <x v="0"/>
  </r>
  <r>
    <x v="1005"/>
    <x v="9"/>
    <x v="1"/>
    <n v="0.35139510000000002"/>
    <x v="13"/>
    <n v="2"/>
    <x v="0"/>
    <x v="0"/>
  </r>
  <r>
    <x v="1005"/>
    <x v="10"/>
    <x v="1"/>
    <n v="0.35461140000000002"/>
    <x v="13"/>
    <n v="2"/>
    <x v="0"/>
    <x v="0"/>
  </r>
  <r>
    <x v="1005"/>
    <x v="12"/>
    <x v="1"/>
    <n v="0.39780650000000001"/>
    <x v="13"/>
    <n v="2"/>
    <x v="0"/>
    <x v="0"/>
  </r>
  <r>
    <x v="1005"/>
    <x v="18"/>
    <x v="1"/>
    <n v="0.51647160000000003"/>
    <x v="13"/>
    <n v="2"/>
    <x v="0"/>
    <x v="0"/>
  </r>
  <r>
    <x v="1005"/>
    <x v="19"/>
    <x v="1"/>
    <n v="0.51983740000000001"/>
    <x v="13"/>
    <n v="2"/>
    <x v="0"/>
    <x v="0"/>
  </r>
  <r>
    <x v="1005"/>
    <x v="13"/>
    <x v="1"/>
    <n v="0.1120761"/>
    <x v="13"/>
    <n v="2"/>
    <x v="0"/>
    <x v="0"/>
  </r>
  <r>
    <x v="1005"/>
    <x v="20"/>
    <x v="1"/>
    <n v="0.36381140000000001"/>
    <x v="13"/>
    <n v="2"/>
    <x v="0"/>
    <x v="0"/>
  </r>
  <r>
    <x v="1006"/>
    <x v="0"/>
    <x v="3"/>
    <n v="0.83320000000000005"/>
    <x v="13"/>
    <n v="3"/>
    <x v="0"/>
    <x v="0"/>
  </r>
  <r>
    <x v="1006"/>
    <x v="14"/>
    <x v="3"/>
    <n v="1.6112"/>
    <x v="13"/>
    <n v="3"/>
    <x v="0"/>
    <x v="0"/>
  </r>
  <r>
    <x v="1006"/>
    <x v="2"/>
    <x v="3"/>
    <n v="1.6436999999999999"/>
    <x v="13"/>
    <n v="3"/>
    <x v="0"/>
    <x v="0"/>
  </r>
  <r>
    <x v="1006"/>
    <x v="5"/>
    <x v="3"/>
    <n v="1.2949999999999999"/>
    <x v="13"/>
    <n v="3"/>
    <x v="0"/>
    <x v="0"/>
  </r>
  <r>
    <x v="1006"/>
    <x v="6"/>
    <x v="3"/>
    <n v="1.6094999999999999"/>
    <x v="13"/>
    <n v="3"/>
    <x v="0"/>
    <x v="0"/>
  </r>
  <r>
    <x v="1006"/>
    <x v="15"/>
    <x v="3"/>
    <n v="1.6724000000000001"/>
    <x v="13"/>
    <n v="3"/>
    <x v="0"/>
    <x v="0"/>
  </r>
  <r>
    <x v="1006"/>
    <x v="8"/>
    <x v="3"/>
    <n v="1.6980999999999999"/>
    <x v="13"/>
    <n v="3"/>
    <x v="0"/>
    <x v="0"/>
  </r>
  <r>
    <x v="1006"/>
    <x v="9"/>
    <x v="3"/>
    <n v="1.8721000000000001"/>
    <x v="13"/>
    <n v="3"/>
    <x v="0"/>
    <x v="0"/>
  </r>
  <r>
    <x v="1006"/>
    <x v="10"/>
    <x v="3"/>
    <n v="1.9003000000000001"/>
    <x v="13"/>
    <n v="3"/>
    <x v="0"/>
    <x v="0"/>
  </r>
  <r>
    <x v="1006"/>
    <x v="12"/>
    <x v="3"/>
    <n v="2.1276999999999999"/>
    <x v="13"/>
    <n v="3"/>
    <x v="0"/>
    <x v="0"/>
  </r>
  <r>
    <x v="1006"/>
    <x v="18"/>
    <x v="3"/>
    <n v="2.7040000000000002"/>
    <x v="13"/>
    <n v="3"/>
    <x v="0"/>
    <x v="0"/>
  </r>
  <r>
    <x v="1006"/>
    <x v="19"/>
    <x v="3"/>
    <n v="2.7610000000000001"/>
    <x v="13"/>
    <n v="3"/>
    <x v="0"/>
    <x v="0"/>
  </r>
  <r>
    <x v="1006"/>
    <x v="13"/>
    <x v="3"/>
    <n v="0.97419999999999995"/>
    <x v="13"/>
    <n v="3"/>
    <x v="0"/>
    <x v="0"/>
  </r>
  <r>
    <x v="1006"/>
    <x v="20"/>
    <x v="3"/>
    <n v="1.9266000000000001"/>
    <x v="13"/>
    <n v="3"/>
    <x v="0"/>
    <x v="0"/>
  </r>
  <r>
    <x v="1006"/>
    <x v="0"/>
    <x v="2"/>
    <n v="0.51113839999999999"/>
    <x v="13"/>
    <n v="3"/>
    <x v="0"/>
    <x v="0"/>
  </r>
  <r>
    <x v="1006"/>
    <x v="14"/>
    <x v="2"/>
    <n v="0.95473870000000005"/>
    <x v="13"/>
    <n v="3"/>
    <x v="0"/>
    <x v="0"/>
  </r>
  <r>
    <x v="1006"/>
    <x v="2"/>
    <x v="2"/>
    <n v="0.98116139999999996"/>
    <x v="13"/>
    <n v="3"/>
    <x v="0"/>
    <x v="0"/>
  </r>
  <r>
    <x v="1006"/>
    <x v="5"/>
    <x v="2"/>
    <n v="1.039628"/>
    <x v="13"/>
    <n v="3"/>
    <x v="0"/>
    <x v="0"/>
  </r>
  <r>
    <x v="1006"/>
    <x v="6"/>
    <x v="2"/>
    <n v="0.91933670000000001"/>
    <x v="13"/>
    <n v="3"/>
    <x v="0"/>
    <x v="0"/>
  </r>
  <r>
    <x v="1006"/>
    <x v="15"/>
    <x v="2"/>
    <n v="0.83369479999999996"/>
    <x v="13"/>
    <n v="3"/>
    <x v="0"/>
    <x v="0"/>
  </r>
  <r>
    <x v="1006"/>
    <x v="8"/>
    <x v="2"/>
    <n v="0.85458909999999999"/>
    <x v="13"/>
    <n v="3"/>
    <x v="0"/>
    <x v="0"/>
  </r>
  <r>
    <x v="1006"/>
    <x v="9"/>
    <x v="2"/>
    <n v="0.99605250000000001"/>
    <x v="13"/>
    <n v="3"/>
    <x v="0"/>
    <x v="0"/>
  </r>
  <r>
    <x v="1006"/>
    <x v="10"/>
    <x v="2"/>
    <n v="1.0189790000000001"/>
    <x v="13"/>
    <n v="3"/>
    <x v="0"/>
    <x v="0"/>
  </r>
  <r>
    <x v="1006"/>
    <x v="12"/>
    <x v="2"/>
    <n v="1.203857"/>
    <x v="13"/>
    <n v="3"/>
    <x v="0"/>
    <x v="0"/>
  </r>
  <r>
    <x v="1006"/>
    <x v="18"/>
    <x v="2"/>
    <n v="2.0920740000000002"/>
    <x v="13"/>
    <n v="3"/>
    <x v="0"/>
    <x v="0"/>
  </r>
  <r>
    <x v="1006"/>
    <x v="19"/>
    <x v="2"/>
    <n v="2.1087159999999998"/>
    <x v="13"/>
    <n v="3"/>
    <x v="0"/>
    <x v="0"/>
  </r>
  <r>
    <x v="1006"/>
    <x v="13"/>
    <x v="2"/>
    <n v="0.77241389999999999"/>
    <x v="13"/>
    <n v="3"/>
    <x v="0"/>
    <x v="0"/>
  </r>
  <r>
    <x v="1006"/>
    <x v="20"/>
    <x v="2"/>
    <n v="1.4303410000000001"/>
    <x v="13"/>
    <n v="3"/>
    <x v="0"/>
    <x v="0"/>
  </r>
  <r>
    <x v="1006"/>
    <x v="0"/>
    <x v="0"/>
    <n v="0.16625999999999999"/>
    <x v="13"/>
    <n v="3"/>
    <x v="0"/>
    <x v="0"/>
  </r>
  <r>
    <x v="1006"/>
    <x v="14"/>
    <x v="0"/>
    <n v="0.35518"/>
    <x v="13"/>
    <n v="3"/>
    <x v="0"/>
    <x v="0"/>
  </r>
  <r>
    <x v="1006"/>
    <x v="2"/>
    <x v="0"/>
    <n v="0.35518"/>
    <x v="13"/>
    <n v="3"/>
    <x v="0"/>
    <x v="0"/>
  </r>
  <r>
    <x v="1006"/>
    <x v="5"/>
    <x v="0"/>
    <n v="0.10639"/>
    <x v="13"/>
    <n v="3"/>
    <x v="0"/>
    <x v="0"/>
  </r>
  <r>
    <x v="1006"/>
    <x v="6"/>
    <x v="0"/>
    <n v="0.38919999999999999"/>
    <x v="13"/>
    <n v="3"/>
    <x v="0"/>
    <x v="0"/>
  </r>
  <r>
    <x v="1006"/>
    <x v="15"/>
    <x v="0"/>
    <n v="0.52598"/>
    <x v="13"/>
    <n v="3"/>
    <x v="0"/>
    <x v="0"/>
  </r>
  <r>
    <x v="1006"/>
    <x v="8"/>
    <x v="0"/>
    <n v="0.52598"/>
    <x v="13"/>
    <n v="3"/>
    <x v="0"/>
    <x v="0"/>
  </r>
  <r>
    <x v="1006"/>
    <x v="9"/>
    <x v="0"/>
    <n v="0.52598"/>
    <x v="13"/>
    <n v="3"/>
    <x v="0"/>
    <x v="0"/>
  </r>
  <r>
    <x v="1006"/>
    <x v="10"/>
    <x v="0"/>
    <n v="0.52598"/>
    <x v="13"/>
    <n v="3"/>
    <x v="0"/>
    <x v="0"/>
  </r>
  <r>
    <x v="1006"/>
    <x v="12"/>
    <x v="0"/>
    <n v="0.52598"/>
    <x v="13"/>
    <n v="3"/>
    <x v="0"/>
    <x v="0"/>
  </r>
  <r>
    <x v="1006"/>
    <x v="18"/>
    <x v="0"/>
    <n v="0.10630000000000001"/>
    <x v="13"/>
    <n v="3"/>
    <x v="0"/>
    <x v="0"/>
  </r>
  <r>
    <x v="1006"/>
    <x v="19"/>
    <x v="0"/>
    <n v="0.13600000000000001"/>
    <x v="13"/>
    <n v="3"/>
    <x v="0"/>
    <x v="0"/>
  </r>
  <r>
    <x v="1006"/>
    <x v="13"/>
    <x v="0"/>
    <n v="8.9709999999999998E-2"/>
    <x v="13"/>
    <n v="3"/>
    <x v="0"/>
    <x v="0"/>
  </r>
  <r>
    <x v="1006"/>
    <x v="20"/>
    <x v="0"/>
    <n v="0.13600000000000001"/>
    <x v="13"/>
    <n v="3"/>
    <x v="0"/>
    <x v="0"/>
  </r>
  <r>
    <x v="1006"/>
    <x v="0"/>
    <x v="1"/>
    <n v="0.15580160000000001"/>
    <x v="13"/>
    <n v="3"/>
    <x v="0"/>
    <x v="0"/>
  </r>
  <r>
    <x v="1006"/>
    <x v="14"/>
    <x v="1"/>
    <n v="0.30128129999999997"/>
    <x v="13"/>
    <n v="3"/>
    <x v="0"/>
    <x v="0"/>
  </r>
  <r>
    <x v="1006"/>
    <x v="2"/>
    <x v="1"/>
    <n v="0.30735849999999998"/>
    <x v="13"/>
    <n v="3"/>
    <x v="0"/>
    <x v="0"/>
  </r>
  <r>
    <x v="1006"/>
    <x v="5"/>
    <x v="1"/>
    <n v="0.14898230000000001"/>
    <x v="13"/>
    <n v="3"/>
    <x v="0"/>
    <x v="0"/>
  </r>
  <r>
    <x v="1006"/>
    <x v="6"/>
    <x v="1"/>
    <n v="0.30096339999999999"/>
    <x v="13"/>
    <n v="3"/>
    <x v="0"/>
    <x v="0"/>
  </r>
  <r>
    <x v="1006"/>
    <x v="15"/>
    <x v="1"/>
    <n v="0.31272519999999998"/>
    <x v="13"/>
    <n v="3"/>
    <x v="0"/>
    <x v="0"/>
  </r>
  <r>
    <x v="1006"/>
    <x v="8"/>
    <x v="1"/>
    <n v="0.3175309"/>
    <x v="13"/>
    <n v="3"/>
    <x v="0"/>
    <x v="0"/>
  </r>
  <r>
    <x v="1006"/>
    <x v="9"/>
    <x v="1"/>
    <n v="0.35006749999999998"/>
    <x v="13"/>
    <n v="3"/>
    <x v="0"/>
    <x v="0"/>
  </r>
  <r>
    <x v="1006"/>
    <x v="10"/>
    <x v="1"/>
    <n v="0.35534070000000001"/>
    <x v="13"/>
    <n v="3"/>
    <x v="0"/>
    <x v="0"/>
  </r>
  <r>
    <x v="1006"/>
    <x v="12"/>
    <x v="1"/>
    <n v="0.39786260000000001"/>
    <x v="13"/>
    <n v="3"/>
    <x v="0"/>
    <x v="0"/>
  </r>
  <r>
    <x v="1006"/>
    <x v="18"/>
    <x v="1"/>
    <n v="0.50562600000000002"/>
    <x v="13"/>
    <n v="3"/>
    <x v="0"/>
    <x v="0"/>
  </r>
  <r>
    <x v="1006"/>
    <x v="19"/>
    <x v="1"/>
    <n v="0.51628450000000004"/>
    <x v="13"/>
    <n v="3"/>
    <x v="0"/>
    <x v="0"/>
  </r>
  <r>
    <x v="1006"/>
    <x v="13"/>
    <x v="1"/>
    <n v="0.1120761"/>
    <x v="13"/>
    <n v="3"/>
    <x v="0"/>
    <x v="0"/>
  </r>
  <r>
    <x v="1006"/>
    <x v="20"/>
    <x v="1"/>
    <n v="0.36025849999999998"/>
    <x v="13"/>
    <n v="3"/>
    <x v="0"/>
    <x v="0"/>
  </r>
  <r>
    <x v="1007"/>
    <x v="0"/>
    <x v="3"/>
    <n v="0.82699999999999996"/>
    <x v="13"/>
    <n v="4"/>
    <x v="0"/>
    <x v="0"/>
  </r>
  <r>
    <x v="1007"/>
    <x v="14"/>
    <x v="3"/>
    <n v="1.6335999999999999"/>
    <x v="13"/>
    <n v="4"/>
    <x v="0"/>
    <x v="0"/>
  </r>
  <r>
    <x v="1007"/>
    <x v="2"/>
    <x v="3"/>
    <n v="1.6680999999999999"/>
    <x v="13"/>
    <n v="4"/>
    <x v="0"/>
    <x v="0"/>
  </r>
  <r>
    <x v="1007"/>
    <x v="5"/>
    <x v="3"/>
    <n v="1.3159000000000001"/>
    <x v="13"/>
    <n v="4"/>
    <x v="0"/>
    <x v="0"/>
  </r>
  <r>
    <x v="1007"/>
    <x v="6"/>
    <x v="3"/>
    <n v="1.635"/>
    <x v="13"/>
    <n v="4"/>
    <x v="0"/>
    <x v="0"/>
  </r>
  <r>
    <x v="1007"/>
    <x v="15"/>
    <x v="3"/>
    <n v="1.7049000000000001"/>
    <x v="13"/>
    <n v="4"/>
    <x v="0"/>
    <x v="0"/>
  </r>
  <r>
    <x v="1007"/>
    <x v="8"/>
    <x v="3"/>
    <n v="1.7354000000000001"/>
    <x v="13"/>
    <n v="4"/>
    <x v="0"/>
    <x v="0"/>
  </r>
  <r>
    <x v="1007"/>
    <x v="9"/>
    <x v="3"/>
    <n v="1.8991"/>
    <x v="13"/>
    <n v="4"/>
    <x v="0"/>
    <x v="0"/>
  </r>
  <r>
    <x v="1007"/>
    <x v="10"/>
    <x v="3"/>
    <n v="1.9241999999999999"/>
    <x v="13"/>
    <n v="4"/>
    <x v="0"/>
    <x v="0"/>
  </r>
  <r>
    <x v="1007"/>
    <x v="12"/>
    <x v="3"/>
    <n v="2.1349"/>
    <x v="13"/>
    <n v="4"/>
    <x v="0"/>
    <x v="0"/>
  </r>
  <r>
    <x v="1007"/>
    <x v="18"/>
    <x v="3"/>
    <n v="2.5956999999999999"/>
    <x v="13"/>
    <n v="4"/>
    <x v="0"/>
    <x v="0"/>
  </r>
  <r>
    <x v="1007"/>
    <x v="19"/>
    <x v="3"/>
    <n v="2.6829000000000001"/>
    <x v="13"/>
    <n v="4"/>
    <x v="0"/>
    <x v="0"/>
  </r>
  <r>
    <x v="1007"/>
    <x v="13"/>
    <x v="3"/>
    <n v="0.98360000000000003"/>
    <x v="13"/>
    <n v="4"/>
    <x v="0"/>
    <x v="0"/>
  </r>
  <r>
    <x v="1007"/>
    <x v="20"/>
    <x v="3"/>
    <n v="1.8126"/>
    <x v="13"/>
    <n v="4"/>
    <x v="0"/>
    <x v="0"/>
  </r>
  <r>
    <x v="1007"/>
    <x v="0"/>
    <x v="2"/>
    <n v="0.50609769999999998"/>
    <x v="13"/>
    <n v="4"/>
    <x v="0"/>
    <x v="0"/>
  </r>
  <r>
    <x v="1007"/>
    <x v="14"/>
    <x v="2"/>
    <n v="0.97294999999999998"/>
    <x v="13"/>
    <n v="4"/>
    <x v="0"/>
    <x v="0"/>
  </r>
  <r>
    <x v="1007"/>
    <x v="2"/>
    <x v="2"/>
    <n v="1.000999"/>
    <x v="13"/>
    <n v="4"/>
    <x v="0"/>
    <x v="0"/>
  </r>
  <r>
    <x v="1007"/>
    <x v="5"/>
    <x v="2"/>
    <n v="1.0581229999999999"/>
    <x v="13"/>
    <n v="4"/>
    <x v="0"/>
    <x v="0"/>
  </r>
  <r>
    <x v="1007"/>
    <x v="6"/>
    <x v="2"/>
    <n v="0.94006829999999997"/>
    <x v="13"/>
    <n v="4"/>
    <x v="0"/>
    <x v="0"/>
  </r>
  <r>
    <x v="1007"/>
    <x v="15"/>
    <x v="2"/>
    <n v="0.86011760000000004"/>
    <x v="13"/>
    <n v="4"/>
    <x v="0"/>
    <x v="0"/>
  </r>
  <r>
    <x v="1007"/>
    <x v="8"/>
    <x v="2"/>
    <n v="0.88491430000000004"/>
    <x v="13"/>
    <n v="4"/>
    <x v="0"/>
    <x v="0"/>
  </r>
  <r>
    <x v="1007"/>
    <x v="9"/>
    <x v="2"/>
    <n v="1.0180039999999999"/>
    <x v="13"/>
    <n v="4"/>
    <x v="0"/>
    <x v="0"/>
  </r>
  <r>
    <x v="1007"/>
    <x v="10"/>
    <x v="2"/>
    <n v="1.0384100000000001"/>
    <x v="13"/>
    <n v="4"/>
    <x v="0"/>
    <x v="0"/>
  </r>
  <r>
    <x v="1007"/>
    <x v="12"/>
    <x v="2"/>
    <n v="1.209711"/>
    <x v="13"/>
    <n v="4"/>
    <x v="0"/>
    <x v="0"/>
  </r>
  <r>
    <x v="1007"/>
    <x v="18"/>
    <x v="2"/>
    <n v="2.0040249999999999"/>
    <x v="13"/>
    <n v="4"/>
    <x v="0"/>
    <x v="0"/>
  </r>
  <r>
    <x v="1007"/>
    <x v="19"/>
    <x v="2"/>
    <n v="2.04522"/>
    <x v="13"/>
    <n v="4"/>
    <x v="0"/>
    <x v="0"/>
  </r>
  <r>
    <x v="1007"/>
    <x v="13"/>
    <x v="2"/>
    <n v="0.78073250000000005"/>
    <x v="13"/>
    <n v="4"/>
    <x v="0"/>
    <x v="0"/>
  </r>
  <r>
    <x v="1007"/>
    <x v="20"/>
    <x v="2"/>
    <n v="1.3376589999999999"/>
    <x v="13"/>
    <n v="4"/>
    <x v="0"/>
    <x v="0"/>
  </r>
  <r>
    <x v="1007"/>
    <x v="0"/>
    <x v="0"/>
    <n v="0.16625999999999999"/>
    <x v="13"/>
    <n v="4"/>
    <x v="0"/>
    <x v="0"/>
  </r>
  <r>
    <x v="1007"/>
    <x v="14"/>
    <x v="0"/>
    <n v="0.35518"/>
    <x v="13"/>
    <n v="4"/>
    <x v="0"/>
    <x v="0"/>
  </r>
  <r>
    <x v="1007"/>
    <x v="2"/>
    <x v="0"/>
    <n v="0.35518"/>
    <x v="13"/>
    <n v="4"/>
    <x v="0"/>
    <x v="0"/>
  </r>
  <r>
    <x v="1007"/>
    <x v="5"/>
    <x v="0"/>
    <n v="0.10639"/>
    <x v="13"/>
    <n v="4"/>
    <x v="0"/>
    <x v="0"/>
  </r>
  <r>
    <x v="1007"/>
    <x v="6"/>
    <x v="0"/>
    <n v="0.38919999999999999"/>
    <x v="13"/>
    <n v="4"/>
    <x v="0"/>
    <x v="0"/>
  </r>
  <r>
    <x v="1007"/>
    <x v="15"/>
    <x v="0"/>
    <n v="0.52598"/>
    <x v="13"/>
    <n v="4"/>
    <x v="0"/>
    <x v="0"/>
  </r>
  <r>
    <x v="1007"/>
    <x v="8"/>
    <x v="0"/>
    <n v="0.52598"/>
    <x v="13"/>
    <n v="4"/>
    <x v="0"/>
    <x v="0"/>
  </r>
  <r>
    <x v="1007"/>
    <x v="9"/>
    <x v="0"/>
    <n v="0.52598"/>
    <x v="13"/>
    <n v="4"/>
    <x v="0"/>
    <x v="0"/>
  </r>
  <r>
    <x v="1007"/>
    <x v="10"/>
    <x v="0"/>
    <n v="0.52598"/>
    <x v="13"/>
    <n v="4"/>
    <x v="0"/>
    <x v="0"/>
  </r>
  <r>
    <x v="1007"/>
    <x v="12"/>
    <x v="0"/>
    <n v="0.52598"/>
    <x v="13"/>
    <n v="4"/>
    <x v="0"/>
    <x v="0"/>
  </r>
  <r>
    <x v="1007"/>
    <x v="18"/>
    <x v="0"/>
    <n v="0.10630000000000001"/>
    <x v="13"/>
    <n v="4"/>
    <x v="0"/>
    <x v="0"/>
  </r>
  <r>
    <x v="1007"/>
    <x v="19"/>
    <x v="0"/>
    <n v="0.13600000000000001"/>
    <x v="13"/>
    <n v="4"/>
    <x v="0"/>
    <x v="0"/>
  </r>
  <r>
    <x v="1007"/>
    <x v="13"/>
    <x v="0"/>
    <n v="8.9709999999999998E-2"/>
    <x v="13"/>
    <n v="4"/>
    <x v="0"/>
    <x v="0"/>
  </r>
  <r>
    <x v="1007"/>
    <x v="20"/>
    <x v="0"/>
    <n v="0.13600000000000001"/>
    <x v="13"/>
    <n v="4"/>
    <x v="0"/>
    <x v="0"/>
  </r>
  <r>
    <x v="1007"/>
    <x v="0"/>
    <x v="1"/>
    <n v="0.15464230000000001"/>
    <x v="13"/>
    <n v="4"/>
    <x v="0"/>
    <x v="0"/>
  </r>
  <r>
    <x v="1007"/>
    <x v="14"/>
    <x v="1"/>
    <n v="0.30546990000000002"/>
    <x v="13"/>
    <n v="4"/>
    <x v="0"/>
    <x v="0"/>
  </r>
  <r>
    <x v="1007"/>
    <x v="2"/>
    <x v="1"/>
    <n v="0.31192110000000001"/>
    <x v="13"/>
    <n v="4"/>
    <x v="0"/>
    <x v="0"/>
  </r>
  <r>
    <x v="1007"/>
    <x v="5"/>
    <x v="1"/>
    <n v="0.15138670000000001"/>
    <x v="13"/>
    <n v="4"/>
    <x v="0"/>
    <x v="0"/>
  </r>
  <r>
    <x v="1007"/>
    <x v="6"/>
    <x v="1"/>
    <n v="0.3057317"/>
    <x v="13"/>
    <n v="4"/>
    <x v="0"/>
    <x v="0"/>
  </r>
  <r>
    <x v="1007"/>
    <x v="15"/>
    <x v="1"/>
    <n v="0.31880239999999999"/>
    <x v="13"/>
    <n v="4"/>
    <x v="0"/>
    <x v="0"/>
  </r>
  <r>
    <x v="1007"/>
    <x v="8"/>
    <x v="1"/>
    <n v="0.32450570000000001"/>
    <x v="13"/>
    <n v="4"/>
    <x v="0"/>
    <x v="0"/>
  </r>
  <r>
    <x v="1007"/>
    <x v="9"/>
    <x v="1"/>
    <n v="0.35511619999999999"/>
    <x v="13"/>
    <n v="4"/>
    <x v="0"/>
    <x v="0"/>
  </r>
  <r>
    <x v="1007"/>
    <x v="10"/>
    <x v="1"/>
    <n v="0.35980980000000001"/>
    <x v="13"/>
    <n v="4"/>
    <x v="0"/>
    <x v="0"/>
  </r>
  <r>
    <x v="1007"/>
    <x v="12"/>
    <x v="1"/>
    <n v="0.39920899999999998"/>
    <x v="13"/>
    <n v="4"/>
    <x v="0"/>
    <x v="0"/>
  </r>
  <r>
    <x v="1007"/>
    <x v="18"/>
    <x v="1"/>
    <n v="0.4853748"/>
    <x v="13"/>
    <n v="4"/>
    <x v="0"/>
    <x v="0"/>
  </r>
  <r>
    <x v="1007"/>
    <x v="19"/>
    <x v="1"/>
    <n v="0.50168049999999997"/>
    <x v="13"/>
    <n v="4"/>
    <x v="0"/>
    <x v="0"/>
  </r>
  <r>
    <x v="1007"/>
    <x v="13"/>
    <x v="1"/>
    <n v="0.11315749999999999"/>
    <x v="13"/>
    <n v="4"/>
    <x v="0"/>
    <x v="0"/>
  </r>
  <r>
    <x v="1007"/>
    <x v="20"/>
    <x v="1"/>
    <n v="0.33894150000000001"/>
    <x v="13"/>
    <n v="4"/>
    <x v="0"/>
    <x v="0"/>
  </r>
  <r>
    <x v="1008"/>
    <x v="0"/>
    <x v="3"/>
    <n v="0.83150000000000002"/>
    <x v="13"/>
    <n v="5"/>
    <x v="0"/>
    <x v="0"/>
  </r>
  <r>
    <x v="1008"/>
    <x v="14"/>
    <x v="3"/>
    <n v="1.6496"/>
    <x v="13"/>
    <n v="5"/>
    <x v="0"/>
    <x v="0"/>
  </r>
  <r>
    <x v="1008"/>
    <x v="2"/>
    <x v="3"/>
    <n v="1.6798"/>
    <x v="13"/>
    <n v="5"/>
    <x v="0"/>
    <x v="0"/>
  </r>
  <r>
    <x v="1008"/>
    <x v="5"/>
    <x v="3"/>
    <n v="1.3304"/>
    <x v="13"/>
    <n v="5"/>
    <x v="0"/>
    <x v="0"/>
  </r>
  <r>
    <x v="1008"/>
    <x v="6"/>
    <x v="3"/>
    <n v="1.6544000000000001"/>
    <x v="13"/>
    <n v="5"/>
    <x v="0"/>
    <x v="0"/>
  </r>
  <r>
    <x v="1008"/>
    <x v="15"/>
    <x v="3"/>
    <n v="1.7391000000000001"/>
    <x v="13"/>
    <n v="5"/>
    <x v="0"/>
    <x v="0"/>
  </r>
  <r>
    <x v="1008"/>
    <x v="8"/>
    <x v="3"/>
    <n v="1.7677"/>
    <x v="13"/>
    <n v="5"/>
    <x v="0"/>
    <x v="0"/>
  </r>
  <r>
    <x v="1008"/>
    <x v="9"/>
    <x v="3"/>
    <n v="1.9326000000000001"/>
    <x v="13"/>
    <n v="5"/>
    <x v="0"/>
    <x v="0"/>
  </r>
  <r>
    <x v="1008"/>
    <x v="10"/>
    <x v="3"/>
    <n v="1.9549000000000001"/>
    <x v="13"/>
    <n v="5"/>
    <x v="0"/>
    <x v="0"/>
  </r>
  <r>
    <x v="1008"/>
    <x v="12"/>
    <x v="3"/>
    <n v="2.1442000000000001"/>
    <x v="13"/>
    <n v="5"/>
    <x v="0"/>
    <x v="0"/>
  </r>
  <r>
    <x v="1008"/>
    <x v="18"/>
    <x v="3"/>
    <n v="2.5508999999999999"/>
    <x v="13"/>
    <n v="5"/>
    <x v="0"/>
    <x v="0"/>
  </r>
  <r>
    <x v="1008"/>
    <x v="19"/>
    <x v="3"/>
    <n v="2.6709000000000001"/>
    <x v="13"/>
    <n v="5"/>
    <x v="0"/>
    <x v="0"/>
  </r>
  <r>
    <x v="1008"/>
    <x v="13"/>
    <x v="3"/>
    <n v="1.0184"/>
    <x v="13"/>
    <n v="5"/>
    <x v="0"/>
    <x v="0"/>
  </r>
  <r>
    <x v="1008"/>
    <x v="20"/>
    <x v="3"/>
    <n v="1.8006"/>
    <x v="13"/>
    <n v="5"/>
    <x v="0"/>
    <x v="0"/>
  </r>
  <r>
    <x v="1008"/>
    <x v="0"/>
    <x v="2"/>
    <n v="0.50975630000000005"/>
    <x v="13"/>
    <n v="5"/>
    <x v="0"/>
    <x v="0"/>
  </r>
  <r>
    <x v="1008"/>
    <x v="14"/>
    <x v="2"/>
    <n v="0.98595820000000001"/>
    <x v="13"/>
    <n v="5"/>
    <x v="0"/>
    <x v="0"/>
  </r>
  <r>
    <x v="1008"/>
    <x v="2"/>
    <x v="2"/>
    <n v="1.0105109999999999"/>
    <x v="13"/>
    <n v="5"/>
    <x v="0"/>
    <x v="0"/>
  </r>
  <r>
    <x v="1008"/>
    <x v="5"/>
    <x v="2"/>
    <n v="1.0709550000000001"/>
    <x v="13"/>
    <n v="5"/>
    <x v="0"/>
    <x v="0"/>
  </r>
  <r>
    <x v="1008"/>
    <x v="6"/>
    <x v="2"/>
    <n v="0.95584060000000004"/>
    <x v="13"/>
    <n v="5"/>
    <x v="0"/>
    <x v="0"/>
  </r>
  <r>
    <x v="1008"/>
    <x v="15"/>
    <x v="2"/>
    <n v="0.8879224"/>
    <x v="13"/>
    <n v="5"/>
    <x v="0"/>
    <x v="0"/>
  </r>
  <r>
    <x v="1008"/>
    <x v="8"/>
    <x v="2"/>
    <n v="0.91117440000000005"/>
    <x v="13"/>
    <n v="5"/>
    <x v="0"/>
    <x v="0"/>
  </r>
  <r>
    <x v="1008"/>
    <x v="9"/>
    <x v="2"/>
    <n v="1.0452399999999999"/>
    <x v="13"/>
    <n v="5"/>
    <x v="0"/>
    <x v="0"/>
  </r>
  <r>
    <x v="1008"/>
    <x v="10"/>
    <x v="2"/>
    <n v="1.0633699999999999"/>
    <x v="13"/>
    <n v="5"/>
    <x v="0"/>
    <x v="0"/>
  </r>
  <r>
    <x v="1008"/>
    <x v="12"/>
    <x v="2"/>
    <n v="1.2172719999999999"/>
    <x v="13"/>
    <n v="5"/>
    <x v="0"/>
    <x v="0"/>
  </r>
  <r>
    <x v="1008"/>
    <x v="18"/>
    <x v="2"/>
    <n v="1.9676020000000001"/>
    <x v="13"/>
    <n v="5"/>
    <x v="0"/>
    <x v="0"/>
  </r>
  <r>
    <x v="1008"/>
    <x v="19"/>
    <x v="2"/>
    <n v="2.0354640000000002"/>
    <x v="13"/>
    <n v="5"/>
    <x v="0"/>
    <x v="0"/>
  </r>
  <r>
    <x v="1008"/>
    <x v="13"/>
    <x v="2"/>
    <n v="0.8115289"/>
    <x v="13"/>
    <n v="5"/>
    <x v="0"/>
    <x v="0"/>
  </r>
  <r>
    <x v="1008"/>
    <x v="20"/>
    <x v="2"/>
    <n v="1.3279019999999999"/>
    <x v="13"/>
    <n v="5"/>
    <x v="0"/>
    <x v="0"/>
  </r>
  <r>
    <x v="1008"/>
    <x v="0"/>
    <x v="0"/>
    <n v="0.16625999999999999"/>
    <x v="13"/>
    <n v="5"/>
    <x v="0"/>
    <x v="0"/>
  </r>
  <r>
    <x v="1008"/>
    <x v="14"/>
    <x v="0"/>
    <n v="0.35518"/>
    <x v="13"/>
    <n v="5"/>
    <x v="0"/>
    <x v="0"/>
  </r>
  <r>
    <x v="1008"/>
    <x v="2"/>
    <x v="0"/>
    <n v="0.35518"/>
    <x v="13"/>
    <n v="5"/>
    <x v="0"/>
    <x v="0"/>
  </r>
  <r>
    <x v="1008"/>
    <x v="5"/>
    <x v="0"/>
    <n v="0.10639"/>
    <x v="13"/>
    <n v="5"/>
    <x v="0"/>
    <x v="0"/>
  </r>
  <r>
    <x v="1008"/>
    <x v="6"/>
    <x v="0"/>
    <n v="0.38919999999999999"/>
    <x v="13"/>
    <n v="5"/>
    <x v="0"/>
    <x v="0"/>
  </r>
  <r>
    <x v="1008"/>
    <x v="15"/>
    <x v="0"/>
    <n v="0.52598"/>
    <x v="13"/>
    <n v="5"/>
    <x v="0"/>
    <x v="0"/>
  </r>
  <r>
    <x v="1008"/>
    <x v="8"/>
    <x v="0"/>
    <n v="0.52598"/>
    <x v="13"/>
    <n v="5"/>
    <x v="0"/>
    <x v="0"/>
  </r>
  <r>
    <x v="1008"/>
    <x v="9"/>
    <x v="0"/>
    <n v="0.52598"/>
    <x v="13"/>
    <n v="5"/>
    <x v="0"/>
    <x v="0"/>
  </r>
  <r>
    <x v="1008"/>
    <x v="10"/>
    <x v="0"/>
    <n v="0.52598"/>
    <x v="13"/>
    <n v="5"/>
    <x v="0"/>
    <x v="0"/>
  </r>
  <r>
    <x v="1008"/>
    <x v="12"/>
    <x v="0"/>
    <n v="0.52598"/>
    <x v="13"/>
    <n v="5"/>
    <x v="0"/>
    <x v="0"/>
  </r>
  <r>
    <x v="1008"/>
    <x v="18"/>
    <x v="0"/>
    <n v="0.10630000000000001"/>
    <x v="13"/>
    <n v="5"/>
    <x v="0"/>
    <x v="0"/>
  </r>
  <r>
    <x v="1008"/>
    <x v="19"/>
    <x v="0"/>
    <n v="0.13600000000000001"/>
    <x v="13"/>
    <n v="5"/>
    <x v="0"/>
    <x v="0"/>
  </r>
  <r>
    <x v="1008"/>
    <x v="13"/>
    <x v="0"/>
    <n v="8.9709999999999998E-2"/>
    <x v="13"/>
    <n v="5"/>
    <x v="0"/>
    <x v="0"/>
  </r>
  <r>
    <x v="1008"/>
    <x v="20"/>
    <x v="0"/>
    <n v="0.13600000000000001"/>
    <x v="13"/>
    <n v="5"/>
    <x v="0"/>
    <x v="0"/>
  </r>
  <r>
    <x v="1008"/>
    <x v="0"/>
    <x v="1"/>
    <n v="0.1554837"/>
    <x v="13"/>
    <n v="5"/>
    <x v="0"/>
    <x v="0"/>
  </r>
  <r>
    <x v="1008"/>
    <x v="14"/>
    <x v="1"/>
    <n v="0.30846180000000001"/>
    <x v="13"/>
    <n v="5"/>
    <x v="0"/>
    <x v="0"/>
  </r>
  <r>
    <x v="1008"/>
    <x v="2"/>
    <x v="1"/>
    <n v="0.31410890000000002"/>
    <x v="13"/>
    <n v="5"/>
    <x v="0"/>
    <x v="0"/>
  </r>
  <r>
    <x v="1008"/>
    <x v="5"/>
    <x v="1"/>
    <n v="0.15305489999999999"/>
    <x v="13"/>
    <n v="5"/>
    <x v="0"/>
    <x v="0"/>
  </r>
  <r>
    <x v="1008"/>
    <x v="6"/>
    <x v="1"/>
    <n v="0.3093593"/>
    <x v="13"/>
    <n v="5"/>
    <x v="0"/>
    <x v="0"/>
  </r>
  <r>
    <x v="1008"/>
    <x v="15"/>
    <x v="1"/>
    <n v="0.32519749999999997"/>
    <x v="13"/>
    <n v="5"/>
    <x v="0"/>
    <x v="0"/>
  </r>
  <r>
    <x v="1008"/>
    <x v="8"/>
    <x v="1"/>
    <n v="0.33054549999999999"/>
    <x v="13"/>
    <n v="5"/>
    <x v="0"/>
    <x v="0"/>
  </r>
  <r>
    <x v="1008"/>
    <x v="9"/>
    <x v="1"/>
    <n v="0.36138049999999999"/>
    <x v="13"/>
    <n v="5"/>
    <x v="0"/>
    <x v="0"/>
  </r>
  <r>
    <x v="1008"/>
    <x v="10"/>
    <x v="1"/>
    <n v="0.3655504"/>
    <x v="13"/>
    <n v="5"/>
    <x v="0"/>
    <x v="0"/>
  </r>
  <r>
    <x v="1008"/>
    <x v="12"/>
    <x v="1"/>
    <n v="0.40094800000000003"/>
    <x v="13"/>
    <n v="5"/>
    <x v="0"/>
    <x v="0"/>
  </r>
  <r>
    <x v="1008"/>
    <x v="18"/>
    <x v="1"/>
    <n v="0.47699760000000002"/>
    <x v="13"/>
    <n v="5"/>
    <x v="0"/>
    <x v="0"/>
  </r>
  <r>
    <x v="1008"/>
    <x v="19"/>
    <x v="1"/>
    <n v="0.49943660000000001"/>
    <x v="13"/>
    <n v="5"/>
    <x v="0"/>
    <x v="0"/>
  </r>
  <r>
    <x v="1008"/>
    <x v="13"/>
    <x v="1"/>
    <n v="0.1171611"/>
    <x v="13"/>
    <n v="5"/>
    <x v="0"/>
    <x v="0"/>
  </r>
  <r>
    <x v="1008"/>
    <x v="20"/>
    <x v="1"/>
    <n v="0.33669759999999999"/>
    <x v="13"/>
    <n v="5"/>
    <x v="0"/>
    <x v="0"/>
  </r>
  <r>
    <x v="1009"/>
    <x v="0"/>
    <x v="3"/>
    <n v="0.85740000000000005"/>
    <x v="13"/>
    <n v="6"/>
    <x v="0"/>
    <x v="1"/>
  </r>
  <r>
    <x v="1009"/>
    <x v="14"/>
    <x v="3"/>
    <n v="1.58"/>
    <x v="13"/>
    <n v="6"/>
    <x v="0"/>
    <x v="1"/>
  </r>
  <r>
    <x v="1009"/>
    <x v="2"/>
    <x v="3"/>
    <n v="1.599"/>
    <x v="13"/>
    <n v="6"/>
    <x v="0"/>
    <x v="1"/>
  </r>
  <r>
    <x v="1009"/>
    <x v="5"/>
    <x v="3"/>
    <n v="1.2652000000000001"/>
    <x v="13"/>
    <n v="6"/>
    <x v="0"/>
    <x v="1"/>
  </r>
  <r>
    <x v="1009"/>
    <x v="6"/>
    <x v="3"/>
    <n v="1.5852999999999999"/>
    <x v="13"/>
    <n v="6"/>
    <x v="0"/>
    <x v="1"/>
  </r>
  <r>
    <x v="1009"/>
    <x v="15"/>
    <x v="3"/>
    <n v="1.6893"/>
    <x v="13"/>
    <n v="6"/>
    <x v="0"/>
    <x v="1"/>
  </r>
  <r>
    <x v="1009"/>
    <x v="8"/>
    <x v="3"/>
    <n v="1.6991000000000001"/>
    <x v="13"/>
    <n v="6"/>
    <x v="0"/>
    <x v="1"/>
  </r>
  <r>
    <x v="1009"/>
    <x v="9"/>
    <x v="3"/>
    <n v="1.8987000000000001"/>
    <x v="13"/>
    <n v="6"/>
    <x v="0"/>
    <x v="1"/>
  </r>
  <r>
    <x v="1009"/>
    <x v="10"/>
    <x v="3"/>
    <n v="1.8887"/>
    <x v="13"/>
    <n v="6"/>
    <x v="0"/>
    <x v="1"/>
  </r>
  <r>
    <x v="1009"/>
    <x v="12"/>
    <x v="3"/>
    <n v="2.1366999999999998"/>
    <x v="13"/>
    <n v="6"/>
    <x v="0"/>
    <x v="1"/>
  </r>
  <r>
    <x v="1009"/>
    <x v="18"/>
    <x v="3"/>
    <n v="2.4434"/>
    <x v="13"/>
    <n v="6"/>
    <x v="0"/>
    <x v="1"/>
  </r>
  <r>
    <x v="1009"/>
    <x v="19"/>
    <x v="3"/>
    <n v="2.5897000000000001"/>
    <x v="13"/>
    <n v="6"/>
    <x v="0"/>
    <x v="1"/>
  </r>
  <r>
    <x v="1009"/>
    <x v="13"/>
    <x v="3"/>
    <n v="1.0368999999999999"/>
    <x v="13"/>
    <n v="6"/>
    <x v="0"/>
    <x v="1"/>
  </r>
  <r>
    <x v="1009"/>
    <x v="20"/>
    <x v="3"/>
    <n v="1.8006"/>
    <x v="13"/>
    <n v="6"/>
    <x v="0"/>
    <x v="1"/>
  </r>
  <r>
    <x v="1009"/>
    <x v="0"/>
    <x v="2"/>
    <n v="0.53081319999999999"/>
    <x v="13"/>
    <n v="6"/>
    <x v="0"/>
    <x v="1"/>
  </r>
  <r>
    <x v="1009"/>
    <x v="14"/>
    <x v="2"/>
    <n v="0.9293728"/>
    <x v="13"/>
    <n v="6"/>
    <x v="0"/>
    <x v="1"/>
  </r>
  <r>
    <x v="1009"/>
    <x v="2"/>
    <x v="2"/>
    <n v="0.94481990000000005"/>
    <x v="13"/>
    <n v="6"/>
    <x v="0"/>
    <x v="1"/>
  </r>
  <r>
    <x v="1009"/>
    <x v="5"/>
    <x v="2"/>
    <n v="1.0132559999999999"/>
    <x v="13"/>
    <n v="6"/>
    <x v="0"/>
    <x v="1"/>
  </r>
  <r>
    <x v="1009"/>
    <x v="6"/>
    <x v="2"/>
    <n v="0.89966179999999996"/>
    <x v="13"/>
    <n v="6"/>
    <x v="0"/>
    <x v="1"/>
  </r>
  <r>
    <x v="1009"/>
    <x v="15"/>
    <x v="2"/>
    <n v="0.86650450000000001"/>
    <x v="13"/>
    <n v="6"/>
    <x v="0"/>
    <x v="1"/>
  </r>
  <r>
    <x v="1009"/>
    <x v="8"/>
    <x v="2"/>
    <n v="0.87447209999999997"/>
    <x v="13"/>
    <n v="6"/>
    <x v="0"/>
    <x v="1"/>
  </r>
  <r>
    <x v="1009"/>
    <x v="9"/>
    <x v="2"/>
    <n v="1.036748"/>
    <x v="13"/>
    <n v="6"/>
    <x v="0"/>
    <x v="1"/>
  </r>
  <r>
    <x v="1009"/>
    <x v="10"/>
    <x v="2"/>
    <n v="1.028618"/>
    <x v="13"/>
    <n v="6"/>
    <x v="0"/>
    <x v="1"/>
  </r>
  <r>
    <x v="1009"/>
    <x v="12"/>
    <x v="2"/>
    <n v="1.2302439999999999"/>
    <x v="13"/>
    <n v="6"/>
    <x v="0"/>
    <x v="1"/>
  </r>
  <r>
    <x v="1009"/>
    <x v="18"/>
    <x v="2"/>
    <n v="1.880204"/>
    <x v="13"/>
    <n v="6"/>
    <x v="0"/>
    <x v="1"/>
  </r>
  <r>
    <x v="1009"/>
    <x v="19"/>
    <x v="2"/>
    <n v="1.9694469999999999"/>
    <x v="13"/>
    <n v="6"/>
    <x v="0"/>
    <x v="1"/>
  </r>
  <r>
    <x v="1009"/>
    <x v="13"/>
    <x v="2"/>
    <n v="0.82790059999999999"/>
    <x v="13"/>
    <n v="6"/>
    <x v="0"/>
    <x v="1"/>
  </r>
  <r>
    <x v="1009"/>
    <x v="20"/>
    <x v="2"/>
    <n v="1.3279019999999999"/>
    <x v="13"/>
    <n v="6"/>
    <x v="0"/>
    <x v="1"/>
  </r>
  <r>
    <x v="1009"/>
    <x v="0"/>
    <x v="0"/>
    <n v="0.16625999999999999"/>
    <x v="13"/>
    <n v="6"/>
    <x v="0"/>
    <x v="1"/>
  </r>
  <r>
    <x v="1009"/>
    <x v="14"/>
    <x v="0"/>
    <n v="0.35518"/>
    <x v="13"/>
    <n v="6"/>
    <x v="0"/>
    <x v="1"/>
  </r>
  <r>
    <x v="1009"/>
    <x v="2"/>
    <x v="0"/>
    <n v="0.35518"/>
    <x v="13"/>
    <n v="6"/>
    <x v="0"/>
    <x v="1"/>
  </r>
  <r>
    <x v="1009"/>
    <x v="5"/>
    <x v="0"/>
    <n v="0.10639"/>
    <x v="13"/>
    <n v="6"/>
    <x v="0"/>
    <x v="1"/>
  </r>
  <r>
    <x v="1009"/>
    <x v="6"/>
    <x v="0"/>
    <n v="0.38919999999999999"/>
    <x v="13"/>
    <n v="6"/>
    <x v="0"/>
    <x v="1"/>
  </r>
  <r>
    <x v="1009"/>
    <x v="15"/>
    <x v="0"/>
    <n v="0.50690999999999997"/>
    <x v="13"/>
    <n v="6"/>
    <x v="0"/>
    <x v="1"/>
  </r>
  <r>
    <x v="1009"/>
    <x v="8"/>
    <x v="0"/>
    <n v="0.50690999999999997"/>
    <x v="13"/>
    <n v="6"/>
    <x v="0"/>
    <x v="1"/>
  </r>
  <r>
    <x v="1009"/>
    <x v="9"/>
    <x v="0"/>
    <n v="0.50690999999999997"/>
    <x v="13"/>
    <n v="6"/>
    <x v="0"/>
    <x v="1"/>
  </r>
  <r>
    <x v="1009"/>
    <x v="10"/>
    <x v="0"/>
    <n v="0.50690999999999997"/>
    <x v="13"/>
    <n v="6"/>
    <x v="0"/>
    <x v="1"/>
  </r>
  <r>
    <x v="1009"/>
    <x v="12"/>
    <x v="0"/>
    <n v="0.50690999999999997"/>
    <x v="13"/>
    <n v="6"/>
    <x v="0"/>
    <x v="1"/>
  </r>
  <r>
    <x v="1009"/>
    <x v="18"/>
    <x v="0"/>
    <n v="0.10630000000000001"/>
    <x v="13"/>
    <n v="6"/>
    <x v="0"/>
    <x v="1"/>
  </r>
  <r>
    <x v="1009"/>
    <x v="19"/>
    <x v="0"/>
    <n v="0.13600000000000001"/>
    <x v="13"/>
    <n v="6"/>
    <x v="0"/>
    <x v="1"/>
  </r>
  <r>
    <x v="1009"/>
    <x v="13"/>
    <x v="0"/>
    <n v="8.9709999999999998E-2"/>
    <x v="13"/>
    <n v="6"/>
    <x v="0"/>
    <x v="1"/>
  </r>
  <r>
    <x v="1009"/>
    <x v="20"/>
    <x v="0"/>
    <n v="0.13600000000000001"/>
    <x v="13"/>
    <n v="6"/>
    <x v="0"/>
    <x v="1"/>
  </r>
  <r>
    <x v="1009"/>
    <x v="0"/>
    <x v="1"/>
    <n v="0.16032679999999999"/>
    <x v="13"/>
    <n v="6"/>
    <x v="0"/>
    <x v="1"/>
  </r>
  <r>
    <x v="1009"/>
    <x v="14"/>
    <x v="1"/>
    <n v="0.29544720000000002"/>
    <x v="13"/>
    <n v="6"/>
    <x v="0"/>
    <x v="1"/>
  </r>
  <r>
    <x v="1009"/>
    <x v="2"/>
    <x v="1"/>
    <n v="0.29899999999999999"/>
    <x v="13"/>
    <n v="6"/>
    <x v="0"/>
    <x v="1"/>
  </r>
  <r>
    <x v="1009"/>
    <x v="5"/>
    <x v="1"/>
    <n v="0.14555399999999999"/>
    <x v="13"/>
    <n v="6"/>
    <x v="0"/>
    <x v="1"/>
  </r>
  <r>
    <x v="1009"/>
    <x v="6"/>
    <x v="1"/>
    <n v="0.29643819999999999"/>
    <x v="13"/>
    <n v="6"/>
    <x v="0"/>
    <x v="1"/>
  </r>
  <r>
    <x v="1009"/>
    <x v="15"/>
    <x v="1"/>
    <n v="0.31588539999999998"/>
    <x v="13"/>
    <n v="6"/>
    <x v="0"/>
    <x v="1"/>
  </r>
  <r>
    <x v="1009"/>
    <x v="8"/>
    <x v="1"/>
    <n v="0.3177179"/>
    <x v="13"/>
    <n v="6"/>
    <x v="0"/>
    <x v="1"/>
  </r>
  <r>
    <x v="1009"/>
    <x v="9"/>
    <x v="1"/>
    <n v="0.35504150000000001"/>
    <x v="13"/>
    <n v="6"/>
    <x v="0"/>
    <x v="1"/>
  </r>
  <r>
    <x v="1009"/>
    <x v="10"/>
    <x v="1"/>
    <n v="0.35317159999999997"/>
    <x v="13"/>
    <n v="6"/>
    <x v="0"/>
    <x v="1"/>
  </r>
  <r>
    <x v="1009"/>
    <x v="12"/>
    <x v="1"/>
    <n v="0.3995455"/>
    <x v="13"/>
    <n v="6"/>
    <x v="0"/>
    <x v="1"/>
  </r>
  <r>
    <x v="1009"/>
    <x v="18"/>
    <x v="1"/>
    <n v="0.45689590000000002"/>
    <x v="13"/>
    <n v="6"/>
    <x v="0"/>
    <x v="1"/>
  </r>
  <r>
    <x v="1009"/>
    <x v="19"/>
    <x v="1"/>
    <n v="0.48425279999999998"/>
    <x v="13"/>
    <n v="6"/>
    <x v="0"/>
    <x v="1"/>
  </r>
  <r>
    <x v="1009"/>
    <x v="13"/>
    <x v="1"/>
    <n v="0.1192894"/>
    <x v="13"/>
    <n v="6"/>
    <x v="0"/>
    <x v="1"/>
  </r>
  <r>
    <x v="1009"/>
    <x v="20"/>
    <x v="1"/>
    <n v="0.33669759999999999"/>
    <x v="13"/>
    <n v="6"/>
    <x v="0"/>
    <x v="1"/>
  </r>
  <r>
    <x v="1010"/>
    <x v="0"/>
    <x v="3"/>
    <n v="0.86050000000000004"/>
    <x v="13"/>
    <n v="7"/>
    <x v="0"/>
    <x v="1"/>
  </r>
  <r>
    <x v="1010"/>
    <x v="14"/>
    <x v="3"/>
    <n v="1.5328999999999999"/>
    <x v="13"/>
    <n v="7"/>
    <x v="0"/>
    <x v="1"/>
  </r>
  <r>
    <x v="1010"/>
    <x v="2"/>
    <x v="3"/>
    <n v="1.5601"/>
    <x v="13"/>
    <n v="7"/>
    <x v="0"/>
    <x v="1"/>
  </r>
  <r>
    <x v="1010"/>
    <x v="5"/>
    <x v="3"/>
    <n v="1.22"/>
    <x v="13"/>
    <n v="7"/>
    <x v="0"/>
    <x v="1"/>
  </r>
  <r>
    <x v="1010"/>
    <x v="6"/>
    <x v="3"/>
    <n v="1.5462"/>
    <x v="13"/>
    <n v="7"/>
    <x v="0"/>
    <x v="1"/>
  </r>
  <r>
    <x v="1010"/>
    <x v="15"/>
    <x v="3"/>
    <n v="1.6682999999999999"/>
    <x v="13"/>
    <n v="7"/>
    <x v="0"/>
    <x v="1"/>
  </r>
  <r>
    <x v="1010"/>
    <x v="8"/>
    <x v="3"/>
    <n v="1.6900999999999999"/>
    <x v="13"/>
    <n v="7"/>
    <x v="0"/>
    <x v="1"/>
  </r>
  <r>
    <x v="1010"/>
    <x v="9"/>
    <x v="3"/>
    <n v="1.8674999999999999"/>
    <x v="13"/>
    <n v="7"/>
    <x v="0"/>
    <x v="1"/>
  </r>
  <r>
    <x v="1010"/>
    <x v="10"/>
    <x v="3"/>
    <n v="1.8756999999999999"/>
    <x v="13"/>
    <n v="7"/>
    <x v="0"/>
    <x v="1"/>
  </r>
  <r>
    <x v="1010"/>
    <x v="12"/>
    <x v="3"/>
    <n v="2.1358000000000001"/>
    <x v="13"/>
    <n v="7"/>
    <x v="0"/>
    <x v="1"/>
  </r>
  <r>
    <x v="1010"/>
    <x v="18"/>
    <x v="3"/>
    <n v="2.4365000000000001"/>
    <x v="13"/>
    <n v="7"/>
    <x v="0"/>
    <x v="1"/>
  </r>
  <r>
    <x v="1010"/>
    <x v="19"/>
    <x v="3"/>
    <n v="2.5001000000000002"/>
    <x v="13"/>
    <n v="7"/>
    <x v="0"/>
    <x v="1"/>
  </r>
  <r>
    <x v="1010"/>
    <x v="13"/>
    <x v="3"/>
    <n v="1.0230999999999999"/>
    <x v="13"/>
    <n v="7"/>
    <x v="0"/>
    <x v="1"/>
  </r>
  <r>
    <x v="1010"/>
    <x v="20"/>
    <x v="3"/>
    <n v="1.5506"/>
    <x v="13"/>
    <n v="7"/>
    <x v="0"/>
    <x v="1"/>
  </r>
  <r>
    <x v="1010"/>
    <x v="0"/>
    <x v="2"/>
    <n v="0.53333350000000002"/>
    <x v="13"/>
    <n v="7"/>
    <x v="0"/>
    <x v="1"/>
  </r>
  <r>
    <x v="1010"/>
    <x v="14"/>
    <x v="2"/>
    <n v="0.89108010000000004"/>
    <x v="13"/>
    <n v="7"/>
    <x v="0"/>
    <x v="1"/>
  </r>
  <r>
    <x v="1010"/>
    <x v="2"/>
    <x v="2"/>
    <n v="0.9131939"/>
    <x v="13"/>
    <n v="7"/>
    <x v="0"/>
    <x v="1"/>
  </r>
  <r>
    <x v="1010"/>
    <x v="5"/>
    <x v="2"/>
    <n v="0.97325609999999996"/>
    <x v="13"/>
    <n v="7"/>
    <x v="0"/>
    <x v="1"/>
  </r>
  <r>
    <x v="1010"/>
    <x v="6"/>
    <x v="2"/>
    <n v="0.86787329999999996"/>
    <x v="13"/>
    <n v="7"/>
    <x v="0"/>
    <x v="1"/>
  </r>
  <r>
    <x v="1010"/>
    <x v="15"/>
    <x v="2"/>
    <n v="0.84943150000000001"/>
    <x v="13"/>
    <n v="7"/>
    <x v="0"/>
    <x v="1"/>
  </r>
  <r>
    <x v="1010"/>
    <x v="8"/>
    <x v="2"/>
    <n v="0.86715489999999995"/>
    <x v="13"/>
    <n v="7"/>
    <x v="0"/>
    <x v="1"/>
  </r>
  <r>
    <x v="1010"/>
    <x v="9"/>
    <x v="2"/>
    <n v="1.0113829999999999"/>
    <x v="13"/>
    <n v="7"/>
    <x v="0"/>
    <x v="1"/>
  </r>
  <r>
    <x v="1010"/>
    <x v="10"/>
    <x v="2"/>
    <n v="1.018049"/>
    <x v="13"/>
    <n v="7"/>
    <x v="0"/>
    <x v="1"/>
  </r>
  <r>
    <x v="1010"/>
    <x v="12"/>
    <x v="2"/>
    <n v="1.2295130000000001"/>
    <x v="13"/>
    <n v="7"/>
    <x v="0"/>
    <x v="1"/>
  </r>
  <r>
    <x v="1010"/>
    <x v="18"/>
    <x v="2"/>
    <n v="1.8745940000000001"/>
    <x v="13"/>
    <n v="7"/>
    <x v="0"/>
    <x v="1"/>
  </r>
  <r>
    <x v="1010"/>
    <x v="19"/>
    <x v="2"/>
    <n v="1.8966019999999999"/>
    <x v="13"/>
    <n v="7"/>
    <x v="0"/>
    <x v="1"/>
  </r>
  <r>
    <x v="1010"/>
    <x v="13"/>
    <x v="2"/>
    <n v="0.81568830000000003"/>
    <x v="13"/>
    <n v="7"/>
    <x v="0"/>
    <x v="1"/>
  </r>
  <r>
    <x v="1010"/>
    <x v="20"/>
    <x v="2"/>
    <n v="1.1246499999999999"/>
    <x v="13"/>
    <n v="7"/>
    <x v="0"/>
    <x v="1"/>
  </r>
  <r>
    <x v="1010"/>
    <x v="0"/>
    <x v="0"/>
    <n v="0.16625999999999999"/>
    <x v="13"/>
    <n v="7"/>
    <x v="0"/>
    <x v="1"/>
  </r>
  <r>
    <x v="1010"/>
    <x v="14"/>
    <x v="0"/>
    <n v="0.35518"/>
    <x v="13"/>
    <n v="7"/>
    <x v="0"/>
    <x v="1"/>
  </r>
  <r>
    <x v="1010"/>
    <x v="2"/>
    <x v="0"/>
    <n v="0.35518"/>
    <x v="13"/>
    <n v="7"/>
    <x v="0"/>
    <x v="1"/>
  </r>
  <r>
    <x v="1010"/>
    <x v="5"/>
    <x v="0"/>
    <n v="0.10639"/>
    <x v="13"/>
    <n v="7"/>
    <x v="0"/>
    <x v="1"/>
  </r>
  <r>
    <x v="1010"/>
    <x v="6"/>
    <x v="0"/>
    <n v="0.38919999999999999"/>
    <x v="13"/>
    <n v="7"/>
    <x v="0"/>
    <x v="1"/>
  </r>
  <r>
    <x v="1010"/>
    <x v="15"/>
    <x v="0"/>
    <n v="0.50690999999999997"/>
    <x v="13"/>
    <n v="7"/>
    <x v="0"/>
    <x v="1"/>
  </r>
  <r>
    <x v="1010"/>
    <x v="8"/>
    <x v="0"/>
    <n v="0.50690999999999997"/>
    <x v="13"/>
    <n v="7"/>
    <x v="0"/>
    <x v="1"/>
  </r>
  <r>
    <x v="1010"/>
    <x v="9"/>
    <x v="0"/>
    <n v="0.50690999999999997"/>
    <x v="13"/>
    <n v="7"/>
    <x v="0"/>
    <x v="1"/>
  </r>
  <r>
    <x v="1010"/>
    <x v="10"/>
    <x v="0"/>
    <n v="0.50690999999999997"/>
    <x v="13"/>
    <n v="7"/>
    <x v="0"/>
    <x v="1"/>
  </r>
  <r>
    <x v="1010"/>
    <x v="12"/>
    <x v="0"/>
    <n v="0.50690999999999997"/>
    <x v="13"/>
    <n v="7"/>
    <x v="0"/>
    <x v="1"/>
  </r>
  <r>
    <x v="1010"/>
    <x v="18"/>
    <x v="0"/>
    <n v="0.10630000000000001"/>
    <x v="13"/>
    <n v="7"/>
    <x v="0"/>
    <x v="1"/>
  </r>
  <r>
    <x v="1010"/>
    <x v="19"/>
    <x v="0"/>
    <n v="0.13600000000000001"/>
    <x v="13"/>
    <n v="7"/>
    <x v="0"/>
    <x v="1"/>
  </r>
  <r>
    <x v="1010"/>
    <x v="13"/>
    <x v="0"/>
    <n v="8.9709999999999998E-2"/>
    <x v="13"/>
    <n v="7"/>
    <x v="0"/>
    <x v="1"/>
  </r>
  <r>
    <x v="1010"/>
    <x v="20"/>
    <x v="0"/>
    <n v="0.13600000000000001"/>
    <x v="13"/>
    <n v="7"/>
    <x v="0"/>
    <x v="1"/>
  </r>
  <r>
    <x v="1010"/>
    <x v="0"/>
    <x v="1"/>
    <n v="0.16090650000000001"/>
    <x v="13"/>
    <n v="7"/>
    <x v="0"/>
    <x v="1"/>
  </r>
  <r>
    <x v="1010"/>
    <x v="14"/>
    <x v="1"/>
    <n v="0.2866398"/>
    <x v="13"/>
    <n v="7"/>
    <x v="0"/>
    <x v="1"/>
  </r>
  <r>
    <x v="1010"/>
    <x v="2"/>
    <x v="1"/>
    <n v="0.29172599999999999"/>
    <x v="13"/>
    <n v="7"/>
    <x v="0"/>
    <x v="1"/>
  </r>
  <r>
    <x v="1010"/>
    <x v="5"/>
    <x v="1"/>
    <n v="0.14035400000000001"/>
    <x v="13"/>
    <n v="7"/>
    <x v="0"/>
    <x v="1"/>
  </r>
  <r>
    <x v="1010"/>
    <x v="6"/>
    <x v="1"/>
    <n v="0.28912680000000002"/>
    <x v="13"/>
    <n v="7"/>
    <x v="0"/>
    <x v="1"/>
  </r>
  <r>
    <x v="1010"/>
    <x v="15"/>
    <x v="1"/>
    <n v="0.31195859999999997"/>
    <x v="13"/>
    <n v="7"/>
    <x v="0"/>
    <x v="1"/>
  </r>
  <r>
    <x v="1010"/>
    <x v="8"/>
    <x v="1"/>
    <n v="0.31603490000000001"/>
    <x v="13"/>
    <n v="7"/>
    <x v="0"/>
    <x v="1"/>
  </r>
  <r>
    <x v="1010"/>
    <x v="9"/>
    <x v="1"/>
    <n v="0.3492073"/>
    <x v="13"/>
    <n v="7"/>
    <x v="0"/>
    <x v="1"/>
  </r>
  <r>
    <x v="1010"/>
    <x v="10"/>
    <x v="1"/>
    <n v="0.35074060000000001"/>
    <x v="13"/>
    <n v="7"/>
    <x v="0"/>
    <x v="1"/>
  </r>
  <r>
    <x v="1010"/>
    <x v="12"/>
    <x v="1"/>
    <n v="0.39937719999999999"/>
    <x v="13"/>
    <n v="7"/>
    <x v="0"/>
    <x v="1"/>
  </r>
  <r>
    <x v="1010"/>
    <x v="18"/>
    <x v="1"/>
    <n v="0.4556057"/>
    <x v="13"/>
    <n v="7"/>
    <x v="0"/>
    <x v="1"/>
  </r>
  <r>
    <x v="1010"/>
    <x v="19"/>
    <x v="1"/>
    <n v="0.46749839999999998"/>
    <x v="13"/>
    <n v="7"/>
    <x v="0"/>
    <x v="1"/>
  </r>
  <r>
    <x v="1010"/>
    <x v="13"/>
    <x v="1"/>
    <n v="0.1177018"/>
    <x v="13"/>
    <n v="7"/>
    <x v="0"/>
    <x v="1"/>
  </r>
  <r>
    <x v="1010"/>
    <x v="20"/>
    <x v="1"/>
    <n v="0.28994959999999997"/>
    <x v="13"/>
    <n v="7"/>
    <x v="0"/>
    <x v="1"/>
  </r>
  <r>
    <x v="1011"/>
    <x v="0"/>
    <x v="3"/>
    <n v="0.85650000000000004"/>
    <x v="13"/>
    <n v="8"/>
    <x v="0"/>
    <x v="1"/>
  </r>
  <r>
    <x v="1011"/>
    <x v="14"/>
    <x v="3"/>
    <n v="1.5378000000000001"/>
    <x v="13"/>
    <n v="8"/>
    <x v="0"/>
    <x v="1"/>
  </r>
  <r>
    <x v="1011"/>
    <x v="2"/>
    <x v="3"/>
    <n v="1.5696000000000001"/>
    <x v="13"/>
    <n v="8"/>
    <x v="0"/>
    <x v="1"/>
  </r>
  <r>
    <x v="1011"/>
    <x v="5"/>
    <x v="3"/>
    <n v="1.2216"/>
    <x v="13"/>
    <n v="8"/>
    <x v="0"/>
    <x v="1"/>
  </r>
  <r>
    <x v="1011"/>
    <x v="6"/>
    <x v="3"/>
    <n v="1.55"/>
    <x v="13"/>
    <n v="8"/>
    <x v="0"/>
    <x v="1"/>
  </r>
  <r>
    <x v="1011"/>
    <x v="15"/>
    <x v="3"/>
    <n v="1.6733"/>
    <x v="13"/>
    <n v="8"/>
    <x v="0"/>
    <x v="1"/>
  </r>
  <r>
    <x v="1011"/>
    <x v="8"/>
    <x v="3"/>
    <n v="1.6963999999999999"/>
    <x v="13"/>
    <n v="8"/>
    <x v="0"/>
    <x v="1"/>
  </r>
  <r>
    <x v="1011"/>
    <x v="9"/>
    <x v="3"/>
    <n v="1.8711"/>
    <x v="13"/>
    <n v="8"/>
    <x v="0"/>
    <x v="1"/>
  </r>
  <r>
    <x v="1011"/>
    <x v="10"/>
    <x v="3"/>
    <n v="1.8803000000000001"/>
    <x v="13"/>
    <n v="8"/>
    <x v="0"/>
    <x v="1"/>
  </r>
  <r>
    <x v="1011"/>
    <x v="12"/>
    <x v="3"/>
    <n v="2.1315"/>
    <x v="13"/>
    <n v="8"/>
    <x v="0"/>
    <x v="1"/>
  </r>
  <r>
    <x v="1011"/>
    <x v="18"/>
    <x v="3"/>
    <n v="2.4045999999999998"/>
    <x v="13"/>
    <n v="8"/>
    <x v="0"/>
    <x v="1"/>
  </r>
  <r>
    <x v="1011"/>
    <x v="19"/>
    <x v="3"/>
    <n v="2.4588000000000001"/>
    <x v="13"/>
    <n v="8"/>
    <x v="0"/>
    <x v="1"/>
  </r>
  <r>
    <x v="1011"/>
    <x v="13"/>
    <x v="3"/>
    <n v="1.0215000000000001"/>
    <x v="13"/>
    <n v="8"/>
    <x v="0"/>
    <x v="1"/>
  </r>
  <r>
    <x v="1011"/>
    <x v="20"/>
    <x v="3"/>
    <n v="1.5206"/>
    <x v="13"/>
    <n v="8"/>
    <x v="0"/>
    <x v="1"/>
  </r>
  <r>
    <x v="1011"/>
    <x v="0"/>
    <x v="2"/>
    <n v="0.53008149999999998"/>
    <x v="13"/>
    <n v="8"/>
    <x v="0"/>
    <x v="1"/>
  </r>
  <r>
    <x v="1011"/>
    <x v="14"/>
    <x v="2"/>
    <n v="0.89506379999999996"/>
    <x v="13"/>
    <n v="8"/>
    <x v="0"/>
    <x v="1"/>
  </r>
  <r>
    <x v="1011"/>
    <x v="2"/>
    <x v="2"/>
    <n v="0.92091750000000006"/>
    <x v="13"/>
    <n v="8"/>
    <x v="0"/>
    <x v="1"/>
  </r>
  <r>
    <x v="1011"/>
    <x v="5"/>
    <x v="2"/>
    <n v="0.97467199999999998"/>
    <x v="13"/>
    <n v="8"/>
    <x v="0"/>
    <x v="1"/>
  </r>
  <r>
    <x v="1011"/>
    <x v="6"/>
    <x v="2"/>
    <n v="0.87096260000000003"/>
    <x v="13"/>
    <n v="8"/>
    <x v="0"/>
    <x v="1"/>
  </r>
  <r>
    <x v="1011"/>
    <x v="15"/>
    <x v="2"/>
    <n v="0.85349640000000004"/>
    <x v="13"/>
    <n v="8"/>
    <x v="0"/>
    <x v="1"/>
  </r>
  <r>
    <x v="1011"/>
    <x v="8"/>
    <x v="2"/>
    <n v="0.87227710000000003"/>
    <x v="13"/>
    <n v="8"/>
    <x v="0"/>
    <x v="1"/>
  </r>
  <r>
    <x v="1011"/>
    <x v="9"/>
    <x v="2"/>
    <n v="1.0143089999999999"/>
    <x v="13"/>
    <n v="8"/>
    <x v="0"/>
    <x v="1"/>
  </r>
  <r>
    <x v="1011"/>
    <x v="10"/>
    <x v="2"/>
    <n v="1.0217890000000001"/>
    <x v="13"/>
    <n v="8"/>
    <x v="0"/>
    <x v="1"/>
  </r>
  <r>
    <x v="1011"/>
    <x v="12"/>
    <x v="2"/>
    <n v="1.2260169999999999"/>
    <x v="13"/>
    <n v="8"/>
    <x v="0"/>
    <x v="1"/>
  </r>
  <r>
    <x v="1011"/>
    <x v="18"/>
    <x v="2"/>
    <n v="1.8486590000000001"/>
    <x v="13"/>
    <n v="8"/>
    <x v="0"/>
    <x v="1"/>
  </r>
  <r>
    <x v="1011"/>
    <x v="19"/>
    <x v="2"/>
    <n v="1.8630249999999999"/>
    <x v="13"/>
    <n v="8"/>
    <x v="0"/>
    <x v="1"/>
  </r>
  <r>
    <x v="1011"/>
    <x v="13"/>
    <x v="2"/>
    <n v="0.81427229999999995"/>
    <x v="13"/>
    <n v="8"/>
    <x v="0"/>
    <x v="1"/>
  </r>
  <r>
    <x v="1011"/>
    <x v="20"/>
    <x v="2"/>
    <n v="1.10026"/>
    <x v="13"/>
    <n v="8"/>
    <x v="0"/>
    <x v="1"/>
  </r>
  <r>
    <x v="1011"/>
    <x v="0"/>
    <x v="0"/>
    <n v="0.16625999999999999"/>
    <x v="13"/>
    <n v="8"/>
    <x v="0"/>
    <x v="1"/>
  </r>
  <r>
    <x v="1011"/>
    <x v="14"/>
    <x v="0"/>
    <n v="0.35518"/>
    <x v="13"/>
    <n v="8"/>
    <x v="0"/>
    <x v="1"/>
  </r>
  <r>
    <x v="1011"/>
    <x v="2"/>
    <x v="0"/>
    <n v="0.35518"/>
    <x v="13"/>
    <n v="8"/>
    <x v="0"/>
    <x v="1"/>
  </r>
  <r>
    <x v="1011"/>
    <x v="5"/>
    <x v="0"/>
    <n v="0.10639"/>
    <x v="13"/>
    <n v="8"/>
    <x v="0"/>
    <x v="1"/>
  </r>
  <r>
    <x v="1011"/>
    <x v="6"/>
    <x v="0"/>
    <n v="0.38919999999999999"/>
    <x v="13"/>
    <n v="8"/>
    <x v="0"/>
    <x v="1"/>
  </r>
  <r>
    <x v="1011"/>
    <x v="15"/>
    <x v="0"/>
    <n v="0.50690999999999997"/>
    <x v="13"/>
    <n v="8"/>
    <x v="0"/>
    <x v="1"/>
  </r>
  <r>
    <x v="1011"/>
    <x v="8"/>
    <x v="0"/>
    <n v="0.50690999999999997"/>
    <x v="13"/>
    <n v="8"/>
    <x v="0"/>
    <x v="1"/>
  </r>
  <r>
    <x v="1011"/>
    <x v="9"/>
    <x v="0"/>
    <n v="0.50690999999999997"/>
    <x v="13"/>
    <n v="8"/>
    <x v="0"/>
    <x v="1"/>
  </r>
  <r>
    <x v="1011"/>
    <x v="10"/>
    <x v="0"/>
    <n v="0.50690999999999997"/>
    <x v="13"/>
    <n v="8"/>
    <x v="0"/>
    <x v="1"/>
  </r>
  <r>
    <x v="1011"/>
    <x v="12"/>
    <x v="0"/>
    <n v="0.50690999999999997"/>
    <x v="13"/>
    <n v="8"/>
    <x v="0"/>
    <x v="1"/>
  </r>
  <r>
    <x v="1011"/>
    <x v="18"/>
    <x v="0"/>
    <n v="0.10630000000000001"/>
    <x v="13"/>
    <n v="8"/>
    <x v="0"/>
    <x v="1"/>
  </r>
  <r>
    <x v="1011"/>
    <x v="19"/>
    <x v="0"/>
    <n v="0.13600000000000001"/>
    <x v="13"/>
    <n v="8"/>
    <x v="0"/>
    <x v="1"/>
  </r>
  <r>
    <x v="1011"/>
    <x v="13"/>
    <x v="0"/>
    <n v="8.9709999999999998E-2"/>
    <x v="13"/>
    <n v="8"/>
    <x v="0"/>
    <x v="1"/>
  </r>
  <r>
    <x v="1011"/>
    <x v="20"/>
    <x v="0"/>
    <n v="0.13600000000000001"/>
    <x v="13"/>
    <n v="8"/>
    <x v="0"/>
    <x v="1"/>
  </r>
  <r>
    <x v="1011"/>
    <x v="0"/>
    <x v="1"/>
    <n v="0.16015850000000001"/>
    <x v="13"/>
    <n v="8"/>
    <x v="0"/>
    <x v="1"/>
  </r>
  <r>
    <x v="1011"/>
    <x v="14"/>
    <x v="1"/>
    <n v="0.28755609999999998"/>
    <x v="13"/>
    <n v="8"/>
    <x v="0"/>
    <x v="1"/>
  </r>
  <r>
    <x v="1011"/>
    <x v="2"/>
    <x v="1"/>
    <n v="0.2935024"/>
    <x v="13"/>
    <n v="8"/>
    <x v="0"/>
    <x v="1"/>
  </r>
  <r>
    <x v="1011"/>
    <x v="5"/>
    <x v="1"/>
    <n v="0.1405381"/>
    <x v="13"/>
    <n v="8"/>
    <x v="0"/>
    <x v="1"/>
  </r>
  <r>
    <x v="1011"/>
    <x v="6"/>
    <x v="1"/>
    <n v="0.28983740000000002"/>
    <x v="13"/>
    <n v="8"/>
    <x v="0"/>
    <x v="1"/>
  </r>
  <r>
    <x v="1011"/>
    <x v="15"/>
    <x v="1"/>
    <n v="0.31289349999999999"/>
    <x v="13"/>
    <n v="8"/>
    <x v="0"/>
    <x v="1"/>
  </r>
  <r>
    <x v="1011"/>
    <x v="8"/>
    <x v="1"/>
    <n v="0.31721300000000002"/>
    <x v="13"/>
    <n v="8"/>
    <x v="0"/>
    <x v="1"/>
  </r>
  <r>
    <x v="1011"/>
    <x v="9"/>
    <x v="1"/>
    <n v="0.34988049999999998"/>
    <x v="13"/>
    <n v="8"/>
    <x v="0"/>
    <x v="1"/>
  </r>
  <r>
    <x v="1011"/>
    <x v="10"/>
    <x v="1"/>
    <n v="0.35160079999999999"/>
    <x v="13"/>
    <n v="8"/>
    <x v="0"/>
    <x v="1"/>
  </r>
  <r>
    <x v="1011"/>
    <x v="12"/>
    <x v="1"/>
    <n v="0.39857320000000002"/>
    <x v="13"/>
    <n v="8"/>
    <x v="0"/>
    <x v="1"/>
  </r>
  <r>
    <x v="1011"/>
    <x v="18"/>
    <x v="1"/>
    <n v="0.4496406"/>
    <x v="13"/>
    <n v="8"/>
    <x v="0"/>
    <x v="1"/>
  </r>
  <r>
    <x v="1011"/>
    <x v="19"/>
    <x v="1"/>
    <n v="0.45977560000000001"/>
    <x v="13"/>
    <n v="8"/>
    <x v="0"/>
    <x v="1"/>
  </r>
  <r>
    <x v="1011"/>
    <x v="13"/>
    <x v="1"/>
    <n v="0.1175177"/>
    <x v="13"/>
    <n v="8"/>
    <x v="0"/>
    <x v="1"/>
  </r>
  <r>
    <x v="1011"/>
    <x v="20"/>
    <x v="1"/>
    <n v="0.28433979999999998"/>
    <x v="13"/>
    <n v="8"/>
    <x v="0"/>
    <x v="1"/>
  </r>
  <r>
    <x v="1012"/>
    <x v="0"/>
    <x v="3"/>
    <n v="0.86309999999999998"/>
    <x v="13"/>
    <n v="9"/>
    <x v="0"/>
    <x v="1"/>
  </r>
  <r>
    <x v="1012"/>
    <x v="14"/>
    <x v="3"/>
    <n v="1.5206999999999999"/>
    <x v="13"/>
    <n v="9"/>
    <x v="0"/>
    <x v="1"/>
  </r>
  <r>
    <x v="1012"/>
    <x v="2"/>
    <x v="3"/>
    <n v="1.5502"/>
    <x v="13"/>
    <n v="9"/>
    <x v="0"/>
    <x v="1"/>
  </r>
  <r>
    <x v="1012"/>
    <x v="5"/>
    <x v="3"/>
    <n v="1.2074"/>
    <x v="13"/>
    <n v="9"/>
    <x v="0"/>
    <x v="1"/>
  </r>
  <r>
    <x v="1012"/>
    <x v="6"/>
    <x v="3"/>
    <n v="1.5325"/>
    <x v="13"/>
    <n v="9"/>
    <x v="0"/>
    <x v="1"/>
  </r>
  <r>
    <x v="1012"/>
    <x v="15"/>
    <x v="3"/>
    <n v="1.6677999999999999"/>
    <x v="13"/>
    <n v="9"/>
    <x v="0"/>
    <x v="1"/>
  </r>
  <r>
    <x v="1012"/>
    <x v="8"/>
    <x v="3"/>
    <n v="1.6893"/>
    <x v="13"/>
    <n v="9"/>
    <x v="0"/>
    <x v="1"/>
  </r>
  <r>
    <x v="1012"/>
    <x v="9"/>
    <x v="3"/>
    <n v="1.8688"/>
    <x v="13"/>
    <n v="9"/>
    <x v="0"/>
    <x v="1"/>
  </r>
  <r>
    <x v="1012"/>
    <x v="10"/>
    <x v="3"/>
    <n v="1.8751"/>
    <x v="13"/>
    <n v="9"/>
    <x v="0"/>
    <x v="1"/>
  </r>
  <r>
    <x v="1012"/>
    <x v="12"/>
    <x v="3"/>
    <n v="2.1476000000000002"/>
    <x v="13"/>
    <n v="9"/>
    <x v="0"/>
    <x v="1"/>
  </r>
  <r>
    <x v="1012"/>
    <x v="18"/>
    <x v="3"/>
    <n v="2.3784000000000001"/>
    <x v="13"/>
    <n v="9"/>
    <x v="0"/>
    <x v="1"/>
  </r>
  <r>
    <x v="1012"/>
    <x v="19"/>
    <x v="3"/>
    <n v="2.4318"/>
    <x v="13"/>
    <n v="9"/>
    <x v="0"/>
    <x v="1"/>
  </r>
  <r>
    <x v="1012"/>
    <x v="13"/>
    <x v="3"/>
    <n v="1.0257000000000001"/>
    <x v="13"/>
    <n v="9"/>
    <x v="0"/>
    <x v="1"/>
  </r>
  <r>
    <x v="1012"/>
    <x v="20"/>
    <x v="3"/>
    <n v="1.4956"/>
    <x v="13"/>
    <n v="9"/>
    <x v="0"/>
    <x v="1"/>
  </r>
  <r>
    <x v="1012"/>
    <x v="0"/>
    <x v="2"/>
    <n v="0.53544729999999996"/>
    <x v="13"/>
    <n v="9"/>
    <x v="0"/>
    <x v="1"/>
  </r>
  <r>
    <x v="1012"/>
    <x v="14"/>
    <x v="2"/>
    <n v="0.88116139999999998"/>
    <x v="13"/>
    <n v="9"/>
    <x v="0"/>
    <x v="1"/>
  </r>
  <r>
    <x v="1012"/>
    <x v="2"/>
    <x v="2"/>
    <n v="0.90514519999999998"/>
    <x v="13"/>
    <n v="9"/>
    <x v="0"/>
    <x v="1"/>
  </r>
  <r>
    <x v="1012"/>
    <x v="5"/>
    <x v="2"/>
    <n v="0.96210560000000001"/>
    <x v="13"/>
    <n v="9"/>
    <x v="0"/>
    <x v="1"/>
  </r>
  <r>
    <x v="1012"/>
    <x v="6"/>
    <x v="2"/>
    <n v="0.85673500000000002"/>
    <x v="13"/>
    <n v="9"/>
    <x v="0"/>
    <x v="1"/>
  </r>
  <r>
    <x v="1012"/>
    <x v="15"/>
    <x v="2"/>
    <n v="0.84902480000000002"/>
    <x v="13"/>
    <n v="9"/>
    <x v="0"/>
    <x v="1"/>
  </r>
  <r>
    <x v="1012"/>
    <x v="8"/>
    <x v="2"/>
    <n v="0.86650459999999996"/>
    <x v="13"/>
    <n v="9"/>
    <x v="0"/>
    <x v="1"/>
  </r>
  <r>
    <x v="1012"/>
    <x v="9"/>
    <x v="2"/>
    <n v="1.01244"/>
    <x v="13"/>
    <n v="9"/>
    <x v="0"/>
    <x v="1"/>
  </r>
  <r>
    <x v="1012"/>
    <x v="10"/>
    <x v="2"/>
    <n v="1.0175620000000001"/>
    <x v="13"/>
    <n v="9"/>
    <x v="0"/>
    <x v="1"/>
  </r>
  <r>
    <x v="1012"/>
    <x v="12"/>
    <x v="2"/>
    <n v="1.239106"/>
    <x v="13"/>
    <n v="9"/>
    <x v="0"/>
    <x v="1"/>
  </r>
  <r>
    <x v="1012"/>
    <x v="18"/>
    <x v="2"/>
    <n v="1.827358"/>
    <x v="13"/>
    <n v="9"/>
    <x v="0"/>
    <x v="1"/>
  </r>
  <r>
    <x v="1012"/>
    <x v="19"/>
    <x v="2"/>
    <n v="1.841073"/>
    <x v="13"/>
    <n v="9"/>
    <x v="0"/>
    <x v="1"/>
  </r>
  <r>
    <x v="1012"/>
    <x v="13"/>
    <x v="2"/>
    <n v="0.81798910000000002"/>
    <x v="13"/>
    <n v="9"/>
    <x v="0"/>
    <x v="1"/>
  </r>
  <r>
    <x v="1012"/>
    <x v="20"/>
    <x v="2"/>
    <n v="1.0799350000000001"/>
    <x v="13"/>
    <n v="9"/>
    <x v="0"/>
    <x v="1"/>
  </r>
  <r>
    <x v="1012"/>
    <x v="0"/>
    <x v="0"/>
    <n v="0.16625999999999999"/>
    <x v="13"/>
    <n v="9"/>
    <x v="0"/>
    <x v="1"/>
  </r>
  <r>
    <x v="1012"/>
    <x v="14"/>
    <x v="0"/>
    <n v="0.35518"/>
    <x v="13"/>
    <n v="9"/>
    <x v="0"/>
    <x v="1"/>
  </r>
  <r>
    <x v="1012"/>
    <x v="2"/>
    <x v="0"/>
    <n v="0.35518"/>
    <x v="13"/>
    <n v="9"/>
    <x v="0"/>
    <x v="1"/>
  </r>
  <r>
    <x v="1012"/>
    <x v="5"/>
    <x v="0"/>
    <n v="0.10639"/>
    <x v="13"/>
    <n v="9"/>
    <x v="0"/>
    <x v="1"/>
  </r>
  <r>
    <x v="1012"/>
    <x v="6"/>
    <x v="0"/>
    <n v="0.38919999999999999"/>
    <x v="13"/>
    <n v="9"/>
    <x v="0"/>
    <x v="1"/>
  </r>
  <r>
    <x v="1012"/>
    <x v="15"/>
    <x v="0"/>
    <n v="0.50690999999999997"/>
    <x v="13"/>
    <n v="9"/>
    <x v="0"/>
    <x v="1"/>
  </r>
  <r>
    <x v="1012"/>
    <x v="8"/>
    <x v="0"/>
    <n v="0.50690999999999997"/>
    <x v="13"/>
    <n v="9"/>
    <x v="0"/>
    <x v="1"/>
  </r>
  <r>
    <x v="1012"/>
    <x v="9"/>
    <x v="0"/>
    <n v="0.50690999999999997"/>
    <x v="13"/>
    <n v="9"/>
    <x v="0"/>
    <x v="1"/>
  </r>
  <r>
    <x v="1012"/>
    <x v="10"/>
    <x v="0"/>
    <n v="0.50690999999999997"/>
    <x v="13"/>
    <n v="9"/>
    <x v="0"/>
    <x v="1"/>
  </r>
  <r>
    <x v="1012"/>
    <x v="12"/>
    <x v="0"/>
    <n v="0.50690999999999997"/>
    <x v="13"/>
    <n v="9"/>
    <x v="0"/>
    <x v="1"/>
  </r>
  <r>
    <x v="1012"/>
    <x v="18"/>
    <x v="0"/>
    <n v="0.10630000000000001"/>
    <x v="13"/>
    <n v="9"/>
    <x v="0"/>
    <x v="1"/>
  </r>
  <r>
    <x v="1012"/>
    <x v="19"/>
    <x v="0"/>
    <n v="0.13600000000000001"/>
    <x v="13"/>
    <n v="9"/>
    <x v="0"/>
    <x v="1"/>
  </r>
  <r>
    <x v="1012"/>
    <x v="13"/>
    <x v="0"/>
    <n v="8.9709999999999998E-2"/>
    <x v="13"/>
    <n v="9"/>
    <x v="0"/>
    <x v="1"/>
  </r>
  <r>
    <x v="1012"/>
    <x v="20"/>
    <x v="0"/>
    <n v="0.13600000000000001"/>
    <x v="13"/>
    <n v="9"/>
    <x v="0"/>
    <x v="1"/>
  </r>
  <r>
    <x v="1012"/>
    <x v="0"/>
    <x v="1"/>
    <n v="0.1613927"/>
    <x v="13"/>
    <n v="9"/>
    <x v="0"/>
    <x v="1"/>
  </r>
  <r>
    <x v="1012"/>
    <x v="14"/>
    <x v="1"/>
    <n v="0.28435850000000001"/>
    <x v="13"/>
    <n v="9"/>
    <x v="0"/>
    <x v="1"/>
  </r>
  <r>
    <x v="1012"/>
    <x v="2"/>
    <x v="1"/>
    <n v="0.28987479999999999"/>
    <x v="13"/>
    <n v="9"/>
    <x v="0"/>
    <x v="1"/>
  </r>
  <r>
    <x v="1012"/>
    <x v="5"/>
    <x v="1"/>
    <n v="0.13890440000000001"/>
    <x v="13"/>
    <n v="9"/>
    <x v="0"/>
    <x v="1"/>
  </r>
  <r>
    <x v="1012"/>
    <x v="6"/>
    <x v="1"/>
    <n v="0.28656500000000001"/>
    <x v="13"/>
    <n v="9"/>
    <x v="0"/>
    <x v="1"/>
  </r>
  <r>
    <x v="1012"/>
    <x v="15"/>
    <x v="1"/>
    <n v="0.311865"/>
    <x v="13"/>
    <n v="9"/>
    <x v="0"/>
    <x v="1"/>
  </r>
  <r>
    <x v="1012"/>
    <x v="8"/>
    <x v="1"/>
    <n v="0.31588539999999998"/>
    <x v="13"/>
    <n v="9"/>
    <x v="0"/>
    <x v="1"/>
  </r>
  <r>
    <x v="1012"/>
    <x v="9"/>
    <x v="1"/>
    <n v="0.34945039999999999"/>
    <x v="13"/>
    <n v="9"/>
    <x v="0"/>
    <x v="1"/>
  </r>
  <r>
    <x v="1012"/>
    <x v="10"/>
    <x v="1"/>
    <n v="0.35062850000000001"/>
    <x v="13"/>
    <n v="9"/>
    <x v="0"/>
    <x v="1"/>
  </r>
  <r>
    <x v="1012"/>
    <x v="12"/>
    <x v="1"/>
    <n v="0.40158369999999999"/>
    <x v="13"/>
    <n v="9"/>
    <x v="0"/>
    <x v="1"/>
  </r>
  <r>
    <x v="1012"/>
    <x v="18"/>
    <x v="1"/>
    <n v="0.44474150000000001"/>
    <x v="13"/>
    <n v="9"/>
    <x v="0"/>
    <x v="1"/>
  </r>
  <r>
    <x v="1012"/>
    <x v="19"/>
    <x v="1"/>
    <n v="0.45472679999999999"/>
    <x v="13"/>
    <n v="9"/>
    <x v="0"/>
    <x v="1"/>
  </r>
  <r>
    <x v="1012"/>
    <x v="13"/>
    <x v="1"/>
    <n v="0.11800090000000001"/>
    <x v="13"/>
    <n v="9"/>
    <x v="0"/>
    <x v="1"/>
  </r>
  <r>
    <x v="1012"/>
    <x v="20"/>
    <x v="1"/>
    <n v="0.279665"/>
    <x v="13"/>
    <n v="9"/>
    <x v="0"/>
    <x v="1"/>
  </r>
  <r>
    <x v="1013"/>
    <x v="0"/>
    <x v="3"/>
    <n v="0.88890000000000002"/>
    <x v="13"/>
    <n v="10"/>
    <x v="0"/>
    <x v="2"/>
  </r>
  <r>
    <x v="1013"/>
    <x v="14"/>
    <x v="3"/>
    <n v="1.5661"/>
    <x v="13"/>
    <n v="10"/>
    <x v="0"/>
    <x v="2"/>
  </r>
  <r>
    <x v="1013"/>
    <x v="2"/>
    <x v="3"/>
    <n v="1.5998000000000001"/>
    <x v="13"/>
    <n v="10"/>
    <x v="0"/>
    <x v="2"/>
  </r>
  <r>
    <x v="1013"/>
    <x v="5"/>
    <x v="3"/>
    <n v="1.2349000000000001"/>
    <x v="13"/>
    <n v="10"/>
    <x v="0"/>
    <x v="2"/>
  </r>
  <r>
    <x v="1013"/>
    <x v="6"/>
    <x v="3"/>
    <n v="1.5625"/>
    <x v="13"/>
    <n v="10"/>
    <x v="0"/>
    <x v="2"/>
  </r>
  <r>
    <x v="1013"/>
    <x v="15"/>
    <x v="3"/>
    <n v="1.6829000000000001"/>
    <x v="13"/>
    <n v="10"/>
    <x v="0"/>
    <x v="2"/>
  </r>
  <r>
    <x v="1013"/>
    <x v="8"/>
    <x v="3"/>
    <n v="1.7109000000000001"/>
    <x v="13"/>
    <n v="10"/>
    <x v="0"/>
    <x v="2"/>
  </r>
  <r>
    <x v="1013"/>
    <x v="9"/>
    <x v="3"/>
    <n v="1.8773"/>
    <x v="13"/>
    <n v="10"/>
    <x v="0"/>
    <x v="2"/>
  </r>
  <r>
    <x v="1013"/>
    <x v="10"/>
    <x v="3"/>
    <n v="1.8923000000000001"/>
    <x v="13"/>
    <n v="10"/>
    <x v="0"/>
    <x v="2"/>
  </r>
  <r>
    <x v="1013"/>
    <x v="12"/>
    <x v="3"/>
    <n v="2.1488999999999998"/>
    <x v="13"/>
    <n v="10"/>
    <x v="0"/>
    <x v="2"/>
  </r>
  <r>
    <x v="1013"/>
    <x v="18"/>
    <x v="3"/>
    <n v="2.3647999999999998"/>
    <x v="13"/>
    <n v="10"/>
    <x v="0"/>
    <x v="2"/>
  </r>
  <r>
    <x v="1013"/>
    <x v="19"/>
    <x v="3"/>
    <n v="2.3628"/>
    <x v="13"/>
    <n v="10"/>
    <x v="0"/>
    <x v="2"/>
  </r>
  <r>
    <x v="1013"/>
    <x v="13"/>
    <x v="3"/>
    <n v="0.98482999999999998"/>
    <x v="13"/>
    <n v="10"/>
    <x v="0"/>
    <x v="2"/>
  </r>
  <r>
    <x v="1013"/>
    <x v="20"/>
    <x v="3"/>
    <n v="1.4006000000000001"/>
    <x v="13"/>
    <n v="10"/>
    <x v="0"/>
    <x v="2"/>
  </r>
  <r>
    <x v="1013"/>
    <x v="0"/>
    <x v="2"/>
    <n v="0.55642290000000005"/>
    <x v="13"/>
    <n v="10"/>
    <x v="0"/>
    <x v="2"/>
  </r>
  <r>
    <x v="1013"/>
    <x v="14"/>
    <x v="2"/>
    <n v="0.902582"/>
    <x v="13"/>
    <n v="10"/>
    <x v="0"/>
    <x v="2"/>
  </r>
  <r>
    <x v="1013"/>
    <x v="2"/>
    <x v="2"/>
    <n v="0.92998040000000004"/>
    <x v="13"/>
    <n v="10"/>
    <x v="0"/>
    <x v="2"/>
  </r>
  <r>
    <x v="1013"/>
    <x v="5"/>
    <x v="2"/>
    <n v="0.98644189999999998"/>
    <x v="13"/>
    <n v="10"/>
    <x v="0"/>
    <x v="2"/>
  </r>
  <r>
    <x v="1013"/>
    <x v="6"/>
    <x v="2"/>
    <n v="0.88112520000000005"/>
    <x v="13"/>
    <n v="10"/>
    <x v="0"/>
    <x v="2"/>
  </r>
  <r>
    <x v="1013"/>
    <x v="15"/>
    <x v="2"/>
    <n v="0.8540413"/>
    <x v="13"/>
    <n v="10"/>
    <x v="0"/>
    <x v="2"/>
  </r>
  <r>
    <x v="1013"/>
    <x v="8"/>
    <x v="2"/>
    <n v="0.87680559999999996"/>
    <x v="13"/>
    <n v="10"/>
    <x v="0"/>
    <x v="2"/>
  </r>
  <r>
    <x v="1013"/>
    <x v="9"/>
    <x v="2"/>
    <n v="1.0120899999999999"/>
    <x v="13"/>
    <n v="10"/>
    <x v="0"/>
    <x v="2"/>
  </r>
  <r>
    <x v="1013"/>
    <x v="10"/>
    <x v="2"/>
    <n v="1.0242849999999999"/>
    <x v="13"/>
    <n v="10"/>
    <x v="0"/>
    <x v="2"/>
  </r>
  <r>
    <x v="1013"/>
    <x v="12"/>
    <x v="2"/>
    <n v="1.2329030000000001"/>
    <x v="13"/>
    <n v="10"/>
    <x v="0"/>
    <x v="2"/>
  </r>
  <r>
    <x v="1013"/>
    <x v="18"/>
    <x v="2"/>
    <n v="1.8163020000000001"/>
    <x v="13"/>
    <n v="10"/>
    <x v="0"/>
    <x v="2"/>
  </r>
  <r>
    <x v="1013"/>
    <x v="19"/>
    <x v="2"/>
    <n v="1.7849759999999999"/>
    <x v="13"/>
    <n v="10"/>
    <x v="0"/>
    <x v="2"/>
  </r>
  <r>
    <x v="1013"/>
    <x v="13"/>
    <x v="2"/>
    <n v="0.78182099999999999"/>
    <x v="13"/>
    <n v="10"/>
    <x v="0"/>
    <x v="2"/>
  </r>
  <r>
    <x v="1013"/>
    <x v="20"/>
    <x v="2"/>
    <n v="1.002699"/>
    <x v="13"/>
    <n v="10"/>
    <x v="0"/>
    <x v="2"/>
  </r>
  <r>
    <x v="1013"/>
    <x v="0"/>
    <x v="0"/>
    <n v="0.16625999999999999"/>
    <x v="13"/>
    <n v="10"/>
    <x v="0"/>
    <x v="2"/>
  </r>
  <r>
    <x v="1013"/>
    <x v="14"/>
    <x v="0"/>
    <n v="0.37067"/>
    <x v="13"/>
    <n v="10"/>
    <x v="0"/>
    <x v="2"/>
  </r>
  <r>
    <x v="1013"/>
    <x v="2"/>
    <x v="0"/>
    <n v="0.37067"/>
    <x v="13"/>
    <n v="10"/>
    <x v="0"/>
    <x v="2"/>
  </r>
  <r>
    <x v="1013"/>
    <x v="5"/>
    <x v="0"/>
    <n v="0.10639"/>
    <x v="13"/>
    <n v="10"/>
    <x v="0"/>
    <x v="2"/>
  </r>
  <r>
    <x v="1013"/>
    <x v="6"/>
    <x v="0"/>
    <n v="0.38919999999999999"/>
    <x v="13"/>
    <n v="10"/>
    <x v="0"/>
    <x v="2"/>
  </r>
  <r>
    <x v="1013"/>
    <x v="15"/>
    <x v="0"/>
    <n v="0.51417000000000002"/>
    <x v="13"/>
    <n v="10"/>
    <x v="0"/>
    <x v="2"/>
  </r>
  <r>
    <x v="1013"/>
    <x v="8"/>
    <x v="0"/>
    <n v="0.51417000000000002"/>
    <x v="13"/>
    <n v="10"/>
    <x v="0"/>
    <x v="2"/>
  </r>
  <r>
    <x v="1013"/>
    <x v="9"/>
    <x v="0"/>
    <n v="0.51417000000000002"/>
    <x v="13"/>
    <n v="10"/>
    <x v="0"/>
    <x v="2"/>
  </r>
  <r>
    <x v="1013"/>
    <x v="10"/>
    <x v="0"/>
    <n v="0.51417000000000002"/>
    <x v="13"/>
    <n v="10"/>
    <x v="0"/>
    <x v="2"/>
  </r>
  <r>
    <x v="1013"/>
    <x v="12"/>
    <x v="0"/>
    <n v="0.51417000000000002"/>
    <x v="13"/>
    <n v="10"/>
    <x v="0"/>
    <x v="2"/>
  </r>
  <r>
    <x v="1013"/>
    <x v="18"/>
    <x v="0"/>
    <n v="0.10630000000000001"/>
    <x v="13"/>
    <n v="10"/>
    <x v="0"/>
    <x v="2"/>
  </r>
  <r>
    <x v="1013"/>
    <x v="19"/>
    <x v="0"/>
    <n v="0.13600000000000001"/>
    <x v="13"/>
    <n v="10"/>
    <x v="0"/>
    <x v="2"/>
  </r>
  <r>
    <x v="1013"/>
    <x v="13"/>
    <x v="0"/>
    <n v="8.9709999999999998E-2"/>
    <x v="13"/>
    <n v="10"/>
    <x v="0"/>
    <x v="2"/>
  </r>
  <r>
    <x v="1013"/>
    <x v="20"/>
    <x v="0"/>
    <n v="0.13600000000000001"/>
    <x v="13"/>
    <n v="10"/>
    <x v="0"/>
    <x v="2"/>
  </r>
  <r>
    <x v="1013"/>
    <x v="0"/>
    <x v="1"/>
    <n v="0.16621710000000001"/>
    <x v="13"/>
    <n v="10"/>
    <x v="0"/>
    <x v="2"/>
  </r>
  <r>
    <x v="1013"/>
    <x v="14"/>
    <x v="1"/>
    <n v="0.292848"/>
    <x v="13"/>
    <n v="10"/>
    <x v="0"/>
    <x v="2"/>
  </r>
  <r>
    <x v="1013"/>
    <x v="2"/>
    <x v="1"/>
    <n v="0.29914960000000002"/>
    <x v="13"/>
    <n v="10"/>
    <x v="0"/>
    <x v="2"/>
  </r>
  <r>
    <x v="1013"/>
    <x v="5"/>
    <x v="1"/>
    <n v="0.1420681"/>
    <x v="13"/>
    <n v="10"/>
    <x v="0"/>
    <x v="2"/>
  </r>
  <r>
    <x v="1013"/>
    <x v="6"/>
    <x v="1"/>
    <n v="0.29217480000000001"/>
    <x v="13"/>
    <n v="10"/>
    <x v="0"/>
    <x v="2"/>
  </r>
  <r>
    <x v="1013"/>
    <x v="15"/>
    <x v="1"/>
    <n v="0.31468859999999999"/>
    <x v="13"/>
    <n v="10"/>
    <x v="0"/>
    <x v="2"/>
  </r>
  <r>
    <x v="1013"/>
    <x v="8"/>
    <x v="1"/>
    <n v="0.3199244"/>
    <x v="13"/>
    <n v="10"/>
    <x v="0"/>
    <x v="2"/>
  </r>
  <r>
    <x v="1013"/>
    <x v="9"/>
    <x v="1"/>
    <n v="0.35103990000000002"/>
    <x v="13"/>
    <n v="10"/>
    <x v="0"/>
    <x v="2"/>
  </r>
  <r>
    <x v="1013"/>
    <x v="10"/>
    <x v="1"/>
    <n v="0.35384470000000001"/>
    <x v="13"/>
    <n v="10"/>
    <x v="0"/>
    <x v="2"/>
  </r>
  <r>
    <x v="1013"/>
    <x v="12"/>
    <x v="1"/>
    <n v="0.40182679999999998"/>
    <x v="13"/>
    <n v="10"/>
    <x v="0"/>
    <x v="2"/>
  </r>
  <r>
    <x v="1013"/>
    <x v="18"/>
    <x v="1"/>
    <n v="0.44219839999999999"/>
    <x v="13"/>
    <n v="10"/>
    <x v="0"/>
    <x v="2"/>
  </r>
  <r>
    <x v="1013"/>
    <x v="19"/>
    <x v="1"/>
    <n v="0.44182440000000001"/>
    <x v="13"/>
    <n v="10"/>
    <x v="0"/>
    <x v="2"/>
  </r>
  <r>
    <x v="1013"/>
    <x v="13"/>
    <x v="1"/>
    <n v="0.113299"/>
    <x v="13"/>
    <n v="10"/>
    <x v="0"/>
    <x v="2"/>
  </r>
  <r>
    <x v="1013"/>
    <x v="20"/>
    <x v="1"/>
    <n v="0.26190079999999999"/>
    <x v="13"/>
    <n v="10"/>
    <x v="0"/>
    <x v="2"/>
  </r>
  <r>
    <x v="1014"/>
    <x v="0"/>
    <x v="3"/>
    <n v="0.89949999999999997"/>
    <x v="13"/>
    <n v="11"/>
    <x v="0"/>
    <x v="2"/>
  </r>
  <r>
    <x v="1014"/>
    <x v="14"/>
    <x v="3"/>
    <n v="1.5518000000000001"/>
    <x v="13"/>
    <n v="11"/>
    <x v="0"/>
    <x v="2"/>
  </r>
  <r>
    <x v="1014"/>
    <x v="2"/>
    <x v="3"/>
    <n v="1.5819000000000001"/>
    <x v="13"/>
    <n v="11"/>
    <x v="0"/>
    <x v="2"/>
  </r>
  <r>
    <x v="1014"/>
    <x v="5"/>
    <x v="3"/>
    <n v="1.2212000000000001"/>
    <x v="13"/>
    <n v="11"/>
    <x v="0"/>
    <x v="2"/>
  </r>
  <r>
    <x v="1014"/>
    <x v="6"/>
    <x v="3"/>
    <n v="1.5456000000000001"/>
    <x v="13"/>
    <n v="11"/>
    <x v="0"/>
    <x v="2"/>
  </r>
  <r>
    <x v="1014"/>
    <x v="15"/>
    <x v="3"/>
    <n v="1.6877"/>
    <x v="13"/>
    <n v="11"/>
    <x v="0"/>
    <x v="2"/>
  </r>
  <r>
    <x v="1014"/>
    <x v="8"/>
    <x v="3"/>
    <n v="1.716"/>
    <x v="13"/>
    <n v="11"/>
    <x v="0"/>
    <x v="2"/>
  </r>
  <r>
    <x v="1014"/>
    <x v="9"/>
    <x v="3"/>
    <n v="1.8829"/>
    <x v="13"/>
    <n v="11"/>
    <x v="0"/>
    <x v="2"/>
  </r>
  <r>
    <x v="1014"/>
    <x v="10"/>
    <x v="3"/>
    <n v="1.8956"/>
    <x v="13"/>
    <n v="11"/>
    <x v="0"/>
    <x v="2"/>
  </r>
  <r>
    <x v="1014"/>
    <x v="12"/>
    <x v="3"/>
    <n v="2.1562999999999999"/>
    <x v="13"/>
    <n v="11"/>
    <x v="0"/>
    <x v="2"/>
  </r>
  <r>
    <x v="1014"/>
    <x v="18"/>
    <x v="3"/>
    <n v="2.3357999999999999"/>
    <x v="13"/>
    <n v="11"/>
    <x v="0"/>
    <x v="2"/>
  </r>
  <r>
    <x v="1014"/>
    <x v="19"/>
    <x v="3"/>
    <n v="2.3614999999999999"/>
    <x v="13"/>
    <n v="11"/>
    <x v="0"/>
    <x v="2"/>
  </r>
  <r>
    <x v="1014"/>
    <x v="13"/>
    <x v="3"/>
    <n v="1.0259"/>
    <x v="13"/>
    <n v="11"/>
    <x v="0"/>
    <x v="2"/>
  </r>
  <r>
    <x v="1014"/>
    <x v="20"/>
    <x v="3"/>
    <n v="1.4705999999999999"/>
    <x v="13"/>
    <n v="11"/>
    <x v="0"/>
    <x v="2"/>
  </r>
  <r>
    <x v="1014"/>
    <x v="0"/>
    <x v="2"/>
    <n v="0.56504080000000001"/>
    <x v="13"/>
    <n v="11"/>
    <x v="0"/>
    <x v="2"/>
  </r>
  <r>
    <x v="1014"/>
    <x v="14"/>
    <x v="2"/>
    <n v="0.89095599999999997"/>
    <x v="13"/>
    <n v="11"/>
    <x v="0"/>
    <x v="2"/>
  </r>
  <r>
    <x v="1014"/>
    <x v="2"/>
    <x v="2"/>
    <n v="0.91542760000000001"/>
    <x v="13"/>
    <n v="11"/>
    <x v="0"/>
    <x v="2"/>
  </r>
  <r>
    <x v="1014"/>
    <x v="5"/>
    <x v="2"/>
    <n v="0.97431800000000002"/>
    <x v="13"/>
    <n v="11"/>
    <x v="0"/>
    <x v="2"/>
  </r>
  <r>
    <x v="1014"/>
    <x v="6"/>
    <x v="2"/>
    <n v="0.86738539999999997"/>
    <x v="13"/>
    <n v="11"/>
    <x v="0"/>
    <x v="2"/>
  </r>
  <r>
    <x v="1014"/>
    <x v="15"/>
    <x v="2"/>
    <n v="0.85794389999999998"/>
    <x v="13"/>
    <n v="11"/>
    <x v="0"/>
    <x v="2"/>
  </r>
  <r>
    <x v="1014"/>
    <x v="8"/>
    <x v="2"/>
    <n v="0.88095190000000001"/>
    <x v="13"/>
    <n v="11"/>
    <x v="0"/>
    <x v="2"/>
  </r>
  <r>
    <x v="1014"/>
    <x v="9"/>
    <x v="2"/>
    <n v="1.016643"/>
    <x v="13"/>
    <n v="11"/>
    <x v="0"/>
    <x v="2"/>
  </r>
  <r>
    <x v="1014"/>
    <x v="10"/>
    <x v="2"/>
    <n v="1.0269680000000001"/>
    <x v="13"/>
    <n v="11"/>
    <x v="0"/>
    <x v="2"/>
  </r>
  <r>
    <x v="1014"/>
    <x v="12"/>
    <x v="2"/>
    <n v="1.2389190000000001"/>
    <x v="13"/>
    <n v="11"/>
    <x v="0"/>
    <x v="2"/>
  </r>
  <r>
    <x v="1014"/>
    <x v="18"/>
    <x v="2"/>
    <n v="1.792724"/>
    <x v="13"/>
    <n v="11"/>
    <x v="0"/>
    <x v="2"/>
  </r>
  <r>
    <x v="1014"/>
    <x v="19"/>
    <x v="2"/>
    <n v="1.783919"/>
    <x v="13"/>
    <n v="11"/>
    <x v="0"/>
    <x v="2"/>
  </r>
  <r>
    <x v="1014"/>
    <x v="13"/>
    <x v="2"/>
    <n v="0.81816610000000001"/>
    <x v="13"/>
    <n v="11"/>
    <x v="0"/>
    <x v="2"/>
  </r>
  <r>
    <x v="1014"/>
    <x v="20"/>
    <x v="2"/>
    <n v="1.0596099999999999"/>
    <x v="13"/>
    <n v="11"/>
    <x v="0"/>
    <x v="2"/>
  </r>
  <r>
    <x v="1014"/>
    <x v="0"/>
    <x v="0"/>
    <n v="0.16625999999999999"/>
    <x v="13"/>
    <n v="11"/>
    <x v="0"/>
    <x v="2"/>
  </r>
  <r>
    <x v="1014"/>
    <x v="14"/>
    <x v="0"/>
    <n v="0.37067"/>
    <x v="13"/>
    <n v="11"/>
    <x v="0"/>
    <x v="2"/>
  </r>
  <r>
    <x v="1014"/>
    <x v="2"/>
    <x v="0"/>
    <n v="0.37067"/>
    <x v="13"/>
    <n v="11"/>
    <x v="0"/>
    <x v="2"/>
  </r>
  <r>
    <x v="1014"/>
    <x v="5"/>
    <x v="0"/>
    <n v="0.10639"/>
    <x v="13"/>
    <n v="11"/>
    <x v="0"/>
    <x v="2"/>
  </r>
  <r>
    <x v="1014"/>
    <x v="6"/>
    <x v="0"/>
    <n v="0.38919999999999999"/>
    <x v="13"/>
    <n v="11"/>
    <x v="0"/>
    <x v="2"/>
  </r>
  <r>
    <x v="1014"/>
    <x v="15"/>
    <x v="0"/>
    <n v="0.51417000000000002"/>
    <x v="13"/>
    <n v="11"/>
    <x v="0"/>
    <x v="2"/>
  </r>
  <r>
    <x v="1014"/>
    <x v="8"/>
    <x v="0"/>
    <n v="0.51417000000000002"/>
    <x v="13"/>
    <n v="11"/>
    <x v="0"/>
    <x v="2"/>
  </r>
  <r>
    <x v="1014"/>
    <x v="9"/>
    <x v="0"/>
    <n v="0.51417000000000002"/>
    <x v="13"/>
    <n v="11"/>
    <x v="0"/>
    <x v="2"/>
  </r>
  <r>
    <x v="1014"/>
    <x v="10"/>
    <x v="0"/>
    <n v="0.51417000000000002"/>
    <x v="13"/>
    <n v="11"/>
    <x v="0"/>
    <x v="2"/>
  </r>
  <r>
    <x v="1014"/>
    <x v="12"/>
    <x v="0"/>
    <n v="0.51417000000000002"/>
    <x v="13"/>
    <n v="11"/>
    <x v="0"/>
    <x v="2"/>
  </r>
  <r>
    <x v="1014"/>
    <x v="18"/>
    <x v="0"/>
    <n v="0.10630000000000001"/>
    <x v="13"/>
    <n v="11"/>
    <x v="0"/>
    <x v="2"/>
  </r>
  <r>
    <x v="1014"/>
    <x v="19"/>
    <x v="0"/>
    <n v="0.13600000000000001"/>
    <x v="13"/>
    <n v="11"/>
    <x v="0"/>
    <x v="2"/>
  </r>
  <r>
    <x v="1014"/>
    <x v="13"/>
    <x v="0"/>
    <n v="8.9709999999999998E-2"/>
    <x v="13"/>
    <n v="11"/>
    <x v="0"/>
    <x v="2"/>
  </r>
  <r>
    <x v="1014"/>
    <x v="20"/>
    <x v="0"/>
    <n v="0.13600000000000001"/>
    <x v="13"/>
    <n v="11"/>
    <x v="0"/>
    <x v="2"/>
  </r>
  <r>
    <x v="1014"/>
    <x v="0"/>
    <x v="1"/>
    <n v="0.16819919999999999"/>
    <x v="13"/>
    <n v="11"/>
    <x v="0"/>
    <x v="2"/>
  </r>
  <r>
    <x v="1014"/>
    <x v="14"/>
    <x v="1"/>
    <n v="0.29017399999999999"/>
    <x v="13"/>
    <n v="11"/>
    <x v="0"/>
    <x v="2"/>
  </r>
  <r>
    <x v="1014"/>
    <x v="2"/>
    <x v="1"/>
    <n v="0.29580240000000002"/>
    <x v="13"/>
    <n v="11"/>
    <x v="0"/>
    <x v="2"/>
  </r>
  <r>
    <x v="1014"/>
    <x v="5"/>
    <x v="1"/>
    <n v="0.14049200000000001"/>
    <x v="13"/>
    <n v="11"/>
    <x v="0"/>
    <x v="2"/>
  </r>
  <r>
    <x v="1014"/>
    <x v="6"/>
    <x v="1"/>
    <n v="0.28901460000000001"/>
    <x v="13"/>
    <n v="11"/>
    <x v="0"/>
    <x v="2"/>
  </r>
  <r>
    <x v="1014"/>
    <x v="15"/>
    <x v="1"/>
    <n v="0.31558619999999998"/>
    <x v="13"/>
    <n v="11"/>
    <x v="0"/>
    <x v="2"/>
  </r>
  <r>
    <x v="1014"/>
    <x v="8"/>
    <x v="1"/>
    <n v="0.320878"/>
    <x v="13"/>
    <n v="11"/>
    <x v="0"/>
    <x v="2"/>
  </r>
  <r>
    <x v="1014"/>
    <x v="9"/>
    <x v="1"/>
    <n v="0.35208699999999998"/>
    <x v="13"/>
    <n v="11"/>
    <x v="0"/>
    <x v="2"/>
  </r>
  <r>
    <x v="1014"/>
    <x v="10"/>
    <x v="1"/>
    <n v="0.35446179999999999"/>
    <x v="13"/>
    <n v="11"/>
    <x v="0"/>
    <x v="2"/>
  </r>
  <r>
    <x v="1014"/>
    <x v="12"/>
    <x v="1"/>
    <n v="0.40321059999999997"/>
    <x v="13"/>
    <n v="11"/>
    <x v="0"/>
    <x v="2"/>
  </r>
  <r>
    <x v="1014"/>
    <x v="18"/>
    <x v="1"/>
    <n v="0.43677559999999999"/>
    <x v="13"/>
    <n v="11"/>
    <x v="0"/>
    <x v="2"/>
  </r>
  <r>
    <x v="1014"/>
    <x v="19"/>
    <x v="1"/>
    <n v="0.44158130000000001"/>
    <x v="13"/>
    <n v="11"/>
    <x v="0"/>
    <x v="2"/>
  </r>
  <r>
    <x v="1014"/>
    <x v="13"/>
    <x v="1"/>
    <n v="0.1180239"/>
    <x v="13"/>
    <n v="11"/>
    <x v="0"/>
    <x v="2"/>
  </r>
  <r>
    <x v="1014"/>
    <x v="20"/>
    <x v="1"/>
    <n v="0.27499020000000002"/>
    <x v="13"/>
    <n v="11"/>
    <x v="0"/>
    <x v="2"/>
  </r>
  <r>
    <x v="1015"/>
    <x v="0"/>
    <x v="3"/>
    <n v="0.88180000000000003"/>
    <x v="13"/>
    <n v="12"/>
    <x v="0"/>
    <x v="2"/>
  </r>
  <r>
    <x v="1015"/>
    <x v="14"/>
    <x v="3"/>
    <n v="1.5150999999999999"/>
    <x v="13"/>
    <n v="12"/>
    <x v="0"/>
    <x v="2"/>
  </r>
  <r>
    <x v="1015"/>
    <x v="2"/>
    <x v="3"/>
    <n v="1.5447"/>
    <x v="13"/>
    <n v="12"/>
    <x v="0"/>
    <x v="2"/>
  </r>
  <r>
    <x v="1015"/>
    <x v="5"/>
    <x v="3"/>
    <n v="1.1892"/>
    <x v="13"/>
    <n v="12"/>
    <x v="0"/>
    <x v="2"/>
  </r>
  <r>
    <x v="1015"/>
    <x v="6"/>
    <x v="3"/>
    <n v="1.51"/>
    <x v="13"/>
    <n v="12"/>
    <x v="0"/>
    <x v="2"/>
  </r>
  <r>
    <x v="1015"/>
    <x v="15"/>
    <x v="3"/>
    <n v="1.6568000000000001"/>
    <x v="13"/>
    <n v="12"/>
    <x v="0"/>
    <x v="2"/>
  </r>
  <r>
    <x v="1015"/>
    <x v="8"/>
    <x v="3"/>
    <n v="1.6747000000000001"/>
    <x v="13"/>
    <n v="12"/>
    <x v="0"/>
    <x v="2"/>
  </r>
  <r>
    <x v="1015"/>
    <x v="9"/>
    <x v="3"/>
    <n v="1.8589"/>
    <x v="13"/>
    <n v="12"/>
    <x v="0"/>
    <x v="2"/>
  </r>
  <r>
    <x v="1015"/>
    <x v="10"/>
    <x v="3"/>
    <n v="1.8638999999999999"/>
    <x v="13"/>
    <n v="12"/>
    <x v="0"/>
    <x v="2"/>
  </r>
  <r>
    <x v="1015"/>
    <x v="12"/>
    <x v="3"/>
    <n v="2.1465000000000001"/>
    <x v="13"/>
    <n v="12"/>
    <x v="0"/>
    <x v="2"/>
  </r>
  <r>
    <x v="1015"/>
    <x v="18"/>
    <x v="3"/>
    <n v="2.3641000000000001"/>
    <x v="13"/>
    <n v="12"/>
    <x v="0"/>
    <x v="2"/>
  </r>
  <r>
    <x v="1015"/>
    <x v="19"/>
    <x v="3"/>
    <n v="2.3742000000000001"/>
    <x v="13"/>
    <n v="12"/>
    <x v="0"/>
    <x v="2"/>
  </r>
  <r>
    <x v="1015"/>
    <x v="13"/>
    <x v="3"/>
    <n v="0.97789999999999999"/>
    <x v="13"/>
    <n v="12"/>
    <x v="0"/>
    <x v="2"/>
  </r>
  <r>
    <x v="1015"/>
    <x v="20"/>
    <x v="3"/>
    <n v="1.4705999999999999"/>
    <x v="13"/>
    <n v="12"/>
    <x v="0"/>
    <x v="2"/>
  </r>
  <r>
    <x v="1015"/>
    <x v="0"/>
    <x v="2"/>
    <n v="0.55065050000000004"/>
    <x v="13"/>
    <n v="12"/>
    <x v="0"/>
    <x v="2"/>
  </r>
  <r>
    <x v="1015"/>
    <x v="14"/>
    <x v="2"/>
    <n v="0.86111870000000001"/>
    <x v="13"/>
    <n v="12"/>
    <x v="0"/>
    <x v="2"/>
  </r>
  <r>
    <x v="1015"/>
    <x v="2"/>
    <x v="2"/>
    <n v="0.88518370000000002"/>
    <x v="13"/>
    <n v="12"/>
    <x v="0"/>
    <x v="2"/>
  </r>
  <r>
    <x v="1015"/>
    <x v="5"/>
    <x v="2"/>
    <n v="0.94599940000000005"/>
    <x v="13"/>
    <n v="12"/>
    <x v="0"/>
    <x v="2"/>
  </r>
  <r>
    <x v="1015"/>
    <x v="6"/>
    <x v="2"/>
    <n v="0.83844229999999997"/>
    <x v="13"/>
    <n v="12"/>
    <x v="0"/>
    <x v="2"/>
  </r>
  <r>
    <x v="1015"/>
    <x v="15"/>
    <x v="2"/>
    <n v="0.83282199999999995"/>
    <x v="13"/>
    <n v="12"/>
    <x v="0"/>
    <x v="2"/>
  </r>
  <r>
    <x v="1015"/>
    <x v="8"/>
    <x v="2"/>
    <n v="0.84737479999999998"/>
    <x v="13"/>
    <n v="12"/>
    <x v="0"/>
    <x v="2"/>
  </r>
  <r>
    <x v="1015"/>
    <x v="9"/>
    <x v="2"/>
    <n v="0.99713079999999998"/>
    <x v="13"/>
    <n v="12"/>
    <x v="0"/>
    <x v="2"/>
  </r>
  <r>
    <x v="1015"/>
    <x v="10"/>
    <x v="2"/>
    <n v="1.001196"/>
    <x v="13"/>
    <n v="12"/>
    <x v="0"/>
    <x v="2"/>
  </r>
  <r>
    <x v="1015"/>
    <x v="12"/>
    <x v="2"/>
    <n v="1.230952"/>
    <x v="13"/>
    <n v="12"/>
    <x v="0"/>
    <x v="2"/>
  </r>
  <r>
    <x v="1015"/>
    <x v="18"/>
    <x v="2"/>
    <n v="1.815733"/>
    <x v="13"/>
    <n v="12"/>
    <x v="0"/>
    <x v="2"/>
  </r>
  <r>
    <x v="1015"/>
    <x v="19"/>
    <x v="2"/>
    <n v="1.794244"/>
    <x v="13"/>
    <n v="12"/>
    <x v="0"/>
    <x v="2"/>
  </r>
  <r>
    <x v="1015"/>
    <x v="13"/>
    <x v="2"/>
    <n v="0.7756883"/>
    <x v="13"/>
    <n v="12"/>
    <x v="0"/>
    <x v="2"/>
  </r>
  <r>
    <x v="1015"/>
    <x v="20"/>
    <x v="2"/>
    <n v="1.0596099999999999"/>
    <x v="13"/>
    <n v="12"/>
    <x v="0"/>
    <x v="2"/>
  </r>
  <r>
    <x v="1015"/>
    <x v="0"/>
    <x v="0"/>
    <n v="0.16625999999999999"/>
    <x v="13"/>
    <n v="12"/>
    <x v="0"/>
    <x v="2"/>
  </r>
  <r>
    <x v="1015"/>
    <x v="14"/>
    <x v="0"/>
    <n v="0.37067"/>
    <x v="13"/>
    <n v="12"/>
    <x v="0"/>
    <x v="2"/>
  </r>
  <r>
    <x v="1015"/>
    <x v="2"/>
    <x v="0"/>
    <n v="0.37067"/>
    <x v="13"/>
    <n v="12"/>
    <x v="0"/>
    <x v="2"/>
  </r>
  <r>
    <x v="1015"/>
    <x v="5"/>
    <x v="0"/>
    <n v="0.10639"/>
    <x v="13"/>
    <n v="12"/>
    <x v="0"/>
    <x v="2"/>
  </r>
  <r>
    <x v="1015"/>
    <x v="6"/>
    <x v="0"/>
    <n v="0.38919999999999999"/>
    <x v="13"/>
    <n v="12"/>
    <x v="0"/>
    <x v="2"/>
  </r>
  <r>
    <x v="1015"/>
    <x v="15"/>
    <x v="0"/>
    <n v="0.51417000000000002"/>
    <x v="13"/>
    <n v="12"/>
    <x v="0"/>
    <x v="2"/>
  </r>
  <r>
    <x v="1015"/>
    <x v="8"/>
    <x v="0"/>
    <n v="0.51417000000000002"/>
    <x v="13"/>
    <n v="12"/>
    <x v="0"/>
    <x v="2"/>
  </r>
  <r>
    <x v="1015"/>
    <x v="9"/>
    <x v="0"/>
    <n v="0.51417000000000002"/>
    <x v="13"/>
    <n v="12"/>
    <x v="0"/>
    <x v="2"/>
  </r>
  <r>
    <x v="1015"/>
    <x v="10"/>
    <x v="0"/>
    <n v="0.51417000000000002"/>
    <x v="13"/>
    <n v="12"/>
    <x v="0"/>
    <x v="2"/>
  </r>
  <r>
    <x v="1015"/>
    <x v="12"/>
    <x v="0"/>
    <n v="0.51417000000000002"/>
    <x v="13"/>
    <n v="12"/>
    <x v="0"/>
    <x v="2"/>
  </r>
  <r>
    <x v="1015"/>
    <x v="18"/>
    <x v="0"/>
    <n v="0.10630000000000001"/>
    <x v="13"/>
    <n v="12"/>
    <x v="0"/>
    <x v="2"/>
  </r>
  <r>
    <x v="1015"/>
    <x v="19"/>
    <x v="0"/>
    <n v="0.13600000000000001"/>
    <x v="13"/>
    <n v="12"/>
    <x v="0"/>
    <x v="2"/>
  </r>
  <r>
    <x v="1015"/>
    <x v="13"/>
    <x v="0"/>
    <n v="8.9709999999999998E-2"/>
    <x v="13"/>
    <n v="12"/>
    <x v="0"/>
    <x v="2"/>
  </r>
  <r>
    <x v="1015"/>
    <x v="20"/>
    <x v="0"/>
    <n v="0.13600000000000001"/>
    <x v="13"/>
    <n v="12"/>
    <x v="0"/>
    <x v="2"/>
  </r>
  <r>
    <x v="1015"/>
    <x v="0"/>
    <x v="1"/>
    <n v="0.16488939999999999"/>
    <x v="13"/>
    <n v="12"/>
    <x v="0"/>
    <x v="2"/>
  </r>
  <r>
    <x v="1015"/>
    <x v="14"/>
    <x v="1"/>
    <n v="0.28331139999999999"/>
    <x v="13"/>
    <n v="12"/>
    <x v="0"/>
    <x v="2"/>
  </r>
  <r>
    <x v="1015"/>
    <x v="2"/>
    <x v="1"/>
    <n v="0.2888463"/>
    <x v="13"/>
    <n v="12"/>
    <x v="0"/>
    <x v="2"/>
  </r>
  <r>
    <x v="1015"/>
    <x v="5"/>
    <x v="1"/>
    <n v="0.1368106"/>
    <x v="13"/>
    <n v="12"/>
    <x v="0"/>
    <x v="2"/>
  </r>
  <r>
    <x v="1015"/>
    <x v="6"/>
    <x v="1"/>
    <n v="0.28235769999999999"/>
    <x v="13"/>
    <n v="12"/>
    <x v="0"/>
    <x v="2"/>
  </r>
  <r>
    <x v="1015"/>
    <x v="15"/>
    <x v="1"/>
    <n v="0.30980809999999998"/>
    <x v="13"/>
    <n v="12"/>
    <x v="0"/>
    <x v="2"/>
  </r>
  <r>
    <x v="1015"/>
    <x v="8"/>
    <x v="1"/>
    <n v="0.31315530000000003"/>
    <x v="13"/>
    <n v="12"/>
    <x v="0"/>
    <x v="2"/>
  </r>
  <r>
    <x v="1015"/>
    <x v="9"/>
    <x v="1"/>
    <n v="0.3475992"/>
    <x v="13"/>
    <n v="12"/>
    <x v="0"/>
    <x v="2"/>
  </r>
  <r>
    <x v="1015"/>
    <x v="10"/>
    <x v="1"/>
    <n v="0.34853410000000001"/>
    <x v="13"/>
    <n v="12"/>
    <x v="0"/>
    <x v="2"/>
  </r>
  <r>
    <x v="1015"/>
    <x v="12"/>
    <x v="1"/>
    <n v="0.40137810000000002"/>
    <x v="13"/>
    <n v="12"/>
    <x v="0"/>
    <x v="2"/>
  </r>
  <r>
    <x v="1015"/>
    <x v="18"/>
    <x v="1"/>
    <n v="0.4420675"/>
    <x v="13"/>
    <n v="12"/>
    <x v="0"/>
    <x v="2"/>
  </r>
  <r>
    <x v="1015"/>
    <x v="19"/>
    <x v="1"/>
    <n v="0.44395610000000002"/>
    <x v="13"/>
    <n v="12"/>
    <x v="0"/>
    <x v="2"/>
  </r>
  <r>
    <x v="1015"/>
    <x v="13"/>
    <x v="1"/>
    <n v="0.1125018"/>
    <x v="13"/>
    <n v="12"/>
    <x v="0"/>
    <x v="2"/>
  </r>
  <r>
    <x v="1015"/>
    <x v="20"/>
    <x v="1"/>
    <n v="0.27499020000000002"/>
    <x v="13"/>
    <n v="12"/>
    <x v="0"/>
    <x v="2"/>
  </r>
  <r>
    <x v="1016"/>
    <x v="0"/>
    <x v="3"/>
    <n v="0.84040000000000004"/>
    <x v="13"/>
    <n v="13"/>
    <x v="0"/>
    <x v="2"/>
  </r>
  <r>
    <x v="1016"/>
    <x v="14"/>
    <x v="3"/>
    <n v="1.5066999999999999"/>
    <x v="13"/>
    <n v="13"/>
    <x v="0"/>
    <x v="2"/>
  </r>
  <r>
    <x v="1016"/>
    <x v="2"/>
    <x v="3"/>
    <n v="1.5369999999999999"/>
    <x v="13"/>
    <n v="13"/>
    <x v="0"/>
    <x v="2"/>
  </r>
  <r>
    <x v="1016"/>
    <x v="5"/>
    <x v="3"/>
    <n v="1.1797"/>
    <x v="13"/>
    <n v="13"/>
    <x v="0"/>
    <x v="2"/>
  </r>
  <r>
    <x v="1016"/>
    <x v="6"/>
    <x v="3"/>
    <n v="1.4997"/>
    <x v="13"/>
    <n v="13"/>
    <x v="0"/>
    <x v="2"/>
  </r>
  <r>
    <x v="1016"/>
    <x v="15"/>
    <x v="3"/>
    <n v="1.6674"/>
    <x v="13"/>
    <n v="13"/>
    <x v="0"/>
    <x v="2"/>
  </r>
  <r>
    <x v="1016"/>
    <x v="8"/>
    <x v="3"/>
    <n v="1.6907000000000001"/>
    <x v="13"/>
    <n v="13"/>
    <x v="0"/>
    <x v="2"/>
  </r>
  <r>
    <x v="1016"/>
    <x v="9"/>
    <x v="3"/>
    <n v="1.8635999999999999"/>
    <x v="13"/>
    <n v="13"/>
    <x v="0"/>
    <x v="2"/>
  </r>
  <r>
    <x v="1016"/>
    <x v="10"/>
    <x v="3"/>
    <n v="1.8769"/>
    <x v="13"/>
    <n v="13"/>
    <x v="0"/>
    <x v="2"/>
  </r>
  <r>
    <x v="1016"/>
    <x v="12"/>
    <x v="3"/>
    <n v="2.1446000000000001"/>
    <x v="13"/>
    <n v="13"/>
    <x v="0"/>
    <x v="2"/>
  </r>
  <r>
    <x v="1016"/>
    <x v="18"/>
    <x v="3"/>
    <n v="2.3420999999999998"/>
    <x v="13"/>
    <n v="13"/>
    <x v="0"/>
    <x v="2"/>
  </r>
  <r>
    <x v="1016"/>
    <x v="19"/>
    <x v="3"/>
    <n v="2.3454999999999999"/>
    <x v="13"/>
    <n v="13"/>
    <x v="0"/>
    <x v="2"/>
  </r>
  <r>
    <x v="1016"/>
    <x v="13"/>
    <x v="3"/>
    <n v="0.97192000000000001"/>
    <x v="13"/>
    <n v="13"/>
    <x v="0"/>
    <x v="2"/>
  </r>
  <r>
    <x v="1016"/>
    <x v="20"/>
    <x v="3"/>
    <n v="1.4406000000000001"/>
    <x v="13"/>
    <n v="13"/>
    <x v="0"/>
    <x v="2"/>
  </r>
  <r>
    <x v="1016"/>
    <x v="0"/>
    <x v="2"/>
    <n v="0.51699200000000001"/>
    <x v="13"/>
    <n v="13"/>
    <x v="0"/>
    <x v="2"/>
  </r>
  <r>
    <x v="1016"/>
    <x v="14"/>
    <x v="2"/>
    <n v="0.85428939999999998"/>
    <x v="13"/>
    <n v="13"/>
    <x v="0"/>
    <x v="2"/>
  </r>
  <r>
    <x v="1016"/>
    <x v="2"/>
    <x v="2"/>
    <n v="0.87892349999999997"/>
    <x v="13"/>
    <n v="13"/>
    <x v="0"/>
    <x v="2"/>
  </r>
  <r>
    <x v="1016"/>
    <x v="5"/>
    <x v="2"/>
    <n v="0.93759230000000005"/>
    <x v="13"/>
    <n v="13"/>
    <x v="0"/>
    <x v="2"/>
  </r>
  <r>
    <x v="1016"/>
    <x v="6"/>
    <x v="2"/>
    <n v="0.83006829999999998"/>
    <x v="13"/>
    <n v="13"/>
    <x v="0"/>
    <x v="2"/>
  </r>
  <r>
    <x v="1016"/>
    <x v="15"/>
    <x v="2"/>
    <n v="0.84143970000000001"/>
    <x v="13"/>
    <n v="13"/>
    <x v="0"/>
    <x v="2"/>
  </r>
  <r>
    <x v="1016"/>
    <x v="8"/>
    <x v="2"/>
    <n v="0.86038300000000001"/>
    <x v="13"/>
    <n v="13"/>
    <x v="0"/>
    <x v="2"/>
  </r>
  <r>
    <x v="1016"/>
    <x v="9"/>
    <x v="2"/>
    <n v="1.0009520000000001"/>
    <x v="13"/>
    <n v="13"/>
    <x v="0"/>
    <x v="2"/>
  </r>
  <r>
    <x v="1016"/>
    <x v="10"/>
    <x v="2"/>
    <n v="1.011765"/>
    <x v="13"/>
    <n v="13"/>
    <x v="0"/>
    <x v="2"/>
  </r>
  <r>
    <x v="1016"/>
    <x v="12"/>
    <x v="2"/>
    <n v="1.2294069999999999"/>
    <x v="13"/>
    <n v="13"/>
    <x v="0"/>
    <x v="2"/>
  </r>
  <r>
    <x v="1016"/>
    <x v="18"/>
    <x v="2"/>
    <n v="1.7978460000000001"/>
    <x v="13"/>
    <n v="13"/>
    <x v="0"/>
    <x v="2"/>
  </r>
  <r>
    <x v="1016"/>
    <x v="19"/>
    <x v="2"/>
    <n v="1.7709109999999999"/>
    <x v="13"/>
    <n v="13"/>
    <x v="0"/>
    <x v="2"/>
  </r>
  <r>
    <x v="1016"/>
    <x v="13"/>
    <x v="2"/>
    <n v="0.77039619999999998"/>
    <x v="13"/>
    <n v="13"/>
    <x v="0"/>
    <x v="2"/>
  </r>
  <r>
    <x v="1016"/>
    <x v="20"/>
    <x v="2"/>
    <n v="1.03522"/>
    <x v="13"/>
    <n v="13"/>
    <x v="0"/>
    <x v="2"/>
  </r>
  <r>
    <x v="1016"/>
    <x v="0"/>
    <x v="0"/>
    <n v="0.16625999999999999"/>
    <x v="13"/>
    <n v="13"/>
    <x v="0"/>
    <x v="2"/>
  </r>
  <r>
    <x v="1016"/>
    <x v="14"/>
    <x v="0"/>
    <n v="0.37067"/>
    <x v="13"/>
    <n v="13"/>
    <x v="0"/>
    <x v="2"/>
  </r>
  <r>
    <x v="1016"/>
    <x v="2"/>
    <x v="0"/>
    <n v="0.37067"/>
    <x v="13"/>
    <n v="13"/>
    <x v="0"/>
    <x v="2"/>
  </r>
  <r>
    <x v="1016"/>
    <x v="5"/>
    <x v="0"/>
    <n v="0.10639"/>
    <x v="13"/>
    <n v="13"/>
    <x v="0"/>
    <x v="2"/>
  </r>
  <r>
    <x v="1016"/>
    <x v="6"/>
    <x v="0"/>
    <n v="0.38919999999999999"/>
    <x v="13"/>
    <n v="13"/>
    <x v="0"/>
    <x v="2"/>
  </r>
  <r>
    <x v="1016"/>
    <x v="15"/>
    <x v="0"/>
    <n v="0.51417000000000002"/>
    <x v="13"/>
    <n v="13"/>
    <x v="0"/>
    <x v="2"/>
  </r>
  <r>
    <x v="1016"/>
    <x v="8"/>
    <x v="0"/>
    <n v="0.51417000000000002"/>
    <x v="13"/>
    <n v="13"/>
    <x v="0"/>
    <x v="2"/>
  </r>
  <r>
    <x v="1016"/>
    <x v="9"/>
    <x v="0"/>
    <n v="0.51417000000000002"/>
    <x v="13"/>
    <n v="13"/>
    <x v="0"/>
    <x v="2"/>
  </r>
  <r>
    <x v="1016"/>
    <x v="10"/>
    <x v="0"/>
    <n v="0.51417000000000002"/>
    <x v="13"/>
    <n v="13"/>
    <x v="0"/>
    <x v="2"/>
  </r>
  <r>
    <x v="1016"/>
    <x v="12"/>
    <x v="0"/>
    <n v="0.51417000000000002"/>
    <x v="13"/>
    <n v="13"/>
    <x v="0"/>
    <x v="2"/>
  </r>
  <r>
    <x v="1016"/>
    <x v="18"/>
    <x v="0"/>
    <n v="0.10630000000000001"/>
    <x v="13"/>
    <n v="13"/>
    <x v="0"/>
    <x v="2"/>
  </r>
  <r>
    <x v="1016"/>
    <x v="19"/>
    <x v="0"/>
    <n v="0.13600000000000001"/>
    <x v="13"/>
    <n v="13"/>
    <x v="0"/>
    <x v="2"/>
  </r>
  <r>
    <x v="1016"/>
    <x v="13"/>
    <x v="0"/>
    <n v="8.9709999999999998E-2"/>
    <x v="13"/>
    <n v="13"/>
    <x v="0"/>
    <x v="2"/>
  </r>
  <r>
    <x v="1016"/>
    <x v="20"/>
    <x v="0"/>
    <n v="0.13600000000000001"/>
    <x v="13"/>
    <n v="13"/>
    <x v="0"/>
    <x v="2"/>
  </r>
  <r>
    <x v="1016"/>
    <x v="0"/>
    <x v="1"/>
    <n v="0.15714800000000001"/>
    <x v="13"/>
    <n v="13"/>
    <x v="0"/>
    <x v="2"/>
  </r>
  <r>
    <x v="1016"/>
    <x v="14"/>
    <x v="1"/>
    <n v="0.28174070000000001"/>
    <x v="13"/>
    <n v="13"/>
    <x v="0"/>
    <x v="2"/>
  </r>
  <r>
    <x v="1016"/>
    <x v="2"/>
    <x v="1"/>
    <n v="0.28740650000000001"/>
    <x v="13"/>
    <n v="13"/>
    <x v="0"/>
    <x v="2"/>
  </r>
  <r>
    <x v="1016"/>
    <x v="5"/>
    <x v="1"/>
    <n v="0.1357177"/>
    <x v="13"/>
    <n v="13"/>
    <x v="0"/>
    <x v="2"/>
  </r>
  <r>
    <x v="1016"/>
    <x v="6"/>
    <x v="1"/>
    <n v="0.28043170000000001"/>
    <x v="13"/>
    <n v="13"/>
    <x v="0"/>
    <x v="2"/>
  </r>
  <r>
    <x v="1016"/>
    <x v="15"/>
    <x v="1"/>
    <n v="0.31179030000000002"/>
    <x v="13"/>
    <n v="13"/>
    <x v="0"/>
    <x v="2"/>
  </r>
  <r>
    <x v="1016"/>
    <x v="8"/>
    <x v="1"/>
    <n v="0.31614720000000002"/>
    <x v="13"/>
    <n v="13"/>
    <x v="0"/>
    <x v="2"/>
  </r>
  <r>
    <x v="1016"/>
    <x v="9"/>
    <x v="1"/>
    <n v="0.34847800000000001"/>
    <x v="13"/>
    <n v="13"/>
    <x v="0"/>
    <x v="2"/>
  </r>
  <r>
    <x v="1016"/>
    <x v="10"/>
    <x v="1"/>
    <n v="0.35096500000000003"/>
    <x v="13"/>
    <n v="13"/>
    <x v="0"/>
    <x v="2"/>
  </r>
  <r>
    <x v="1016"/>
    <x v="12"/>
    <x v="1"/>
    <n v="0.40102280000000001"/>
    <x v="13"/>
    <n v="13"/>
    <x v="0"/>
    <x v="2"/>
  </r>
  <r>
    <x v="1016"/>
    <x v="18"/>
    <x v="1"/>
    <n v="0.4379537"/>
    <x v="13"/>
    <n v="13"/>
    <x v="0"/>
    <x v="2"/>
  </r>
  <r>
    <x v="1016"/>
    <x v="19"/>
    <x v="1"/>
    <n v="0.43858940000000002"/>
    <x v="13"/>
    <n v="13"/>
    <x v="0"/>
    <x v="2"/>
  </r>
  <r>
    <x v="1016"/>
    <x v="13"/>
    <x v="1"/>
    <n v="0.1118138"/>
    <x v="13"/>
    <n v="13"/>
    <x v="0"/>
    <x v="2"/>
  </r>
  <r>
    <x v="1016"/>
    <x v="20"/>
    <x v="1"/>
    <n v="0.26938050000000002"/>
    <x v="13"/>
    <n v="13"/>
    <x v="0"/>
    <x v="2"/>
  </r>
  <r>
    <x v="1017"/>
    <x v="0"/>
    <x v="3"/>
    <n v="0.84140000000000004"/>
    <x v="13"/>
    <n v="14"/>
    <x v="1"/>
    <x v="3"/>
  </r>
  <r>
    <x v="1017"/>
    <x v="14"/>
    <x v="3"/>
    <n v="1.494"/>
    <x v="13"/>
    <n v="14"/>
    <x v="1"/>
    <x v="3"/>
  </r>
  <r>
    <x v="1017"/>
    <x v="2"/>
    <x v="3"/>
    <n v="1.5226"/>
    <x v="13"/>
    <n v="14"/>
    <x v="1"/>
    <x v="3"/>
  </r>
  <r>
    <x v="1017"/>
    <x v="5"/>
    <x v="3"/>
    <n v="1.1685000000000001"/>
    <x v="13"/>
    <n v="14"/>
    <x v="1"/>
    <x v="3"/>
  </r>
  <r>
    <x v="1017"/>
    <x v="6"/>
    <x v="3"/>
    <n v="1.4883"/>
    <x v="13"/>
    <n v="14"/>
    <x v="1"/>
    <x v="3"/>
  </r>
  <r>
    <x v="1017"/>
    <x v="15"/>
    <x v="3"/>
    <n v="1.6931"/>
    <x v="13"/>
    <n v="14"/>
    <x v="1"/>
    <x v="3"/>
  </r>
  <r>
    <x v="1017"/>
    <x v="8"/>
    <x v="3"/>
    <n v="1.7179"/>
    <x v="13"/>
    <n v="14"/>
    <x v="1"/>
    <x v="3"/>
  </r>
  <r>
    <x v="1017"/>
    <x v="9"/>
    <x v="3"/>
    <n v="1.8802000000000001"/>
    <x v="13"/>
    <n v="14"/>
    <x v="1"/>
    <x v="3"/>
  </r>
  <r>
    <x v="1017"/>
    <x v="10"/>
    <x v="3"/>
    <n v="1.8969"/>
    <x v="13"/>
    <n v="14"/>
    <x v="1"/>
    <x v="3"/>
  </r>
  <r>
    <x v="1017"/>
    <x v="12"/>
    <x v="3"/>
    <n v="2.1492"/>
    <x v="13"/>
    <n v="14"/>
    <x v="1"/>
    <x v="3"/>
  </r>
  <r>
    <x v="1017"/>
    <x v="18"/>
    <x v="3"/>
    <n v="2.3060999999999998"/>
    <x v="13"/>
    <n v="14"/>
    <x v="1"/>
    <x v="3"/>
  </r>
  <r>
    <x v="1017"/>
    <x v="19"/>
    <x v="3"/>
    <n v="2.2477999999999998"/>
    <x v="13"/>
    <n v="14"/>
    <x v="1"/>
    <x v="3"/>
  </r>
  <r>
    <x v="1017"/>
    <x v="13"/>
    <x v="3"/>
    <n v="0.96179999999999999"/>
    <x v="13"/>
    <n v="14"/>
    <x v="1"/>
    <x v="3"/>
  </r>
  <r>
    <x v="1017"/>
    <x v="20"/>
    <x v="3"/>
    <n v="1.3355999999999999"/>
    <x v="13"/>
    <n v="14"/>
    <x v="1"/>
    <x v="3"/>
  </r>
  <r>
    <x v="1017"/>
    <x v="0"/>
    <x v="2"/>
    <n v="0.51780499999999996"/>
    <x v="13"/>
    <n v="14"/>
    <x v="1"/>
    <x v="3"/>
  </r>
  <r>
    <x v="1017"/>
    <x v="14"/>
    <x v="2"/>
    <n v="0.84396420000000005"/>
    <x v="13"/>
    <n v="14"/>
    <x v="1"/>
    <x v="3"/>
  </r>
  <r>
    <x v="1017"/>
    <x v="2"/>
    <x v="2"/>
    <n v="0.86721630000000005"/>
    <x v="13"/>
    <n v="14"/>
    <x v="1"/>
    <x v="3"/>
  </r>
  <r>
    <x v="1017"/>
    <x v="5"/>
    <x v="2"/>
    <n v="0.92768070000000002"/>
    <x v="13"/>
    <n v="14"/>
    <x v="1"/>
    <x v="3"/>
  </r>
  <r>
    <x v="1017"/>
    <x v="6"/>
    <x v="2"/>
    <n v="0.82079999999999997"/>
    <x v="13"/>
    <n v="14"/>
    <x v="1"/>
    <x v="3"/>
  </r>
  <r>
    <x v="1017"/>
    <x v="15"/>
    <x v="2"/>
    <n v="0.86233409999999999"/>
    <x v="13"/>
    <n v="14"/>
    <x v="1"/>
    <x v="3"/>
  </r>
  <r>
    <x v="1017"/>
    <x v="8"/>
    <x v="2"/>
    <n v="0.88249679999999997"/>
    <x v="13"/>
    <n v="14"/>
    <x v="1"/>
    <x v="3"/>
  </r>
  <r>
    <x v="1017"/>
    <x v="9"/>
    <x v="2"/>
    <n v="1.014448"/>
    <x v="13"/>
    <n v="14"/>
    <x v="1"/>
    <x v="3"/>
  </r>
  <r>
    <x v="1017"/>
    <x v="10"/>
    <x v="2"/>
    <n v="1.028025"/>
    <x v="13"/>
    <n v="14"/>
    <x v="1"/>
    <x v="3"/>
  </r>
  <r>
    <x v="1017"/>
    <x v="12"/>
    <x v="2"/>
    <n v="1.233147"/>
    <x v="13"/>
    <n v="14"/>
    <x v="1"/>
    <x v="3"/>
  </r>
  <r>
    <x v="1017"/>
    <x v="18"/>
    <x v="2"/>
    <n v="1.768578"/>
    <x v="13"/>
    <n v="14"/>
    <x v="1"/>
    <x v="3"/>
  </r>
  <r>
    <x v="1017"/>
    <x v="19"/>
    <x v="2"/>
    <n v="1.6914800000000001"/>
    <x v="13"/>
    <n v="14"/>
    <x v="1"/>
    <x v="3"/>
  </r>
  <r>
    <x v="1017"/>
    <x v="13"/>
    <x v="2"/>
    <n v="0.76144040000000002"/>
    <x v="13"/>
    <n v="14"/>
    <x v="1"/>
    <x v="3"/>
  </r>
  <r>
    <x v="1017"/>
    <x v="20"/>
    <x v="2"/>
    <n v="0.94985370000000002"/>
    <x v="13"/>
    <n v="14"/>
    <x v="1"/>
    <x v="3"/>
  </r>
  <r>
    <x v="1017"/>
    <x v="0"/>
    <x v="0"/>
    <n v="0.16625999999999999"/>
    <x v="13"/>
    <n v="14"/>
    <x v="1"/>
    <x v="3"/>
  </r>
  <r>
    <x v="1017"/>
    <x v="14"/>
    <x v="0"/>
    <n v="0.37067"/>
    <x v="13"/>
    <n v="14"/>
    <x v="1"/>
    <x v="3"/>
  </r>
  <r>
    <x v="1017"/>
    <x v="2"/>
    <x v="0"/>
    <n v="0.37067"/>
    <x v="13"/>
    <n v="14"/>
    <x v="1"/>
    <x v="3"/>
  </r>
  <r>
    <x v="1017"/>
    <x v="5"/>
    <x v="0"/>
    <n v="0.10639"/>
    <x v="13"/>
    <n v="14"/>
    <x v="1"/>
    <x v="3"/>
  </r>
  <r>
    <x v="1017"/>
    <x v="6"/>
    <x v="0"/>
    <n v="0.38919999999999999"/>
    <x v="13"/>
    <n v="14"/>
    <x v="1"/>
    <x v="3"/>
  </r>
  <r>
    <x v="1017"/>
    <x v="15"/>
    <x v="0"/>
    <n v="0.51417000000000002"/>
    <x v="13"/>
    <n v="14"/>
    <x v="1"/>
    <x v="3"/>
  </r>
  <r>
    <x v="1017"/>
    <x v="8"/>
    <x v="0"/>
    <n v="0.51417000000000002"/>
    <x v="13"/>
    <n v="14"/>
    <x v="1"/>
    <x v="3"/>
  </r>
  <r>
    <x v="1017"/>
    <x v="9"/>
    <x v="0"/>
    <n v="0.51417000000000002"/>
    <x v="13"/>
    <n v="14"/>
    <x v="1"/>
    <x v="3"/>
  </r>
  <r>
    <x v="1017"/>
    <x v="10"/>
    <x v="0"/>
    <n v="0.51417000000000002"/>
    <x v="13"/>
    <n v="14"/>
    <x v="1"/>
    <x v="3"/>
  </r>
  <r>
    <x v="1017"/>
    <x v="12"/>
    <x v="0"/>
    <n v="0.51417000000000002"/>
    <x v="13"/>
    <n v="14"/>
    <x v="1"/>
    <x v="3"/>
  </r>
  <r>
    <x v="1017"/>
    <x v="18"/>
    <x v="0"/>
    <n v="0.10630000000000001"/>
    <x v="13"/>
    <n v="14"/>
    <x v="1"/>
    <x v="3"/>
  </r>
  <r>
    <x v="1017"/>
    <x v="19"/>
    <x v="0"/>
    <n v="0.13600000000000001"/>
    <x v="13"/>
    <n v="14"/>
    <x v="1"/>
    <x v="3"/>
  </r>
  <r>
    <x v="1017"/>
    <x v="13"/>
    <x v="0"/>
    <n v="8.9709999999999998E-2"/>
    <x v="13"/>
    <n v="14"/>
    <x v="1"/>
    <x v="3"/>
  </r>
  <r>
    <x v="1017"/>
    <x v="20"/>
    <x v="0"/>
    <n v="0.13600000000000001"/>
    <x v="13"/>
    <n v="14"/>
    <x v="1"/>
    <x v="3"/>
  </r>
  <r>
    <x v="1017"/>
    <x v="0"/>
    <x v="1"/>
    <n v="0.157335"/>
    <x v="13"/>
    <n v="14"/>
    <x v="1"/>
    <x v="3"/>
  </r>
  <r>
    <x v="1017"/>
    <x v="14"/>
    <x v="1"/>
    <n v="0.2793658"/>
    <x v="13"/>
    <n v="14"/>
    <x v="1"/>
    <x v="3"/>
  </r>
  <r>
    <x v="1017"/>
    <x v="2"/>
    <x v="1"/>
    <n v="0.28471380000000002"/>
    <x v="13"/>
    <n v="14"/>
    <x v="1"/>
    <x v="3"/>
  </r>
  <r>
    <x v="1017"/>
    <x v="5"/>
    <x v="1"/>
    <n v="0.1344292"/>
    <x v="13"/>
    <n v="14"/>
    <x v="1"/>
    <x v="3"/>
  </r>
  <r>
    <x v="1017"/>
    <x v="6"/>
    <x v="1"/>
    <n v="0.27829999999999999"/>
    <x v="13"/>
    <n v="14"/>
    <x v="1"/>
    <x v="3"/>
  </r>
  <r>
    <x v="1017"/>
    <x v="15"/>
    <x v="1"/>
    <n v="0.31659589999999999"/>
    <x v="13"/>
    <n v="14"/>
    <x v="1"/>
    <x v="3"/>
  </r>
  <r>
    <x v="1017"/>
    <x v="8"/>
    <x v="1"/>
    <n v="0.3212333"/>
    <x v="13"/>
    <n v="14"/>
    <x v="1"/>
    <x v="3"/>
  </r>
  <r>
    <x v="1017"/>
    <x v="9"/>
    <x v="1"/>
    <n v="0.35158210000000001"/>
    <x v="13"/>
    <n v="14"/>
    <x v="1"/>
    <x v="3"/>
  </r>
  <r>
    <x v="1017"/>
    <x v="10"/>
    <x v="1"/>
    <n v="0.35470489999999999"/>
    <x v="13"/>
    <n v="14"/>
    <x v="1"/>
    <x v="3"/>
  </r>
  <r>
    <x v="1017"/>
    <x v="12"/>
    <x v="1"/>
    <n v="0.40188289999999999"/>
    <x v="13"/>
    <n v="14"/>
    <x v="1"/>
    <x v="3"/>
  </r>
  <r>
    <x v="1017"/>
    <x v="18"/>
    <x v="1"/>
    <n v="0.43122189999999999"/>
    <x v="13"/>
    <n v="14"/>
    <x v="1"/>
    <x v="3"/>
  </r>
  <r>
    <x v="1017"/>
    <x v="19"/>
    <x v="1"/>
    <n v="0.42032029999999998"/>
    <x v="13"/>
    <n v="14"/>
    <x v="1"/>
    <x v="3"/>
  </r>
  <r>
    <x v="1017"/>
    <x v="13"/>
    <x v="1"/>
    <n v="0.1106496"/>
    <x v="13"/>
    <n v="14"/>
    <x v="1"/>
    <x v="3"/>
  </r>
  <r>
    <x v="1017"/>
    <x v="20"/>
    <x v="1"/>
    <n v="0.2497463"/>
    <x v="13"/>
    <n v="14"/>
    <x v="1"/>
    <x v="3"/>
  </r>
  <r>
    <x v="1018"/>
    <x v="0"/>
    <x v="3"/>
    <n v="0.83399999999999996"/>
    <x v="13"/>
    <n v="15"/>
    <x v="1"/>
    <x v="3"/>
  </r>
  <r>
    <x v="1018"/>
    <x v="14"/>
    <x v="3"/>
    <n v="1.4981"/>
    <x v="13"/>
    <n v="15"/>
    <x v="1"/>
    <x v="3"/>
  </r>
  <r>
    <x v="1018"/>
    <x v="2"/>
    <x v="3"/>
    <n v="1.5303"/>
    <x v="13"/>
    <n v="15"/>
    <x v="1"/>
    <x v="3"/>
  </r>
  <r>
    <x v="1018"/>
    <x v="5"/>
    <x v="3"/>
    <n v="1.17"/>
    <x v="13"/>
    <n v="15"/>
    <x v="1"/>
    <x v="3"/>
  </r>
  <r>
    <x v="1018"/>
    <x v="6"/>
    <x v="3"/>
    <n v="1.4924999999999999"/>
    <x v="13"/>
    <n v="15"/>
    <x v="1"/>
    <x v="3"/>
  </r>
  <r>
    <x v="1018"/>
    <x v="15"/>
    <x v="3"/>
    <n v="1.7071000000000001"/>
    <x v="13"/>
    <n v="15"/>
    <x v="1"/>
    <x v="3"/>
  </r>
  <r>
    <x v="1018"/>
    <x v="8"/>
    <x v="3"/>
    <n v="1.7311000000000001"/>
    <x v="13"/>
    <n v="15"/>
    <x v="1"/>
    <x v="3"/>
  </r>
  <r>
    <x v="1018"/>
    <x v="9"/>
    <x v="3"/>
    <n v="1.8911"/>
    <x v="13"/>
    <n v="15"/>
    <x v="1"/>
    <x v="3"/>
  </r>
  <r>
    <x v="1018"/>
    <x v="10"/>
    <x v="3"/>
    <n v="1.9056999999999999"/>
    <x v="13"/>
    <n v="15"/>
    <x v="1"/>
    <x v="3"/>
  </r>
  <r>
    <x v="1018"/>
    <x v="12"/>
    <x v="3"/>
    <n v="2.1581000000000001"/>
    <x v="13"/>
    <n v="15"/>
    <x v="1"/>
    <x v="3"/>
  </r>
  <r>
    <x v="1018"/>
    <x v="18"/>
    <x v="3"/>
    <n v="2.3031000000000001"/>
    <x v="13"/>
    <n v="15"/>
    <x v="1"/>
    <x v="3"/>
  </r>
  <r>
    <x v="1018"/>
    <x v="19"/>
    <x v="3"/>
    <n v="2.282"/>
    <x v="13"/>
    <n v="15"/>
    <x v="1"/>
    <x v="3"/>
  </r>
  <r>
    <x v="1018"/>
    <x v="13"/>
    <x v="3"/>
    <n v="0.98209999999999997"/>
    <x v="13"/>
    <n v="15"/>
    <x v="1"/>
    <x v="3"/>
  </r>
  <r>
    <x v="1018"/>
    <x v="20"/>
    <x v="3"/>
    <n v="1.4556"/>
    <x v="13"/>
    <n v="15"/>
    <x v="1"/>
    <x v="3"/>
  </r>
  <r>
    <x v="1018"/>
    <x v="0"/>
    <x v="2"/>
    <n v="0.51178880000000004"/>
    <x v="13"/>
    <n v="15"/>
    <x v="1"/>
    <x v="3"/>
  </r>
  <r>
    <x v="1018"/>
    <x v="14"/>
    <x v="2"/>
    <n v="0.84729750000000004"/>
    <x v="13"/>
    <n v="15"/>
    <x v="1"/>
    <x v="3"/>
  </r>
  <r>
    <x v="1018"/>
    <x v="2"/>
    <x v="2"/>
    <n v="0.87347640000000004"/>
    <x v="13"/>
    <n v="15"/>
    <x v="1"/>
    <x v="3"/>
  </r>
  <r>
    <x v="1018"/>
    <x v="5"/>
    <x v="2"/>
    <n v="0.92900819999999995"/>
    <x v="13"/>
    <n v="15"/>
    <x v="1"/>
    <x v="3"/>
  </r>
  <r>
    <x v="1018"/>
    <x v="6"/>
    <x v="2"/>
    <n v="0.82421460000000002"/>
    <x v="13"/>
    <n v="15"/>
    <x v="1"/>
    <x v="3"/>
  </r>
  <r>
    <x v="1018"/>
    <x v="15"/>
    <x v="2"/>
    <n v="0.87371620000000005"/>
    <x v="13"/>
    <n v="15"/>
    <x v="1"/>
    <x v="3"/>
  </r>
  <r>
    <x v="1018"/>
    <x v="8"/>
    <x v="2"/>
    <n v="0.89322829999999998"/>
    <x v="13"/>
    <n v="15"/>
    <x v="1"/>
    <x v="3"/>
  </r>
  <r>
    <x v="1018"/>
    <x v="9"/>
    <x v="2"/>
    <n v="1.0233099999999999"/>
    <x v="13"/>
    <n v="15"/>
    <x v="1"/>
    <x v="3"/>
  </r>
  <r>
    <x v="1018"/>
    <x v="10"/>
    <x v="2"/>
    <n v="1.03518"/>
    <x v="13"/>
    <n v="15"/>
    <x v="1"/>
    <x v="3"/>
  </r>
  <r>
    <x v="1018"/>
    <x v="12"/>
    <x v="2"/>
    <n v="1.240383"/>
    <x v="13"/>
    <n v="15"/>
    <x v="1"/>
    <x v="3"/>
  </r>
  <r>
    <x v="1018"/>
    <x v="18"/>
    <x v="2"/>
    <n v="1.7661389999999999"/>
    <x v="13"/>
    <n v="15"/>
    <x v="1"/>
    <x v="3"/>
  </r>
  <r>
    <x v="1018"/>
    <x v="19"/>
    <x v="2"/>
    <n v="1.719285"/>
    <x v="13"/>
    <n v="15"/>
    <x v="1"/>
    <x v="3"/>
  </r>
  <r>
    <x v="1018"/>
    <x v="13"/>
    <x v="2"/>
    <n v="0.77940509999999996"/>
    <x v="13"/>
    <n v="15"/>
    <x v="1"/>
    <x v="3"/>
  </r>
  <r>
    <x v="1018"/>
    <x v="20"/>
    <x v="2"/>
    <n v="1.047415"/>
    <x v="13"/>
    <n v="15"/>
    <x v="1"/>
    <x v="3"/>
  </r>
  <r>
    <x v="1018"/>
    <x v="0"/>
    <x v="0"/>
    <n v="0.16625999999999999"/>
    <x v="13"/>
    <n v="15"/>
    <x v="1"/>
    <x v="3"/>
  </r>
  <r>
    <x v="1018"/>
    <x v="14"/>
    <x v="0"/>
    <n v="0.37067"/>
    <x v="13"/>
    <n v="15"/>
    <x v="1"/>
    <x v="3"/>
  </r>
  <r>
    <x v="1018"/>
    <x v="2"/>
    <x v="0"/>
    <n v="0.37067"/>
    <x v="13"/>
    <n v="15"/>
    <x v="1"/>
    <x v="3"/>
  </r>
  <r>
    <x v="1018"/>
    <x v="5"/>
    <x v="0"/>
    <n v="0.10639"/>
    <x v="13"/>
    <n v="15"/>
    <x v="1"/>
    <x v="3"/>
  </r>
  <r>
    <x v="1018"/>
    <x v="6"/>
    <x v="0"/>
    <n v="0.38919999999999999"/>
    <x v="13"/>
    <n v="15"/>
    <x v="1"/>
    <x v="3"/>
  </r>
  <r>
    <x v="1018"/>
    <x v="15"/>
    <x v="0"/>
    <n v="0.51417000000000002"/>
    <x v="13"/>
    <n v="15"/>
    <x v="1"/>
    <x v="3"/>
  </r>
  <r>
    <x v="1018"/>
    <x v="8"/>
    <x v="0"/>
    <n v="0.51417000000000002"/>
    <x v="13"/>
    <n v="15"/>
    <x v="1"/>
    <x v="3"/>
  </r>
  <r>
    <x v="1018"/>
    <x v="9"/>
    <x v="0"/>
    <n v="0.51417000000000002"/>
    <x v="13"/>
    <n v="15"/>
    <x v="1"/>
    <x v="3"/>
  </r>
  <r>
    <x v="1018"/>
    <x v="10"/>
    <x v="0"/>
    <n v="0.51417000000000002"/>
    <x v="13"/>
    <n v="15"/>
    <x v="1"/>
    <x v="3"/>
  </r>
  <r>
    <x v="1018"/>
    <x v="12"/>
    <x v="0"/>
    <n v="0.51417000000000002"/>
    <x v="13"/>
    <n v="15"/>
    <x v="1"/>
    <x v="3"/>
  </r>
  <r>
    <x v="1018"/>
    <x v="18"/>
    <x v="0"/>
    <n v="0.10630000000000001"/>
    <x v="13"/>
    <n v="15"/>
    <x v="1"/>
    <x v="3"/>
  </r>
  <r>
    <x v="1018"/>
    <x v="19"/>
    <x v="0"/>
    <n v="0.13600000000000001"/>
    <x v="13"/>
    <n v="15"/>
    <x v="1"/>
    <x v="3"/>
  </r>
  <r>
    <x v="1018"/>
    <x v="13"/>
    <x v="0"/>
    <n v="8.9709999999999998E-2"/>
    <x v="13"/>
    <n v="15"/>
    <x v="1"/>
    <x v="3"/>
  </r>
  <r>
    <x v="1018"/>
    <x v="20"/>
    <x v="0"/>
    <n v="0.13600000000000001"/>
    <x v="13"/>
    <n v="15"/>
    <x v="1"/>
    <x v="3"/>
  </r>
  <r>
    <x v="1018"/>
    <x v="0"/>
    <x v="1"/>
    <n v="0.15595120000000001"/>
    <x v="13"/>
    <n v="15"/>
    <x v="1"/>
    <x v="3"/>
  </r>
  <r>
    <x v="1018"/>
    <x v="14"/>
    <x v="1"/>
    <n v="0.28013250000000001"/>
    <x v="13"/>
    <n v="15"/>
    <x v="1"/>
    <x v="3"/>
  </r>
  <r>
    <x v="1018"/>
    <x v="2"/>
    <x v="1"/>
    <n v="0.28615370000000001"/>
    <x v="13"/>
    <n v="15"/>
    <x v="1"/>
    <x v="3"/>
  </r>
  <r>
    <x v="1018"/>
    <x v="5"/>
    <x v="1"/>
    <n v="0.13460179999999999"/>
    <x v="13"/>
    <n v="15"/>
    <x v="1"/>
    <x v="3"/>
  </r>
  <r>
    <x v="1018"/>
    <x v="6"/>
    <x v="1"/>
    <n v="0.27908539999999998"/>
    <x v="13"/>
    <n v="15"/>
    <x v="1"/>
    <x v="3"/>
  </r>
  <r>
    <x v="1018"/>
    <x v="15"/>
    <x v="1"/>
    <n v="0.31921379999999999"/>
    <x v="13"/>
    <n v="15"/>
    <x v="1"/>
    <x v="3"/>
  </r>
  <r>
    <x v="1018"/>
    <x v="8"/>
    <x v="1"/>
    <n v="0.32370159999999998"/>
    <x v="13"/>
    <n v="15"/>
    <x v="1"/>
    <x v="3"/>
  </r>
  <r>
    <x v="1018"/>
    <x v="9"/>
    <x v="1"/>
    <n v="0.3536203"/>
    <x v="13"/>
    <n v="15"/>
    <x v="1"/>
    <x v="3"/>
  </r>
  <r>
    <x v="1018"/>
    <x v="10"/>
    <x v="1"/>
    <n v="0.35635040000000001"/>
    <x v="13"/>
    <n v="15"/>
    <x v="1"/>
    <x v="3"/>
  </r>
  <r>
    <x v="1018"/>
    <x v="12"/>
    <x v="1"/>
    <n v="0.40354709999999999"/>
    <x v="13"/>
    <n v="15"/>
    <x v="1"/>
    <x v="3"/>
  </r>
  <r>
    <x v="1018"/>
    <x v="18"/>
    <x v="1"/>
    <n v="0.43066100000000002"/>
    <x v="13"/>
    <n v="15"/>
    <x v="1"/>
    <x v="3"/>
  </r>
  <r>
    <x v="1018"/>
    <x v="19"/>
    <x v="1"/>
    <n v="0.42671550000000003"/>
    <x v="13"/>
    <n v="15"/>
    <x v="1"/>
    <x v="3"/>
  </r>
  <r>
    <x v="1018"/>
    <x v="13"/>
    <x v="1"/>
    <n v="0.112985"/>
    <x v="13"/>
    <n v="15"/>
    <x v="1"/>
    <x v="3"/>
  </r>
  <r>
    <x v="1018"/>
    <x v="20"/>
    <x v="1"/>
    <n v="0.27218540000000002"/>
    <x v="13"/>
    <n v="15"/>
    <x v="1"/>
    <x v="3"/>
  </r>
  <r>
    <x v="1019"/>
    <x v="0"/>
    <x v="3"/>
    <n v="0.83499999999999996"/>
    <x v="13"/>
    <n v="16"/>
    <x v="1"/>
    <x v="3"/>
  </r>
  <r>
    <x v="1019"/>
    <x v="14"/>
    <x v="3"/>
    <n v="1.4898"/>
    <x v="13"/>
    <n v="16"/>
    <x v="1"/>
    <x v="3"/>
  </r>
  <r>
    <x v="1019"/>
    <x v="2"/>
    <x v="3"/>
    <n v="1.5187999999999999"/>
    <x v="13"/>
    <n v="16"/>
    <x v="1"/>
    <x v="3"/>
  </r>
  <r>
    <x v="1019"/>
    <x v="5"/>
    <x v="3"/>
    <n v="1.1619999999999999"/>
    <x v="13"/>
    <n v="16"/>
    <x v="1"/>
    <x v="3"/>
  </r>
  <r>
    <x v="1019"/>
    <x v="6"/>
    <x v="3"/>
    <n v="1.4869000000000001"/>
    <x v="13"/>
    <n v="16"/>
    <x v="1"/>
    <x v="3"/>
  </r>
  <r>
    <x v="1019"/>
    <x v="15"/>
    <x v="3"/>
    <n v="1.7135"/>
    <x v="13"/>
    <n v="16"/>
    <x v="1"/>
    <x v="3"/>
  </r>
  <r>
    <x v="1019"/>
    <x v="8"/>
    <x v="3"/>
    <n v="1.7344999999999999"/>
    <x v="13"/>
    <n v="16"/>
    <x v="1"/>
    <x v="3"/>
  </r>
  <r>
    <x v="1019"/>
    <x v="9"/>
    <x v="3"/>
    <n v="1.8972"/>
    <x v="13"/>
    <n v="16"/>
    <x v="1"/>
    <x v="3"/>
  </r>
  <r>
    <x v="1019"/>
    <x v="10"/>
    <x v="3"/>
    <n v="1.9098999999999999"/>
    <x v="13"/>
    <n v="16"/>
    <x v="1"/>
    <x v="3"/>
  </r>
  <r>
    <x v="1019"/>
    <x v="12"/>
    <x v="3"/>
    <n v="2.1568999999999998"/>
    <x v="13"/>
    <n v="16"/>
    <x v="1"/>
    <x v="3"/>
  </r>
  <r>
    <x v="1019"/>
    <x v="18"/>
    <x v="3"/>
    <n v="2.2591000000000001"/>
    <x v="13"/>
    <n v="16"/>
    <x v="1"/>
    <x v="3"/>
  </r>
  <r>
    <x v="1019"/>
    <x v="19"/>
    <x v="3"/>
    <n v="2.2212999999999998"/>
    <x v="13"/>
    <n v="16"/>
    <x v="1"/>
    <x v="3"/>
  </r>
  <r>
    <x v="1019"/>
    <x v="13"/>
    <x v="3"/>
    <n v="1.0087999999999999"/>
    <x v="13"/>
    <n v="16"/>
    <x v="1"/>
    <x v="3"/>
  </r>
  <r>
    <x v="1019"/>
    <x v="20"/>
    <x v="3"/>
    <n v="1.3956"/>
    <x v="13"/>
    <n v="16"/>
    <x v="1"/>
    <x v="3"/>
  </r>
  <r>
    <x v="1019"/>
    <x v="0"/>
    <x v="2"/>
    <n v="0.5126018"/>
    <x v="13"/>
    <n v="16"/>
    <x v="1"/>
    <x v="3"/>
  </r>
  <r>
    <x v="1019"/>
    <x v="14"/>
    <x v="2"/>
    <n v="0.83054950000000005"/>
    <x v="13"/>
    <n v="16"/>
    <x v="1"/>
    <x v="3"/>
  </r>
  <r>
    <x v="1019"/>
    <x v="2"/>
    <x v="2"/>
    <n v="0.85412679999999996"/>
    <x v="13"/>
    <n v="16"/>
    <x v="1"/>
    <x v="3"/>
  </r>
  <r>
    <x v="1019"/>
    <x v="5"/>
    <x v="2"/>
    <n v="0.92192850000000004"/>
    <x v="13"/>
    <n v="16"/>
    <x v="1"/>
    <x v="3"/>
  </r>
  <r>
    <x v="1019"/>
    <x v="6"/>
    <x v="2"/>
    <n v="0.8196618"/>
    <x v="13"/>
    <n v="16"/>
    <x v="1"/>
    <x v="3"/>
  </r>
  <r>
    <x v="1019"/>
    <x v="15"/>
    <x v="2"/>
    <n v="0.87891949999999996"/>
    <x v="13"/>
    <n v="16"/>
    <x v="1"/>
    <x v="3"/>
  </r>
  <r>
    <x v="1019"/>
    <x v="8"/>
    <x v="2"/>
    <n v="0.89599260000000003"/>
    <x v="13"/>
    <n v="16"/>
    <x v="1"/>
    <x v="3"/>
  </r>
  <r>
    <x v="1019"/>
    <x v="9"/>
    <x v="2"/>
    <n v="1.0282690000000001"/>
    <x v="13"/>
    <n v="16"/>
    <x v="1"/>
    <x v="3"/>
  </r>
  <r>
    <x v="1019"/>
    <x v="10"/>
    <x v="2"/>
    <n v="1.038594"/>
    <x v="13"/>
    <n v="16"/>
    <x v="1"/>
    <x v="3"/>
  </r>
  <r>
    <x v="1019"/>
    <x v="12"/>
    <x v="2"/>
    <n v="1.2394069999999999"/>
    <x v="13"/>
    <n v="16"/>
    <x v="1"/>
    <x v="3"/>
  </r>
  <r>
    <x v="1019"/>
    <x v="18"/>
    <x v="2"/>
    <n v="1.730367"/>
    <x v="13"/>
    <n v="16"/>
    <x v="1"/>
    <x v="3"/>
  </r>
  <r>
    <x v="1019"/>
    <x v="19"/>
    <x v="2"/>
    <n v="1.6699349999999999"/>
    <x v="13"/>
    <n v="16"/>
    <x v="1"/>
    <x v="3"/>
  </r>
  <r>
    <x v="1019"/>
    <x v="13"/>
    <x v="2"/>
    <n v="0.80303340000000001"/>
    <x v="13"/>
    <n v="16"/>
    <x v="1"/>
    <x v="3"/>
  </r>
  <r>
    <x v="1019"/>
    <x v="20"/>
    <x v="2"/>
    <n v="0.99863409999999997"/>
    <x v="13"/>
    <n v="16"/>
    <x v="1"/>
    <x v="3"/>
  </r>
  <r>
    <x v="1019"/>
    <x v="0"/>
    <x v="0"/>
    <n v="0.16625999999999999"/>
    <x v="13"/>
    <n v="16"/>
    <x v="1"/>
    <x v="3"/>
  </r>
  <r>
    <x v="1019"/>
    <x v="14"/>
    <x v="0"/>
    <n v="0.38067000000000001"/>
    <x v="13"/>
    <n v="16"/>
    <x v="1"/>
    <x v="3"/>
  </r>
  <r>
    <x v="1019"/>
    <x v="2"/>
    <x v="0"/>
    <n v="0.38067000000000001"/>
    <x v="13"/>
    <n v="16"/>
    <x v="1"/>
    <x v="3"/>
  </r>
  <r>
    <x v="1019"/>
    <x v="5"/>
    <x v="0"/>
    <n v="0.10639"/>
    <x v="13"/>
    <n v="16"/>
    <x v="1"/>
    <x v="3"/>
  </r>
  <r>
    <x v="1019"/>
    <x v="6"/>
    <x v="0"/>
    <n v="0.38919999999999999"/>
    <x v="13"/>
    <n v="16"/>
    <x v="1"/>
    <x v="3"/>
  </r>
  <r>
    <x v="1019"/>
    <x v="15"/>
    <x v="0"/>
    <n v="0.51417000000000002"/>
    <x v="13"/>
    <n v="16"/>
    <x v="1"/>
    <x v="3"/>
  </r>
  <r>
    <x v="1019"/>
    <x v="8"/>
    <x v="0"/>
    <n v="0.51417000000000002"/>
    <x v="13"/>
    <n v="16"/>
    <x v="1"/>
    <x v="3"/>
  </r>
  <r>
    <x v="1019"/>
    <x v="9"/>
    <x v="0"/>
    <n v="0.51417000000000002"/>
    <x v="13"/>
    <n v="16"/>
    <x v="1"/>
    <x v="3"/>
  </r>
  <r>
    <x v="1019"/>
    <x v="10"/>
    <x v="0"/>
    <n v="0.51417000000000002"/>
    <x v="13"/>
    <n v="16"/>
    <x v="1"/>
    <x v="3"/>
  </r>
  <r>
    <x v="1019"/>
    <x v="12"/>
    <x v="0"/>
    <n v="0.51417000000000002"/>
    <x v="13"/>
    <n v="16"/>
    <x v="1"/>
    <x v="3"/>
  </r>
  <r>
    <x v="1019"/>
    <x v="18"/>
    <x v="0"/>
    <n v="0.10630000000000001"/>
    <x v="13"/>
    <n v="16"/>
    <x v="1"/>
    <x v="3"/>
  </r>
  <r>
    <x v="1019"/>
    <x v="19"/>
    <x v="0"/>
    <n v="0.13600000000000001"/>
    <x v="13"/>
    <n v="16"/>
    <x v="1"/>
    <x v="3"/>
  </r>
  <r>
    <x v="1019"/>
    <x v="13"/>
    <x v="0"/>
    <n v="8.9709999999999998E-2"/>
    <x v="13"/>
    <n v="16"/>
    <x v="1"/>
    <x v="3"/>
  </r>
  <r>
    <x v="1019"/>
    <x v="20"/>
    <x v="0"/>
    <n v="0.13600000000000001"/>
    <x v="13"/>
    <n v="16"/>
    <x v="1"/>
    <x v="3"/>
  </r>
  <r>
    <x v="1019"/>
    <x v="0"/>
    <x v="1"/>
    <n v="0.1561382"/>
    <x v="13"/>
    <n v="16"/>
    <x v="1"/>
    <x v="3"/>
  </r>
  <r>
    <x v="1019"/>
    <x v="14"/>
    <x v="1"/>
    <n v="0.27858050000000001"/>
    <x v="13"/>
    <n v="16"/>
    <x v="1"/>
    <x v="3"/>
  </r>
  <r>
    <x v="1019"/>
    <x v="2"/>
    <x v="1"/>
    <n v="0.28400330000000001"/>
    <x v="13"/>
    <n v="16"/>
    <x v="1"/>
    <x v="3"/>
  </r>
  <r>
    <x v="1019"/>
    <x v="5"/>
    <x v="1"/>
    <n v="0.13368140000000001"/>
    <x v="13"/>
    <n v="16"/>
    <x v="1"/>
    <x v="3"/>
  </r>
  <r>
    <x v="1019"/>
    <x v="6"/>
    <x v="1"/>
    <n v="0.27803820000000001"/>
    <x v="13"/>
    <n v="16"/>
    <x v="1"/>
    <x v="3"/>
  </r>
  <r>
    <x v="1019"/>
    <x v="15"/>
    <x v="1"/>
    <n v="0.32041059999999999"/>
    <x v="13"/>
    <n v="16"/>
    <x v="1"/>
    <x v="3"/>
  </r>
  <r>
    <x v="1019"/>
    <x v="8"/>
    <x v="1"/>
    <n v="0.3243374"/>
    <x v="13"/>
    <n v="16"/>
    <x v="1"/>
    <x v="3"/>
  </r>
  <r>
    <x v="1019"/>
    <x v="9"/>
    <x v="1"/>
    <n v="0.35476099999999999"/>
    <x v="13"/>
    <n v="16"/>
    <x v="1"/>
    <x v="3"/>
  </r>
  <r>
    <x v="1019"/>
    <x v="10"/>
    <x v="1"/>
    <n v="0.3571358"/>
    <x v="13"/>
    <n v="16"/>
    <x v="1"/>
    <x v="3"/>
  </r>
  <r>
    <x v="1019"/>
    <x v="12"/>
    <x v="1"/>
    <n v="0.40332279999999998"/>
    <x v="13"/>
    <n v="16"/>
    <x v="1"/>
    <x v="3"/>
  </r>
  <r>
    <x v="1019"/>
    <x v="18"/>
    <x v="1"/>
    <n v="0.42243330000000001"/>
    <x v="13"/>
    <n v="16"/>
    <x v="1"/>
    <x v="3"/>
  </r>
  <r>
    <x v="1019"/>
    <x v="19"/>
    <x v="1"/>
    <n v="0.41536499999999998"/>
    <x v="13"/>
    <n v="16"/>
    <x v="1"/>
    <x v="3"/>
  </r>
  <r>
    <x v="1019"/>
    <x v="13"/>
    <x v="1"/>
    <n v="0.1160566"/>
    <x v="13"/>
    <n v="16"/>
    <x v="1"/>
    <x v="3"/>
  </r>
  <r>
    <x v="1019"/>
    <x v="20"/>
    <x v="1"/>
    <n v="0.26096589999999997"/>
    <x v="13"/>
    <n v="16"/>
    <x v="1"/>
    <x v="3"/>
  </r>
  <r>
    <x v="1020"/>
    <x v="0"/>
    <x v="3"/>
    <n v="0.80600000000000005"/>
    <x v="13"/>
    <n v="17"/>
    <x v="1"/>
    <x v="3"/>
  </r>
  <r>
    <x v="1020"/>
    <x v="14"/>
    <x v="3"/>
    <n v="1.4725999999999999"/>
    <x v="13"/>
    <n v="17"/>
    <x v="1"/>
    <x v="3"/>
  </r>
  <r>
    <x v="1020"/>
    <x v="2"/>
    <x v="3"/>
    <n v="1.5006999999999999"/>
    <x v="13"/>
    <n v="17"/>
    <x v="1"/>
    <x v="3"/>
  </r>
  <r>
    <x v="1020"/>
    <x v="5"/>
    <x v="3"/>
    <n v="1.1372"/>
    <x v="13"/>
    <n v="17"/>
    <x v="1"/>
    <x v="3"/>
  </r>
  <r>
    <x v="1020"/>
    <x v="6"/>
    <x v="3"/>
    <n v="1.4621"/>
    <x v="13"/>
    <n v="17"/>
    <x v="1"/>
    <x v="3"/>
  </r>
  <r>
    <x v="1020"/>
    <x v="15"/>
    <x v="3"/>
    <n v="1.6733"/>
    <x v="13"/>
    <n v="17"/>
    <x v="1"/>
    <x v="3"/>
  </r>
  <r>
    <x v="1020"/>
    <x v="8"/>
    <x v="3"/>
    <n v="1.6843999999999999"/>
    <x v="13"/>
    <n v="17"/>
    <x v="1"/>
    <x v="3"/>
  </r>
  <r>
    <x v="1020"/>
    <x v="9"/>
    <x v="3"/>
    <n v="1.875"/>
    <x v="13"/>
    <n v="17"/>
    <x v="1"/>
    <x v="3"/>
  </r>
  <r>
    <x v="1020"/>
    <x v="10"/>
    <x v="3"/>
    <n v="1.8724000000000001"/>
    <x v="13"/>
    <n v="17"/>
    <x v="1"/>
    <x v="3"/>
  </r>
  <r>
    <x v="1020"/>
    <x v="12"/>
    <x v="3"/>
    <n v="2.1476000000000002"/>
    <x v="13"/>
    <n v="17"/>
    <x v="1"/>
    <x v="3"/>
  </r>
  <r>
    <x v="1020"/>
    <x v="18"/>
    <x v="3"/>
    <n v="2.2881"/>
    <x v="13"/>
    <n v="17"/>
    <x v="1"/>
    <x v="3"/>
  </r>
  <r>
    <x v="1020"/>
    <x v="19"/>
    <x v="3"/>
    <n v="2.2259000000000002"/>
    <x v="13"/>
    <n v="17"/>
    <x v="1"/>
    <x v="3"/>
  </r>
  <r>
    <x v="1020"/>
    <x v="13"/>
    <x v="3"/>
    <n v="1.008"/>
    <x v="13"/>
    <n v="17"/>
    <x v="1"/>
    <x v="3"/>
  </r>
  <r>
    <x v="1020"/>
    <x v="20"/>
    <x v="3"/>
    <n v="1.3355999999999999"/>
    <x v="13"/>
    <n v="17"/>
    <x v="1"/>
    <x v="3"/>
  </r>
  <r>
    <x v="1020"/>
    <x v="0"/>
    <x v="2"/>
    <n v="0.48902449999999997"/>
    <x v="13"/>
    <n v="17"/>
    <x v="1"/>
    <x v="3"/>
  </r>
  <r>
    <x v="1020"/>
    <x v="14"/>
    <x v="2"/>
    <n v="0.81656569999999995"/>
    <x v="13"/>
    <n v="17"/>
    <x v="1"/>
    <x v="3"/>
  </r>
  <r>
    <x v="1020"/>
    <x v="2"/>
    <x v="2"/>
    <n v="0.83941120000000002"/>
    <x v="13"/>
    <n v="17"/>
    <x v="1"/>
    <x v="3"/>
  </r>
  <r>
    <x v="1020"/>
    <x v="5"/>
    <x v="2"/>
    <n v="0.8999817"/>
    <x v="13"/>
    <n v="17"/>
    <x v="1"/>
    <x v="3"/>
  </r>
  <r>
    <x v="1020"/>
    <x v="6"/>
    <x v="2"/>
    <n v="0.79949919999999997"/>
    <x v="13"/>
    <n v="17"/>
    <x v="1"/>
    <x v="3"/>
  </r>
  <r>
    <x v="1020"/>
    <x v="15"/>
    <x v="2"/>
    <n v="0.84623660000000001"/>
    <x v="13"/>
    <n v="17"/>
    <x v="1"/>
    <x v="3"/>
  </r>
  <r>
    <x v="1020"/>
    <x v="8"/>
    <x v="2"/>
    <n v="0.85526080000000004"/>
    <x v="13"/>
    <n v="17"/>
    <x v="1"/>
    <x v="3"/>
  </r>
  <r>
    <x v="1020"/>
    <x v="9"/>
    <x v="2"/>
    <n v="1.0102199999999999"/>
    <x v="13"/>
    <n v="17"/>
    <x v="1"/>
    <x v="3"/>
  </r>
  <r>
    <x v="1020"/>
    <x v="10"/>
    <x v="2"/>
    <n v="1.0081059999999999"/>
    <x v="13"/>
    <n v="17"/>
    <x v="1"/>
    <x v="3"/>
  </r>
  <r>
    <x v="1020"/>
    <x v="12"/>
    <x v="2"/>
    <n v="1.231846"/>
    <x v="13"/>
    <n v="17"/>
    <x v="1"/>
    <x v="3"/>
  </r>
  <r>
    <x v="1020"/>
    <x v="18"/>
    <x v="2"/>
    <n v="1.7539439999999999"/>
    <x v="13"/>
    <n v="17"/>
    <x v="1"/>
    <x v="3"/>
  </r>
  <r>
    <x v="1020"/>
    <x v="19"/>
    <x v="2"/>
    <n v="1.673675"/>
    <x v="13"/>
    <n v="17"/>
    <x v="1"/>
    <x v="3"/>
  </r>
  <r>
    <x v="1020"/>
    <x v="13"/>
    <x v="2"/>
    <n v="0.80232539999999997"/>
    <x v="13"/>
    <n v="17"/>
    <x v="1"/>
    <x v="3"/>
  </r>
  <r>
    <x v="1020"/>
    <x v="20"/>
    <x v="2"/>
    <n v="0.94985370000000002"/>
    <x v="13"/>
    <n v="17"/>
    <x v="1"/>
    <x v="3"/>
  </r>
  <r>
    <x v="1020"/>
    <x v="0"/>
    <x v="0"/>
    <n v="0.16625999999999999"/>
    <x v="13"/>
    <n v="17"/>
    <x v="1"/>
    <x v="3"/>
  </r>
  <r>
    <x v="1020"/>
    <x v="14"/>
    <x v="0"/>
    <n v="0.38067000000000001"/>
    <x v="13"/>
    <n v="17"/>
    <x v="1"/>
    <x v="3"/>
  </r>
  <r>
    <x v="1020"/>
    <x v="2"/>
    <x v="0"/>
    <n v="0.38067000000000001"/>
    <x v="13"/>
    <n v="17"/>
    <x v="1"/>
    <x v="3"/>
  </r>
  <r>
    <x v="1020"/>
    <x v="5"/>
    <x v="0"/>
    <n v="0.10639"/>
    <x v="13"/>
    <n v="17"/>
    <x v="1"/>
    <x v="3"/>
  </r>
  <r>
    <x v="1020"/>
    <x v="6"/>
    <x v="0"/>
    <n v="0.38919999999999999"/>
    <x v="13"/>
    <n v="17"/>
    <x v="1"/>
    <x v="3"/>
  </r>
  <r>
    <x v="1020"/>
    <x v="15"/>
    <x v="0"/>
    <n v="0.51417000000000002"/>
    <x v="13"/>
    <n v="17"/>
    <x v="1"/>
    <x v="3"/>
  </r>
  <r>
    <x v="1020"/>
    <x v="8"/>
    <x v="0"/>
    <n v="0.51417000000000002"/>
    <x v="13"/>
    <n v="17"/>
    <x v="1"/>
    <x v="3"/>
  </r>
  <r>
    <x v="1020"/>
    <x v="9"/>
    <x v="0"/>
    <n v="0.51417000000000002"/>
    <x v="13"/>
    <n v="17"/>
    <x v="1"/>
    <x v="3"/>
  </r>
  <r>
    <x v="1020"/>
    <x v="10"/>
    <x v="0"/>
    <n v="0.51417000000000002"/>
    <x v="13"/>
    <n v="17"/>
    <x v="1"/>
    <x v="3"/>
  </r>
  <r>
    <x v="1020"/>
    <x v="12"/>
    <x v="0"/>
    <n v="0.51417000000000002"/>
    <x v="13"/>
    <n v="17"/>
    <x v="1"/>
    <x v="3"/>
  </r>
  <r>
    <x v="1020"/>
    <x v="18"/>
    <x v="0"/>
    <n v="0.10630000000000001"/>
    <x v="13"/>
    <n v="17"/>
    <x v="1"/>
    <x v="3"/>
  </r>
  <r>
    <x v="1020"/>
    <x v="19"/>
    <x v="0"/>
    <n v="0.13600000000000001"/>
    <x v="13"/>
    <n v="17"/>
    <x v="1"/>
    <x v="3"/>
  </r>
  <r>
    <x v="1020"/>
    <x v="13"/>
    <x v="0"/>
    <n v="8.9709999999999998E-2"/>
    <x v="13"/>
    <n v="17"/>
    <x v="1"/>
    <x v="3"/>
  </r>
  <r>
    <x v="1020"/>
    <x v="20"/>
    <x v="0"/>
    <n v="0.13600000000000001"/>
    <x v="13"/>
    <n v="17"/>
    <x v="1"/>
    <x v="3"/>
  </r>
  <r>
    <x v="1020"/>
    <x v="0"/>
    <x v="1"/>
    <n v="0.1507154"/>
    <x v="13"/>
    <n v="17"/>
    <x v="1"/>
    <x v="3"/>
  </r>
  <r>
    <x v="1020"/>
    <x v="14"/>
    <x v="1"/>
    <n v="0.2753642"/>
    <x v="13"/>
    <n v="17"/>
    <x v="1"/>
    <x v="3"/>
  </r>
  <r>
    <x v="1020"/>
    <x v="2"/>
    <x v="1"/>
    <n v="0.2806187"/>
    <x v="13"/>
    <n v="17"/>
    <x v="1"/>
    <x v="3"/>
  </r>
  <r>
    <x v="1020"/>
    <x v="5"/>
    <x v="1"/>
    <n v="0.13082830000000001"/>
    <x v="13"/>
    <n v="17"/>
    <x v="1"/>
    <x v="3"/>
  </r>
  <r>
    <x v="1020"/>
    <x v="6"/>
    <x v="1"/>
    <n v="0.2734008"/>
    <x v="13"/>
    <n v="17"/>
    <x v="1"/>
    <x v="3"/>
  </r>
  <r>
    <x v="1020"/>
    <x v="15"/>
    <x v="1"/>
    <n v="0.31289349999999999"/>
    <x v="13"/>
    <n v="17"/>
    <x v="1"/>
    <x v="3"/>
  </r>
  <r>
    <x v="1020"/>
    <x v="8"/>
    <x v="1"/>
    <n v="0.3149691"/>
    <x v="13"/>
    <n v="17"/>
    <x v="1"/>
    <x v="3"/>
  </r>
  <r>
    <x v="1020"/>
    <x v="9"/>
    <x v="1"/>
    <n v="0.35060970000000002"/>
    <x v="13"/>
    <n v="17"/>
    <x v="1"/>
    <x v="3"/>
  </r>
  <r>
    <x v="1020"/>
    <x v="10"/>
    <x v="1"/>
    <n v="0.35012359999999998"/>
    <x v="13"/>
    <n v="17"/>
    <x v="1"/>
    <x v="3"/>
  </r>
  <r>
    <x v="1020"/>
    <x v="12"/>
    <x v="1"/>
    <n v="0.40158369999999999"/>
    <x v="13"/>
    <n v="17"/>
    <x v="1"/>
    <x v="3"/>
  </r>
  <r>
    <x v="1020"/>
    <x v="18"/>
    <x v="1"/>
    <n v="0.42785610000000002"/>
    <x v="13"/>
    <n v="17"/>
    <x v="1"/>
    <x v="3"/>
  </r>
  <r>
    <x v="1020"/>
    <x v="19"/>
    <x v="1"/>
    <n v="0.41622520000000002"/>
    <x v="13"/>
    <n v="17"/>
    <x v="1"/>
    <x v="3"/>
  </r>
  <r>
    <x v="1020"/>
    <x v="13"/>
    <x v="1"/>
    <n v="0.1159646"/>
    <x v="13"/>
    <n v="17"/>
    <x v="1"/>
    <x v="3"/>
  </r>
  <r>
    <x v="1020"/>
    <x v="20"/>
    <x v="1"/>
    <n v="0.2497463"/>
    <x v="13"/>
    <n v="17"/>
    <x v="1"/>
    <x v="3"/>
  </r>
  <r>
    <x v="1021"/>
    <x v="0"/>
    <x v="3"/>
    <n v="0.81430000000000002"/>
    <x v="13"/>
    <n v="18"/>
    <x v="1"/>
    <x v="4"/>
  </r>
  <r>
    <x v="1021"/>
    <x v="14"/>
    <x v="3"/>
    <n v="1.4537"/>
    <x v="13"/>
    <n v="18"/>
    <x v="1"/>
    <x v="4"/>
  </r>
  <r>
    <x v="1021"/>
    <x v="2"/>
    <x v="3"/>
    <n v="1.4833000000000001"/>
    <x v="13"/>
    <n v="18"/>
    <x v="1"/>
    <x v="4"/>
  </r>
  <r>
    <x v="1021"/>
    <x v="5"/>
    <x v="3"/>
    <n v="1.1212"/>
    <x v="13"/>
    <n v="18"/>
    <x v="1"/>
    <x v="4"/>
  </r>
  <r>
    <x v="1021"/>
    <x v="6"/>
    <x v="3"/>
    <n v="1.4476"/>
    <x v="13"/>
    <n v="18"/>
    <x v="1"/>
    <x v="4"/>
  </r>
  <r>
    <x v="1021"/>
    <x v="15"/>
    <x v="3"/>
    <n v="1.6587000000000001"/>
    <x v="13"/>
    <n v="18"/>
    <x v="1"/>
    <x v="4"/>
  </r>
  <r>
    <x v="1021"/>
    <x v="8"/>
    <x v="3"/>
    <n v="1.6839999999999999"/>
    <x v="13"/>
    <n v="18"/>
    <x v="1"/>
    <x v="4"/>
  </r>
  <r>
    <x v="1021"/>
    <x v="9"/>
    <x v="3"/>
    <n v="1.8579000000000001"/>
    <x v="13"/>
    <n v="18"/>
    <x v="1"/>
    <x v="4"/>
  </r>
  <r>
    <x v="1021"/>
    <x v="10"/>
    <x v="3"/>
    <n v="1.8694"/>
    <x v="13"/>
    <n v="18"/>
    <x v="1"/>
    <x v="4"/>
  </r>
  <r>
    <x v="1021"/>
    <x v="12"/>
    <x v="3"/>
    <n v="2.1452"/>
    <x v="13"/>
    <n v="18"/>
    <x v="1"/>
    <x v="4"/>
  </r>
  <r>
    <x v="1021"/>
    <x v="18"/>
    <x v="3"/>
    <n v="2.2301000000000002"/>
    <x v="13"/>
    <n v="18"/>
    <x v="1"/>
    <x v="4"/>
  </r>
  <r>
    <x v="1021"/>
    <x v="19"/>
    <x v="3"/>
    <n v="2.1863000000000001"/>
    <x v="13"/>
    <n v="18"/>
    <x v="1"/>
    <x v="4"/>
  </r>
  <r>
    <x v="1021"/>
    <x v="13"/>
    <x v="3"/>
    <n v="0.99426000000000003"/>
    <x v="13"/>
    <n v="18"/>
    <x v="1"/>
    <x v="4"/>
  </r>
  <r>
    <x v="1021"/>
    <x v="20"/>
    <x v="3"/>
    <n v="1.3666"/>
    <x v="13"/>
    <n v="18"/>
    <x v="1"/>
    <x v="4"/>
  </r>
  <r>
    <x v="1021"/>
    <x v="0"/>
    <x v="2"/>
    <n v="0.48381350000000001"/>
    <x v="13"/>
    <n v="18"/>
    <x v="1"/>
    <x v="4"/>
  </r>
  <r>
    <x v="1021"/>
    <x v="14"/>
    <x v="2"/>
    <n v="0.77912990000000004"/>
    <x v="13"/>
    <n v="18"/>
    <x v="1"/>
    <x v="4"/>
  </r>
  <r>
    <x v="1021"/>
    <x v="2"/>
    <x v="2"/>
    <n v="0.80319499999999999"/>
    <x v="13"/>
    <n v="18"/>
    <x v="1"/>
    <x v="4"/>
  </r>
  <r>
    <x v="1021"/>
    <x v="5"/>
    <x v="2"/>
    <n v="0.86582239999999999"/>
    <x v="13"/>
    <n v="18"/>
    <x v="1"/>
    <x v="4"/>
  </r>
  <r>
    <x v="1021"/>
    <x v="6"/>
    <x v="2"/>
    <n v="0.76771060000000002"/>
    <x v="13"/>
    <n v="18"/>
    <x v="1"/>
    <x v="4"/>
  </r>
  <r>
    <x v="1021"/>
    <x v="15"/>
    <x v="2"/>
    <n v="0.8154766"/>
    <x v="13"/>
    <n v="18"/>
    <x v="1"/>
    <x v="4"/>
  </r>
  <r>
    <x v="1021"/>
    <x v="8"/>
    <x v="2"/>
    <n v="0.8360457"/>
    <x v="13"/>
    <n v="18"/>
    <x v="1"/>
    <x v="4"/>
  </r>
  <r>
    <x v="1021"/>
    <x v="9"/>
    <x v="2"/>
    <n v="0.97742779999999996"/>
    <x v="13"/>
    <n v="18"/>
    <x v="1"/>
    <x v="4"/>
  </r>
  <r>
    <x v="1021"/>
    <x v="10"/>
    <x v="2"/>
    <n v="0.98677740000000003"/>
    <x v="13"/>
    <n v="18"/>
    <x v="1"/>
    <x v="4"/>
  </r>
  <r>
    <x v="1021"/>
    <x v="12"/>
    <x v="2"/>
    <n v="1.2110050000000001"/>
    <x v="13"/>
    <n v="18"/>
    <x v="1"/>
    <x v="4"/>
  </r>
  <r>
    <x v="1021"/>
    <x v="18"/>
    <x v="2"/>
    <n v="1.687389"/>
    <x v="13"/>
    <n v="18"/>
    <x v="1"/>
    <x v="4"/>
  </r>
  <r>
    <x v="1021"/>
    <x v="19"/>
    <x v="2"/>
    <n v="1.61612"/>
    <x v="13"/>
    <n v="18"/>
    <x v="1"/>
    <x v="4"/>
  </r>
  <r>
    <x v="1021"/>
    <x v="13"/>
    <x v="2"/>
    <n v="0.76514610000000005"/>
    <x v="13"/>
    <n v="18"/>
    <x v="1"/>
    <x v="4"/>
  </r>
  <r>
    <x v="1021"/>
    <x v="20"/>
    <x v="2"/>
    <n v="0.94969689999999995"/>
    <x v="13"/>
    <n v="18"/>
    <x v="1"/>
    <x v="4"/>
  </r>
  <r>
    <x v="1021"/>
    <x v="0"/>
    <x v="0"/>
    <n v="0.17821899999999999"/>
    <x v="13"/>
    <n v="18"/>
    <x v="1"/>
    <x v="4"/>
  </r>
  <r>
    <x v="1021"/>
    <x v="14"/>
    <x v="0"/>
    <n v="0.40273999999999999"/>
    <x v="13"/>
    <n v="18"/>
    <x v="1"/>
    <x v="4"/>
  </r>
  <r>
    <x v="1021"/>
    <x v="2"/>
    <x v="0"/>
    <n v="0.40273999999999999"/>
    <x v="13"/>
    <n v="18"/>
    <x v="1"/>
    <x v="4"/>
  </r>
  <r>
    <x v="1021"/>
    <x v="5"/>
    <x v="0"/>
    <n v="0.12639"/>
    <x v="13"/>
    <n v="18"/>
    <x v="1"/>
    <x v="4"/>
  </r>
  <r>
    <x v="1021"/>
    <x v="6"/>
    <x v="0"/>
    <n v="0.40920000000000001"/>
    <x v="13"/>
    <n v="18"/>
    <x v="1"/>
    <x v="4"/>
  </r>
  <r>
    <x v="1021"/>
    <x v="15"/>
    <x v="0"/>
    <n v="0.53305999999999998"/>
    <x v="13"/>
    <n v="18"/>
    <x v="1"/>
    <x v="4"/>
  </r>
  <r>
    <x v="1021"/>
    <x v="8"/>
    <x v="0"/>
    <n v="0.53305999999999998"/>
    <x v="13"/>
    <n v="18"/>
    <x v="1"/>
    <x v="4"/>
  </r>
  <r>
    <x v="1021"/>
    <x v="9"/>
    <x v="0"/>
    <n v="0.53305999999999998"/>
    <x v="13"/>
    <n v="18"/>
    <x v="1"/>
    <x v="4"/>
  </r>
  <r>
    <x v="1021"/>
    <x v="10"/>
    <x v="0"/>
    <n v="0.53305999999999998"/>
    <x v="13"/>
    <n v="18"/>
    <x v="1"/>
    <x v="4"/>
  </r>
  <r>
    <x v="1021"/>
    <x v="12"/>
    <x v="0"/>
    <n v="0.53305999999999998"/>
    <x v="13"/>
    <n v="18"/>
    <x v="1"/>
    <x v="4"/>
  </r>
  <r>
    <x v="1021"/>
    <x v="18"/>
    <x v="0"/>
    <n v="0.12570000000000001"/>
    <x v="13"/>
    <n v="18"/>
    <x v="1"/>
    <x v="4"/>
  </r>
  <r>
    <x v="1021"/>
    <x v="19"/>
    <x v="0"/>
    <n v="0.16136"/>
    <x v="13"/>
    <n v="18"/>
    <x v="1"/>
    <x v="4"/>
  </r>
  <r>
    <x v="1021"/>
    <x v="13"/>
    <x v="0"/>
    <n v="0.11473"/>
    <x v="13"/>
    <n v="18"/>
    <x v="1"/>
    <x v="4"/>
  </r>
  <r>
    <x v="1021"/>
    <x v="20"/>
    <x v="0"/>
    <n v="0.16136"/>
    <x v="13"/>
    <n v="18"/>
    <x v="1"/>
    <x v="4"/>
  </r>
  <r>
    <x v="1021"/>
    <x v="0"/>
    <x v="1"/>
    <n v="0.1522675"/>
    <x v="13"/>
    <n v="18"/>
    <x v="1"/>
    <x v="4"/>
  </r>
  <r>
    <x v="1021"/>
    <x v="14"/>
    <x v="1"/>
    <n v="0.27183010000000002"/>
    <x v="13"/>
    <n v="18"/>
    <x v="1"/>
    <x v="4"/>
  </r>
  <r>
    <x v="1021"/>
    <x v="2"/>
    <x v="1"/>
    <n v="0.27736499999999997"/>
    <x v="13"/>
    <n v="18"/>
    <x v="1"/>
    <x v="4"/>
  </r>
  <r>
    <x v="1021"/>
    <x v="5"/>
    <x v="1"/>
    <n v="0.12898760000000001"/>
    <x v="13"/>
    <n v="18"/>
    <x v="1"/>
    <x v="4"/>
  </r>
  <r>
    <x v="1021"/>
    <x v="6"/>
    <x v="1"/>
    <n v="0.27068940000000002"/>
    <x v="13"/>
    <n v="18"/>
    <x v="1"/>
    <x v="4"/>
  </r>
  <r>
    <x v="1021"/>
    <x v="15"/>
    <x v="1"/>
    <n v="0.31016339999999998"/>
    <x v="13"/>
    <n v="18"/>
    <x v="1"/>
    <x v="4"/>
  </r>
  <r>
    <x v="1021"/>
    <x v="8"/>
    <x v="1"/>
    <n v="0.31489430000000002"/>
    <x v="13"/>
    <n v="18"/>
    <x v="1"/>
    <x v="4"/>
  </r>
  <r>
    <x v="1021"/>
    <x v="9"/>
    <x v="1"/>
    <n v="0.3474122"/>
    <x v="13"/>
    <n v="18"/>
    <x v="1"/>
    <x v="4"/>
  </r>
  <r>
    <x v="1021"/>
    <x v="10"/>
    <x v="1"/>
    <n v="0.3495626"/>
    <x v="13"/>
    <n v="18"/>
    <x v="1"/>
    <x v="4"/>
  </r>
  <r>
    <x v="1021"/>
    <x v="12"/>
    <x v="1"/>
    <n v="0.40113500000000002"/>
    <x v="13"/>
    <n v="18"/>
    <x v="1"/>
    <x v="4"/>
  </r>
  <r>
    <x v="1021"/>
    <x v="18"/>
    <x v="1"/>
    <n v="0.41701050000000001"/>
    <x v="13"/>
    <n v="18"/>
    <x v="1"/>
    <x v="4"/>
  </r>
  <r>
    <x v="1021"/>
    <x v="19"/>
    <x v="1"/>
    <n v="0.40882030000000003"/>
    <x v="13"/>
    <n v="18"/>
    <x v="1"/>
    <x v="4"/>
  </r>
  <r>
    <x v="1021"/>
    <x v="13"/>
    <x v="1"/>
    <n v="0.1143839"/>
    <x v="13"/>
    <n v="18"/>
    <x v="1"/>
    <x v="4"/>
  </r>
  <r>
    <x v="1021"/>
    <x v="20"/>
    <x v="1"/>
    <n v="0.25554310000000002"/>
    <x v="13"/>
    <n v="18"/>
    <x v="1"/>
    <x v="4"/>
  </r>
  <r>
    <x v="1022"/>
    <x v="0"/>
    <x v="3"/>
    <n v="0.78879999999999995"/>
    <x v="13"/>
    <n v="19"/>
    <x v="1"/>
    <x v="4"/>
  </r>
  <r>
    <x v="1022"/>
    <x v="14"/>
    <x v="3"/>
    <n v="1.4048"/>
    <x v="13"/>
    <n v="19"/>
    <x v="1"/>
    <x v="4"/>
  </r>
  <r>
    <x v="1022"/>
    <x v="2"/>
    <x v="3"/>
    <n v="1.4343999999999999"/>
    <x v="13"/>
    <n v="19"/>
    <x v="1"/>
    <x v="4"/>
  </r>
  <r>
    <x v="1022"/>
    <x v="5"/>
    <x v="3"/>
    <n v="1.0734999999999999"/>
    <x v="13"/>
    <n v="19"/>
    <x v="1"/>
    <x v="4"/>
  </r>
  <r>
    <x v="1022"/>
    <x v="6"/>
    <x v="3"/>
    <n v="1.3965000000000001"/>
    <x v="13"/>
    <n v="19"/>
    <x v="1"/>
    <x v="4"/>
  </r>
  <r>
    <x v="1022"/>
    <x v="15"/>
    <x v="3"/>
    <n v="1.6133999999999999"/>
    <x v="13"/>
    <n v="19"/>
    <x v="1"/>
    <x v="4"/>
  </r>
  <r>
    <x v="1022"/>
    <x v="8"/>
    <x v="3"/>
    <n v="1.6329"/>
    <x v="13"/>
    <n v="19"/>
    <x v="1"/>
    <x v="4"/>
  </r>
  <r>
    <x v="1022"/>
    <x v="9"/>
    <x v="3"/>
    <n v="1.8170999999999999"/>
    <x v="13"/>
    <n v="19"/>
    <x v="1"/>
    <x v="4"/>
  </r>
  <r>
    <x v="1022"/>
    <x v="10"/>
    <x v="3"/>
    <n v="1.8203"/>
    <x v="13"/>
    <n v="19"/>
    <x v="1"/>
    <x v="4"/>
  </r>
  <r>
    <x v="1022"/>
    <x v="12"/>
    <x v="3"/>
    <n v="2.1147999999999998"/>
    <x v="13"/>
    <n v="19"/>
    <x v="1"/>
    <x v="4"/>
  </r>
  <r>
    <x v="1022"/>
    <x v="18"/>
    <x v="3"/>
    <n v="2.2121"/>
    <x v="13"/>
    <n v="19"/>
    <x v="1"/>
    <x v="4"/>
  </r>
  <r>
    <x v="1022"/>
    <x v="19"/>
    <x v="3"/>
    <n v="2.1682999999999999"/>
    <x v="13"/>
    <n v="19"/>
    <x v="1"/>
    <x v="4"/>
  </r>
  <r>
    <x v="1022"/>
    <x v="13"/>
    <x v="3"/>
    <n v="1.01051"/>
    <x v="13"/>
    <n v="19"/>
    <x v="1"/>
    <x v="4"/>
  </r>
  <r>
    <x v="1022"/>
    <x v="20"/>
    <x v="3"/>
    <n v="1.3506"/>
    <x v="13"/>
    <n v="19"/>
    <x v="1"/>
    <x v="4"/>
  </r>
  <r>
    <x v="1022"/>
    <x v="0"/>
    <x v="2"/>
    <n v="0.46308179999999999"/>
    <x v="13"/>
    <n v="19"/>
    <x v="1"/>
    <x v="4"/>
  </r>
  <r>
    <x v="1022"/>
    <x v="14"/>
    <x v="2"/>
    <n v="0.73937390000000003"/>
    <x v="13"/>
    <n v="19"/>
    <x v="1"/>
    <x v="4"/>
  </r>
  <r>
    <x v="1022"/>
    <x v="2"/>
    <x v="2"/>
    <n v="0.76343879999999997"/>
    <x v="13"/>
    <n v="19"/>
    <x v="1"/>
    <x v="4"/>
  </r>
  <r>
    <x v="1022"/>
    <x v="5"/>
    <x v="2"/>
    <n v="0.82361010000000001"/>
    <x v="13"/>
    <n v="19"/>
    <x v="1"/>
    <x v="4"/>
  </r>
  <r>
    <x v="1022"/>
    <x v="6"/>
    <x v="2"/>
    <n v="0.72616579999999997"/>
    <x v="13"/>
    <n v="19"/>
    <x v="1"/>
    <x v="4"/>
  </r>
  <r>
    <x v="1022"/>
    <x v="15"/>
    <x v="2"/>
    <n v="0.77864719999999998"/>
    <x v="13"/>
    <n v="19"/>
    <x v="1"/>
    <x v="4"/>
  </r>
  <r>
    <x v="1022"/>
    <x v="8"/>
    <x v="2"/>
    <n v="0.79450089999999995"/>
    <x v="13"/>
    <n v="19"/>
    <x v="1"/>
    <x v="4"/>
  </r>
  <r>
    <x v="1022"/>
    <x v="9"/>
    <x v="2"/>
    <n v="0.94425700000000001"/>
    <x v="13"/>
    <n v="19"/>
    <x v="1"/>
    <x v="4"/>
  </r>
  <r>
    <x v="1022"/>
    <x v="10"/>
    <x v="2"/>
    <n v="0.94685870000000005"/>
    <x v="13"/>
    <n v="19"/>
    <x v="1"/>
    <x v="4"/>
  </r>
  <r>
    <x v="1022"/>
    <x v="12"/>
    <x v="2"/>
    <n v="1.1862900000000001"/>
    <x v="13"/>
    <n v="19"/>
    <x v="1"/>
    <x v="4"/>
  </r>
  <r>
    <x v="1022"/>
    <x v="18"/>
    <x v="2"/>
    <n v="1.672755"/>
    <x v="13"/>
    <n v="19"/>
    <x v="1"/>
    <x v="4"/>
  </r>
  <r>
    <x v="1022"/>
    <x v="19"/>
    <x v="2"/>
    <n v="1.601485"/>
    <x v="13"/>
    <n v="19"/>
    <x v="1"/>
    <x v="4"/>
  </r>
  <r>
    <x v="1022"/>
    <x v="13"/>
    <x v="2"/>
    <n v="0.77952659999999996"/>
    <x v="13"/>
    <n v="19"/>
    <x v="1"/>
    <x v="4"/>
  </r>
  <r>
    <x v="1022"/>
    <x v="20"/>
    <x v="2"/>
    <n v="0.93668879999999999"/>
    <x v="13"/>
    <n v="19"/>
    <x v="1"/>
    <x v="4"/>
  </r>
  <r>
    <x v="1022"/>
    <x v="0"/>
    <x v="0"/>
    <n v="0.17821899999999999"/>
    <x v="13"/>
    <n v="19"/>
    <x v="1"/>
    <x v="4"/>
  </r>
  <r>
    <x v="1022"/>
    <x v="14"/>
    <x v="0"/>
    <n v="0.40273999999999999"/>
    <x v="13"/>
    <n v="19"/>
    <x v="1"/>
    <x v="4"/>
  </r>
  <r>
    <x v="1022"/>
    <x v="2"/>
    <x v="0"/>
    <n v="0.40273999999999999"/>
    <x v="13"/>
    <n v="19"/>
    <x v="1"/>
    <x v="4"/>
  </r>
  <r>
    <x v="1022"/>
    <x v="5"/>
    <x v="0"/>
    <n v="0.12639"/>
    <x v="13"/>
    <n v="19"/>
    <x v="1"/>
    <x v="4"/>
  </r>
  <r>
    <x v="1022"/>
    <x v="6"/>
    <x v="0"/>
    <n v="0.40920000000000001"/>
    <x v="13"/>
    <n v="19"/>
    <x v="1"/>
    <x v="4"/>
  </r>
  <r>
    <x v="1022"/>
    <x v="15"/>
    <x v="0"/>
    <n v="0.53305999999999998"/>
    <x v="13"/>
    <n v="19"/>
    <x v="1"/>
    <x v="4"/>
  </r>
  <r>
    <x v="1022"/>
    <x v="8"/>
    <x v="0"/>
    <n v="0.53305999999999998"/>
    <x v="13"/>
    <n v="19"/>
    <x v="1"/>
    <x v="4"/>
  </r>
  <r>
    <x v="1022"/>
    <x v="9"/>
    <x v="0"/>
    <n v="0.53305999999999998"/>
    <x v="13"/>
    <n v="19"/>
    <x v="1"/>
    <x v="4"/>
  </r>
  <r>
    <x v="1022"/>
    <x v="10"/>
    <x v="0"/>
    <n v="0.53305999999999998"/>
    <x v="13"/>
    <n v="19"/>
    <x v="1"/>
    <x v="4"/>
  </r>
  <r>
    <x v="1022"/>
    <x v="12"/>
    <x v="0"/>
    <n v="0.53305999999999998"/>
    <x v="13"/>
    <n v="19"/>
    <x v="1"/>
    <x v="4"/>
  </r>
  <r>
    <x v="1022"/>
    <x v="18"/>
    <x v="0"/>
    <n v="0.12570000000000001"/>
    <x v="13"/>
    <n v="19"/>
    <x v="1"/>
    <x v="4"/>
  </r>
  <r>
    <x v="1022"/>
    <x v="19"/>
    <x v="0"/>
    <n v="0.16136"/>
    <x v="13"/>
    <n v="19"/>
    <x v="1"/>
    <x v="4"/>
  </r>
  <r>
    <x v="1022"/>
    <x v="13"/>
    <x v="0"/>
    <n v="0.11473"/>
    <x v="13"/>
    <n v="19"/>
    <x v="1"/>
    <x v="4"/>
  </r>
  <r>
    <x v="1022"/>
    <x v="20"/>
    <x v="0"/>
    <n v="0.16136"/>
    <x v="13"/>
    <n v="19"/>
    <x v="1"/>
    <x v="4"/>
  </r>
  <r>
    <x v="1022"/>
    <x v="0"/>
    <x v="1"/>
    <n v="0.1474992"/>
    <x v="13"/>
    <n v="19"/>
    <x v="1"/>
    <x v="4"/>
  </r>
  <r>
    <x v="1022"/>
    <x v="14"/>
    <x v="1"/>
    <n v="0.26268619999999998"/>
    <x v="13"/>
    <n v="19"/>
    <x v="1"/>
    <x v="4"/>
  </r>
  <r>
    <x v="1022"/>
    <x v="2"/>
    <x v="1"/>
    <n v="0.26822109999999999"/>
    <x v="13"/>
    <n v="19"/>
    <x v="1"/>
    <x v="4"/>
  </r>
  <r>
    <x v="1022"/>
    <x v="5"/>
    <x v="1"/>
    <n v="0.1235"/>
    <x v="13"/>
    <n v="19"/>
    <x v="1"/>
    <x v="4"/>
  </r>
  <r>
    <x v="1022"/>
    <x v="6"/>
    <x v="1"/>
    <n v="0.26113409999999998"/>
    <x v="13"/>
    <n v="19"/>
    <x v="1"/>
    <x v="4"/>
  </r>
  <r>
    <x v="1022"/>
    <x v="15"/>
    <x v="1"/>
    <n v="0.30169269999999998"/>
    <x v="13"/>
    <n v="19"/>
    <x v="1"/>
    <x v="4"/>
  </r>
  <r>
    <x v="1022"/>
    <x v="8"/>
    <x v="1"/>
    <n v="0.30533900000000003"/>
    <x v="13"/>
    <n v="19"/>
    <x v="1"/>
    <x v="4"/>
  </r>
  <r>
    <x v="1022"/>
    <x v="9"/>
    <x v="1"/>
    <n v="0.3397829"/>
    <x v="13"/>
    <n v="19"/>
    <x v="1"/>
    <x v="4"/>
  </r>
  <r>
    <x v="1022"/>
    <x v="10"/>
    <x v="1"/>
    <n v="0.3403813"/>
    <x v="13"/>
    <n v="19"/>
    <x v="1"/>
    <x v="4"/>
  </r>
  <r>
    <x v="1022"/>
    <x v="12"/>
    <x v="1"/>
    <n v="0.39545039999999998"/>
    <x v="13"/>
    <n v="19"/>
    <x v="1"/>
    <x v="4"/>
  </r>
  <r>
    <x v="1022"/>
    <x v="18"/>
    <x v="1"/>
    <n v="0.41364469999999998"/>
    <x v="13"/>
    <n v="19"/>
    <x v="1"/>
    <x v="4"/>
  </r>
  <r>
    <x v="1022"/>
    <x v="19"/>
    <x v="1"/>
    <n v="0.4054545"/>
    <x v="13"/>
    <n v="19"/>
    <x v="1"/>
    <x v="4"/>
  </r>
  <r>
    <x v="1022"/>
    <x v="13"/>
    <x v="1"/>
    <n v="0.11625340000000001"/>
    <x v="13"/>
    <n v="19"/>
    <x v="1"/>
    <x v="4"/>
  </r>
  <r>
    <x v="1022"/>
    <x v="20"/>
    <x v="1"/>
    <n v="0.25255119999999998"/>
    <x v="13"/>
    <n v="19"/>
    <x v="1"/>
    <x v="4"/>
  </r>
  <r>
    <x v="1023"/>
    <x v="0"/>
    <x v="3"/>
    <n v="0.78490000000000004"/>
    <x v="13"/>
    <n v="20"/>
    <x v="1"/>
    <x v="4"/>
  </r>
  <r>
    <x v="1023"/>
    <x v="14"/>
    <x v="3"/>
    <n v="1.4248000000000001"/>
    <x v="13"/>
    <n v="20"/>
    <x v="1"/>
    <x v="4"/>
  </r>
  <r>
    <x v="1023"/>
    <x v="2"/>
    <x v="3"/>
    <n v="1.4576"/>
    <x v="13"/>
    <n v="20"/>
    <x v="1"/>
    <x v="4"/>
  </r>
  <r>
    <x v="1023"/>
    <x v="5"/>
    <x v="3"/>
    <n v="1.0862000000000001"/>
    <x v="13"/>
    <n v="20"/>
    <x v="1"/>
    <x v="4"/>
  </r>
  <r>
    <x v="1023"/>
    <x v="6"/>
    <x v="3"/>
    <n v="1.4195"/>
    <x v="13"/>
    <n v="20"/>
    <x v="1"/>
    <x v="4"/>
  </r>
  <r>
    <x v="1023"/>
    <x v="15"/>
    <x v="3"/>
    <n v="1.6373"/>
    <x v="13"/>
    <n v="20"/>
    <x v="1"/>
    <x v="4"/>
  </r>
  <r>
    <x v="1023"/>
    <x v="8"/>
    <x v="3"/>
    <n v="1.6664000000000001"/>
    <x v="13"/>
    <n v="20"/>
    <x v="1"/>
    <x v="4"/>
  </r>
  <r>
    <x v="1023"/>
    <x v="9"/>
    <x v="3"/>
    <n v="1.833"/>
    <x v="13"/>
    <n v="20"/>
    <x v="1"/>
    <x v="4"/>
  </r>
  <r>
    <x v="1023"/>
    <x v="10"/>
    <x v="3"/>
    <n v="1.8509"/>
    <x v="13"/>
    <n v="20"/>
    <x v="1"/>
    <x v="4"/>
  </r>
  <r>
    <x v="1023"/>
    <x v="12"/>
    <x v="3"/>
    <n v="2.113"/>
    <x v="13"/>
    <n v="20"/>
    <x v="1"/>
    <x v="4"/>
  </r>
  <r>
    <x v="1023"/>
    <x v="18"/>
    <x v="3"/>
    <n v="2.1970999999999998"/>
    <x v="13"/>
    <n v="20"/>
    <x v="1"/>
    <x v="4"/>
  </r>
  <r>
    <x v="1023"/>
    <x v="19"/>
    <x v="3"/>
    <n v="2.1440000000000001"/>
    <x v="13"/>
    <n v="20"/>
    <x v="1"/>
    <x v="4"/>
  </r>
  <r>
    <x v="1023"/>
    <x v="13"/>
    <x v="3"/>
    <n v="0.97118000000000004"/>
    <x v="13"/>
    <n v="20"/>
    <x v="1"/>
    <x v="4"/>
  </r>
  <r>
    <x v="1023"/>
    <x v="20"/>
    <x v="3"/>
    <n v="1.3255999999999999"/>
    <x v="13"/>
    <n v="20"/>
    <x v="1"/>
    <x v="4"/>
  </r>
  <r>
    <x v="1023"/>
    <x v="0"/>
    <x v="2"/>
    <n v="0.45991110000000002"/>
    <x v="13"/>
    <n v="20"/>
    <x v="1"/>
    <x v="4"/>
  </r>
  <r>
    <x v="1023"/>
    <x v="14"/>
    <x v="2"/>
    <n v="0.75563400000000003"/>
    <x v="13"/>
    <n v="20"/>
    <x v="1"/>
    <x v="4"/>
  </r>
  <r>
    <x v="1023"/>
    <x v="2"/>
    <x v="2"/>
    <n v="0.78230069999999996"/>
    <x v="13"/>
    <n v="20"/>
    <x v="1"/>
    <x v="4"/>
  </r>
  <r>
    <x v="1023"/>
    <x v="5"/>
    <x v="2"/>
    <n v="0.8348489"/>
    <x v="13"/>
    <n v="20"/>
    <x v="1"/>
    <x v="4"/>
  </r>
  <r>
    <x v="1023"/>
    <x v="6"/>
    <x v="2"/>
    <n v="0.74486490000000005"/>
    <x v="13"/>
    <n v="20"/>
    <x v="1"/>
    <x v="4"/>
  </r>
  <r>
    <x v="1023"/>
    <x v="15"/>
    <x v="2"/>
    <n v="0.79807810000000001"/>
    <x v="13"/>
    <n v="20"/>
    <x v="1"/>
    <x v="4"/>
  </r>
  <r>
    <x v="1023"/>
    <x v="8"/>
    <x v="2"/>
    <n v="0.82173660000000004"/>
    <x v="13"/>
    <n v="20"/>
    <x v="1"/>
    <x v="4"/>
  </r>
  <r>
    <x v="1023"/>
    <x v="9"/>
    <x v="2"/>
    <n v="0.95718380000000003"/>
    <x v="13"/>
    <n v="20"/>
    <x v="1"/>
    <x v="4"/>
  </r>
  <r>
    <x v="1023"/>
    <x v="10"/>
    <x v="2"/>
    <n v="0.97173679999999996"/>
    <x v="13"/>
    <n v="20"/>
    <x v="1"/>
    <x v="4"/>
  </r>
  <r>
    <x v="1023"/>
    <x v="12"/>
    <x v="2"/>
    <n v="1.1848259999999999"/>
    <x v="13"/>
    <n v="20"/>
    <x v="1"/>
    <x v="4"/>
  </r>
  <r>
    <x v="1023"/>
    <x v="18"/>
    <x v="2"/>
    <n v="1.66056"/>
    <x v="13"/>
    <n v="20"/>
    <x v="1"/>
    <x v="4"/>
  </r>
  <r>
    <x v="1023"/>
    <x v="19"/>
    <x v="2"/>
    <n v="1.5817289999999999"/>
    <x v="13"/>
    <n v="20"/>
    <x v="1"/>
    <x v="4"/>
  </r>
  <r>
    <x v="1023"/>
    <x v="13"/>
    <x v="2"/>
    <n v="0.74472139999999998"/>
    <x v="13"/>
    <n v="20"/>
    <x v="1"/>
    <x v="4"/>
  </r>
  <r>
    <x v="1023"/>
    <x v="20"/>
    <x v="2"/>
    <n v="0.91636359999999994"/>
    <x v="13"/>
    <n v="20"/>
    <x v="1"/>
    <x v="4"/>
  </r>
  <r>
    <x v="1023"/>
    <x v="0"/>
    <x v="0"/>
    <n v="0.17821899999999999"/>
    <x v="13"/>
    <n v="20"/>
    <x v="1"/>
    <x v="4"/>
  </r>
  <r>
    <x v="1023"/>
    <x v="14"/>
    <x v="0"/>
    <n v="0.40273999999999999"/>
    <x v="13"/>
    <n v="20"/>
    <x v="1"/>
    <x v="4"/>
  </r>
  <r>
    <x v="1023"/>
    <x v="2"/>
    <x v="0"/>
    <n v="0.40273999999999999"/>
    <x v="13"/>
    <n v="20"/>
    <x v="1"/>
    <x v="4"/>
  </r>
  <r>
    <x v="1023"/>
    <x v="5"/>
    <x v="0"/>
    <n v="0.12639"/>
    <x v="13"/>
    <n v="20"/>
    <x v="1"/>
    <x v="4"/>
  </r>
  <r>
    <x v="1023"/>
    <x v="6"/>
    <x v="0"/>
    <n v="0.40920000000000001"/>
    <x v="13"/>
    <n v="20"/>
    <x v="1"/>
    <x v="4"/>
  </r>
  <r>
    <x v="1023"/>
    <x v="15"/>
    <x v="0"/>
    <n v="0.53305999999999998"/>
    <x v="13"/>
    <n v="20"/>
    <x v="1"/>
    <x v="4"/>
  </r>
  <r>
    <x v="1023"/>
    <x v="8"/>
    <x v="0"/>
    <n v="0.53305999999999998"/>
    <x v="13"/>
    <n v="20"/>
    <x v="1"/>
    <x v="4"/>
  </r>
  <r>
    <x v="1023"/>
    <x v="9"/>
    <x v="0"/>
    <n v="0.53305999999999998"/>
    <x v="13"/>
    <n v="20"/>
    <x v="1"/>
    <x v="4"/>
  </r>
  <r>
    <x v="1023"/>
    <x v="10"/>
    <x v="0"/>
    <n v="0.53305999999999998"/>
    <x v="13"/>
    <n v="20"/>
    <x v="1"/>
    <x v="4"/>
  </r>
  <r>
    <x v="1023"/>
    <x v="12"/>
    <x v="0"/>
    <n v="0.53305999999999998"/>
    <x v="13"/>
    <n v="20"/>
    <x v="1"/>
    <x v="4"/>
  </r>
  <r>
    <x v="1023"/>
    <x v="18"/>
    <x v="0"/>
    <n v="0.12570000000000001"/>
    <x v="13"/>
    <n v="20"/>
    <x v="1"/>
    <x v="4"/>
  </r>
  <r>
    <x v="1023"/>
    <x v="19"/>
    <x v="0"/>
    <n v="0.16136"/>
    <x v="13"/>
    <n v="20"/>
    <x v="1"/>
    <x v="4"/>
  </r>
  <r>
    <x v="1023"/>
    <x v="13"/>
    <x v="0"/>
    <n v="0.11473"/>
    <x v="13"/>
    <n v="20"/>
    <x v="1"/>
    <x v="4"/>
  </r>
  <r>
    <x v="1023"/>
    <x v="20"/>
    <x v="0"/>
    <n v="0.16136"/>
    <x v="13"/>
    <n v="20"/>
    <x v="1"/>
    <x v="4"/>
  </r>
  <r>
    <x v="1023"/>
    <x v="0"/>
    <x v="1"/>
    <n v="0.14676990000000001"/>
    <x v="13"/>
    <n v="20"/>
    <x v="1"/>
    <x v="4"/>
  </r>
  <r>
    <x v="1023"/>
    <x v="14"/>
    <x v="1"/>
    <n v="0.266426"/>
    <x v="13"/>
    <n v="20"/>
    <x v="1"/>
    <x v="4"/>
  </r>
  <r>
    <x v="1023"/>
    <x v="2"/>
    <x v="1"/>
    <n v="0.2725593"/>
    <x v="13"/>
    <n v="20"/>
    <x v="1"/>
    <x v="4"/>
  </r>
  <r>
    <x v="1023"/>
    <x v="5"/>
    <x v="1"/>
    <n v="0.12496110000000001"/>
    <x v="13"/>
    <n v="20"/>
    <x v="1"/>
    <x v="4"/>
  </r>
  <r>
    <x v="1023"/>
    <x v="6"/>
    <x v="1"/>
    <n v="0.26543499999999998"/>
    <x v="13"/>
    <n v="20"/>
    <x v="1"/>
    <x v="4"/>
  </r>
  <r>
    <x v="1023"/>
    <x v="15"/>
    <x v="1"/>
    <n v="0.30616179999999998"/>
    <x v="13"/>
    <n v="20"/>
    <x v="1"/>
    <x v="4"/>
  </r>
  <r>
    <x v="1023"/>
    <x v="8"/>
    <x v="1"/>
    <n v="0.31160320000000002"/>
    <x v="13"/>
    <n v="20"/>
    <x v="1"/>
    <x v="4"/>
  </r>
  <r>
    <x v="1023"/>
    <x v="9"/>
    <x v="1"/>
    <n v="0.34275610000000001"/>
    <x v="13"/>
    <n v="20"/>
    <x v="1"/>
    <x v="4"/>
  </r>
  <r>
    <x v="1023"/>
    <x v="10"/>
    <x v="1"/>
    <n v="0.3461033"/>
    <x v="13"/>
    <n v="20"/>
    <x v="1"/>
    <x v="4"/>
  </r>
  <r>
    <x v="1023"/>
    <x v="12"/>
    <x v="1"/>
    <n v="0.39511380000000002"/>
    <x v="13"/>
    <n v="20"/>
    <x v="1"/>
    <x v="4"/>
  </r>
  <r>
    <x v="1023"/>
    <x v="18"/>
    <x v="1"/>
    <n v="0.41083979999999998"/>
    <x v="13"/>
    <n v="20"/>
    <x v="1"/>
    <x v="4"/>
  </r>
  <r>
    <x v="1023"/>
    <x v="19"/>
    <x v="1"/>
    <n v="0.40091060000000001"/>
    <x v="13"/>
    <n v="20"/>
    <x v="1"/>
    <x v="4"/>
  </r>
  <r>
    <x v="1023"/>
    <x v="13"/>
    <x v="1"/>
    <n v="0.1117287"/>
    <x v="13"/>
    <n v="20"/>
    <x v="1"/>
    <x v="4"/>
  </r>
  <r>
    <x v="1023"/>
    <x v="20"/>
    <x v="1"/>
    <n v="0.2478764"/>
    <x v="13"/>
    <n v="20"/>
    <x v="1"/>
    <x v="4"/>
  </r>
  <r>
    <x v="1024"/>
    <x v="0"/>
    <x v="3"/>
    <n v="0.78249999999999997"/>
    <x v="13"/>
    <n v="21"/>
    <x v="1"/>
    <x v="4"/>
  </r>
  <r>
    <x v="1024"/>
    <x v="14"/>
    <x v="3"/>
    <n v="1.4394"/>
    <x v="13"/>
    <n v="21"/>
    <x v="1"/>
    <x v="4"/>
  </r>
  <r>
    <x v="1024"/>
    <x v="2"/>
    <x v="3"/>
    <n v="1.4723999999999999"/>
    <x v="13"/>
    <n v="21"/>
    <x v="1"/>
    <x v="4"/>
  </r>
  <r>
    <x v="1024"/>
    <x v="5"/>
    <x v="3"/>
    <n v="1.1006"/>
    <x v="13"/>
    <n v="21"/>
    <x v="1"/>
    <x v="4"/>
  </r>
  <r>
    <x v="1024"/>
    <x v="6"/>
    <x v="3"/>
    <n v="1.4318"/>
    <x v="13"/>
    <n v="21"/>
    <x v="1"/>
    <x v="4"/>
  </r>
  <r>
    <x v="1024"/>
    <x v="15"/>
    <x v="3"/>
    <n v="1.6536"/>
    <x v="13"/>
    <n v="21"/>
    <x v="1"/>
    <x v="4"/>
  </r>
  <r>
    <x v="1024"/>
    <x v="8"/>
    <x v="3"/>
    <n v="1.6818"/>
    <x v="13"/>
    <n v="21"/>
    <x v="1"/>
    <x v="4"/>
  </r>
  <r>
    <x v="1024"/>
    <x v="9"/>
    <x v="3"/>
    <n v="1.8493999999999999"/>
    <x v="13"/>
    <n v="21"/>
    <x v="1"/>
    <x v="4"/>
  </r>
  <r>
    <x v="1024"/>
    <x v="10"/>
    <x v="3"/>
    <n v="1.8678999999999999"/>
    <x v="13"/>
    <n v="21"/>
    <x v="1"/>
    <x v="4"/>
  </r>
  <r>
    <x v="1024"/>
    <x v="12"/>
    <x v="3"/>
    <n v="2.1173999999999999"/>
    <x v="13"/>
    <n v="21"/>
    <x v="1"/>
    <x v="4"/>
  </r>
  <r>
    <x v="1024"/>
    <x v="18"/>
    <x v="3"/>
    <n v="2.1528"/>
    <x v="13"/>
    <n v="21"/>
    <x v="1"/>
    <x v="4"/>
  </r>
  <r>
    <x v="1024"/>
    <x v="19"/>
    <x v="3"/>
    <n v="2.1110000000000002"/>
    <x v="13"/>
    <n v="21"/>
    <x v="1"/>
    <x v="4"/>
  </r>
  <r>
    <x v="1024"/>
    <x v="13"/>
    <x v="3"/>
    <n v="0.98050999999999999"/>
    <x v="13"/>
    <n v="21"/>
    <x v="1"/>
    <x v="4"/>
  </r>
  <r>
    <x v="1024"/>
    <x v="20"/>
    <x v="3"/>
    <n v="1.2826"/>
    <x v="13"/>
    <n v="21"/>
    <x v="1"/>
    <x v="4"/>
  </r>
  <r>
    <x v="1024"/>
    <x v="0"/>
    <x v="2"/>
    <n v="0.45795989999999998"/>
    <x v="13"/>
    <n v="21"/>
    <x v="1"/>
    <x v="4"/>
  </r>
  <r>
    <x v="1024"/>
    <x v="14"/>
    <x v="2"/>
    <n v="0.76750390000000002"/>
    <x v="13"/>
    <n v="21"/>
    <x v="1"/>
    <x v="4"/>
  </r>
  <r>
    <x v="1024"/>
    <x v="2"/>
    <x v="2"/>
    <n v="0.79433310000000001"/>
    <x v="13"/>
    <n v="21"/>
    <x v="1"/>
    <x v="4"/>
  </r>
  <r>
    <x v="1024"/>
    <x v="5"/>
    <x v="2"/>
    <n v="0.84759240000000002"/>
    <x v="13"/>
    <n v="21"/>
    <x v="1"/>
    <x v="4"/>
  </r>
  <r>
    <x v="1024"/>
    <x v="6"/>
    <x v="2"/>
    <n v="0.75486500000000001"/>
    <x v="13"/>
    <n v="21"/>
    <x v="1"/>
    <x v="4"/>
  </r>
  <r>
    <x v="1024"/>
    <x v="15"/>
    <x v="2"/>
    <n v="0.81133010000000005"/>
    <x v="13"/>
    <n v="21"/>
    <x v="1"/>
    <x v="4"/>
  </r>
  <r>
    <x v="1024"/>
    <x v="8"/>
    <x v="2"/>
    <n v="0.83425709999999997"/>
    <x v="13"/>
    <n v="21"/>
    <x v="1"/>
    <x v="4"/>
  </r>
  <r>
    <x v="1024"/>
    <x v="9"/>
    <x v="2"/>
    <n v="0.97051719999999997"/>
    <x v="13"/>
    <n v="21"/>
    <x v="1"/>
    <x v="4"/>
  </r>
  <r>
    <x v="1024"/>
    <x v="10"/>
    <x v="2"/>
    <n v="0.98555789999999999"/>
    <x v="13"/>
    <n v="21"/>
    <x v="1"/>
    <x v="4"/>
  </r>
  <r>
    <x v="1024"/>
    <x v="12"/>
    <x v="2"/>
    <n v="1.1884030000000001"/>
    <x v="13"/>
    <n v="21"/>
    <x v="1"/>
    <x v="4"/>
  </r>
  <r>
    <x v="1024"/>
    <x v="18"/>
    <x v="2"/>
    <n v="1.624544"/>
    <x v="13"/>
    <n v="21"/>
    <x v="1"/>
    <x v="4"/>
  </r>
  <r>
    <x v="1024"/>
    <x v="19"/>
    <x v="2"/>
    <n v="1.5548999999999999"/>
    <x v="13"/>
    <n v="21"/>
    <x v="1"/>
    <x v="4"/>
  </r>
  <r>
    <x v="1024"/>
    <x v="13"/>
    <x v="2"/>
    <n v="0.75297800000000004"/>
    <x v="13"/>
    <n v="21"/>
    <x v="1"/>
    <x v="4"/>
  </r>
  <r>
    <x v="1024"/>
    <x v="20"/>
    <x v="2"/>
    <n v="0.88140419999999997"/>
    <x v="13"/>
    <n v="21"/>
    <x v="1"/>
    <x v="4"/>
  </r>
  <r>
    <x v="1024"/>
    <x v="0"/>
    <x v="0"/>
    <n v="0.17821899999999999"/>
    <x v="13"/>
    <n v="21"/>
    <x v="1"/>
    <x v="4"/>
  </r>
  <r>
    <x v="1024"/>
    <x v="14"/>
    <x v="0"/>
    <n v="0.40273999999999999"/>
    <x v="13"/>
    <n v="21"/>
    <x v="1"/>
    <x v="4"/>
  </r>
  <r>
    <x v="1024"/>
    <x v="2"/>
    <x v="0"/>
    <n v="0.40273999999999999"/>
    <x v="13"/>
    <n v="21"/>
    <x v="1"/>
    <x v="4"/>
  </r>
  <r>
    <x v="1024"/>
    <x v="5"/>
    <x v="0"/>
    <n v="0.12639"/>
    <x v="13"/>
    <n v="21"/>
    <x v="1"/>
    <x v="4"/>
  </r>
  <r>
    <x v="1024"/>
    <x v="6"/>
    <x v="0"/>
    <n v="0.40920000000000001"/>
    <x v="13"/>
    <n v="21"/>
    <x v="1"/>
    <x v="4"/>
  </r>
  <r>
    <x v="1024"/>
    <x v="15"/>
    <x v="0"/>
    <n v="0.53305999999999998"/>
    <x v="13"/>
    <n v="21"/>
    <x v="1"/>
    <x v="4"/>
  </r>
  <r>
    <x v="1024"/>
    <x v="8"/>
    <x v="0"/>
    <n v="0.53305999999999998"/>
    <x v="13"/>
    <n v="21"/>
    <x v="1"/>
    <x v="4"/>
  </r>
  <r>
    <x v="1024"/>
    <x v="9"/>
    <x v="0"/>
    <n v="0.53305999999999998"/>
    <x v="13"/>
    <n v="21"/>
    <x v="1"/>
    <x v="4"/>
  </r>
  <r>
    <x v="1024"/>
    <x v="10"/>
    <x v="0"/>
    <n v="0.53305999999999998"/>
    <x v="13"/>
    <n v="21"/>
    <x v="1"/>
    <x v="4"/>
  </r>
  <r>
    <x v="1024"/>
    <x v="12"/>
    <x v="0"/>
    <n v="0.53305999999999998"/>
    <x v="13"/>
    <n v="21"/>
    <x v="1"/>
    <x v="4"/>
  </r>
  <r>
    <x v="1024"/>
    <x v="18"/>
    <x v="0"/>
    <n v="0.12570000000000001"/>
    <x v="13"/>
    <n v="21"/>
    <x v="1"/>
    <x v="4"/>
  </r>
  <r>
    <x v="1024"/>
    <x v="19"/>
    <x v="0"/>
    <n v="0.16136"/>
    <x v="13"/>
    <n v="21"/>
    <x v="1"/>
    <x v="4"/>
  </r>
  <r>
    <x v="1024"/>
    <x v="13"/>
    <x v="0"/>
    <n v="0.11473"/>
    <x v="13"/>
    <n v="21"/>
    <x v="1"/>
    <x v="4"/>
  </r>
  <r>
    <x v="1024"/>
    <x v="20"/>
    <x v="0"/>
    <n v="0.16136"/>
    <x v="13"/>
    <n v="21"/>
    <x v="1"/>
    <x v="4"/>
  </r>
  <r>
    <x v="1024"/>
    <x v="0"/>
    <x v="1"/>
    <n v="0.14632110000000001"/>
    <x v="13"/>
    <n v="21"/>
    <x v="1"/>
    <x v="4"/>
  </r>
  <r>
    <x v="1024"/>
    <x v="14"/>
    <x v="1"/>
    <n v="0.26915610000000001"/>
    <x v="13"/>
    <n v="21"/>
    <x v="1"/>
    <x v="4"/>
  </r>
  <r>
    <x v="1024"/>
    <x v="2"/>
    <x v="1"/>
    <n v="0.27532679999999998"/>
    <x v="13"/>
    <n v="21"/>
    <x v="1"/>
    <x v="4"/>
  </r>
  <r>
    <x v="1024"/>
    <x v="5"/>
    <x v="1"/>
    <n v="0.1266177"/>
    <x v="13"/>
    <n v="21"/>
    <x v="1"/>
    <x v="4"/>
  </r>
  <r>
    <x v="1024"/>
    <x v="6"/>
    <x v="1"/>
    <n v="0.267735"/>
    <x v="13"/>
    <n v="21"/>
    <x v="1"/>
    <x v="4"/>
  </r>
  <r>
    <x v="1024"/>
    <x v="15"/>
    <x v="1"/>
    <n v="0.30920979999999998"/>
    <x v="13"/>
    <n v="21"/>
    <x v="1"/>
    <x v="4"/>
  </r>
  <r>
    <x v="1024"/>
    <x v="8"/>
    <x v="1"/>
    <n v="0.31448290000000001"/>
    <x v="13"/>
    <n v="21"/>
    <x v="1"/>
    <x v="4"/>
  </r>
  <r>
    <x v="1024"/>
    <x v="9"/>
    <x v="1"/>
    <n v="0.34582279999999999"/>
    <x v="13"/>
    <n v="21"/>
    <x v="1"/>
    <x v="4"/>
  </r>
  <r>
    <x v="1024"/>
    <x v="10"/>
    <x v="1"/>
    <n v="0.34928209999999998"/>
    <x v="13"/>
    <n v="21"/>
    <x v="1"/>
    <x v="4"/>
  </r>
  <r>
    <x v="1024"/>
    <x v="12"/>
    <x v="1"/>
    <n v="0.39593660000000003"/>
    <x v="13"/>
    <n v="21"/>
    <x v="1"/>
    <x v="4"/>
  </r>
  <r>
    <x v="1024"/>
    <x v="18"/>
    <x v="1"/>
    <n v="0.40255609999999997"/>
    <x v="13"/>
    <n v="21"/>
    <x v="1"/>
    <x v="4"/>
  </r>
  <r>
    <x v="1024"/>
    <x v="19"/>
    <x v="1"/>
    <n v="0.39473979999999997"/>
    <x v="13"/>
    <n v="21"/>
    <x v="1"/>
    <x v="4"/>
  </r>
  <r>
    <x v="1024"/>
    <x v="13"/>
    <x v="1"/>
    <n v="0.112802"/>
    <x v="13"/>
    <n v="21"/>
    <x v="1"/>
    <x v="4"/>
  </r>
  <r>
    <x v="1024"/>
    <x v="20"/>
    <x v="1"/>
    <n v="0.23983579999999999"/>
    <x v="13"/>
    <n v="21"/>
    <x v="1"/>
    <x v="4"/>
  </r>
  <r>
    <x v="1025"/>
    <x v="0"/>
    <x v="3"/>
    <n v="0.78449999999999998"/>
    <x v="13"/>
    <n v="22"/>
    <x v="1"/>
    <x v="4"/>
  </r>
  <r>
    <x v="1025"/>
    <x v="14"/>
    <x v="3"/>
    <n v="1.4438"/>
    <x v="13"/>
    <n v="22"/>
    <x v="1"/>
    <x v="4"/>
  </r>
  <r>
    <x v="1025"/>
    <x v="2"/>
    <x v="3"/>
    <n v="1.4750000000000001"/>
    <x v="13"/>
    <n v="22"/>
    <x v="1"/>
    <x v="4"/>
  </r>
  <r>
    <x v="1025"/>
    <x v="5"/>
    <x v="3"/>
    <n v="1.1083000000000001"/>
    <x v="13"/>
    <n v="22"/>
    <x v="1"/>
    <x v="4"/>
  </r>
  <r>
    <x v="1025"/>
    <x v="6"/>
    <x v="3"/>
    <n v="1.4305000000000001"/>
    <x v="13"/>
    <n v="22"/>
    <x v="1"/>
    <x v="4"/>
  </r>
  <r>
    <x v="1025"/>
    <x v="15"/>
    <x v="3"/>
    <n v="1.6783999999999999"/>
    <x v="13"/>
    <n v="22"/>
    <x v="1"/>
    <x v="4"/>
  </r>
  <r>
    <x v="1025"/>
    <x v="8"/>
    <x v="3"/>
    <n v="1.7093"/>
    <x v="13"/>
    <n v="22"/>
    <x v="1"/>
    <x v="4"/>
  </r>
  <r>
    <x v="1025"/>
    <x v="9"/>
    <x v="3"/>
    <n v="1.8688"/>
    <x v="13"/>
    <n v="22"/>
    <x v="1"/>
    <x v="4"/>
  </r>
  <r>
    <x v="1025"/>
    <x v="10"/>
    <x v="3"/>
    <n v="1.8904000000000001"/>
    <x v="13"/>
    <n v="22"/>
    <x v="1"/>
    <x v="4"/>
  </r>
  <r>
    <x v="1025"/>
    <x v="12"/>
    <x v="3"/>
    <n v="2.1406999999999998"/>
    <x v="13"/>
    <n v="22"/>
    <x v="1"/>
    <x v="4"/>
  </r>
  <r>
    <x v="1025"/>
    <x v="18"/>
    <x v="3"/>
    <n v="2.1307999999999998"/>
    <x v="13"/>
    <n v="22"/>
    <x v="1"/>
    <x v="4"/>
  </r>
  <r>
    <x v="1025"/>
    <x v="19"/>
    <x v="3"/>
    <n v="2.1067"/>
    <x v="13"/>
    <n v="22"/>
    <x v="1"/>
    <x v="4"/>
  </r>
  <r>
    <x v="1025"/>
    <x v="13"/>
    <x v="3"/>
    <n v="0.98809999999999998"/>
    <x v="13"/>
    <n v="22"/>
    <x v="1"/>
    <x v="4"/>
  </r>
  <r>
    <x v="1025"/>
    <x v="20"/>
    <x v="3"/>
    <n v="1.3076000000000001"/>
    <x v="13"/>
    <n v="22"/>
    <x v="1"/>
    <x v="4"/>
  </r>
  <r>
    <x v="1025"/>
    <x v="0"/>
    <x v="2"/>
    <n v="0.45958579999999999"/>
    <x v="13"/>
    <n v="22"/>
    <x v="1"/>
    <x v="4"/>
  </r>
  <r>
    <x v="1025"/>
    <x v="14"/>
    <x v="2"/>
    <n v="0.77108109999999996"/>
    <x v="13"/>
    <n v="22"/>
    <x v="1"/>
    <x v="4"/>
  </r>
  <r>
    <x v="1025"/>
    <x v="2"/>
    <x v="2"/>
    <n v="0.79644700000000002"/>
    <x v="13"/>
    <n v="22"/>
    <x v="1"/>
    <x v="4"/>
  </r>
  <r>
    <x v="1025"/>
    <x v="5"/>
    <x v="2"/>
    <n v="0.85440649999999996"/>
    <x v="13"/>
    <n v="22"/>
    <x v="1"/>
    <x v="4"/>
  </r>
  <r>
    <x v="1025"/>
    <x v="6"/>
    <x v="2"/>
    <n v="0.75380820000000004"/>
    <x v="13"/>
    <n v="22"/>
    <x v="1"/>
    <x v="4"/>
  </r>
  <r>
    <x v="1025"/>
    <x v="15"/>
    <x v="2"/>
    <n v="0.83149280000000003"/>
    <x v="13"/>
    <n v="22"/>
    <x v="1"/>
    <x v="4"/>
  </r>
  <r>
    <x v="1025"/>
    <x v="8"/>
    <x v="2"/>
    <n v="0.85661480000000001"/>
    <x v="13"/>
    <n v="22"/>
    <x v="1"/>
    <x v="4"/>
  </r>
  <r>
    <x v="1025"/>
    <x v="9"/>
    <x v="2"/>
    <n v="0.98628970000000005"/>
    <x v="13"/>
    <n v="22"/>
    <x v="1"/>
    <x v="4"/>
  </r>
  <r>
    <x v="1025"/>
    <x v="10"/>
    <x v="2"/>
    <n v="1.003851"/>
    <x v="13"/>
    <n v="22"/>
    <x v="1"/>
    <x v="4"/>
  </r>
  <r>
    <x v="1025"/>
    <x v="12"/>
    <x v="2"/>
    <n v="1.2073469999999999"/>
    <x v="13"/>
    <n v="22"/>
    <x v="1"/>
    <x v="4"/>
  </r>
  <r>
    <x v="1025"/>
    <x v="18"/>
    <x v="2"/>
    <n v="1.6066579999999999"/>
    <x v="13"/>
    <n v="22"/>
    <x v="1"/>
    <x v="4"/>
  </r>
  <r>
    <x v="1025"/>
    <x v="19"/>
    <x v="2"/>
    <n v="1.551404"/>
    <x v="13"/>
    <n v="22"/>
    <x v="1"/>
    <x v="4"/>
  </r>
  <r>
    <x v="1025"/>
    <x v="13"/>
    <x v="2"/>
    <n v="0.7596948"/>
    <x v="13"/>
    <n v="22"/>
    <x v="1"/>
    <x v="4"/>
  </r>
  <r>
    <x v="1025"/>
    <x v="20"/>
    <x v="2"/>
    <n v="0.90172940000000001"/>
    <x v="13"/>
    <n v="22"/>
    <x v="1"/>
    <x v="4"/>
  </r>
  <r>
    <x v="1025"/>
    <x v="0"/>
    <x v="0"/>
    <n v="0.17821899999999999"/>
    <x v="13"/>
    <n v="22"/>
    <x v="1"/>
    <x v="4"/>
  </r>
  <r>
    <x v="1025"/>
    <x v="14"/>
    <x v="0"/>
    <n v="0.40273999999999999"/>
    <x v="13"/>
    <n v="22"/>
    <x v="1"/>
    <x v="4"/>
  </r>
  <r>
    <x v="1025"/>
    <x v="2"/>
    <x v="0"/>
    <n v="0.40273999999999999"/>
    <x v="13"/>
    <n v="22"/>
    <x v="1"/>
    <x v="4"/>
  </r>
  <r>
    <x v="1025"/>
    <x v="5"/>
    <x v="0"/>
    <n v="0.12639"/>
    <x v="13"/>
    <n v="22"/>
    <x v="1"/>
    <x v="4"/>
  </r>
  <r>
    <x v="1025"/>
    <x v="6"/>
    <x v="0"/>
    <n v="0.40920000000000001"/>
    <x v="13"/>
    <n v="22"/>
    <x v="1"/>
    <x v="4"/>
  </r>
  <r>
    <x v="1025"/>
    <x v="15"/>
    <x v="0"/>
    <n v="0.53305999999999998"/>
    <x v="13"/>
    <n v="22"/>
    <x v="1"/>
    <x v="4"/>
  </r>
  <r>
    <x v="1025"/>
    <x v="8"/>
    <x v="0"/>
    <n v="0.53305999999999998"/>
    <x v="13"/>
    <n v="22"/>
    <x v="1"/>
    <x v="4"/>
  </r>
  <r>
    <x v="1025"/>
    <x v="9"/>
    <x v="0"/>
    <n v="0.53305999999999998"/>
    <x v="13"/>
    <n v="22"/>
    <x v="1"/>
    <x v="4"/>
  </r>
  <r>
    <x v="1025"/>
    <x v="10"/>
    <x v="0"/>
    <n v="0.53305999999999998"/>
    <x v="13"/>
    <n v="22"/>
    <x v="1"/>
    <x v="4"/>
  </r>
  <r>
    <x v="1025"/>
    <x v="12"/>
    <x v="0"/>
    <n v="0.53305999999999998"/>
    <x v="13"/>
    <n v="22"/>
    <x v="1"/>
    <x v="4"/>
  </r>
  <r>
    <x v="1025"/>
    <x v="18"/>
    <x v="0"/>
    <n v="0.12570000000000001"/>
    <x v="13"/>
    <n v="22"/>
    <x v="1"/>
    <x v="4"/>
  </r>
  <r>
    <x v="1025"/>
    <x v="19"/>
    <x v="0"/>
    <n v="0.16136"/>
    <x v="13"/>
    <n v="22"/>
    <x v="1"/>
    <x v="4"/>
  </r>
  <r>
    <x v="1025"/>
    <x v="13"/>
    <x v="0"/>
    <n v="0.11473"/>
    <x v="13"/>
    <n v="22"/>
    <x v="1"/>
    <x v="4"/>
  </r>
  <r>
    <x v="1025"/>
    <x v="20"/>
    <x v="0"/>
    <n v="0.16136"/>
    <x v="13"/>
    <n v="22"/>
    <x v="1"/>
    <x v="4"/>
  </r>
  <r>
    <x v="1025"/>
    <x v="0"/>
    <x v="1"/>
    <n v="0.14669509999999999"/>
    <x v="13"/>
    <n v="22"/>
    <x v="1"/>
    <x v="4"/>
  </r>
  <r>
    <x v="1025"/>
    <x v="14"/>
    <x v="1"/>
    <n v="0.26997890000000002"/>
    <x v="13"/>
    <n v="22"/>
    <x v="1"/>
    <x v="4"/>
  </r>
  <r>
    <x v="1025"/>
    <x v="2"/>
    <x v="1"/>
    <n v="0.27581299999999997"/>
    <x v="13"/>
    <n v="22"/>
    <x v="1"/>
    <x v="4"/>
  </r>
  <r>
    <x v="1025"/>
    <x v="5"/>
    <x v="1"/>
    <n v="0.12750349999999999"/>
    <x v="13"/>
    <n v="22"/>
    <x v="1"/>
    <x v="4"/>
  </r>
  <r>
    <x v="1025"/>
    <x v="6"/>
    <x v="1"/>
    <n v="0.2674919"/>
    <x v="13"/>
    <n v="22"/>
    <x v="1"/>
    <x v="4"/>
  </r>
  <r>
    <x v="1025"/>
    <x v="15"/>
    <x v="1"/>
    <n v="0.31384719999999999"/>
    <x v="13"/>
    <n v="22"/>
    <x v="1"/>
    <x v="4"/>
  </r>
  <r>
    <x v="1025"/>
    <x v="8"/>
    <x v="1"/>
    <n v="0.3196252"/>
    <x v="13"/>
    <n v="22"/>
    <x v="1"/>
    <x v="4"/>
  </r>
  <r>
    <x v="1025"/>
    <x v="9"/>
    <x v="1"/>
    <n v="0.34945039999999999"/>
    <x v="13"/>
    <n v="22"/>
    <x v="1"/>
    <x v="4"/>
  </r>
  <r>
    <x v="1025"/>
    <x v="10"/>
    <x v="1"/>
    <n v="0.35348940000000001"/>
    <x v="13"/>
    <n v="22"/>
    <x v="1"/>
    <x v="4"/>
  </r>
  <r>
    <x v="1025"/>
    <x v="12"/>
    <x v="1"/>
    <n v="0.40029350000000002"/>
    <x v="13"/>
    <n v="22"/>
    <x v="1"/>
    <x v="4"/>
  </r>
  <r>
    <x v="1025"/>
    <x v="18"/>
    <x v="1"/>
    <n v="0.39844230000000003"/>
    <x v="13"/>
    <n v="22"/>
    <x v="1"/>
    <x v="4"/>
  </r>
  <r>
    <x v="1025"/>
    <x v="19"/>
    <x v="1"/>
    <n v="0.3939358"/>
    <x v="13"/>
    <n v="22"/>
    <x v="1"/>
    <x v="4"/>
  </r>
  <r>
    <x v="1025"/>
    <x v="13"/>
    <x v="1"/>
    <n v="0.1136752"/>
    <x v="13"/>
    <n v="22"/>
    <x v="1"/>
    <x v="4"/>
  </r>
  <r>
    <x v="1025"/>
    <x v="20"/>
    <x v="1"/>
    <n v="0.24451059999999999"/>
    <x v="13"/>
    <n v="22"/>
    <x v="1"/>
    <x v="4"/>
  </r>
  <r>
    <x v="1026"/>
    <x v="0"/>
    <x v="3"/>
    <n v="0.76070000000000004"/>
    <x v="13"/>
    <n v="25"/>
    <x v="1"/>
    <x v="5"/>
  </r>
  <r>
    <x v="1026"/>
    <x v="14"/>
    <x v="3"/>
    <n v="1.482"/>
    <x v="13"/>
    <n v="25"/>
    <x v="1"/>
    <x v="5"/>
  </r>
  <r>
    <x v="1026"/>
    <x v="2"/>
    <x v="3"/>
    <n v="1.5143"/>
    <x v="13"/>
    <n v="25"/>
    <x v="1"/>
    <x v="5"/>
  </r>
  <r>
    <x v="1026"/>
    <x v="5"/>
    <x v="3"/>
    <n v="1.1431"/>
    <x v="13"/>
    <n v="25"/>
    <x v="1"/>
    <x v="5"/>
  </r>
  <r>
    <x v="1026"/>
    <x v="6"/>
    <x v="3"/>
    <n v="1.4682999999999999"/>
    <x v="13"/>
    <n v="25"/>
    <x v="1"/>
    <x v="5"/>
  </r>
  <r>
    <x v="1026"/>
    <x v="15"/>
    <x v="3"/>
    <n v="1.6847000000000001"/>
    <x v="13"/>
    <n v="25"/>
    <x v="1"/>
    <x v="5"/>
  </r>
  <r>
    <x v="1026"/>
    <x v="8"/>
    <x v="3"/>
    <n v="1.7074"/>
    <x v="13"/>
    <n v="25"/>
    <x v="1"/>
    <x v="5"/>
  </r>
  <r>
    <x v="1026"/>
    <x v="9"/>
    <x v="3"/>
    <n v="1.8771"/>
    <x v="13"/>
    <n v="25"/>
    <x v="1"/>
    <x v="5"/>
  </r>
  <r>
    <x v="1026"/>
    <x v="10"/>
    <x v="3"/>
    <n v="1.8920999999999999"/>
    <x v="13"/>
    <n v="25"/>
    <x v="1"/>
    <x v="5"/>
  </r>
  <r>
    <x v="1026"/>
    <x v="12"/>
    <x v="3"/>
    <n v="2.1377000000000002"/>
    <x v="13"/>
    <n v="25"/>
    <x v="1"/>
    <x v="5"/>
  </r>
  <r>
    <x v="1026"/>
    <x v="18"/>
    <x v="3"/>
    <n v="2.1608000000000001"/>
    <x v="13"/>
    <n v="25"/>
    <x v="1"/>
    <x v="5"/>
  </r>
  <r>
    <x v="1026"/>
    <x v="19"/>
    <x v="3"/>
    <n v="2.2273999999999998"/>
    <x v="13"/>
    <n v="25"/>
    <x v="1"/>
    <x v="5"/>
  </r>
  <r>
    <x v="1026"/>
    <x v="13"/>
    <x v="3"/>
    <n v="1.03684"/>
    <x v="13"/>
    <n v="25"/>
    <x v="1"/>
    <x v="5"/>
  </r>
  <r>
    <x v="1026"/>
    <x v="20"/>
    <x v="3"/>
    <n v="1.4366000000000001"/>
    <x v="13"/>
    <n v="25"/>
    <x v="1"/>
    <x v="5"/>
  </r>
  <r>
    <x v="1026"/>
    <x v="0"/>
    <x v="2"/>
    <n v="0.42843530000000002"/>
    <x v="13"/>
    <n v="25"/>
    <x v="1"/>
    <x v="5"/>
  </r>
  <r>
    <x v="1026"/>
    <x v="14"/>
    <x v="2"/>
    <n v="0.782138"/>
    <x v="13"/>
    <n v="25"/>
    <x v="1"/>
    <x v="5"/>
  </r>
  <r>
    <x v="1026"/>
    <x v="2"/>
    <x v="2"/>
    <n v="0.80839819999999996"/>
    <x v="13"/>
    <n v="25"/>
    <x v="1"/>
    <x v="5"/>
  </r>
  <r>
    <x v="1026"/>
    <x v="5"/>
    <x v="2"/>
    <n v="0.8652029"/>
    <x v="13"/>
    <n v="25"/>
    <x v="1"/>
    <x v="5"/>
  </r>
  <r>
    <x v="1026"/>
    <x v="6"/>
    <x v="2"/>
    <n v="0.76453979999999999"/>
    <x v="13"/>
    <n v="25"/>
    <x v="1"/>
    <x v="5"/>
  </r>
  <r>
    <x v="1026"/>
    <x v="15"/>
    <x v="2"/>
    <n v="0.81825479999999995"/>
    <x v="13"/>
    <n v="25"/>
    <x v="1"/>
    <x v="5"/>
  </r>
  <r>
    <x v="1026"/>
    <x v="8"/>
    <x v="2"/>
    <n v="0.83671010000000001"/>
    <x v="13"/>
    <n v="25"/>
    <x v="1"/>
    <x v="5"/>
  </r>
  <r>
    <x v="1026"/>
    <x v="9"/>
    <x v="2"/>
    <n v="0.97467760000000003"/>
    <x v="13"/>
    <n v="25"/>
    <x v="1"/>
    <x v="5"/>
  </r>
  <r>
    <x v="1026"/>
    <x v="10"/>
    <x v="2"/>
    <n v="0.98687270000000005"/>
    <x v="13"/>
    <n v="25"/>
    <x v="1"/>
    <x v="5"/>
  </r>
  <r>
    <x v="1026"/>
    <x v="12"/>
    <x v="2"/>
    <n v="1.1865479999999999"/>
    <x v="13"/>
    <n v="25"/>
    <x v="1"/>
    <x v="5"/>
  </r>
  <r>
    <x v="1026"/>
    <x v="18"/>
    <x v="2"/>
    <n v="1.611748"/>
    <x v="13"/>
    <n v="25"/>
    <x v="1"/>
    <x v="5"/>
  </r>
  <r>
    <x v="1026"/>
    <x v="19"/>
    <x v="2"/>
    <n v="1.6248940000000001"/>
    <x v="13"/>
    <n v="25"/>
    <x v="1"/>
    <x v="5"/>
  </r>
  <r>
    <x v="1026"/>
    <x v="13"/>
    <x v="2"/>
    <n v="0.77780749999999999"/>
    <x v="13"/>
    <n v="25"/>
    <x v="1"/>
    <x v="5"/>
  </r>
  <r>
    <x v="1026"/>
    <x v="20"/>
    <x v="2"/>
    <n v="0.98196740000000005"/>
    <x v="13"/>
    <n v="25"/>
    <x v="1"/>
    <x v="5"/>
  </r>
  <r>
    <x v="1026"/>
    <x v="0"/>
    <x v="0"/>
    <n v="0.19875000000000001"/>
    <x v="13"/>
    <n v="25"/>
    <x v="1"/>
    <x v="5"/>
  </r>
  <r>
    <x v="1026"/>
    <x v="14"/>
    <x v="0"/>
    <n v="0.42274"/>
    <x v="13"/>
    <n v="25"/>
    <x v="1"/>
    <x v="5"/>
  </r>
  <r>
    <x v="1026"/>
    <x v="2"/>
    <x v="0"/>
    <n v="0.42274"/>
    <x v="13"/>
    <n v="25"/>
    <x v="1"/>
    <x v="5"/>
  </r>
  <r>
    <x v="1026"/>
    <x v="5"/>
    <x v="0"/>
    <n v="0.14638999999999999"/>
    <x v="13"/>
    <n v="25"/>
    <x v="1"/>
    <x v="5"/>
  </r>
  <r>
    <x v="1026"/>
    <x v="6"/>
    <x v="0"/>
    <n v="0.42920000000000003"/>
    <x v="13"/>
    <n v="25"/>
    <x v="1"/>
    <x v="5"/>
  </r>
  <r>
    <x v="1026"/>
    <x v="15"/>
    <x v="0"/>
    <n v="0.55142000000000002"/>
    <x v="13"/>
    <n v="25"/>
    <x v="1"/>
    <x v="5"/>
  </r>
  <r>
    <x v="1026"/>
    <x v="8"/>
    <x v="0"/>
    <n v="0.55142000000000002"/>
    <x v="13"/>
    <n v="25"/>
    <x v="1"/>
    <x v="5"/>
  </r>
  <r>
    <x v="1026"/>
    <x v="9"/>
    <x v="0"/>
    <n v="0.55142000000000002"/>
    <x v="13"/>
    <n v="25"/>
    <x v="1"/>
    <x v="5"/>
  </r>
  <r>
    <x v="1026"/>
    <x v="10"/>
    <x v="0"/>
    <n v="0.55142000000000002"/>
    <x v="13"/>
    <n v="25"/>
    <x v="1"/>
    <x v="5"/>
  </r>
  <r>
    <x v="1026"/>
    <x v="12"/>
    <x v="0"/>
    <n v="0.55142000000000002"/>
    <x v="13"/>
    <n v="25"/>
    <x v="1"/>
    <x v="5"/>
  </r>
  <r>
    <x v="1026"/>
    <x v="18"/>
    <x v="0"/>
    <n v="0.14499999999999999"/>
    <x v="13"/>
    <n v="25"/>
    <x v="1"/>
    <x v="5"/>
  </r>
  <r>
    <x v="1026"/>
    <x v="19"/>
    <x v="0"/>
    <n v="0.187"/>
    <x v="13"/>
    <n v="25"/>
    <x v="1"/>
    <x v="5"/>
  </r>
  <r>
    <x v="1026"/>
    <x v="13"/>
    <x v="0"/>
    <n v="0.13975000000000001"/>
    <x v="13"/>
    <n v="25"/>
    <x v="1"/>
    <x v="5"/>
  </r>
  <r>
    <x v="1026"/>
    <x v="20"/>
    <x v="0"/>
    <n v="0.187"/>
    <x v="13"/>
    <n v="25"/>
    <x v="1"/>
    <x v="5"/>
  </r>
  <r>
    <x v="1026"/>
    <x v="0"/>
    <x v="1"/>
    <n v="0.1422447"/>
    <x v="13"/>
    <n v="25"/>
    <x v="1"/>
    <x v="5"/>
  </r>
  <r>
    <x v="1026"/>
    <x v="14"/>
    <x v="1"/>
    <n v="0.27712199999999998"/>
    <x v="13"/>
    <n v="25"/>
    <x v="1"/>
    <x v="5"/>
  </r>
  <r>
    <x v="1026"/>
    <x v="2"/>
    <x v="1"/>
    <n v="0.28316180000000002"/>
    <x v="13"/>
    <n v="25"/>
    <x v="1"/>
    <x v="5"/>
  </r>
  <r>
    <x v="1026"/>
    <x v="5"/>
    <x v="1"/>
    <n v="0.13150709999999999"/>
    <x v="13"/>
    <n v="25"/>
    <x v="1"/>
    <x v="5"/>
  </r>
  <r>
    <x v="1026"/>
    <x v="6"/>
    <x v="1"/>
    <n v="0.27456019999999998"/>
    <x v="13"/>
    <n v="25"/>
    <x v="1"/>
    <x v="5"/>
  </r>
  <r>
    <x v="1026"/>
    <x v="15"/>
    <x v="1"/>
    <n v="0.31502520000000001"/>
    <x v="13"/>
    <n v="25"/>
    <x v="1"/>
    <x v="5"/>
  </r>
  <r>
    <x v="1026"/>
    <x v="8"/>
    <x v="1"/>
    <n v="0.3192699"/>
    <x v="13"/>
    <n v="25"/>
    <x v="1"/>
    <x v="5"/>
  </r>
  <r>
    <x v="1026"/>
    <x v="9"/>
    <x v="1"/>
    <n v="0.35100239999999999"/>
    <x v="13"/>
    <n v="25"/>
    <x v="1"/>
    <x v="5"/>
  </r>
  <r>
    <x v="1026"/>
    <x v="10"/>
    <x v="1"/>
    <n v="0.35380729999999999"/>
    <x v="13"/>
    <n v="25"/>
    <x v="1"/>
    <x v="5"/>
  </r>
  <r>
    <x v="1026"/>
    <x v="12"/>
    <x v="1"/>
    <n v="0.39973249999999999"/>
    <x v="13"/>
    <n v="25"/>
    <x v="1"/>
    <x v="5"/>
  </r>
  <r>
    <x v="1026"/>
    <x v="18"/>
    <x v="1"/>
    <n v="0.40405200000000002"/>
    <x v="13"/>
    <n v="25"/>
    <x v="1"/>
    <x v="5"/>
  </r>
  <r>
    <x v="1026"/>
    <x v="19"/>
    <x v="1"/>
    <n v="0.41650569999999998"/>
    <x v="13"/>
    <n v="25"/>
    <x v="1"/>
    <x v="5"/>
  </r>
  <r>
    <x v="1026"/>
    <x v="13"/>
    <x v="1"/>
    <n v="0.1192825"/>
    <x v="13"/>
    <n v="25"/>
    <x v="1"/>
    <x v="5"/>
  </r>
  <r>
    <x v="1026"/>
    <x v="20"/>
    <x v="1"/>
    <n v="0.2686325"/>
    <x v="13"/>
    <n v="25"/>
    <x v="1"/>
    <x v="5"/>
  </r>
  <r>
    <x v="1027"/>
    <x v="0"/>
    <x v="3"/>
    <n v="0.75939999999999996"/>
    <x v="13"/>
    <n v="26"/>
    <x v="1"/>
    <x v="5"/>
  </r>
  <r>
    <x v="1027"/>
    <x v="14"/>
    <x v="3"/>
    <n v="1.4985999999999999"/>
    <x v="13"/>
    <n v="26"/>
    <x v="1"/>
    <x v="5"/>
  </r>
  <r>
    <x v="1027"/>
    <x v="2"/>
    <x v="3"/>
    <n v="1.5297000000000001"/>
    <x v="13"/>
    <n v="26"/>
    <x v="1"/>
    <x v="5"/>
  </r>
  <r>
    <x v="1027"/>
    <x v="5"/>
    <x v="3"/>
    <n v="1.1557999999999999"/>
    <x v="13"/>
    <n v="26"/>
    <x v="1"/>
    <x v="5"/>
  </r>
  <r>
    <x v="1027"/>
    <x v="6"/>
    <x v="3"/>
    <n v="1.4762"/>
    <x v="13"/>
    <n v="26"/>
    <x v="1"/>
    <x v="5"/>
  </r>
  <r>
    <x v="1027"/>
    <x v="15"/>
    <x v="3"/>
    <n v="1.6716"/>
    <x v="13"/>
    <n v="26"/>
    <x v="1"/>
    <x v="5"/>
  </r>
  <r>
    <x v="1027"/>
    <x v="8"/>
    <x v="3"/>
    <n v="1.6921999999999999"/>
    <x v="13"/>
    <n v="26"/>
    <x v="1"/>
    <x v="5"/>
  </r>
  <r>
    <x v="1027"/>
    <x v="9"/>
    <x v="3"/>
    <n v="1.8677999999999999"/>
    <x v="13"/>
    <n v="26"/>
    <x v="1"/>
    <x v="5"/>
  </r>
  <r>
    <x v="1027"/>
    <x v="10"/>
    <x v="3"/>
    <n v="1.8781000000000001"/>
    <x v="13"/>
    <n v="26"/>
    <x v="1"/>
    <x v="5"/>
  </r>
  <r>
    <x v="1027"/>
    <x v="12"/>
    <x v="3"/>
    <n v="2.1381999999999999"/>
    <x v="13"/>
    <n v="26"/>
    <x v="1"/>
    <x v="5"/>
  </r>
  <r>
    <x v="1027"/>
    <x v="18"/>
    <x v="3"/>
    <n v="2.2048000000000001"/>
    <x v="13"/>
    <n v="26"/>
    <x v="1"/>
    <x v="5"/>
  </r>
  <r>
    <x v="1027"/>
    <x v="19"/>
    <x v="3"/>
    <n v="2.2111000000000001"/>
    <x v="13"/>
    <n v="26"/>
    <x v="1"/>
    <x v="5"/>
  </r>
  <r>
    <x v="1027"/>
    <x v="13"/>
    <x v="3"/>
    <n v="1.0254000000000001"/>
    <x v="13"/>
    <n v="26"/>
    <x v="1"/>
    <x v="5"/>
  </r>
  <r>
    <x v="1027"/>
    <x v="20"/>
    <x v="3"/>
    <n v="1.4366000000000001"/>
    <x v="13"/>
    <n v="26"/>
    <x v="1"/>
    <x v="5"/>
  </r>
  <r>
    <x v="1027"/>
    <x v="0"/>
    <x v="2"/>
    <n v="0.42737839999999999"/>
    <x v="13"/>
    <n v="26"/>
    <x v="1"/>
    <x v="5"/>
  </r>
  <r>
    <x v="1027"/>
    <x v="14"/>
    <x v="2"/>
    <n v="0.79563399999999995"/>
    <x v="13"/>
    <n v="26"/>
    <x v="1"/>
    <x v="5"/>
  </r>
  <r>
    <x v="1027"/>
    <x v="2"/>
    <x v="2"/>
    <n v="0.82091860000000005"/>
    <x v="13"/>
    <n v="26"/>
    <x v="1"/>
    <x v="5"/>
  </r>
  <r>
    <x v="1027"/>
    <x v="5"/>
    <x v="2"/>
    <n v="0.8764419"/>
    <x v="13"/>
    <n v="26"/>
    <x v="1"/>
    <x v="5"/>
  </r>
  <r>
    <x v="1027"/>
    <x v="6"/>
    <x v="2"/>
    <n v="0.7709625"/>
    <x v="13"/>
    <n v="26"/>
    <x v="1"/>
    <x v="5"/>
  </r>
  <r>
    <x v="1027"/>
    <x v="15"/>
    <x v="2"/>
    <n v="0.8076044"/>
    <x v="13"/>
    <n v="26"/>
    <x v="1"/>
    <x v="5"/>
  </r>
  <r>
    <x v="1027"/>
    <x v="8"/>
    <x v="2"/>
    <n v="0.82435230000000004"/>
    <x v="13"/>
    <n v="26"/>
    <x v="1"/>
    <x v="5"/>
  </r>
  <r>
    <x v="1027"/>
    <x v="9"/>
    <x v="2"/>
    <n v="0.96711659999999999"/>
    <x v="13"/>
    <n v="26"/>
    <x v="1"/>
    <x v="5"/>
  </r>
  <r>
    <x v="1027"/>
    <x v="10"/>
    <x v="2"/>
    <n v="0.97549059999999999"/>
    <x v="13"/>
    <n v="26"/>
    <x v="1"/>
    <x v="5"/>
  </r>
  <r>
    <x v="1027"/>
    <x v="12"/>
    <x v="2"/>
    <n v="1.1869540000000001"/>
    <x v="13"/>
    <n v="26"/>
    <x v="1"/>
    <x v="5"/>
  </r>
  <r>
    <x v="1027"/>
    <x v="18"/>
    <x v="2"/>
    <n v="1.6475200000000001"/>
    <x v="13"/>
    <n v="26"/>
    <x v="1"/>
    <x v="5"/>
  </r>
  <r>
    <x v="1027"/>
    <x v="19"/>
    <x v="2"/>
    <n v="1.611642"/>
    <x v="13"/>
    <n v="26"/>
    <x v="1"/>
    <x v="5"/>
  </r>
  <r>
    <x v="1027"/>
    <x v="13"/>
    <x v="2"/>
    <n v="0.76768369999999997"/>
    <x v="13"/>
    <n v="26"/>
    <x v="1"/>
    <x v="5"/>
  </r>
  <r>
    <x v="1027"/>
    <x v="20"/>
    <x v="2"/>
    <n v="0.98196740000000005"/>
    <x v="13"/>
    <n v="26"/>
    <x v="1"/>
    <x v="5"/>
  </r>
  <r>
    <x v="1027"/>
    <x v="0"/>
    <x v="0"/>
    <n v="0.19875000000000001"/>
    <x v="13"/>
    <n v="26"/>
    <x v="1"/>
    <x v="5"/>
  </r>
  <r>
    <x v="1027"/>
    <x v="14"/>
    <x v="0"/>
    <n v="0.42274"/>
    <x v="13"/>
    <n v="26"/>
    <x v="1"/>
    <x v="5"/>
  </r>
  <r>
    <x v="1027"/>
    <x v="2"/>
    <x v="0"/>
    <n v="0.42274"/>
    <x v="13"/>
    <n v="26"/>
    <x v="1"/>
    <x v="5"/>
  </r>
  <r>
    <x v="1027"/>
    <x v="5"/>
    <x v="0"/>
    <n v="0.14638999999999999"/>
    <x v="13"/>
    <n v="26"/>
    <x v="1"/>
    <x v="5"/>
  </r>
  <r>
    <x v="1027"/>
    <x v="6"/>
    <x v="0"/>
    <n v="0.42920000000000003"/>
    <x v="13"/>
    <n v="26"/>
    <x v="1"/>
    <x v="5"/>
  </r>
  <r>
    <x v="1027"/>
    <x v="15"/>
    <x v="0"/>
    <n v="0.55142000000000002"/>
    <x v="13"/>
    <n v="26"/>
    <x v="1"/>
    <x v="5"/>
  </r>
  <r>
    <x v="1027"/>
    <x v="8"/>
    <x v="0"/>
    <n v="0.55142000000000002"/>
    <x v="13"/>
    <n v="26"/>
    <x v="1"/>
    <x v="5"/>
  </r>
  <r>
    <x v="1027"/>
    <x v="9"/>
    <x v="0"/>
    <n v="0.55142000000000002"/>
    <x v="13"/>
    <n v="26"/>
    <x v="1"/>
    <x v="5"/>
  </r>
  <r>
    <x v="1027"/>
    <x v="10"/>
    <x v="0"/>
    <n v="0.55142000000000002"/>
    <x v="13"/>
    <n v="26"/>
    <x v="1"/>
    <x v="5"/>
  </r>
  <r>
    <x v="1027"/>
    <x v="12"/>
    <x v="0"/>
    <n v="0.55142000000000002"/>
    <x v="13"/>
    <n v="26"/>
    <x v="1"/>
    <x v="5"/>
  </r>
  <r>
    <x v="1027"/>
    <x v="18"/>
    <x v="0"/>
    <n v="0.14499999999999999"/>
    <x v="13"/>
    <n v="26"/>
    <x v="1"/>
    <x v="5"/>
  </r>
  <r>
    <x v="1027"/>
    <x v="19"/>
    <x v="0"/>
    <n v="0.187"/>
    <x v="13"/>
    <n v="26"/>
    <x v="1"/>
    <x v="5"/>
  </r>
  <r>
    <x v="1027"/>
    <x v="13"/>
    <x v="0"/>
    <n v="0.13975000000000001"/>
    <x v="13"/>
    <n v="26"/>
    <x v="1"/>
    <x v="5"/>
  </r>
  <r>
    <x v="1027"/>
    <x v="20"/>
    <x v="0"/>
    <n v="0.187"/>
    <x v="13"/>
    <n v="26"/>
    <x v="1"/>
    <x v="5"/>
  </r>
  <r>
    <x v="1027"/>
    <x v="0"/>
    <x v="1"/>
    <n v="0.14200160000000001"/>
    <x v="13"/>
    <n v="26"/>
    <x v="1"/>
    <x v="5"/>
  </r>
  <r>
    <x v="1027"/>
    <x v="14"/>
    <x v="1"/>
    <n v="0.28022599999999998"/>
    <x v="13"/>
    <n v="26"/>
    <x v="1"/>
    <x v="5"/>
  </r>
  <r>
    <x v="1027"/>
    <x v="2"/>
    <x v="1"/>
    <n v="0.2860415"/>
    <x v="13"/>
    <n v="26"/>
    <x v="1"/>
    <x v="5"/>
  </r>
  <r>
    <x v="1027"/>
    <x v="5"/>
    <x v="1"/>
    <n v="0.13296810000000001"/>
    <x v="13"/>
    <n v="26"/>
    <x v="1"/>
    <x v="5"/>
  </r>
  <r>
    <x v="1027"/>
    <x v="6"/>
    <x v="1"/>
    <n v="0.27603739999999999"/>
    <x v="13"/>
    <n v="26"/>
    <x v="1"/>
    <x v="5"/>
  </r>
  <r>
    <x v="1027"/>
    <x v="15"/>
    <x v="1"/>
    <n v="0.31257560000000001"/>
    <x v="13"/>
    <n v="26"/>
    <x v="1"/>
    <x v="5"/>
  </r>
  <r>
    <x v="1027"/>
    <x v="8"/>
    <x v="1"/>
    <n v="0.31642759999999998"/>
    <x v="13"/>
    <n v="26"/>
    <x v="1"/>
    <x v="5"/>
  </r>
  <r>
    <x v="1027"/>
    <x v="9"/>
    <x v="1"/>
    <n v="0.3492634"/>
    <x v="13"/>
    <n v="26"/>
    <x v="1"/>
    <x v="5"/>
  </r>
  <r>
    <x v="1027"/>
    <x v="10"/>
    <x v="1"/>
    <n v="0.35118939999999998"/>
    <x v="13"/>
    <n v="26"/>
    <x v="1"/>
    <x v="5"/>
  </r>
  <r>
    <x v="1027"/>
    <x v="12"/>
    <x v="1"/>
    <n v="0.39982600000000001"/>
    <x v="13"/>
    <n v="26"/>
    <x v="1"/>
    <x v="5"/>
  </r>
  <r>
    <x v="1027"/>
    <x v="18"/>
    <x v="1"/>
    <n v="0.41227970000000003"/>
    <x v="13"/>
    <n v="26"/>
    <x v="1"/>
    <x v="5"/>
  </r>
  <r>
    <x v="1027"/>
    <x v="19"/>
    <x v="1"/>
    <n v="0.41345779999999999"/>
    <x v="13"/>
    <n v="26"/>
    <x v="1"/>
    <x v="5"/>
  </r>
  <r>
    <x v="1027"/>
    <x v="13"/>
    <x v="1"/>
    <n v="0.1179664"/>
    <x v="13"/>
    <n v="26"/>
    <x v="1"/>
    <x v="5"/>
  </r>
  <r>
    <x v="1027"/>
    <x v="20"/>
    <x v="1"/>
    <n v="0.2686325"/>
    <x v="13"/>
    <n v="26"/>
    <x v="1"/>
    <x v="5"/>
  </r>
  <r>
    <x v="1028"/>
    <x v="0"/>
    <x v="3"/>
    <n v="0.75519999999999998"/>
    <x v="13"/>
    <n v="23"/>
    <x v="1"/>
    <x v="5"/>
  </r>
  <r>
    <x v="1028"/>
    <x v="14"/>
    <x v="3"/>
    <n v="1.4384999999999999"/>
    <x v="13"/>
    <n v="23"/>
    <x v="1"/>
    <x v="5"/>
  </r>
  <r>
    <x v="1028"/>
    <x v="2"/>
    <x v="3"/>
    <n v="1.4681"/>
    <x v="13"/>
    <n v="23"/>
    <x v="1"/>
    <x v="5"/>
  </r>
  <r>
    <x v="1028"/>
    <x v="5"/>
    <x v="3"/>
    <n v="1.1023000000000001"/>
    <x v="13"/>
    <n v="23"/>
    <x v="1"/>
    <x v="5"/>
  </r>
  <r>
    <x v="1028"/>
    <x v="6"/>
    <x v="3"/>
    <n v="1.4328000000000001"/>
    <x v="13"/>
    <n v="23"/>
    <x v="1"/>
    <x v="5"/>
  </r>
  <r>
    <x v="1028"/>
    <x v="15"/>
    <x v="3"/>
    <n v="1.6637"/>
    <x v="13"/>
    <n v="23"/>
    <x v="1"/>
    <x v="5"/>
  </r>
  <r>
    <x v="1028"/>
    <x v="8"/>
    <x v="3"/>
    <n v="1.6869000000000001"/>
    <x v="13"/>
    <n v="23"/>
    <x v="1"/>
    <x v="5"/>
  </r>
  <r>
    <x v="1028"/>
    <x v="9"/>
    <x v="3"/>
    <n v="1.8623000000000001"/>
    <x v="13"/>
    <n v="23"/>
    <x v="1"/>
    <x v="5"/>
  </r>
  <r>
    <x v="1028"/>
    <x v="10"/>
    <x v="3"/>
    <n v="1.8733"/>
    <x v="13"/>
    <n v="23"/>
    <x v="1"/>
    <x v="5"/>
  </r>
  <r>
    <x v="1028"/>
    <x v="12"/>
    <x v="3"/>
    <n v="2.1393"/>
    <x v="13"/>
    <n v="23"/>
    <x v="1"/>
    <x v="5"/>
  </r>
  <r>
    <x v="1028"/>
    <x v="18"/>
    <x v="3"/>
    <n v="2.0868000000000002"/>
    <x v="13"/>
    <n v="23"/>
    <x v="1"/>
    <x v="5"/>
  </r>
  <r>
    <x v="1028"/>
    <x v="19"/>
    <x v="3"/>
    <n v="2.0693999999999999"/>
    <x v="13"/>
    <n v="23"/>
    <x v="1"/>
    <x v="5"/>
  </r>
  <r>
    <x v="1028"/>
    <x v="13"/>
    <x v="3"/>
    <n v="0.99870000000000003"/>
    <x v="13"/>
    <n v="23"/>
    <x v="1"/>
    <x v="5"/>
  </r>
  <r>
    <x v="1028"/>
    <x v="20"/>
    <x v="3"/>
    <n v="1.3076000000000001"/>
    <x v="13"/>
    <n v="23"/>
    <x v="1"/>
    <x v="5"/>
  </r>
  <r>
    <x v="1028"/>
    <x v="0"/>
    <x v="2"/>
    <n v="0.4357647"/>
    <x v="13"/>
    <n v="23"/>
    <x v="1"/>
    <x v="5"/>
  </r>
  <r>
    <x v="1028"/>
    <x v="14"/>
    <x v="2"/>
    <n v="0.76677220000000001"/>
    <x v="13"/>
    <n v="23"/>
    <x v="1"/>
    <x v="5"/>
  </r>
  <r>
    <x v="1028"/>
    <x v="2"/>
    <x v="2"/>
    <n v="0.79083720000000002"/>
    <x v="13"/>
    <n v="23"/>
    <x v="1"/>
    <x v="5"/>
  </r>
  <r>
    <x v="1028"/>
    <x v="5"/>
    <x v="2"/>
    <n v="0.84909679999999998"/>
    <x v="13"/>
    <n v="23"/>
    <x v="1"/>
    <x v="5"/>
  </r>
  <r>
    <x v="1028"/>
    <x v="6"/>
    <x v="2"/>
    <n v="0.75567810000000002"/>
    <x v="13"/>
    <n v="23"/>
    <x v="1"/>
    <x v="5"/>
  </r>
  <r>
    <x v="1028"/>
    <x v="15"/>
    <x v="2"/>
    <n v="0.81954159999999998"/>
    <x v="13"/>
    <n v="23"/>
    <x v="1"/>
    <x v="5"/>
  </r>
  <r>
    <x v="1028"/>
    <x v="8"/>
    <x v="2"/>
    <n v="0.83840349999999997"/>
    <x v="13"/>
    <n v="23"/>
    <x v="1"/>
    <x v="5"/>
  </r>
  <r>
    <x v="1028"/>
    <x v="9"/>
    <x v="2"/>
    <n v="0.98100509999999996"/>
    <x v="13"/>
    <n v="23"/>
    <x v="1"/>
    <x v="5"/>
  </r>
  <r>
    <x v="1028"/>
    <x v="10"/>
    <x v="2"/>
    <n v="0.98994819999999994"/>
    <x v="13"/>
    <n v="23"/>
    <x v="1"/>
    <x v="5"/>
  </r>
  <r>
    <x v="1028"/>
    <x v="12"/>
    <x v="2"/>
    <n v="1.2062079999999999"/>
    <x v="13"/>
    <n v="23"/>
    <x v="1"/>
    <x v="5"/>
  </r>
  <r>
    <x v="1028"/>
    <x v="18"/>
    <x v="2"/>
    <n v="1.5708850000000001"/>
    <x v="13"/>
    <n v="23"/>
    <x v="1"/>
    <x v="5"/>
  </r>
  <r>
    <x v="1028"/>
    <x v="19"/>
    <x v="2"/>
    <n v="1.5210790000000001"/>
    <x v="13"/>
    <n v="23"/>
    <x v="1"/>
    <x v="5"/>
  </r>
  <r>
    <x v="1028"/>
    <x v="13"/>
    <x v="2"/>
    <n v="0.76907530000000002"/>
    <x v="13"/>
    <n v="23"/>
    <x v="1"/>
    <x v="5"/>
  </r>
  <r>
    <x v="1028"/>
    <x v="20"/>
    <x v="2"/>
    <n v="0.90172940000000001"/>
    <x v="13"/>
    <n v="23"/>
    <x v="1"/>
    <x v="5"/>
  </r>
  <r>
    <x v="1028"/>
    <x v="0"/>
    <x v="0"/>
    <n v="0.17821899999999999"/>
    <x v="13"/>
    <n v="23"/>
    <x v="1"/>
    <x v="5"/>
  </r>
  <r>
    <x v="1028"/>
    <x v="14"/>
    <x v="0"/>
    <n v="0.40273999999999999"/>
    <x v="13"/>
    <n v="23"/>
    <x v="1"/>
    <x v="5"/>
  </r>
  <r>
    <x v="1028"/>
    <x v="2"/>
    <x v="0"/>
    <n v="0.40273999999999999"/>
    <x v="13"/>
    <n v="23"/>
    <x v="1"/>
    <x v="5"/>
  </r>
  <r>
    <x v="1028"/>
    <x v="5"/>
    <x v="0"/>
    <n v="0.12639"/>
    <x v="13"/>
    <n v="23"/>
    <x v="1"/>
    <x v="5"/>
  </r>
  <r>
    <x v="1028"/>
    <x v="6"/>
    <x v="0"/>
    <n v="0.40920000000000001"/>
    <x v="13"/>
    <n v="23"/>
    <x v="1"/>
    <x v="5"/>
  </r>
  <r>
    <x v="1028"/>
    <x v="15"/>
    <x v="0"/>
    <n v="0.53305999999999998"/>
    <x v="13"/>
    <n v="23"/>
    <x v="1"/>
    <x v="5"/>
  </r>
  <r>
    <x v="1028"/>
    <x v="8"/>
    <x v="0"/>
    <n v="0.53305999999999998"/>
    <x v="13"/>
    <n v="23"/>
    <x v="1"/>
    <x v="5"/>
  </r>
  <r>
    <x v="1028"/>
    <x v="9"/>
    <x v="0"/>
    <n v="0.53305999999999998"/>
    <x v="13"/>
    <n v="23"/>
    <x v="1"/>
    <x v="5"/>
  </r>
  <r>
    <x v="1028"/>
    <x v="10"/>
    <x v="0"/>
    <n v="0.53305999999999998"/>
    <x v="13"/>
    <n v="23"/>
    <x v="1"/>
    <x v="5"/>
  </r>
  <r>
    <x v="1028"/>
    <x v="12"/>
    <x v="0"/>
    <n v="0.53305999999999998"/>
    <x v="13"/>
    <n v="23"/>
    <x v="1"/>
    <x v="5"/>
  </r>
  <r>
    <x v="1028"/>
    <x v="18"/>
    <x v="0"/>
    <n v="0.12570000000000001"/>
    <x v="13"/>
    <n v="23"/>
    <x v="1"/>
    <x v="5"/>
  </r>
  <r>
    <x v="1028"/>
    <x v="19"/>
    <x v="0"/>
    <n v="0.16136"/>
    <x v="13"/>
    <n v="23"/>
    <x v="1"/>
    <x v="5"/>
  </r>
  <r>
    <x v="1028"/>
    <x v="13"/>
    <x v="0"/>
    <n v="0.11473"/>
    <x v="13"/>
    <n v="23"/>
    <x v="1"/>
    <x v="5"/>
  </r>
  <r>
    <x v="1028"/>
    <x v="20"/>
    <x v="0"/>
    <n v="0.16136"/>
    <x v="13"/>
    <n v="23"/>
    <x v="1"/>
    <x v="5"/>
  </r>
  <r>
    <x v="1028"/>
    <x v="0"/>
    <x v="1"/>
    <n v="0.14121629999999999"/>
    <x v="13"/>
    <n v="23"/>
    <x v="1"/>
    <x v="5"/>
  </r>
  <r>
    <x v="1028"/>
    <x v="14"/>
    <x v="1"/>
    <n v="0.2689878"/>
    <x v="13"/>
    <n v="23"/>
    <x v="1"/>
    <x v="5"/>
  </r>
  <r>
    <x v="1028"/>
    <x v="2"/>
    <x v="1"/>
    <n v="0.27452280000000001"/>
    <x v="13"/>
    <n v="23"/>
    <x v="1"/>
    <x v="5"/>
  </r>
  <r>
    <x v="1028"/>
    <x v="5"/>
    <x v="1"/>
    <n v="0.12681329999999999"/>
    <x v="13"/>
    <n v="23"/>
    <x v="1"/>
    <x v="5"/>
  </r>
  <r>
    <x v="1028"/>
    <x v="6"/>
    <x v="1"/>
    <n v="0.26792199999999999"/>
    <x v="13"/>
    <n v="23"/>
    <x v="1"/>
    <x v="5"/>
  </r>
  <r>
    <x v="1028"/>
    <x v="15"/>
    <x v="1"/>
    <n v="0.3110984"/>
    <x v="13"/>
    <n v="23"/>
    <x v="1"/>
    <x v="5"/>
  </r>
  <r>
    <x v="1028"/>
    <x v="8"/>
    <x v="1"/>
    <n v="0.31543660000000001"/>
    <x v="13"/>
    <n v="23"/>
    <x v="1"/>
    <x v="5"/>
  </r>
  <r>
    <x v="1028"/>
    <x v="9"/>
    <x v="1"/>
    <n v="0.34823500000000002"/>
    <x v="13"/>
    <n v="23"/>
    <x v="1"/>
    <x v="5"/>
  </r>
  <r>
    <x v="1028"/>
    <x v="10"/>
    <x v="1"/>
    <n v="0.35029179999999999"/>
    <x v="13"/>
    <n v="23"/>
    <x v="1"/>
    <x v="5"/>
  </r>
  <r>
    <x v="1028"/>
    <x v="12"/>
    <x v="1"/>
    <n v="0.40003169999999999"/>
    <x v="13"/>
    <n v="23"/>
    <x v="1"/>
    <x v="5"/>
  </r>
  <r>
    <x v="1028"/>
    <x v="18"/>
    <x v="1"/>
    <n v="0.39021470000000003"/>
    <x v="13"/>
    <n v="23"/>
    <x v="1"/>
    <x v="5"/>
  </r>
  <r>
    <x v="1028"/>
    <x v="19"/>
    <x v="1"/>
    <n v="0.386961"/>
    <x v="13"/>
    <n v="23"/>
    <x v="1"/>
    <x v="5"/>
  </r>
  <r>
    <x v="1028"/>
    <x v="13"/>
    <x v="1"/>
    <n v="0.1148947"/>
    <x v="13"/>
    <n v="23"/>
    <x v="1"/>
    <x v="5"/>
  </r>
  <r>
    <x v="1028"/>
    <x v="20"/>
    <x v="1"/>
    <n v="0.24451059999999999"/>
    <x v="13"/>
    <n v="23"/>
    <x v="1"/>
    <x v="5"/>
  </r>
  <r>
    <x v="1029"/>
    <x v="0"/>
    <x v="3"/>
    <n v="0.76039999999999996"/>
    <x v="13"/>
    <n v="24"/>
    <x v="1"/>
    <x v="5"/>
  </r>
  <r>
    <x v="1029"/>
    <x v="14"/>
    <x v="3"/>
    <n v="1.4796"/>
    <x v="13"/>
    <n v="24"/>
    <x v="1"/>
    <x v="5"/>
  </r>
  <r>
    <x v="1029"/>
    <x v="2"/>
    <x v="3"/>
    <n v="1.5125"/>
    <x v="13"/>
    <n v="24"/>
    <x v="1"/>
    <x v="5"/>
  </r>
  <r>
    <x v="1029"/>
    <x v="5"/>
    <x v="3"/>
    <n v="1.139"/>
    <x v="13"/>
    <n v="24"/>
    <x v="1"/>
    <x v="5"/>
  </r>
  <r>
    <x v="1029"/>
    <x v="6"/>
    <x v="3"/>
    <n v="1.4628000000000001"/>
    <x v="13"/>
    <n v="24"/>
    <x v="1"/>
    <x v="5"/>
  </r>
  <r>
    <x v="1029"/>
    <x v="15"/>
    <x v="3"/>
    <n v="1.7015"/>
    <x v="13"/>
    <n v="24"/>
    <x v="1"/>
    <x v="5"/>
  </r>
  <r>
    <x v="1029"/>
    <x v="8"/>
    <x v="3"/>
    <n v="1.7282"/>
    <x v="13"/>
    <n v="24"/>
    <x v="1"/>
    <x v="5"/>
  </r>
  <r>
    <x v="1029"/>
    <x v="9"/>
    <x v="3"/>
    <n v="1.8937999999999999"/>
    <x v="13"/>
    <n v="24"/>
    <x v="1"/>
    <x v="5"/>
  </r>
  <r>
    <x v="1029"/>
    <x v="10"/>
    <x v="3"/>
    <n v="1.9156"/>
    <x v="13"/>
    <n v="24"/>
    <x v="1"/>
    <x v="5"/>
  </r>
  <r>
    <x v="1029"/>
    <x v="12"/>
    <x v="3"/>
    <n v="2.1410999999999998"/>
    <x v="13"/>
    <n v="24"/>
    <x v="1"/>
    <x v="5"/>
  </r>
  <r>
    <x v="1029"/>
    <x v="18"/>
    <x v="3"/>
    <n v="2.1248"/>
    <x v="13"/>
    <n v="24"/>
    <x v="1"/>
    <x v="5"/>
  </r>
  <r>
    <x v="1029"/>
    <x v="19"/>
    <x v="3"/>
    <n v="2.1101000000000001"/>
    <x v="13"/>
    <n v="24"/>
    <x v="1"/>
    <x v="5"/>
  </r>
  <r>
    <x v="1029"/>
    <x v="13"/>
    <x v="3"/>
    <n v="1.0149999999999999"/>
    <x v="13"/>
    <n v="24"/>
    <x v="1"/>
    <x v="5"/>
  </r>
  <r>
    <x v="1029"/>
    <x v="20"/>
    <x v="3"/>
    <n v="1.3315999999999999"/>
    <x v="13"/>
    <n v="24"/>
    <x v="1"/>
    <x v="5"/>
  </r>
  <r>
    <x v="1029"/>
    <x v="0"/>
    <x v="2"/>
    <n v="0.41946139999999998"/>
    <x v="13"/>
    <n v="24"/>
    <x v="1"/>
    <x v="5"/>
  </r>
  <r>
    <x v="1029"/>
    <x v="14"/>
    <x v="2"/>
    <n v="0.78018679999999996"/>
    <x v="13"/>
    <n v="24"/>
    <x v="1"/>
    <x v="5"/>
  </r>
  <r>
    <x v="1029"/>
    <x v="2"/>
    <x v="2"/>
    <n v="0.80693479999999995"/>
    <x v="13"/>
    <n v="24"/>
    <x v="1"/>
    <x v="5"/>
  </r>
  <r>
    <x v="1029"/>
    <x v="5"/>
    <x v="2"/>
    <n v="0.86157459999999997"/>
    <x v="13"/>
    <n v="24"/>
    <x v="1"/>
    <x v="5"/>
  </r>
  <r>
    <x v="1029"/>
    <x v="6"/>
    <x v="2"/>
    <n v="0.76006839999999998"/>
    <x v="13"/>
    <n v="24"/>
    <x v="1"/>
    <x v="5"/>
  </r>
  <r>
    <x v="1029"/>
    <x v="15"/>
    <x v="2"/>
    <n v="0.83191349999999997"/>
    <x v="13"/>
    <n v="24"/>
    <x v="1"/>
    <x v="5"/>
  </r>
  <r>
    <x v="1029"/>
    <x v="8"/>
    <x v="2"/>
    <n v="0.85362059999999995"/>
    <x v="13"/>
    <n v="24"/>
    <x v="1"/>
    <x v="5"/>
  </r>
  <r>
    <x v="1029"/>
    <x v="9"/>
    <x v="2"/>
    <n v="0.98825479999999999"/>
    <x v="13"/>
    <n v="24"/>
    <x v="1"/>
    <x v="5"/>
  </r>
  <r>
    <x v="1029"/>
    <x v="10"/>
    <x v="2"/>
    <n v="1.005978"/>
    <x v="13"/>
    <n v="24"/>
    <x v="1"/>
    <x v="5"/>
  </r>
  <r>
    <x v="1029"/>
    <x v="12"/>
    <x v="2"/>
    <n v="1.1893119999999999"/>
    <x v="13"/>
    <n v="24"/>
    <x v="1"/>
    <x v="5"/>
  </r>
  <r>
    <x v="1029"/>
    <x v="18"/>
    <x v="2"/>
    <n v="1.5824800000000001"/>
    <x v="13"/>
    <n v="24"/>
    <x v="1"/>
    <x v="5"/>
  </r>
  <r>
    <x v="1029"/>
    <x v="19"/>
    <x v="2"/>
    <n v="1.5285280000000001"/>
    <x v="13"/>
    <n v="24"/>
    <x v="1"/>
    <x v="5"/>
  </r>
  <r>
    <x v="1029"/>
    <x v="13"/>
    <x v="2"/>
    <n v="0.75848009999999999"/>
    <x v="13"/>
    <n v="24"/>
    <x v="1"/>
    <x v="5"/>
  </r>
  <r>
    <x v="1029"/>
    <x v="20"/>
    <x v="2"/>
    <n v="0.89560150000000005"/>
    <x v="13"/>
    <n v="24"/>
    <x v="1"/>
    <x v="5"/>
  </r>
  <r>
    <x v="1029"/>
    <x v="0"/>
    <x v="0"/>
    <n v="0.19875000000000001"/>
    <x v="13"/>
    <n v="24"/>
    <x v="1"/>
    <x v="5"/>
  </r>
  <r>
    <x v="1029"/>
    <x v="14"/>
    <x v="0"/>
    <n v="0.42274"/>
    <x v="13"/>
    <n v="24"/>
    <x v="1"/>
    <x v="5"/>
  </r>
  <r>
    <x v="1029"/>
    <x v="2"/>
    <x v="0"/>
    <n v="0.42274"/>
    <x v="13"/>
    <n v="24"/>
    <x v="1"/>
    <x v="5"/>
  </r>
  <r>
    <x v="1029"/>
    <x v="5"/>
    <x v="0"/>
    <n v="0.14638999999999999"/>
    <x v="13"/>
    <n v="24"/>
    <x v="1"/>
    <x v="5"/>
  </r>
  <r>
    <x v="1029"/>
    <x v="6"/>
    <x v="0"/>
    <n v="0.42920000000000003"/>
    <x v="13"/>
    <n v="24"/>
    <x v="1"/>
    <x v="5"/>
  </r>
  <r>
    <x v="1029"/>
    <x v="15"/>
    <x v="0"/>
    <n v="0.55142000000000002"/>
    <x v="13"/>
    <n v="24"/>
    <x v="1"/>
    <x v="5"/>
  </r>
  <r>
    <x v="1029"/>
    <x v="8"/>
    <x v="0"/>
    <n v="0.55142000000000002"/>
    <x v="13"/>
    <n v="24"/>
    <x v="1"/>
    <x v="5"/>
  </r>
  <r>
    <x v="1029"/>
    <x v="9"/>
    <x v="0"/>
    <n v="0.55142000000000002"/>
    <x v="13"/>
    <n v="24"/>
    <x v="1"/>
    <x v="5"/>
  </r>
  <r>
    <x v="1029"/>
    <x v="10"/>
    <x v="0"/>
    <n v="0.55142000000000002"/>
    <x v="13"/>
    <n v="24"/>
    <x v="1"/>
    <x v="5"/>
  </r>
  <r>
    <x v="1029"/>
    <x v="12"/>
    <x v="0"/>
    <n v="0.55142000000000002"/>
    <x v="13"/>
    <n v="24"/>
    <x v="1"/>
    <x v="5"/>
  </r>
  <r>
    <x v="1029"/>
    <x v="18"/>
    <x v="0"/>
    <n v="0.14499999999999999"/>
    <x v="13"/>
    <n v="24"/>
    <x v="1"/>
    <x v="5"/>
  </r>
  <r>
    <x v="1029"/>
    <x v="19"/>
    <x v="0"/>
    <n v="0.187"/>
    <x v="13"/>
    <n v="24"/>
    <x v="1"/>
    <x v="5"/>
  </r>
  <r>
    <x v="1029"/>
    <x v="13"/>
    <x v="0"/>
    <n v="0.13975000000000001"/>
    <x v="13"/>
    <n v="24"/>
    <x v="1"/>
    <x v="5"/>
  </r>
  <r>
    <x v="1029"/>
    <x v="20"/>
    <x v="0"/>
    <n v="0.187"/>
    <x v="13"/>
    <n v="24"/>
    <x v="1"/>
    <x v="5"/>
  </r>
  <r>
    <x v="1029"/>
    <x v="0"/>
    <x v="1"/>
    <n v="0.1421886"/>
    <x v="13"/>
    <n v="24"/>
    <x v="1"/>
    <x v="5"/>
  </r>
  <r>
    <x v="1029"/>
    <x v="14"/>
    <x v="1"/>
    <n v="0.27667320000000001"/>
    <x v="13"/>
    <n v="24"/>
    <x v="1"/>
    <x v="5"/>
  </r>
  <r>
    <x v="1029"/>
    <x v="2"/>
    <x v="1"/>
    <n v="0.2828252"/>
    <x v="13"/>
    <n v="24"/>
    <x v="1"/>
    <x v="5"/>
  </r>
  <r>
    <x v="1029"/>
    <x v="5"/>
    <x v="1"/>
    <n v="0.1310354"/>
    <x v="13"/>
    <n v="24"/>
    <x v="1"/>
    <x v="5"/>
  </r>
  <r>
    <x v="1029"/>
    <x v="6"/>
    <x v="1"/>
    <n v="0.27353169999999999"/>
    <x v="13"/>
    <n v="24"/>
    <x v="1"/>
    <x v="5"/>
  </r>
  <r>
    <x v="1029"/>
    <x v="15"/>
    <x v="1"/>
    <n v="0.31816670000000002"/>
    <x v="13"/>
    <n v="24"/>
    <x v="1"/>
    <x v="5"/>
  </r>
  <r>
    <x v="1029"/>
    <x v="8"/>
    <x v="1"/>
    <n v="0.32315929999999998"/>
    <x v="13"/>
    <n v="24"/>
    <x v="1"/>
    <x v="5"/>
  </r>
  <r>
    <x v="1029"/>
    <x v="9"/>
    <x v="1"/>
    <n v="0.35412519999999997"/>
    <x v="13"/>
    <n v="24"/>
    <x v="1"/>
    <x v="5"/>
  </r>
  <r>
    <x v="1029"/>
    <x v="10"/>
    <x v="1"/>
    <n v="0.35820160000000001"/>
    <x v="13"/>
    <n v="24"/>
    <x v="1"/>
    <x v="5"/>
  </r>
  <r>
    <x v="1029"/>
    <x v="12"/>
    <x v="1"/>
    <n v="0.40036830000000001"/>
    <x v="13"/>
    <n v="24"/>
    <x v="1"/>
    <x v="5"/>
  </r>
  <r>
    <x v="1029"/>
    <x v="18"/>
    <x v="1"/>
    <n v="0.39732030000000002"/>
    <x v="13"/>
    <n v="24"/>
    <x v="1"/>
    <x v="5"/>
  </r>
  <r>
    <x v="1029"/>
    <x v="19"/>
    <x v="1"/>
    <n v="0.39457150000000002"/>
    <x v="13"/>
    <n v="24"/>
    <x v="1"/>
    <x v="5"/>
  </r>
  <r>
    <x v="1029"/>
    <x v="13"/>
    <x v="1"/>
    <n v="0.1167699"/>
    <x v="13"/>
    <n v="24"/>
    <x v="1"/>
    <x v="5"/>
  </r>
  <r>
    <x v="1029"/>
    <x v="20"/>
    <x v="1"/>
    <n v="0.24899840000000001"/>
    <x v="13"/>
    <n v="24"/>
    <x v="1"/>
    <x v="5"/>
  </r>
  <r>
    <x v="1030"/>
    <x v="0"/>
    <x v="3"/>
    <n v="0.75890000000000002"/>
    <x v="13"/>
    <n v="28"/>
    <x v="2"/>
    <x v="6"/>
  </r>
  <r>
    <x v="1030"/>
    <x v="14"/>
    <x v="3"/>
    <n v="1.5185"/>
    <x v="13"/>
    <n v="28"/>
    <x v="2"/>
    <x v="6"/>
  </r>
  <r>
    <x v="1030"/>
    <x v="2"/>
    <x v="3"/>
    <n v="1.5511999999999999"/>
    <x v="13"/>
    <n v="28"/>
    <x v="2"/>
    <x v="6"/>
  </r>
  <r>
    <x v="1030"/>
    <x v="5"/>
    <x v="3"/>
    <n v="1.173"/>
    <x v="13"/>
    <n v="28"/>
    <x v="2"/>
    <x v="6"/>
  </r>
  <r>
    <x v="1030"/>
    <x v="6"/>
    <x v="3"/>
    <n v="1.4953000000000001"/>
    <x v="13"/>
    <n v="28"/>
    <x v="2"/>
    <x v="6"/>
  </r>
  <r>
    <x v="1030"/>
    <x v="15"/>
    <x v="3"/>
    <n v="1.6813"/>
    <x v="13"/>
    <n v="28"/>
    <x v="2"/>
    <x v="6"/>
  </r>
  <r>
    <x v="1030"/>
    <x v="8"/>
    <x v="3"/>
    <n v="1.7109000000000001"/>
    <x v="13"/>
    <n v="28"/>
    <x v="2"/>
    <x v="6"/>
  </r>
  <r>
    <x v="1030"/>
    <x v="9"/>
    <x v="3"/>
    <n v="1.8714999999999999"/>
    <x v="13"/>
    <n v="28"/>
    <x v="2"/>
    <x v="6"/>
  </r>
  <r>
    <x v="1030"/>
    <x v="10"/>
    <x v="3"/>
    <n v="1.89"/>
    <x v="13"/>
    <n v="28"/>
    <x v="2"/>
    <x v="6"/>
  </r>
  <r>
    <x v="1030"/>
    <x v="12"/>
    <x v="3"/>
    <n v="2.1355"/>
    <x v="13"/>
    <n v="28"/>
    <x v="2"/>
    <x v="6"/>
  </r>
  <r>
    <x v="1030"/>
    <x v="18"/>
    <x v="3"/>
    <n v="2.2837999999999998"/>
    <x v="13"/>
    <n v="28"/>
    <x v="2"/>
    <x v="6"/>
  </r>
  <r>
    <x v="1030"/>
    <x v="19"/>
    <x v="3"/>
    <n v="2.2909999999999999"/>
    <x v="13"/>
    <n v="28"/>
    <x v="2"/>
    <x v="6"/>
  </r>
  <r>
    <x v="1030"/>
    <x v="13"/>
    <x v="3"/>
    <n v="1.0307999999999999"/>
    <x v="13"/>
    <n v="28"/>
    <x v="2"/>
    <x v="6"/>
  </r>
  <r>
    <x v="1030"/>
    <x v="20"/>
    <x v="3"/>
    <n v="1.4725999999999999"/>
    <x v="13"/>
    <n v="28"/>
    <x v="2"/>
    <x v="6"/>
  </r>
  <r>
    <x v="1030"/>
    <x v="0"/>
    <x v="2"/>
    <n v="0.4148519"/>
    <x v="13"/>
    <n v="28"/>
    <x v="2"/>
    <x v="6"/>
  </r>
  <r>
    <x v="1030"/>
    <x v="14"/>
    <x v="2"/>
    <n v="0.79181290000000004"/>
    <x v="13"/>
    <n v="28"/>
    <x v="2"/>
    <x v="6"/>
  </r>
  <r>
    <x v="1030"/>
    <x v="2"/>
    <x v="2"/>
    <n v="0.81839819999999996"/>
    <x v="13"/>
    <n v="28"/>
    <x v="2"/>
    <x v="6"/>
  </r>
  <r>
    <x v="1030"/>
    <x v="5"/>
    <x v="2"/>
    <n v="0.87166299999999997"/>
    <x v="13"/>
    <n v="28"/>
    <x v="2"/>
    <x v="6"/>
  </r>
  <r>
    <x v="1030"/>
    <x v="6"/>
    <x v="2"/>
    <n v="0.76649109999999998"/>
    <x v="13"/>
    <n v="28"/>
    <x v="2"/>
    <x v="6"/>
  </r>
  <r>
    <x v="1030"/>
    <x v="15"/>
    <x v="2"/>
    <n v="0.79714059999999998"/>
    <x v="13"/>
    <n v="28"/>
    <x v="2"/>
    <x v="6"/>
  </r>
  <r>
    <x v="1030"/>
    <x v="8"/>
    <x v="2"/>
    <n v="0.82120559999999998"/>
    <x v="13"/>
    <n v="28"/>
    <x v="2"/>
    <x v="6"/>
  </r>
  <r>
    <x v="1030"/>
    <x v="9"/>
    <x v="2"/>
    <n v="0.95177469999999997"/>
    <x v="13"/>
    <n v="28"/>
    <x v="2"/>
    <x v="6"/>
  </r>
  <r>
    <x v="1030"/>
    <x v="10"/>
    <x v="2"/>
    <n v="0.96681539999999999"/>
    <x v="13"/>
    <n v="28"/>
    <x v="2"/>
    <x v="6"/>
  </r>
  <r>
    <x v="1030"/>
    <x v="12"/>
    <x v="2"/>
    <n v="1.166409"/>
    <x v="13"/>
    <n v="28"/>
    <x v="2"/>
    <x v="6"/>
  </r>
  <r>
    <x v="1030"/>
    <x v="18"/>
    <x v="2"/>
    <n v="1.6927479999999999"/>
    <x v="13"/>
    <n v="28"/>
    <x v="2"/>
    <x v="6"/>
  </r>
  <r>
    <x v="1030"/>
    <x v="19"/>
    <x v="2"/>
    <n v="1.6510009999999999"/>
    <x v="13"/>
    <n v="28"/>
    <x v="2"/>
    <x v="6"/>
  </r>
  <r>
    <x v="1030"/>
    <x v="13"/>
    <x v="2"/>
    <n v="0.74744239999999995"/>
    <x v="13"/>
    <n v="28"/>
    <x v="2"/>
    <x v="6"/>
  </r>
  <r>
    <x v="1030"/>
    <x v="20"/>
    <x v="2"/>
    <n v="0.98563579999999995"/>
    <x v="13"/>
    <n v="28"/>
    <x v="2"/>
    <x v="6"/>
  </r>
  <r>
    <x v="1030"/>
    <x v="0"/>
    <x v="0"/>
    <n v="0.20213999999999999"/>
    <x v="13"/>
    <n v="28"/>
    <x v="2"/>
    <x v="6"/>
  </r>
  <r>
    <x v="1030"/>
    <x v="14"/>
    <x v="0"/>
    <n v="0.44274000000000002"/>
    <x v="13"/>
    <n v="28"/>
    <x v="2"/>
    <x v="6"/>
  </r>
  <r>
    <x v="1030"/>
    <x v="2"/>
    <x v="0"/>
    <n v="0.44274000000000002"/>
    <x v="13"/>
    <n v="28"/>
    <x v="2"/>
    <x v="6"/>
  </r>
  <r>
    <x v="1030"/>
    <x v="5"/>
    <x v="0"/>
    <n v="0.16639000000000001"/>
    <x v="13"/>
    <n v="28"/>
    <x v="2"/>
    <x v="6"/>
  </r>
  <r>
    <x v="1030"/>
    <x v="6"/>
    <x v="0"/>
    <n v="0.44919999999999999"/>
    <x v="13"/>
    <n v="28"/>
    <x v="2"/>
    <x v="6"/>
  </r>
  <r>
    <x v="1030"/>
    <x v="15"/>
    <x v="0"/>
    <n v="0.56977"/>
    <x v="13"/>
    <n v="28"/>
    <x v="2"/>
    <x v="6"/>
  </r>
  <r>
    <x v="1030"/>
    <x v="8"/>
    <x v="0"/>
    <n v="0.56977"/>
    <x v="13"/>
    <n v="28"/>
    <x v="2"/>
    <x v="6"/>
  </r>
  <r>
    <x v="1030"/>
    <x v="9"/>
    <x v="0"/>
    <n v="0.56977"/>
    <x v="13"/>
    <n v="28"/>
    <x v="2"/>
    <x v="6"/>
  </r>
  <r>
    <x v="1030"/>
    <x v="10"/>
    <x v="0"/>
    <n v="0.56977"/>
    <x v="13"/>
    <n v="28"/>
    <x v="2"/>
    <x v="6"/>
  </r>
  <r>
    <x v="1030"/>
    <x v="12"/>
    <x v="0"/>
    <n v="0.56977"/>
    <x v="13"/>
    <n v="28"/>
    <x v="2"/>
    <x v="6"/>
  </r>
  <r>
    <x v="1030"/>
    <x v="18"/>
    <x v="0"/>
    <n v="0.16400000000000001"/>
    <x v="13"/>
    <n v="28"/>
    <x v="2"/>
    <x v="6"/>
  </r>
  <r>
    <x v="1030"/>
    <x v="19"/>
    <x v="0"/>
    <n v="0.21160000000000001"/>
    <x v="13"/>
    <n v="28"/>
    <x v="2"/>
    <x v="6"/>
  </r>
  <r>
    <x v="1030"/>
    <x v="13"/>
    <x v="0"/>
    <n v="0.16477"/>
    <x v="13"/>
    <n v="28"/>
    <x v="2"/>
    <x v="6"/>
  </r>
  <r>
    <x v="1030"/>
    <x v="20"/>
    <x v="0"/>
    <n v="0.21160000000000001"/>
    <x v="13"/>
    <n v="28"/>
    <x v="2"/>
    <x v="6"/>
  </r>
  <r>
    <x v="1030"/>
    <x v="0"/>
    <x v="1"/>
    <n v="0.14190810000000001"/>
    <x v="13"/>
    <n v="28"/>
    <x v="2"/>
    <x v="6"/>
  </r>
  <r>
    <x v="1030"/>
    <x v="14"/>
    <x v="1"/>
    <n v="0.28394710000000001"/>
    <x v="13"/>
    <n v="28"/>
    <x v="2"/>
    <x v="6"/>
  </r>
  <r>
    <x v="1030"/>
    <x v="2"/>
    <x v="1"/>
    <n v="0.29006179999999998"/>
    <x v="13"/>
    <n v="28"/>
    <x v="2"/>
    <x v="6"/>
  </r>
  <r>
    <x v="1030"/>
    <x v="5"/>
    <x v="1"/>
    <n v="0.13494690000000001"/>
    <x v="13"/>
    <n v="28"/>
    <x v="2"/>
    <x v="6"/>
  </r>
  <r>
    <x v="1030"/>
    <x v="6"/>
    <x v="1"/>
    <n v="0.279609"/>
    <x v="13"/>
    <n v="28"/>
    <x v="2"/>
    <x v="6"/>
  </r>
  <r>
    <x v="1030"/>
    <x v="15"/>
    <x v="1"/>
    <n v="0.31438939999999999"/>
    <x v="13"/>
    <n v="28"/>
    <x v="2"/>
    <x v="6"/>
  </r>
  <r>
    <x v="1030"/>
    <x v="8"/>
    <x v="1"/>
    <n v="0.3199244"/>
    <x v="13"/>
    <n v="28"/>
    <x v="2"/>
    <x v="6"/>
  </r>
  <r>
    <x v="1030"/>
    <x v="9"/>
    <x v="1"/>
    <n v="0.34995530000000002"/>
    <x v="13"/>
    <n v="28"/>
    <x v="2"/>
    <x v="6"/>
  </r>
  <r>
    <x v="1030"/>
    <x v="10"/>
    <x v="1"/>
    <n v="0.35341460000000002"/>
    <x v="13"/>
    <n v="28"/>
    <x v="2"/>
    <x v="6"/>
  </r>
  <r>
    <x v="1030"/>
    <x v="12"/>
    <x v="1"/>
    <n v="0.39932109999999998"/>
    <x v="13"/>
    <n v="28"/>
    <x v="2"/>
    <x v="6"/>
  </r>
  <r>
    <x v="1030"/>
    <x v="18"/>
    <x v="1"/>
    <n v="0.42705199999999999"/>
    <x v="13"/>
    <n v="28"/>
    <x v="2"/>
    <x v="6"/>
  </r>
  <r>
    <x v="1030"/>
    <x v="19"/>
    <x v="1"/>
    <n v="0.42839830000000001"/>
    <x v="13"/>
    <n v="28"/>
    <x v="2"/>
    <x v="6"/>
  </r>
  <r>
    <x v="1030"/>
    <x v="13"/>
    <x v="1"/>
    <n v="0.1185876"/>
    <x v="13"/>
    <n v="28"/>
    <x v="2"/>
    <x v="6"/>
  </r>
  <r>
    <x v="1030"/>
    <x v="20"/>
    <x v="1"/>
    <n v="0.2753642"/>
    <x v="13"/>
    <n v="28"/>
    <x v="2"/>
    <x v="6"/>
  </r>
  <r>
    <x v="1031"/>
    <x v="0"/>
    <x v="3"/>
    <n v="0.75639999999999996"/>
    <x v="13"/>
    <n v="27"/>
    <x v="2"/>
    <x v="6"/>
  </r>
  <r>
    <x v="1031"/>
    <x v="14"/>
    <x v="3"/>
    <n v="1.4839"/>
    <x v="13"/>
    <n v="27"/>
    <x v="2"/>
    <x v="6"/>
  </r>
  <r>
    <x v="1031"/>
    <x v="2"/>
    <x v="3"/>
    <n v="1.5130999999999999"/>
    <x v="13"/>
    <n v="27"/>
    <x v="2"/>
    <x v="6"/>
  </r>
  <r>
    <x v="1031"/>
    <x v="5"/>
    <x v="3"/>
    <n v="1.1422000000000001"/>
    <x v="13"/>
    <n v="27"/>
    <x v="2"/>
    <x v="6"/>
  </r>
  <r>
    <x v="1031"/>
    <x v="6"/>
    <x v="3"/>
    <n v="1.4671000000000001"/>
    <x v="13"/>
    <n v="27"/>
    <x v="2"/>
    <x v="6"/>
  </r>
  <r>
    <x v="1031"/>
    <x v="15"/>
    <x v="3"/>
    <n v="1.6478999999999999"/>
    <x v="13"/>
    <n v="27"/>
    <x v="2"/>
    <x v="6"/>
  </r>
  <r>
    <x v="1031"/>
    <x v="8"/>
    <x v="3"/>
    <n v="1.6672"/>
    <x v="13"/>
    <n v="27"/>
    <x v="2"/>
    <x v="6"/>
  </r>
  <r>
    <x v="1031"/>
    <x v="9"/>
    <x v="3"/>
    <n v="1.8493999999999999"/>
    <x v="13"/>
    <n v="27"/>
    <x v="2"/>
    <x v="6"/>
  </r>
  <r>
    <x v="1031"/>
    <x v="10"/>
    <x v="3"/>
    <n v="1.8542000000000001"/>
    <x v="13"/>
    <n v="27"/>
    <x v="2"/>
    <x v="6"/>
  </r>
  <r>
    <x v="1031"/>
    <x v="12"/>
    <x v="3"/>
    <n v="2.1244999999999998"/>
    <x v="13"/>
    <n v="27"/>
    <x v="2"/>
    <x v="6"/>
  </r>
  <r>
    <x v="1031"/>
    <x v="18"/>
    <x v="3"/>
    <n v="2.2408000000000001"/>
    <x v="13"/>
    <n v="27"/>
    <x v="2"/>
    <x v="6"/>
  </r>
  <r>
    <x v="1031"/>
    <x v="19"/>
    <x v="3"/>
    <n v="2.23"/>
    <x v="13"/>
    <n v="27"/>
    <x v="2"/>
    <x v="6"/>
  </r>
  <r>
    <x v="1031"/>
    <x v="13"/>
    <x v="3"/>
    <n v="1.0251999999999999"/>
    <x v="13"/>
    <n v="27"/>
    <x v="2"/>
    <x v="6"/>
  </r>
  <r>
    <x v="1031"/>
    <x v="20"/>
    <x v="3"/>
    <n v="1.3996"/>
    <x v="13"/>
    <n v="27"/>
    <x v="2"/>
    <x v="6"/>
  </r>
  <r>
    <x v="1031"/>
    <x v="0"/>
    <x v="2"/>
    <n v="0.4162093"/>
    <x v="13"/>
    <n v="27"/>
    <x v="2"/>
    <x v="6"/>
  </r>
  <r>
    <x v="1031"/>
    <x v="14"/>
    <x v="2"/>
    <n v="0.78368280000000001"/>
    <x v="13"/>
    <n v="27"/>
    <x v="2"/>
    <x v="6"/>
  </r>
  <r>
    <x v="1031"/>
    <x v="2"/>
    <x v="2"/>
    <n v="0.80742259999999999"/>
    <x v="13"/>
    <n v="27"/>
    <x v="2"/>
    <x v="6"/>
  </r>
  <r>
    <x v="1031"/>
    <x v="5"/>
    <x v="2"/>
    <n v="0.86440640000000002"/>
    <x v="13"/>
    <n v="27"/>
    <x v="2"/>
    <x v="6"/>
  </r>
  <r>
    <x v="1031"/>
    <x v="6"/>
    <x v="2"/>
    <n v="0.76356420000000003"/>
    <x v="13"/>
    <n v="27"/>
    <x v="2"/>
    <x v="6"/>
  </r>
  <r>
    <x v="1031"/>
    <x v="15"/>
    <x v="2"/>
    <n v="0.78833609999999998"/>
    <x v="13"/>
    <n v="27"/>
    <x v="2"/>
    <x v="6"/>
  </r>
  <r>
    <x v="1031"/>
    <x v="8"/>
    <x v="2"/>
    <n v="0.80402709999999999"/>
    <x v="13"/>
    <n v="27"/>
    <x v="2"/>
    <x v="6"/>
  </r>
  <r>
    <x v="1031"/>
    <x v="9"/>
    <x v="2"/>
    <n v="0.95215729999999998"/>
    <x v="13"/>
    <n v="27"/>
    <x v="2"/>
    <x v="6"/>
  </r>
  <r>
    <x v="1031"/>
    <x v="10"/>
    <x v="2"/>
    <n v="0.95605969999999996"/>
    <x v="13"/>
    <n v="27"/>
    <x v="2"/>
    <x v="6"/>
  </r>
  <r>
    <x v="1031"/>
    <x v="12"/>
    <x v="2"/>
    <n v="1.175816"/>
    <x v="13"/>
    <n v="27"/>
    <x v="2"/>
    <x v="6"/>
  </r>
  <r>
    <x v="1031"/>
    <x v="18"/>
    <x v="2"/>
    <n v="1.6767890000000001"/>
    <x v="13"/>
    <n v="27"/>
    <x v="2"/>
    <x v="6"/>
  </r>
  <r>
    <x v="1031"/>
    <x v="19"/>
    <x v="2"/>
    <n v="1.6260079999999999"/>
    <x v="13"/>
    <n v="27"/>
    <x v="2"/>
    <x v="6"/>
  </r>
  <r>
    <x v="1031"/>
    <x v="13"/>
    <x v="2"/>
    <n v="0.76750669999999999"/>
    <x v="13"/>
    <n v="27"/>
    <x v="2"/>
    <x v="6"/>
  </r>
  <r>
    <x v="1031"/>
    <x v="20"/>
    <x v="2"/>
    <n v="0.95088620000000001"/>
    <x v="13"/>
    <n v="27"/>
    <x v="2"/>
    <x v="6"/>
  </r>
  <r>
    <x v="1031"/>
    <x v="0"/>
    <x v="0"/>
    <n v="0.19875000000000001"/>
    <x v="13"/>
    <n v="27"/>
    <x v="2"/>
    <x v="6"/>
  </r>
  <r>
    <x v="1031"/>
    <x v="14"/>
    <x v="0"/>
    <n v="0.42274"/>
    <x v="13"/>
    <n v="27"/>
    <x v="2"/>
    <x v="6"/>
  </r>
  <r>
    <x v="1031"/>
    <x v="2"/>
    <x v="0"/>
    <n v="0.42274"/>
    <x v="13"/>
    <n v="27"/>
    <x v="2"/>
    <x v="6"/>
  </r>
  <r>
    <x v="1031"/>
    <x v="5"/>
    <x v="0"/>
    <n v="0.14638999999999999"/>
    <x v="13"/>
    <n v="27"/>
    <x v="2"/>
    <x v="6"/>
  </r>
  <r>
    <x v="1031"/>
    <x v="6"/>
    <x v="0"/>
    <n v="0.42920000000000003"/>
    <x v="13"/>
    <n v="27"/>
    <x v="2"/>
    <x v="6"/>
  </r>
  <r>
    <x v="1031"/>
    <x v="15"/>
    <x v="0"/>
    <n v="0.55142000000000002"/>
    <x v="13"/>
    <n v="27"/>
    <x v="2"/>
    <x v="6"/>
  </r>
  <r>
    <x v="1031"/>
    <x v="8"/>
    <x v="0"/>
    <n v="0.55142000000000002"/>
    <x v="13"/>
    <n v="27"/>
    <x v="2"/>
    <x v="6"/>
  </r>
  <r>
    <x v="1031"/>
    <x v="9"/>
    <x v="0"/>
    <n v="0.55142000000000002"/>
    <x v="13"/>
    <n v="27"/>
    <x v="2"/>
    <x v="6"/>
  </r>
  <r>
    <x v="1031"/>
    <x v="10"/>
    <x v="0"/>
    <n v="0.55142000000000002"/>
    <x v="13"/>
    <n v="27"/>
    <x v="2"/>
    <x v="6"/>
  </r>
  <r>
    <x v="1031"/>
    <x v="12"/>
    <x v="0"/>
    <n v="0.55142000000000002"/>
    <x v="13"/>
    <n v="27"/>
    <x v="2"/>
    <x v="6"/>
  </r>
  <r>
    <x v="1031"/>
    <x v="18"/>
    <x v="0"/>
    <n v="0.14499999999999999"/>
    <x v="13"/>
    <n v="27"/>
    <x v="2"/>
    <x v="6"/>
  </r>
  <r>
    <x v="1031"/>
    <x v="19"/>
    <x v="0"/>
    <n v="0.187"/>
    <x v="13"/>
    <n v="27"/>
    <x v="2"/>
    <x v="6"/>
  </r>
  <r>
    <x v="1031"/>
    <x v="13"/>
    <x v="0"/>
    <n v="0.13975000000000001"/>
    <x v="13"/>
    <n v="27"/>
    <x v="2"/>
    <x v="6"/>
  </r>
  <r>
    <x v="1031"/>
    <x v="20"/>
    <x v="0"/>
    <n v="0.187"/>
    <x v="13"/>
    <n v="27"/>
    <x v="2"/>
    <x v="6"/>
  </r>
  <r>
    <x v="1031"/>
    <x v="0"/>
    <x v="1"/>
    <n v="0.1414406"/>
    <x v="13"/>
    <n v="27"/>
    <x v="2"/>
    <x v="6"/>
  </r>
  <r>
    <x v="1031"/>
    <x v="14"/>
    <x v="1"/>
    <n v="0.27747719999999998"/>
    <x v="13"/>
    <n v="27"/>
    <x v="2"/>
    <x v="6"/>
  </r>
  <r>
    <x v="1031"/>
    <x v="2"/>
    <x v="1"/>
    <n v="0.28293740000000001"/>
    <x v="13"/>
    <n v="27"/>
    <x v="2"/>
    <x v="6"/>
  </r>
  <r>
    <x v="1031"/>
    <x v="5"/>
    <x v="1"/>
    <n v="0.13140350000000001"/>
    <x v="13"/>
    <n v="27"/>
    <x v="2"/>
    <x v="6"/>
  </r>
  <r>
    <x v="1031"/>
    <x v="6"/>
    <x v="1"/>
    <n v="0.27433580000000002"/>
    <x v="13"/>
    <n v="27"/>
    <x v="2"/>
    <x v="6"/>
  </r>
  <r>
    <x v="1031"/>
    <x v="15"/>
    <x v="1"/>
    <n v="0.30814390000000003"/>
    <x v="13"/>
    <n v="27"/>
    <x v="2"/>
    <x v="6"/>
  </r>
  <r>
    <x v="1031"/>
    <x v="8"/>
    <x v="1"/>
    <n v="0.3117528"/>
    <x v="13"/>
    <n v="27"/>
    <x v="2"/>
    <x v="6"/>
  </r>
  <r>
    <x v="1031"/>
    <x v="9"/>
    <x v="1"/>
    <n v="0.34582279999999999"/>
    <x v="13"/>
    <n v="27"/>
    <x v="2"/>
    <x v="6"/>
  </r>
  <r>
    <x v="1031"/>
    <x v="10"/>
    <x v="1"/>
    <n v="0.34672029999999998"/>
    <x v="13"/>
    <n v="27"/>
    <x v="2"/>
    <x v="6"/>
  </r>
  <r>
    <x v="1031"/>
    <x v="12"/>
    <x v="1"/>
    <n v="0.39726420000000001"/>
    <x v="13"/>
    <n v="27"/>
    <x v="2"/>
    <x v="6"/>
  </r>
  <r>
    <x v="1031"/>
    <x v="18"/>
    <x v="1"/>
    <n v="0.41901139999999998"/>
    <x v="13"/>
    <n v="27"/>
    <x v="2"/>
    <x v="6"/>
  </r>
  <r>
    <x v="1031"/>
    <x v="19"/>
    <x v="1"/>
    <n v="0.41699190000000003"/>
    <x v="13"/>
    <n v="27"/>
    <x v="2"/>
    <x v="6"/>
  </r>
  <r>
    <x v="1031"/>
    <x v="13"/>
    <x v="1"/>
    <n v="0.1179434"/>
    <x v="13"/>
    <n v="27"/>
    <x v="2"/>
    <x v="6"/>
  </r>
  <r>
    <x v="1031"/>
    <x v="20"/>
    <x v="1"/>
    <n v="0.2617138"/>
    <x v="13"/>
    <n v="27"/>
    <x v="2"/>
    <x v="6"/>
  </r>
  <r>
    <x v="1032"/>
    <x v="0"/>
    <x v="3"/>
    <n v="0.76590000000000003"/>
    <x v="13"/>
    <n v="29"/>
    <x v="2"/>
    <x v="6"/>
  </r>
  <r>
    <x v="1032"/>
    <x v="14"/>
    <x v="3"/>
    <n v="1.5349999999999999"/>
    <x v="13"/>
    <n v="29"/>
    <x v="2"/>
    <x v="6"/>
  </r>
  <r>
    <x v="1032"/>
    <x v="2"/>
    <x v="3"/>
    <n v="1.5673999999999999"/>
    <x v="13"/>
    <n v="29"/>
    <x v="2"/>
    <x v="6"/>
  </r>
  <r>
    <x v="1032"/>
    <x v="5"/>
    <x v="3"/>
    <n v="1.1893"/>
    <x v="13"/>
    <n v="29"/>
    <x v="2"/>
    <x v="6"/>
  </r>
  <r>
    <x v="1032"/>
    <x v="6"/>
    <x v="3"/>
    <n v="1.5210999999999999"/>
    <x v="13"/>
    <n v="29"/>
    <x v="2"/>
    <x v="6"/>
  </r>
  <r>
    <x v="1032"/>
    <x v="15"/>
    <x v="3"/>
    <n v="1.6968000000000001"/>
    <x v="13"/>
    <n v="29"/>
    <x v="2"/>
    <x v="6"/>
  </r>
  <r>
    <x v="1032"/>
    <x v="8"/>
    <x v="3"/>
    <n v="1.726"/>
    <x v="13"/>
    <n v="29"/>
    <x v="2"/>
    <x v="6"/>
  </r>
  <r>
    <x v="1032"/>
    <x v="9"/>
    <x v="3"/>
    <n v="1.8827"/>
    <x v="13"/>
    <n v="29"/>
    <x v="2"/>
    <x v="6"/>
  </r>
  <r>
    <x v="1032"/>
    <x v="10"/>
    <x v="3"/>
    <n v="1.901"/>
    <x v="13"/>
    <n v="29"/>
    <x v="2"/>
    <x v="6"/>
  </r>
  <r>
    <x v="1032"/>
    <x v="12"/>
    <x v="3"/>
    <n v="2.1398000000000001"/>
    <x v="13"/>
    <n v="29"/>
    <x v="2"/>
    <x v="6"/>
  </r>
  <r>
    <x v="1032"/>
    <x v="18"/>
    <x v="3"/>
    <n v="2.2608000000000001"/>
    <x v="13"/>
    <n v="29"/>
    <x v="2"/>
    <x v="6"/>
  </r>
  <r>
    <x v="1032"/>
    <x v="19"/>
    <x v="3"/>
    <n v="2.2612999999999999"/>
    <x v="13"/>
    <n v="29"/>
    <x v="2"/>
    <x v="6"/>
  </r>
  <r>
    <x v="1032"/>
    <x v="13"/>
    <x v="3"/>
    <n v="1.0556000000000001"/>
    <x v="13"/>
    <n v="29"/>
    <x v="2"/>
    <x v="6"/>
  </r>
  <r>
    <x v="1032"/>
    <x v="20"/>
    <x v="3"/>
    <n v="1.4296"/>
    <x v="13"/>
    <n v="29"/>
    <x v="2"/>
    <x v="6"/>
  </r>
  <r>
    <x v="1032"/>
    <x v="0"/>
    <x v="2"/>
    <n v="0.420543"/>
    <x v="13"/>
    <n v="29"/>
    <x v="2"/>
    <x v="6"/>
  </r>
  <r>
    <x v="1032"/>
    <x v="14"/>
    <x v="2"/>
    <n v="0.80522749999999998"/>
    <x v="13"/>
    <n v="29"/>
    <x v="2"/>
    <x v="6"/>
  </r>
  <r>
    <x v="1032"/>
    <x v="2"/>
    <x v="2"/>
    <n v="0.831569"/>
    <x v="13"/>
    <n v="29"/>
    <x v="2"/>
    <x v="6"/>
  </r>
  <r>
    <x v="1032"/>
    <x v="5"/>
    <x v="2"/>
    <n v="0.88608779999999998"/>
    <x v="13"/>
    <n v="29"/>
    <x v="2"/>
    <x v="6"/>
  </r>
  <r>
    <x v="1032"/>
    <x v="6"/>
    <x v="2"/>
    <n v="0.78746660000000002"/>
    <x v="13"/>
    <n v="29"/>
    <x v="2"/>
    <x v="6"/>
  </r>
  <r>
    <x v="1032"/>
    <x v="15"/>
    <x v="2"/>
    <n v="0.80974219999999997"/>
    <x v="13"/>
    <n v="29"/>
    <x v="2"/>
    <x v="6"/>
  </r>
  <r>
    <x v="1032"/>
    <x v="8"/>
    <x v="2"/>
    <n v="0.83348199999999995"/>
    <x v="13"/>
    <n v="29"/>
    <x v="2"/>
    <x v="6"/>
  </r>
  <r>
    <x v="1032"/>
    <x v="9"/>
    <x v="2"/>
    <n v="0.96088039999999997"/>
    <x v="13"/>
    <n v="29"/>
    <x v="2"/>
    <x v="6"/>
  </r>
  <r>
    <x v="1032"/>
    <x v="10"/>
    <x v="2"/>
    <n v="0.97575849999999997"/>
    <x v="13"/>
    <n v="29"/>
    <x v="2"/>
    <x v="6"/>
  </r>
  <r>
    <x v="1032"/>
    <x v="12"/>
    <x v="2"/>
    <n v="1.169905"/>
    <x v="13"/>
    <n v="29"/>
    <x v="2"/>
    <x v="6"/>
  </r>
  <r>
    <x v="1032"/>
    <x v="18"/>
    <x v="2"/>
    <n v="1.6740489999999999"/>
    <x v="13"/>
    <n v="29"/>
    <x v="2"/>
    <x v="6"/>
  </r>
  <r>
    <x v="1032"/>
    <x v="19"/>
    <x v="2"/>
    <n v="1.6268549999999999"/>
    <x v="13"/>
    <n v="29"/>
    <x v="2"/>
    <x v="6"/>
  </r>
  <r>
    <x v="1032"/>
    <x v="13"/>
    <x v="2"/>
    <n v="0.76938930000000005"/>
    <x v="13"/>
    <n v="29"/>
    <x v="2"/>
    <x v="6"/>
  </r>
  <r>
    <x v="1032"/>
    <x v="20"/>
    <x v="2"/>
    <n v="0.95067639999999998"/>
    <x v="13"/>
    <n v="29"/>
    <x v="2"/>
    <x v="6"/>
  </r>
  <r>
    <x v="1032"/>
    <x v="0"/>
    <x v="0"/>
    <n v="0.20213999999999999"/>
    <x v="13"/>
    <n v="29"/>
    <x v="2"/>
    <x v="6"/>
  </r>
  <r>
    <x v="1032"/>
    <x v="14"/>
    <x v="0"/>
    <n v="0.44274000000000002"/>
    <x v="13"/>
    <n v="29"/>
    <x v="2"/>
    <x v="6"/>
  </r>
  <r>
    <x v="1032"/>
    <x v="2"/>
    <x v="0"/>
    <n v="0.44274000000000002"/>
    <x v="13"/>
    <n v="29"/>
    <x v="2"/>
    <x v="6"/>
  </r>
  <r>
    <x v="1032"/>
    <x v="5"/>
    <x v="0"/>
    <n v="0.16639000000000001"/>
    <x v="13"/>
    <n v="29"/>
    <x v="2"/>
    <x v="6"/>
  </r>
  <r>
    <x v="1032"/>
    <x v="6"/>
    <x v="0"/>
    <n v="0.44919999999999999"/>
    <x v="13"/>
    <n v="29"/>
    <x v="2"/>
    <x v="6"/>
  </r>
  <r>
    <x v="1032"/>
    <x v="15"/>
    <x v="0"/>
    <n v="0.56977"/>
    <x v="13"/>
    <n v="29"/>
    <x v="2"/>
    <x v="6"/>
  </r>
  <r>
    <x v="1032"/>
    <x v="8"/>
    <x v="0"/>
    <n v="0.56977"/>
    <x v="13"/>
    <n v="29"/>
    <x v="2"/>
    <x v="6"/>
  </r>
  <r>
    <x v="1032"/>
    <x v="9"/>
    <x v="0"/>
    <n v="0.56977"/>
    <x v="13"/>
    <n v="29"/>
    <x v="2"/>
    <x v="6"/>
  </r>
  <r>
    <x v="1032"/>
    <x v="10"/>
    <x v="0"/>
    <n v="0.56977"/>
    <x v="13"/>
    <n v="29"/>
    <x v="2"/>
    <x v="6"/>
  </r>
  <r>
    <x v="1032"/>
    <x v="12"/>
    <x v="0"/>
    <n v="0.56977"/>
    <x v="13"/>
    <n v="29"/>
    <x v="2"/>
    <x v="6"/>
  </r>
  <r>
    <x v="1032"/>
    <x v="18"/>
    <x v="0"/>
    <n v="0.16400000000000001"/>
    <x v="13"/>
    <n v="29"/>
    <x v="2"/>
    <x v="6"/>
  </r>
  <r>
    <x v="1032"/>
    <x v="19"/>
    <x v="0"/>
    <n v="0.21160000000000001"/>
    <x v="13"/>
    <n v="29"/>
    <x v="2"/>
    <x v="6"/>
  </r>
  <r>
    <x v="1032"/>
    <x v="13"/>
    <x v="0"/>
    <n v="0.16477"/>
    <x v="13"/>
    <n v="29"/>
    <x v="2"/>
    <x v="6"/>
  </r>
  <r>
    <x v="1032"/>
    <x v="20"/>
    <x v="0"/>
    <n v="0.21160000000000001"/>
    <x v="13"/>
    <n v="29"/>
    <x v="2"/>
    <x v="6"/>
  </r>
  <r>
    <x v="1032"/>
    <x v="0"/>
    <x v="1"/>
    <n v="0.14321710000000001"/>
    <x v="13"/>
    <n v="29"/>
    <x v="2"/>
    <x v="6"/>
  </r>
  <r>
    <x v="1032"/>
    <x v="14"/>
    <x v="1"/>
    <n v="0.28703250000000002"/>
    <x v="13"/>
    <n v="29"/>
    <x v="2"/>
    <x v="6"/>
  </r>
  <r>
    <x v="1032"/>
    <x v="2"/>
    <x v="1"/>
    <n v="0.29309109999999999"/>
    <x v="13"/>
    <n v="29"/>
    <x v="2"/>
    <x v="6"/>
  </r>
  <r>
    <x v="1032"/>
    <x v="5"/>
    <x v="1"/>
    <n v="0.1368221"/>
    <x v="13"/>
    <n v="29"/>
    <x v="2"/>
    <x v="6"/>
  </r>
  <r>
    <x v="1032"/>
    <x v="6"/>
    <x v="1"/>
    <n v="0.2844333"/>
    <x v="13"/>
    <n v="29"/>
    <x v="2"/>
    <x v="6"/>
  </r>
  <r>
    <x v="1032"/>
    <x v="15"/>
    <x v="1"/>
    <n v="0.31728780000000001"/>
    <x v="13"/>
    <n v="29"/>
    <x v="2"/>
    <x v="6"/>
  </r>
  <r>
    <x v="1032"/>
    <x v="8"/>
    <x v="1"/>
    <n v="0.32274789999999998"/>
    <x v="13"/>
    <n v="29"/>
    <x v="2"/>
    <x v="6"/>
  </r>
  <r>
    <x v="1032"/>
    <x v="9"/>
    <x v="1"/>
    <n v="0.35204960000000002"/>
    <x v="13"/>
    <n v="29"/>
    <x v="2"/>
    <x v="6"/>
  </r>
  <r>
    <x v="1032"/>
    <x v="10"/>
    <x v="1"/>
    <n v="0.3554716"/>
    <x v="13"/>
    <n v="29"/>
    <x v="2"/>
    <x v="6"/>
  </r>
  <r>
    <x v="1032"/>
    <x v="12"/>
    <x v="1"/>
    <n v="0.40012520000000001"/>
    <x v="13"/>
    <n v="29"/>
    <x v="2"/>
    <x v="6"/>
  </r>
  <r>
    <x v="1032"/>
    <x v="18"/>
    <x v="1"/>
    <n v="0.42275119999999999"/>
    <x v="13"/>
    <n v="29"/>
    <x v="2"/>
    <x v="6"/>
  </r>
  <r>
    <x v="1032"/>
    <x v="19"/>
    <x v="1"/>
    <n v="0.42284470000000002"/>
    <x v="13"/>
    <n v="29"/>
    <x v="2"/>
    <x v="6"/>
  </r>
  <r>
    <x v="1032"/>
    <x v="13"/>
    <x v="1"/>
    <n v="0.1214407"/>
    <x v="13"/>
    <n v="29"/>
    <x v="2"/>
    <x v="6"/>
  </r>
  <r>
    <x v="1032"/>
    <x v="20"/>
    <x v="1"/>
    <n v="0.26732359999999999"/>
    <x v="13"/>
    <n v="29"/>
    <x v="2"/>
    <x v="6"/>
  </r>
  <r>
    <x v="1033"/>
    <x v="0"/>
    <x v="3"/>
    <n v="0.76619999999999999"/>
    <x v="13"/>
    <n v="30"/>
    <x v="2"/>
    <x v="6"/>
  </r>
  <r>
    <x v="1033"/>
    <x v="14"/>
    <x v="3"/>
    <n v="1.5385"/>
    <x v="13"/>
    <n v="30"/>
    <x v="2"/>
    <x v="6"/>
  </r>
  <r>
    <x v="1033"/>
    <x v="2"/>
    <x v="3"/>
    <n v="1.5694999999999999"/>
    <x v="13"/>
    <n v="30"/>
    <x v="2"/>
    <x v="6"/>
  </r>
  <r>
    <x v="1033"/>
    <x v="5"/>
    <x v="3"/>
    <n v="1.1940999999999999"/>
    <x v="13"/>
    <n v="30"/>
    <x v="2"/>
    <x v="6"/>
  </r>
  <r>
    <x v="1033"/>
    <x v="6"/>
    <x v="3"/>
    <n v="1.5303"/>
    <x v="13"/>
    <n v="30"/>
    <x v="2"/>
    <x v="6"/>
  </r>
  <r>
    <x v="1033"/>
    <x v="15"/>
    <x v="3"/>
    <n v="1.7191000000000001"/>
    <x v="13"/>
    <n v="30"/>
    <x v="2"/>
    <x v="6"/>
  </r>
  <r>
    <x v="1033"/>
    <x v="8"/>
    <x v="3"/>
    <n v="1.7511000000000001"/>
    <x v="13"/>
    <n v="30"/>
    <x v="2"/>
    <x v="6"/>
  </r>
  <r>
    <x v="1033"/>
    <x v="9"/>
    <x v="3"/>
    <n v="1.9029"/>
    <x v="13"/>
    <n v="30"/>
    <x v="2"/>
    <x v="6"/>
  </r>
  <r>
    <x v="1033"/>
    <x v="10"/>
    <x v="3"/>
    <n v="1.9237"/>
    <x v="13"/>
    <n v="30"/>
    <x v="2"/>
    <x v="6"/>
  </r>
  <r>
    <x v="1033"/>
    <x v="12"/>
    <x v="3"/>
    <n v="2.1463999999999999"/>
    <x v="13"/>
    <n v="30"/>
    <x v="2"/>
    <x v="6"/>
  </r>
  <r>
    <x v="1033"/>
    <x v="18"/>
    <x v="3"/>
    <n v="2.1722999999999999"/>
    <x v="13"/>
    <n v="30"/>
    <x v="2"/>
    <x v="6"/>
  </r>
  <r>
    <x v="1033"/>
    <x v="19"/>
    <x v="3"/>
    <n v="2.1867999999999999"/>
    <x v="13"/>
    <n v="30"/>
    <x v="2"/>
    <x v="6"/>
  </r>
  <r>
    <x v="1033"/>
    <x v="13"/>
    <x v="3"/>
    <n v="1.0626"/>
    <x v="13"/>
    <n v="30"/>
    <x v="2"/>
    <x v="6"/>
  </r>
  <r>
    <x v="1033"/>
    <x v="20"/>
    <x v="3"/>
    <n v="1.4296"/>
    <x v="13"/>
    <n v="30"/>
    <x v="2"/>
    <x v="6"/>
  </r>
  <r>
    <x v="1033"/>
    <x v="0"/>
    <x v="2"/>
    <n v="0.42078680000000002"/>
    <x v="13"/>
    <n v="30"/>
    <x v="2"/>
    <x v="6"/>
  </r>
  <r>
    <x v="1033"/>
    <x v="14"/>
    <x v="2"/>
    <n v="0.80807300000000004"/>
    <x v="13"/>
    <n v="30"/>
    <x v="2"/>
    <x v="6"/>
  </r>
  <r>
    <x v="1033"/>
    <x v="2"/>
    <x v="2"/>
    <n v="0.83327629999999997"/>
    <x v="13"/>
    <n v="30"/>
    <x v="2"/>
    <x v="6"/>
  </r>
  <r>
    <x v="1033"/>
    <x v="5"/>
    <x v="2"/>
    <n v="0.8903356"/>
    <x v="13"/>
    <n v="30"/>
    <x v="2"/>
    <x v="6"/>
  </r>
  <r>
    <x v="1033"/>
    <x v="6"/>
    <x v="2"/>
    <n v="0.79494629999999999"/>
    <x v="13"/>
    <n v="30"/>
    <x v="2"/>
    <x v="6"/>
  </r>
  <r>
    <x v="1033"/>
    <x v="15"/>
    <x v="2"/>
    <n v="0.82787230000000001"/>
    <x v="13"/>
    <n v="30"/>
    <x v="2"/>
    <x v="6"/>
  </r>
  <r>
    <x v="1033"/>
    <x v="8"/>
    <x v="2"/>
    <n v="0.85388850000000005"/>
    <x v="13"/>
    <n v="30"/>
    <x v="2"/>
    <x v="6"/>
  </r>
  <r>
    <x v="1033"/>
    <x v="9"/>
    <x v="2"/>
    <n v="0.97730309999999998"/>
    <x v="13"/>
    <n v="30"/>
    <x v="2"/>
    <x v="6"/>
  </r>
  <r>
    <x v="1033"/>
    <x v="10"/>
    <x v="2"/>
    <n v="0.99421380000000004"/>
    <x v="13"/>
    <n v="30"/>
    <x v="2"/>
    <x v="6"/>
  </r>
  <r>
    <x v="1033"/>
    <x v="12"/>
    <x v="2"/>
    <n v="1.175271"/>
    <x v="13"/>
    <n v="30"/>
    <x v="2"/>
    <x v="6"/>
  </r>
  <r>
    <x v="1033"/>
    <x v="18"/>
    <x v="2"/>
    <n v="1.602098"/>
    <x v="13"/>
    <n v="30"/>
    <x v="2"/>
    <x v="6"/>
  </r>
  <r>
    <x v="1033"/>
    <x v="19"/>
    <x v="2"/>
    <n v="1.5662860000000001"/>
    <x v="13"/>
    <n v="30"/>
    <x v="2"/>
    <x v="6"/>
  </r>
  <r>
    <x v="1033"/>
    <x v="13"/>
    <x v="2"/>
    <n v="0.77558400000000005"/>
    <x v="13"/>
    <n v="30"/>
    <x v="2"/>
    <x v="6"/>
  </r>
  <r>
    <x v="1033"/>
    <x v="20"/>
    <x v="2"/>
    <n v="0.95067639999999998"/>
    <x v="13"/>
    <n v="30"/>
    <x v="2"/>
    <x v="6"/>
  </r>
  <r>
    <x v="1033"/>
    <x v="0"/>
    <x v="0"/>
    <n v="0.20213999999999999"/>
    <x v="13"/>
    <n v="30"/>
    <x v="2"/>
    <x v="6"/>
  </r>
  <r>
    <x v="1033"/>
    <x v="14"/>
    <x v="0"/>
    <n v="0.44274000000000002"/>
    <x v="13"/>
    <n v="30"/>
    <x v="2"/>
    <x v="6"/>
  </r>
  <r>
    <x v="1033"/>
    <x v="2"/>
    <x v="0"/>
    <n v="0.44274000000000002"/>
    <x v="13"/>
    <n v="30"/>
    <x v="2"/>
    <x v="6"/>
  </r>
  <r>
    <x v="1033"/>
    <x v="5"/>
    <x v="0"/>
    <n v="0.16639000000000001"/>
    <x v="13"/>
    <n v="30"/>
    <x v="2"/>
    <x v="6"/>
  </r>
  <r>
    <x v="1033"/>
    <x v="6"/>
    <x v="0"/>
    <n v="0.44919999999999999"/>
    <x v="13"/>
    <n v="30"/>
    <x v="2"/>
    <x v="6"/>
  </r>
  <r>
    <x v="1033"/>
    <x v="15"/>
    <x v="0"/>
    <n v="0.56977"/>
    <x v="13"/>
    <n v="30"/>
    <x v="2"/>
    <x v="6"/>
  </r>
  <r>
    <x v="1033"/>
    <x v="8"/>
    <x v="0"/>
    <n v="0.56977"/>
    <x v="13"/>
    <n v="30"/>
    <x v="2"/>
    <x v="6"/>
  </r>
  <r>
    <x v="1033"/>
    <x v="9"/>
    <x v="0"/>
    <n v="0.56977"/>
    <x v="13"/>
    <n v="30"/>
    <x v="2"/>
    <x v="6"/>
  </r>
  <r>
    <x v="1033"/>
    <x v="10"/>
    <x v="0"/>
    <n v="0.56977"/>
    <x v="13"/>
    <n v="30"/>
    <x v="2"/>
    <x v="6"/>
  </r>
  <r>
    <x v="1033"/>
    <x v="12"/>
    <x v="0"/>
    <n v="0.56977"/>
    <x v="13"/>
    <n v="30"/>
    <x v="2"/>
    <x v="6"/>
  </r>
  <r>
    <x v="1033"/>
    <x v="18"/>
    <x v="0"/>
    <n v="0.16400000000000001"/>
    <x v="13"/>
    <n v="30"/>
    <x v="2"/>
    <x v="6"/>
  </r>
  <r>
    <x v="1033"/>
    <x v="19"/>
    <x v="0"/>
    <n v="0.21160000000000001"/>
    <x v="13"/>
    <n v="30"/>
    <x v="2"/>
    <x v="6"/>
  </r>
  <r>
    <x v="1033"/>
    <x v="13"/>
    <x v="0"/>
    <n v="0.16477"/>
    <x v="13"/>
    <n v="30"/>
    <x v="2"/>
    <x v="6"/>
  </r>
  <r>
    <x v="1033"/>
    <x v="20"/>
    <x v="0"/>
    <n v="0.21160000000000001"/>
    <x v="13"/>
    <n v="30"/>
    <x v="2"/>
    <x v="6"/>
  </r>
  <r>
    <x v="1033"/>
    <x v="0"/>
    <x v="1"/>
    <n v="0.14327319999999999"/>
    <x v="13"/>
    <n v="30"/>
    <x v="2"/>
    <x v="6"/>
  </r>
  <r>
    <x v="1033"/>
    <x v="14"/>
    <x v="1"/>
    <n v="0.28768700000000003"/>
    <x v="13"/>
    <n v="30"/>
    <x v="2"/>
    <x v="6"/>
  </r>
  <r>
    <x v="1033"/>
    <x v="2"/>
    <x v="1"/>
    <n v="0.29348370000000001"/>
    <x v="13"/>
    <n v="30"/>
    <x v="2"/>
    <x v="6"/>
  </r>
  <r>
    <x v="1033"/>
    <x v="5"/>
    <x v="1"/>
    <n v="0.1373743"/>
    <x v="13"/>
    <n v="30"/>
    <x v="2"/>
    <x v="6"/>
  </r>
  <r>
    <x v="1033"/>
    <x v="6"/>
    <x v="1"/>
    <n v="0.28615370000000001"/>
    <x v="13"/>
    <n v="30"/>
    <x v="2"/>
    <x v="6"/>
  </r>
  <r>
    <x v="1033"/>
    <x v="15"/>
    <x v="1"/>
    <n v="0.32145770000000001"/>
    <x v="13"/>
    <n v="30"/>
    <x v="2"/>
    <x v="6"/>
  </r>
  <r>
    <x v="1033"/>
    <x v="8"/>
    <x v="1"/>
    <n v="0.3274415"/>
    <x v="13"/>
    <n v="30"/>
    <x v="2"/>
    <x v="6"/>
  </r>
  <r>
    <x v="1033"/>
    <x v="9"/>
    <x v="1"/>
    <n v="0.3558268"/>
    <x v="13"/>
    <n v="30"/>
    <x v="2"/>
    <x v="6"/>
  </r>
  <r>
    <x v="1033"/>
    <x v="10"/>
    <x v="1"/>
    <n v="0.35971629999999999"/>
    <x v="13"/>
    <n v="30"/>
    <x v="2"/>
    <x v="6"/>
  </r>
  <r>
    <x v="1033"/>
    <x v="12"/>
    <x v="1"/>
    <n v="0.40135929999999997"/>
    <x v="13"/>
    <n v="30"/>
    <x v="2"/>
    <x v="6"/>
  </r>
  <r>
    <x v="1033"/>
    <x v="18"/>
    <x v="1"/>
    <n v="0.40620250000000002"/>
    <x v="13"/>
    <n v="30"/>
    <x v="2"/>
    <x v="6"/>
  </r>
  <r>
    <x v="1033"/>
    <x v="19"/>
    <x v="1"/>
    <n v="0.40891379999999999"/>
    <x v="13"/>
    <n v="30"/>
    <x v="2"/>
    <x v="6"/>
  </r>
  <r>
    <x v="1033"/>
    <x v="13"/>
    <x v="1"/>
    <n v="0.12224599999999999"/>
    <x v="13"/>
    <n v="30"/>
    <x v="2"/>
    <x v="6"/>
  </r>
  <r>
    <x v="1033"/>
    <x v="20"/>
    <x v="1"/>
    <n v="0.26732359999999999"/>
    <x v="13"/>
    <n v="30"/>
    <x v="2"/>
    <x v="6"/>
  </r>
  <r>
    <x v="1034"/>
    <x v="0"/>
    <x v="3"/>
    <n v="0.77329999999999999"/>
    <x v="13"/>
    <n v="31"/>
    <x v="2"/>
    <x v="6"/>
  </r>
  <r>
    <x v="1034"/>
    <x v="14"/>
    <x v="3"/>
    <n v="1.6256999999999999"/>
    <x v="13"/>
    <n v="31"/>
    <x v="2"/>
    <x v="6"/>
  </r>
  <r>
    <x v="1034"/>
    <x v="2"/>
    <x v="3"/>
    <n v="1.6633"/>
    <x v="13"/>
    <n v="31"/>
    <x v="2"/>
    <x v="6"/>
  </r>
  <r>
    <x v="1034"/>
    <x v="5"/>
    <x v="3"/>
    <n v="1.2778"/>
    <x v="13"/>
    <n v="31"/>
    <x v="2"/>
    <x v="6"/>
  </r>
  <r>
    <x v="1034"/>
    <x v="6"/>
    <x v="3"/>
    <n v="1.6136999999999999"/>
    <x v="13"/>
    <n v="31"/>
    <x v="2"/>
    <x v="6"/>
  </r>
  <r>
    <x v="1034"/>
    <x v="15"/>
    <x v="3"/>
    <n v="1.8090999999999999"/>
    <x v="13"/>
    <n v="31"/>
    <x v="2"/>
    <x v="6"/>
  </r>
  <r>
    <x v="1034"/>
    <x v="8"/>
    <x v="3"/>
    <n v="1.8442000000000001"/>
    <x v="13"/>
    <n v="31"/>
    <x v="2"/>
    <x v="6"/>
  </r>
  <r>
    <x v="1034"/>
    <x v="9"/>
    <x v="3"/>
    <n v="1.9914000000000001"/>
    <x v="13"/>
    <n v="31"/>
    <x v="2"/>
    <x v="6"/>
  </r>
  <r>
    <x v="1034"/>
    <x v="10"/>
    <x v="3"/>
    <n v="2.0192999999999999"/>
    <x v="13"/>
    <n v="31"/>
    <x v="2"/>
    <x v="6"/>
  </r>
  <r>
    <x v="1034"/>
    <x v="12"/>
    <x v="3"/>
    <n v="2.1857000000000002"/>
    <x v="13"/>
    <n v="31"/>
    <x v="2"/>
    <x v="6"/>
  </r>
  <r>
    <x v="1034"/>
    <x v="18"/>
    <x v="3"/>
    <n v="2.1248999999999998"/>
    <x v="13"/>
    <n v="31"/>
    <x v="2"/>
    <x v="6"/>
  </r>
  <r>
    <x v="1034"/>
    <x v="19"/>
    <x v="3"/>
    <n v="2.1631999999999998"/>
    <x v="13"/>
    <n v="31"/>
    <x v="2"/>
    <x v="6"/>
  </r>
  <r>
    <x v="1034"/>
    <x v="13"/>
    <x v="3"/>
    <n v="1.0840000000000001"/>
    <x v="13"/>
    <n v="31"/>
    <x v="2"/>
    <x v="6"/>
  </r>
  <r>
    <x v="1034"/>
    <x v="20"/>
    <x v="3"/>
    <n v="1.4805999999999999"/>
    <x v="13"/>
    <n v="31"/>
    <x v="2"/>
    <x v="6"/>
  </r>
  <r>
    <x v="1034"/>
    <x v="0"/>
    <x v="2"/>
    <n v="0.41459020000000002"/>
    <x v="13"/>
    <n v="31"/>
    <x v="2"/>
    <x v="6"/>
  </r>
  <r>
    <x v="1034"/>
    <x v="14"/>
    <x v="2"/>
    <n v="0.85896720000000004"/>
    <x v="13"/>
    <n v="31"/>
    <x v="2"/>
    <x v="6"/>
  </r>
  <r>
    <x v="1034"/>
    <x v="2"/>
    <x v="2"/>
    <n v="0.8895364"/>
    <x v="13"/>
    <n v="31"/>
    <x v="2"/>
    <x v="6"/>
  </r>
  <r>
    <x v="1034"/>
    <x v="5"/>
    <x v="2"/>
    <n v="0.94440639999999998"/>
    <x v="13"/>
    <n v="31"/>
    <x v="2"/>
    <x v="6"/>
  </r>
  <r>
    <x v="1034"/>
    <x v="6"/>
    <x v="2"/>
    <n v="0.84275"/>
    <x v="13"/>
    <n v="31"/>
    <x v="2"/>
    <x v="6"/>
  </r>
  <r>
    <x v="1034"/>
    <x v="15"/>
    <x v="2"/>
    <n v="0.882683"/>
    <x v="13"/>
    <n v="31"/>
    <x v="2"/>
    <x v="6"/>
  </r>
  <r>
    <x v="1034"/>
    <x v="8"/>
    <x v="2"/>
    <n v="0.91121960000000002"/>
    <x v="13"/>
    <n v="31"/>
    <x v="2"/>
    <x v="6"/>
  </r>
  <r>
    <x v="1034"/>
    <x v="9"/>
    <x v="2"/>
    <n v="1.030894"/>
    <x v="13"/>
    <n v="31"/>
    <x v="2"/>
    <x v="6"/>
  </r>
  <r>
    <x v="1034"/>
    <x v="10"/>
    <x v="2"/>
    <n v="1.053577"/>
    <x v="13"/>
    <n v="31"/>
    <x v="2"/>
    <x v="6"/>
  </r>
  <r>
    <x v="1034"/>
    <x v="12"/>
    <x v="2"/>
    <n v="1.1888620000000001"/>
    <x v="13"/>
    <n v="31"/>
    <x v="2"/>
    <x v="6"/>
  </r>
  <r>
    <x v="1034"/>
    <x v="18"/>
    <x v="2"/>
    <n v="1.5442610000000001"/>
    <x v="13"/>
    <n v="31"/>
    <x v="2"/>
    <x v="6"/>
  </r>
  <r>
    <x v="1034"/>
    <x v="19"/>
    <x v="2"/>
    <n v="1.5221990000000001"/>
    <x v="13"/>
    <n v="31"/>
    <x v="2"/>
    <x v="6"/>
  </r>
  <r>
    <x v="1034"/>
    <x v="13"/>
    <x v="2"/>
    <n v="0.76950200000000002"/>
    <x v="13"/>
    <n v="31"/>
    <x v="2"/>
    <x v="6"/>
  </r>
  <r>
    <x v="1034"/>
    <x v="20"/>
    <x v="2"/>
    <n v="0.96723990000000004"/>
    <x v="13"/>
    <n v="31"/>
    <x v="2"/>
    <x v="6"/>
  </r>
  <r>
    <x v="1034"/>
    <x v="0"/>
    <x v="0"/>
    <n v="0.21410899999999999"/>
    <x v="13"/>
    <n v="31"/>
    <x v="2"/>
    <x v="6"/>
  </r>
  <r>
    <x v="1034"/>
    <x v="14"/>
    <x v="0"/>
    <n v="0.46273999999999998"/>
    <x v="13"/>
    <n v="31"/>
    <x v="2"/>
    <x v="6"/>
  </r>
  <r>
    <x v="1034"/>
    <x v="2"/>
    <x v="0"/>
    <n v="0.46273999999999998"/>
    <x v="13"/>
    <n v="31"/>
    <x v="2"/>
    <x v="6"/>
  </r>
  <r>
    <x v="1034"/>
    <x v="5"/>
    <x v="0"/>
    <n v="0.18639"/>
    <x v="13"/>
    <n v="31"/>
    <x v="2"/>
    <x v="6"/>
  </r>
  <r>
    <x v="1034"/>
    <x v="6"/>
    <x v="0"/>
    <n v="0.46920000000000001"/>
    <x v="13"/>
    <n v="31"/>
    <x v="2"/>
    <x v="6"/>
  </r>
  <r>
    <x v="1034"/>
    <x v="15"/>
    <x v="0"/>
    <n v="0.58813000000000004"/>
    <x v="13"/>
    <n v="31"/>
    <x v="2"/>
    <x v="6"/>
  </r>
  <r>
    <x v="1034"/>
    <x v="8"/>
    <x v="0"/>
    <n v="0.58813000000000004"/>
    <x v="13"/>
    <n v="31"/>
    <x v="2"/>
    <x v="6"/>
  </r>
  <r>
    <x v="1034"/>
    <x v="9"/>
    <x v="0"/>
    <n v="0.58813000000000004"/>
    <x v="13"/>
    <n v="31"/>
    <x v="2"/>
    <x v="6"/>
  </r>
  <r>
    <x v="1034"/>
    <x v="10"/>
    <x v="0"/>
    <n v="0.58813000000000004"/>
    <x v="13"/>
    <n v="31"/>
    <x v="2"/>
    <x v="6"/>
  </r>
  <r>
    <x v="1034"/>
    <x v="12"/>
    <x v="0"/>
    <n v="0.58813000000000004"/>
    <x v="13"/>
    <n v="31"/>
    <x v="2"/>
    <x v="6"/>
  </r>
  <r>
    <x v="1034"/>
    <x v="18"/>
    <x v="0"/>
    <n v="0.18329999999999999"/>
    <x v="13"/>
    <n v="31"/>
    <x v="2"/>
    <x v="6"/>
  </r>
  <r>
    <x v="1034"/>
    <x v="19"/>
    <x v="0"/>
    <n v="0.23649999999999999"/>
    <x v="13"/>
    <n v="31"/>
    <x v="2"/>
    <x v="6"/>
  </r>
  <r>
    <x v="1034"/>
    <x v="13"/>
    <x v="0"/>
    <n v="0.18978999999999999"/>
    <x v="13"/>
    <n v="31"/>
    <x v="2"/>
    <x v="6"/>
  </r>
  <r>
    <x v="1034"/>
    <x v="20"/>
    <x v="0"/>
    <n v="0.23649999999999999"/>
    <x v="13"/>
    <n v="31"/>
    <x v="2"/>
    <x v="6"/>
  </r>
  <r>
    <x v="1034"/>
    <x v="0"/>
    <x v="1"/>
    <n v="0.1446008"/>
    <x v="13"/>
    <n v="31"/>
    <x v="2"/>
    <x v="6"/>
  </r>
  <r>
    <x v="1034"/>
    <x v="14"/>
    <x v="1"/>
    <n v="0.3039927"/>
    <x v="13"/>
    <n v="31"/>
    <x v="2"/>
    <x v="6"/>
  </r>
  <r>
    <x v="1034"/>
    <x v="2"/>
    <x v="1"/>
    <n v="0.31102360000000001"/>
    <x v="13"/>
    <n v="31"/>
    <x v="2"/>
    <x v="6"/>
  </r>
  <r>
    <x v="1034"/>
    <x v="5"/>
    <x v="1"/>
    <n v="0.14700350000000001"/>
    <x v="13"/>
    <n v="31"/>
    <x v="2"/>
    <x v="6"/>
  </r>
  <r>
    <x v="1034"/>
    <x v="6"/>
    <x v="1"/>
    <n v="0.30174879999999998"/>
    <x v="13"/>
    <n v="31"/>
    <x v="2"/>
    <x v="6"/>
  </r>
  <r>
    <x v="1034"/>
    <x v="15"/>
    <x v="1"/>
    <n v="0.338287"/>
    <x v="13"/>
    <n v="31"/>
    <x v="2"/>
    <x v="6"/>
  </r>
  <r>
    <x v="1034"/>
    <x v="8"/>
    <x v="1"/>
    <n v="0.3448504"/>
    <x v="13"/>
    <n v="31"/>
    <x v="2"/>
    <x v="6"/>
  </r>
  <r>
    <x v="1034"/>
    <x v="9"/>
    <x v="1"/>
    <n v="0.37237559999999997"/>
    <x v="13"/>
    <n v="31"/>
    <x v="2"/>
    <x v="6"/>
  </r>
  <r>
    <x v="1034"/>
    <x v="10"/>
    <x v="1"/>
    <n v="0.3775927"/>
    <x v="13"/>
    <n v="31"/>
    <x v="2"/>
    <x v="6"/>
  </r>
  <r>
    <x v="1034"/>
    <x v="12"/>
    <x v="1"/>
    <n v="0.40870810000000002"/>
    <x v="13"/>
    <n v="31"/>
    <x v="2"/>
    <x v="6"/>
  </r>
  <r>
    <x v="1034"/>
    <x v="18"/>
    <x v="1"/>
    <n v="0.397339"/>
    <x v="13"/>
    <n v="31"/>
    <x v="2"/>
    <x v="6"/>
  </r>
  <r>
    <x v="1034"/>
    <x v="19"/>
    <x v="1"/>
    <n v="0.40450079999999999"/>
    <x v="13"/>
    <n v="31"/>
    <x v="2"/>
    <x v="6"/>
  </r>
  <r>
    <x v="1034"/>
    <x v="13"/>
    <x v="1"/>
    <n v="0.124708"/>
    <x v="13"/>
    <n v="31"/>
    <x v="2"/>
    <x v="6"/>
  </r>
  <r>
    <x v="1034"/>
    <x v="20"/>
    <x v="1"/>
    <n v="0.2768601"/>
    <x v="13"/>
    <n v="31"/>
    <x v="2"/>
    <x v="6"/>
  </r>
  <r>
    <x v="1035"/>
    <x v="0"/>
    <x v="3"/>
    <n v="0.78739999999999999"/>
    <x v="13"/>
    <n v="32"/>
    <x v="2"/>
    <x v="7"/>
  </r>
  <r>
    <x v="1035"/>
    <x v="14"/>
    <x v="3"/>
    <n v="1.6875"/>
    <x v="13"/>
    <n v="32"/>
    <x v="2"/>
    <x v="7"/>
  </r>
  <r>
    <x v="1035"/>
    <x v="2"/>
    <x v="3"/>
    <n v="1.7197"/>
    <x v="13"/>
    <n v="32"/>
    <x v="2"/>
    <x v="7"/>
  </r>
  <r>
    <x v="1035"/>
    <x v="5"/>
    <x v="3"/>
    <n v="1.333"/>
    <x v="13"/>
    <n v="32"/>
    <x v="2"/>
    <x v="7"/>
  </r>
  <r>
    <x v="1035"/>
    <x v="6"/>
    <x v="3"/>
    <n v="1.6798999999999999"/>
    <x v="13"/>
    <n v="32"/>
    <x v="2"/>
    <x v="7"/>
  </r>
  <r>
    <x v="1035"/>
    <x v="15"/>
    <x v="3"/>
    <n v="1.8229"/>
    <x v="13"/>
    <n v="32"/>
    <x v="2"/>
    <x v="7"/>
  </r>
  <r>
    <x v="1035"/>
    <x v="8"/>
    <x v="3"/>
    <n v="1.8487"/>
    <x v="13"/>
    <n v="32"/>
    <x v="2"/>
    <x v="7"/>
  </r>
  <r>
    <x v="1035"/>
    <x v="9"/>
    <x v="3"/>
    <n v="2.0085000000000002"/>
    <x v="13"/>
    <n v="32"/>
    <x v="2"/>
    <x v="7"/>
  </r>
  <r>
    <x v="1035"/>
    <x v="10"/>
    <x v="3"/>
    <n v="2.0276999999999998"/>
    <x v="13"/>
    <n v="32"/>
    <x v="2"/>
    <x v="7"/>
  </r>
  <r>
    <x v="1035"/>
    <x v="12"/>
    <x v="3"/>
    <n v="2.2284999999999999"/>
    <x v="13"/>
    <n v="32"/>
    <x v="2"/>
    <x v="7"/>
  </r>
  <r>
    <x v="1035"/>
    <x v="18"/>
    <x v="3"/>
    <n v="2.0665"/>
    <x v="13"/>
    <n v="32"/>
    <x v="2"/>
    <x v="7"/>
  </r>
  <r>
    <x v="1035"/>
    <x v="19"/>
    <x v="3"/>
    <n v="2.1032999999999999"/>
    <x v="13"/>
    <n v="32"/>
    <x v="2"/>
    <x v="7"/>
  </r>
  <r>
    <x v="1035"/>
    <x v="13"/>
    <x v="3"/>
    <n v="1.1232"/>
    <x v="13"/>
    <n v="32"/>
    <x v="2"/>
    <x v="7"/>
  </r>
  <r>
    <x v="1035"/>
    <x v="20"/>
    <x v="3"/>
    <n v="1.4505999999999999"/>
    <x v="13"/>
    <n v="32"/>
    <x v="2"/>
    <x v="7"/>
  </r>
  <r>
    <x v="1035"/>
    <x v="0"/>
    <x v="2"/>
    <n v="0.42605359999999998"/>
    <x v="13"/>
    <n v="32"/>
    <x v="2"/>
    <x v="7"/>
  </r>
  <r>
    <x v="1035"/>
    <x v="14"/>
    <x v="2"/>
    <n v="0.90921129999999994"/>
    <x v="13"/>
    <n v="32"/>
    <x v="2"/>
    <x v="7"/>
  </r>
  <r>
    <x v="1035"/>
    <x v="2"/>
    <x v="2"/>
    <n v="0.93539000000000005"/>
    <x v="13"/>
    <n v="32"/>
    <x v="2"/>
    <x v="7"/>
  </r>
  <r>
    <x v="1035"/>
    <x v="5"/>
    <x v="2"/>
    <n v="0.99325589999999997"/>
    <x v="13"/>
    <n v="32"/>
    <x v="2"/>
    <x v="7"/>
  </r>
  <r>
    <x v="1035"/>
    <x v="6"/>
    <x v="2"/>
    <n v="0.89656999999999998"/>
    <x v="13"/>
    <n v="32"/>
    <x v="2"/>
    <x v="7"/>
  </r>
  <r>
    <x v="1035"/>
    <x v="15"/>
    <x v="2"/>
    <n v="0.89390250000000004"/>
    <x v="13"/>
    <n v="32"/>
    <x v="2"/>
    <x v="7"/>
  </r>
  <r>
    <x v="1035"/>
    <x v="8"/>
    <x v="2"/>
    <n v="0.91487819999999997"/>
    <x v="13"/>
    <n v="32"/>
    <x v="2"/>
    <x v="7"/>
  </r>
  <r>
    <x v="1035"/>
    <x v="9"/>
    <x v="2"/>
    <n v="1.044797"/>
    <x v="13"/>
    <n v="32"/>
    <x v="2"/>
    <x v="7"/>
  </r>
  <r>
    <x v="1035"/>
    <x v="10"/>
    <x v="2"/>
    <n v="1.0604070000000001"/>
    <x v="13"/>
    <n v="32"/>
    <x v="2"/>
    <x v="7"/>
  </r>
  <r>
    <x v="1035"/>
    <x v="12"/>
    <x v="2"/>
    <n v="1.2236590000000001"/>
    <x v="13"/>
    <n v="32"/>
    <x v="2"/>
    <x v="7"/>
  </r>
  <r>
    <x v="1035"/>
    <x v="18"/>
    <x v="2"/>
    <n v="1.4967809999999999"/>
    <x v="13"/>
    <n v="32"/>
    <x v="2"/>
    <x v="7"/>
  </r>
  <r>
    <x v="1035"/>
    <x v="19"/>
    <x v="2"/>
    <n v="1.4735"/>
    <x v="13"/>
    <n v="32"/>
    <x v="2"/>
    <x v="7"/>
  </r>
  <r>
    <x v="1035"/>
    <x v="13"/>
    <x v="2"/>
    <n v="0.80419240000000003"/>
    <x v="13"/>
    <n v="32"/>
    <x v="2"/>
    <x v="7"/>
  </r>
  <r>
    <x v="1035"/>
    <x v="20"/>
    <x v="2"/>
    <n v="0.94284959999999995"/>
    <x v="13"/>
    <n v="32"/>
    <x v="2"/>
    <x v="7"/>
  </r>
  <r>
    <x v="1035"/>
    <x v="0"/>
    <x v="0"/>
    <n v="0.21410899999999999"/>
    <x v="13"/>
    <n v="32"/>
    <x v="2"/>
    <x v="7"/>
  </r>
  <r>
    <x v="1035"/>
    <x v="14"/>
    <x v="0"/>
    <n v="0.46273999999999998"/>
    <x v="13"/>
    <n v="32"/>
    <x v="2"/>
    <x v="7"/>
  </r>
  <r>
    <x v="1035"/>
    <x v="2"/>
    <x v="0"/>
    <n v="0.46273999999999998"/>
    <x v="13"/>
    <n v="32"/>
    <x v="2"/>
    <x v="7"/>
  </r>
  <r>
    <x v="1035"/>
    <x v="5"/>
    <x v="0"/>
    <n v="0.18639"/>
    <x v="13"/>
    <n v="32"/>
    <x v="2"/>
    <x v="7"/>
  </r>
  <r>
    <x v="1035"/>
    <x v="6"/>
    <x v="0"/>
    <n v="0.46920000000000001"/>
    <x v="13"/>
    <n v="32"/>
    <x v="2"/>
    <x v="7"/>
  </r>
  <r>
    <x v="1035"/>
    <x v="15"/>
    <x v="0"/>
    <n v="0.58813000000000004"/>
    <x v="13"/>
    <n v="32"/>
    <x v="2"/>
    <x v="7"/>
  </r>
  <r>
    <x v="1035"/>
    <x v="8"/>
    <x v="0"/>
    <n v="0.58813000000000004"/>
    <x v="13"/>
    <n v="32"/>
    <x v="2"/>
    <x v="7"/>
  </r>
  <r>
    <x v="1035"/>
    <x v="9"/>
    <x v="0"/>
    <n v="0.58813000000000004"/>
    <x v="13"/>
    <n v="32"/>
    <x v="2"/>
    <x v="7"/>
  </r>
  <r>
    <x v="1035"/>
    <x v="10"/>
    <x v="0"/>
    <n v="0.58813000000000004"/>
    <x v="13"/>
    <n v="32"/>
    <x v="2"/>
    <x v="7"/>
  </r>
  <r>
    <x v="1035"/>
    <x v="12"/>
    <x v="0"/>
    <n v="0.58813000000000004"/>
    <x v="13"/>
    <n v="32"/>
    <x v="2"/>
    <x v="7"/>
  </r>
  <r>
    <x v="1035"/>
    <x v="18"/>
    <x v="0"/>
    <n v="0.18329999999999999"/>
    <x v="13"/>
    <n v="32"/>
    <x v="2"/>
    <x v="7"/>
  </r>
  <r>
    <x v="1035"/>
    <x v="19"/>
    <x v="0"/>
    <n v="0.23649999999999999"/>
    <x v="13"/>
    <n v="32"/>
    <x v="2"/>
    <x v="7"/>
  </r>
  <r>
    <x v="1035"/>
    <x v="13"/>
    <x v="0"/>
    <n v="0.18978999999999999"/>
    <x v="13"/>
    <n v="32"/>
    <x v="2"/>
    <x v="7"/>
  </r>
  <r>
    <x v="1035"/>
    <x v="20"/>
    <x v="0"/>
    <n v="0.23649999999999999"/>
    <x v="13"/>
    <n v="32"/>
    <x v="2"/>
    <x v="7"/>
  </r>
  <r>
    <x v="1035"/>
    <x v="0"/>
    <x v="1"/>
    <n v="0.14723739999999999"/>
    <x v="13"/>
    <n v="32"/>
    <x v="2"/>
    <x v="7"/>
  </r>
  <r>
    <x v="1035"/>
    <x v="14"/>
    <x v="1"/>
    <n v="0.31554880000000002"/>
    <x v="13"/>
    <n v="32"/>
    <x v="2"/>
    <x v="7"/>
  </r>
  <r>
    <x v="1035"/>
    <x v="2"/>
    <x v="1"/>
    <n v="0.32156990000000002"/>
    <x v="13"/>
    <n v="32"/>
    <x v="2"/>
    <x v="7"/>
  </r>
  <r>
    <x v="1035"/>
    <x v="5"/>
    <x v="1"/>
    <n v="0.15335399999999999"/>
    <x v="13"/>
    <n v="32"/>
    <x v="2"/>
    <x v="7"/>
  </r>
  <r>
    <x v="1035"/>
    <x v="6"/>
    <x v="1"/>
    <n v="0.31412770000000001"/>
    <x v="13"/>
    <n v="32"/>
    <x v="2"/>
    <x v="7"/>
  </r>
  <r>
    <x v="1035"/>
    <x v="15"/>
    <x v="1"/>
    <n v="0.34086749999999999"/>
    <x v="13"/>
    <n v="32"/>
    <x v="2"/>
    <x v="7"/>
  </r>
  <r>
    <x v="1035"/>
    <x v="8"/>
    <x v="1"/>
    <n v="0.3456919"/>
    <x v="13"/>
    <n v="32"/>
    <x v="2"/>
    <x v="7"/>
  </r>
  <r>
    <x v="1035"/>
    <x v="9"/>
    <x v="1"/>
    <n v="0.3755732"/>
    <x v="13"/>
    <n v="32"/>
    <x v="2"/>
    <x v="7"/>
  </r>
  <r>
    <x v="1035"/>
    <x v="10"/>
    <x v="1"/>
    <n v="0.37916339999999998"/>
    <x v="13"/>
    <n v="32"/>
    <x v="2"/>
    <x v="7"/>
  </r>
  <r>
    <x v="1035"/>
    <x v="12"/>
    <x v="1"/>
    <n v="0.41671140000000001"/>
    <x v="13"/>
    <n v="32"/>
    <x v="2"/>
    <x v="7"/>
  </r>
  <r>
    <x v="1035"/>
    <x v="18"/>
    <x v="1"/>
    <n v="0.3864187"/>
    <x v="13"/>
    <n v="32"/>
    <x v="2"/>
    <x v="7"/>
  </r>
  <r>
    <x v="1035"/>
    <x v="19"/>
    <x v="1"/>
    <n v="0.39329999999999998"/>
    <x v="13"/>
    <n v="32"/>
    <x v="2"/>
    <x v="7"/>
  </r>
  <r>
    <x v="1035"/>
    <x v="13"/>
    <x v="1"/>
    <n v="0.12921769999999999"/>
    <x v="13"/>
    <n v="32"/>
    <x v="2"/>
    <x v="7"/>
  </r>
  <r>
    <x v="1035"/>
    <x v="20"/>
    <x v="1"/>
    <n v="0.2712504"/>
    <x v="13"/>
    <n v="32"/>
    <x v="2"/>
    <x v="7"/>
  </r>
  <r>
    <x v="1036"/>
    <x v="0"/>
    <x v="3"/>
    <n v="0.7964"/>
    <x v="13"/>
    <n v="33"/>
    <x v="2"/>
    <x v="7"/>
  </r>
  <r>
    <x v="1036"/>
    <x v="14"/>
    <x v="3"/>
    <n v="1.7055"/>
    <x v="13"/>
    <n v="33"/>
    <x v="2"/>
    <x v="7"/>
  </r>
  <r>
    <x v="1036"/>
    <x v="2"/>
    <x v="3"/>
    <n v="1.7373000000000001"/>
    <x v="13"/>
    <n v="33"/>
    <x v="2"/>
    <x v="7"/>
  </r>
  <r>
    <x v="1036"/>
    <x v="5"/>
    <x v="3"/>
    <n v="1.3527"/>
    <x v="13"/>
    <n v="33"/>
    <x v="2"/>
    <x v="7"/>
  </r>
  <r>
    <x v="1036"/>
    <x v="6"/>
    <x v="3"/>
    <n v="1.6972"/>
    <x v="13"/>
    <n v="33"/>
    <x v="2"/>
    <x v="7"/>
  </r>
  <r>
    <x v="1036"/>
    <x v="15"/>
    <x v="3"/>
    <n v="1.827"/>
    <x v="13"/>
    <n v="33"/>
    <x v="2"/>
    <x v="7"/>
  </r>
  <r>
    <x v="1036"/>
    <x v="8"/>
    <x v="3"/>
    <n v="1.8541000000000001"/>
    <x v="13"/>
    <n v="33"/>
    <x v="2"/>
    <x v="7"/>
  </r>
  <r>
    <x v="1036"/>
    <x v="9"/>
    <x v="3"/>
    <n v="2.0133000000000001"/>
    <x v="13"/>
    <n v="33"/>
    <x v="2"/>
    <x v="7"/>
  </r>
  <r>
    <x v="1036"/>
    <x v="10"/>
    <x v="3"/>
    <n v="2.0306999999999999"/>
    <x v="13"/>
    <n v="33"/>
    <x v="2"/>
    <x v="7"/>
  </r>
  <r>
    <x v="1036"/>
    <x v="12"/>
    <x v="3"/>
    <n v="2.2342"/>
    <x v="13"/>
    <n v="33"/>
    <x v="2"/>
    <x v="7"/>
  </r>
  <r>
    <x v="1036"/>
    <x v="18"/>
    <x v="3"/>
    <n v="2.0815000000000001"/>
    <x v="13"/>
    <n v="33"/>
    <x v="2"/>
    <x v="7"/>
  </r>
  <r>
    <x v="1036"/>
    <x v="19"/>
    <x v="3"/>
    <n v="2.1242999999999999"/>
    <x v="13"/>
    <n v="33"/>
    <x v="2"/>
    <x v="7"/>
  </r>
  <r>
    <x v="1036"/>
    <x v="13"/>
    <x v="3"/>
    <n v="1.1657"/>
    <x v="13"/>
    <n v="33"/>
    <x v="2"/>
    <x v="7"/>
  </r>
  <r>
    <x v="1036"/>
    <x v="20"/>
    <x v="3"/>
    <n v="1.4756"/>
    <x v="13"/>
    <n v="33"/>
    <x v="2"/>
    <x v="7"/>
  </r>
  <r>
    <x v="1036"/>
    <x v="0"/>
    <x v="2"/>
    <n v="0.4333707"/>
    <x v="13"/>
    <n v="33"/>
    <x v="2"/>
    <x v="7"/>
  </r>
  <r>
    <x v="1036"/>
    <x v="14"/>
    <x v="2"/>
    <n v="0.92384529999999998"/>
    <x v="13"/>
    <n v="33"/>
    <x v="2"/>
    <x v="7"/>
  </r>
  <r>
    <x v="1036"/>
    <x v="2"/>
    <x v="2"/>
    <n v="0.94969899999999996"/>
    <x v="13"/>
    <n v="33"/>
    <x v="2"/>
    <x v="7"/>
  </r>
  <r>
    <x v="1036"/>
    <x v="5"/>
    <x v="2"/>
    <n v="1.0106900000000001"/>
    <x v="13"/>
    <n v="33"/>
    <x v="2"/>
    <x v="7"/>
  </r>
  <r>
    <x v="1036"/>
    <x v="6"/>
    <x v="2"/>
    <n v="0.91064000000000001"/>
    <x v="13"/>
    <n v="33"/>
    <x v="2"/>
    <x v="7"/>
  </r>
  <r>
    <x v="1036"/>
    <x v="15"/>
    <x v="2"/>
    <n v="0.89723589999999998"/>
    <x v="13"/>
    <n v="33"/>
    <x v="2"/>
    <x v="7"/>
  </r>
  <r>
    <x v="1036"/>
    <x v="8"/>
    <x v="2"/>
    <n v="0.91926839999999999"/>
    <x v="13"/>
    <n v="33"/>
    <x v="2"/>
    <x v="7"/>
  </r>
  <r>
    <x v="1036"/>
    <x v="9"/>
    <x v="2"/>
    <n v="1.048699"/>
    <x v="13"/>
    <n v="33"/>
    <x v="2"/>
    <x v="7"/>
  </r>
  <r>
    <x v="1036"/>
    <x v="10"/>
    <x v="2"/>
    <n v="1.062846"/>
    <x v="13"/>
    <n v="33"/>
    <x v="2"/>
    <x v="7"/>
  </r>
  <r>
    <x v="1036"/>
    <x v="12"/>
    <x v="2"/>
    <n v="1.2282930000000001"/>
    <x v="13"/>
    <n v="33"/>
    <x v="2"/>
    <x v="7"/>
  </r>
  <r>
    <x v="1036"/>
    <x v="18"/>
    <x v="2"/>
    <n v="1.5089760000000001"/>
    <x v="13"/>
    <n v="33"/>
    <x v="2"/>
    <x v="7"/>
  </r>
  <r>
    <x v="1036"/>
    <x v="19"/>
    <x v="2"/>
    <n v="1.4905729999999999"/>
    <x v="13"/>
    <n v="33"/>
    <x v="2"/>
    <x v="7"/>
  </r>
  <r>
    <x v="1036"/>
    <x v="13"/>
    <x v="2"/>
    <n v="0.84180279999999996"/>
    <x v="13"/>
    <n v="33"/>
    <x v="2"/>
    <x v="7"/>
  </r>
  <r>
    <x v="1036"/>
    <x v="20"/>
    <x v="2"/>
    <n v="0.9631748"/>
    <x v="13"/>
    <n v="33"/>
    <x v="2"/>
    <x v="7"/>
  </r>
  <r>
    <x v="1036"/>
    <x v="0"/>
    <x v="0"/>
    <n v="0.21410899999999999"/>
    <x v="13"/>
    <n v="33"/>
    <x v="2"/>
    <x v="7"/>
  </r>
  <r>
    <x v="1036"/>
    <x v="14"/>
    <x v="0"/>
    <n v="0.46273999999999998"/>
    <x v="13"/>
    <n v="33"/>
    <x v="2"/>
    <x v="7"/>
  </r>
  <r>
    <x v="1036"/>
    <x v="2"/>
    <x v="0"/>
    <n v="0.46273999999999998"/>
    <x v="13"/>
    <n v="33"/>
    <x v="2"/>
    <x v="7"/>
  </r>
  <r>
    <x v="1036"/>
    <x v="5"/>
    <x v="0"/>
    <n v="0.18639"/>
    <x v="13"/>
    <n v="33"/>
    <x v="2"/>
    <x v="7"/>
  </r>
  <r>
    <x v="1036"/>
    <x v="6"/>
    <x v="0"/>
    <n v="0.46920000000000001"/>
    <x v="13"/>
    <n v="33"/>
    <x v="2"/>
    <x v="7"/>
  </r>
  <r>
    <x v="1036"/>
    <x v="15"/>
    <x v="0"/>
    <n v="0.58813000000000004"/>
    <x v="13"/>
    <n v="33"/>
    <x v="2"/>
    <x v="7"/>
  </r>
  <r>
    <x v="1036"/>
    <x v="8"/>
    <x v="0"/>
    <n v="0.58813000000000004"/>
    <x v="13"/>
    <n v="33"/>
    <x v="2"/>
    <x v="7"/>
  </r>
  <r>
    <x v="1036"/>
    <x v="9"/>
    <x v="0"/>
    <n v="0.58813000000000004"/>
    <x v="13"/>
    <n v="33"/>
    <x v="2"/>
    <x v="7"/>
  </r>
  <r>
    <x v="1036"/>
    <x v="10"/>
    <x v="0"/>
    <n v="0.58813000000000004"/>
    <x v="13"/>
    <n v="33"/>
    <x v="2"/>
    <x v="7"/>
  </r>
  <r>
    <x v="1036"/>
    <x v="12"/>
    <x v="0"/>
    <n v="0.58813000000000004"/>
    <x v="13"/>
    <n v="33"/>
    <x v="2"/>
    <x v="7"/>
  </r>
  <r>
    <x v="1036"/>
    <x v="18"/>
    <x v="0"/>
    <n v="0.18329999999999999"/>
    <x v="13"/>
    <n v="33"/>
    <x v="2"/>
    <x v="7"/>
  </r>
  <r>
    <x v="1036"/>
    <x v="19"/>
    <x v="0"/>
    <n v="0.23649999999999999"/>
    <x v="13"/>
    <n v="33"/>
    <x v="2"/>
    <x v="7"/>
  </r>
  <r>
    <x v="1036"/>
    <x v="13"/>
    <x v="0"/>
    <n v="0.18978999999999999"/>
    <x v="13"/>
    <n v="33"/>
    <x v="2"/>
    <x v="7"/>
  </r>
  <r>
    <x v="1036"/>
    <x v="20"/>
    <x v="0"/>
    <n v="0.23649999999999999"/>
    <x v="13"/>
    <n v="33"/>
    <x v="2"/>
    <x v="7"/>
  </r>
  <r>
    <x v="1036"/>
    <x v="0"/>
    <x v="1"/>
    <n v="0.14892030000000001"/>
    <x v="13"/>
    <n v="33"/>
    <x v="2"/>
    <x v="7"/>
  </r>
  <r>
    <x v="1036"/>
    <x v="14"/>
    <x v="1"/>
    <n v="0.31891459999999999"/>
    <x v="13"/>
    <n v="33"/>
    <x v="2"/>
    <x v="7"/>
  </r>
  <r>
    <x v="1036"/>
    <x v="2"/>
    <x v="1"/>
    <n v="0.32486100000000001"/>
    <x v="13"/>
    <n v="33"/>
    <x v="2"/>
    <x v="7"/>
  </r>
  <r>
    <x v="1036"/>
    <x v="5"/>
    <x v="1"/>
    <n v="0.15562039999999999"/>
    <x v="13"/>
    <n v="33"/>
    <x v="2"/>
    <x v="7"/>
  </r>
  <r>
    <x v="1036"/>
    <x v="6"/>
    <x v="1"/>
    <n v="0.31736259999999999"/>
    <x v="13"/>
    <n v="33"/>
    <x v="2"/>
    <x v="7"/>
  </r>
  <r>
    <x v="1036"/>
    <x v="15"/>
    <x v="1"/>
    <n v="0.3416342"/>
    <x v="13"/>
    <n v="33"/>
    <x v="2"/>
    <x v="7"/>
  </r>
  <r>
    <x v="1036"/>
    <x v="8"/>
    <x v="1"/>
    <n v="0.3467016"/>
    <x v="13"/>
    <n v="33"/>
    <x v="2"/>
    <x v="7"/>
  </r>
  <r>
    <x v="1036"/>
    <x v="9"/>
    <x v="1"/>
    <n v="0.37647069999999999"/>
    <x v="13"/>
    <n v="33"/>
    <x v="2"/>
    <x v="7"/>
  </r>
  <r>
    <x v="1036"/>
    <x v="10"/>
    <x v="1"/>
    <n v="0.37972440000000002"/>
    <x v="13"/>
    <n v="33"/>
    <x v="2"/>
    <x v="7"/>
  </r>
  <r>
    <x v="1036"/>
    <x v="12"/>
    <x v="1"/>
    <n v="0.41777720000000002"/>
    <x v="13"/>
    <n v="33"/>
    <x v="2"/>
    <x v="7"/>
  </r>
  <r>
    <x v="1036"/>
    <x v="18"/>
    <x v="1"/>
    <n v="0.3892236"/>
    <x v="13"/>
    <n v="33"/>
    <x v="2"/>
    <x v="7"/>
  </r>
  <r>
    <x v="1036"/>
    <x v="19"/>
    <x v="1"/>
    <n v="0.39722679999999999"/>
    <x v="13"/>
    <n v="33"/>
    <x v="2"/>
    <x v="7"/>
  </r>
  <r>
    <x v="1036"/>
    <x v="13"/>
    <x v="1"/>
    <n v="0.13410710000000001"/>
    <x v="13"/>
    <n v="33"/>
    <x v="2"/>
    <x v="7"/>
  </r>
  <r>
    <x v="1036"/>
    <x v="20"/>
    <x v="1"/>
    <n v="0.27592519999999998"/>
    <x v="13"/>
    <n v="33"/>
    <x v="2"/>
    <x v="7"/>
  </r>
  <r>
    <x v="1037"/>
    <x v="0"/>
    <x v="3"/>
    <n v="0.79990000000000006"/>
    <x v="13"/>
    <n v="34"/>
    <x v="2"/>
    <x v="7"/>
  </r>
  <r>
    <x v="1037"/>
    <x v="14"/>
    <x v="3"/>
    <n v="1.7032"/>
    <x v="13"/>
    <n v="34"/>
    <x v="2"/>
    <x v="7"/>
  </r>
  <r>
    <x v="1037"/>
    <x v="2"/>
    <x v="3"/>
    <n v="1.7336"/>
    <x v="13"/>
    <n v="34"/>
    <x v="2"/>
    <x v="7"/>
  </r>
  <r>
    <x v="1037"/>
    <x v="5"/>
    <x v="3"/>
    <n v="1.3502000000000001"/>
    <x v="13"/>
    <n v="34"/>
    <x v="2"/>
    <x v="7"/>
  </r>
  <r>
    <x v="1037"/>
    <x v="6"/>
    <x v="3"/>
    <n v="1.7008000000000001"/>
    <x v="13"/>
    <n v="34"/>
    <x v="2"/>
    <x v="7"/>
  </r>
  <r>
    <x v="1037"/>
    <x v="15"/>
    <x v="3"/>
    <n v="1.8545"/>
    <x v="13"/>
    <n v="34"/>
    <x v="2"/>
    <x v="7"/>
  </r>
  <r>
    <x v="1037"/>
    <x v="8"/>
    <x v="3"/>
    <n v="1.8842000000000001"/>
    <x v="13"/>
    <n v="34"/>
    <x v="2"/>
    <x v="7"/>
  </r>
  <r>
    <x v="1037"/>
    <x v="9"/>
    <x v="3"/>
    <n v="2.0413999999999999"/>
    <x v="13"/>
    <n v="34"/>
    <x v="2"/>
    <x v="7"/>
  </r>
  <r>
    <x v="1037"/>
    <x v="10"/>
    <x v="3"/>
    <n v="2.0611000000000002"/>
    <x v="13"/>
    <n v="34"/>
    <x v="2"/>
    <x v="7"/>
  </r>
  <r>
    <x v="1037"/>
    <x v="12"/>
    <x v="3"/>
    <n v="2.2494999999999998"/>
    <x v="13"/>
    <n v="34"/>
    <x v="2"/>
    <x v="7"/>
  </r>
  <r>
    <x v="1037"/>
    <x v="18"/>
    <x v="3"/>
    <n v="2.0956999999999999"/>
    <x v="13"/>
    <n v="34"/>
    <x v="2"/>
    <x v="7"/>
  </r>
  <r>
    <x v="1037"/>
    <x v="19"/>
    <x v="3"/>
    <n v="2.1402999999999999"/>
    <x v="13"/>
    <n v="34"/>
    <x v="2"/>
    <x v="7"/>
  </r>
  <r>
    <x v="1037"/>
    <x v="13"/>
    <x v="3"/>
    <n v="1.1694"/>
    <x v="13"/>
    <n v="34"/>
    <x v="2"/>
    <x v="7"/>
  </r>
  <r>
    <x v="1037"/>
    <x v="20"/>
    <x v="3"/>
    <n v="1.4856"/>
    <x v="13"/>
    <n v="34"/>
    <x v="2"/>
    <x v="7"/>
  </r>
  <r>
    <x v="1037"/>
    <x v="0"/>
    <x v="2"/>
    <n v="0.4362162"/>
    <x v="13"/>
    <n v="34"/>
    <x v="2"/>
    <x v="7"/>
  </r>
  <r>
    <x v="1037"/>
    <x v="14"/>
    <x v="2"/>
    <n v="0.9219754"/>
    <x v="13"/>
    <n v="34"/>
    <x v="2"/>
    <x v="7"/>
  </r>
  <r>
    <x v="1037"/>
    <x v="2"/>
    <x v="2"/>
    <n v="0.9466909"/>
    <x v="13"/>
    <n v="34"/>
    <x v="2"/>
    <x v="7"/>
  </r>
  <r>
    <x v="1037"/>
    <x v="5"/>
    <x v="2"/>
    <n v="1.0084770000000001"/>
    <x v="13"/>
    <n v="34"/>
    <x v="2"/>
    <x v="7"/>
  </r>
  <r>
    <x v="1037"/>
    <x v="6"/>
    <x v="2"/>
    <n v="0.91356000000000004"/>
    <x v="13"/>
    <n v="34"/>
    <x v="2"/>
    <x v="7"/>
  </r>
  <r>
    <x v="1037"/>
    <x v="15"/>
    <x v="2"/>
    <n v="0.91959360000000001"/>
    <x v="13"/>
    <n v="34"/>
    <x v="2"/>
    <x v="7"/>
  </r>
  <r>
    <x v="1037"/>
    <x v="8"/>
    <x v="2"/>
    <n v="0.94373989999999996"/>
    <x v="13"/>
    <n v="34"/>
    <x v="2"/>
    <x v="7"/>
  </r>
  <r>
    <x v="1037"/>
    <x v="9"/>
    <x v="2"/>
    <n v="1.071545"/>
    <x v="13"/>
    <n v="34"/>
    <x v="2"/>
    <x v="7"/>
  </r>
  <r>
    <x v="1037"/>
    <x v="10"/>
    <x v="2"/>
    <n v="1.087561"/>
    <x v="13"/>
    <n v="34"/>
    <x v="2"/>
    <x v="7"/>
  </r>
  <r>
    <x v="1037"/>
    <x v="12"/>
    <x v="2"/>
    <n v="1.2407319999999999"/>
    <x v="13"/>
    <n v="34"/>
    <x v="2"/>
    <x v="7"/>
  </r>
  <r>
    <x v="1037"/>
    <x v="18"/>
    <x v="2"/>
    <n v="1.520521"/>
    <x v="13"/>
    <n v="34"/>
    <x v="2"/>
    <x v="7"/>
  </r>
  <r>
    <x v="1037"/>
    <x v="19"/>
    <x v="2"/>
    <n v="1.5035810000000001"/>
    <x v="13"/>
    <n v="34"/>
    <x v="2"/>
    <x v="7"/>
  </r>
  <r>
    <x v="1037"/>
    <x v="13"/>
    <x v="2"/>
    <n v="0.84507730000000003"/>
    <x v="13"/>
    <n v="34"/>
    <x v="2"/>
    <x v="7"/>
  </r>
  <r>
    <x v="1037"/>
    <x v="20"/>
    <x v="2"/>
    <n v="0.97130479999999997"/>
    <x v="13"/>
    <n v="34"/>
    <x v="2"/>
    <x v="7"/>
  </r>
  <r>
    <x v="1037"/>
    <x v="0"/>
    <x v="0"/>
    <n v="0.21410899999999999"/>
    <x v="13"/>
    <n v="34"/>
    <x v="2"/>
    <x v="7"/>
  </r>
  <r>
    <x v="1037"/>
    <x v="14"/>
    <x v="0"/>
    <n v="0.46273999999999998"/>
    <x v="13"/>
    <n v="34"/>
    <x v="2"/>
    <x v="7"/>
  </r>
  <r>
    <x v="1037"/>
    <x v="2"/>
    <x v="0"/>
    <n v="0.46273999999999998"/>
    <x v="13"/>
    <n v="34"/>
    <x v="2"/>
    <x v="7"/>
  </r>
  <r>
    <x v="1037"/>
    <x v="5"/>
    <x v="0"/>
    <n v="0.18639"/>
    <x v="13"/>
    <n v="34"/>
    <x v="2"/>
    <x v="7"/>
  </r>
  <r>
    <x v="1037"/>
    <x v="6"/>
    <x v="0"/>
    <n v="0.46920000000000001"/>
    <x v="13"/>
    <n v="34"/>
    <x v="2"/>
    <x v="7"/>
  </r>
  <r>
    <x v="1037"/>
    <x v="15"/>
    <x v="0"/>
    <n v="0.58813000000000004"/>
    <x v="13"/>
    <n v="34"/>
    <x v="2"/>
    <x v="7"/>
  </r>
  <r>
    <x v="1037"/>
    <x v="8"/>
    <x v="0"/>
    <n v="0.58813000000000004"/>
    <x v="13"/>
    <n v="34"/>
    <x v="2"/>
    <x v="7"/>
  </r>
  <r>
    <x v="1037"/>
    <x v="9"/>
    <x v="0"/>
    <n v="0.58813000000000004"/>
    <x v="13"/>
    <n v="34"/>
    <x v="2"/>
    <x v="7"/>
  </r>
  <r>
    <x v="1037"/>
    <x v="10"/>
    <x v="0"/>
    <n v="0.58813000000000004"/>
    <x v="13"/>
    <n v="34"/>
    <x v="2"/>
    <x v="7"/>
  </r>
  <r>
    <x v="1037"/>
    <x v="12"/>
    <x v="0"/>
    <n v="0.58813000000000004"/>
    <x v="13"/>
    <n v="34"/>
    <x v="2"/>
    <x v="7"/>
  </r>
  <r>
    <x v="1037"/>
    <x v="18"/>
    <x v="0"/>
    <n v="0.18329999999999999"/>
    <x v="13"/>
    <n v="34"/>
    <x v="2"/>
    <x v="7"/>
  </r>
  <r>
    <x v="1037"/>
    <x v="19"/>
    <x v="0"/>
    <n v="0.23649999999999999"/>
    <x v="13"/>
    <n v="34"/>
    <x v="2"/>
    <x v="7"/>
  </r>
  <r>
    <x v="1037"/>
    <x v="13"/>
    <x v="0"/>
    <n v="0.18978999999999999"/>
    <x v="13"/>
    <n v="34"/>
    <x v="2"/>
    <x v="7"/>
  </r>
  <r>
    <x v="1037"/>
    <x v="20"/>
    <x v="0"/>
    <n v="0.23649999999999999"/>
    <x v="13"/>
    <n v="34"/>
    <x v="2"/>
    <x v="7"/>
  </r>
  <r>
    <x v="1037"/>
    <x v="0"/>
    <x v="1"/>
    <n v="0.14957480000000001"/>
    <x v="13"/>
    <n v="34"/>
    <x v="2"/>
    <x v="7"/>
  </r>
  <r>
    <x v="1037"/>
    <x v="14"/>
    <x v="1"/>
    <n v="0.3184845"/>
    <x v="13"/>
    <n v="34"/>
    <x v="2"/>
    <x v="7"/>
  </r>
  <r>
    <x v="1037"/>
    <x v="2"/>
    <x v="1"/>
    <n v="0.32416909999999999"/>
    <x v="13"/>
    <n v="34"/>
    <x v="2"/>
    <x v="7"/>
  </r>
  <r>
    <x v="1037"/>
    <x v="5"/>
    <x v="1"/>
    <n v="0.15533269999999999"/>
    <x v="13"/>
    <n v="34"/>
    <x v="2"/>
    <x v="7"/>
  </r>
  <r>
    <x v="1037"/>
    <x v="6"/>
    <x v="1"/>
    <n v="0.31803579999999998"/>
    <x v="13"/>
    <n v="34"/>
    <x v="2"/>
    <x v="7"/>
  </r>
  <r>
    <x v="1037"/>
    <x v="15"/>
    <x v="1"/>
    <n v="0.34677639999999998"/>
    <x v="13"/>
    <n v="34"/>
    <x v="2"/>
    <x v="7"/>
  </r>
  <r>
    <x v="1037"/>
    <x v="8"/>
    <x v="1"/>
    <n v="0.35233009999999998"/>
    <x v="13"/>
    <n v="34"/>
    <x v="2"/>
    <x v="7"/>
  </r>
  <r>
    <x v="1037"/>
    <x v="9"/>
    <x v="1"/>
    <n v="0.38172519999999999"/>
    <x v="13"/>
    <n v="34"/>
    <x v="2"/>
    <x v="7"/>
  </r>
  <r>
    <x v="1037"/>
    <x v="10"/>
    <x v="1"/>
    <n v="0.3854089"/>
    <x v="13"/>
    <n v="34"/>
    <x v="2"/>
    <x v="7"/>
  </r>
  <r>
    <x v="1037"/>
    <x v="12"/>
    <x v="1"/>
    <n v="0.42063820000000002"/>
    <x v="13"/>
    <n v="34"/>
    <x v="2"/>
    <x v="7"/>
  </r>
  <r>
    <x v="1037"/>
    <x v="18"/>
    <x v="1"/>
    <n v="0.39187889999999997"/>
    <x v="13"/>
    <n v="34"/>
    <x v="2"/>
    <x v="7"/>
  </r>
  <r>
    <x v="1037"/>
    <x v="19"/>
    <x v="1"/>
    <n v="0.40021869999999998"/>
    <x v="13"/>
    <n v="34"/>
    <x v="2"/>
    <x v="7"/>
  </r>
  <r>
    <x v="1037"/>
    <x v="13"/>
    <x v="1"/>
    <n v="0.13453270000000001"/>
    <x v="13"/>
    <n v="34"/>
    <x v="2"/>
    <x v="7"/>
  </r>
  <r>
    <x v="1037"/>
    <x v="20"/>
    <x v="1"/>
    <n v="0.27779510000000002"/>
    <x v="13"/>
    <n v="34"/>
    <x v="2"/>
    <x v="7"/>
  </r>
  <r>
    <x v="1038"/>
    <x v="0"/>
    <x v="3"/>
    <n v="0.8014"/>
    <x v="13"/>
    <n v="35"/>
    <x v="2"/>
    <x v="7"/>
  </r>
  <r>
    <x v="1038"/>
    <x v="14"/>
    <x v="3"/>
    <n v="1.7242999999999999"/>
    <x v="13"/>
    <n v="35"/>
    <x v="2"/>
    <x v="7"/>
  </r>
  <r>
    <x v="1038"/>
    <x v="2"/>
    <x v="3"/>
    <n v="1.7568999999999999"/>
    <x v="13"/>
    <n v="35"/>
    <x v="2"/>
    <x v="7"/>
  </r>
  <r>
    <x v="1038"/>
    <x v="5"/>
    <x v="3"/>
    <n v="1.3656999999999999"/>
    <x v="13"/>
    <n v="35"/>
    <x v="2"/>
    <x v="7"/>
  </r>
  <r>
    <x v="1038"/>
    <x v="6"/>
    <x v="3"/>
    <n v="1.7175"/>
    <x v="13"/>
    <n v="35"/>
    <x v="2"/>
    <x v="7"/>
  </r>
  <r>
    <x v="1038"/>
    <x v="15"/>
    <x v="3"/>
    <n v="1.8720000000000001"/>
    <x v="13"/>
    <n v="35"/>
    <x v="2"/>
    <x v="7"/>
  </r>
  <r>
    <x v="1038"/>
    <x v="8"/>
    <x v="3"/>
    <n v="1.9018999999999999"/>
    <x v="13"/>
    <n v="35"/>
    <x v="2"/>
    <x v="7"/>
  </r>
  <r>
    <x v="1038"/>
    <x v="9"/>
    <x v="3"/>
    <n v="2.0583999999999998"/>
    <x v="13"/>
    <n v="35"/>
    <x v="2"/>
    <x v="7"/>
  </r>
  <r>
    <x v="1038"/>
    <x v="10"/>
    <x v="3"/>
    <n v="2.0762999999999998"/>
    <x v="13"/>
    <n v="35"/>
    <x v="2"/>
    <x v="7"/>
  </r>
  <r>
    <x v="1038"/>
    <x v="12"/>
    <x v="3"/>
    <n v="2.2665000000000002"/>
    <x v="13"/>
    <n v="35"/>
    <x v="2"/>
    <x v="7"/>
  </r>
  <r>
    <x v="1038"/>
    <x v="18"/>
    <x v="3"/>
    <n v="2.1021999999999998"/>
    <x v="13"/>
    <n v="35"/>
    <x v="2"/>
    <x v="7"/>
  </r>
  <r>
    <x v="1038"/>
    <x v="19"/>
    <x v="3"/>
    <n v="2.1709999999999998"/>
    <x v="13"/>
    <n v="35"/>
    <x v="2"/>
    <x v="7"/>
  </r>
  <r>
    <x v="1038"/>
    <x v="13"/>
    <x v="3"/>
    <n v="1.1613"/>
    <x v="13"/>
    <n v="35"/>
    <x v="2"/>
    <x v="7"/>
  </r>
  <r>
    <x v="1038"/>
    <x v="20"/>
    <x v="3"/>
    <n v="1.5716000000000001"/>
    <x v="13"/>
    <n v="35"/>
    <x v="2"/>
    <x v="7"/>
  </r>
  <r>
    <x v="1038"/>
    <x v="0"/>
    <x v="2"/>
    <n v="0.43743569999999998"/>
    <x v="13"/>
    <n v="35"/>
    <x v="2"/>
    <x v="7"/>
  </r>
  <r>
    <x v="1038"/>
    <x v="14"/>
    <x v="2"/>
    <n v="0.93912989999999996"/>
    <x v="13"/>
    <n v="35"/>
    <x v="2"/>
    <x v="7"/>
  </r>
  <r>
    <x v="1038"/>
    <x v="2"/>
    <x v="2"/>
    <n v="0.96563390000000004"/>
    <x v="13"/>
    <n v="35"/>
    <x v="2"/>
    <x v="7"/>
  </r>
  <r>
    <x v="1038"/>
    <x v="5"/>
    <x v="2"/>
    <n v="1.022194"/>
    <x v="13"/>
    <n v="35"/>
    <x v="2"/>
    <x v="7"/>
  </r>
  <r>
    <x v="1038"/>
    <x v="6"/>
    <x v="2"/>
    <n v="0.92713999999999996"/>
    <x v="13"/>
    <n v="35"/>
    <x v="2"/>
    <x v="7"/>
  </r>
  <r>
    <x v="1038"/>
    <x v="15"/>
    <x v="2"/>
    <n v="0.93382120000000002"/>
    <x v="13"/>
    <n v="35"/>
    <x v="2"/>
    <x v="7"/>
  </r>
  <r>
    <x v="1038"/>
    <x v="8"/>
    <x v="2"/>
    <n v="0.95813020000000004"/>
    <x v="13"/>
    <n v="35"/>
    <x v="2"/>
    <x v="7"/>
  </r>
  <r>
    <x v="1038"/>
    <x v="9"/>
    <x v="2"/>
    <n v="1.0853660000000001"/>
    <x v="13"/>
    <n v="35"/>
    <x v="2"/>
    <x v="7"/>
  </r>
  <r>
    <x v="1038"/>
    <x v="10"/>
    <x v="2"/>
    <n v="1.0999190000000001"/>
    <x v="13"/>
    <n v="35"/>
    <x v="2"/>
    <x v="7"/>
  </r>
  <r>
    <x v="1038"/>
    <x v="12"/>
    <x v="2"/>
    <n v="1.254553"/>
    <x v="13"/>
    <n v="35"/>
    <x v="2"/>
    <x v="7"/>
  </r>
  <r>
    <x v="1038"/>
    <x v="18"/>
    <x v="2"/>
    <n v="1.525806"/>
    <x v="13"/>
    <n v="35"/>
    <x v="2"/>
    <x v="7"/>
  </r>
  <r>
    <x v="1038"/>
    <x v="19"/>
    <x v="2"/>
    <n v="1.5285409999999999"/>
    <x v="13"/>
    <n v="35"/>
    <x v="2"/>
    <x v="7"/>
  </r>
  <r>
    <x v="1038"/>
    <x v="13"/>
    <x v="2"/>
    <n v="0.83790909999999996"/>
    <x v="13"/>
    <n v="35"/>
    <x v="2"/>
    <x v="7"/>
  </r>
  <r>
    <x v="1038"/>
    <x v="20"/>
    <x v="2"/>
    <n v="1.0412239999999999"/>
    <x v="13"/>
    <n v="35"/>
    <x v="2"/>
    <x v="7"/>
  </r>
  <r>
    <x v="1038"/>
    <x v="0"/>
    <x v="0"/>
    <n v="0.21410899999999999"/>
    <x v="13"/>
    <n v="35"/>
    <x v="2"/>
    <x v="7"/>
  </r>
  <r>
    <x v="1038"/>
    <x v="14"/>
    <x v="0"/>
    <n v="0.46273999999999998"/>
    <x v="13"/>
    <n v="35"/>
    <x v="2"/>
    <x v="7"/>
  </r>
  <r>
    <x v="1038"/>
    <x v="2"/>
    <x v="0"/>
    <n v="0.46273999999999998"/>
    <x v="13"/>
    <n v="35"/>
    <x v="2"/>
    <x v="7"/>
  </r>
  <r>
    <x v="1038"/>
    <x v="5"/>
    <x v="0"/>
    <n v="0.18639"/>
    <x v="13"/>
    <n v="35"/>
    <x v="2"/>
    <x v="7"/>
  </r>
  <r>
    <x v="1038"/>
    <x v="6"/>
    <x v="0"/>
    <n v="0.46920000000000001"/>
    <x v="13"/>
    <n v="35"/>
    <x v="2"/>
    <x v="7"/>
  </r>
  <r>
    <x v="1038"/>
    <x v="15"/>
    <x v="0"/>
    <n v="0.58813000000000004"/>
    <x v="13"/>
    <n v="35"/>
    <x v="2"/>
    <x v="7"/>
  </r>
  <r>
    <x v="1038"/>
    <x v="8"/>
    <x v="0"/>
    <n v="0.58813000000000004"/>
    <x v="13"/>
    <n v="35"/>
    <x v="2"/>
    <x v="7"/>
  </r>
  <r>
    <x v="1038"/>
    <x v="9"/>
    <x v="0"/>
    <n v="0.58813000000000004"/>
    <x v="13"/>
    <n v="35"/>
    <x v="2"/>
    <x v="7"/>
  </r>
  <r>
    <x v="1038"/>
    <x v="10"/>
    <x v="0"/>
    <n v="0.58813000000000004"/>
    <x v="13"/>
    <n v="35"/>
    <x v="2"/>
    <x v="7"/>
  </r>
  <r>
    <x v="1038"/>
    <x v="12"/>
    <x v="0"/>
    <n v="0.58813000000000004"/>
    <x v="13"/>
    <n v="35"/>
    <x v="2"/>
    <x v="7"/>
  </r>
  <r>
    <x v="1038"/>
    <x v="18"/>
    <x v="0"/>
    <n v="0.18329999999999999"/>
    <x v="13"/>
    <n v="35"/>
    <x v="2"/>
    <x v="7"/>
  </r>
  <r>
    <x v="1038"/>
    <x v="19"/>
    <x v="0"/>
    <n v="0.23649999999999999"/>
    <x v="13"/>
    <n v="35"/>
    <x v="2"/>
    <x v="7"/>
  </r>
  <r>
    <x v="1038"/>
    <x v="13"/>
    <x v="0"/>
    <n v="0.18978999999999999"/>
    <x v="13"/>
    <n v="35"/>
    <x v="2"/>
    <x v="7"/>
  </r>
  <r>
    <x v="1038"/>
    <x v="20"/>
    <x v="0"/>
    <n v="0.23649999999999999"/>
    <x v="13"/>
    <n v="35"/>
    <x v="2"/>
    <x v="7"/>
  </r>
  <r>
    <x v="1038"/>
    <x v="0"/>
    <x v="1"/>
    <n v="0.1498553"/>
    <x v="13"/>
    <n v="35"/>
    <x v="2"/>
    <x v="7"/>
  </r>
  <r>
    <x v="1038"/>
    <x v="14"/>
    <x v="1"/>
    <n v="0.3224301"/>
    <x v="13"/>
    <n v="35"/>
    <x v="2"/>
    <x v="7"/>
  </r>
  <r>
    <x v="1038"/>
    <x v="2"/>
    <x v="1"/>
    <n v="0.32852599999999998"/>
    <x v="13"/>
    <n v="35"/>
    <x v="2"/>
    <x v="7"/>
  </r>
  <r>
    <x v="1038"/>
    <x v="5"/>
    <x v="1"/>
    <n v="0.1571159"/>
    <x v="13"/>
    <n v="35"/>
    <x v="2"/>
    <x v="7"/>
  </r>
  <r>
    <x v="1038"/>
    <x v="6"/>
    <x v="1"/>
    <n v="0.32115850000000001"/>
    <x v="13"/>
    <n v="35"/>
    <x v="2"/>
    <x v="7"/>
  </r>
  <r>
    <x v="1038"/>
    <x v="15"/>
    <x v="1"/>
    <n v="0.35004879999999999"/>
    <x v="13"/>
    <n v="35"/>
    <x v="2"/>
    <x v="7"/>
  </r>
  <r>
    <x v="1038"/>
    <x v="8"/>
    <x v="1"/>
    <n v="0.35563980000000001"/>
    <x v="13"/>
    <n v="35"/>
    <x v="2"/>
    <x v="7"/>
  </r>
  <r>
    <x v="1038"/>
    <x v="9"/>
    <x v="1"/>
    <n v="0.38490410000000003"/>
    <x v="13"/>
    <n v="35"/>
    <x v="2"/>
    <x v="7"/>
  </r>
  <r>
    <x v="1038"/>
    <x v="10"/>
    <x v="1"/>
    <n v="0.38825120000000002"/>
    <x v="13"/>
    <n v="35"/>
    <x v="2"/>
    <x v="7"/>
  </r>
  <r>
    <x v="1038"/>
    <x v="12"/>
    <x v="1"/>
    <n v="0.4238171"/>
    <x v="13"/>
    <n v="35"/>
    <x v="2"/>
    <x v="7"/>
  </r>
  <r>
    <x v="1038"/>
    <x v="18"/>
    <x v="1"/>
    <n v="0.39309430000000001"/>
    <x v="13"/>
    <n v="35"/>
    <x v="2"/>
    <x v="7"/>
  </r>
  <r>
    <x v="1038"/>
    <x v="19"/>
    <x v="1"/>
    <n v="0.40595930000000002"/>
    <x v="13"/>
    <n v="35"/>
    <x v="2"/>
    <x v="7"/>
  </r>
  <r>
    <x v="1038"/>
    <x v="13"/>
    <x v="1"/>
    <n v="0.13360089999999999"/>
    <x v="13"/>
    <n v="35"/>
    <x v="2"/>
    <x v="7"/>
  </r>
  <r>
    <x v="1038"/>
    <x v="20"/>
    <x v="1"/>
    <n v="0.29387639999999998"/>
    <x v="13"/>
    <n v="35"/>
    <x v="2"/>
    <x v="7"/>
  </r>
  <r>
    <x v="1039"/>
    <x v="0"/>
    <x v="3"/>
    <n v="0.80969999999999998"/>
    <x v="13"/>
    <n v="36"/>
    <x v="2"/>
    <x v="8"/>
  </r>
  <r>
    <x v="1039"/>
    <x v="14"/>
    <x v="3"/>
    <n v="1.7196"/>
    <x v="13"/>
    <n v="36"/>
    <x v="2"/>
    <x v="8"/>
  </r>
  <r>
    <x v="1039"/>
    <x v="2"/>
    <x v="3"/>
    <n v="1.75"/>
    <x v="13"/>
    <n v="36"/>
    <x v="2"/>
    <x v="8"/>
  </r>
  <r>
    <x v="1039"/>
    <x v="5"/>
    <x v="3"/>
    <n v="1.3622000000000001"/>
    <x v="13"/>
    <n v="36"/>
    <x v="2"/>
    <x v="8"/>
  </r>
  <r>
    <x v="1039"/>
    <x v="6"/>
    <x v="3"/>
    <n v="1.7139"/>
    <x v="13"/>
    <n v="36"/>
    <x v="2"/>
    <x v="8"/>
  </r>
  <r>
    <x v="1039"/>
    <x v="15"/>
    <x v="3"/>
    <n v="1.8715999999999999"/>
    <x v="13"/>
    <n v="36"/>
    <x v="2"/>
    <x v="8"/>
  </r>
  <r>
    <x v="1039"/>
    <x v="8"/>
    <x v="3"/>
    <n v="1.8983000000000001"/>
    <x v="13"/>
    <n v="36"/>
    <x v="2"/>
    <x v="8"/>
  </r>
  <r>
    <x v="1039"/>
    <x v="9"/>
    <x v="3"/>
    <n v="2.0567000000000002"/>
    <x v="13"/>
    <n v="36"/>
    <x v="2"/>
    <x v="8"/>
  </r>
  <r>
    <x v="1039"/>
    <x v="10"/>
    <x v="3"/>
    <n v="2.0750999999999999"/>
    <x v="13"/>
    <n v="36"/>
    <x v="2"/>
    <x v="8"/>
  </r>
  <r>
    <x v="1039"/>
    <x v="12"/>
    <x v="3"/>
    <n v="2.2770000000000001"/>
    <x v="13"/>
    <n v="36"/>
    <x v="2"/>
    <x v="8"/>
  </r>
  <r>
    <x v="1039"/>
    <x v="18"/>
    <x v="3"/>
    <n v="2.0952000000000002"/>
    <x v="13"/>
    <n v="36"/>
    <x v="2"/>
    <x v="8"/>
  </r>
  <r>
    <x v="1039"/>
    <x v="19"/>
    <x v="3"/>
    <n v="2.165"/>
    <x v="13"/>
    <n v="36"/>
    <x v="2"/>
    <x v="8"/>
  </r>
  <r>
    <x v="1039"/>
    <x v="13"/>
    <x v="3"/>
    <n v="1.1568000000000001"/>
    <x v="13"/>
    <n v="36"/>
    <x v="2"/>
    <x v="8"/>
  </r>
  <r>
    <x v="1039"/>
    <x v="20"/>
    <x v="3"/>
    <n v="1.5716000000000001"/>
    <x v="13"/>
    <n v="36"/>
    <x v="2"/>
    <x v="8"/>
  </r>
  <r>
    <x v="1039"/>
    <x v="0"/>
    <x v="2"/>
    <n v="0.44418370000000001"/>
    <x v="13"/>
    <n v="36"/>
    <x v="2"/>
    <x v="8"/>
  </r>
  <r>
    <x v="1039"/>
    <x v="14"/>
    <x v="2"/>
    <n v="0.93530880000000005"/>
    <x v="13"/>
    <n v="36"/>
    <x v="2"/>
    <x v="8"/>
  </r>
  <r>
    <x v="1039"/>
    <x v="2"/>
    <x v="2"/>
    <n v="0.96002430000000005"/>
    <x v="13"/>
    <n v="36"/>
    <x v="2"/>
    <x v="8"/>
  </r>
  <r>
    <x v="1039"/>
    <x v="5"/>
    <x v="2"/>
    <n v="1.0190969999999999"/>
    <x v="13"/>
    <n v="36"/>
    <x v="2"/>
    <x v="8"/>
  </r>
  <r>
    <x v="1039"/>
    <x v="6"/>
    <x v="2"/>
    <n v="0.92420999999999998"/>
    <x v="13"/>
    <n v="36"/>
    <x v="2"/>
    <x v="8"/>
  </r>
  <r>
    <x v="1039"/>
    <x v="15"/>
    <x v="2"/>
    <n v="0.93349610000000005"/>
    <x v="13"/>
    <n v="36"/>
    <x v="2"/>
    <x v="8"/>
  </r>
  <r>
    <x v="1039"/>
    <x v="8"/>
    <x v="2"/>
    <n v="0.95520340000000004"/>
    <x v="13"/>
    <n v="36"/>
    <x v="2"/>
    <x v="8"/>
  </r>
  <r>
    <x v="1039"/>
    <x v="9"/>
    <x v="2"/>
    <n v="1.0839840000000001"/>
    <x v="13"/>
    <n v="36"/>
    <x v="2"/>
    <x v="8"/>
  </r>
  <r>
    <x v="1039"/>
    <x v="10"/>
    <x v="2"/>
    <n v="1.098943"/>
    <x v="13"/>
    <n v="36"/>
    <x v="2"/>
    <x v="8"/>
  </r>
  <r>
    <x v="1039"/>
    <x v="12"/>
    <x v="2"/>
    <n v="1.2630889999999999"/>
    <x v="13"/>
    <n v="36"/>
    <x v="2"/>
    <x v="8"/>
  </r>
  <r>
    <x v="1039"/>
    <x v="18"/>
    <x v="2"/>
    <n v="1.5201150000000001"/>
    <x v="13"/>
    <n v="36"/>
    <x v="2"/>
    <x v="8"/>
  </r>
  <r>
    <x v="1039"/>
    <x v="19"/>
    <x v="2"/>
    <n v="1.523663"/>
    <x v="13"/>
    <n v="36"/>
    <x v="2"/>
    <x v="8"/>
  </r>
  <r>
    <x v="1039"/>
    <x v="13"/>
    <x v="2"/>
    <n v="0.83392679999999997"/>
    <x v="13"/>
    <n v="36"/>
    <x v="2"/>
    <x v="8"/>
  </r>
  <r>
    <x v="1039"/>
    <x v="20"/>
    <x v="2"/>
    <n v="1.0412239999999999"/>
    <x v="13"/>
    <n v="36"/>
    <x v="2"/>
    <x v="8"/>
  </r>
  <r>
    <x v="1039"/>
    <x v="0"/>
    <x v="0"/>
    <n v="0.21410899999999999"/>
    <x v="13"/>
    <n v="36"/>
    <x v="2"/>
    <x v="8"/>
  </r>
  <r>
    <x v="1039"/>
    <x v="14"/>
    <x v="0"/>
    <n v="0.46273999999999998"/>
    <x v="13"/>
    <n v="36"/>
    <x v="2"/>
    <x v="8"/>
  </r>
  <r>
    <x v="1039"/>
    <x v="2"/>
    <x v="0"/>
    <n v="0.46273999999999998"/>
    <x v="13"/>
    <n v="36"/>
    <x v="2"/>
    <x v="8"/>
  </r>
  <r>
    <x v="1039"/>
    <x v="5"/>
    <x v="0"/>
    <n v="0.18639"/>
    <x v="13"/>
    <n v="36"/>
    <x v="2"/>
    <x v="8"/>
  </r>
  <r>
    <x v="1039"/>
    <x v="6"/>
    <x v="0"/>
    <n v="0.46920000000000001"/>
    <x v="13"/>
    <n v="36"/>
    <x v="2"/>
    <x v="8"/>
  </r>
  <r>
    <x v="1039"/>
    <x v="15"/>
    <x v="0"/>
    <n v="0.58813000000000004"/>
    <x v="13"/>
    <n v="36"/>
    <x v="2"/>
    <x v="8"/>
  </r>
  <r>
    <x v="1039"/>
    <x v="8"/>
    <x v="0"/>
    <n v="0.58813000000000004"/>
    <x v="13"/>
    <n v="36"/>
    <x v="2"/>
    <x v="8"/>
  </r>
  <r>
    <x v="1039"/>
    <x v="9"/>
    <x v="0"/>
    <n v="0.58813000000000004"/>
    <x v="13"/>
    <n v="36"/>
    <x v="2"/>
    <x v="8"/>
  </r>
  <r>
    <x v="1039"/>
    <x v="10"/>
    <x v="0"/>
    <n v="0.58813000000000004"/>
    <x v="13"/>
    <n v="36"/>
    <x v="2"/>
    <x v="8"/>
  </r>
  <r>
    <x v="1039"/>
    <x v="12"/>
    <x v="0"/>
    <n v="0.58813000000000004"/>
    <x v="13"/>
    <n v="36"/>
    <x v="2"/>
    <x v="8"/>
  </r>
  <r>
    <x v="1039"/>
    <x v="18"/>
    <x v="0"/>
    <n v="0.18329999999999999"/>
    <x v="13"/>
    <n v="36"/>
    <x v="2"/>
    <x v="8"/>
  </r>
  <r>
    <x v="1039"/>
    <x v="19"/>
    <x v="0"/>
    <n v="0.23649999999999999"/>
    <x v="13"/>
    <n v="36"/>
    <x v="2"/>
    <x v="8"/>
  </r>
  <r>
    <x v="1039"/>
    <x v="13"/>
    <x v="0"/>
    <n v="0.18978999999999999"/>
    <x v="13"/>
    <n v="36"/>
    <x v="2"/>
    <x v="8"/>
  </r>
  <r>
    <x v="1039"/>
    <x v="20"/>
    <x v="0"/>
    <n v="0.23649999999999999"/>
    <x v="13"/>
    <n v="36"/>
    <x v="2"/>
    <x v="8"/>
  </r>
  <r>
    <x v="1039"/>
    <x v="0"/>
    <x v="1"/>
    <n v="0.15140729999999999"/>
    <x v="13"/>
    <n v="36"/>
    <x v="2"/>
    <x v="8"/>
  </r>
  <r>
    <x v="1039"/>
    <x v="14"/>
    <x v="1"/>
    <n v="0.32155119999999998"/>
    <x v="13"/>
    <n v="36"/>
    <x v="2"/>
    <x v="8"/>
  </r>
  <r>
    <x v="1039"/>
    <x v="2"/>
    <x v="1"/>
    <n v="0.32723580000000002"/>
    <x v="13"/>
    <n v="36"/>
    <x v="2"/>
    <x v="8"/>
  </r>
  <r>
    <x v="1039"/>
    <x v="5"/>
    <x v="1"/>
    <n v="0.1567133"/>
    <x v="13"/>
    <n v="36"/>
    <x v="2"/>
    <x v="8"/>
  </r>
  <r>
    <x v="1039"/>
    <x v="6"/>
    <x v="1"/>
    <n v="0.32048539999999998"/>
    <x v="13"/>
    <n v="36"/>
    <x v="2"/>
    <x v="8"/>
  </r>
  <r>
    <x v="1039"/>
    <x v="15"/>
    <x v="1"/>
    <n v="0.34997400000000001"/>
    <x v="13"/>
    <n v="36"/>
    <x v="2"/>
    <x v="8"/>
  </r>
  <r>
    <x v="1039"/>
    <x v="8"/>
    <x v="1"/>
    <n v="0.35496670000000002"/>
    <x v="13"/>
    <n v="36"/>
    <x v="2"/>
    <x v="8"/>
  </r>
  <r>
    <x v="1039"/>
    <x v="9"/>
    <x v="1"/>
    <n v="0.38458619999999999"/>
    <x v="13"/>
    <n v="36"/>
    <x v="2"/>
    <x v="8"/>
  </r>
  <r>
    <x v="1039"/>
    <x v="10"/>
    <x v="1"/>
    <n v="0.38802680000000001"/>
    <x v="13"/>
    <n v="36"/>
    <x v="2"/>
    <x v="8"/>
  </r>
  <r>
    <x v="1039"/>
    <x v="12"/>
    <x v="1"/>
    <n v="0.42578050000000001"/>
    <x v="13"/>
    <n v="36"/>
    <x v="2"/>
    <x v="8"/>
  </r>
  <r>
    <x v="1039"/>
    <x v="18"/>
    <x v="1"/>
    <n v="0.39178540000000001"/>
    <x v="13"/>
    <n v="36"/>
    <x v="2"/>
    <x v="8"/>
  </r>
  <r>
    <x v="1039"/>
    <x v="19"/>
    <x v="1"/>
    <n v="0.40483740000000001"/>
    <x v="13"/>
    <n v="36"/>
    <x v="2"/>
    <x v="8"/>
  </r>
  <r>
    <x v="1039"/>
    <x v="13"/>
    <x v="1"/>
    <n v="0.13308320000000001"/>
    <x v="13"/>
    <n v="36"/>
    <x v="2"/>
    <x v="8"/>
  </r>
  <r>
    <x v="1039"/>
    <x v="20"/>
    <x v="1"/>
    <n v="0.29387639999999998"/>
    <x v="13"/>
    <n v="36"/>
    <x v="2"/>
    <x v="8"/>
  </r>
  <r>
    <x v="1040"/>
    <x v="0"/>
    <x v="3"/>
    <n v="0.83560000000000001"/>
    <x v="13"/>
    <n v="37"/>
    <x v="2"/>
    <x v="8"/>
  </r>
  <r>
    <x v="1040"/>
    <x v="14"/>
    <x v="3"/>
    <n v="1.7515000000000001"/>
    <x v="13"/>
    <n v="37"/>
    <x v="2"/>
    <x v="8"/>
  </r>
  <r>
    <x v="1040"/>
    <x v="2"/>
    <x v="3"/>
    <n v="1.7891999999999999"/>
    <x v="13"/>
    <n v="37"/>
    <x v="2"/>
    <x v="8"/>
  </r>
  <r>
    <x v="1040"/>
    <x v="5"/>
    <x v="3"/>
    <n v="1.391"/>
    <x v="13"/>
    <n v="37"/>
    <x v="2"/>
    <x v="8"/>
  </r>
  <r>
    <x v="1040"/>
    <x v="6"/>
    <x v="3"/>
    <n v="1.7483"/>
    <x v="13"/>
    <n v="37"/>
    <x v="2"/>
    <x v="8"/>
  </r>
  <r>
    <x v="1040"/>
    <x v="15"/>
    <x v="3"/>
    <n v="1.8587"/>
    <x v="13"/>
    <n v="37"/>
    <x v="2"/>
    <x v="8"/>
  </r>
  <r>
    <x v="1040"/>
    <x v="8"/>
    <x v="3"/>
    <n v="1.8853"/>
    <x v="13"/>
    <n v="37"/>
    <x v="2"/>
    <x v="8"/>
  </r>
  <r>
    <x v="1040"/>
    <x v="9"/>
    <x v="3"/>
    <n v="2.0478999999999998"/>
    <x v="13"/>
    <n v="37"/>
    <x v="2"/>
    <x v="8"/>
  </r>
  <r>
    <x v="1040"/>
    <x v="10"/>
    <x v="3"/>
    <n v="2.0613000000000001"/>
    <x v="13"/>
    <n v="37"/>
    <x v="2"/>
    <x v="8"/>
  </r>
  <r>
    <x v="1040"/>
    <x v="12"/>
    <x v="3"/>
    <n v="2.2749999999999999"/>
    <x v="13"/>
    <n v="37"/>
    <x v="2"/>
    <x v="8"/>
  </r>
  <r>
    <x v="1040"/>
    <x v="18"/>
    <x v="3"/>
    <n v="2.0371999999999999"/>
    <x v="13"/>
    <n v="37"/>
    <x v="2"/>
    <x v="8"/>
  </r>
  <r>
    <x v="1040"/>
    <x v="19"/>
    <x v="3"/>
    <n v="2.1151"/>
    <x v="13"/>
    <n v="37"/>
    <x v="2"/>
    <x v="8"/>
  </r>
  <r>
    <x v="1040"/>
    <x v="13"/>
    <x v="3"/>
    <n v="1.1578999999999999"/>
    <x v="13"/>
    <n v="37"/>
    <x v="2"/>
    <x v="8"/>
  </r>
  <r>
    <x v="1040"/>
    <x v="20"/>
    <x v="3"/>
    <n v="1.5716000000000001"/>
    <x v="13"/>
    <n v="37"/>
    <x v="2"/>
    <x v="8"/>
  </r>
  <r>
    <x v="1040"/>
    <x v="0"/>
    <x v="2"/>
    <n v="0.4652406"/>
    <x v="13"/>
    <n v="37"/>
    <x v="2"/>
    <x v="8"/>
  </r>
  <r>
    <x v="1040"/>
    <x v="14"/>
    <x v="2"/>
    <n v="0.96124370000000003"/>
    <x v="13"/>
    <n v="37"/>
    <x v="2"/>
    <x v="8"/>
  </r>
  <r>
    <x v="1040"/>
    <x v="2"/>
    <x v="2"/>
    <n v="0.9918941"/>
    <x v="13"/>
    <n v="37"/>
    <x v="2"/>
    <x v="8"/>
  </r>
  <r>
    <x v="1040"/>
    <x v="5"/>
    <x v="2"/>
    <n v="1.044583"/>
    <x v="13"/>
    <n v="37"/>
    <x v="2"/>
    <x v="8"/>
  </r>
  <r>
    <x v="1040"/>
    <x v="6"/>
    <x v="2"/>
    <n v="0.95218000000000003"/>
    <x v="13"/>
    <n v="37"/>
    <x v="2"/>
    <x v="8"/>
  </r>
  <r>
    <x v="1040"/>
    <x v="15"/>
    <x v="2"/>
    <n v="0.9230083"/>
    <x v="13"/>
    <n v="37"/>
    <x v="2"/>
    <x v="8"/>
  </r>
  <r>
    <x v="1040"/>
    <x v="8"/>
    <x v="2"/>
    <n v="0.94463430000000004"/>
    <x v="13"/>
    <n v="37"/>
    <x v="2"/>
    <x v="8"/>
  </r>
  <r>
    <x v="1040"/>
    <x v="9"/>
    <x v="2"/>
    <n v="1.076829"/>
    <x v="13"/>
    <n v="37"/>
    <x v="2"/>
    <x v="8"/>
  </r>
  <r>
    <x v="1040"/>
    <x v="10"/>
    <x v="2"/>
    <n v="1.0877239999999999"/>
    <x v="13"/>
    <n v="37"/>
    <x v="2"/>
    <x v="8"/>
  </r>
  <r>
    <x v="1040"/>
    <x v="12"/>
    <x v="2"/>
    <n v="1.2614639999999999"/>
    <x v="13"/>
    <n v="37"/>
    <x v="2"/>
    <x v="8"/>
  </r>
  <r>
    <x v="1040"/>
    <x v="18"/>
    <x v="2"/>
    <n v="1.47296"/>
    <x v="13"/>
    <n v="37"/>
    <x v="2"/>
    <x v="8"/>
  </r>
  <r>
    <x v="1040"/>
    <x v="19"/>
    <x v="2"/>
    <n v="1.483093"/>
    <x v="13"/>
    <n v="37"/>
    <x v="2"/>
    <x v="8"/>
  </r>
  <r>
    <x v="1040"/>
    <x v="13"/>
    <x v="2"/>
    <n v="0.83490030000000004"/>
    <x v="13"/>
    <n v="37"/>
    <x v="2"/>
    <x v="8"/>
  </r>
  <r>
    <x v="1040"/>
    <x v="20"/>
    <x v="2"/>
    <n v="1.0412239999999999"/>
    <x v="13"/>
    <n v="37"/>
    <x v="2"/>
    <x v="8"/>
  </r>
  <r>
    <x v="1040"/>
    <x v="0"/>
    <x v="0"/>
    <n v="0.21410899999999999"/>
    <x v="13"/>
    <n v="37"/>
    <x v="2"/>
    <x v="8"/>
  </r>
  <r>
    <x v="1040"/>
    <x v="14"/>
    <x v="0"/>
    <n v="0.46273999999999998"/>
    <x v="13"/>
    <n v="37"/>
    <x v="2"/>
    <x v="8"/>
  </r>
  <r>
    <x v="1040"/>
    <x v="2"/>
    <x v="0"/>
    <n v="0.46273999999999998"/>
    <x v="13"/>
    <n v="37"/>
    <x v="2"/>
    <x v="8"/>
  </r>
  <r>
    <x v="1040"/>
    <x v="5"/>
    <x v="0"/>
    <n v="0.18639"/>
    <x v="13"/>
    <n v="37"/>
    <x v="2"/>
    <x v="8"/>
  </r>
  <r>
    <x v="1040"/>
    <x v="6"/>
    <x v="0"/>
    <n v="0.46920000000000001"/>
    <x v="13"/>
    <n v="37"/>
    <x v="2"/>
    <x v="8"/>
  </r>
  <r>
    <x v="1040"/>
    <x v="15"/>
    <x v="0"/>
    <n v="0.58813000000000004"/>
    <x v="13"/>
    <n v="37"/>
    <x v="2"/>
    <x v="8"/>
  </r>
  <r>
    <x v="1040"/>
    <x v="8"/>
    <x v="0"/>
    <n v="0.58813000000000004"/>
    <x v="13"/>
    <n v="37"/>
    <x v="2"/>
    <x v="8"/>
  </r>
  <r>
    <x v="1040"/>
    <x v="9"/>
    <x v="0"/>
    <n v="0.58813000000000004"/>
    <x v="13"/>
    <n v="37"/>
    <x v="2"/>
    <x v="8"/>
  </r>
  <r>
    <x v="1040"/>
    <x v="10"/>
    <x v="0"/>
    <n v="0.58813000000000004"/>
    <x v="13"/>
    <n v="37"/>
    <x v="2"/>
    <x v="8"/>
  </r>
  <r>
    <x v="1040"/>
    <x v="12"/>
    <x v="0"/>
    <n v="0.58813000000000004"/>
    <x v="13"/>
    <n v="37"/>
    <x v="2"/>
    <x v="8"/>
  </r>
  <r>
    <x v="1040"/>
    <x v="18"/>
    <x v="0"/>
    <n v="0.18329999999999999"/>
    <x v="13"/>
    <n v="37"/>
    <x v="2"/>
    <x v="8"/>
  </r>
  <r>
    <x v="1040"/>
    <x v="19"/>
    <x v="0"/>
    <n v="0.23649999999999999"/>
    <x v="13"/>
    <n v="37"/>
    <x v="2"/>
    <x v="8"/>
  </r>
  <r>
    <x v="1040"/>
    <x v="13"/>
    <x v="0"/>
    <n v="0.18978999999999999"/>
    <x v="13"/>
    <n v="37"/>
    <x v="2"/>
    <x v="8"/>
  </r>
  <r>
    <x v="1040"/>
    <x v="20"/>
    <x v="0"/>
    <n v="0.23649999999999999"/>
    <x v="13"/>
    <n v="37"/>
    <x v="2"/>
    <x v="8"/>
  </r>
  <r>
    <x v="1040"/>
    <x v="0"/>
    <x v="1"/>
    <n v="0.15625040000000001"/>
    <x v="13"/>
    <n v="37"/>
    <x v="2"/>
    <x v="8"/>
  </r>
  <r>
    <x v="1040"/>
    <x v="14"/>
    <x v="1"/>
    <n v="0.32751629999999998"/>
    <x v="13"/>
    <n v="37"/>
    <x v="2"/>
    <x v="8"/>
  </r>
  <r>
    <x v="1040"/>
    <x v="2"/>
    <x v="1"/>
    <n v="0.33456580000000002"/>
    <x v="13"/>
    <n v="37"/>
    <x v="2"/>
    <x v="8"/>
  </r>
  <r>
    <x v="1040"/>
    <x v="5"/>
    <x v="1"/>
    <n v="0.16002659999999999"/>
    <x v="13"/>
    <n v="37"/>
    <x v="2"/>
    <x v="8"/>
  </r>
  <r>
    <x v="1040"/>
    <x v="6"/>
    <x v="1"/>
    <n v="0.32691789999999998"/>
    <x v="13"/>
    <n v="37"/>
    <x v="2"/>
    <x v="8"/>
  </r>
  <r>
    <x v="1040"/>
    <x v="15"/>
    <x v="1"/>
    <n v="0.34756179999999998"/>
    <x v="13"/>
    <n v="37"/>
    <x v="2"/>
    <x v="8"/>
  </r>
  <r>
    <x v="1040"/>
    <x v="8"/>
    <x v="1"/>
    <n v="0.35253580000000001"/>
    <x v="13"/>
    <n v="37"/>
    <x v="2"/>
    <x v="8"/>
  </r>
  <r>
    <x v="1040"/>
    <x v="9"/>
    <x v="1"/>
    <n v="0.38294060000000002"/>
    <x v="13"/>
    <n v="37"/>
    <x v="2"/>
    <x v="8"/>
  </r>
  <r>
    <x v="1040"/>
    <x v="10"/>
    <x v="1"/>
    <n v="0.38544630000000002"/>
    <x v="13"/>
    <n v="37"/>
    <x v="2"/>
    <x v="8"/>
  </r>
  <r>
    <x v="1040"/>
    <x v="12"/>
    <x v="1"/>
    <n v="0.42540650000000002"/>
    <x v="13"/>
    <n v="37"/>
    <x v="2"/>
    <x v="8"/>
  </r>
  <r>
    <x v="1040"/>
    <x v="18"/>
    <x v="1"/>
    <n v="0.3809398"/>
    <x v="13"/>
    <n v="37"/>
    <x v="2"/>
    <x v="8"/>
  </r>
  <r>
    <x v="1040"/>
    <x v="19"/>
    <x v="1"/>
    <n v="0.39550649999999998"/>
    <x v="13"/>
    <n v="37"/>
    <x v="2"/>
    <x v="8"/>
  </r>
  <r>
    <x v="1040"/>
    <x v="13"/>
    <x v="1"/>
    <n v="0.13320969999999999"/>
    <x v="13"/>
    <n v="37"/>
    <x v="2"/>
    <x v="8"/>
  </r>
  <r>
    <x v="1040"/>
    <x v="20"/>
    <x v="1"/>
    <n v="0.29387639999999998"/>
    <x v="13"/>
    <n v="37"/>
    <x v="2"/>
    <x v="8"/>
  </r>
  <r>
    <x v="1041"/>
    <x v="0"/>
    <x v="3"/>
    <n v="0.83740000000000003"/>
    <x v="13"/>
    <n v="38"/>
    <x v="2"/>
    <x v="8"/>
  </r>
  <r>
    <x v="1041"/>
    <x v="14"/>
    <x v="3"/>
    <n v="1.8051999999999999"/>
    <x v="13"/>
    <n v="38"/>
    <x v="2"/>
    <x v="8"/>
  </r>
  <r>
    <x v="1041"/>
    <x v="2"/>
    <x v="3"/>
    <n v="1.8411"/>
    <x v="13"/>
    <n v="38"/>
    <x v="2"/>
    <x v="8"/>
  </r>
  <r>
    <x v="1041"/>
    <x v="5"/>
    <x v="3"/>
    <n v="1.4404999999999999"/>
    <x v="13"/>
    <n v="38"/>
    <x v="2"/>
    <x v="8"/>
  </r>
  <r>
    <x v="1041"/>
    <x v="6"/>
    <x v="3"/>
    <n v="1.8095000000000001"/>
    <x v="13"/>
    <n v="38"/>
    <x v="2"/>
    <x v="8"/>
  </r>
  <r>
    <x v="1041"/>
    <x v="15"/>
    <x v="3"/>
    <n v="1.8567"/>
    <x v="13"/>
    <n v="38"/>
    <x v="2"/>
    <x v="8"/>
  </r>
  <r>
    <x v="1041"/>
    <x v="8"/>
    <x v="3"/>
    <n v="1.8869"/>
    <x v="13"/>
    <n v="38"/>
    <x v="2"/>
    <x v="8"/>
  </r>
  <r>
    <x v="1041"/>
    <x v="9"/>
    <x v="3"/>
    <n v="2.0457999999999998"/>
    <x v="13"/>
    <n v="38"/>
    <x v="2"/>
    <x v="8"/>
  </r>
  <r>
    <x v="1041"/>
    <x v="10"/>
    <x v="3"/>
    <n v="2.0640999999999998"/>
    <x v="13"/>
    <n v="38"/>
    <x v="2"/>
    <x v="8"/>
  </r>
  <r>
    <x v="1041"/>
    <x v="12"/>
    <x v="3"/>
    <n v="2.2692000000000001"/>
    <x v="13"/>
    <n v="38"/>
    <x v="2"/>
    <x v="8"/>
  </r>
  <r>
    <x v="1041"/>
    <x v="18"/>
    <x v="3"/>
    <n v="1.9932000000000001"/>
    <x v="13"/>
    <n v="38"/>
    <x v="2"/>
    <x v="8"/>
  </r>
  <r>
    <x v="1041"/>
    <x v="19"/>
    <x v="3"/>
    <n v="2.0695000000000001"/>
    <x v="13"/>
    <n v="38"/>
    <x v="2"/>
    <x v="8"/>
  </r>
  <r>
    <x v="1041"/>
    <x v="13"/>
    <x v="3"/>
    <n v="1.1733"/>
    <x v="13"/>
    <n v="38"/>
    <x v="2"/>
    <x v="8"/>
  </r>
  <r>
    <x v="1041"/>
    <x v="20"/>
    <x v="3"/>
    <n v="1.5466"/>
    <x v="13"/>
    <n v="38"/>
    <x v="2"/>
    <x v="8"/>
  </r>
  <r>
    <x v="1041"/>
    <x v="0"/>
    <x v="2"/>
    <n v="0.46670400000000001"/>
    <x v="13"/>
    <n v="38"/>
    <x v="2"/>
    <x v="8"/>
  </r>
  <r>
    <x v="1041"/>
    <x v="14"/>
    <x v="2"/>
    <n v="1.004902"/>
    <x v="13"/>
    <n v="38"/>
    <x v="2"/>
    <x v="8"/>
  </r>
  <r>
    <x v="1041"/>
    <x v="2"/>
    <x v="2"/>
    <n v="1.034089"/>
    <x v="13"/>
    <n v="38"/>
    <x v="2"/>
    <x v="8"/>
  </r>
  <r>
    <x v="1041"/>
    <x v="5"/>
    <x v="2"/>
    <n v="1.0883890000000001"/>
    <x v="13"/>
    <n v="38"/>
    <x v="2"/>
    <x v="8"/>
  </r>
  <r>
    <x v="1041"/>
    <x v="6"/>
    <x v="2"/>
    <n v="1.0019400000000001"/>
    <x v="13"/>
    <n v="38"/>
    <x v="2"/>
    <x v="8"/>
  </r>
  <r>
    <x v="1041"/>
    <x v="15"/>
    <x v="2"/>
    <n v="0.92138209999999998"/>
    <x v="13"/>
    <n v="38"/>
    <x v="2"/>
    <x v="8"/>
  </r>
  <r>
    <x v="1041"/>
    <x v="8"/>
    <x v="2"/>
    <n v="0.94593499999999997"/>
    <x v="13"/>
    <n v="38"/>
    <x v="2"/>
    <x v="8"/>
  </r>
  <r>
    <x v="1041"/>
    <x v="9"/>
    <x v="2"/>
    <n v="1.0751219999999999"/>
    <x v="13"/>
    <n v="38"/>
    <x v="2"/>
    <x v="8"/>
  </r>
  <r>
    <x v="1041"/>
    <x v="10"/>
    <x v="2"/>
    <n v="1.0900000000000001"/>
    <x v="13"/>
    <n v="38"/>
    <x v="2"/>
    <x v="8"/>
  </r>
  <r>
    <x v="1041"/>
    <x v="12"/>
    <x v="2"/>
    <n v="1.256748"/>
    <x v="13"/>
    <n v="38"/>
    <x v="2"/>
    <x v="8"/>
  </r>
  <r>
    <x v="1041"/>
    <x v="18"/>
    <x v="2"/>
    <n v="1.4371879999999999"/>
    <x v="13"/>
    <n v="38"/>
    <x v="2"/>
    <x v="8"/>
  </r>
  <r>
    <x v="1041"/>
    <x v="19"/>
    <x v="2"/>
    <n v="1.4460200000000001"/>
    <x v="13"/>
    <n v="38"/>
    <x v="2"/>
    <x v="8"/>
  </r>
  <r>
    <x v="1041"/>
    <x v="13"/>
    <x v="2"/>
    <n v="0.84852859999999997"/>
    <x v="13"/>
    <n v="38"/>
    <x v="2"/>
    <x v="8"/>
  </r>
  <r>
    <x v="1041"/>
    <x v="20"/>
    <x v="2"/>
    <n v="1.0208980000000001"/>
    <x v="13"/>
    <n v="38"/>
    <x v="2"/>
    <x v="8"/>
  </r>
  <r>
    <x v="1041"/>
    <x v="0"/>
    <x v="0"/>
    <n v="0.21410899999999999"/>
    <x v="13"/>
    <n v="38"/>
    <x v="2"/>
    <x v="8"/>
  </r>
  <r>
    <x v="1041"/>
    <x v="14"/>
    <x v="0"/>
    <n v="0.46273999999999998"/>
    <x v="13"/>
    <n v="38"/>
    <x v="2"/>
    <x v="8"/>
  </r>
  <r>
    <x v="1041"/>
    <x v="2"/>
    <x v="0"/>
    <n v="0.46273999999999998"/>
    <x v="13"/>
    <n v="38"/>
    <x v="2"/>
    <x v="8"/>
  </r>
  <r>
    <x v="1041"/>
    <x v="5"/>
    <x v="0"/>
    <n v="0.18639"/>
    <x v="13"/>
    <n v="38"/>
    <x v="2"/>
    <x v="8"/>
  </r>
  <r>
    <x v="1041"/>
    <x v="6"/>
    <x v="0"/>
    <n v="0.46920000000000001"/>
    <x v="13"/>
    <n v="38"/>
    <x v="2"/>
    <x v="8"/>
  </r>
  <r>
    <x v="1041"/>
    <x v="15"/>
    <x v="0"/>
    <n v="0.58813000000000004"/>
    <x v="13"/>
    <n v="38"/>
    <x v="2"/>
    <x v="8"/>
  </r>
  <r>
    <x v="1041"/>
    <x v="8"/>
    <x v="0"/>
    <n v="0.58813000000000004"/>
    <x v="13"/>
    <n v="38"/>
    <x v="2"/>
    <x v="8"/>
  </r>
  <r>
    <x v="1041"/>
    <x v="9"/>
    <x v="0"/>
    <n v="0.58813000000000004"/>
    <x v="13"/>
    <n v="38"/>
    <x v="2"/>
    <x v="8"/>
  </r>
  <r>
    <x v="1041"/>
    <x v="10"/>
    <x v="0"/>
    <n v="0.58813000000000004"/>
    <x v="13"/>
    <n v="38"/>
    <x v="2"/>
    <x v="8"/>
  </r>
  <r>
    <x v="1041"/>
    <x v="12"/>
    <x v="0"/>
    <n v="0.58813000000000004"/>
    <x v="13"/>
    <n v="38"/>
    <x v="2"/>
    <x v="8"/>
  </r>
  <r>
    <x v="1041"/>
    <x v="18"/>
    <x v="0"/>
    <n v="0.18329999999999999"/>
    <x v="13"/>
    <n v="38"/>
    <x v="2"/>
    <x v="8"/>
  </r>
  <r>
    <x v="1041"/>
    <x v="19"/>
    <x v="0"/>
    <n v="0.23649999999999999"/>
    <x v="13"/>
    <n v="38"/>
    <x v="2"/>
    <x v="8"/>
  </r>
  <r>
    <x v="1041"/>
    <x v="13"/>
    <x v="0"/>
    <n v="0.18978999999999999"/>
    <x v="13"/>
    <n v="38"/>
    <x v="2"/>
    <x v="8"/>
  </r>
  <r>
    <x v="1041"/>
    <x v="20"/>
    <x v="0"/>
    <n v="0.23649999999999999"/>
    <x v="13"/>
    <n v="38"/>
    <x v="2"/>
    <x v="8"/>
  </r>
  <r>
    <x v="1041"/>
    <x v="0"/>
    <x v="1"/>
    <n v="0.156587"/>
    <x v="13"/>
    <n v="38"/>
    <x v="2"/>
    <x v="8"/>
  </r>
  <r>
    <x v="1041"/>
    <x v="14"/>
    <x v="1"/>
    <n v="0.33755770000000002"/>
    <x v="13"/>
    <n v="38"/>
    <x v="2"/>
    <x v="8"/>
  </r>
  <r>
    <x v="1041"/>
    <x v="2"/>
    <x v="1"/>
    <n v="0.34427069999999999"/>
    <x v="13"/>
    <n v="38"/>
    <x v="2"/>
    <x v="8"/>
  </r>
  <r>
    <x v="1041"/>
    <x v="5"/>
    <x v="1"/>
    <n v="0.16572120000000001"/>
    <x v="13"/>
    <n v="38"/>
    <x v="2"/>
    <x v="8"/>
  </r>
  <r>
    <x v="1041"/>
    <x v="6"/>
    <x v="1"/>
    <n v="0.33836179999999999"/>
    <x v="13"/>
    <n v="38"/>
    <x v="2"/>
    <x v="8"/>
  </r>
  <r>
    <x v="1041"/>
    <x v="15"/>
    <x v="1"/>
    <n v="0.34718779999999999"/>
    <x v="13"/>
    <n v="38"/>
    <x v="2"/>
    <x v="8"/>
  </r>
  <r>
    <x v="1041"/>
    <x v="8"/>
    <x v="1"/>
    <n v="0.35283490000000001"/>
    <x v="13"/>
    <n v="38"/>
    <x v="2"/>
    <x v="8"/>
  </r>
  <r>
    <x v="1041"/>
    <x v="9"/>
    <x v="1"/>
    <n v="0.382548"/>
    <x v="13"/>
    <n v="38"/>
    <x v="2"/>
    <x v="8"/>
  </r>
  <r>
    <x v="1041"/>
    <x v="10"/>
    <x v="1"/>
    <n v="0.38596989999999998"/>
    <x v="13"/>
    <n v="38"/>
    <x v="2"/>
    <x v="8"/>
  </r>
  <r>
    <x v="1041"/>
    <x v="12"/>
    <x v="1"/>
    <n v="0.42432199999999998"/>
    <x v="13"/>
    <n v="38"/>
    <x v="2"/>
    <x v="8"/>
  </r>
  <r>
    <x v="1041"/>
    <x v="18"/>
    <x v="1"/>
    <n v="0.37271219999999999"/>
    <x v="13"/>
    <n v="38"/>
    <x v="2"/>
    <x v="8"/>
  </r>
  <r>
    <x v="1041"/>
    <x v="19"/>
    <x v="1"/>
    <n v="0.38697969999999998"/>
    <x v="13"/>
    <n v="38"/>
    <x v="2"/>
    <x v="8"/>
  </r>
  <r>
    <x v="1041"/>
    <x v="13"/>
    <x v="1"/>
    <n v="0.1349814"/>
    <x v="13"/>
    <n v="38"/>
    <x v="2"/>
    <x v="8"/>
  </r>
  <r>
    <x v="1041"/>
    <x v="20"/>
    <x v="1"/>
    <n v="0.2892016"/>
    <x v="13"/>
    <n v="38"/>
    <x v="2"/>
    <x v="8"/>
  </r>
  <r>
    <x v="1042"/>
    <x v="0"/>
    <x v="3"/>
    <n v="0.83009999999999995"/>
    <x v="13"/>
    <n v="39"/>
    <x v="2"/>
    <x v="8"/>
  </r>
  <r>
    <x v="1042"/>
    <x v="14"/>
    <x v="3"/>
    <n v="1.8050999999999999"/>
    <x v="13"/>
    <n v="39"/>
    <x v="2"/>
    <x v="8"/>
  </r>
  <r>
    <x v="1042"/>
    <x v="2"/>
    <x v="3"/>
    <n v="1.8376999999999999"/>
    <x v="13"/>
    <n v="39"/>
    <x v="2"/>
    <x v="8"/>
  </r>
  <r>
    <x v="1042"/>
    <x v="5"/>
    <x v="3"/>
    <n v="1.4423999999999999"/>
    <x v="13"/>
    <n v="39"/>
    <x v="2"/>
    <x v="8"/>
  </r>
  <r>
    <x v="1042"/>
    <x v="6"/>
    <x v="3"/>
    <n v="1.8063"/>
    <x v="13"/>
    <n v="39"/>
    <x v="2"/>
    <x v="8"/>
  </r>
  <r>
    <x v="1042"/>
    <x v="15"/>
    <x v="3"/>
    <n v="1.865"/>
    <x v="13"/>
    <n v="39"/>
    <x v="2"/>
    <x v="8"/>
  </r>
  <r>
    <x v="1042"/>
    <x v="8"/>
    <x v="3"/>
    <n v="1.8953"/>
    <x v="13"/>
    <n v="39"/>
    <x v="2"/>
    <x v="8"/>
  </r>
  <r>
    <x v="1042"/>
    <x v="9"/>
    <x v="3"/>
    <n v="2.0539999999999998"/>
    <x v="13"/>
    <n v="39"/>
    <x v="2"/>
    <x v="8"/>
  </r>
  <r>
    <x v="1042"/>
    <x v="10"/>
    <x v="3"/>
    <n v="2.0737000000000001"/>
    <x v="13"/>
    <n v="39"/>
    <x v="2"/>
    <x v="8"/>
  </r>
  <r>
    <x v="1042"/>
    <x v="12"/>
    <x v="3"/>
    <n v="2.2709999999999999"/>
    <x v="13"/>
    <n v="39"/>
    <x v="2"/>
    <x v="8"/>
  </r>
  <r>
    <x v="1042"/>
    <x v="18"/>
    <x v="3"/>
    <n v="1.9972000000000001"/>
    <x v="13"/>
    <n v="39"/>
    <x v="2"/>
    <x v="8"/>
  </r>
  <r>
    <x v="1042"/>
    <x v="19"/>
    <x v="3"/>
    <n v="2.0728"/>
    <x v="13"/>
    <n v="39"/>
    <x v="2"/>
    <x v="8"/>
  </r>
  <r>
    <x v="1042"/>
    <x v="13"/>
    <x v="3"/>
    <n v="1.1951000000000001"/>
    <x v="13"/>
    <n v="39"/>
    <x v="2"/>
    <x v="8"/>
  </r>
  <r>
    <x v="1042"/>
    <x v="20"/>
    <x v="3"/>
    <n v="1.5466"/>
    <x v="13"/>
    <n v="39"/>
    <x v="2"/>
    <x v="8"/>
  </r>
  <r>
    <x v="1042"/>
    <x v="0"/>
    <x v="2"/>
    <n v="0.46076909999999999"/>
    <x v="13"/>
    <n v="39"/>
    <x v="2"/>
    <x v="8"/>
  </r>
  <r>
    <x v="1042"/>
    <x v="14"/>
    <x v="2"/>
    <n v="1.004821"/>
    <x v="13"/>
    <n v="39"/>
    <x v="2"/>
    <x v="8"/>
  </r>
  <r>
    <x v="1042"/>
    <x v="2"/>
    <x v="2"/>
    <n v="1.031325"/>
    <x v="13"/>
    <n v="39"/>
    <x v="2"/>
    <x v="8"/>
  </r>
  <r>
    <x v="1042"/>
    <x v="5"/>
    <x v="2"/>
    <n v="1.0900700000000001"/>
    <x v="13"/>
    <n v="39"/>
    <x v="2"/>
    <x v="8"/>
  </r>
  <r>
    <x v="1042"/>
    <x v="6"/>
    <x v="2"/>
    <n v="0.99934000000000001"/>
    <x v="13"/>
    <n v="39"/>
    <x v="2"/>
    <x v="8"/>
  </r>
  <r>
    <x v="1042"/>
    <x v="15"/>
    <x v="2"/>
    <n v="0.92813009999999996"/>
    <x v="13"/>
    <n v="39"/>
    <x v="2"/>
    <x v="8"/>
  </r>
  <r>
    <x v="1042"/>
    <x v="8"/>
    <x v="2"/>
    <n v="0.95276430000000001"/>
    <x v="13"/>
    <n v="39"/>
    <x v="2"/>
    <x v="8"/>
  </r>
  <r>
    <x v="1042"/>
    <x v="9"/>
    <x v="2"/>
    <n v="1.0817889999999999"/>
    <x v="13"/>
    <n v="39"/>
    <x v="2"/>
    <x v="8"/>
  </r>
  <r>
    <x v="1042"/>
    <x v="10"/>
    <x v="2"/>
    <n v="1.0978049999999999"/>
    <x v="13"/>
    <n v="39"/>
    <x v="2"/>
    <x v="8"/>
  </r>
  <r>
    <x v="1042"/>
    <x v="12"/>
    <x v="2"/>
    <n v="1.258211"/>
    <x v="13"/>
    <n v="39"/>
    <x v="2"/>
    <x v="8"/>
  </r>
  <r>
    <x v="1042"/>
    <x v="18"/>
    <x v="2"/>
    <n v="1.4404399999999999"/>
    <x v="13"/>
    <n v="39"/>
    <x v="2"/>
    <x v="8"/>
  </r>
  <r>
    <x v="1042"/>
    <x v="19"/>
    <x v="2"/>
    <n v="1.4487030000000001"/>
    <x v="13"/>
    <n v="39"/>
    <x v="2"/>
    <x v="8"/>
  </r>
  <r>
    <x v="1042"/>
    <x v="13"/>
    <x v="2"/>
    <n v="0.86782049999999999"/>
    <x v="13"/>
    <n v="39"/>
    <x v="2"/>
    <x v="8"/>
  </r>
  <r>
    <x v="1042"/>
    <x v="20"/>
    <x v="2"/>
    <n v="1.0208980000000001"/>
    <x v="13"/>
    <n v="39"/>
    <x v="2"/>
    <x v="8"/>
  </r>
  <r>
    <x v="1042"/>
    <x v="0"/>
    <x v="0"/>
    <n v="0.21410899999999999"/>
    <x v="13"/>
    <n v="39"/>
    <x v="2"/>
    <x v="8"/>
  </r>
  <r>
    <x v="1042"/>
    <x v="14"/>
    <x v="0"/>
    <n v="0.46273999999999998"/>
    <x v="13"/>
    <n v="39"/>
    <x v="2"/>
    <x v="8"/>
  </r>
  <r>
    <x v="1042"/>
    <x v="2"/>
    <x v="0"/>
    <n v="0.46273999999999998"/>
    <x v="13"/>
    <n v="39"/>
    <x v="2"/>
    <x v="8"/>
  </r>
  <r>
    <x v="1042"/>
    <x v="5"/>
    <x v="0"/>
    <n v="0.18639"/>
    <x v="13"/>
    <n v="39"/>
    <x v="2"/>
    <x v="8"/>
  </r>
  <r>
    <x v="1042"/>
    <x v="6"/>
    <x v="0"/>
    <n v="0.46920000000000001"/>
    <x v="13"/>
    <n v="39"/>
    <x v="2"/>
    <x v="8"/>
  </r>
  <r>
    <x v="1042"/>
    <x v="15"/>
    <x v="0"/>
    <n v="0.58813000000000004"/>
    <x v="13"/>
    <n v="39"/>
    <x v="2"/>
    <x v="8"/>
  </r>
  <r>
    <x v="1042"/>
    <x v="8"/>
    <x v="0"/>
    <n v="0.58813000000000004"/>
    <x v="13"/>
    <n v="39"/>
    <x v="2"/>
    <x v="8"/>
  </r>
  <r>
    <x v="1042"/>
    <x v="9"/>
    <x v="0"/>
    <n v="0.58813000000000004"/>
    <x v="13"/>
    <n v="39"/>
    <x v="2"/>
    <x v="8"/>
  </r>
  <r>
    <x v="1042"/>
    <x v="10"/>
    <x v="0"/>
    <n v="0.58813000000000004"/>
    <x v="13"/>
    <n v="39"/>
    <x v="2"/>
    <x v="8"/>
  </r>
  <r>
    <x v="1042"/>
    <x v="12"/>
    <x v="0"/>
    <n v="0.58813000000000004"/>
    <x v="13"/>
    <n v="39"/>
    <x v="2"/>
    <x v="8"/>
  </r>
  <r>
    <x v="1042"/>
    <x v="18"/>
    <x v="0"/>
    <n v="0.18329999999999999"/>
    <x v="13"/>
    <n v="39"/>
    <x v="2"/>
    <x v="8"/>
  </r>
  <r>
    <x v="1042"/>
    <x v="19"/>
    <x v="0"/>
    <n v="0.23649999999999999"/>
    <x v="13"/>
    <n v="39"/>
    <x v="2"/>
    <x v="8"/>
  </r>
  <r>
    <x v="1042"/>
    <x v="13"/>
    <x v="0"/>
    <n v="0.18978999999999999"/>
    <x v="13"/>
    <n v="39"/>
    <x v="2"/>
    <x v="8"/>
  </r>
  <r>
    <x v="1042"/>
    <x v="20"/>
    <x v="0"/>
    <n v="0.23649999999999999"/>
    <x v="13"/>
    <n v="39"/>
    <x v="2"/>
    <x v="8"/>
  </r>
  <r>
    <x v="1042"/>
    <x v="0"/>
    <x v="1"/>
    <n v="0.155222"/>
    <x v="13"/>
    <n v="39"/>
    <x v="2"/>
    <x v="8"/>
  </r>
  <r>
    <x v="1042"/>
    <x v="14"/>
    <x v="1"/>
    <n v="0.33753899999999998"/>
    <x v="13"/>
    <n v="39"/>
    <x v="2"/>
    <x v="8"/>
  </r>
  <r>
    <x v="1042"/>
    <x v="2"/>
    <x v="1"/>
    <n v="0.34363500000000002"/>
    <x v="13"/>
    <n v="39"/>
    <x v="2"/>
    <x v="8"/>
  </r>
  <r>
    <x v="1042"/>
    <x v="5"/>
    <x v="1"/>
    <n v="0.1659398"/>
    <x v="13"/>
    <n v="39"/>
    <x v="2"/>
    <x v="8"/>
  </r>
  <r>
    <x v="1042"/>
    <x v="6"/>
    <x v="1"/>
    <n v="0.33776339999999999"/>
    <x v="13"/>
    <n v="39"/>
    <x v="2"/>
    <x v="8"/>
  </r>
  <r>
    <x v="1042"/>
    <x v="15"/>
    <x v="1"/>
    <n v="0.34873979999999999"/>
    <x v="13"/>
    <n v="39"/>
    <x v="2"/>
    <x v="8"/>
  </r>
  <r>
    <x v="1042"/>
    <x v="8"/>
    <x v="1"/>
    <n v="0.35440569999999999"/>
    <x v="13"/>
    <n v="39"/>
    <x v="2"/>
    <x v="8"/>
  </r>
  <r>
    <x v="1042"/>
    <x v="9"/>
    <x v="1"/>
    <n v="0.38408130000000001"/>
    <x v="13"/>
    <n v="39"/>
    <x v="2"/>
    <x v="8"/>
  </r>
  <r>
    <x v="1042"/>
    <x v="10"/>
    <x v="1"/>
    <n v="0.38776500000000003"/>
    <x v="13"/>
    <n v="39"/>
    <x v="2"/>
    <x v="8"/>
  </r>
  <r>
    <x v="1042"/>
    <x v="12"/>
    <x v="1"/>
    <n v="0.42465849999999999"/>
    <x v="13"/>
    <n v="39"/>
    <x v="2"/>
    <x v="8"/>
  </r>
  <r>
    <x v="1042"/>
    <x v="18"/>
    <x v="1"/>
    <n v="0.37346020000000002"/>
    <x v="13"/>
    <n v="39"/>
    <x v="2"/>
    <x v="8"/>
  </r>
  <r>
    <x v="1042"/>
    <x v="19"/>
    <x v="1"/>
    <n v="0.38759670000000002"/>
    <x v="13"/>
    <n v="39"/>
    <x v="2"/>
    <x v="8"/>
  </r>
  <r>
    <x v="1042"/>
    <x v="13"/>
    <x v="1"/>
    <n v="0.13748940000000001"/>
    <x v="13"/>
    <n v="39"/>
    <x v="2"/>
    <x v="8"/>
  </r>
  <r>
    <x v="1042"/>
    <x v="20"/>
    <x v="1"/>
    <n v="0.2892016"/>
    <x v="13"/>
    <n v="39"/>
    <x v="2"/>
    <x v="8"/>
  </r>
  <r>
    <x v="1043"/>
    <x v="0"/>
    <x v="3"/>
    <n v="0.83720000000000006"/>
    <x v="13"/>
    <n v="40"/>
    <x v="3"/>
    <x v="9"/>
  </r>
  <r>
    <x v="1043"/>
    <x v="14"/>
    <x v="3"/>
    <n v="1.7815000000000001"/>
    <x v="13"/>
    <n v="40"/>
    <x v="3"/>
    <x v="9"/>
  </r>
  <r>
    <x v="1043"/>
    <x v="2"/>
    <x v="3"/>
    <n v="1.8134999999999999"/>
    <x v="13"/>
    <n v="40"/>
    <x v="3"/>
    <x v="9"/>
  </r>
  <r>
    <x v="1043"/>
    <x v="5"/>
    <x v="3"/>
    <n v="1.4392"/>
    <x v="13"/>
    <n v="40"/>
    <x v="3"/>
    <x v="9"/>
  </r>
  <r>
    <x v="1043"/>
    <x v="6"/>
    <x v="3"/>
    <n v="1.8010999999999999"/>
    <x v="13"/>
    <n v="40"/>
    <x v="3"/>
    <x v="9"/>
  </r>
  <r>
    <x v="1043"/>
    <x v="15"/>
    <x v="3"/>
    <n v="1.8528"/>
    <x v="13"/>
    <n v="40"/>
    <x v="3"/>
    <x v="9"/>
  </r>
  <r>
    <x v="1043"/>
    <x v="8"/>
    <x v="3"/>
    <n v="1.8794"/>
    <x v="13"/>
    <n v="40"/>
    <x v="3"/>
    <x v="9"/>
  </r>
  <r>
    <x v="1043"/>
    <x v="9"/>
    <x v="3"/>
    <n v="2.0459000000000001"/>
    <x v="13"/>
    <n v="40"/>
    <x v="3"/>
    <x v="9"/>
  </r>
  <r>
    <x v="1043"/>
    <x v="10"/>
    <x v="3"/>
    <n v="2.0592999999999999"/>
    <x v="13"/>
    <n v="40"/>
    <x v="3"/>
    <x v="9"/>
  </r>
  <r>
    <x v="1043"/>
    <x v="12"/>
    <x v="3"/>
    <n v="2.2764000000000002"/>
    <x v="13"/>
    <n v="40"/>
    <x v="3"/>
    <x v="9"/>
  </r>
  <r>
    <x v="1043"/>
    <x v="18"/>
    <x v="3"/>
    <n v="1.9972000000000001"/>
    <x v="13"/>
    <n v="40"/>
    <x v="3"/>
    <x v="9"/>
  </r>
  <r>
    <x v="1043"/>
    <x v="19"/>
    <x v="3"/>
    <n v="2.0992000000000002"/>
    <x v="13"/>
    <n v="40"/>
    <x v="3"/>
    <x v="9"/>
  </r>
  <r>
    <x v="1043"/>
    <x v="13"/>
    <x v="3"/>
    <n v="1.198"/>
    <x v="13"/>
    <n v="40"/>
    <x v="3"/>
    <x v="9"/>
  </r>
  <r>
    <x v="1043"/>
    <x v="20"/>
    <x v="3"/>
    <n v="1.6255999999999999"/>
    <x v="13"/>
    <n v="40"/>
    <x v="3"/>
    <x v="9"/>
  </r>
  <r>
    <x v="1043"/>
    <x v="0"/>
    <x v="2"/>
    <n v="0.46654139999999999"/>
    <x v="13"/>
    <n v="40"/>
    <x v="3"/>
    <x v="9"/>
  </r>
  <r>
    <x v="1043"/>
    <x v="14"/>
    <x v="2"/>
    <n v="1.0056339999999999"/>
    <x v="13"/>
    <n v="40"/>
    <x v="3"/>
    <x v="9"/>
  </r>
  <r>
    <x v="1043"/>
    <x v="2"/>
    <x v="2"/>
    <n v="1.03165"/>
    <x v="13"/>
    <n v="40"/>
    <x v="3"/>
    <x v="9"/>
  </r>
  <r>
    <x v="1043"/>
    <x v="5"/>
    <x v="2"/>
    <n v="1.0872379999999999"/>
    <x v="13"/>
    <n v="40"/>
    <x v="3"/>
    <x v="9"/>
  </r>
  <r>
    <x v="1043"/>
    <x v="6"/>
    <x v="2"/>
    <n v="0.99510900000000002"/>
    <x v="13"/>
    <n v="40"/>
    <x v="3"/>
    <x v="9"/>
  </r>
  <r>
    <x v="1043"/>
    <x v="15"/>
    <x v="2"/>
    <n v="0.92821149999999997"/>
    <x v="13"/>
    <n v="40"/>
    <x v="3"/>
    <x v="9"/>
  </r>
  <r>
    <x v="1043"/>
    <x v="8"/>
    <x v="2"/>
    <n v="0.94983740000000005"/>
    <x v="13"/>
    <n v="40"/>
    <x v="3"/>
    <x v="9"/>
  </r>
  <r>
    <x v="1043"/>
    <x v="9"/>
    <x v="2"/>
    <n v="1.0852029999999999"/>
    <x v="13"/>
    <n v="40"/>
    <x v="3"/>
    <x v="9"/>
  </r>
  <r>
    <x v="1043"/>
    <x v="10"/>
    <x v="2"/>
    <n v="1.096098"/>
    <x v="13"/>
    <n v="40"/>
    <x v="3"/>
    <x v="9"/>
  </r>
  <r>
    <x v="1043"/>
    <x v="12"/>
    <x v="2"/>
    <n v="1.272602"/>
    <x v="13"/>
    <n v="40"/>
    <x v="3"/>
    <x v="9"/>
  </r>
  <r>
    <x v="1043"/>
    <x v="18"/>
    <x v="2"/>
    <n v="1.4404399999999999"/>
    <x v="13"/>
    <n v="40"/>
    <x v="3"/>
    <x v="9"/>
  </r>
  <r>
    <x v="1043"/>
    <x v="19"/>
    <x v="2"/>
    <n v="1.470167"/>
    <x v="13"/>
    <n v="40"/>
    <x v="3"/>
    <x v="9"/>
  </r>
  <r>
    <x v="1043"/>
    <x v="13"/>
    <x v="2"/>
    <n v="0.87038700000000002"/>
    <x v="13"/>
    <n v="40"/>
    <x v="3"/>
    <x v="9"/>
  </r>
  <r>
    <x v="1043"/>
    <x v="20"/>
    <x v="2"/>
    <n v="1.085126"/>
    <x v="13"/>
    <n v="40"/>
    <x v="3"/>
    <x v="9"/>
  </r>
  <r>
    <x v="1043"/>
    <x v="0"/>
    <x v="0"/>
    <n v="0.21410899999999999"/>
    <x v="13"/>
    <n v="40"/>
    <x v="3"/>
    <x v="9"/>
  </r>
  <r>
    <x v="1043"/>
    <x v="14"/>
    <x v="0"/>
    <n v="0.44274000000000002"/>
    <x v="13"/>
    <n v="40"/>
    <x v="3"/>
    <x v="9"/>
  </r>
  <r>
    <x v="1043"/>
    <x v="2"/>
    <x v="0"/>
    <n v="0.44274000000000002"/>
    <x v="13"/>
    <n v="40"/>
    <x v="3"/>
    <x v="9"/>
  </r>
  <r>
    <x v="1043"/>
    <x v="5"/>
    <x v="0"/>
    <n v="0.18639"/>
    <x v="13"/>
    <n v="40"/>
    <x v="3"/>
    <x v="9"/>
  </r>
  <r>
    <x v="1043"/>
    <x v="6"/>
    <x v="0"/>
    <n v="0.46920000000000001"/>
    <x v="13"/>
    <n v="40"/>
    <x v="3"/>
    <x v="9"/>
  </r>
  <r>
    <x v="1043"/>
    <x v="15"/>
    <x v="0"/>
    <n v="0.57813000000000003"/>
    <x v="13"/>
    <n v="40"/>
    <x v="3"/>
    <x v="9"/>
  </r>
  <r>
    <x v="1043"/>
    <x v="8"/>
    <x v="0"/>
    <n v="0.57813000000000003"/>
    <x v="13"/>
    <n v="40"/>
    <x v="3"/>
    <x v="9"/>
  </r>
  <r>
    <x v="1043"/>
    <x v="9"/>
    <x v="0"/>
    <n v="0.57813000000000003"/>
    <x v="13"/>
    <n v="40"/>
    <x v="3"/>
    <x v="9"/>
  </r>
  <r>
    <x v="1043"/>
    <x v="10"/>
    <x v="0"/>
    <n v="0.57813000000000003"/>
    <x v="13"/>
    <n v="40"/>
    <x v="3"/>
    <x v="9"/>
  </r>
  <r>
    <x v="1043"/>
    <x v="12"/>
    <x v="0"/>
    <n v="0.57813000000000003"/>
    <x v="13"/>
    <n v="40"/>
    <x v="3"/>
    <x v="9"/>
  </r>
  <r>
    <x v="1043"/>
    <x v="18"/>
    <x v="0"/>
    <n v="0.18329999999999999"/>
    <x v="13"/>
    <n v="40"/>
    <x v="3"/>
    <x v="9"/>
  </r>
  <r>
    <x v="1043"/>
    <x v="19"/>
    <x v="0"/>
    <n v="0.23649999999999999"/>
    <x v="13"/>
    <n v="40"/>
    <x v="3"/>
    <x v="9"/>
  </r>
  <r>
    <x v="1043"/>
    <x v="13"/>
    <x v="0"/>
    <n v="0.18978999999999999"/>
    <x v="13"/>
    <n v="40"/>
    <x v="3"/>
    <x v="9"/>
  </r>
  <r>
    <x v="1043"/>
    <x v="20"/>
    <x v="0"/>
    <n v="0.23649999999999999"/>
    <x v="13"/>
    <n v="40"/>
    <x v="3"/>
    <x v="9"/>
  </r>
  <r>
    <x v="1043"/>
    <x v="0"/>
    <x v="1"/>
    <n v="0.15654960000000001"/>
    <x v="13"/>
    <n v="40"/>
    <x v="3"/>
    <x v="9"/>
  </r>
  <r>
    <x v="1043"/>
    <x v="14"/>
    <x v="1"/>
    <n v="0.33312599999999998"/>
    <x v="13"/>
    <n v="40"/>
    <x v="3"/>
    <x v="9"/>
  </r>
  <r>
    <x v="1043"/>
    <x v="2"/>
    <x v="1"/>
    <n v="0.33910980000000002"/>
    <x v="13"/>
    <n v="40"/>
    <x v="3"/>
    <x v="9"/>
  </r>
  <r>
    <x v="1043"/>
    <x v="5"/>
    <x v="1"/>
    <n v="0.16557169999999999"/>
    <x v="13"/>
    <n v="40"/>
    <x v="3"/>
    <x v="9"/>
  </r>
  <r>
    <x v="1043"/>
    <x v="6"/>
    <x v="1"/>
    <n v="0.33679110000000001"/>
    <x v="13"/>
    <n v="40"/>
    <x v="3"/>
    <x v="9"/>
  </r>
  <r>
    <x v="1043"/>
    <x v="15"/>
    <x v="1"/>
    <n v="0.3464585"/>
    <x v="13"/>
    <n v="40"/>
    <x v="3"/>
    <x v="9"/>
  </r>
  <r>
    <x v="1043"/>
    <x v="8"/>
    <x v="1"/>
    <n v="0.35143249999999998"/>
    <x v="13"/>
    <n v="40"/>
    <x v="3"/>
    <x v="9"/>
  </r>
  <r>
    <x v="1043"/>
    <x v="9"/>
    <x v="1"/>
    <n v="0.38256669999999998"/>
    <x v="13"/>
    <n v="40"/>
    <x v="3"/>
    <x v="9"/>
  </r>
  <r>
    <x v="1043"/>
    <x v="10"/>
    <x v="1"/>
    <n v="0.38507239999999998"/>
    <x v="13"/>
    <n v="40"/>
    <x v="3"/>
    <x v="9"/>
  </r>
  <r>
    <x v="1043"/>
    <x v="12"/>
    <x v="1"/>
    <n v="0.4256683"/>
    <x v="13"/>
    <n v="40"/>
    <x v="3"/>
    <x v="9"/>
  </r>
  <r>
    <x v="1043"/>
    <x v="18"/>
    <x v="1"/>
    <n v="0.37346020000000002"/>
    <x v="13"/>
    <n v="40"/>
    <x v="3"/>
    <x v="9"/>
  </r>
  <r>
    <x v="1043"/>
    <x v="19"/>
    <x v="1"/>
    <n v="0.39253329999999997"/>
    <x v="13"/>
    <n v="40"/>
    <x v="3"/>
    <x v="9"/>
  </r>
  <r>
    <x v="1043"/>
    <x v="13"/>
    <x v="1"/>
    <n v="0.137823"/>
    <x v="13"/>
    <n v="40"/>
    <x v="3"/>
    <x v="9"/>
  </r>
  <r>
    <x v="1043"/>
    <x v="20"/>
    <x v="1"/>
    <n v="0.30397400000000002"/>
    <x v="13"/>
    <n v="40"/>
    <x v="3"/>
    <x v="9"/>
  </r>
  <r>
    <x v="1044"/>
    <x v="0"/>
    <x v="3"/>
    <n v="0.85150000000000003"/>
    <x v="13"/>
    <n v="41"/>
    <x v="3"/>
    <x v="9"/>
  </r>
  <r>
    <x v="1044"/>
    <x v="14"/>
    <x v="3"/>
    <n v="1.7439"/>
    <x v="13"/>
    <n v="41"/>
    <x v="3"/>
    <x v="9"/>
  </r>
  <r>
    <x v="1044"/>
    <x v="2"/>
    <x v="3"/>
    <n v="1.7665999999999999"/>
    <x v="13"/>
    <n v="41"/>
    <x v="3"/>
    <x v="9"/>
  </r>
  <r>
    <x v="1044"/>
    <x v="5"/>
    <x v="3"/>
    <n v="1.3952"/>
    <x v="13"/>
    <n v="41"/>
    <x v="3"/>
    <x v="9"/>
  </r>
  <r>
    <x v="1044"/>
    <x v="6"/>
    <x v="3"/>
    <n v="1.7581"/>
    <x v="13"/>
    <n v="41"/>
    <x v="3"/>
    <x v="9"/>
  </r>
  <r>
    <x v="1044"/>
    <x v="15"/>
    <x v="3"/>
    <n v="1.7979000000000001"/>
    <x v="13"/>
    <n v="41"/>
    <x v="3"/>
    <x v="9"/>
  </r>
  <r>
    <x v="1044"/>
    <x v="8"/>
    <x v="3"/>
    <n v="1.8117000000000001"/>
    <x v="13"/>
    <n v="41"/>
    <x v="3"/>
    <x v="9"/>
  </r>
  <r>
    <x v="1044"/>
    <x v="9"/>
    <x v="3"/>
    <n v="1.9906999999999999"/>
    <x v="13"/>
    <n v="41"/>
    <x v="3"/>
    <x v="9"/>
  </r>
  <r>
    <x v="1044"/>
    <x v="10"/>
    <x v="3"/>
    <n v="1.9973000000000001"/>
    <x v="13"/>
    <n v="41"/>
    <x v="3"/>
    <x v="9"/>
  </r>
  <r>
    <x v="1044"/>
    <x v="12"/>
    <x v="3"/>
    <n v="2.2568999999999999"/>
    <x v="13"/>
    <n v="41"/>
    <x v="3"/>
    <x v="9"/>
  </r>
  <r>
    <x v="1044"/>
    <x v="18"/>
    <x v="3"/>
    <n v="1.9601999999999999"/>
    <x v="13"/>
    <n v="41"/>
    <x v="3"/>
    <x v="9"/>
  </r>
  <r>
    <x v="1044"/>
    <x v="19"/>
    <x v="3"/>
    <n v="2.0499000000000001"/>
    <x v="13"/>
    <n v="41"/>
    <x v="3"/>
    <x v="9"/>
  </r>
  <r>
    <x v="1044"/>
    <x v="13"/>
    <x v="3"/>
    <n v="1.16638"/>
    <x v="13"/>
    <n v="41"/>
    <x v="3"/>
    <x v="9"/>
  </r>
  <r>
    <x v="1044"/>
    <x v="20"/>
    <x v="3"/>
    <n v="1.5915999999999999"/>
    <x v="13"/>
    <n v="41"/>
    <x v="3"/>
    <x v="9"/>
  </r>
  <r>
    <x v="1044"/>
    <x v="0"/>
    <x v="2"/>
    <n v="0.47816740000000002"/>
    <x v="13"/>
    <n v="41"/>
    <x v="3"/>
    <x v="9"/>
  </r>
  <r>
    <x v="1044"/>
    <x v="14"/>
    <x v="2"/>
    <n v="0.97506490000000001"/>
    <x v="13"/>
    <n v="41"/>
    <x v="3"/>
    <x v="9"/>
  </r>
  <r>
    <x v="1044"/>
    <x v="2"/>
    <x v="2"/>
    <n v="0.99352019999999996"/>
    <x v="13"/>
    <n v="41"/>
    <x v="3"/>
    <x v="9"/>
  </r>
  <r>
    <x v="1044"/>
    <x v="5"/>
    <x v="2"/>
    <n v="1.0483"/>
    <x v="13"/>
    <n v="41"/>
    <x v="3"/>
    <x v="9"/>
  </r>
  <r>
    <x v="1044"/>
    <x v="6"/>
    <x v="2"/>
    <n v="0.96014960000000005"/>
    <x v="13"/>
    <n v="41"/>
    <x v="3"/>
    <x v="9"/>
  </r>
  <r>
    <x v="1044"/>
    <x v="15"/>
    <x v="2"/>
    <n v="0.88357730000000001"/>
    <x v="13"/>
    <n v="41"/>
    <x v="3"/>
    <x v="9"/>
  </r>
  <r>
    <x v="1044"/>
    <x v="8"/>
    <x v="2"/>
    <n v="0.89479679999999995"/>
    <x v="13"/>
    <n v="41"/>
    <x v="3"/>
    <x v="9"/>
  </r>
  <r>
    <x v="1044"/>
    <x v="9"/>
    <x v="2"/>
    <n v="1.0403249999999999"/>
    <x v="13"/>
    <n v="41"/>
    <x v="3"/>
    <x v="9"/>
  </r>
  <r>
    <x v="1044"/>
    <x v="10"/>
    <x v="2"/>
    <n v="1.0456909999999999"/>
    <x v="13"/>
    <n v="41"/>
    <x v="3"/>
    <x v="9"/>
  </r>
  <r>
    <x v="1044"/>
    <x v="12"/>
    <x v="2"/>
    <n v="1.256748"/>
    <x v="13"/>
    <n v="41"/>
    <x v="3"/>
    <x v="9"/>
  </r>
  <r>
    <x v="1044"/>
    <x v="18"/>
    <x v="2"/>
    <n v="1.410358"/>
    <x v="13"/>
    <n v="41"/>
    <x v="3"/>
    <x v="9"/>
  </r>
  <r>
    <x v="1044"/>
    <x v="19"/>
    <x v="2"/>
    <n v="1.4300850000000001"/>
    <x v="13"/>
    <n v="41"/>
    <x v="3"/>
    <x v="9"/>
  </r>
  <r>
    <x v="1044"/>
    <x v="13"/>
    <x v="2"/>
    <n v="0.84240470000000001"/>
    <x v="13"/>
    <n v="41"/>
    <x v="3"/>
    <x v="9"/>
  </r>
  <r>
    <x v="1044"/>
    <x v="20"/>
    <x v="2"/>
    <n v="1.0574840000000001"/>
    <x v="13"/>
    <n v="41"/>
    <x v="3"/>
    <x v="9"/>
  </r>
  <r>
    <x v="1044"/>
    <x v="0"/>
    <x v="0"/>
    <n v="0.21410899999999999"/>
    <x v="13"/>
    <n v="41"/>
    <x v="3"/>
    <x v="9"/>
  </r>
  <r>
    <x v="1044"/>
    <x v="14"/>
    <x v="0"/>
    <n v="0.44274000000000002"/>
    <x v="13"/>
    <n v="41"/>
    <x v="3"/>
    <x v="9"/>
  </r>
  <r>
    <x v="1044"/>
    <x v="2"/>
    <x v="0"/>
    <n v="0.44274000000000002"/>
    <x v="13"/>
    <n v="41"/>
    <x v="3"/>
    <x v="9"/>
  </r>
  <r>
    <x v="1044"/>
    <x v="5"/>
    <x v="0"/>
    <n v="0.18639"/>
    <x v="13"/>
    <n v="41"/>
    <x v="3"/>
    <x v="9"/>
  </r>
  <r>
    <x v="1044"/>
    <x v="6"/>
    <x v="0"/>
    <n v="0.46920000000000001"/>
    <x v="13"/>
    <n v="41"/>
    <x v="3"/>
    <x v="9"/>
  </r>
  <r>
    <x v="1044"/>
    <x v="15"/>
    <x v="0"/>
    <n v="0.57813000000000003"/>
    <x v="13"/>
    <n v="41"/>
    <x v="3"/>
    <x v="9"/>
  </r>
  <r>
    <x v="1044"/>
    <x v="8"/>
    <x v="0"/>
    <n v="0.57813000000000003"/>
    <x v="13"/>
    <n v="41"/>
    <x v="3"/>
    <x v="9"/>
  </r>
  <r>
    <x v="1044"/>
    <x v="9"/>
    <x v="0"/>
    <n v="0.57813000000000003"/>
    <x v="13"/>
    <n v="41"/>
    <x v="3"/>
    <x v="9"/>
  </r>
  <r>
    <x v="1044"/>
    <x v="10"/>
    <x v="0"/>
    <n v="0.57813000000000003"/>
    <x v="13"/>
    <n v="41"/>
    <x v="3"/>
    <x v="9"/>
  </r>
  <r>
    <x v="1044"/>
    <x v="12"/>
    <x v="0"/>
    <n v="0.57813000000000003"/>
    <x v="13"/>
    <n v="41"/>
    <x v="3"/>
    <x v="9"/>
  </r>
  <r>
    <x v="1044"/>
    <x v="18"/>
    <x v="0"/>
    <n v="0.18329999999999999"/>
    <x v="13"/>
    <n v="41"/>
    <x v="3"/>
    <x v="9"/>
  </r>
  <r>
    <x v="1044"/>
    <x v="19"/>
    <x v="0"/>
    <n v="0.23649999999999999"/>
    <x v="13"/>
    <n v="41"/>
    <x v="3"/>
    <x v="9"/>
  </r>
  <r>
    <x v="1044"/>
    <x v="13"/>
    <x v="0"/>
    <n v="0.18978999999999999"/>
    <x v="13"/>
    <n v="41"/>
    <x v="3"/>
    <x v="9"/>
  </r>
  <r>
    <x v="1044"/>
    <x v="20"/>
    <x v="0"/>
    <n v="0.23649999999999999"/>
    <x v="13"/>
    <n v="41"/>
    <x v="3"/>
    <x v="9"/>
  </r>
  <r>
    <x v="1044"/>
    <x v="0"/>
    <x v="1"/>
    <n v="0.15922359999999999"/>
    <x v="13"/>
    <n v="41"/>
    <x v="3"/>
    <x v="9"/>
  </r>
  <r>
    <x v="1044"/>
    <x v="14"/>
    <x v="1"/>
    <n v="0.32609510000000003"/>
    <x v="13"/>
    <n v="41"/>
    <x v="3"/>
    <x v="9"/>
  </r>
  <r>
    <x v="1044"/>
    <x v="2"/>
    <x v="1"/>
    <n v="0.33033980000000002"/>
    <x v="13"/>
    <n v="41"/>
    <x v="3"/>
    <x v="9"/>
  </r>
  <r>
    <x v="1044"/>
    <x v="5"/>
    <x v="1"/>
    <n v="0.16050970000000001"/>
    <x v="13"/>
    <n v="41"/>
    <x v="3"/>
    <x v="9"/>
  </r>
  <r>
    <x v="1044"/>
    <x v="6"/>
    <x v="1"/>
    <n v="0.3287504"/>
    <x v="13"/>
    <n v="41"/>
    <x v="3"/>
    <x v="9"/>
  </r>
  <r>
    <x v="1044"/>
    <x v="15"/>
    <x v="1"/>
    <n v="0.33619270000000001"/>
    <x v="13"/>
    <n v="41"/>
    <x v="3"/>
    <x v="9"/>
  </r>
  <r>
    <x v="1044"/>
    <x v="8"/>
    <x v="1"/>
    <n v="0.3387732"/>
    <x v="13"/>
    <n v="41"/>
    <x v="3"/>
    <x v="9"/>
  </r>
  <r>
    <x v="1044"/>
    <x v="9"/>
    <x v="1"/>
    <n v="0.37224469999999998"/>
    <x v="13"/>
    <n v="41"/>
    <x v="3"/>
    <x v="9"/>
  </r>
  <r>
    <x v="1044"/>
    <x v="10"/>
    <x v="1"/>
    <n v="0.3734789"/>
    <x v="13"/>
    <n v="41"/>
    <x v="3"/>
    <x v="9"/>
  </r>
  <r>
    <x v="1044"/>
    <x v="12"/>
    <x v="1"/>
    <n v="0.42202200000000001"/>
    <x v="13"/>
    <n v="41"/>
    <x v="3"/>
    <x v="9"/>
  </r>
  <r>
    <x v="1044"/>
    <x v="18"/>
    <x v="1"/>
    <n v="0.36654140000000002"/>
    <x v="13"/>
    <n v="41"/>
    <x v="3"/>
    <x v="9"/>
  </r>
  <r>
    <x v="1044"/>
    <x v="19"/>
    <x v="1"/>
    <n v="0.38331460000000001"/>
    <x v="13"/>
    <n v="41"/>
    <x v="3"/>
    <x v="9"/>
  </r>
  <r>
    <x v="1044"/>
    <x v="13"/>
    <x v="1"/>
    <n v="0.13418530000000001"/>
    <x v="13"/>
    <n v="41"/>
    <x v="3"/>
    <x v="9"/>
  </r>
  <r>
    <x v="1044"/>
    <x v="20"/>
    <x v="1"/>
    <n v="0.2976162"/>
    <x v="13"/>
    <n v="41"/>
    <x v="3"/>
    <x v="9"/>
  </r>
  <r>
    <x v="1045"/>
    <x v="0"/>
    <x v="3"/>
    <n v="0.84609999999999996"/>
    <x v="13"/>
    <n v="42"/>
    <x v="3"/>
    <x v="9"/>
  </r>
  <r>
    <x v="1045"/>
    <x v="14"/>
    <x v="3"/>
    <n v="1.7113"/>
    <x v="13"/>
    <n v="42"/>
    <x v="3"/>
    <x v="9"/>
  </r>
  <r>
    <x v="1045"/>
    <x v="2"/>
    <x v="3"/>
    <n v="1.7412000000000001"/>
    <x v="13"/>
    <n v="42"/>
    <x v="3"/>
    <x v="9"/>
  </r>
  <r>
    <x v="1045"/>
    <x v="5"/>
    <x v="3"/>
    <n v="1.3787"/>
    <x v="13"/>
    <n v="42"/>
    <x v="3"/>
    <x v="9"/>
  </r>
  <r>
    <x v="1045"/>
    <x v="6"/>
    <x v="3"/>
    <n v="1.7399"/>
    <x v="13"/>
    <n v="42"/>
    <x v="3"/>
    <x v="9"/>
  </r>
  <r>
    <x v="1045"/>
    <x v="15"/>
    <x v="3"/>
    <n v="1.7599"/>
    <x v="13"/>
    <n v="42"/>
    <x v="3"/>
    <x v="9"/>
  </r>
  <r>
    <x v="1045"/>
    <x v="8"/>
    <x v="3"/>
    <n v="1.7807999999999999"/>
    <x v="13"/>
    <n v="42"/>
    <x v="3"/>
    <x v="9"/>
  </r>
  <r>
    <x v="1045"/>
    <x v="9"/>
    <x v="3"/>
    <n v="1.9554"/>
    <x v="13"/>
    <n v="42"/>
    <x v="3"/>
    <x v="9"/>
  </r>
  <r>
    <x v="1045"/>
    <x v="10"/>
    <x v="3"/>
    <n v="1.9622999999999999"/>
    <x v="13"/>
    <n v="42"/>
    <x v="3"/>
    <x v="9"/>
  </r>
  <r>
    <x v="1045"/>
    <x v="12"/>
    <x v="3"/>
    <n v="2.2501000000000002"/>
    <x v="13"/>
    <n v="42"/>
    <x v="3"/>
    <x v="9"/>
  </r>
  <r>
    <x v="1045"/>
    <x v="18"/>
    <x v="3"/>
    <n v="1.9892000000000001"/>
    <x v="13"/>
    <n v="42"/>
    <x v="3"/>
    <x v="9"/>
  </r>
  <r>
    <x v="1045"/>
    <x v="19"/>
    <x v="3"/>
    <n v="2.0886"/>
    <x v="13"/>
    <n v="42"/>
    <x v="3"/>
    <x v="9"/>
  </r>
  <r>
    <x v="1045"/>
    <x v="13"/>
    <x v="3"/>
    <n v="1.14594"/>
    <x v="13"/>
    <n v="42"/>
    <x v="3"/>
    <x v="9"/>
  </r>
  <r>
    <x v="1045"/>
    <x v="20"/>
    <x v="3"/>
    <n v="1.6315999999999999"/>
    <x v="13"/>
    <n v="42"/>
    <x v="3"/>
    <x v="9"/>
  </r>
  <r>
    <x v="1045"/>
    <x v="0"/>
    <x v="2"/>
    <n v="0.47377710000000001"/>
    <x v="13"/>
    <n v="42"/>
    <x v="3"/>
    <x v="9"/>
  </r>
  <r>
    <x v="1045"/>
    <x v="14"/>
    <x v="2"/>
    <n v="0.94856079999999998"/>
    <x v="13"/>
    <n v="42"/>
    <x v="3"/>
    <x v="9"/>
  </r>
  <r>
    <x v="1045"/>
    <x v="2"/>
    <x v="2"/>
    <n v="0.97286980000000001"/>
    <x v="13"/>
    <n v="42"/>
    <x v="3"/>
    <x v="9"/>
  </r>
  <r>
    <x v="1045"/>
    <x v="5"/>
    <x v="2"/>
    <n v="1.033698"/>
    <x v="13"/>
    <n v="42"/>
    <x v="3"/>
    <x v="9"/>
  </r>
  <r>
    <x v="1045"/>
    <x v="6"/>
    <x v="2"/>
    <n v="0.94535290000000005"/>
    <x v="13"/>
    <n v="42"/>
    <x v="3"/>
    <x v="9"/>
  </r>
  <r>
    <x v="1045"/>
    <x v="15"/>
    <x v="2"/>
    <n v="0.85268299999999997"/>
    <x v="13"/>
    <n v="42"/>
    <x v="3"/>
    <x v="9"/>
  </r>
  <r>
    <x v="1045"/>
    <x v="8"/>
    <x v="2"/>
    <n v="0.86967490000000003"/>
    <x v="13"/>
    <n v="42"/>
    <x v="3"/>
    <x v="9"/>
  </r>
  <r>
    <x v="1045"/>
    <x v="9"/>
    <x v="2"/>
    <n v="1.0116259999999999"/>
    <x v="13"/>
    <n v="42"/>
    <x v="3"/>
    <x v="9"/>
  </r>
  <r>
    <x v="1045"/>
    <x v="10"/>
    <x v="2"/>
    <n v="1.017236"/>
    <x v="13"/>
    <n v="42"/>
    <x v="3"/>
    <x v="9"/>
  </r>
  <r>
    <x v="1045"/>
    <x v="12"/>
    <x v="2"/>
    <n v="1.25122"/>
    <x v="13"/>
    <n v="42"/>
    <x v="3"/>
    <x v="9"/>
  </r>
  <r>
    <x v="1045"/>
    <x v="18"/>
    <x v="2"/>
    <n v="1.4339360000000001"/>
    <x v="13"/>
    <n v="42"/>
    <x v="3"/>
    <x v="9"/>
  </r>
  <r>
    <x v="1045"/>
    <x v="19"/>
    <x v="2"/>
    <n v="1.461549"/>
    <x v="13"/>
    <n v="42"/>
    <x v="3"/>
    <x v="9"/>
  </r>
  <r>
    <x v="1045"/>
    <x v="13"/>
    <x v="2"/>
    <n v="0.8243161"/>
    <x v="13"/>
    <n v="42"/>
    <x v="3"/>
    <x v="9"/>
  </r>
  <r>
    <x v="1045"/>
    <x v="20"/>
    <x v="2"/>
    <n v="1.090004"/>
    <x v="13"/>
    <n v="42"/>
    <x v="3"/>
    <x v="9"/>
  </r>
  <r>
    <x v="1045"/>
    <x v="0"/>
    <x v="0"/>
    <n v="0.21410899999999999"/>
    <x v="13"/>
    <n v="42"/>
    <x v="3"/>
    <x v="9"/>
  </r>
  <r>
    <x v="1045"/>
    <x v="14"/>
    <x v="0"/>
    <n v="0.44274000000000002"/>
    <x v="13"/>
    <n v="42"/>
    <x v="3"/>
    <x v="9"/>
  </r>
  <r>
    <x v="1045"/>
    <x v="2"/>
    <x v="0"/>
    <n v="0.44274000000000002"/>
    <x v="13"/>
    <n v="42"/>
    <x v="3"/>
    <x v="9"/>
  </r>
  <r>
    <x v="1045"/>
    <x v="5"/>
    <x v="0"/>
    <n v="0.18639"/>
    <x v="13"/>
    <n v="42"/>
    <x v="3"/>
    <x v="9"/>
  </r>
  <r>
    <x v="1045"/>
    <x v="6"/>
    <x v="0"/>
    <n v="0.46920000000000001"/>
    <x v="13"/>
    <n v="42"/>
    <x v="3"/>
    <x v="9"/>
  </r>
  <r>
    <x v="1045"/>
    <x v="15"/>
    <x v="0"/>
    <n v="0.57813000000000003"/>
    <x v="13"/>
    <n v="42"/>
    <x v="3"/>
    <x v="9"/>
  </r>
  <r>
    <x v="1045"/>
    <x v="8"/>
    <x v="0"/>
    <n v="0.57813000000000003"/>
    <x v="13"/>
    <n v="42"/>
    <x v="3"/>
    <x v="9"/>
  </r>
  <r>
    <x v="1045"/>
    <x v="9"/>
    <x v="0"/>
    <n v="0.57813000000000003"/>
    <x v="13"/>
    <n v="42"/>
    <x v="3"/>
    <x v="9"/>
  </r>
  <r>
    <x v="1045"/>
    <x v="10"/>
    <x v="0"/>
    <n v="0.57813000000000003"/>
    <x v="13"/>
    <n v="42"/>
    <x v="3"/>
    <x v="9"/>
  </r>
  <r>
    <x v="1045"/>
    <x v="12"/>
    <x v="0"/>
    <n v="0.57813000000000003"/>
    <x v="13"/>
    <n v="42"/>
    <x v="3"/>
    <x v="9"/>
  </r>
  <r>
    <x v="1045"/>
    <x v="18"/>
    <x v="0"/>
    <n v="0.18329999999999999"/>
    <x v="13"/>
    <n v="42"/>
    <x v="3"/>
    <x v="9"/>
  </r>
  <r>
    <x v="1045"/>
    <x v="19"/>
    <x v="0"/>
    <n v="0.23649999999999999"/>
    <x v="13"/>
    <n v="42"/>
    <x v="3"/>
    <x v="9"/>
  </r>
  <r>
    <x v="1045"/>
    <x v="13"/>
    <x v="0"/>
    <n v="0.18978999999999999"/>
    <x v="13"/>
    <n v="42"/>
    <x v="3"/>
    <x v="9"/>
  </r>
  <r>
    <x v="1045"/>
    <x v="20"/>
    <x v="0"/>
    <n v="0.23649999999999999"/>
    <x v="13"/>
    <n v="42"/>
    <x v="3"/>
    <x v="9"/>
  </r>
  <r>
    <x v="1045"/>
    <x v="0"/>
    <x v="1"/>
    <n v="0.15821379999999999"/>
    <x v="13"/>
    <n v="42"/>
    <x v="3"/>
    <x v="9"/>
  </r>
  <r>
    <x v="1045"/>
    <x v="14"/>
    <x v="1"/>
    <n v="0.31999919999999998"/>
    <x v="13"/>
    <n v="42"/>
    <x v="3"/>
    <x v="9"/>
  </r>
  <r>
    <x v="1045"/>
    <x v="2"/>
    <x v="1"/>
    <n v="0.3255903"/>
    <x v="13"/>
    <n v="42"/>
    <x v="3"/>
    <x v="9"/>
  </r>
  <r>
    <x v="1045"/>
    <x v="5"/>
    <x v="1"/>
    <n v="0.15861149999999999"/>
    <x v="13"/>
    <n v="42"/>
    <x v="3"/>
    <x v="9"/>
  </r>
  <r>
    <x v="1045"/>
    <x v="6"/>
    <x v="1"/>
    <n v="0.3253472"/>
    <x v="13"/>
    <n v="42"/>
    <x v="3"/>
    <x v="9"/>
  </r>
  <r>
    <x v="1045"/>
    <x v="15"/>
    <x v="1"/>
    <n v="0.32908700000000002"/>
    <x v="13"/>
    <n v="42"/>
    <x v="3"/>
    <x v="9"/>
  </r>
  <r>
    <x v="1045"/>
    <x v="8"/>
    <x v="1"/>
    <n v="0.33299509999999999"/>
    <x v="13"/>
    <n v="42"/>
    <x v="3"/>
    <x v="9"/>
  </r>
  <r>
    <x v="1045"/>
    <x v="9"/>
    <x v="1"/>
    <n v="0.36564390000000002"/>
    <x v="13"/>
    <n v="42"/>
    <x v="3"/>
    <x v="9"/>
  </r>
  <r>
    <x v="1045"/>
    <x v="10"/>
    <x v="1"/>
    <n v="0.36693419999999999"/>
    <x v="13"/>
    <n v="42"/>
    <x v="3"/>
    <x v="9"/>
  </r>
  <r>
    <x v="1045"/>
    <x v="12"/>
    <x v="1"/>
    <n v="0.42075040000000002"/>
    <x v="13"/>
    <n v="42"/>
    <x v="3"/>
    <x v="9"/>
  </r>
  <r>
    <x v="1045"/>
    <x v="18"/>
    <x v="1"/>
    <n v="0.37196420000000002"/>
    <x v="13"/>
    <n v="42"/>
    <x v="3"/>
    <x v="9"/>
  </r>
  <r>
    <x v="1045"/>
    <x v="19"/>
    <x v="1"/>
    <n v="0.39055119999999999"/>
    <x v="13"/>
    <n v="42"/>
    <x v="3"/>
    <x v="9"/>
  </r>
  <r>
    <x v="1045"/>
    <x v="13"/>
    <x v="1"/>
    <n v="0.1318338"/>
    <x v="13"/>
    <n v="42"/>
    <x v="3"/>
    <x v="9"/>
  </r>
  <r>
    <x v="1045"/>
    <x v="20"/>
    <x v="1"/>
    <n v="0.30509589999999998"/>
    <x v="13"/>
    <n v="42"/>
    <x v="3"/>
    <x v="9"/>
  </r>
  <r>
    <x v="1046"/>
    <x v="0"/>
    <x v="3"/>
    <n v="0.84609999999999996"/>
    <x v="13"/>
    <n v="43"/>
    <x v="3"/>
    <x v="9"/>
  </r>
  <r>
    <x v="1046"/>
    <x v="14"/>
    <x v="3"/>
    <n v="1.7262999999999999"/>
    <x v="13"/>
    <n v="43"/>
    <x v="3"/>
    <x v="9"/>
  </r>
  <r>
    <x v="1046"/>
    <x v="2"/>
    <x v="3"/>
    <n v="1.7582"/>
    <x v="13"/>
    <n v="43"/>
    <x v="3"/>
    <x v="9"/>
  </r>
  <r>
    <x v="1046"/>
    <x v="5"/>
    <x v="3"/>
    <n v="1.3925000000000001"/>
    <x v="13"/>
    <n v="43"/>
    <x v="3"/>
    <x v="9"/>
  </r>
  <r>
    <x v="1046"/>
    <x v="6"/>
    <x v="3"/>
    <n v="1.7601"/>
    <x v="13"/>
    <n v="43"/>
    <x v="3"/>
    <x v="9"/>
  </r>
  <r>
    <x v="1046"/>
    <x v="15"/>
    <x v="3"/>
    <n v="1.774"/>
    <x v="13"/>
    <n v="43"/>
    <x v="3"/>
    <x v="9"/>
  </r>
  <r>
    <x v="1046"/>
    <x v="8"/>
    <x v="3"/>
    <n v="1.8008"/>
    <x v="13"/>
    <n v="43"/>
    <x v="3"/>
    <x v="9"/>
  </r>
  <r>
    <x v="1046"/>
    <x v="9"/>
    <x v="3"/>
    <n v="1.9650000000000001"/>
    <x v="13"/>
    <n v="43"/>
    <x v="3"/>
    <x v="9"/>
  </r>
  <r>
    <x v="1046"/>
    <x v="10"/>
    <x v="3"/>
    <n v="1.9843"/>
    <x v="13"/>
    <n v="43"/>
    <x v="3"/>
    <x v="9"/>
  </r>
  <r>
    <x v="1046"/>
    <x v="12"/>
    <x v="3"/>
    <n v="2.2496999999999998"/>
    <x v="13"/>
    <n v="43"/>
    <x v="3"/>
    <x v="9"/>
  </r>
  <r>
    <x v="1046"/>
    <x v="18"/>
    <x v="3"/>
    <n v="2.0771999999999999"/>
    <x v="13"/>
    <n v="43"/>
    <x v="3"/>
    <x v="9"/>
  </r>
  <r>
    <x v="1046"/>
    <x v="19"/>
    <x v="3"/>
    <n v="2.1631"/>
    <x v="13"/>
    <n v="43"/>
    <x v="3"/>
    <x v="9"/>
  </r>
  <r>
    <x v="1046"/>
    <x v="13"/>
    <x v="3"/>
    <n v="1.1467000000000001"/>
    <x v="13"/>
    <n v="43"/>
    <x v="3"/>
    <x v="9"/>
  </r>
  <r>
    <x v="1046"/>
    <x v="20"/>
    <x v="3"/>
    <n v="1.6315999999999999"/>
    <x v="13"/>
    <n v="43"/>
    <x v="3"/>
    <x v="9"/>
  </r>
  <r>
    <x v="1046"/>
    <x v="0"/>
    <x v="2"/>
    <n v="0.47377710000000001"/>
    <x v="13"/>
    <n v="43"/>
    <x v="3"/>
    <x v="9"/>
  </r>
  <r>
    <x v="1046"/>
    <x v="14"/>
    <x v="2"/>
    <n v="0.9607559"/>
    <x v="13"/>
    <n v="43"/>
    <x v="3"/>
    <x v="9"/>
  </r>
  <r>
    <x v="1046"/>
    <x v="2"/>
    <x v="2"/>
    <n v="0.98669099999999998"/>
    <x v="13"/>
    <n v="43"/>
    <x v="3"/>
    <x v="9"/>
  </r>
  <r>
    <x v="1046"/>
    <x v="5"/>
    <x v="2"/>
    <n v="1.045911"/>
    <x v="13"/>
    <n v="43"/>
    <x v="3"/>
    <x v="9"/>
  </r>
  <r>
    <x v="1046"/>
    <x v="6"/>
    <x v="2"/>
    <n v="0.96177559999999995"/>
    <x v="13"/>
    <n v="43"/>
    <x v="3"/>
    <x v="9"/>
  </r>
  <r>
    <x v="1046"/>
    <x v="15"/>
    <x v="2"/>
    <n v="0.86414650000000004"/>
    <x v="13"/>
    <n v="43"/>
    <x v="3"/>
    <x v="9"/>
  </r>
  <r>
    <x v="1046"/>
    <x v="8"/>
    <x v="2"/>
    <n v="0.88593500000000003"/>
    <x v="13"/>
    <n v="43"/>
    <x v="3"/>
    <x v="9"/>
  </r>
  <r>
    <x v="1046"/>
    <x v="9"/>
    <x v="2"/>
    <n v="1.019431"/>
    <x v="13"/>
    <n v="43"/>
    <x v="3"/>
    <x v="9"/>
  </r>
  <r>
    <x v="1046"/>
    <x v="10"/>
    <x v="2"/>
    <n v="1.0351220000000001"/>
    <x v="13"/>
    <n v="43"/>
    <x v="3"/>
    <x v="9"/>
  </r>
  <r>
    <x v="1046"/>
    <x v="12"/>
    <x v="2"/>
    <n v="1.250894"/>
    <x v="13"/>
    <n v="43"/>
    <x v="3"/>
    <x v="9"/>
  </r>
  <r>
    <x v="1046"/>
    <x v="18"/>
    <x v="2"/>
    <n v="1.5054799999999999"/>
    <x v="13"/>
    <n v="43"/>
    <x v="3"/>
    <x v="9"/>
  </r>
  <r>
    <x v="1046"/>
    <x v="19"/>
    <x v="2"/>
    <n v="1.5221180000000001"/>
    <x v="13"/>
    <n v="43"/>
    <x v="3"/>
    <x v="9"/>
  </r>
  <r>
    <x v="1046"/>
    <x v="13"/>
    <x v="2"/>
    <n v="0.82498870000000002"/>
    <x v="13"/>
    <n v="43"/>
    <x v="3"/>
    <x v="9"/>
  </r>
  <r>
    <x v="1046"/>
    <x v="20"/>
    <x v="2"/>
    <n v="1.090004"/>
    <x v="13"/>
    <n v="43"/>
    <x v="3"/>
    <x v="9"/>
  </r>
  <r>
    <x v="1046"/>
    <x v="0"/>
    <x v="0"/>
    <n v="0.21410899999999999"/>
    <x v="13"/>
    <n v="43"/>
    <x v="3"/>
    <x v="9"/>
  </r>
  <r>
    <x v="1046"/>
    <x v="14"/>
    <x v="0"/>
    <n v="0.44274000000000002"/>
    <x v="13"/>
    <n v="43"/>
    <x v="3"/>
    <x v="9"/>
  </r>
  <r>
    <x v="1046"/>
    <x v="2"/>
    <x v="0"/>
    <n v="0.44274000000000002"/>
    <x v="13"/>
    <n v="43"/>
    <x v="3"/>
    <x v="9"/>
  </r>
  <r>
    <x v="1046"/>
    <x v="5"/>
    <x v="0"/>
    <n v="0.18639"/>
    <x v="13"/>
    <n v="43"/>
    <x v="3"/>
    <x v="9"/>
  </r>
  <r>
    <x v="1046"/>
    <x v="6"/>
    <x v="0"/>
    <n v="0.46920000000000001"/>
    <x v="13"/>
    <n v="43"/>
    <x v="3"/>
    <x v="9"/>
  </r>
  <r>
    <x v="1046"/>
    <x v="15"/>
    <x v="0"/>
    <n v="0.57813000000000003"/>
    <x v="13"/>
    <n v="43"/>
    <x v="3"/>
    <x v="9"/>
  </r>
  <r>
    <x v="1046"/>
    <x v="8"/>
    <x v="0"/>
    <n v="0.57813000000000003"/>
    <x v="13"/>
    <n v="43"/>
    <x v="3"/>
    <x v="9"/>
  </r>
  <r>
    <x v="1046"/>
    <x v="9"/>
    <x v="0"/>
    <n v="0.57813000000000003"/>
    <x v="13"/>
    <n v="43"/>
    <x v="3"/>
    <x v="9"/>
  </r>
  <r>
    <x v="1046"/>
    <x v="10"/>
    <x v="0"/>
    <n v="0.57813000000000003"/>
    <x v="13"/>
    <n v="43"/>
    <x v="3"/>
    <x v="9"/>
  </r>
  <r>
    <x v="1046"/>
    <x v="12"/>
    <x v="0"/>
    <n v="0.57813000000000003"/>
    <x v="13"/>
    <n v="43"/>
    <x v="3"/>
    <x v="9"/>
  </r>
  <r>
    <x v="1046"/>
    <x v="18"/>
    <x v="0"/>
    <n v="0.18329999999999999"/>
    <x v="13"/>
    <n v="43"/>
    <x v="3"/>
    <x v="9"/>
  </r>
  <r>
    <x v="1046"/>
    <x v="19"/>
    <x v="0"/>
    <n v="0.23649999999999999"/>
    <x v="13"/>
    <n v="43"/>
    <x v="3"/>
    <x v="9"/>
  </r>
  <r>
    <x v="1046"/>
    <x v="13"/>
    <x v="0"/>
    <n v="0.18978999999999999"/>
    <x v="13"/>
    <n v="43"/>
    <x v="3"/>
    <x v="9"/>
  </r>
  <r>
    <x v="1046"/>
    <x v="20"/>
    <x v="0"/>
    <n v="0.23649999999999999"/>
    <x v="13"/>
    <n v="43"/>
    <x v="3"/>
    <x v="9"/>
  </r>
  <r>
    <x v="1046"/>
    <x v="0"/>
    <x v="1"/>
    <n v="0.15821379999999999"/>
    <x v="13"/>
    <n v="43"/>
    <x v="3"/>
    <x v="9"/>
  </r>
  <r>
    <x v="1046"/>
    <x v="14"/>
    <x v="1"/>
    <n v="0.32280409999999998"/>
    <x v="13"/>
    <n v="43"/>
    <x v="3"/>
    <x v="9"/>
  </r>
  <r>
    <x v="1046"/>
    <x v="2"/>
    <x v="1"/>
    <n v="0.32876909999999998"/>
    <x v="13"/>
    <n v="43"/>
    <x v="3"/>
    <x v="9"/>
  </r>
  <r>
    <x v="1046"/>
    <x v="5"/>
    <x v="1"/>
    <n v="0.16019910000000001"/>
    <x v="13"/>
    <n v="43"/>
    <x v="3"/>
    <x v="9"/>
  </r>
  <r>
    <x v="1046"/>
    <x v="6"/>
    <x v="1"/>
    <n v="0.32912439999999998"/>
    <x v="13"/>
    <n v="43"/>
    <x v="3"/>
    <x v="9"/>
  </r>
  <r>
    <x v="1046"/>
    <x v="15"/>
    <x v="1"/>
    <n v="0.33172360000000001"/>
    <x v="13"/>
    <n v="43"/>
    <x v="3"/>
    <x v="9"/>
  </r>
  <r>
    <x v="1046"/>
    <x v="8"/>
    <x v="1"/>
    <n v="0.33673500000000001"/>
    <x v="13"/>
    <n v="43"/>
    <x v="3"/>
    <x v="9"/>
  </r>
  <r>
    <x v="1046"/>
    <x v="9"/>
    <x v="1"/>
    <n v="0.36743900000000002"/>
    <x v="13"/>
    <n v="43"/>
    <x v="3"/>
    <x v="9"/>
  </r>
  <r>
    <x v="1046"/>
    <x v="10"/>
    <x v="1"/>
    <n v="0.37104799999999999"/>
    <x v="13"/>
    <n v="43"/>
    <x v="3"/>
    <x v="9"/>
  </r>
  <r>
    <x v="1046"/>
    <x v="12"/>
    <x v="1"/>
    <n v="0.42067559999999998"/>
    <x v="13"/>
    <n v="43"/>
    <x v="3"/>
    <x v="9"/>
  </r>
  <r>
    <x v="1046"/>
    <x v="18"/>
    <x v="1"/>
    <n v="0.38841949999999997"/>
    <x v="13"/>
    <n v="43"/>
    <x v="3"/>
    <x v="9"/>
  </r>
  <r>
    <x v="1046"/>
    <x v="19"/>
    <x v="1"/>
    <n v="0.40448210000000001"/>
    <x v="13"/>
    <n v="43"/>
    <x v="3"/>
    <x v="9"/>
  </r>
  <r>
    <x v="1046"/>
    <x v="13"/>
    <x v="1"/>
    <n v="0.13192119999999999"/>
    <x v="13"/>
    <n v="43"/>
    <x v="3"/>
    <x v="9"/>
  </r>
  <r>
    <x v="1046"/>
    <x v="20"/>
    <x v="1"/>
    <n v="0.30509589999999998"/>
    <x v="13"/>
    <n v="43"/>
    <x v="3"/>
    <x v="9"/>
  </r>
  <r>
    <x v="1047"/>
    <x v="0"/>
    <x v="3"/>
    <n v="0.84940000000000004"/>
    <x v="13"/>
    <n v="44"/>
    <x v="3"/>
    <x v="9"/>
  </r>
  <r>
    <x v="1047"/>
    <x v="14"/>
    <x v="3"/>
    <n v="1.7059"/>
    <x v="13"/>
    <n v="44"/>
    <x v="3"/>
    <x v="9"/>
  </r>
  <r>
    <x v="1047"/>
    <x v="2"/>
    <x v="3"/>
    <n v="1.7338"/>
    <x v="13"/>
    <n v="44"/>
    <x v="3"/>
    <x v="9"/>
  </r>
  <r>
    <x v="1047"/>
    <x v="5"/>
    <x v="3"/>
    <n v="1.3756999999999999"/>
    <x v="13"/>
    <n v="44"/>
    <x v="3"/>
    <x v="9"/>
  </r>
  <r>
    <x v="1047"/>
    <x v="6"/>
    <x v="3"/>
    <n v="1.7374000000000001"/>
    <x v="13"/>
    <n v="44"/>
    <x v="3"/>
    <x v="9"/>
  </r>
  <r>
    <x v="1047"/>
    <x v="15"/>
    <x v="3"/>
    <n v="1.7683"/>
    <x v="13"/>
    <n v="44"/>
    <x v="3"/>
    <x v="9"/>
  </r>
  <r>
    <x v="1047"/>
    <x v="8"/>
    <x v="3"/>
    <n v="1.7956000000000001"/>
    <x v="13"/>
    <n v="44"/>
    <x v="3"/>
    <x v="9"/>
  </r>
  <r>
    <x v="1047"/>
    <x v="9"/>
    <x v="3"/>
    <n v="1.9617"/>
    <x v="13"/>
    <n v="44"/>
    <x v="3"/>
    <x v="9"/>
  </r>
  <r>
    <x v="1047"/>
    <x v="10"/>
    <x v="3"/>
    <n v="1.9758"/>
    <x v="13"/>
    <n v="44"/>
    <x v="3"/>
    <x v="9"/>
  </r>
  <r>
    <x v="1047"/>
    <x v="12"/>
    <x v="3"/>
    <n v="2.2511000000000001"/>
    <x v="13"/>
    <n v="44"/>
    <x v="3"/>
    <x v="9"/>
  </r>
  <r>
    <x v="1047"/>
    <x v="18"/>
    <x v="3"/>
    <n v="2.1061999999999999"/>
    <x v="13"/>
    <n v="44"/>
    <x v="3"/>
    <x v="9"/>
  </r>
  <r>
    <x v="1047"/>
    <x v="19"/>
    <x v="3"/>
    <n v="2.2027999999999999"/>
    <x v="13"/>
    <n v="44"/>
    <x v="3"/>
    <x v="9"/>
  </r>
  <r>
    <x v="1047"/>
    <x v="13"/>
    <x v="3"/>
    <n v="1.1677999999999999"/>
    <x v="13"/>
    <n v="44"/>
    <x v="3"/>
    <x v="9"/>
  </r>
  <r>
    <x v="1047"/>
    <x v="20"/>
    <x v="3"/>
    <n v="1.6746000000000001"/>
    <x v="13"/>
    <n v="44"/>
    <x v="3"/>
    <x v="9"/>
  </r>
  <r>
    <x v="1047"/>
    <x v="0"/>
    <x v="2"/>
    <n v="0.4764601"/>
    <x v="13"/>
    <n v="44"/>
    <x v="3"/>
    <x v="9"/>
  </r>
  <r>
    <x v="1047"/>
    <x v="14"/>
    <x v="2"/>
    <n v="0.94417059999999997"/>
    <x v="13"/>
    <n v="44"/>
    <x v="3"/>
    <x v="9"/>
  </r>
  <r>
    <x v="1047"/>
    <x v="2"/>
    <x v="2"/>
    <n v="0.96685359999999998"/>
    <x v="13"/>
    <n v="44"/>
    <x v="3"/>
    <x v="9"/>
  </r>
  <r>
    <x v="1047"/>
    <x v="5"/>
    <x v="2"/>
    <n v="1.0310440000000001"/>
    <x v="13"/>
    <n v="44"/>
    <x v="3"/>
    <x v="9"/>
  </r>
  <r>
    <x v="1047"/>
    <x v="6"/>
    <x v="2"/>
    <n v="0.9433203"/>
    <x v="13"/>
    <n v="44"/>
    <x v="3"/>
    <x v="9"/>
  </r>
  <r>
    <x v="1047"/>
    <x v="15"/>
    <x v="2"/>
    <n v="0.85951230000000001"/>
    <x v="13"/>
    <n v="44"/>
    <x v="3"/>
    <x v="9"/>
  </r>
  <r>
    <x v="1047"/>
    <x v="8"/>
    <x v="2"/>
    <n v="0.88170740000000003"/>
    <x v="13"/>
    <n v="44"/>
    <x v="3"/>
    <x v="9"/>
  </r>
  <r>
    <x v="1047"/>
    <x v="9"/>
    <x v="2"/>
    <n v="1.016748"/>
    <x v="13"/>
    <n v="44"/>
    <x v="3"/>
    <x v="9"/>
  </r>
  <r>
    <x v="1047"/>
    <x v="10"/>
    <x v="2"/>
    <n v="1.028211"/>
    <x v="13"/>
    <n v="44"/>
    <x v="3"/>
    <x v="9"/>
  </r>
  <r>
    <x v="1047"/>
    <x v="12"/>
    <x v="2"/>
    <n v="1.252033"/>
    <x v="13"/>
    <n v="44"/>
    <x v="3"/>
    <x v="9"/>
  </r>
  <r>
    <x v="1047"/>
    <x v="18"/>
    <x v="2"/>
    <n v="1.529058"/>
    <x v="13"/>
    <n v="44"/>
    <x v="3"/>
    <x v="9"/>
  </r>
  <r>
    <x v="1047"/>
    <x v="19"/>
    <x v="2"/>
    <n v="1.5543940000000001"/>
    <x v="13"/>
    <n v="44"/>
    <x v="3"/>
    <x v="9"/>
  </r>
  <r>
    <x v="1047"/>
    <x v="13"/>
    <x v="2"/>
    <n v="0.84366129999999995"/>
    <x v="13"/>
    <n v="44"/>
    <x v="3"/>
    <x v="9"/>
  </r>
  <r>
    <x v="1047"/>
    <x v="20"/>
    <x v="2"/>
    <n v="1.1249629999999999"/>
    <x v="13"/>
    <n v="44"/>
    <x v="3"/>
    <x v="9"/>
  </r>
  <r>
    <x v="1047"/>
    <x v="0"/>
    <x v="0"/>
    <n v="0.21410899999999999"/>
    <x v="13"/>
    <n v="44"/>
    <x v="3"/>
    <x v="9"/>
  </r>
  <r>
    <x v="1047"/>
    <x v="14"/>
    <x v="0"/>
    <n v="0.44274000000000002"/>
    <x v="13"/>
    <n v="44"/>
    <x v="3"/>
    <x v="9"/>
  </r>
  <r>
    <x v="1047"/>
    <x v="2"/>
    <x v="0"/>
    <n v="0.44274000000000002"/>
    <x v="13"/>
    <n v="44"/>
    <x v="3"/>
    <x v="9"/>
  </r>
  <r>
    <x v="1047"/>
    <x v="5"/>
    <x v="0"/>
    <n v="0.18639"/>
    <x v="13"/>
    <n v="44"/>
    <x v="3"/>
    <x v="9"/>
  </r>
  <r>
    <x v="1047"/>
    <x v="6"/>
    <x v="0"/>
    <n v="0.46920000000000001"/>
    <x v="13"/>
    <n v="44"/>
    <x v="3"/>
    <x v="9"/>
  </r>
  <r>
    <x v="1047"/>
    <x v="15"/>
    <x v="0"/>
    <n v="0.57813000000000003"/>
    <x v="13"/>
    <n v="44"/>
    <x v="3"/>
    <x v="9"/>
  </r>
  <r>
    <x v="1047"/>
    <x v="8"/>
    <x v="0"/>
    <n v="0.57813000000000003"/>
    <x v="13"/>
    <n v="44"/>
    <x v="3"/>
    <x v="9"/>
  </r>
  <r>
    <x v="1047"/>
    <x v="9"/>
    <x v="0"/>
    <n v="0.57813000000000003"/>
    <x v="13"/>
    <n v="44"/>
    <x v="3"/>
    <x v="9"/>
  </r>
  <r>
    <x v="1047"/>
    <x v="10"/>
    <x v="0"/>
    <n v="0.57813000000000003"/>
    <x v="13"/>
    <n v="44"/>
    <x v="3"/>
    <x v="9"/>
  </r>
  <r>
    <x v="1047"/>
    <x v="12"/>
    <x v="0"/>
    <n v="0.57813000000000003"/>
    <x v="13"/>
    <n v="44"/>
    <x v="3"/>
    <x v="9"/>
  </r>
  <r>
    <x v="1047"/>
    <x v="18"/>
    <x v="0"/>
    <n v="0.18329999999999999"/>
    <x v="13"/>
    <n v="44"/>
    <x v="3"/>
    <x v="9"/>
  </r>
  <r>
    <x v="1047"/>
    <x v="19"/>
    <x v="0"/>
    <n v="0.23649999999999999"/>
    <x v="13"/>
    <n v="44"/>
    <x v="3"/>
    <x v="9"/>
  </r>
  <r>
    <x v="1047"/>
    <x v="13"/>
    <x v="0"/>
    <n v="0.18978999999999999"/>
    <x v="13"/>
    <n v="44"/>
    <x v="3"/>
    <x v="9"/>
  </r>
  <r>
    <x v="1047"/>
    <x v="20"/>
    <x v="0"/>
    <n v="0.23649999999999999"/>
    <x v="13"/>
    <n v="44"/>
    <x v="3"/>
    <x v="9"/>
  </r>
  <r>
    <x v="1047"/>
    <x v="0"/>
    <x v="1"/>
    <n v="0.1588309"/>
    <x v="13"/>
    <n v="44"/>
    <x v="3"/>
    <x v="9"/>
  </r>
  <r>
    <x v="1047"/>
    <x v="14"/>
    <x v="1"/>
    <n v="0.31898939999999998"/>
    <x v="13"/>
    <n v="44"/>
    <x v="3"/>
    <x v="9"/>
  </r>
  <r>
    <x v="1047"/>
    <x v="2"/>
    <x v="1"/>
    <n v="0.32420650000000001"/>
    <x v="13"/>
    <n v="44"/>
    <x v="3"/>
    <x v="9"/>
  </r>
  <r>
    <x v="1047"/>
    <x v="5"/>
    <x v="1"/>
    <n v="0.1582664"/>
    <x v="13"/>
    <n v="44"/>
    <x v="3"/>
    <x v="9"/>
  </r>
  <r>
    <x v="1047"/>
    <x v="6"/>
    <x v="1"/>
    <n v="0.32487969999999999"/>
    <x v="13"/>
    <n v="44"/>
    <x v="3"/>
    <x v="9"/>
  </r>
  <r>
    <x v="1047"/>
    <x v="15"/>
    <x v="1"/>
    <n v="0.3306577"/>
    <x v="13"/>
    <n v="44"/>
    <x v="3"/>
    <x v="9"/>
  </r>
  <r>
    <x v="1047"/>
    <x v="8"/>
    <x v="1"/>
    <n v="0.33576260000000002"/>
    <x v="13"/>
    <n v="44"/>
    <x v="3"/>
    <x v="9"/>
  </r>
  <r>
    <x v="1047"/>
    <x v="9"/>
    <x v="1"/>
    <n v="0.36682189999999998"/>
    <x v="13"/>
    <n v="44"/>
    <x v="3"/>
    <x v="9"/>
  </r>
  <r>
    <x v="1047"/>
    <x v="10"/>
    <x v="1"/>
    <n v="0.36945860000000003"/>
    <x v="13"/>
    <n v="44"/>
    <x v="3"/>
    <x v="9"/>
  </r>
  <r>
    <x v="1047"/>
    <x v="12"/>
    <x v="1"/>
    <n v="0.42093740000000002"/>
    <x v="13"/>
    <n v="44"/>
    <x v="3"/>
    <x v="9"/>
  </r>
  <r>
    <x v="1047"/>
    <x v="18"/>
    <x v="1"/>
    <n v="0.39384229999999998"/>
    <x v="13"/>
    <n v="44"/>
    <x v="3"/>
    <x v="9"/>
  </r>
  <r>
    <x v="1047"/>
    <x v="19"/>
    <x v="1"/>
    <n v="0.41190569999999999"/>
    <x v="13"/>
    <n v="44"/>
    <x v="3"/>
    <x v="9"/>
  </r>
  <r>
    <x v="1047"/>
    <x v="13"/>
    <x v="1"/>
    <n v="0.13434869999999999"/>
    <x v="13"/>
    <n v="44"/>
    <x v="3"/>
    <x v="9"/>
  </r>
  <r>
    <x v="1047"/>
    <x v="20"/>
    <x v="1"/>
    <n v="0.31313659999999999"/>
    <x v="13"/>
    <n v="44"/>
    <x v="3"/>
    <x v="9"/>
  </r>
  <r>
    <x v="1048"/>
    <x v="0"/>
    <x v="3"/>
    <n v="0.85150000000000003"/>
    <x v="13"/>
    <n v="45"/>
    <x v="3"/>
    <x v="10"/>
  </r>
  <r>
    <x v="1048"/>
    <x v="14"/>
    <x v="3"/>
    <n v="1.6923999999999999"/>
    <x v="13"/>
    <n v="45"/>
    <x v="3"/>
    <x v="10"/>
  </r>
  <r>
    <x v="1048"/>
    <x v="2"/>
    <x v="3"/>
    <n v="1.7235"/>
    <x v="13"/>
    <n v="45"/>
    <x v="3"/>
    <x v="10"/>
  </r>
  <r>
    <x v="1048"/>
    <x v="5"/>
    <x v="3"/>
    <n v="1.3642000000000001"/>
    <x v="13"/>
    <n v="45"/>
    <x v="3"/>
    <x v="10"/>
  </r>
  <r>
    <x v="1048"/>
    <x v="6"/>
    <x v="3"/>
    <n v="1.7271000000000001"/>
    <x v="13"/>
    <n v="45"/>
    <x v="3"/>
    <x v="10"/>
  </r>
  <r>
    <x v="1048"/>
    <x v="15"/>
    <x v="3"/>
    <n v="1.7642"/>
    <x v="13"/>
    <n v="45"/>
    <x v="3"/>
    <x v="10"/>
  </r>
  <r>
    <x v="1048"/>
    <x v="8"/>
    <x v="3"/>
    <n v="1.792"/>
    <x v="13"/>
    <n v="45"/>
    <x v="3"/>
    <x v="10"/>
  </r>
  <r>
    <x v="1048"/>
    <x v="9"/>
    <x v="3"/>
    <n v="1.9581"/>
    <x v="13"/>
    <n v="45"/>
    <x v="3"/>
    <x v="10"/>
  </r>
  <r>
    <x v="1048"/>
    <x v="10"/>
    <x v="3"/>
    <n v="1.9718"/>
    <x v="13"/>
    <n v="45"/>
    <x v="3"/>
    <x v="10"/>
  </r>
  <r>
    <x v="1048"/>
    <x v="12"/>
    <x v="3"/>
    <n v="2.2389000000000001"/>
    <x v="13"/>
    <n v="45"/>
    <x v="3"/>
    <x v="10"/>
  </r>
  <r>
    <x v="1048"/>
    <x v="18"/>
    <x v="3"/>
    <n v="2.0941999999999998"/>
    <x v="13"/>
    <n v="45"/>
    <x v="3"/>
    <x v="10"/>
  </r>
  <r>
    <x v="1048"/>
    <x v="19"/>
    <x v="3"/>
    <n v="2.2176"/>
    <x v="13"/>
    <n v="45"/>
    <x v="3"/>
    <x v="10"/>
  </r>
  <r>
    <x v="1048"/>
    <x v="13"/>
    <x v="3"/>
    <n v="1.1493"/>
    <x v="13"/>
    <n v="45"/>
    <x v="3"/>
    <x v="10"/>
  </r>
  <r>
    <x v="1048"/>
    <x v="20"/>
    <x v="3"/>
    <n v="1.7445999999999999"/>
    <x v="13"/>
    <n v="45"/>
    <x v="3"/>
    <x v="10"/>
  </r>
  <r>
    <x v="1048"/>
    <x v="0"/>
    <x v="2"/>
    <n v="0.47816740000000002"/>
    <x v="13"/>
    <n v="45"/>
    <x v="3"/>
    <x v="10"/>
  </r>
  <r>
    <x v="1048"/>
    <x v="14"/>
    <x v="2"/>
    <n v="0.933195"/>
    <x v="13"/>
    <n v="45"/>
    <x v="3"/>
    <x v="10"/>
  </r>
  <r>
    <x v="1048"/>
    <x v="2"/>
    <x v="2"/>
    <n v="0.95847959999999999"/>
    <x v="13"/>
    <n v="45"/>
    <x v="3"/>
    <x v="10"/>
  </r>
  <r>
    <x v="1048"/>
    <x v="5"/>
    <x v="2"/>
    <n v="1.020867"/>
    <x v="13"/>
    <n v="45"/>
    <x v="3"/>
    <x v="10"/>
  </r>
  <r>
    <x v="1048"/>
    <x v="6"/>
    <x v="2"/>
    <n v="0.93494639999999996"/>
    <x v="13"/>
    <n v="45"/>
    <x v="3"/>
    <x v="10"/>
  </r>
  <r>
    <x v="1048"/>
    <x v="15"/>
    <x v="2"/>
    <n v="0.85617889999999996"/>
    <x v="13"/>
    <n v="45"/>
    <x v="3"/>
    <x v="10"/>
  </r>
  <r>
    <x v="1048"/>
    <x v="8"/>
    <x v="2"/>
    <n v="0.87878060000000002"/>
    <x v="13"/>
    <n v="45"/>
    <x v="3"/>
    <x v="10"/>
  </r>
  <r>
    <x v="1048"/>
    <x v="9"/>
    <x v="2"/>
    <n v="1.0138210000000001"/>
    <x v="13"/>
    <n v="45"/>
    <x v="3"/>
    <x v="10"/>
  </r>
  <r>
    <x v="1048"/>
    <x v="10"/>
    <x v="2"/>
    <n v="1.024959"/>
    <x v="13"/>
    <n v="45"/>
    <x v="3"/>
    <x v="10"/>
  </r>
  <r>
    <x v="1048"/>
    <x v="12"/>
    <x v="2"/>
    <n v="1.2421139999999999"/>
    <x v="13"/>
    <n v="45"/>
    <x v="3"/>
    <x v="10"/>
  </r>
  <r>
    <x v="1048"/>
    <x v="18"/>
    <x v="2"/>
    <n v="1.5193019999999999"/>
    <x v="13"/>
    <n v="45"/>
    <x v="3"/>
    <x v="10"/>
  </r>
  <r>
    <x v="1048"/>
    <x v="19"/>
    <x v="2"/>
    <n v="1.566427"/>
    <x v="13"/>
    <n v="45"/>
    <x v="3"/>
    <x v="10"/>
  </r>
  <r>
    <x v="1048"/>
    <x v="13"/>
    <x v="2"/>
    <n v="0.82728959999999996"/>
    <x v="13"/>
    <n v="45"/>
    <x v="3"/>
    <x v="10"/>
  </r>
  <r>
    <x v="1048"/>
    <x v="20"/>
    <x v="2"/>
    <n v="1.1818740000000001"/>
    <x v="13"/>
    <n v="45"/>
    <x v="3"/>
    <x v="10"/>
  </r>
  <r>
    <x v="1048"/>
    <x v="0"/>
    <x v="0"/>
    <n v="0.21410899999999999"/>
    <x v="13"/>
    <n v="45"/>
    <x v="3"/>
    <x v="10"/>
  </r>
  <r>
    <x v="1048"/>
    <x v="14"/>
    <x v="0"/>
    <n v="0.44274000000000002"/>
    <x v="13"/>
    <n v="45"/>
    <x v="3"/>
    <x v="10"/>
  </r>
  <r>
    <x v="1048"/>
    <x v="2"/>
    <x v="0"/>
    <n v="0.44274000000000002"/>
    <x v="13"/>
    <n v="45"/>
    <x v="3"/>
    <x v="10"/>
  </r>
  <r>
    <x v="1048"/>
    <x v="5"/>
    <x v="0"/>
    <n v="0.18639"/>
    <x v="13"/>
    <n v="45"/>
    <x v="3"/>
    <x v="10"/>
  </r>
  <r>
    <x v="1048"/>
    <x v="6"/>
    <x v="0"/>
    <n v="0.46920000000000001"/>
    <x v="13"/>
    <n v="45"/>
    <x v="3"/>
    <x v="10"/>
  </r>
  <r>
    <x v="1048"/>
    <x v="15"/>
    <x v="0"/>
    <n v="0.57813000000000003"/>
    <x v="13"/>
    <n v="45"/>
    <x v="3"/>
    <x v="10"/>
  </r>
  <r>
    <x v="1048"/>
    <x v="8"/>
    <x v="0"/>
    <n v="0.57813000000000003"/>
    <x v="13"/>
    <n v="45"/>
    <x v="3"/>
    <x v="10"/>
  </r>
  <r>
    <x v="1048"/>
    <x v="9"/>
    <x v="0"/>
    <n v="0.57813000000000003"/>
    <x v="13"/>
    <n v="45"/>
    <x v="3"/>
    <x v="10"/>
  </r>
  <r>
    <x v="1048"/>
    <x v="10"/>
    <x v="0"/>
    <n v="0.57813000000000003"/>
    <x v="13"/>
    <n v="45"/>
    <x v="3"/>
    <x v="10"/>
  </r>
  <r>
    <x v="1048"/>
    <x v="12"/>
    <x v="0"/>
    <n v="0.57813000000000003"/>
    <x v="13"/>
    <n v="45"/>
    <x v="3"/>
    <x v="10"/>
  </r>
  <r>
    <x v="1048"/>
    <x v="18"/>
    <x v="0"/>
    <n v="0.18329999999999999"/>
    <x v="13"/>
    <n v="45"/>
    <x v="3"/>
    <x v="10"/>
  </r>
  <r>
    <x v="1048"/>
    <x v="19"/>
    <x v="0"/>
    <n v="0.23649999999999999"/>
    <x v="13"/>
    <n v="45"/>
    <x v="3"/>
    <x v="10"/>
  </r>
  <r>
    <x v="1048"/>
    <x v="13"/>
    <x v="0"/>
    <n v="0.18978999999999999"/>
    <x v="13"/>
    <n v="45"/>
    <x v="3"/>
    <x v="10"/>
  </r>
  <r>
    <x v="1048"/>
    <x v="20"/>
    <x v="0"/>
    <n v="0.23649999999999999"/>
    <x v="13"/>
    <n v="45"/>
    <x v="3"/>
    <x v="10"/>
  </r>
  <r>
    <x v="1048"/>
    <x v="0"/>
    <x v="1"/>
    <n v="0.15922359999999999"/>
    <x v="13"/>
    <n v="45"/>
    <x v="3"/>
    <x v="10"/>
  </r>
  <r>
    <x v="1048"/>
    <x v="14"/>
    <x v="1"/>
    <n v="0.316465"/>
    <x v="13"/>
    <n v="45"/>
    <x v="3"/>
    <x v="10"/>
  </r>
  <r>
    <x v="1048"/>
    <x v="2"/>
    <x v="1"/>
    <n v="0.32228050000000003"/>
    <x v="13"/>
    <n v="45"/>
    <x v="3"/>
    <x v="10"/>
  </r>
  <r>
    <x v="1048"/>
    <x v="5"/>
    <x v="1"/>
    <n v="0.15694340000000001"/>
    <x v="13"/>
    <n v="45"/>
    <x v="3"/>
    <x v="10"/>
  </r>
  <r>
    <x v="1048"/>
    <x v="6"/>
    <x v="1"/>
    <n v="0.32295370000000001"/>
    <x v="13"/>
    <n v="45"/>
    <x v="3"/>
    <x v="10"/>
  </r>
  <r>
    <x v="1048"/>
    <x v="15"/>
    <x v="1"/>
    <n v="0.32989109999999999"/>
    <x v="13"/>
    <n v="45"/>
    <x v="3"/>
    <x v="10"/>
  </r>
  <r>
    <x v="1048"/>
    <x v="8"/>
    <x v="1"/>
    <n v="0.33508939999999998"/>
    <x v="13"/>
    <n v="45"/>
    <x v="3"/>
    <x v="10"/>
  </r>
  <r>
    <x v="1048"/>
    <x v="9"/>
    <x v="1"/>
    <n v="0.3661488"/>
    <x v="13"/>
    <n v="45"/>
    <x v="3"/>
    <x v="10"/>
  </r>
  <r>
    <x v="1048"/>
    <x v="10"/>
    <x v="1"/>
    <n v="0.3687106"/>
    <x v="13"/>
    <n v="45"/>
    <x v="3"/>
    <x v="10"/>
  </r>
  <r>
    <x v="1048"/>
    <x v="12"/>
    <x v="1"/>
    <n v="0.41865609999999998"/>
    <x v="13"/>
    <n v="45"/>
    <x v="3"/>
    <x v="10"/>
  </r>
  <r>
    <x v="1048"/>
    <x v="18"/>
    <x v="1"/>
    <n v="0.39159830000000001"/>
    <x v="13"/>
    <n v="45"/>
    <x v="3"/>
    <x v="10"/>
  </r>
  <r>
    <x v="1048"/>
    <x v="19"/>
    <x v="1"/>
    <n v="0.41467320000000002"/>
    <x v="13"/>
    <n v="45"/>
    <x v="3"/>
    <x v="10"/>
  </r>
  <r>
    <x v="1048"/>
    <x v="13"/>
    <x v="1"/>
    <n v="0.13222039999999999"/>
    <x v="13"/>
    <n v="45"/>
    <x v="3"/>
    <x v="10"/>
  </r>
  <r>
    <x v="1048"/>
    <x v="20"/>
    <x v="1"/>
    <n v="0.32622600000000002"/>
    <x v="13"/>
    <n v="45"/>
    <x v="3"/>
    <x v="10"/>
  </r>
  <r>
    <x v="1049"/>
    <x v="0"/>
    <x v="3"/>
    <n v="0.84860000000000002"/>
    <x v="13"/>
    <n v="46"/>
    <x v="3"/>
    <x v="10"/>
  </r>
  <r>
    <x v="1049"/>
    <x v="14"/>
    <x v="3"/>
    <n v="1.649"/>
    <x v="13"/>
    <n v="46"/>
    <x v="3"/>
    <x v="10"/>
  </r>
  <r>
    <x v="1049"/>
    <x v="2"/>
    <x v="3"/>
    <n v="1.6771"/>
    <x v="13"/>
    <n v="46"/>
    <x v="3"/>
    <x v="10"/>
  </r>
  <r>
    <x v="1049"/>
    <x v="5"/>
    <x v="3"/>
    <n v="1.3234999999999999"/>
    <x v="13"/>
    <n v="46"/>
    <x v="3"/>
    <x v="10"/>
  </r>
  <r>
    <x v="1049"/>
    <x v="6"/>
    <x v="3"/>
    <n v="1.6805000000000001"/>
    <x v="13"/>
    <n v="46"/>
    <x v="3"/>
    <x v="10"/>
  </r>
  <r>
    <x v="1049"/>
    <x v="15"/>
    <x v="3"/>
    <n v="1.7392000000000001"/>
    <x v="13"/>
    <n v="46"/>
    <x v="3"/>
    <x v="10"/>
  </r>
  <r>
    <x v="1049"/>
    <x v="8"/>
    <x v="3"/>
    <n v="1.7611000000000001"/>
    <x v="13"/>
    <n v="46"/>
    <x v="3"/>
    <x v="10"/>
  </r>
  <r>
    <x v="1049"/>
    <x v="9"/>
    <x v="3"/>
    <n v="1.9379"/>
    <x v="13"/>
    <n v="46"/>
    <x v="3"/>
    <x v="10"/>
  </r>
  <r>
    <x v="1049"/>
    <x v="10"/>
    <x v="3"/>
    <n v="1.9488000000000001"/>
    <x v="13"/>
    <n v="46"/>
    <x v="3"/>
    <x v="10"/>
  </r>
  <r>
    <x v="1049"/>
    <x v="12"/>
    <x v="3"/>
    <n v="2.2332000000000001"/>
    <x v="13"/>
    <n v="46"/>
    <x v="3"/>
    <x v="10"/>
  </r>
  <r>
    <x v="1049"/>
    <x v="18"/>
    <x v="3"/>
    <n v="2.1372"/>
    <x v="13"/>
    <n v="46"/>
    <x v="3"/>
    <x v="10"/>
  </r>
  <r>
    <x v="1049"/>
    <x v="19"/>
    <x v="3"/>
    <n v="2.2671999999999999"/>
    <x v="13"/>
    <n v="46"/>
    <x v="3"/>
    <x v="10"/>
  </r>
  <r>
    <x v="1049"/>
    <x v="13"/>
    <x v="3"/>
    <n v="1.1397900000000001"/>
    <x v="13"/>
    <n v="46"/>
    <x v="3"/>
    <x v="10"/>
  </r>
  <r>
    <x v="1049"/>
    <x v="20"/>
    <x v="3"/>
    <n v="1.7796000000000001"/>
    <x v="13"/>
    <n v="46"/>
    <x v="3"/>
    <x v="10"/>
  </r>
  <r>
    <x v="1049"/>
    <x v="0"/>
    <x v="2"/>
    <n v="0.4758097"/>
    <x v="13"/>
    <n v="46"/>
    <x v="3"/>
    <x v="10"/>
  </r>
  <r>
    <x v="1049"/>
    <x v="14"/>
    <x v="2"/>
    <n v="0.89791049999999994"/>
    <x v="13"/>
    <n v="46"/>
    <x v="3"/>
    <x v="10"/>
  </r>
  <r>
    <x v="1049"/>
    <x v="2"/>
    <x v="2"/>
    <n v="0.92075589999999996"/>
    <x v="13"/>
    <n v="46"/>
    <x v="3"/>
    <x v="10"/>
  </r>
  <r>
    <x v="1049"/>
    <x v="5"/>
    <x v="2"/>
    <n v="0.98484890000000003"/>
    <x v="13"/>
    <n v="46"/>
    <x v="3"/>
    <x v="10"/>
  </r>
  <r>
    <x v="1049"/>
    <x v="6"/>
    <x v="2"/>
    <n v="0.89706019999999997"/>
    <x v="13"/>
    <n v="46"/>
    <x v="3"/>
    <x v="10"/>
  </r>
  <r>
    <x v="1049"/>
    <x v="15"/>
    <x v="2"/>
    <n v="0.83585379999999998"/>
    <x v="13"/>
    <n v="46"/>
    <x v="3"/>
    <x v="10"/>
  </r>
  <r>
    <x v="1049"/>
    <x v="8"/>
    <x v="2"/>
    <n v="0.85365869999999999"/>
    <x v="13"/>
    <n v="46"/>
    <x v="3"/>
    <x v="10"/>
  </r>
  <r>
    <x v="1049"/>
    <x v="9"/>
    <x v="2"/>
    <n v="0.99739840000000002"/>
    <x v="13"/>
    <n v="46"/>
    <x v="3"/>
    <x v="10"/>
  </r>
  <r>
    <x v="1049"/>
    <x v="10"/>
    <x v="2"/>
    <n v="1.0062599999999999"/>
    <x v="13"/>
    <n v="46"/>
    <x v="3"/>
    <x v="10"/>
  </r>
  <r>
    <x v="1049"/>
    <x v="12"/>
    <x v="2"/>
    <n v="1.2374799999999999"/>
    <x v="13"/>
    <n v="46"/>
    <x v="3"/>
    <x v="10"/>
  </r>
  <r>
    <x v="1049"/>
    <x v="18"/>
    <x v="2"/>
    <n v="1.5542609999999999"/>
    <x v="13"/>
    <n v="46"/>
    <x v="3"/>
    <x v="10"/>
  </r>
  <r>
    <x v="1049"/>
    <x v="19"/>
    <x v="2"/>
    <n v="1.606752"/>
    <x v="13"/>
    <n v="46"/>
    <x v="3"/>
    <x v="10"/>
  </r>
  <r>
    <x v="1049"/>
    <x v="13"/>
    <x v="2"/>
    <n v="0.81887379999999999"/>
    <x v="13"/>
    <n v="46"/>
    <x v="3"/>
    <x v="10"/>
  </r>
  <r>
    <x v="1049"/>
    <x v="20"/>
    <x v="2"/>
    <n v="1.210329"/>
    <x v="13"/>
    <n v="46"/>
    <x v="3"/>
    <x v="10"/>
  </r>
  <r>
    <x v="1049"/>
    <x v="0"/>
    <x v="0"/>
    <n v="0.21410899999999999"/>
    <x v="13"/>
    <n v="46"/>
    <x v="3"/>
    <x v="10"/>
  </r>
  <r>
    <x v="1049"/>
    <x v="14"/>
    <x v="0"/>
    <n v="0.44274000000000002"/>
    <x v="13"/>
    <n v="46"/>
    <x v="3"/>
    <x v="10"/>
  </r>
  <r>
    <x v="1049"/>
    <x v="2"/>
    <x v="0"/>
    <n v="0.44274000000000002"/>
    <x v="13"/>
    <n v="46"/>
    <x v="3"/>
    <x v="10"/>
  </r>
  <r>
    <x v="1049"/>
    <x v="5"/>
    <x v="0"/>
    <n v="0.18639"/>
    <x v="13"/>
    <n v="46"/>
    <x v="3"/>
    <x v="10"/>
  </r>
  <r>
    <x v="1049"/>
    <x v="6"/>
    <x v="0"/>
    <n v="0.46920000000000001"/>
    <x v="13"/>
    <n v="46"/>
    <x v="3"/>
    <x v="10"/>
  </r>
  <r>
    <x v="1049"/>
    <x v="15"/>
    <x v="0"/>
    <n v="0.57813000000000003"/>
    <x v="13"/>
    <n v="46"/>
    <x v="3"/>
    <x v="10"/>
  </r>
  <r>
    <x v="1049"/>
    <x v="8"/>
    <x v="0"/>
    <n v="0.57813000000000003"/>
    <x v="13"/>
    <n v="46"/>
    <x v="3"/>
    <x v="10"/>
  </r>
  <r>
    <x v="1049"/>
    <x v="9"/>
    <x v="0"/>
    <n v="0.57813000000000003"/>
    <x v="13"/>
    <n v="46"/>
    <x v="3"/>
    <x v="10"/>
  </r>
  <r>
    <x v="1049"/>
    <x v="10"/>
    <x v="0"/>
    <n v="0.57813000000000003"/>
    <x v="13"/>
    <n v="46"/>
    <x v="3"/>
    <x v="10"/>
  </r>
  <r>
    <x v="1049"/>
    <x v="12"/>
    <x v="0"/>
    <n v="0.57813000000000003"/>
    <x v="13"/>
    <n v="46"/>
    <x v="3"/>
    <x v="10"/>
  </r>
  <r>
    <x v="1049"/>
    <x v="18"/>
    <x v="0"/>
    <n v="0.18329999999999999"/>
    <x v="13"/>
    <n v="46"/>
    <x v="3"/>
    <x v="10"/>
  </r>
  <r>
    <x v="1049"/>
    <x v="19"/>
    <x v="0"/>
    <n v="0.23649999999999999"/>
    <x v="13"/>
    <n v="46"/>
    <x v="3"/>
    <x v="10"/>
  </r>
  <r>
    <x v="1049"/>
    <x v="13"/>
    <x v="0"/>
    <n v="0.18978999999999999"/>
    <x v="13"/>
    <n v="46"/>
    <x v="3"/>
    <x v="10"/>
  </r>
  <r>
    <x v="1049"/>
    <x v="20"/>
    <x v="0"/>
    <n v="0.23649999999999999"/>
    <x v="13"/>
    <n v="46"/>
    <x v="3"/>
    <x v="10"/>
  </r>
  <r>
    <x v="1049"/>
    <x v="0"/>
    <x v="1"/>
    <n v="0.1586813"/>
    <x v="13"/>
    <n v="46"/>
    <x v="3"/>
    <x v="10"/>
  </r>
  <r>
    <x v="1049"/>
    <x v="14"/>
    <x v="1"/>
    <n v="0.3083496"/>
    <x v="13"/>
    <n v="46"/>
    <x v="3"/>
    <x v="10"/>
  </r>
  <r>
    <x v="1049"/>
    <x v="2"/>
    <x v="1"/>
    <n v="0.3136041"/>
    <x v="13"/>
    <n v="46"/>
    <x v="3"/>
    <x v="10"/>
  </r>
  <r>
    <x v="1049"/>
    <x v="5"/>
    <x v="1"/>
    <n v="0.15226110000000001"/>
    <x v="13"/>
    <n v="46"/>
    <x v="3"/>
    <x v="10"/>
  </r>
  <r>
    <x v="1049"/>
    <x v="6"/>
    <x v="1"/>
    <n v="0.31423980000000001"/>
    <x v="13"/>
    <n v="46"/>
    <x v="3"/>
    <x v="10"/>
  </r>
  <r>
    <x v="1049"/>
    <x v="15"/>
    <x v="1"/>
    <n v="0.32521630000000001"/>
    <x v="13"/>
    <n v="46"/>
    <x v="3"/>
    <x v="10"/>
  </r>
  <r>
    <x v="1049"/>
    <x v="8"/>
    <x v="1"/>
    <n v="0.32931139999999998"/>
    <x v="13"/>
    <n v="46"/>
    <x v="3"/>
    <x v="10"/>
  </r>
  <r>
    <x v="1049"/>
    <x v="9"/>
    <x v="1"/>
    <n v="0.36237150000000001"/>
    <x v="13"/>
    <n v="46"/>
    <x v="3"/>
    <x v="10"/>
  </r>
  <r>
    <x v="1049"/>
    <x v="10"/>
    <x v="1"/>
    <n v="0.3644097"/>
    <x v="13"/>
    <n v="46"/>
    <x v="3"/>
    <x v="10"/>
  </r>
  <r>
    <x v="1049"/>
    <x v="12"/>
    <x v="1"/>
    <n v="0.41759030000000003"/>
    <x v="13"/>
    <n v="46"/>
    <x v="3"/>
    <x v="10"/>
  </r>
  <r>
    <x v="1049"/>
    <x v="18"/>
    <x v="1"/>
    <n v="0.39963900000000002"/>
    <x v="13"/>
    <n v="46"/>
    <x v="3"/>
    <x v="10"/>
  </r>
  <r>
    <x v="1049"/>
    <x v="19"/>
    <x v="1"/>
    <n v="0.42394799999999999"/>
    <x v="13"/>
    <n v="46"/>
    <x v="3"/>
    <x v="10"/>
  </r>
  <r>
    <x v="1049"/>
    <x v="13"/>
    <x v="1"/>
    <n v="0.1311263"/>
    <x v="13"/>
    <n v="46"/>
    <x v="3"/>
    <x v="10"/>
  </r>
  <r>
    <x v="1049"/>
    <x v="20"/>
    <x v="1"/>
    <n v="0.33277069999999997"/>
    <x v="13"/>
    <n v="46"/>
    <x v="3"/>
    <x v="10"/>
  </r>
  <r>
    <x v="1050"/>
    <x v="0"/>
    <x v="3"/>
    <n v="0.83740000000000003"/>
    <x v="13"/>
    <n v="47"/>
    <x v="3"/>
    <x v="10"/>
  </r>
  <r>
    <x v="1050"/>
    <x v="14"/>
    <x v="3"/>
    <n v="1.6311"/>
    <x v="13"/>
    <n v="47"/>
    <x v="3"/>
    <x v="10"/>
  </r>
  <r>
    <x v="1050"/>
    <x v="2"/>
    <x v="3"/>
    <n v="1.6606000000000001"/>
    <x v="13"/>
    <n v="47"/>
    <x v="3"/>
    <x v="10"/>
  </r>
  <r>
    <x v="1050"/>
    <x v="5"/>
    <x v="3"/>
    <n v="1.3073999999999999"/>
    <x v="13"/>
    <n v="47"/>
    <x v="3"/>
    <x v="10"/>
  </r>
  <r>
    <x v="1050"/>
    <x v="6"/>
    <x v="3"/>
    <n v="1.6641999999999999"/>
    <x v="13"/>
    <n v="47"/>
    <x v="3"/>
    <x v="10"/>
  </r>
  <r>
    <x v="1050"/>
    <x v="15"/>
    <x v="3"/>
    <n v="1.7027000000000001"/>
    <x v="13"/>
    <n v="47"/>
    <x v="3"/>
    <x v="10"/>
  </r>
  <r>
    <x v="1050"/>
    <x v="8"/>
    <x v="3"/>
    <n v="1.7213000000000001"/>
    <x v="13"/>
    <n v="47"/>
    <x v="3"/>
    <x v="10"/>
  </r>
  <r>
    <x v="1050"/>
    <x v="9"/>
    <x v="3"/>
    <n v="1.9003000000000001"/>
    <x v="13"/>
    <n v="47"/>
    <x v="3"/>
    <x v="10"/>
  </r>
  <r>
    <x v="1050"/>
    <x v="10"/>
    <x v="3"/>
    <n v="1.9105000000000001"/>
    <x v="13"/>
    <n v="47"/>
    <x v="3"/>
    <x v="10"/>
  </r>
  <r>
    <x v="1050"/>
    <x v="12"/>
    <x v="3"/>
    <n v="2.2210999999999999"/>
    <x v="13"/>
    <n v="47"/>
    <x v="3"/>
    <x v="10"/>
  </r>
  <r>
    <x v="1050"/>
    <x v="18"/>
    <x v="3"/>
    <n v="2.1522000000000001"/>
    <x v="13"/>
    <n v="47"/>
    <x v="3"/>
    <x v="10"/>
  </r>
  <r>
    <x v="1050"/>
    <x v="19"/>
    <x v="3"/>
    <n v="2.2892000000000001"/>
    <x v="13"/>
    <n v="47"/>
    <x v="3"/>
    <x v="10"/>
  </r>
  <r>
    <x v="1050"/>
    <x v="13"/>
    <x v="3"/>
    <n v="1.1080000000000001"/>
    <x v="13"/>
    <n v="47"/>
    <x v="3"/>
    <x v="10"/>
  </r>
  <r>
    <x v="1050"/>
    <x v="20"/>
    <x v="3"/>
    <n v="1.8096000000000001"/>
    <x v="13"/>
    <n v="47"/>
    <x v="3"/>
    <x v="10"/>
  </r>
  <r>
    <x v="1050"/>
    <x v="0"/>
    <x v="2"/>
    <n v="0.46670400000000001"/>
    <x v="13"/>
    <n v="47"/>
    <x v="3"/>
    <x v="10"/>
  </r>
  <r>
    <x v="1050"/>
    <x v="14"/>
    <x v="2"/>
    <n v="0.88335759999999997"/>
    <x v="13"/>
    <n v="47"/>
    <x v="3"/>
    <x v="10"/>
  </r>
  <r>
    <x v="1050"/>
    <x v="2"/>
    <x v="2"/>
    <n v="0.90734130000000002"/>
    <x v="13"/>
    <n v="47"/>
    <x v="3"/>
    <x v="10"/>
  </r>
  <r>
    <x v="1050"/>
    <x v="5"/>
    <x v="2"/>
    <n v="0.97060109999999999"/>
    <x v="13"/>
    <n v="47"/>
    <x v="3"/>
    <x v="10"/>
  </r>
  <r>
    <x v="1050"/>
    <x v="6"/>
    <x v="2"/>
    <n v="0.88380809999999999"/>
    <x v="13"/>
    <n v="47"/>
    <x v="3"/>
    <x v="10"/>
  </r>
  <r>
    <x v="1050"/>
    <x v="15"/>
    <x v="2"/>
    <n v="0.80617890000000003"/>
    <x v="13"/>
    <n v="47"/>
    <x v="3"/>
    <x v="10"/>
  </r>
  <r>
    <x v="1050"/>
    <x v="8"/>
    <x v="2"/>
    <n v="0.8213009"/>
    <x v="13"/>
    <n v="47"/>
    <x v="3"/>
    <x v="10"/>
  </r>
  <r>
    <x v="1050"/>
    <x v="9"/>
    <x v="2"/>
    <n v="0.96682939999999995"/>
    <x v="13"/>
    <n v="47"/>
    <x v="3"/>
    <x v="10"/>
  </r>
  <r>
    <x v="1050"/>
    <x v="10"/>
    <x v="2"/>
    <n v="0.97512209999999999"/>
    <x v="13"/>
    <n v="47"/>
    <x v="3"/>
    <x v="10"/>
  </r>
  <r>
    <x v="1050"/>
    <x v="12"/>
    <x v="2"/>
    <n v="1.2276419999999999"/>
    <x v="13"/>
    <n v="47"/>
    <x v="3"/>
    <x v="10"/>
  </r>
  <r>
    <x v="1050"/>
    <x v="18"/>
    <x v="2"/>
    <n v="1.5664560000000001"/>
    <x v="13"/>
    <n v="47"/>
    <x v="3"/>
    <x v="10"/>
  </r>
  <r>
    <x v="1050"/>
    <x v="19"/>
    <x v="2"/>
    <n v="1.624638"/>
    <x v="13"/>
    <n v="47"/>
    <x v="3"/>
    <x v="10"/>
  </r>
  <r>
    <x v="1050"/>
    <x v="13"/>
    <x v="2"/>
    <n v="0.79074100000000003"/>
    <x v="13"/>
    <n v="47"/>
    <x v="3"/>
    <x v="10"/>
  </r>
  <r>
    <x v="1050"/>
    <x v="20"/>
    <x v="2"/>
    <n v="1.23472"/>
    <x v="13"/>
    <n v="47"/>
    <x v="3"/>
    <x v="10"/>
  </r>
  <r>
    <x v="1050"/>
    <x v="0"/>
    <x v="0"/>
    <n v="0.21410899999999999"/>
    <x v="13"/>
    <n v="47"/>
    <x v="3"/>
    <x v="10"/>
  </r>
  <r>
    <x v="1050"/>
    <x v="14"/>
    <x v="0"/>
    <n v="0.44274000000000002"/>
    <x v="13"/>
    <n v="47"/>
    <x v="3"/>
    <x v="10"/>
  </r>
  <r>
    <x v="1050"/>
    <x v="2"/>
    <x v="0"/>
    <n v="0.44274000000000002"/>
    <x v="13"/>
    <n v="47"/>
    <x v="3"/>
    <x v="10"/>
  </r>
  <r>
    <x v="1050"/>
    <x v="5"/>
    <x v="0"/>
    <n v="0.18639"/>
    <x v="13"/>
    <n v="47"/>
    <x v="3"/>
    <x v="10"/>
  </r>
  <r>
    <x v="1050"/>
    <x v="6"/>
    <x v="0"/>
    <n v="0.46920000000000001"/>
    <x v="13"/>
    <n v="47"/>
    <x v="3"/>
    <x v="10"/>
  </r>
  <r>
    <x v="1050"/>
    <x v="15"/>
    <x v="0"/>
    <n v="0.57813000000000003"/>
    <x v="13"/>
    <n v="47"/>
    <x v="3"/>
    <x v="10"/>
  </r>
  <r>
    <x v="1050"/>
    <x v="8"/>
    <x v="0"/>
    <n v="0.57813000000000003"/>
    <x v="13"/>
    <n v="47"/>
    <x v="3"/>
    <x v="10"/>
  </r>
  <r>
    <x v="1050"/>
    <x v="9"/>
    <x v="0"/>
    <n v="0.57813000000000003"/>
    <x v="13"/>
    <n v="47"/>
    <x v="3"/>
    <x v="10"/>
  </r>
  <r>
    <x v="1050"/>
    <x v="10"/>
    <x v="0"/>
    <n v="0.57813000000000003"/>
    <x v="13"/>
    <n v="47"/>
    <x v="3"/>
    <x v="10"/>
  </r>
  <r>
    <x v="1050"/>
    <x v="12"/>
    <x v="0"/>
    <n v="0.57813000000000003"/>
    <x v="13"/>
    <n v="47"/>
    <x v="3"/>
    <x v="10"/>
  </r>
  <r>
    <x v="1050"/>
    <x v="18"/>
    <x v="0"/>
    <n v="0.18329999999999999"/>
    <x v="13"/>
    <n v="47"/>
    <x v="3"/>
    <x v="10"/>
  </r>
  <r>
    <x v="1050"/>
    <x v="19"/>
    <x v="0"/>
    <n v="0.23649999999999999"/>
    <x v="13"/>
    <n v="47"/>
    <x v="3"/>
    <x v="10"/>
  </r>
  <r>
    <x v="1050"/>
    <x v="13"/>
    <x v="0"/>
    <n v="0.18978999999999999"/>
    <x v="13"/>
    <n v="47"/>
    <x v="3"/>
    <x v="10"/>
  </r>
  <r>
    <x v="1050"/>
    <x v="20"/>
    <x v="0"/>
    <n v="0.23649999999999999"/>
    <x v="13"/>
    <n v="47"/>
    <x v="3"/>
    <x v="10"/>
  </r>
  <r>
    <x v="1050"/>
    <x v="0"/>
    <x v="1"/>
    <n v="0.156587"/>
    <x v="13"/>
    <n v="47"/>
    <x v="3"/>
    <x v="10"/>
  </r>
  <r>
    <x v="1050"/>
    <x v="14"/>
    <x v="1"/>
    <n v="0.30500250000000001"/>
    <x v="13"/>
    <n v="47"/>
    <x v="3"/>
    <x v="10"/>
  </r>
  <r>
    <x v="1050"/>
    <x v="2"/>
    <x v="1"/>
    <n v="0.31051869999999998"/>
    <x v="13"/>
    <n v="47"/>
    <x v="3"/>
    <x v="10"/>
  </r>
  <r>
    <x v="1050"/>
    <x v="5"/>
    <x v="1"/>
    <n v="0.15040880000000001"/>
    <x v="13"/>
    <n v="47"/>
    <x v="3"/>
    <x v="10"/>
  </r>
  <r>
    <x v="1050"/>
    <x v="6"/>
    <x v="1"/>
    <n v="0.31119190000000002"/>
    <x v="13"/>
    <n v="47"/>
    <x v="3"/>
    <x v="10"/>
  </r>
  <r>
    <x v="1050"/>
    <x v="15"/>
    <x v="1"/>
    <n v="0.31839109999999998"/>
    <x v="13"/>
    <n v="47"/>
    <x v="3"/>
    <x v="10"/>
  </r>
  <r>
    <x v="1050"/>
    <x v="8"/>
    <x v="1"/>
    <n v="0.32186910000000002"/>
    <x v="13"/>
    <n v="47"/>
    <x v="3"/>
    <x v="10"/>
  </r>
  <r>
    <x v="1050"/>
    <x v="9"/>
    <x v="1"/>
    <n v="0.35534070000000001"/>
    <x v="13"/>
    <n v="47"/>
    <x v="3"/>
    <x v="10"/>
  </r>
  <r>
    <x v="1050"/>
    <x v="10"/>
    <x v="1"/>
    <n v="0.35724800000000001"/>
    <x v="13"/>
    <n v="47"/>
    <x v="3"/>
    <x v="10"/>
  </r>
  <r>
    <x v="1050"/>
    <x v="12"/>
    <x v="1"/>
    <n v="0.41532770000000002"/>
    <x v="13"/>
    <n v="47"/>
    <x v="3"/>
    <x v="10"/>
  </r>
  <r>
    <x v="1050"/>
    <x v="18"/>
    <x v="1"/>
    <n v="0.40244390000000002"/>
    <x v="13"/>
    <n v="47"/>
    <x v="3"/>
    <x v="10"/>
  </r>
  <r>
    <x v="1050"/>
    <x v="19"/>
    <x v="1"/>
    <n v="0.42806179999999999"/>
    <x v="13"/>
    <n v="47"/>
    <x v="3"/>
    <x v="10"/>
  </r>
  <r>
    <x v="1050"/>
    <x v="13"/>
    <x v="1"/>
    <n v="0.127469"/>
    <x v="13"/>
    <n v="47"/>
    <x v="3"/>
    <x v="10"/>
  </r>
  <r>
    <x v="1050"/>
    <x v="20"/>
    <x v="1"/>
    <n v="0.33838049999999997"/>
    <x v="13"/>
    <n v="47"/>
    <x v="3"/>
    <x v="10"/>
  </r>
  <r>
    <x v="1051"/>
    <x v="0"/>
    <x v="3"/>
    <n v="0.83460000000000001"/>
    <x v="13"/>
    <n v="48"/>
    <x v="3"/>
    <x v="10"/>
  </r>
  <r>
    <x v="1051"/>
    <x v="14"/>
    <x v="3"/>
    <n v="1.6272"/>
    <x v="13"/>
    <n v="48"/>
    <x v="3"/>
    <x v="10"/>
  </r>
  <r>
    <x v="1051"/>
    <x v="2"/>
    <x v="3"/>
    <n v="1.6568000000000001"/>
    <x v="13"/>
    <n v="48"/>
    <x v="3"/>
    <x v="10"/>
  </r>
  <r>
    <x v="1051"/>
    <x v="5"/>
    <x v="3"/>
    <n v="1.3025"/>
    <x v="13"/>
    <n v="48"/>
    <x v="3"/>
    <x v="10"/>
  </r>
  <r>
    <x v="1051"/>
    <x v="6"/>
    <x v="3"/>
    <n v="1.6531"/>
    <x v="13"/>
    <n v="48"/>
    <x v="3"/>
    <x v="10"/>
  </r>
  <r>
    <x v="1051"/>
    <x v="15"/>
    <x v="3"/>
    <n v="1.6800999999999999"/>
    <x v="13"/>
    <n v="48"/>
    <x v="3"/>
    <x v="10"/>
  </r>
  <r>
    <x v="1051"/>
    <x v="8"/>
    <x v="3"/>
    <n v="1.6997"/>
    <x v="13"/>
    <n v="48"/>
    <x v="3"/>
    <x v="10"/>
  </r>
  <r>
    <x v="1051"/>
    <x v="9"/>
    <x v="3"/>
    <n v="1.8763000000000001"/>
    <x v="13"/>
    <n v="48"/>
    <x v="3"/>
    <x v="10"/>
  </r>
  <r>
    <x v="1051"/>
    <x v="10"/>
    <x v="3"/>
    <n v="1.8853"/>
    <x v="13"/>
    <n v="48"/>
    <x v="3"/>
    <x v="10"/>
  </r>
  <r>
    <x v="1051"/>
    <x v="12"/>
    <x v="3"/>
    <n v="2.2061999999999999"/>
    <x v="13"/>
    <n v="48"/>
    <x v="3"/>
    <x v="10"/>
  </r>
  <r>
    <x v="1051"/>
    <x v="18"/>
    <x v="3"/>
    <n v="2.1671999999999998"/>
    <x v="13"/>
    <n v="48"/>
    <x v="3"/>
    <x v="10"/>
  </r>
  <r>
    <x v="1051"/>
    <x v="19"/>
    <x v="3"/>
    <n v="2.3121999999999998"/>
    <x v="13"/>
    <n v="48"/>
    <x v="3"/>
    <x v="10"/>
  </r>
  <r>
    <x v="1051"/>
    <x v="13"/>
    <x v="3"/>
    <n v="1.10097"/>
    <x v="13"/>
    <n v="48"/>
    <x v="3"/>
    <x v="10"/>
  </r>
  <r>
    <x v="1051"/>
    <x v="20"/>
    <x v="3"/>
    <n v="1.8406"/>
    <x v="13"/>
    <n v="48"/>
    <x v="3"/>
    <x v="10"/>
  </r>
  <r>
    <x v="1051"/>
    <x v="0"/>
    <x v="2"/>
    <n v="0.4644276"/>
    <x v="13"/>
    <n v="48"/>
    <x v="3"/>
    <x v="10"/>
  </r>
  <r>
    <x v="1051"/>
    <x v="14"/>
    <x v="2"/>
    <n v="0.88018689999999999"/>
    <x v="13"/>
    <n v="48"/>
    <x v="3"/>
    <x v="10"/>
  </r>
  <r>
    <x v="1051"/>
    <x v="2"/>
    <x v="2"/>
    <n v="0.9042519"/>
    <x v="13"/>
    <n v="48"/>
    <x v="3"/>
    <x v="10"/>
  </r>
  <r>
    <x v="1051"/>
    <x v="5"/>
    <x v="2"/>
    <n v="0.96626480000000003"/>
    <x v="13"/>
    <n v="48"/>
    <x v="3"/>
    <x v="10"/>
  </r>
  <r>
    <x v="1051"/>
    <x v="6"/>
    <x v="2"/>
    <n v="0.8747838"/>
    <x v="13"/>
    <n v="48"/>
    <x v="3"/>
    <x v="10"/>
  </r>
  <r>
    <x v="1051"/>
    <x v="15"/>
    <x v="2"/>
    <n v="0.78780490000000003"/>
    <x v="13"/>
    <n v="48"/>
    <x v="3"/>
    <x v="10"/>
  </r>
  <r>
    <x v="1051"/>
    <x v="8"/>
    <x v="2"/>
    <n v="0.80373989999999995"/>
    <x v="13"/>
    <n v="48"/>
    <x v="3"/>
    <x v="10"/>
  </r>
  <r>
    <x v="1051"/>
    <x v="9"/>
    <x v="2"/>
    <n v="0.94731710000000002"/>
    <x v="13"/>
    <n v="48"/>
    <x v="3"/>
    <x v="10"/>
  </r>
  <r>
    <x v="1051"/>
    <x v="10"/>
    <x v="2"/>
    <n v="0.95463419999999999"/>
    <x v="13"/>
    <n v="48"/>
    <x v="3"/>
    <x v="10"/>
  </r>
  <r>
    <x v="1051"/>
    <x v="12"/>
    <x v="2"/>
    <n v="1.2155279999999999"/>
    <x v="13"/>
    <n v="48"/>
    <x v="3"/>
    <x v="10"/>
  </r>
  <r>
    <x v="1051"/>
    <x v="18"/>
    <x v="2"/>
    <n v="1.578651"/>
    <x v="13"/>
    <n v="48"/>
    <x v="3"/>
    <x v="10"/>
  </r>
  <r>
    <x v="1051"/>
    <x v="19"/>
    <x v="2"/>
    <n v="1.643337"/>
    <x v="13"/>
    <n v="48"/>
    <x v="3"/>
    <x v="10"/>
  </r>
  <r>
    <x v="1051"/>
    <x v="13"/>
    <x v="2"/>
    <n v="0.78451970000000004"/>
    <x v="13"/>
    <n v="48"/>
    <x v="3"/>
    <x v="10"/>
  </r>
  <r>
    <x v="1051"/>
    <x v="20"/>
    <x v="2"/>
    <n v="1.2599229999999999"/>
    <x v="13"/>
    <n v="48"/>
    <x v="3"/>
    <x v="10"/>
  </r>
  <r>
    <x v="1051"/>
    <x v="0"/>
    <x v="0"/>
    <n v="0.21410899999999999"/>
    <x v="13"/>
    <n v="48"/>
    <x v="3"/>
    <x v="10"/>
  </r>
  <r>
    <x v="1051"/>
    <x v="14"/>
    <x v="0"/>
    <n v="0.44274000000000002"/>
    <x v="13"/>
    <n v="48"/>
    <x v="3"/>
    <x v="10"/>
  </r>
  <r>
    <x v="1051"/>
    <x v="2"/>
    <x v="0"/>
    <n v="0.44274000000000002"/>
    <x v="13"/>
    <n v="48"/>
    <x v="3"/>
    <x v="10"/>
  </r>
  <r>
    <x v="1051"/>
    <x v="5"/>
    <x v="0"/>
    <n v="0.18639"/>
    <x v="13"/>
    <n v="48"/>
    <x v="3"/>
    <x v="10"/>
  </r>
  <r>
    <x v="1051"/>
    <x v="6"/>
    <x v="0"/>
    <n v="0.46920000000000001"/>
    <x v="13"/>
    <n v="48"/>
    <x v="3"/>
    <x v="10"/>
  </r>
  <r>
    <x v="1051"/>
    <x v="15"/>
    <x v="0"/>
    <n v="0.57813000000000003"/>
    <x v="13"/>
    <n v="48"/>
    <x v="3"/>
    <x v="10"/>
  </r>
  <r>
    <x v="1051"/>
    <x v="8"/>
    <x v="0"/>
    <n v="0.57813000000000003"/>
    <x v="13"/>
    <n v="48"/>
    <x v="3"/>
    <x v="10"/>
  </r>
  <r>
    <x v="1051"/>
    <x v="9"/>
    <x v="0"/>
    <n v="0.57813000000000003"/>
    <x v="13"/>
    <n v="48"/>
    <x v="3"/>
    <x v="10"/>
  </r>
  <r>
    <x v="1051"/>
    <x v="10"/>
    <x v="0"/>
    <n v="0.57813000000000003"/>
    <x v="13"/>
    <n v="48"/>
    <x v="3"/>
    <x v="10"/>
  </r>
  <r>
    <x v="1051"/>
    <x v="12"/>
    <x v="0"/>
    <n v="0.57813000000000003"/>
    <x v="13"/>
    <n v="48"/>
    <x v="3"/>
    <x v="10"/>
  </r>
  <r>
    <x v="1051"/>
    <x v="18"/>
    <x v="0"/>
    <n v="0.18329999999999999"/>
    <x v="13"/>
    <n v="48"/>
    <x v="3"/>
    <x v="10"/>
  </r>
  <r>
    <x v="1051"/>
    <x v="19"/>
    <x v="0"/>
    <n v="0.23649999999999999"/>
    <x v="13"/>
    <n v="48"/>
    <x v="3"/>
    <x v="10"/>
  </r>
  <r>
    <x v="1051"/>
    <x v="13"/>
    <x v="0"/>
    <n v="0.18978999999999999"/>
    <x v="13"/>
    <n v="48"/>
    <x v="3"/>
    <x v="10"/>
  </r>
  <r>
    <x v="1051"/>
    <x v="20"/>
    <x v="0"/>
    <n v="0.23649999999999999"/>
    <x v="13"/>
    <n v="48"/>
    <x v="3"/>
    <x v="10"/>
  </r>
  <r>
    <x v="1051"/>
    <x v="0"/>
    <x v="1"/>
    <n v="0.15606339999999999"/>
    <x v="13"/>
    <n v="48"/>
    <x v="3"/>
    <x v="10"/>
  </r>
  <r>
    <x v="1051"/>
    <x v="14"/>
    <x v="1"/>
    <n v="0.30427320000000002"/>
    <x v="13"/>
    <n v="48"/>
    <x v="3"/>
    <x v="10"/>
  </r>
  <r>
    <x v="1051"/>
    <x v="2"/>
    <x v="1"/>
    <n v="0.30980809999999998"/>
    <x v="13"/>
    <n v="48"/>
    <x v="3"/>
    <x v="10"/>
  </r>
  <r>
    <x v="1051"/>
    <x v="5"/>
    <x v="1"/>
    <n v="0.14984510000000001"/>
    <x v="13"/>
    <n v="48"/>
    <x v="3"/>
    <x v="10"/>
  </r>
  <r>
    <x v="1051"/>
    <x v="6"/>
    <x v="1"/>
    <n v="0.30911630000000001"/>
    <x v="13"/>
    <n v="48"/>
    <x v="3"/>
    <x v="10"/>
  </r>
  <r>
    <x v="1051"/>
    <x v="15"/>
    <x v="1"/>
    <n v="0.31416500000000003"/>
    <x v="13"/>
    <n v="48"/>
    <x v="3"/>
    <x v="10"/>
  </r>
  <r>
    <x v="1051"/>
    <x v="8"/>
    <x v="1"/>
    <n v="0.3178301"/>
    <x v="13"/>
    <n v="48"/>
    <x v="3"/>
    <x v="10"/>
  </r>
  <r>
    <x v="1051"/>
    <x v="9"/>
    <x v="1"/>
    <n v="0.35085280000000002"/>
    <x v="13"/>
    <n v="48"/>
    <x v="3"/>
    <x v="10"/>
  </r>
  <r>
    <x v="1051"/>
    <x v="10"/>
    <x v="1"/>
    <n v="0.35253580000000001"/>
    <x v="13"/>
    <n v="48"/>
    <x v="3"/>
    <x v="10"/>
  </r>
  <r>
    <x v="1051"/>
    <x v="12"/>
    <x v="1"/>
    <n v="0.4125414"/>
    <x v="13"/>
    <n v="48"/>
    <x v="3"/>
    <x v="10"/>
  </r>
  <r>
    <x v="1051"/>
    <x v="18"/>
    <x v="1"/>
    <n v="0.40524880000000002"/>
    <x v="13"/>
    <n v="48"/>
    <x v="3"/>
    <x v="10"/>
  </r>
  <r>
    <x v="1051"/>
    <x v="19"/>
    <x v="1"/>
    <n v="0.43236259999999999"/>
    <x v="13"/>
    <n v="48"/>
    <x v="3"/>
    <x v="10"/>
  </r>
  <r>
    <x v="1051"/>
    <x v="13"/>
    <x v="1"/>
    <n v="0.1266603"/>
    <x v="13"/>
    <n v="48"/>
    <x v="3"/>
    <x v="10"/>
  </r>
  <r>
    <x v="1051"/>
    <x v="20"/>
    <x v="1"/>
    <n v="0.34417720000000002"/>
    <x v="13"/>
    <n v="48"/>
    <x v="3"/>
    <x v="10"/>
  </r>
  <r>
    <x v="1052"/>
    <x v="0"/>
    <x v="3"/>
    <n v="0.83050000000000002"/>
    <x v="13"/>
    <n v="49"/>
    <x v="3"/>
    <x v="11"/>
  </r>
  <r>
    <x v="1052"/>
    <x v="14"/>
    <x v="3"/>
    <n v="1.6071"/>
    <x v="13"/>
    <n v="49"/>
    <x v="3"/>
    <x v="11"/>
  </r>
  <r>
    <x v="1052"/>
    <x v="2"/>
    <x v="3"/>
    <n v="1.6367"/>
    <x v="13"/>
    <n v="49"/>
    <x v="3"/>
    <x v="11"/>
  </r>
  <r>
    <x v="1052"/>
    <x v="5"/>
    <x v="3"/>
    <n v="1.2858000000000001"/>
    <x v="13"/>
    <n v="49"/>
    <x v="3"/>
    <x v="11"/>
  </r>
  <r>
    <x v="1052"/>
    <x v="6"/>
    <x v="3"/>
    <n v="1.6394"/>
    <x v="13"/>
    <n v="49"/>
    <x v="3"/>
    <x v="11"/>
  </r>
  <r>
    <x v="1052"/>
    <x v="15"/>
    <x v="3"/>
    <n v="1.6671"/>
    <x v="13"/>
    <n v="49"/>
    <x v="3"/>
    <x v="11"/>
  </r>
  <r>
    <x v="1052"/>
    <x v="8"/>
    <x v="3"/>
    <n v="1.6890000000000001"/>
    <x v="13"/>
    <n v="49"/>
    <x v="3"/>
    <x v="11"/>
  </r>
  <r>
    <x v="1052"/>
    <x v="9"/>
    <x v="3"/>
    <n v="1.8673"/>
    <x v="13"/>
    <n v="49"/>
    <x v="3"/>
    <x v="11"/>
  </r>
  <r>
    <x v="1052"/>
    <x v="10"/>
    <x v="3"/>
    <n v="1.8725000000000001"/>
    <x v="13"/>
    <n v="49"/>
    <x v="3"/>
    <x v="11"/>
  </r>
  <r>
    <x v="1052"/>
    <x v="12"/>
    <x v="3"/>
    <n v="2.198"/>
    <x v="13"/>
    <n v="49"/>
    <x v="3"/>
    <x v="11"/>
  </r>
  <r>
    <x v="1052"/>
    <x v="18"/>
    <x v="3"/>
    <n v="2.1671999999999998"/>
    <x v="13"/>
    <n v="49"/>
    <x v="3"/>
    <x v="11"/>
  </r>
  <r>
    <x v="1052"/>
    <x v="19"/>
    <x v="3"/>
    <n v="2.2890999999999999"/>
    <x v="13"/>
    <n v="49"/>
    <x v="3"/>
    <x v="11"/>
  </r>
  <r>
    <x v="1052"/>
    <x v="13"/>
    <x v="3"/>
    <n v="1.1012"/>
    <x v="13"/>
    <n v="49"/>
    <x v="3"/>
    <x v="11"/>
  </r>
  <r>
    <x v="1052"/>
    <x v="20"/>
    <x v="3"/>
    <n v="1.7716000000000001"/>
    <x v="13"/>
    <n v="49"/>
    <x v="3"/>
    <x v="11"/>
  </r>
  <r>
    <x v="1052"/>
    <x v="0"/>
    <x v="2"/>
    <n v="0.46109430000000001"/>
    <x v="13"/>
    <n v="49"/>
    <x v="3"/>
    <x v="11"/>
  </r>
  <r>
    <x v="1052"/>
    <x v="14"/>
    <x v="2"/>
    <n v="0.86384539999999999"/>
    <x v="13"/>
    <n v="49"/>
    <x v="3"/>
    <x v="11"/>
  </r>
  <r>
    <x v="1052"/>
    <x v="2"/>
    <x v="2"/>
    <n v="0.88791050000000005"/>
    <x v="13"/>
    <n v="49"/>
    <x v="3"/>
    <x v="11"/>
  </r>
  <r>
    <x v="1052"/>
    <x v="5"/>
    <x v="2"/>
    <n v="0.9514861"/>
    <x v="13"/>
    <n v="49"/>
    <x v="3"/>
    <x v="11"/>
  </r>
  <r>
    <x v="1052"/>
    <x v="6"/>
    <x v="2"/>
    <n v="0.86364549999999995"/>
    <x v="13"/>
    <n v="49"/>
    <x v="3"/>
    <x v="11"/>
  </r>
  <r>
    <x v="1052"/>
    <x v="15"/>
    <x v="2"/>
    <n v="0.77723580000000003"/>
    <x v="13"/>
    <n v="49"/>
    <x v="3"/>
    <x v="11"/>
  </r>
  <r>
    <x v="1052"/>
    <x v="8"/>
    <x v="2"/>
    <n v="0.79504070000000004"/>
    <x v="13"/>
    <n v="49"/>
    <x v="3"/>
    <x v="11"/>
  </r>
  <r>
    <x v="1052"/>
    <x v="9"/>
    <x v="2"/>
    <n v="0.94000010000000001"/>
    <x v="13"/>
    <n v="49"/>
    <x v="3"/>
    <x v="11"/>
  </r>
  <r>
    <x v="1052"/>
    <x v="10"/>
    <x v="2"/>
    <n v="0.9442277"/>
    <x v="13"/>
    <n v="49"/>
    <x v="3"/>
    <x v="11"/>
  </r>
  <r>
    <x v="1052"/>
    <x v="12"/>
    <x v="2"/>
    <n v="1.2088620000000001"/>
    <x v="13"/>
    <n v="49"/>
    <x v="3"/>
    <x v="11"/>
  </r>
  <r>
    <x v="1052"/>
    <x v="18"/>
    <x v="2"/>
    <n v="1.578651"/>
    <x v="13"/>
    <n v="49"/>
    <x v="3"/>
    <x v="11"/>
  </r>
  <r>
    <x v="1052"/>
    <x v="19"/>
    <x v="2"/>
    <n v="1.624557"/>
    <x v="13"/>
    <n v="49"/>
    <x v="3"/>
    <x v="11"/>
  </r>
  <r>
    <x v="1052"/>
    <x v="13"/>
    <x v="2"/>
    <n v="0.78472330000000001"/>
    <x v="13"/>
    <n v="49"/>
    <x v="3"/>
    <x v="11"/>
  </r>
  <r>
    <x v="1052"/>
    <x v="20"/>
    <x v="2"/>
    <n v="1.2038249999999999"/>
    <x v="13"/>
    <n v="49"/>
    <x v="3"/>
    <x v="11"/>
  </r>
  <r>
    <x v="1052"/>
    <x v="0"/>
    <x v="0"/>
    <n v="0.21410899999999999"/>
    <x v="13"/>
    <n v="49"/>
    <x v="3"/>
    <x v="11"/>
  </r>
  <r>
    <x v="1052"/>
    <x v="14"/>
    <x v="0"/>
    <n v="0.44274000000000002"/>
    <x v="13"/>
    <n v="49"/>
    <x v="3"/>
    <x v="11"/>
  </r>
  <r>
    <x v="1052"/>
    <x v="2"/>
    <x v="0"/>
    <n v="0.44274000000000002"/>
    <x v="13"/>
    <n v="49"/>
    <x v="3"/>
    <x v="11"/>
  </r>
  <r>
    <x v="1052"/>
    <x v="5"/>
    <x v="0"/>
    <n v="0.18639"/>
    <x v="13"/>
    <n v="49"/>
    <x v="3"/>
    <x v="11"/>
  </r>
  <r>
    <x v="1052"/>
    <x v="6"/>
    <x v="0"/>
    <n v="0.46920000000000001"/>
    <x v="13"/>
    <n v="49"/>
    <x v="3"/>
    <x v="11"/>
  </r>
  <r>
    <x v="1052"/>
    <x v="15"/>
    <x v="0"/>
    <n v="0.57813000000000003"/>
    <x v="13"/>
    <n v="49"/>
    <x v="3"/>
    <x v="11"/>
  </r>
  <r>
    <x v="1052"/>
    <x v="8"/>
    <x v="0"/>
    <n v="0.57813000000000003"/>
    <x v="13"/>
    <n v="49"/>
    <x v="3"/>
    <x v="11"/>
  </r>
  <r>
    <x v="1052"/>
    <x v="9"/>
    <x v="0"/>
    <n v="0.57813000000000003"/>
    <x v="13"/>
    <n v="49"/>
    <x v="3"/>
    <x v="11"/>
  </r>
  <r>
    <x v="1052"/>
    <x v="10"/>
    <x v="0"/>
    <n v="0.57813000000000003"/>
    <x v="13"/>
    <n v="49"/>
    <x v="3"/>
    <x v="11"/>
  </r>
  <r>
    <x v="1052"/>
    <x v="12"/>
    <x v="0"/>
    <n v="0.57813000000000003"/>
    <x v="13"/>
    <n v="49"/>
    <x v="3"/>
    <x v="11"/>
  </r>
  <r>
    <x v="1052"/>
    <x v="18"/>
    <x v="0"/>
    <n v="0.18329999999999999"/>
    <x v="13"/>
    <n v="49"/>
    <x v="3"/>
    <x v="11"/>
  </r>
  <r>
    <x v="1052"/>
    <x v="19"/>
    <x v="0"/>
    <n v="0.23649999999999999"/>
    <x v="13"/>
    <n v="49"/>
    <x v="3"/>
    <x v="11"/>
  </r>
  <r>
    <x v="1052"/>
    <x v="13"/>
    <x v="0"/>
    <n v="0.18978999999999999"/>
    <x v="13"/>
    <n v="49"/>
    <x v="3"/>
    <x v="11"/>
  </r>
  <r>
    <x v="1052"/>
    <x v="20"/>
    <x v="0"/>
    <n v="0.23649999999999999"/>
    <x v="13"/>
    <n v="49"/>
    <x v="3"/>
    <x v="11"/>
  </r>
  <r>
    <x v="1052"/>
    <x v="0"/>
    <x v="1"/>
    <n v="0.15529670000000001"/>
    <x v="13"/>
    <n v="49"/>
    <x v="3"/>
    <x v="11"/>
  </r>
  <r>
    <x v="1052"/>
    <x v="14"/>
    <x v="1"/>
    <n v="0.30051460000000002"/>
    <x v="13"/>
    <n v="49"/>
    <x v="3"/>
    <x v="11"/>
  </r>
  <r>
    <x v="1052"/>
    <x v="2"/>
    <x v="1"/>
    <n v="0.30604959999999998"/>
    <x v="13"/>
    <n v="49"/>
    <x v="3"/>
    <x v="11"/>
  </r>
  <r>
    <x v="1052"/>
    <x v="5"/>
    <x v="1"/>
    <n v="0.1479239"/>
    <x v="13"/>
    <n v="49"/>
    <x v="3"/>
    <x v="11"/>
  </r>
  <r>
    <x v="1052"/>
    <x v="6"/>
    <x v="1"/>
    <n v="0.30655450000000001"/>
    <x v="13"/>
    <n v="49"/>
    <x v="3"/>
    <x v="11"/>
  </r>
  <r>
    <x v="1052"/>
    <x v="15"/>
    <x v="1"/>
    <n v="0.31173410000000001"/>
    <x v="13"/>
    <n v="49"/>
    <x v="3"/>
    <x v="11"/>
  </r>
  <r>
    <x v="1052"/>
    <x v="8"/>
    <x v="1"/>
    <n v="0.31582929999999998"/>
    <x v="13"/>
    <n v="49"/>
    <x v="3"/>
    <x v="11"/>
  </r>
  <r>
    <x v="1052"/>
    <x v="9"/>
    <x v="1"/>
    <n v="0.34916989999999998"/>
    <x v="13"/>
    <n v="49"/>
    <x v="3"/>
    <x v="11"/>
  </r>
  <r>
    <x v="1052"/>
    <x v="10"/>
    <x v="1"/>
    <n v="0.35014230000000002"/>
    <x v="13"/>
    <n v="49"/>
    <x v="3"/>
    <x v="11"/>
  </r>
  <r>
    <x v="1052"/>
    <x v="12"/>
    <x v="1"/>
    <n v="0.41100809999999999"/>
    <x v="13"/>
    <n v="49"/>
    <x v="3"/>
    <x v="11"/>
  </r>
  <r>
    <x v="1052"/>
    <x v="18"/>
    <x v="1"/>
    <n v="0.40524880000000002"/>
    <x v="13"/>
    <n v="49"/>
    <x v="3"/>
    <x v="11"/>
  </r>
  <r>
    <x v="1052"/>
    <x v="19"/>
    <x v="1"/>
    <n v="0.42804310000000001"/>
    <x v="13"/>
    <n v="49"/>
    <x v="3"/>
    <x v="11"/>
  </r>
  <r>
    <x v="1052"/>
    <x v="13"/>
    <x v="1"/>
    <n v="0.12668670000000001"/>
    <x v="13"/>
    <n v="49"/>
    <x v="3"/>
    <x v="11"/>
  </r>
  <r>
    <x v="1052"/>
    <x v="20"/>
    <x v="1"/>
    <n v="0.33127479999999998"/>
    <x v="13"/>
    <n v="49"/>
    <x v="3"/>
    <x v="11"/>
  </r>
  <r>
    <x v="1053"/>
    <x v="0"/>
    <x v="3"/>
    <n v="0.82730000000000004"/>
    <x v="13"/>
    <n v="50"/>
    <x v="3"/>
    <x v="11"/>
  </r>
  <r>
    <x v="1053"/>
    <x v="14"/>
    <x v="3"/>
    <n v="1.5759000000000001"/>
    <x v="13"/>
    <n v="50"/>
    <x v="3"/>
    <x v="11"/>
  </r>
  <r>
    <x v="1053"/>
    <x v="2"/>
    <x v="3"/>
    <n v="1.6060000000000001"/>
    <x v="13"/>
    <n v="50"/>
    <x v="3"/>
    <x v="11"/>
  </r>
  <r>
    <x v="1053"/>
    <x v="5"/>
    <x v="3"/>
    <n v="1.2573000000000001"/>
    <x v="13"/>
    <n v="50"/>
    <x v="3"/>
    <x v="11"/>
  </r>
  <r>
    <x v="1053"/>
    <x v="6"/>
    <x v="3"/>
    <n v="1.6087"/>
    <x v="13"/>
    <n v="50"/>
    <x v="3"/>
    <x v="11"/>
  </r>
  <r>
    <x v="1053"/>
    <x v="15"/>
    <x v="3"/>
    <n v="1.6422000000000001"/>
    <x v="13"/>
    <n v="50"/>
    <x v="3"/>
    <x v="11"/>
  </r>
  <r>
    <x v="1053"/>
    <x v="8"/>
    <x v="3"/>
    <n v="1.6621999999999999"/>
    <x v="13"/>
    <n v="50"/>
    <x v="3"/>
    <x v="11"/>
  </r>
  <r>
    <x v="1053"/>
    <x v="9"/>
    <x v="3"/>
    <n v="1.8426"/>
    <x v="13"/>
    <n v="50"/>
    <x v="3"/>
    <x v="11"/>
  </r>
  <r>
    <x v="1053"/>
    <x v="10"/>
    <x v="3"/>
    <n v="1.8486"/>
    <x v="13"/>
    <n v="50"/>
    <x v="3"/>
    <x v="11"/>
  </r>
  <r>
    <x v="1053"/>
    <x v="12"/>
    <x v="3"/>
    <n v="2.1844999999999999"/>
    <x v="13"/>
    <n v="50"/>
    <x v="3"/>
    <x v="11"/>
  </r>
  <r>
    <x v="1053"/>
    <x v="18"/>
    <x v="3"/>
    <n v="2.1671999999999998"/>
    <x v="13"/>
    <n v="50"/>
    <x v="3"/>
    <x v="11"/>
  </r>
  <r>
    <x v="1053"/>
    <x v="19"/>
    <x v="3"/>
    <n v="2.2911999999999999"/>
    <x v="13"/>
    <n v="50"/>
    <x v="3"/>
    <x v="11"/>
  </r>
  <r>
    <x v="1053"/>
    <x v="13"/>
    <x v="3"/>
    <n v="1.0927"/>
    <x v="13"/>
    <n v="50"/>
    <x v="3"/>
    <x v="11"/>
  </r>
  <r>
    <x v="1053"/>
    <x v="20"/>
    <x v="3"/>
    <n v="1.7776000000000001"/>
    <x v="13"/>
    <n v="50"/>
    <x v="3"/>
    <x v="11"/>
  </r>
  <r>
    <x v="1053"/>
    <x v="0"/>
    <x v="2"/>
    <n v="0.45849259999999997"/>
    <x v="13"/>
    <n v="50"/>
    <x v="3"/>
    <x v="11"/>
  </r>
  <r>
    <x v="1053"/>
    <x v="14"/>
    <x v="2"/>
    <n v="0.83847950000000004"/>
    <x v="13"/>
    <n v="50"/>
    <x v="3"/>
    <x v="11"/>
  </r>
  <r>
    <x v="1053"/>
    <x v="2"/>
    <x v="2"/>
    <n v="0.86295100000000002"/>
    <x v="13"/>
    <n v="50"/>
    <x v="3"/>
    <x v="11"/>
  </r>
  <r>
    <x v="1053"/>
    <x v="5"/>
    <x v="2"/>
    <n v="0.9262648"/>
    <x v="13"/>
    <n v="50"/>
    <x v="3"/>
    <x v="11"/>
  </r>
  <r>
    <x v="1053"/>
    <x v="6"/>
    <x v="2"/>
    <n v="0.83868620000000005"/>
    <x v="13"/>
    <n v="50"/>
    <x v="3"/>
    <x v="11"/>
  </r>
  <r>
    <x v="1053"/>
    <x v="15"/>
    <x v="2"/>
    <n v="0.75699190000000005"/>
    <x v="13"/>
    <n v="50"/>
    <x v="3"/>
    <x v="11"/>
  </r>
  <r>
    <x v="1053"/>
    <x v="8"/>
    <x v="2"/>
    <n v="0.7732521"/>
    <x v="13"/>
    <n v="50"/>
    <x v="3"/>
    <x v="11"/>
  </r>
  <r>
    <x v="1053"/>
    <x v="9"/>
    <x v="2"/>
    <n v="0.91991880000000004"/>
    <x v="13"/>
    <n v="50"/>
    <x v="3"/>
    <x v="11"/>
  </r>
  <r>
    <x v="1053"/>
    <x v="10"/>
    <x v="2"/>
    <n v="0.92479679999999997"/>
    <x v="13"/>
    <n v="50"/>
    <x v="3"/>
    <x v="11"/>
  </r>
  <r>
    <x v="1053"/>
    <x v="12"/>
    <x v="2"/>
    <n v="1.197886"/>
    <x v="13"/>
    <n v="50"/>
    <x v="3"/>
    <x v="11"/>
  </r>
  <r>
    <x v="1053"/>
    <x v="18"/>
    <x v="2"/>
    <n v="1.578651"/>
    <x v="13"/>
    <n v="50"/>
    <x v="3"/>
    <x v="11"/>
  </r>
  <r>
    <x v="1053"/>
    <x v="19"/>
    <x v="2"/>
    <n v="1.6262639999999999"/>
    <x v="13"/>
    <n v="50"/>
    <x v="3"/>
    <x v="11"/>
  </r>
  <r>
    <x v="1053"/>
    <x v="13"/>
    <x v="2"/>
    <n v="0.77720120000000004"/>
    <x v="13"/>
    <n v="50"/>
    <x v="3"/>
    <x v="11"/>
  </r>
  <r>
    <x v="1053"/>
    <x v="20"/>
    <x v="2"/>
    <n v="1.2087030000000001"/>
    <x v="13"/>
    <n v="50"/>
    <x v="3"/>
    <x v="11"/>
  </r>
  <r>
    <x v="1053"/>
    <x v="0"/>
    <x v="0"/>
    <n v="0.21410899999999999"/>
    <x v="13"/>
    <n v="50"/>
    <x v="3"/>
    <x v="11"/>
  </r>
  <r>
    <x v="1053"/>
    <x v="14"/>
    <x v="0"/>
    <n v="0.44274000000000002"/>
    <x v="13"/>
    <n v="50"/>
    <x v="3"/>
    <x v="11"/>
  </r>
  <r>
    <x v="1053"/>
    <x v="2"/>
    <x v="0"/>
    <n v="0.44274000000000002"/>
    <x v="13"/>
    <n v="50"/>
    <x v="3"/>
    <x v="11"/>
  </r>
  <r>
    <x v="1053"/>
    <x v="5"/>
    <x v="0"/>
    <n v="0.18639"/>
    <x v="13"/>
    <n v="50"/>
    <x v="3"/>
    <x v="11"/>
  </r>
  <r>
    <x v="1053"/>
    <x v="6"/>
    <x v="0"/>
    <n v="0.46920000000000001"/>
    <x v="13"/>
    <n v="50"/>
    <x v="3"/>
    <x v="11"/>
  </r>
  <r>
    <x v="1053"/>
    <x v="15"/>
    <x v="0"/>
    <n v="0.57813000000000003"/>
    <x v="13"/>
    <n v="50"/>
    <x v="3"/>
    <x v="11"/>
  </r>
  <r>
    <x v="1053"/>
    <x v="8"/>
    <x v="0"/>
    <n v="0.57813000000000003"/>
    <x v="13"/>
    <n v="50"/>
    <x v="3"/>
    <x v="11"/>
  </r>
  <r>
    <x v="1053"/>
    <x v="9"/>
    <x v="0"/>
    <n v="0.57813000000000003"/>
    <x v="13"/>
    <n v="50"/>
    <x v="3"/>
    <x v="11"/>
  </r>
  <r>
    <x v="1053"/>
    <x v="10"/>
    <x v="0"/>
    <n v="0.57813000000000003"/>
    <x v="13"/>
    <n v="50"/>
    <x v="3"/>
    <x v="11"/>
  </r>
  <r>
    <x v="1053"/>
    <x v="12"/>
    <x v="0"/>
    <n v="0.57813000000000003"/>
    <x v="13"/>
    <n v="50"/>
    <x v="3"/>
    <x v="11"/>
  </r>
  <r>
    <x v="1053"/>
    <x v="18"/>
    <x v="0"/>
    <n v="0.18329999999999999"/>
    <x v="13"/>
    <n v="50"/>
    <x v="3"/>
    <x v="11"/>
  </r>
  <r>
    <x v="1053"/>
    <x v="19"/>
    <x v="0"/>
    <n v="0.23649999999999999"/>
    <x v="13"/>
    <n v="50"/>
    <x v="3"/>
    <x v="11"/>
  </r>
  <r>
    <x v="1053"/>
    <x v="13"/>
    <x v="0"/>
    <n v="0.18978999999999999"/>
    <x v="13"/>
    <n v="50"/>
    <x v="3"/>
    <x v="11"/>
  </r>
  <r>
    <x v="1053"/>
    <x v="20"/>
    <x v="0"/>
    <n v="0.23649999999999999"/>
    <x v="13"/>
    <n v="50"/>
    <x v="3"/>
    <x v="11"/>
  </r>
  <r>
    <x v="1053"/>
    <x v="0"/>
    <x v="1"/>
    <n v="0.15469840000000001"/>
    <x v="13"/>
    <n v="50"/>
    <x v="3"/>
    <x v="11"/>
  </r>
  <r>
    <x v="1053"/>
    <x v="14"/>
    <x v="1"/>
    <n v="0.29468050000000001"/>
    <x v="13"/>
    <n v="50"/>
    <x v="3"/>
    <x v="11"/>
  </r>
  <r>
    <x v="1053"/>
    <x v="2"/>
    <x v="1"/>
    <n v="0.30030889999999999"/>
    <x v="13"/>
    <n v="50"/>
    <x v="3"/>
    <x v="11"/>
  </r>
  <r>
    <x v="1053"/>
    <x v="5"/>
    <x v="1"/>
    <n v="0.1446451"/>
    <x v="13"/>
    <n v="50"/>
    <x v="3"/>
    <x v="11"/>
  </r>
  <r>
    <x v="1053"/>
    <x v="6"/>
    <x v="1"/>
    <n v="0.30081380000000002"/>
    <x v="13"/>
    <n v="50"/>
    <x v="3"/>
    <x v="11"/>
  </r>
  <r>
    <x v="1053"/>
    <x v="15"/>
    <x v="1"/>
    <n v="0.30707800000000002"/>
    <x v="13"/>
    <n v="50"/>
    <x v="3"/>
    <x v="11"/>
  </r>
  <r>
    <x v="1053"/>
    <x v="8"/>
    <x v="1"/>
    <n v="0.31081789999999998"/>
    <x v="13"/>
    <n v="50"/>
    <x v="3"/>
    <x v="11"/>
  </r>
  <r>
    <x v="1053"/>
    <x v="9"/>
    <x v="1"/>
    <n v="0.3445512"/>
    <x v="13"/>
    <n v="50"/>
    <x v="3"/>
    <x v="11"/>
  </r>
  <r>
    <x v="1053"/>
    <x v="10"/>
    <x v="1"/>
    <n v="0.34567320000000001"/>
    <x v="13"/>
    <n v="50"/>
    <x v="3"/>
    <x v="11"/>
  </r>
  <r>
    <x v="1053"/>
    <x v="12"/>
    <x v="1"/>
    <n v="0.40848370000000001"/>
    <x v="13"/>
    <n v="50"/>
    <x v="3"/>
    <x v="11"/>
  </r>
  <r>
    <x v="1053"/>
    <x v="18"/>
    <x v="1"/>
    <n v="0.40524880000000002"/>
    <x v="13"/>
    <n v="50"/>
    <x v="3"/>
    <x v="11"/>
  </r>
  <r>
    <x v="1053"/>
    <x v="19"/>
    <x v="1"/>
    <n v="0.42843579999999998"/>
    <x v="13"/>
    <n v="50"/>
    <x v="3"/>
    <x v="11"/>
  </r>
  <r>
    <x v="1053"/>
    <x v="13"/>
    <x v="1"/>
    <n v="0.12570880000000001"/>
    <x v="13"/>
    <n v="50"/>
    <x v="3"/>
    <x v="11"/>
  </r>
  <r>
    <x v="1053"/>
    <x v="20"/>
    <x v="1"/>
    <n v="0.33239669999999999"/>
    <x v="13"/>
    <n v="50"/>
    <x v="3"/>
    <x v="11"/>
  </r>
  <r>
    <x v="1054"/>
    <x v="0"/>
    <x v="3"/>
    <n v="0.82479999999999998"/>
    <x v="13"/>
    <n v="51"/>
    <x v="3"/>
    <x v="11"/>
  </r>
  <r>
    <x v="1054"/>
    <x v="14"/>
    <x v="3"/>
    <n v="1.554"/>
    <x v="13"/>
    <n v="51"/>
    <x v="3"/>
    <x v="11"/>
  </r>
  <r>
    <x v="1054"/>
    <x v="2"/>
    <x v="3"/>
    <n v="1.5843"/>
    <x v="13"/>
    <n v="51"/>
    <x v="3"/>
    <x v="11"/>
  </r>
  <r>
    <x v="1054"/>
    <x v="5"/>
    <x v="3"/>
    <n v="1.2401"/>
    <x v="13"/>
    <n v="51"/>
    <x v="3"/>
    <x v="11"/>
  </r>
  <r>
    <x v="1054"/>
    <x v="6"/>
    <x v="3"/>
    <n v="1.5874999999999999"/>
    <x v="13"/>
    <n v="51"/>
    <x v="3"/>
    <x v="11"/>
  </r>
  <r>
    <x v="1054"/>
    <x v="15"/>
    <x v="3"/>
    <n v="1.6279999999999999"/>
    <x v="13"/>
    <n v="51"/>
    <x v="3"/>
    <x v="11"/>
  </r>
  <r>
    <x v="1054"/>
    <x v="8"/>
    <x v="3"/>
    <n v="1.6479999999999999"/>
    <x v="13"/>
    <n v="51"/>
    <x v="3"/>
    <x v="11"/>
  </r>
  <r>
    <x v="1054"/>
    <x v="9"/>
    <x v="3"/>
    <n v="1.8271999999999999"/>
    <x v="13"/>
    <n v="51"/>
    <x v="3"/>
    <x v="11"/>
  </r>
  <r>
    <x v="1054"/>
    <x v="10"/>
    <x v="3"/>
    <n v="1.835"/>
    <x v="13"/>
    <n v="51"/>
    <x v="3"/>
    <x v="11"/>
  </r>
  <r>
    <x v="1054"/>
    <x v="12"/>
    <x v="3"/>
    <n v="2.1816"/>
    <x v="13"/>
    <n v="51"/>
    <x v="3"/>
    <x v="11"/>
  </r>
  <r>
    <x v="1054"/>
    <x v="18"/>
    <x v="3"/>
    <n v="2.0941999999999998"/>
    <x v="13"/>
    <n v="51"/>
    <x v="3"/>
    <x v="11"/>
  </r>
  <r>
    <x v="1054"/>
    <x v="19"/>
    <x v="3"/>
    <n v="2.2181999999999999"/>
    <x v="13"/>
    <n v="51"/>
    <x v="3"/>
    <x v="11"/>
  </r>
  <r>
    <x v="1054"/>
    <x v="13"/>
    <x v="3"/>
    <n v="1.0646"/>
    <x v="13"/>
    <n v="51"/>
    <x v="3"/>
    <x v="11"/>
  </r>
  <r>
    <x v="1054"/>
    <x v="20"/>
    <x v="3"/>
    <n v="1.7465999999999999"/>
    <x v="13"/>
    <n v="51"/>
    <x v="3"/>
    <x v="11"/>
  </r>
  <r>
    <x v="1054"/>
    <x v="0"/>
    <x v="2"/>
    <n v="0.45646009999999998"/>
    <x v="13"/>
    <n v="51"/>
    <x v="3"/>
    <x v="11"/>
  </r>
  <r>
    <x v="1054"/>
    <x v="14"/>
    <x v="2"/>
    <n v="0.82067469999999998"/>
    <x v="13"/>
    <n v="51"/>
    <x v="3"/>
    <x v="11"/>
  </r>
  <r>
    <x v="1054"/>
    <x v="2"/>
    <x v="2"/>
    <n v="0.84530879999999997"/>
    <x v="13"/>
    <n v="51"/>
    <x v="3"/>
    <x v="11"/>
  </r>
  <r>
    <x v="1054"/>
    <x v="5"/>
    <x v="2"/>
    <n v="0.91104359999999995"/>
    <x v="13"/>
    <n v="51"/>
    <x v="3"/>
    <x v="11"/>
  </r>
  <r>
    <x v="1054"/>
    <x v="6"/>
    <x v="2"/>
    <n v="0.82145040000000003"/>
    <x v="13"/>
    <n v="51"/>
    <x v="3"/>
    <x v="11"/>
  </r>
  <r>
    <x v="1054"/>
    <x v="15"/>
    <x v="2"/>
    <n v="0.74544719999999998"/>
    <x v="13"/>
    <n v="51"/>
    <x v="3"/>
    <x v="11"/>
  </r>
  <r>
    <x v="1054"/>
    <x v="8"/>
    <x v="2"/>
    <n v="0.76170740000000003"/>
    <x v="13"/>
    <n v="51"/>
    <x v="3"/>
    <x v="11"/>
  </r>
  <r>
    <x v="1054"/>
    <x v="9"/>
    <x v="2"/>
    <n v="0.9073985"/>
    <x v="13"/>
    <n v="51"/>
    <x v="3"/>
    <x v="11"/>
  </r>
  <r>
    <x v="1054"/>
    <x v="10"/>
    <x v="2"/>
    <n v="0.91373990000000005"/>
    <x v="13"/>
    <n v="51"/>
    <x v="3"/>
    <x v="11"/>
  </r>
  <r>
    <x v="1054"/>
    <x v="12"/>
    <x v="2"/>
    <n v="1.1955290000000001"/>
    <x v="13"/>
    <n v="51"/>
    <x v="3"/>
    <x v="11"/>
  </r>
  <r>
    <x v="1054"/>
    <x v="18"/>
    <x v="2"/>
    <n v="1.5193019999999999"/>
    <x v="13"/>
    <n v="51"/>
    <x v="3"/>
    <x v="11"/>
  </r>
  <r>
    <x v="1054"/>
    <x v="19"/>
    <x v="2"/>
    <n v="1.5669150000000001"/>
    <x v="13"/>
    <n v="51"/>
    <x v="3"/>
    <x v="11"/>
  </r>
  <r>
    <x v="1054"/>
    <x v="13"/>
    <x v="2"/>
    <n v="0.7523339"/>
    <x v="13"/>
    <n v="51"/>
    <x v="3"/>
    <x v="11"/>
  </r>
  <r>
    <x v="1054"/>
    <x v="20"/>
    <x v="2"/>
    <n v="1.1835"/>
    <x v="13"/>
    <n v="51"/>
    <x v="3"/>
    <x v="11"/>
  </r>
  <r>
    <x v="1054"/>
    <x v="0"/>
    <x v="0"/>
    <n v="0.21410899999999999"/>
    <x v="13"/>
    <n v="51"/>
    <x v="3"/>
    <x v="11"/>
  </r>
  <r>
    <x v="1054"/>
    <x v="14"/>
    <x v="0"/>
    <n v="0.44274000000000002"/>
    <x v="13"/>
    <n v="51"/>
    <x v="3"/>
    <x v="11"/>
  </r>
  <r>
    <x v="1054"/>
    <x v="2"/>
    <x v="0"/>
    <n v="0.44274000000000002"/>
    <x v="13"/>
    <n v="51"/>
    <x v="3"/>
    <x v="11"/>
  </r>
  <r>
    <x v="1054"/>
    <x v="5"/>
    <x v="0"/>
    <n v="0.18639"/>
    <x v="13"/>
    <n v="51"/>
    <x v="3"/>
    <x v="11"/>
  </r>
  <r>
    <x v="1054"/>
    <x v="6"/>
    <x v="0"/>
    <n v="0.46920000000000001"/>
    <x v="13"/>
    <n v="51"/>
    <x v="3"/>
    <x v="11"/>
  </r>
  <r>
    <x v="1054"/>
    <x v="15"/>
    <x v="0"/>
    <n v="0.57813000000000003"/>
    <x v="13"/>
    <n v="51"/>
    <x v="3"/>
    <x v="11"/>
  </r>
  <r>
    <x v="1054"/>
    <x v="8"/>
    <x v="0"/>
    <n v="0.57813000000000003"/>
    <x v="13"/>
    <n v="51"/>
    <x v="3"/>
    <x v="11"/>
  </r>
  <r>
    <x v="1054"/>
    <x v="9"/>
    <x v="0"/>
    <n v="0.57813000000000003"/>
    <x v="13"/>
    <n v="51"/>
    <x v="3"/>
    <x v="11"/>
  </r>
  <r>
    <x v="1054"/>
    <x v="10"/>
    <x v="0"/>
    <n v="0.57813000000000003"/>
    <x v="13"/>
    <n v="51"/>
    <x v="3"/>
    <x v="11"/>
  </r>
  <r>
    <x v="1054"/>
    <x v="12"/>
    <x v="0"/>
    <n v="0.57813000000000003"/>
    <x v="13"/>
    <n v="51"/>
    <x v="3"/>
    <x v="11"/>
  </r>
  <r>
    <x v="1054"/>
    <x v="18"/>
    <x v="0"/>
    <n v="0.18329999999999999"/>
    <x v="13"/>
    <n v="51"/>
    <x v="3"/>
    <x v="11"/>
  </r>
  <r>
    <x v="1054"/>
    <x v="19"/>
    <x v="0"/>
    <n v="0.23649999999999999"/>
    <x v="13"/>
    <n v="51"/>
    <x v="3"/>
    <x v="11"/>
  </r>
  <r>
    <x v="1054"/>
    <x v="13"/>
    <x v="0"/>
    <n v="0.18978999999999999"/>
    <x v="13"/>
    <n v="51"/>
    <x v="3"/>
    <x v="11"/>
  </r>
  <r>
    <x v="1054"/>
    <x v="20"/>
    <x v="0"/>
    <n v="0.23649999999999999"/>
    <x v="13"/>
    <n v="51"/>
    <x v="3"/>
    <x v="11"/>
  </r>
  <r>
    <x v="1054"/>
    <x v="0"/>
    <x v="1"/>
    <n v="0.1542309"/>
    <x v="13"/>
    <n v="51"/>
    <x v="3"/>
    <x v="11"/>
  </r>
  <r>
    <x v="1054"/>
    <x v="14"/>
    <x v="1"/>
    <n v="0.29058539999999999"/>
    <x v="13"/>
    <n v="51"/>
    <x v="3"/>
    <x v="11"/>
  </r>
  <r>
    <x v="1054"/>
    <x v="2"/>
    <x v="1"/>
    <n v="0.29625119999999999"/>
    <x v="13"/>
    <n v="51"/>
    <x v="3"/>
    <x v="11"/>
  </r>
  <r>
    <x v="1054"/>
    <x v="5"/>
    <x v="1"/>
    <n v="0.1426664"/>
    <x v="13"/>
    <n v="51"/>
    <x v="3"/>
    <x v="11"/>
  </r>
  <r>
    <x v="1054"/>
    <x v="6"/>
    <x v="1"/>
    <n v="0.29684959999999999"/>
    <x v="13"/>
    <n v="51"/>
    <x v="3"/>
    <x v="11"/>
  </r>
  <r>
    <x v="1054"/>
    <x v="15"/>
    <x v="1"/>
    <n v="0.30442279999999999"/>
    <x v="13"/>
    <n v="51"/>
    <x v="3"/>
    <x v="11"/>
  </r>
  <r>
    <x v="1054"/>
    <x v="8"/>
    <x v="1"/>
    <n v="0.30816260000000001"/>
    <x v="13"/>
    <n v="51"/>
    <x v="3"/>
    <x v="11"/>
  </r>
  <r>
    <x v="1054"/>
    <x v="9"/>
    <x v="1"/>
    <n v="0.34167160000000002"/>
    <x v="13"/>
    <n v="51"/>
    <x v="3"/>
    <x v="11"/>
  </r>
  <r>
    <x v="1054"/>
    <x v="10"/>
    <x v="1"/>
    <n v="0.34313009999999999"/>
    <x v="13"/>
    <n v="51"/>
    <x v="3"/>
    <x v="11"/>
  </r>
  <r>
    <x v="1054"/>
    <x v="12"/>
    <x v="1"/>
    <n v="0.40794150000000001"/>
    <x v="13"/>
    <n v="51"/>
    <x v="3"/>
    <x v="11"/>
  </r>
  <r>
    <x v="1054"/>
    <x v="18"/>
    <x v="1"/>
    <n v="0.39159830000000001"/>
    <x v="13"/>
    <n v="51"/>
    <x v="3"/>
    <x v="11"/>
  </r>
  <r>
    <x v="1054"/>
    <x v="19"/>
    <x v="1"/>
    <n v="0.41478540000000003"/>
    <x v="13"/>
    <n v="51"/>
    <x v="3"/>
    <x v="11"/>
  </r>
  <r>
    <x v="1054"/>
    <x v="13"/>
    <x v="1"/>
    <n v="0.1224761"/>
    <x v="13"/>
    <n v="51"/>
    <x v="3"/>
    <x v="11"/>
  </r>
  <r>
    <x v="1054"/>
    <x v="20"/>
    <x v="1"/>
    <n v="0.3266"/>
    <x v="13"/>
    <n v="51"/>
    <x v="3"/>
    <x v="11"/>
  </r>
  <r>
    <x v="1055"/>
    <x v="0"/>
    <x v="3"/>
    <n v="0.81459999999999999"/>
    <x v="13"/>
    <n v="52"/>
    <x v="3"/>
    <x v="11"/>
  </r>
  <r>
    <x v="1055"/>
    <x v="14"/>
    <x v="3"/>
    <n v="1.5737000000000001"/>
    <x v="13"/>
    <n v="52"/>
    <x v="3"/>
    <x v="11"/>
  </r>
  <r>
    <x v="1055"/>
    <x v="2"/>
    <x v="3"/>
    <n v="1.6109"/>
    <x v="13"/>
    <n v="52"/>
    <x v="3"/>
    <x v="11"/>
  </r>
  <r>
    <x v="1055"/>
    <x v="5"/>
    <x v="3"/>
    <n v="1.2496"/>
    <x v="13"/>
    <n v="52"/>
    <x v="3"/>
    <x v="11"/>
  </r>
  <r>
    <x v="1055"/>
    <x v="6"/>
    <x v="3"/>
    <n v="1.5904"/>
    <x v="13"/>
    <n v="52"/>
    <x v="3"/>
    <x v="11"/>
  </r>
  <r>
    <x v="1055"/>
    <x v="15"/>
    <x v="3"/>
    <n v="1.6405000000000001"/>
    <x v="13"/>
    <n v="52"/>
    <x v="3"/>
    <x v="11"/>
  </r>
  <r>
    <x v="1055"/>
    <x v="8"/>
    <x v="3"/>
    <n v="1.6667000000000001"/>
    <x v="13"/>
    <n v="52"/>
    <x v="3"/>
    <x v="11"/>
  </r>
  <r>
    <x v="1055"/>
    <x v="9"/>
    <x v="3"/>
    <n v="1.8323"/>
    <x v="13"/>
    <n v="52"/>
    <x v="3"/>
    <x v="11"/>
  </r>
  <r>
    <x v="1055"/>
    <x v="10"/>
    <x v="3"/>
    <n v="1.8514999999999999"/>
    <x v="13"/>
    <n v="52"/>
    <x v="3"/>
    <x v="11"/>
  </r>
  <r>
    <x v="1055"/>
    <x v="12"/>
    <x v="3"/>
    <n v="2.1709999999999998"/>
    <x v="13"/>
    <n v="52"/>
    <x v="3"/>
    <x v="11"/>
  </r>
  <r>
    <x v="1055"/>
    <x v="18"/>
    <x v="3"/>
    <n v="2.0352000000000001"/>
    <x v="13"/>
    <n v="52"/>
    <x v="3"/>
    <x v="11"/>
  </r>
  <r>
    <x v="1055"/>
    <x v="19"/>
    <x v="3"/>
    <n v="2.1682999999999999"/>
    <x v="13"/>
    <n v="52"/>
    <x v="3"/>
    <x v="11"/>
  </r>
  <r>
    <x v="1055"/>
    <x v="13"/>
    <x v="3"/>
    <n v="1.0625"/>
    <x v="13"/>
    <n v="52"/>
    <x v="3"/>
    <x v="11"/>
  </r>
  <r>
    <x v="1055"/>
    <x v="20"/>
    <x v="3"/>
    <n v="1.7465999999999999"/>
    <x v="13"/>
    <n v="52"/>
    <x v="3"/>
    <x v="11"/>
  </r>
  <r>
    <x v="1055"/>
    <x v="0"/>
    <x v="2"/>
    <n v="0.44816739999999999"/>
    <x v="13"/>
    <n v="52"/>
    <x v="3"/>
    <x v="11"/>
  </r>
  <r>
    <x v="1055"/>
    <x v="14"/>
    <x v="2"/>
    <n v="0.83669090000000002"/>
    <x v="13"/>
    <n v="52"/>
    <x v="3"/>
    <x v="11"/>
  </r>
  <r>
    <x v="1055"/>
    <x v="2"/>
    <x v="2"/>
    <n v="0.86693489999999995"/>
    <x v="13"/>
    <n v="52"/>
    <x v="3"/>
    <x v="11"/>
  </r>
  <r>
    <x v="1055"/>
    <x v="5"/>
    <x v="2"/>
    <n v="0.91945069999999995"/>
    <x v="13"/>
    <n v="52"/>
    <x v="3"/>
    <x v="11"/>
  </r>
  <r>
    <x v="1055"/>
    <x v="6"/>
    <x v="2"/>
    <n v="0.82380810000000004"/>
    <x v="13"/>
    <n v="52"/>
    <x v="3"/>
    <x v="11"/>
  </r>
  <r>
    <x v="1055"/>
    <x v="15"/>
    <x v="2"/>
    <n v="0.7556098"/>
    <x v="13"/>
    <n v="52"/>
    <x v="3"/>
    <x v="11"/>
  </r>
  <r>
    <x v="1055"/>
    <x v="8"/>
    <x v="2"/>
    <n v="0.77691069999999995"/>
    <x v="13"/>
    <n v="52"/>
    <x v="3"/>
    <x v="11"/>
  </r>
  <r>
    <x v="1055"/>
    <x v="9"/>
    <x v="2"/>
    <n v="0.91154469999999999"/>
    <x v="13"/>
    <n v="52"/>
    <x v="3"/>
    <x v="11"/>
  </r>
  <r>
    <x v="1055"/>
    <x v="10"/>
    <x v="2"/>
    <n v="0.92715460000000005"/>
    <x v="13"/>
    <n v="52"/>
    <x v="3"/>
    <x v="11"/>
  </r>
  <r>
    <x v="1055"/>
    <x v="12"/>
    <x v="2"/>
    <n v="1.186911"/>
    <x v="13"/>
    <n v="52"/>
    <x v="3"/>
    <x v="11"/>
  </r>
  <r>
    <x v="1055"/>
    <x v="18"/>
    <x v="2"/>
    <n v="1.4713339999999999"/>
    <x v="13"/>
    <n v="52"/>
    <x v="3"/>
    <x v="11"/>
  </r>
  <r>
    <x v="1055"/>
    <x v="19"/>
    <x v="2"/>
    <n v="1.5263450000000001"/>
    <x v="13"/>
    <n v="52"/>
    <x v="3"/>
    <x v="11"/>
  </r>
  <r>
    <x v="1055"/>
    <x v="13"/>
    <x v="2"/>
    <n v="0.75047549999999996"/>
    <x v="13"/>
    <n v="52"/>
    <x v="3"/>
    <x v="11"/>
  </r>
  <r>
    <x v="1055"/>
    <x v="20"/>
    <x v="2"/>
    <n v="1.1835"/>
    <x v="13"/>
    <n v="52"/>
    <x v="3"/>
    <x v="11"/>
  </r>
  <r>
    <x v="1055"/>
    <x v="0"/>
    <x v="0"/>
    <n v="0.21410899999999999"/>
    <x v="13"/>
    <n v="52"/>
    <x v="3"/>
    <x v="11"/>
  </r>
  <r>
    <x v="1055"/>
    <x v="14"/>
    <x v="0"/>
    <n v="0.44274000000000002"/>
    <x v="13"/>
    <n v="52"/>
    <x v="3"/>
    <x v="11"/>
  </r>
  <r>
    <x v="1055"/>
    <x v="2"/>
    <x v="0"/>
    <n v="0.44274000000000002"/>
    <x v="13"/>
    <n v="52"/>
    <x v="3"/>
    <x v="11"/>
  </r>
  <r>
    <x v="1055"/>
    <x v="5"/>
    <x v="0"/>
    <n v="0.18639"/>
    <x v="13"/>
    <n v="52"/>
    <x v="3"/>
    <x v="11"/>
  </r>
  <r>
    <x v="1055"/>
    <x v="6"/>
    <x v="0"/>
    <n v="0.46920000000000001"/>
    <x v="13"/>
    <n v="52"/>
    <x v="3"/>
    <x v="11"/>
  </r>
  <r>
    <x v="1055"/>
    <x v="15"/>
    <x v="0"/>
    <n v="0.57813000000000003"/>
    <x v="13"/>
    <n v="52"/>
    <x v="3"/>
    <x v="11"/>
  </r>
  <r>
    <x v="1055"/>
    <x v="8"/>
    <x v="0"/>
    <n v="0.57813000000000003"/>
    <x v="13"/>
    <n v="52"/>
    <x v="3"/>
    <x v="11"/>
  </r>
  <r>
    <x v="1055"/>
    <x v="9"/>
    <x v="0"/>
    <n v="0.57813000000000003"/>
    <x v="13"/>
    <n v="52"/>
    <x v="3"/>
    <x v="11"/>
  </r>
  <r>
    <x v="1055"/>
    <x v="10"/>
    <x v="0"/>
    <n v="0.57813000000000003"/>
    <x v="13"/>
    <n v="52"/>
    <x v="3"/>
    <x v="11"/>
  </r>
  <r>
    <x v="1055"/>
    <x v="12"/>
    <x v="0"/>
    <n v="0.57813000000000003"/>
    <x v="13"/>
    <n v="52"/>
    <x v="3"/>
    <x v="11"/>
  </r>
  <r>
    <x v="1055"/>
    <x v="18"/>
    <x v="0"/>
    <n v="0.18329999999999999"/>
    <x v="13"/>
    <n v="52"/>
    <x v="3"/>
    <x v="11"/>
  </r>
  <r>
    <x v="1055"/>
    <x v="19"/>
    <x v="0"/>
    <n v="0.23649999999999999"/>
    <x v="13"/>
    <n v="52"/>
    <x v="3"/>
    <x v="11"/>
  </r>
  <r>
    <x v="1055"/>
    <x v="13"/>
    <x v="0"/>
    <n v="0.18978999999999999"/>
    <x v="13"/>
    <n v="52"/>
    <x v="3"/>
    <x v="11"/>
  </r>
  <r>
    <x v="1055"/>
    <x v="20"/>
    <x v="0"/>
    <n v="0.23649999999999999"/>
    <x v="13"/>
    <n v="52"/>
    <x v="3"/>
    <x v="11"/>
  </r>
  <r>
    <x v="1055"/>
    <x v="0"/>
    <x v="1"/>
    <n v="0.1523236"/>
    <x v="13"/>
    <n v="52"/>
    <x v="3"/>
    <x v="11"/>
  </r>
  <r>
    <x v="1055"/>
    <x v="14"/>
    <x v="1"/>
    <n v="0.29426910000000001"/>
    <x v="13"/>
    <n v="52"/>
    <x v="3"/>
    <x v="11"/>
  </r>
  <r>
    <x v="1055"/>
    <x v="2"/>
    <x v="1"/>
    <n v="0.30122520000000003"/>
    <x v="13"/>
    <n v="52"/>
    <x v="3"/>
    <x v="11"/>
  </r>
  <r>
    <x v="1055"/>
    <x v="5"/>
    <x v="1"/>
    <n v="0.14375930000000001"/>
    <x v="13"/>
    <n v="52"/>
    <x v="3"/>
    <x v="11"/>
  </r>
  <r>
    <x v="1055"/>
    <x v="6"/>
    <x v="1"/>
    <n v="0.29739189999999999"/>
    <x v="13"/>
    <n v="52"/>
    <x v="3"/>
    <x v="11"/>
  </r>
  <r>
    <x v="1055"/>
    <x v="15"/>
    <x v="1"/>
    <n v="0.30676019999999998"/>
    <x v="13"/>
    <n v="52"/>
    <x v="3"/>
    <x v="11"/>
  </r>
  <r>
    <x v="1055"/>
    <x v="8"/>
    <x v="1"/>
    <n v="0.31165929999999997"/>
    <x v="13"/>
    <n v="52"/>
    <x v="3"/>
    <x v="11"/>
  </r>
  <r>
    <x v="1055"/>
    <x v="9"/>
    <x v="1"/>
    <n v="0.34262520000000002"/>
    <x v="13"/>
    <n v="52"/>
    <x v="3"/>
    <x v="11"/>
  </r>
  <r>
    <x v="1055"/>
    <x v="10"/>
    <x v="1"/>
    <n v="0.34621550000000001"/>
    <x v="13"/>
    <n v="52"/>
    <x v="3"/>
    <x v="11"/>
  </r>
  <r>
    <x v="1055"/>
    <x v="12"/>
    <x v="1"/>
    <n v="0.40595930000000002"/>
    <x v="13"/>
    <n v="52"/>
    <x v="3"/>
    <x v="11"/>
  </r>
  <r>
    <x v="1055"/>
    <x v="18"/>
    <x v="1"/>
    <n v="0.38056590000000001"/>
    <x v="13"/>
    <n v="52"/>
    <x v="3"/>
    <x v="11"/>
  </r>
  <r>
    <x v="1055"/>
    <x v="19"/>
    <x v="1"/>
    <n v="0.4054545"/>
    <x v="13"/>
    <n v="52"/>
    <x v="3"/>
    <x v="11"/>
  </r>
  <r>
    <x v="1055"/>
    <x v="13"/>
    <x v="1"/>
    <n v="0.1222345"/>
    <x v="13"/>
    <n v="52"/>
    <x v="3"/>
    <x v="11"/>
  </r>
  <r>
    <x v="1055"/>
    <x v="20"/>
    <x v="1"/>
    <n v="0.3266"/>
    <x v="13"/>
    <n v="52"/>
    <x v="3"/>
    <x v="11"/>
  </r>
  <r>
    <x v="1056"/>
    <x v="0"/>
    <x v="3"/>
    <n v="0.82089999999999996"/>
    <x v="14"/>
    <n v="4"/>
    <x v="0"/>
    <x v="0"/>
  </r>
  <r>
    <x v="1056"/>
    <x v="14"/>
    <x v="3"/>
    <n v="1.5789"/>
    <x v="14"/>
    <n v="4"/>
    <x v="0"/>
    <x v="0"/>
  </r>
  <r>
    <x v="1056"/>
    <x v="2"/>
    <x v="3"/>
    <n v="1.6124000000000001"/>
    <x v="14"/>
    <n v="4"/>
    <x v="0"/>
    <x v="0"/>
  </r>
  <r>
    <x v="1056"/>
    <x v="5"/>
    <x v="3"/>
    <n v="1.2605"/>
    <x v="14"/>
    <n v="4"/>
    <x v="0"/>
    <x v="0"/>
  </r>
  <r>
    <x v="1056"/>
    <x v="6"/>
    <x v="3"/>
    <n v="1.6051"/>
    <x v="14"/>
    <n v="4"/>
    <x v="0"/>
    <x v="0"/>
  </r>
  <r>
    <x v="1056"/>
    <x v="15"/>
    <x v="3"/>
    <n v="1.6632"/>
    <x v="14"/>
    <n v="4"/>
    <x v="0"/>
    <x v="0"/>
  </r>
  <r>
    <x v="1056"/>
    <x v="8"/>
    <x v="3"/>
    <n v="1.6869000000000001"/>
    <x v="14"/>
    <n v="4"/>
    <x v="0"/>
    <x v="0"/>
  </r>
  <r>
    <x v="1056"/>
    <x v="9"/>
    <x v="3"/>
    <n v="1.8567"/>
    <x v="14"/>
    <n v="4"/>
    <x v="0"/>
    <x v="0"/>
  </r>
  <r>
    <x v="1056"/>
    <x v="10"/>
    <x v="3"/>
    <n v="1.8696999999999999"/>
    <x v="14"/>
    <n v="4"/>
    <x v="0"/>
    <x v="0"/>
  </r>
  <r>
    <x v="1056"/>
    <x v="12"/>
    <x v="3"/>
    <n v="2.1800999999999999"/>
    <x v="14"/>
    <n v="4"/>
    <x v="0"/>
    <x v="0"/>
  </r>
  <r>
    <x v="1056"/>
    <x v="18"/>
    <x v="3"/>
    <n v="1.9772000000000001"/>
    <x v="14"/>
    <n v="4"/>
    <x v="0"/>
    <x v="0"/>
  </r>
  <r>
    <x v="1056"/>
    <x v="19"/>
    <x v="3"/>
    <n v="2.0615000000000001"/>
    <x v="14"/>
    <n v="4"/>
    <x v="0"/>
    <x v="0"/>
  </r>
  <r>
    <x v="1056"/>
    <x v="13"/>
    <x v="3"/>
    <n v="1.0753999999999999"/>
    <x v="14"/>
    <n v="4"/>
    <x v="0"/>
    <x v="0"/>
  </r>
  <r>
    <x v="1056"/>
    <x v="20"/>
    <x v="3"/>
    <n v="1.5766"/>
    <x v="14"/>
    <n v="4"/>
    <x v="0"/>
    <x v="0"/>
  </r>
  <r>
    <x v="1056"/>
    <x v="0"/>
    <x v="2"/>
    <n v="0.45328940000000001"/>
    <x v="14"/>
    <n v="4"/>
    <x v="0"/>
    <x v="0"/>
  </r>
  <r>
    <x v="1056"/>
    <x v="14"/>
    <x v="2"/>
    <n v="0.84091850000000001"/>
    <x v="14"/>
    <n v="4"/>
    <x v="0"/>
    <x v="0"/>
  </r>
  <r>
    <x v="1056"/>
    <x v="2"/>
    <x v="2"/>
    <n v="0.86815439999999999"/>
    <x v="14"/>
    <n v="4"/>
    <x v="0"/>
    <x v="0"/>
  </r>
  <r>
    <x v="1056"/>
    <x v="5"/>
    <x v="2"/>
    <n v="0.92909660000000005"/>
    <x v="14"/>
    <n v="4"/>
    <x v="0"/>
    <x v="0"/>
  </r>
  <r>
    <x v="1056"/>
    <x v="6"/>
    <x v="2"/>
    <n v="0.83575929999999998"/>
    <x v="14"/>
    <n v="4"/>
    <x v="0"/>
    <x v="0"/>
  </r>
  <r>
    <x v="1056"/>
    <x v="15"/>
    <x v="2"/>
    <n v="0.77406509999999995"/>
    <x v="14"/>
    <n v="4"/>
    <x v="0"/>
    <x v="0"/>
  </r>
  <r>
    <x v="1056"/>
    <x v="8"/>
    <x v="2"/>
    <n v="0.79333339999999997"/>
    <x v="14"/>
    <n v="4"/>
    <x v="0"/>
    <x v="0"/>
  </r>
  <r>
    <x v="1056"/>
    <x v="9"/>
    <x v="2"/>
    <n v="0.93138209999999999"/>
    <x v="14"/>
    <n v="4"/>
    <x v="0"/>
    <x v="0"/>
  </r>
  <r>
    <x v="1056"/>
    <x v="10"/>
    <x v="2"/>
    <n v="0.94195130000000005"/>
    <x v="14"/>
    <n v="4"/>
    <x v="0"/>
    <x v="0"/>
  </r>
  <r>
    <x v="1056"/>
    <x v="12"/>
    <x v="2"/>
    <n v="1.1943090000000001"/>
    <x v="14"/>
    <n v="4"/>
    <x v="0"/>
    <x v="0"/>
  </r>
  <r>
    <x v="1056"/>
    <x v="18"/>
    <x v="2"/>
    <n v="1.42418"/>
    <x v="14"/>
    <n v="4"/>
    <x v="0"/>
    <x v="0"/>
  </r>
  <r>
    <x v="1056"/>
    <x v="19"/>
    <x v="2"/>
    <n v="1.439516"/>
    <x v="14"/>
    <n v="4"/>
    <x v="0"/>
    <x v="0"/>
  </r>
  <r>
    <x v="1056"/>
    <x v="13"/>
    <x v="2"/>
    <n v="0.7618914"/>
    <x v="14"/>
    <n v="4"/>
    <x v="0"/>
    <x v="0"/>
  </r>
  <r>
    <x v="1056"/>
    <x v="20"/>
    <x v="2"/>
    <n v="1.0452889999999999"/>
    <x v="14"/>
    <n v="4"/>
    <x v="0"/>
    <x v="0"/>
  </r>
  <r>
    <x v="1056"/>
    <x v="0"/>
    <x v="0"/>
    <n v="0.21410899999999999"/>
    <x v="14"/>
    <n v="4"/>
    <x v="0"/>
    <x v="0"/>
  </r>
  <r>
    <x v="1056"/>
    <x v="14"/>
    <x v="0"/>
    <n v="0.44274000000000002"/>
    <x v="14"/>
    <n v="4"/>
    <x v="0"/>
    <x v="0"/>
  </r>
  <r>
    <x v="1056"/>
    <x v="2"/>
    <x v="0"/>
    <n v="0.44274000000000002"/>
    <x v="14"/>
    <n v="4"/>
    <x v="0"/>
    <x v="0"/>
  </r>
  <r>
    <x v="1056"/>
    <x v="5"/>
    <x v="0"/>
    <n v="0.18639"/>
    <x v="14"/>
    <n v="4"/>
    <x v="0"/>
    <x v="0"/>
  </r>
  <r>
    <x v="1056"/>
    <x v="6"/>
    <x v="0"/>
    <n v="0.46920000000000001"/>
    <x v="14"/>
    <n v="4"/>
    <x v="0"/>
    <x v="0"/>
  </r>
  <r>
    <x v="1056"/>
    <x v="15"/>
    <x v="0"/>
    <n v="0.57813000000000003"/>
    <x v="14"/>
    <n v="4"/>
    <x v="0"/>
    <x v="0"/>
  </r>
  <r>
    <x v="1056"/>
    <x v="8"/>
    <x v="0"/>
    <n v="0.57813000000000003"/>
    <x v="14"/>
    <n v="4"/>
    <x v="0"/>
    <x v="0"/>
  </r>
  <r>
    <x v="1056"/>
    <x v="9"/>
    <x v="0"/>
    <n v="0.57813000000000003"/>
    <x v="14"/>
    <n v="4"/>
    <x v="0"/>
    <x v="0"/>
  </r>
  <r>
    <x v="1056"/>
    <x v="10"/>
    <x v="0"/>
    <n v="0.57813000000000003"/>
    <x v="14"/>
    <n v="4"/>
    <x v="0"/>
    <x v="0"/>
  </r>
  <r>
    <x v="1056"/>
    <x v="12"/>
    <x v="0"/>
    <n v="0.57813000000000003"/>
    <x v="14"/>
    <n v="4"/>
    <x v="0"/>
    <x v="0"/>
  </r>
  <r>
    <x v="1056"/>
    <x v="18"/>
    <x v="0"/>
    <n v="0.18329999999999999"/>
    <x v="14"/>
    <n v="4"/>
    <x v="0"/>
    <x v="0"/>
  </r>
  <r>
    <x v="1056"/>
    <x v="19"/>
    <x v="0"/>
    <n v="0.23649999999999999"/>
    <x v="14"/>
    <n v="4"/>
    <x v="0"/>
    <x v="0"/>
  </r>
  <r>
    <x v="1056"/>
    <x v="13"/>
    <x v="0"/>
    <n v="0.18978999999999999"/>
    <x v="14"/>
    <n v="4"/>
    <x v="0"/>
    <x v="0"/>
  </r>
  <r>
    <x v="1056"/>
    <x v="20"/>
    <x v="0"/>
    <n v="0.23649999999999999"/>
    <x v="14"/>
    <n v="4"/>
    <x v="0"/>
    <x v="0"/>
  </r>
  <r>
    <x v="1056"/>
    <x v="0"/>
    <x v="1"/>
    <n v="0.15350159999999999"/>
    <x v="14"/>
    <n v="4"/>
    <x v="0"/>
    <x v="0"/>
  </r>
  <r>
    <x v="1056"/>
    <x v="14"/>
    <x v="1"/>
    <n v="0.29524139999999999"/>
    <x v="14"/>
    <n v="4"/>
    <x v="0"/>
    <x v="0"/>
  </r>
  <r>
    <x v="1056"/>
    <x v="2"/>
    <x v="1"/>
    <n v="0.30150569999999999"/>
    <x v="14"/>
    <n v="4"/>
    <x v="0"/>
    <x v="0"/>
  </r>
  <r>
    <x v="1056"/>
    <x v="5"/>
    <x v="1"/>
    <n v="0.14501330000000001"/>
    <x v="14"/>
    <n v="4"/>
    <x v="0"/>
    <x v="0"/>
  </r>
  <r>
    <x v="1056"/>
    <x v="6"/>
    <x v="1"/>
    <n v="0.30014059999999998"/>
    <x v="14"/>
    <n v="4"/>
    <x v="0"/>
    <x v="0"/>
  </r>
  <r>
    <x v="1056"/>
    <x v="15"/>
    <x v="1"/>
    <n v="0.31100489999999997"/>
    <x v="14"/>
    <n v="4"/>
    <x v="0"/>
    <x v="0"/>
  </r>
  <r>
    <x v="1056"/>
    <x v="8"/>
    <x v="1"/>
    <n v="0.31543660000000001"/>
    <x v="14"/>
    <n v="4"/>
    <x v="0"/>
    <x v="0"/>
  </r>
  <r>
    <x v="1056"/>
    <x v="9"/>
    <x v="1"/>
    <n v="0.34718779999999999"/>
    <x v="14"/>
    <n v="4"/>
    <x v="0"/>
    <x v="0"/>
  </r>
  <r>
    <x v="1056"/>
    <x v="10"/>
    <x v="1"/>
    <n v="0.3496187"/>
    <x v="14"/>
    <n v="4"/>
    <x v="0"/>
    <x v="0"/>
  </r>
  <r>
    <x v="1056"/>
    <x v="12"/>
    <x v="1"/>
    <n v="0.407661"/>
    <x v="14"/>
    <n v="4"/>
    <x v="0"/>
    <x v="0"/>
  </r>
  <r>
    <x v="1056"/>
    <x v="18"/>
    <x v="1"/>
    <n v="0.3697203"/>
    <x v="14"/>
    <n v="4"/>
    <x v="0"/>
    <x v="0"/>
  </r>
  <r>
    <x v="1056"/>
    <x v="19"/>
    <x v="1"/>
    <n v="0.38548369999999998"/>
    <x v="14"/>
    <n v="4"/>
    <x v="0"/>
    <x v="0"/>
  </r>
  <r>
    <x v="1056"/>
    <x v="13"/>
    <x v="1"/>
    <n v="0.1237186"/>
    <x v="14"/>
    <n v="4"/>
    <x v="0"/>
    <x v="0"/>
  </r>
  <r>
    <x v="1056"/>
    <x v="20"/>
    <x v="1"/>
    <n v="0.2948114"/>
    <x v="14"/>
    <n v="4"/>
    <x v="0"/>
    <x v="0"/>
  </r>
  <r>
    <x v="1057"/>
    <x v="0"/>
    <x v="3"/>
    <n v="0.81989999999999996"/>
    <x v="14"/>
    <n v="5"/>
    <x v="0"/>
    <x v="0"/>
  </r>
  <r>
    <x v="1057"/>
    <x v="14"/>
    <x v="3"/>
    <n v="1.6042000000000001"/>
    <x v="14"/>
    <n v="5"/>
    <x v="0"/>
    <x v="0"/>
  </r>
  <r>
    <x v="1057"/>
    <x v="2"/>
    <x v="3"/>
    <n v="1.6368"/>
    <x v="14"/>
    <n v="5"/>
    <x v="0"/>
    <x v="0"/>
  </r>
  <r>
    <x v="1057"/>
    <x v="5"/>
    <x v="3"/>
    <n v="1.2836000000000001"/>
    <x v="14"/>
    <n v="5"/>
    <x v="0"/>
    <x v="0"/>
  </r>
  <r>
    <x v="1057"/>
    <x v="6"/>
    <x v="3"/>
    <n v="1.6329"/>
    <x v="14"/>
    <n v="5"/>
    <x v="0"/>
    <x v="0"/>
  </r>
  <r>
    <x v="1057"/>
    <x v="15"/>
    <x v="3"/>
    <n v="1.6858"/>
    <x v="14"/>
    <n v="5"/>
    <x v="0"/>
    <x v="0"/>
  </r>
  <r>
    <x v="1057"/>
    <x v="8"/>
    <x v="3"/>
    <n v="1.7119"/>
    <x v="14"/>
    <n v="5"/>
    <x v="0"/>
    <x v="0"/>
  </r>
  <r>
    <x v="1057"/>
    <x v="9"/>
    <x v="3"/>
    <n v="1.8724000000000001"/>
    <x v="14"/>
    <n v="5"/>
    <x v="0"/>
    <x v="0"/>
  </r>
  <r>
    <x v="1057"/>
    <x v="10"/>
    <x v="3"/>
    <n v="1.8896999999999999"/>
    <x v="14"/>
    <n v="5"/>
    <x v="0"/>
    <x v="0"/>
  </r>
  <r>
    <x v="1057"/>
    <x v="12"/>
    <x v="3"/>
    <n v="2.1966999999999999"/>
    <x v="14"/>
    <n v="5"/>
    <x v="0"/>
    <x v="0"/>
  </r>
  <r>
    <x v="1057"/>
    <x v="18"/>
    <x v="3"/>
    <n v="1.9481999999999999"/>
    <x v="14"/>
    <n v="5"/>
    <x v="0"/>
    <x v="0"/>
  </r>
  <r>
    <x v="1057"/>
    <x v="19"/>
    <x v="3"/>
    <n v="2.0369000000000002"/>
    <x v="14"/>
    <n v="5"/>
    <x v="0"/>
    <x v="0"/>
  </r>
  <r>
    <x v="1057"/>
    <x v="13"/>
    <x v="3"/>
    <n v="1.0851"/>
    <x v="14"/>
    <n v="5"/>
    <x v="0"/>
    <x v="0"/>
  </r>
  <r>
    <x v="1057"/>
    <x v="20"/>
    <x v="3"/>
    <n v="1.5766"/>
    <x v="14"/>
    <n v="5"/>
    <x v="0"/>
    <x v="0"/>
  </r>
  <r>
    <x v="1057"/>
    <x v="0"/>
    <x v="2"/>
    <n v="0.4524764"/>
    <x v="14"/>
    <n v="5"/>
    <x v="0"/>
    <x v="0"/>
  </r>
  <r>
    <x v="1057"/>
    <x v="14"/>
    <x v="2"/>
    <n v="0.86148769999999997"/>
    <x v="14"/>
    <n v="5"/>
    <x v="0"/>
    <x v="0"/>
  </r>
  <r>
    <x v="1057"/>
    <x v="2"/>
    <x v="2"/>
    <n v="0.8879918"/>
    <x v="14"/>
    <n v="5"/>
    <x v="0"/>
    <x v="0"/>
  </r>
  <r>
    <x v="1057"/>
    <x v="5"/>
    <x v="2"/>
    <n v="0.94953909999999997"/>
    <x v="14"/>
    <n v="5"/>
    <x v="0"/>
    <x v="0"/>
  </r>
  <r>
    <x v="1057"/>
    <x v="6"/>
    <x v="2"/>
    <n v="0.85836089999999998"/>
    <x v="14"/>
    <n v="5"/>
    <x v="0"/>
    <x v="0"/>
  </r>
  <r>
    <x v="1057"/>
    <x v="15"/>
    <x v="2"/>
    <n v="0.792439"/>
    <x v="14"/>
    <n v="5"/>
    <x v="0"/>
    <x v="0"/>
  </r>
  <r>
    <x v="1057"/>
    <x v="8"/>
    <x v="2"/>
    <n v="0.81365860000000001"/>
    <x v="14"/>
    <n v="5"/>
    <x v="0"/>
    <x v="0"/>
  </r>
  <r>
    <x v="1057"/>
    <x v="9"/>
    <x v="2"/>
    <n v="0.9441465"/>
    <x v="14"/>
    <n v="5"/>
    <x v="0"/>
    <x v="0"/>
  </r>
  <r>
    <x v="1057"/>
    <x v="10"/>
    <x v="2"/>
    <n v="0.95821149999999999"/>
    <x v="14"/>
    <n v="5"/>
    <x v="0"/>
    <x v="0"/>
  </r>
  <r>
    <x v="1057"/>
    <x v="12"/>
    <x v="2"/>
    <n v="1.207805"/>
    <x v="14"/>
    <n v="5"/>
    <x v="0"/>
    <x v="0"/>
  </r>
  <r>
    <x v="1057"/>
    <x v="18"/>
    <x v="2"/>
    <n v="1.4006019999999999"/>
    <x v="14"/>
    <n v="5"/>
    <x v="0"/>
    <x v="0"/>
  </r>
  <r>
    <x v="1057"/>
    <x v="19"/>
    <x v="2"/>
    <n v="1.419516"/>
    <x v="14"/>
    <n v="5"/>
    <x v="0"/>
    <x v="0"/>
  </r>
  <r>
    <x v="1057"/>
    <x v="13"/>
    <x v="2"/>
    <n v="0.77047549999999998"/>
    <x v="14"/>
    <n v="5"/>
    <x v="0"/>
    <x v="0"/>
  </r>
  <r>
    <x v="1057"/>
    <x v="20"/>
    <x v="2"/>
    <n v="1.0452889999999999"/>
    <x v="14"/>
    <n v="5"/>
    <x v="0"/>
    <x v="0"/>
  </r>
  <r>
    <x v="1057"/>
    <x v="0"/>
    <x v="0"/>
    <n v="0.21410899999999999"/>
    <x v="14"/>
    <n v="5"/>
    <x v="0"/>
    <x v="0"/>
  </r>
  <r>
    <x v="1057"/>
    <x v="14"/>
    <x v="0"/>
    <n v="0.44274000000000002"/>
    <x v="14"/>
    <n v="5"/>
    <x v="0"/>
    <x v="0"/>
  </r>
  <r>
    <x v="1057"/>
    <x v="2"/>
    <x v="0"/>
    <n v="0.44274000000000002"/>
    <x v="14"/>
    <n v="5"/>
    <x v="0"/>
    <x v="0"/>
  </r>
  <r>
    <x v="1057"/>
    <x v="5"/>
    <x v="0"/>
    <n v="0.18639"/>
    <x v="14"/>
    <n v="5"/>
    <x v="0"/>
    <x v="0"/>
  </r>
  <r>
    <x v="1057"/>
    <x v="6"/>
    <x v="0"/>
    <n v="0.46920000000000001"/>
    <x v="14"/>
    <n v="5"/>
    <x v="0"/>
    <x v="0"/>
  </r>
  <r>
    <x v="1057"/>
    <x v="15"/>
    <x v="0"/>
    <n v="0.57813000000000003"/>
    <x v="14"/>
    <n v="5"/>
    <x v="0"/>
    <x v="0"/>
  </r>
  <r>
    <x v="1057"/>
    <x v="8"/>
    <x v="0"/>
    <n v="0.57813000000000003"/>
    <x v="14"/>
    <n v="5"/>
    <x v="0"/>
    <x v="0"/>
  </r>
  <r>
    <x v="1057"/>
    <x v="9"/>
    <x v="0"/>
    <n v="0.57813000000000003"/>
    <x v="14"/>
    <n v="5"/>
    <x v="0"/>
    <x v="0"/>
  </r>
  <r>
    <x v="1057"/>
    <x v="10"/>
    <x v="0"/>
    <n v="0.57813000000000003"/>
    <x v="14"/>
    <n v="5"/>
    <x v="0"/>
    <x v="0"/>
  </r>
  <r>
    <x v="1057"/>
    <x v="12"/>
    <x v="0"/>
    <n v="0.57813000000000003"/>
    <x v="14"/>
    <n v="5"/>
    <x v="0"/>
    <x v="0"/>
  </r>
  <r>
    <x v="1057"/>
    <x v="18"/>
    <x v="0"/>
    <n v="0.18329999999999999"/>
    <x v="14"/>
    <n v="5"/>
    <x v="0"/>
    <x v="0"/>
  </r>
  <r>
    <x v="1057"/>
    <x v="19"/>
    <x v="0"/>
    <n v="0.23649999999999999"/>
    <x v="14"/>
    <n v="5"/>
    <x v="0"/>
    <x v="0"/>
  </r>
  <r>
    <x v="1057"/>
    <x v="13"/>
    <x v="0"/>
    <n v="0.18978999999999999"/>
    <x v="14"/>
    <n v="5"/>
    <x v="0"/>
    <x v="0"/>
  </r>
  <r>
    <x v="1057"/>
    <x v="20"/>
    <x v="0"/>
    <n v="0.23649999999999999"/>
    <x v="14"/>
    <n v="5"/>
    <x v="0"/>
    <x v="0"/>
  </r>
  <r>
    <x v="1057"/>
    <x v="0"/>
    <x v="1"/>
    <n v="0.1533146"/>
    <x v="14"/>
    <n v="5"/>
    <x v="0"/>
    <x v="0"/>
  </r>
  <r>
    <x v="1057"/>
    <x v="14"/>
    <x v="1"/>
    <n v="0.29997239999999997"/>
    <x v="14"/>
    <n v="5"/>
    <x v="0"/>
    <x v="0"/>
  </r>
  <r>
    <x v="1057"/>
    <x v="2"/>
    <x v="1"/>
    <n v="0.30606830000000002"/>
    <x v="14"/>
    <n v="5"/>
    <x v="0"/>
    <x v="0"/>
  </r>
  <r>
    <x v="1057"/>
    <x v="5"/>
    <x v="1"/>
    <n v="0.14767079999999999"/>
    <x v="14"/>
    <n v="5"/>
    <x v="0"/>
    <x v="0"/>
  </r>
  <r>
    <x v="1057"/>
    <x v="6"/>
    <x v="1"/>
    <n v="0.30533900000000003"/>
    <x v="14"/>
    <n v="5"/>
    <x v="0"/>
    <x v="0"/>
  </r>
  <r>
    <x v="1057"/>
    <x v="15"/>
    <x v="1"/>
    <n v="0.31523089999999998"/>
    <x v="14"/>
    <n v="5"/>
    <x v="0"/>
    <x v="0"/>
  </r>
  <r>
    <x v="1057"/>
    <x v="8"/>
    <x v="1"/>
    <n v="0.32011139999999999"/>
    <x v="14"/>
    <n v="5"/>
    <x v="0"/>
    <x v="0"/>
  </r>
  <r>
    <x v="1057"/>
    <x v="9"/>
    <x v="1"/>
    <n v="0.35012359999999998"/>
    <x v="14"/>
    <n v="5"/>
    <x v="0"/>
    <x v="0"/>
  </r>
  <r>
    <x v="1057"/>
    <x v="10"/>
    <x v="1"/>
    <n v="0.35335850000000002"/>
    <x v="14"/>
    <n v="5"/>
    <x v="0"/>
    <x v="0"/>
  </r>
  <r>
    <x v="1057"/>
    <x v="12"/>
    <x v="1"/>
    <n v="0.41076509999999999"/>
    <x v="14"/>
    <n v="5"/>
    <x v="0"/>
    <x v="0"/>
  </r>
  <r>
    <x v="1057"/>
    <x v="18"/>
    <x v="1"/>
    <n v="0.3642976"/>
    <x v="14"/>
    <n v="5"/>
    <x v="0"/>
    <x v="0"/>
  </r>
  <r>
    <x v="1057"/>
    <x v="19"/>
    <x v="1"/>
    <n v="0.38088379999999999"/>
    <x v="14"/>
    <n v="5"/>
    <x v="0"/>
    <x v="0"/>
  </r>
  <r>
    <x v="1057"/>
    <x v="13"/>
    <x v="1"/>
    <n v="0.1248345"/>
    <x v="14"/>
    <n v="5"/>
    <x v="0"/>
    <x v="0"/>
  </r>
  <r>
    <x v="1057"/>
    <x v="20"/>
    <x v="1"/>
    <n v="0.2948114"/>
    <x v="14"/>
    <n v="5"/>
    <x v="0"/>
    <x v="0"/>
  </r>
  <r>
    <x v="1058"/>
    <x v="0"/>
    <x v="3"/>
    <n v="0.82630000000000003"/>
    <x v="14"/>
    <n v="6"/>
    <x v="0"/>
    <x v="1"/>
  </r>
  <r>
    <x v="1058"/>
    <x v="14"/>
    <x v="3"/>
    <n v="1.6261000000000001"/>
    <x v="14"/>
    <n v="6"/>
    <x v="0"/>
    <x v="1"/>
  </r>
  <r>
    <x v="1058"/>
    <x v="2"/>
    <x v="3"/>
    <n v="1.6593"/>
    <x v="14"/>
    <n v="6"/>
    <x v="0"/>
    <x v="1"/>
  </r>
  <r>
    <x v="1058"/>
    <x v="5"/>
    <x v="3"/>
    <n v="1.2801"/>
    <x v="14"/>
    <n v="6"/>
    <x v="0"/>
    <x v="1"/>
  </r>
  <r>
    <x v="1058"/>
    <x v="6"/>
    <x v="3"/>
    <n v="1.6566000000000001"/>
    <x v="14"/>
    <n v="6"/>
    <x v="0"/>
    <x v="1"/>
  </r>
  <r>
    <x v="1058"/>
    <x v="15"/>
    <x v="3"/>
    <n v="1.6957"/>
    <x v="14"/>
    <n v="6"/>
    <x v="0"/>
    <x v="1"/>
  </r>
  <r>
    <x v="1058"/>
    <x v="8"/>
    <x v="3"/>
    <n v="1.7210000000000001"/>
    <x v="14"/>
    <n v="6"/>
    <x v="0"/>
    <x v="1"/>
  </r>
  <r>
    <x v="1058"/>
    <x v="9"/>
    <x v="3"/>
    <n v="1.8793"/>
    <x v="14"/>
    <n v="6"/>
    <x v="0"/>
    <x v="1"/>
  </r>
  <r>
    <x v="1058"/>
    <x v="10"/>
    <x v="3"/>
    <n v="1.8972"/>
    <x v="14"/>
    <n v="6"/>
    <x v="0"/>
    <x v="1"/>
  </r>
  <r>
    <x v="1058"/>
    <x v="12"/>
    <x v="3"/>
    <n v="2.2029000000000001"/>
    <x v="14"/>
    <n v="6"/>
    <x v="0"/>
    <x v="1"/>
  </r>
  <r>
    <x v="1058"/>
    <x v="18"/>
    <x v="3"/>
    <n v="1.9621999999999999"/>
    <x v="14"/>
    <n v="6"/>
    <x v="0"/>
    <x v="1"/>
  </r>
  <r>
    <x v="1058"/>
    <x v="19"/>
    <x v="3"/>
    <n v="2.0394999999999999"/>
    <x v="14"/>
    <n v="6"/>
    <x v="0"/>
    <x v="1"/>
  </r>
  <r>
    <x v="1058"/>
    <x v="13"/>
    <x v="3"/>
    <n v="1.0872999999999999"/>
    <x v="14"/>
    <n v="6"/>
    <x v="0"/>
    <x v="1"/>
  </r>
  <r>
    <x v="1058"/>
    <x v="20"/>
    <x v="3"/>
    <n v="1.5466"/>
    <x v="14"/>
    <n v="6"/>
    <x v="0"/>
    <x v="1"/>
  </r>
  <r>
    <x v="1058"/>
    <x v="0"/>
    <x v="2"/>
    <n v="0.45767960000000002"/>
    <x v="14"/>
    <n v="6"/>
    <x v="0"/>
    <x v="1"/>
  </r>
  <r>
    <x v="1058"/>
    <x v="14"/>
    <x v="2"/>
    <n v="0.87929250000000003"/>
    <x v="14"/>
    <n v="6"/>
    <x v="0"/>
    <x v="1"/>
  </r>
  <r>
    <x v="1058"/>
    <x v="2"/>
    <x v="2"/>
    <n v="0.90628439999999999"/>
    <x v="14"/>
    <n v="6"/>
    <x v="0"/>
    <x v="1"/>
  </r>
  <r>
    <x v="1058"/>
    <x v="5"/>
    <x v="2"/>
    <n v="0.97263180000000005"/>
    <x v="14"/>
    <n v="6"/>
    <x v="0"/>
    <x v="1"/>
  </r>
  <r>
    <x v="1058"/>
    <x v="6"/>
    <x v="2"/>
    <n v="0.87762929999999995"/>
    <x v="14"/>
    <n v="6"/>
    <x v="0"/>
    <x v="1"/>
  </r>
  <r>
    <x v="1058"/>
    <x v="15"/>
    <x v="2"/>
    <n v="0.80048790000000003"/>
    <x v="14"/>
    <n v="6"/>
    <x v="0"/>
    <x v="1"/>
  </r>
  <r>
    <x v="1058"/>
    <x v="8"/>
    <x v="2"/>
    <n v="0.82105700000000004"/>
    <x v="14"/>
    <n v="6"/>
    <x v="0"/>
    <x v="1"/>
  </r>
  <r>
    <x v="1058"/>
    <x v="9"/>
    <x v="2"/>
    <n v="0.94975609999999999"/>
    <x v="14"/>
    <n v="6"/>
    <x v="0"/>
    <x v="1"/>
  </r>
  <r>
    <x v="1058"/>
    <x v="10"/>
    <x v="2"/>
    <n v="0.96430899999999997"/>
    <x v="14"/>
    <n v="6"/>
    <x v="0"/>
    <x v="1"/>
  </r>
  <r>
    <x v="1058"/>
    <x v="12"/>
    <x v="2"/>
    <n v="1.2128460000000001"/>
    <x v="14"/>
    <n v="6"/>
    <x v="0"/>
    <x v="1"/>
  </r>
  <r>
    <x v="1058"/>
    <x v="18"/>
    <x v="2"/>
    <n v="1.411985"/>
    <x v="14"/>
    <n v="6"/>
    <x v="0"/>
    <x v="1"/>
  </r>
  <r>
    <x v="1058"/>
    <x v="19"/>
    <x v="2"/>
    <n v="1.4216299999999999"/>
    <x v="14"/>
    <n v="6"/>
    <x v="0"/>
    <x v="1"/>
  </r>
  <r>
    <x v="1058"/>
    <x v="13"/>
    <x v="2"/>
    <n v="0.77242230000000001"/>
    <x v="14"/>
    <n v="6"/>
    <x v="0"/>
    <x v="1"/>
  </r>
  <r>
    <x v="1058"/>
    <x v="20"/>
    <x v="2"/>
    <n v="1.0208980000000001"/>
    <x v="14"/>
    <n v="6"/>
    <x v="0"/>
    <x v="1"/>
  </r>
  <r>
    <x v="1058"/>
    <x v="0"/>
    <x v="0"/>
    <n v="0.21410899999999999"/>
    <x v="14"/>
    <n v="6"/>
    <x v="0"/>
    <x v="1"/>
  </r>
  <r>
    <x v="1058"/>
    <x v="14"/>
    <x v="0"/>
    <n v="0.44274000000000002"/>
    <x v="14"/>
    <n v="6"/>
    <x v="0"/>
    <x v="1"/>
  </r>
  <r>
    <x v="1058"/>
    <x v="2"/>
    <x v="0"/>
    <n v="0.44274000000000002"/>
    <x v="14"/>
    <n v="6"/>
    <x v="0"/>
    <x v="1"/>
  </r>
  <r>
    <x v="1058"/>
    <x v="5"/>
    <x v="0"/>
    <n v="0.16020000000000001"/>
    <x v="14"/>
    <n v="6"/>
    <x v="0"/>
    <x v="1"/>
  </r>
  <r>
    <x v="1058"/>
    <x v="6"/>
    <x v="0"/>
    <n v="0.46920000000000001"/>
    <x v="14"/>
    <n v="6"/>
    <x v="0"/>
    <x v="1"/>
  </r>
  <r>
    <x v="1058"/>
    <x v="15"/>
    <x v="0"/>
    <n v="0.57813000000000003"/>
    <x v="14"/>
    <n v="6"/>
    <x v="0"/>
    <x v="1"/>
  </r>
  <r>
    <x v="1058"/>
    <x v="8"/>
    <x v="0"/>
    <n v="0.57813000000000003"/>
    <x v="14"/>
    <n v="6"/>
    <x v="0"/>
    <x v="1"/>
  </r>
  <r>
    <x v="1058"/>
    <x v="9"/>
    <x v="0"/>
    <n v="0.57813000000000003"/>
    <x v="14"/>
    <n v="6"/>
    <x v="0"/>
    <x v="1"/>
  </r>
  <r>
    <x v="1058"/>
    <x v="10"/>
    <x v="0"/>
    <n v="0.57813000000000003"/>
    <x v="14"/>
    <n v="6"/>
    <x v="0"/>
    <x v="1"/>
  </r>
  <r>
    <x v="1058"/>
    <x v="12"/>
    <x v="0"/>
    <n v="0.57813000000000003"/>
    <x v="14"/>
    <n v="6"/>
    <x v="0"/>
    <x v="1"/>
  </r>
  <r>
    <x v="1058"/>
    <x v="18"/>
    <x v="0"/>
    <n v="0.18329999999999999"/>
    <x v="14"/>
    <n v="6"/>
    <x v="0"/>
    <x v="1"/>
  </r>
  <r>
    <x v="1058"/>
    <x v="19"/>
    <x v="0"/>
    <n v="0.23649999999999999"/>
    <x v="14"/>
    <n v="6"/>
    <x v="0"/>
    <x v="1"/>
  </r>
  <r>
    <x v="1058"/>
    <x v="13"/>
    <x v="0"/>
    <n v="0.18978999999999999"/>
    <x v="14"/>
    <n v="6"/>
    <x v="0"/>
    <x v="1"/>
  </r>
  <r>
    <x v="1058"/>
    <x v="20"/>
    <x v="0"/>
    <n v="0.23649999999999999"/>
    <x v="14"/>
    <n v="6"/>
    <x v="0"/>
    <x v="1"/>
  </r>
  <r>
    <x v="1058"/>
    <x v="0"/>
    <x v="1"/>
    <n v="0.15451139999999999"/>
    <x v="14"/>
    <n v="6"/>
    <x v="0"/>
    <x v="1"/>
  </r>
  <r>
    <x v="1058"/>
    <x v="14"/>
    <x v="1"/>
    <n v="0.30406749999999999"/>
    <x v="14"/>
    <n v="6"/>
    <x v="0"/>
    <x v="1"/>
  </r>
  <r>
    <x v="1058"/>
    <x v="2"/>
    <x v="1"/>
    <n v="0.31027559999999998"/>
    <x v="14"/>
    <n v="6"/>
    <x v="0"/>
    <x v="1"/>
  </r>
  <r>
    <x v="1058"/>
    <x v="5"/>
    <x v="1"/>
    <n v="0.14726810000000001"/>
    <x v="14"/>
    <n v="6"/>
    <x v="0"/>
    <x v="1"/>
  </r>
  <r>
    <x v="1058"/>
    <x v="6"/>
    <x v="1"/>
    <n v="0.30977070000000001"/>
    <x v="14"/>
    <n v="6"/>
    <x v="0"/>
    <x v="1"/>
  </r>
  <r>
    <x v="1058"/>
    <x v="15"/>
    <x v="1"/>
    <n v="0.31708209999999998"/>
    <x v="14"/>
    <n v="6"/>
    <x v="0"/>
    <x v="1"/>
  </r>
  <r>
    <x v="1058"/>
    <x v="8"/>
    <x v="1"/>
    <n v="0.32181300000000002"/>
    <x v="14"/>
    <n v="6"/>
    <x v="0"/>
    <x v="1"/>
  </r>
  <r>
    <x v="1058"/>
    <x v="9"/>
    <x v="1"/>
    <n v="0.3514138"/>
    <x v="14"/>
    <n v="6"/>
    <x v="0"/>
    <x v="1"/>
  </r>
  <r>
    <x v="1058"/>
    <x v="10"/>
    <x v="1"/>
    <n v="0.35476099999999999"/>
    <x v="14"/>
    <n v="6"/>
    <x v="0"/>
    <x v="1"/>
  </r>
  <r>
    <x v="1058"/>
    <x v="12"/>
    <x v="1"/>
    <n v="0.41192440000000002"/>
    <x v="14"/>
    <n v="6"/>
    <x v="0"/>
    <x v="1"/>
  </r>
  <r>
    <x v="1058"/>
    <x v="18"/>
    <x v="1"/>
    <n v="0.36691550000000001"/>
    <x v="14"/>
    <n v="6"/>
    <x v="0"/>
    <x v="1"/>
  </r>
  <r>
    <x v="1058"/>
    <x v="19"/>
    <x v="1"/>
    <n v="0.38136989999999998"/>
    <x v="14"/>
    <n v="6"/>
    <x v="0"/>
    <x v="1"/>
  </r>
  <r>
    <x v="1058"/>
    <x v="13"/>
    <x v="1"/>
    <n v="0.12508759999999999"/>
    <x v="14"/>
    <n v="6"/>
    <x v="0"/>
    <x v="1"/>
  </r>
  <r>
    <x v="1058"/>
    <x v="20"/>
    <x v="1"/>
    <n v="0.2892016"/>
    <x v="14"/>
    <n v="6"/>
    <x v="0"/>
    <x v="1"/>
  </r>
  <r>
    <x v="1059"/>
    <x v="0"/>
    <x v="3"/>
    <n v="0.82550000000000001"/>
    <x v="14"/>
    <n v="7"/>
    <x v="0"/>
    <x v="1"/>
  </r>
  <r>
    <x v="1059"/>
    <x v="14"/>
    <x v="3"/>
    <n v="1.6466000000000001"/>
    <x v="14"/>
    <n v="7"/>
    <x v="0"/>
    <x v="1"/>
  </r>
  <r>
    <x v="1059"/>
    <x v="2"/>
    <x v="3"/>
    <n v="1.6803999999999999"/>
    <x v="14"/>
    <n v="7"/>
    <x v="0"/>
    <x v="1"/>
  </r>
  <r>
    <x v="1059"/>
    <x v="5"/>
    <x v="3"/>
    <n v="1.2951999999999999"/>
    <x v="14"/>
    <n v="7"/>
    <x v="0"/>
    <x v="1"/>
  </r>
  <r>
    <x v="1059"/>
    <x v="6"/>
    <x v="3"/>
    <n v="1.6758"/>
    <x v="14"/>
    <n v="7"/>
    <x v="0"/>
    <x v="1"/>
  </r>
  <r>
    <x v="1059"/>
    <x v="15"/>
    <x v="3"/>
    <n v="1.7063999999999999"/>
    <x v="14"/>
    <n v="7"/>
    <x v="0"/>
    <x v="1"/>
  </r>
  <r>
    <x v="1059"/>
    <x v="8"/>
    <x v="3"/>
    <n v="1.7324999999999999"/>
    <x v="14"/>
    <n v="7"/>
    <x v="0"/>
    <x v="1"/>
  </r>
  <r>
    <x v="1059"/>
    <x v="9"/>
    <x v="3"/>
    <n v="1.8915"/>
    <x v="14"/>
    <n v="7"/>
    <x v="0"/>
    <x v="1"/>
  </r>
  <r>
    <x v="1059"/>
    <x v="10"/>
    <x v="3"/>
    <n v="1.9077"/>
    <x v="14"/>
    <n v="7"/>
    <x v="0"/>
    <x v="1"/>
  </r>
  <r>
    <x v="1059"/>
    <x v="12"/>
    <x v="3"/>
    <n v="2.2040999999999999"/>
    <x v="14"/>
    <n v="7"/>
    <x v="0"/>
    <x v="1"/>
  </r>
  <r>
    <x v="1059"/>
    <x v="18"/>
    <x v="3"/>
    <n v="1.9621999999999999"/>
    <x v="14"/>
    <n v="7"/>
    <x v="0"/>
    <x v="1"/>
  </r>
  <r>
    <x v="1059"/>
    <x v="19"/>
    <x v="3"/>
    <n v="2.0305"/>
    <x v="14"/>
    <n v="7"/>
    <x v="0"/>
    <x v="1"/>
  </r>
  <r>
    <x v="1059"/>
    <x v="13"/>
    <x v="3"/>
    <n v="1.0968"/>
    <x v="14"/>
    <n v="7"/>
    <x v="0"/>
    <x v="1"/>
  </r>
  <r>
    <x v="1059"/>
    <x v="20"/>
    <x v="3"/>
    <n v="1.5196000000000001"/>
    <x v="14"/>
    <n v="7"/>
    <x v="0"/>
    <x v="1"/>
  </r>
  <r>
    <x v="1059"/>
    <x v="0"/>
    <x v="2"/>
    <n v="0.45702920000000002"/>
    <x v="14"/>
    <n v="7"/>
    <x v="0"/>
    <x v="1"/>
  </r>
  <r>
    <x v="1059"/>
    <x v="14"/>
    <x v="2"/>
    <n v="0.89595930000000001"/>
    <x v="14"/>
    <n v="7"/>
    <x v="0"/>
    <x v="1"/>
  </r>
  <r>
    <x v="1059"/>
    <x v="2"/>
    <x v="2"/>
    <n v="0.92343889999999995"/>
    <x v="14"/>
    <n v="7"/>
    <x v="0"/>
    <x v="1"/>
  </r>
  <r>
    <x v="1059"/>
    <x v="5"/>
    <x v="2"/>
    <n v="0.9859947"/>
    <x v="14"/>
    <n v="7"/>
    <x v="0"/>
    <x v="1"/>
  </r>
  <r>
    <x v="1059"/>
    <x v="6"/>
    <x v="2"/>
    <n v="0.89323900000000001"/>
    <x v="14"/>
    <n v="7"/>
    <x v="0"/>
    <x v="1"/>
  </r>
  <r>
    <x v="1059"/>
    <x v="15"/>
    <x v="2"/>
    <n v="0.80918710000000005"/>
    <x v="14"/>
    <n v="7"/>
    <x v="0"/>
    <x v="1"/>
  </r>
  <r>
    <x v="1059"/>
    <x v="8"/>
    <x v="2"/>
    <n v="0.83040650000000005"/>
    <x v="14"/>
    <n v="7"/>
    <x v="0"/>
    <x v="1"/>
  </r>
  <r>
    <x v="1059"/>
    <x v="9"/>
    <x v="2"/>
    <n v="0.9596749"/>
    <x v="14"/>
    <n v="7"/>
    <x v="0"/>
    <x v="1"/>
  </r>
  <r>
    <x v="1059"/>
    <x v="10"/>
    <x v="2"/>
    <n v="0.97284559999999998"/>
    <x v="14"/>
    <n v="7"/>
    <x v="0"/>
    <x v="1"/>
  </r>
  <r>
    <x v="1059"/>
    <x v="12"/>
    <x v="2"/>
    <n v="1.213821"/>
    <x v="14"/>
    <n v="7"/>
    <x v="0"/>
    <x v="1"/>
  </r>
  <r>
    <x v="1059"/>
    <x v="18"/>
    <x v="2"/>
    <n v="1.411985"/>
    <x v="14"/>
    <n v="7"/>
    <x v="0"/>
    <x v="1"/>
  </r>
  <r>
    <x v="1059"/>
    <x v="19"/>
    <x v="2"/>
    <n v="1.4143129999999999"/>
    <x v="14"/>
    <n v="7"/>
    <x v="0"/>
    <x v="1"/>
  </r>
  <r>
    <x v="1059"/>
    <x v="13"/>
    <x v="2"/>
    <n v="0.78082940000000001"/>
    <x v="14"/>
    <n v="7"/>
    <x v="0"/>
    <x v="1"/>
  </r>
  <r>
    <x v="1059"/>
    <x v="20"/>
    <x v="2"/>
    <n v="0.99894709999999998"/>
    <x v="14"/>
    <n v="7"/>
    <x v="0"/>
    <x v="1"/>
  </r>
  <r>
    <x v="1059"/>
    <x v="0"/>
    <x v="0"/>
    <n v="0.21410899999999999"/>
    <x v="14"/>
    <n v="7"/>
    <x v="0"/>
    <x v="1"/>
  </r>
  <r>
    <x v="1059"/>
    <x v="14"/>
    <x v="0"/>
    <n v="0.44274000000000002"/>
    <x v="14"/>
    <n v="7"/>
    <x v="0"/>
    <x v="1"/>
  </r>
  <r>
    <x v="1059"/>
    <x v="2"/>
    <x v="0"/>
    <n v="0.44274000000000002"/>
    <x v="14"/>
    <n v="7"/>
    <x v="0"/>
    <x v="1"/>
  </r>
  <r>
    <x v="1059"/>
    <x v="5"/>
    <x v="0"/>
    <n v="0.16020000000000001"/>
    <x v="14"/>
    <n v="7"/>
    <x v="0"/>
    <x v="1"/>
  </r>
  <r>
    <x v="1059"/>
    <x v="6"/>
    <x v="0"/>
    <n v="0.46920000000000001"/>
    <x v="14"/>
    <n v="7"/>
    <x v="0"/>
    <x v="1"/>
  </r>
  <r>
    <x v="1059"/>
    <x v="15"/>
    <x v="0"/>
    <n v="0.57813000000000003"/>
    <x v="14"/>
    <n v="7"/>
    <x v="0"/>
    <x v="1"/>
  </r>
  <r>
    <x v="1059"/>
    <x v="8"/>
    <x v="0"/>
    <n v="0.57813000000000003"/>
    <x v="14"/>
    <n v="7"/>
    <x v="0"/>
    <x v="1"/>
  </r>
  <r>
    <x v="1059"/>
    <x v="9"/>
    <x v="0"/>
    <n v="0.57813000000000003"/>
    <x v="14"/>
    <n v="7"/>
    <x v="0"/>
    <x v="1"/>
  </r>
  <r>
    <x v="1059"/>
    <x v="10"/>
    <x v="0"/>
    <n v="0.57813000000000003"/>
    <x v="14"/>
    <n v="7"/>
    <x v="0"/>
    <x v="1"/>
  </r>
  <r>
    <x v="1059"/>
    <x v="12"/>
    <x v="0"/>
    <n v="0.57813000000000003"/>
    <x v="14"/>
    <n v="7"/>
    <x v="0"/>
    <x v="1"/>
  </r>
  <r>
    <x v="1059"/>
    <x v="18"/>
    <x v="0"/>
    <n v="0.18329999999999999"/>
    <x v="14"/>
    <n v="7"/>
    <x v="0"/>
    <x v="1"/>
  </r>
  <r>
    <x v="1059"/>
    <x v="19"/>
    <x v="0"/>
    <n v="0.23649999999999999"/>
    <x v="14"/>
    <n v="7"/>
    <x v="0"/>
    <x v="1"/>
  </r>
  <r>
    <x v="1059"/>
    <x v="13"/>
    <x v="0"/>
    <n v="0.18978999999999999"/>
    <x v="14"/>
    <n v="7"/>
    <x v="0"/>
    <x v="1"/>
  </r>
  <r>
    <x v="1059"/>
    <x v="20"/>
    <x v="0"/>
    <n v="0.23649999999999999"/>
    <x v="14"/>
    <n v="7"/>
    <x v="0"/>
    <x v="1"/>
  </r>
  <r>
    <x v="1059"/>
    <x v="0"/>
    <x v="1"/>
    <n v="0.15436179999999999"/>
    <x v="14"/>
    <n v="7"/>
    <x v="0"/>
    <x v="1"/>
  </r>
  <r>
    <x v="1059"/>
    <x v="14"/>
    <x v="1"/>
    <n v="0.30790079999999997"/>
    <x v="14"/>
    <n v="7"/>
    <x v="0"/>
    <x v="1"/>
  </r>
  <r>
    <x v="1059"/>
    <x v="2"/>
    <x v="1"/>
    <n v="0.31422109999999998"/>
    <x v="14"/>
    <n v="7"/>
    <x v="0"/>
    <x v="1"/>
  </r>
  <r>
    <x v="1059"/>
    <x v="5"/>
    <x v="1"/>
    <n v="0.14900530000000001"/>
    <x v="14"/>
    <n v="7"/>
    <x v="0"/>
    <x v="1"/>
  </r>
  <r>
    <x v="1059"/>
    <x v="6"/>
    <x v="1"/>
    <n v="0.313361"/>
    <x v="14"/>
    <n v="7"/>
    <x v="0"/>
    <x v="1"/>
  </r>
  <r>
    <x v="1059"/>
    <x v="15"/>
    <x v="1"/>
    <n v="0.3190829"/>
    <x v="14"/>
    <n v="7"/>
    <x v="0"/>
    <x v="1"/>
  </r>
  <r>
    <x v="1059"/>
    <x v="8"/>
    <x v="1"/>
    <n v="0.32396340000000001"/>
    <x v="14"/>
    <n v="7"/>
    <x v="0"/>
    <x v="1"/>
  </r>
  <r>
    <x v="1059"/>
    <x v="9"/>
    <x v="1"/>
    <n v="0.35369509999999998"/>
    <x v="14"/>
    <n v="7"/>
    <x v="0"/>
    <x v="1"/>
  </r>
  <r>
    <x v="1059"/>
    <x v="10"/>
    <x v="1"/>
    <n v="0.3567244"/>
    <x v="14"/>
    <n v="7"/>
    <x v="0"/>
    <x v="1"/>
  </r>
  <r>
    <x v="1059"/>
    <x v="12"/>
    <x v="1"/>
    <n v="0.41214879999999998"/>
    <x v="14"/>
    <n v="7"/>
    <x v="0"/>
    <x v="1"/>
  </r>
  <r>
    <x v="1059"/>
    <x v="18"/>
    <x v="1"/>
    <n v="0.36691550000000001"/>
    <x v="14"/>
    <n v="7"/>
    <x v="0"/>
    <x v="1"/>
  </r>
  <r>
    <x v="1059"/>
    <x v="19"/>
    <x v="1"/>
    <n v="0.379687"/>
    <x v="14"/>
    <n v="7"/>
    <x v="0"/>
    <x v="1"/>
  </r>
  <r>
    <x v="1059"/>
    <x v="13"/>
    <x v="1"/>
    <n v="0.1261805"/>
    <x v="14"/>
    <n v="7"/>
    <x v="0"/>
    <x v="1"/>
  </r>
  <r>
    <x v="1059"/>
    <x v="20"/>
    <x v="1"/>
    <n v="0.28415289999999999"/>
    <x v="14"/>
    <n v="7"/>
    <x v="0"/>
    <x v="1"/>
  </r>
  <r>
    <x v="1060"/>
    <x v="0"/>
    <x v="3"/>
    <n v="0.82620000000000005"/>
    <x v="14"/>
    <n v="8"/>
    <x v="0"/>
    <x v="1"/>
  </r>
  <r>
    <x v="1060"/>
    <x v="14"/>
    <x v="3"/>
    <n v="1.6642999999999999"/>
    <x v="14"/>
    <n v="8"/>
    <x v="0"/>
    <x v="1"/>
  </r>
  <r>
    <x v="1060"/>
    <x v="2"/>
    <x v="3"/>
    <n v="1.6967000000000001"/>
    <x v="14"/>
    <n v="8"/>
    <x v="0"/>
    <x v="1"/>
  </r>
  <r>
    <x v="1060"/>
    <x v="5"/>
    <x v="3"/>
    <n v="1.3126"/>
    <x v="14"/>
    <n v="8"/>
    <x v="0"/>
    <x v="1"/>
  </r>
  <r>
    <x v="1060"/>
    <x v="6"/>
    <x v="3"/>
    <n v="1.6919999999999999"/>
    <x v="14"/>
    <n v="8"/>
    <x v="0"/>
    <x v="1"/>
  </r>
  <r>
    <x v="1060"/>
    <x v="15"/>
    <x v="3"/>
    <n v="1.7331000000000001"/>
    <x v="14"/>
    <n v="8"/>
    <x v="0"/>
    <x v="1"/>
  </r>
  <r>
    <x v="1060"/>
    <x v="8"/>
    <x v="3"/>
    <n v="1.7630999999999999"/>
    <x v="14"/>
    <n v="8"/>
    <x v="0"/>
    <x v="1"/>
  </r>
  <r>
    <x v="1060"/>
    <x v="9"/>
    <x v="3"/>
    <n v="1.9151"/>
    <x v="14"/>
    <n v="8"/>
    <x v="0"/>
    <x v="1"/>
  </r>
  <r>
    <x v="1060"/>
    <x v="10"/>
    <x v="3"/>
    <n v="1.9402999999999999"/>
    <x v="14"/>
    <n v="8"/>
    <x v="0"/>
    <x v="1"/>
  </r>
  <r>
    <x v="1060"/>
    <x v="12"/>
    <x v="3"/>
    <n v="2.2147999999999999"/>
    <x v="14"/>
    <n v="8"/>
    <x v="0"/>
    <x v="1"/>
  </r>
  <r>
    <x v="1060"/>
    <x v="18"/>
    <x v="3"/>
    <n v="1.9332"/>
    <x v="14"/>
    <n v="8"/>
    <x v="0"/>
    <x v="1"/>
  </r>
  <r>
    <x v="1060"/>
    <x v="19"/>
    <x v="3"/>
    <n v="2.0051999999999999"/>
    <x v="14"/>
    <n v="8"/>
    <x v="0"/>
    <x v="1"/>
  </r>
  <r>
    <x v="1060"/>
    <x v="13"/>
    <x v="3"/>
    <n v="1.0919300000000001"/>
    <x v="14"/>
    <n v="8"/>
    <x v="0"/>
    <x v="1"/>
  </r>
  <r>
    <x v="1060"/>
    <x v="20"/>
    <x v="3"/>
    <n v="1.5196000000000001"/>
    <x v="14"/>
    <n v="8"/>
    <x v="0"/>
    <x v="1"/>
  </r>
  <r>
    <x v="1060"/>
    <x v="0"/>
    <x v="2"/>
    <n v="0.45759830000000001"/>
    <x v="14"/>
    <n v="8"/>
    <x v="0"/>
    <x v="1"/>
  </r>
  <r>
    <x v="1060"/>
    <x v="14"/>
    <x v="2"/>
    <n v="0.91034939999999998"/>
    <x v="14"/>
    <n v="8"/>
    <x v="0"/>
    <x v="1"/>
  </r>
  <r>
    <x v="1060"/>
    <x v="2"/>
    <x v="2"/>
    <n v="0.93669089999999999"/>
    <x v="14"/>
    <n v="8"/>
    <x v="0"/>
    <x v="1"/>
  </r>
  <r>
    <x v="1060"/>
    <x v="5"/>
    <x v="2"/>
    <n v="1.001393"/>
    <x v="14"/>
    <n v="8"/>
    <x v="0"/>
    <x v="1"/>
  </r>
  <r>
    <x v="1060"/>
    <x v="6"/>
    <x v="2"/>
    <n v="0.90640969999999998"/>
    <x v="14"/>
    <n v="8"/>
    <x v="0"/>
    <x v="1"/>
  </r>
  <r>
    <x v="1060"/>
    <x v="15"/>
    <x v="2"/>
    <n v="0.83089440000000003"/>
    <x v="14"/>
    <n v="8"/>
    <x v="0"/>
    <x v="1"/>
  </r>
  <r>
    <x v="1060"/>
    <x v="8"/>
    <x v="2"/>
    <n v="0.85528459999999995"/>
    <x v="14"/>
    <n v="8"/>
    <x v="0"/>
    <x v="1"/>
  </r>
  <r>
    <x v="1060"/>
    <x v="9"/>
    <x v="2"/>
    <n v="0.97886189999999995"/>
    <x v="14"/>
    <n v="8"/>
    <x v="0"/>
    <x v="1"/>
  </r>
  <r>
    <x v="1060"/>
    <x v="10"/>
    <x v="2"/>
    <n v="0.99934970000000001"/>
    <x v="14"/>
    <n v="8"/>
    <x v="0"/>
    <x v="1"/>
  </r>
  <r>
    <x v="1060"/>
    <x v="12"/>
    <x v="2"/>
    <n v="1.2225200000000001"/>
    <x v="14"/>
    <n v="8"/>
    <x v="0"/>
    <x v="1"/>
  </r>
  <r>
    <x v="1060"/>
    <x v="18"/>
    <x v="2"/>
    <n v="1.3884069999999999"/>
    <x v="14"/>
    <n v="8"/>
    <x v="0"/>
    <x v="1"/>
  </r>
  <r>
    <x v="1060"/>
    <x v="19"/>
    <x v="2"/>
    <n v="1.3937440000000001"/>
    <x v="14"/>
    <n v="8"/>
    <x v="0"/>
    <x v="1"/>
  </r>
  <r>
    <x v="1060"/>
    <x v="13"/>
    <x v="2"/>
    <n v="0.77651979999999998"/>
    <x v="14"/>
    <n v="8"/>
    <x v="0"/>
    <x v="1"/>
  </r>
  <r>
    <x v="1060"/>
    <x v="20"/>
    <x v="2"/>
    <n v="0.99894709999999998"/>
    <x v="14"/>
    <n v="8"/>
    <x v="0"/>
    <x v="1"/>
  </r>
  <r>
    <x v="1060"/>
    <x v="0"/>
    <x v="0"/>
    <n v="0.21410899999999999"/>
    <x v="14"/>
    <n v="8"/>
    <x v="0"/>
    <x v="1"/>
  </r>
  <r>
    <x v="1060"/>
    <x v="14"/>
    <x v="0"/>
    <n v="0.44274000000000002"/>
    <x v="14"/>
    <n v="8"/>
    <x v="0"/>
    <x v="1"/>
  </r>
  <r>
    <x v="1060"/>
    <x v="2"/>
    <x v="0"/>
    <n v="0.44274000000000002"/>
    <x v="14"/>
    <n v="8"/>
    <x v="0"/>
    <x v="1"/>
  </r>
  <r>
    <x v="1060"/>
    <x v="5"/>
    <x v="0"/>
    <n v="0.16020000000000001"/>
    <x v="14"/>
    <n v="8"/>
    <x v="0"/>
    <x v="1"/>
  </r>
  <r>
    <x v="1060"/>
    <x v="6"/>
    <x v="0"/>
    <n v="0.46920000000000001"/>
    <x v="14"/>
    <n v="8"/>
    <x v="0"/>
    <x v="1"/>
  </r>
  <r>
    <x v="1060"/>
    <x v="15"/>
    <x v="0"/>
    <n v="0.57813000000000003"/>
    <x v="14"/>
    <n v="8"/>
    <x v="0"/>
    <x v="1"/>
  </r>
  <r>
    <x v="1060"/>
    <x v="8"/>
    <x v="0"/>
    <n v="0.57813000000000003"/>
    <x v="14"/>
    <n v="8"/>
    <x v="0"/>
    <x v="1"/>
  </r>
  <r>
    <x v="1060"/>
    <x v="9"/>
    <x v="0"/>
    <n v="0.57813000000000003"/>
    <x v="14"/>
    <n v="8"/>
    <x v="0"/>
    <x v="1"/>
  </r>
  <r>
    <x v="1060"/>
    <x v="10"/>
    <x v="0"/>
    <n v="0.57813000000000003"/>
    <x v="14"/>
    <n v="8"/>
    <x v="0"/>
    <x v="1"/>
  </r>
  <r>
    <x v="1060"/>
    <x v="12"/>
    <x v="0"/>
    <n v="0.57813000000000003"/>
    <x v="14"/>
    <n v="8"/>
    <x v="0"/>
    <x v="1"/>
  </r>
  <r>
    <x v="1060"/>
    <x v="18"/>
    <x v="0"/>
    <n v="0.18329999999999999"/>
    <x v="14"/>
    <n v="8"/>
    <x v="0"/>
    <x v="1"/>
  </r>
  <r>
    <x v="1060"/>
    <x v="19"/>
    <x v="0"/>
    <n v="0.23649999999999999"/>
    <x v="14"/>
    <n v="8"/>
    <x v="0"/>
    <x v="1"/>
  </r>
  <r>
    <x v="1060"/>
    <x v="13"/>
    <x v="0"/>
    <n v="0.18978999999999999"/>
    <x v="14"/>
    <n v="8"/>
    <x v="0"/>
    <x v="1"/>
  </r>
  <r>
    <x v="1060"/>
    <x v="20"/>
    <x v="0"/>
    <n v="0.23649999999999999"/>
    <x v="14"/>
    <n v="8"/>
    <x v="0"/>
    <x v="1"/>
  </r>
  <r>
    <x v="1060"/>
    <x v="0"/>
    <x v="1"/>
    <n v="0.15449270000000001"/>
    <x v="14"/>
    <n v="8"/>
    <x v="0"/>
    <x v="1"/>
  </r>
  <r>
    <x v="1060"/>
    <x v="14"/>
    <x v="1"/>
    <n v="0.3112106"/>
    <x v="14"/>
    <n v="8"/>
    <x v="0"/>
    <x v="1"/>
  </r>
  <r>
    <x v="1060"/>
    <x v="2"/>
    <x v="1"/>
    <n v="0.31726910000000003"/>
    <x v="14"/>
    <n v="8"/>
    <x v="0"/>
    <x v="1"/>
  </r>
  <r>
    <x v="1060"/>
    <x v="5"/>
    <x v="1"/>
    <n v="0.15100710000000001"/>
    <x v="14"/>
    <n v="8"/>
    <x v="0"/>
    <x v="1"/>
  </r>
  <r>
    <x v="1060"/>
    <x v="6"/>
    <x v="1"/>
    <n v="0.31639020000000001"/>
    <x v="14"/>
    <n v="8"/>
    <x v="0"/>
    <x v="1"/>
  </r>
  <r>
    <x v="1060"/>
    <x v="15"/>
    <x v="1"/>
    <n v="0.32407560000000002"/>
    <x v="14"/>
    <n v="8"/>
    <x v="0"/>
    <x v="1"/>
  </r>
  <r>
    <x v="1060"/>
    <x v="8"/>
    <x v="1"/>
    <n v="0.32968540000000002"/>
    <x v="14"/>
    <n v="8"/>
    <x v="0"/>
    <x v="1"/>
  </r>
  <r>
    <x v="1060"/>
    <x v="9"/>
    <x v="1"/>
    <n v="0.35810809999999998"/>
    <x v="14"/>
    <n v="8"/>
    <x v="0"/>
    <x v="1"/>
  </r>
  <r>
    <x v="1060"/>
    <x v="10"/>
    <x v="1"/>
    <n v="0.36282029999999998"/>
    <x v="14"/>
    <n v="8"/>
    <x v="0"/>
    <x v="1"/>
  </r>
  <r>
    <x v="1060"/>
    <x v="12"/>
    <x v="1"/>
    <n v="0.41414960000000001"/>
    <x v="14"/>
    <n v="8"/>
    <x v="0"/>
    <x v="1"/>
  </r>
  <r>
    <x v="1060"/>
    <x v="18"/>
    <x v="1"/>
    <n v="0.3614927"/>
    <x v="14"/>
    <n v="8"/>
    <x v="0"/>
    <x v="1"/>
  </r>
  <r>
    <x v="1060"/>
    <x v="19"/>
    <x v="1"/>
    <n v="0.37495610000000001"/>
    <x v="14"/>
    <n v="8"/>
    <x v="0"/>
    <x v="1"/>
  </r>
  <r>
    <x v="1060"/>
    <x v="13"/>
    <x v="1"/>
    <n v="0.12562029999999999"/>
    <x v="14"/>
    <n v="8"/>
    <x v="0"/>
    <x v="1"/>
  </r>
  <r>
    <x v="1060"/>
    <x v="20"/>
    <x v="1"/>
    <n v="0.28415289999999999"/>
    <x v="14"/>
    <n v="8"/>
    <x v="0"/>
    <x v="1"/>
  </r>
  <r>
    <x v="1061"/>
    <x v="0"/>
    <x v="3"/>
    <n v="0.8256"/>
    <x v="14"/>
    <n v="1"/>
    <x v="0"/>
    <x v="0"/>
  </r>
  <r>
    <x v="1061"/>
    <x v="14"/>
    <x v="3"/>
    <n v="1.5666"/>
    <x v="14"/>
    <n v="1"/>
    <x v="0"/>
    <x v="0"/>
  </r>
  <r>
    <x v="1061"/>
    <x v="2"/>
    <x v="3"/>
    <n v="1.5911999999999999"/>
    <x v="14"/>
    <n v="1"/>
    <x v="0"/>
    <x v="0"/>
  </r>
  <r>
    <x v="1061"/>
    <x v="5"/>
    <x v="3"/>
    <n v="1.2549999999999999"/>
    <x v="14"/>
    <n v="1"/>
    <x v="0"/>
    <x v="0"/>
  </r>
  <r>
    <x v="1061"/>
    <x v="6"/>
    <x v="3"/>
    <n v="1.6148"/>
    <x v="14"/>
    <n v="1"/>
    <x v="0"/>
    <x v="0"/>
  </r>
  <r>
    <x v="1061"/>
    <x v="15"/>
    <x v="3"/>
    <n v="1.6434"/>
    <x v="14"/>
    <n v="1"/>
    <x v="0"/>
    <x v="0"/>
  </r>
  <r>
    <x v="1061"/>
    <x v="8"/>
    <x v="3"/>
    <n v="1.6657"/>
    <x v="14"/>
    <n v="1"/>
    <x v="0"/>
    <x v="0"/>
  </r>
  <r>
    <x v="1061"/>
    <x v="9"/>
    <x v="3"/>
    <n v="1.8418000000000001"/>
    <x v="14"/>
    <n v="1"/>
    <x v="0"/>
    <x v="0"/>
  </r>
  <r>
    <x v="1061"/>
    <x v="10"/>
    <x v="3"/>
    <n v="1.8511"/>
    <x v="14"/>
    <n v="1"/>
    <x v="0"/>
    <x v="0"/>
  </r>
  <r>
    <x v="1061"/>
    <x v="12"/>
    <x v="3"/>
    <n v="2.1796000000000002"/>
    <x v="14"/>
    <n v="1"/>
    <x v="0"/>
    <x v="0"/>
  </r>
  <r>
    <x v="1061"/>
    <x v="18"/>
    <x v="3"/>
    <n v="2.0352000000000001"/>
    <x v="14"/>
    <n v="1"/>
    <x v="0"/>
    <x v="0"/>
  </r>
  <r>
    <x v="1061"/>
    <x v="19"/>
    <x v="3"/>
    <n v="2.1499000000000001"/>
    <x v="14"/>
    <n v="1"/>
    <x v="0"/>
    <x v="0"/>
  </r>
  <r>
    <x v="1061"/>
    <x v="13"/>
    <x v="3"/>
    <n v="1.0829"/>
    <x v="14"/>
    <n v="1"/>
    <x v="0"/>
    <x v="0"/>
  </r>
  <r>
    <x v="1061"/>
    <x v="20"/>
    <x v="3"/>
    <n v="1.6916"/>
    <x v="14"/>
    <n v="1"/>
    <x v="0"/>
    <x v="0"/>
  </r>
  <r>
    <x v="1061"/>
    <x v="0"/>
    <x v="2"/>
    <n v="0.45711049999999998"/>
    <x v="14"/>
    <n v="1"/>
    <x v="0"/>
    <x v="0"/>
  </r>
  <r>
    <x v="1061"/>
    <x v="14"/>
    <x v="2"/>
    <n v="0.83091859999999995"/>
    <x v="14"/>
    <n v="1"/>
    <x v="0"/>
    <x v="0"/>
  </r>
  <r>
    <x v="1061"/>
    <x v="2"/>
    <x v="2"/>
    <n v="0.85091859999999997"/>
    <x v="14"/>
    <n v="1"/>
    <x v="0"/>
    <x v="0"/>
  </r>
  <r>
    <x v="1061"/>
    <x v="5"/>
    <x v="2"/>
    <n v="0.92422939999999998"/>
    <x v="14"/>
    <n v="1"/>
    <x v="0"/>
    <x v="0"/>
  </r>
  <r>
    <x v="1061"/>
    <x v="6"/>
    <x v="2"/>
    <n v="0.84364550000000005"/>
    <x v="14"/>
    <n v="1"/>
    <x v="0"/>
    <x v="0"/>
  </r>
  <r>
    <x v="1061"/>
    <x v="15"/>
    <x v="2"/>
    <n v="0.75796750000000002"/>
    <x v="14"/>
    <n v="1"/>
    <x v="0"/>
    <x v="0"/>
  </r>
  <r>
    <x v="1061"/>
    <x v="8"/>
    <x v="2"/>
    <n v="0.77609760000000005"/>
    <x v="14"/>
    <n v="1"/>
    <x v="0"/>
    <x v="0"/>
  </r>
  <r>
    <x v="1061"/>
    <x v="9"/>
    <x v="2"/>
    <n v="0.91926839999999999"/>
    <x v="14"/>
    <n v="1"/>
    <x v="0"/>
    <x v="0"/>
  </r>
  <r>
    <x v="1061"/>
    <x v="10"/>
    <x v="2"/>
    <n v="0.92682929999999997"/>
    <x v="14"/>
    <n v="1"/>
    <x v="0"/>
    <x v="0"/>
  </r>
  <r>
    <x v="1061"/>
    <x v="12"/>
    <x v="2"/>
    <n v="1.193902"/>
    <x v="14"/>
    <n v="1"/>
    <x v="0"/>
    <x v="0"/>
  </r>
  <r>
    <x v="1061"/>
    <x v="18"/>
    <x v="2"/>
    <n v="1.4713339999999999"/>
    <x v="14"/>
    <n v="1"/>
    <x v="0"/>
    <x v="0"/>
  </r>
  <r>
    <x v="1061"/>
    <x v="19"/>
    <x v="2"/>
    <n v="1.5113859999999999"/>
    <x v="14"/>
    <n v="1"/>
    <x v="0"/>
    <x v="0"/>
  </r>
  <r>
    <x v="1061"/>
    <x v="13"/>
    <x v="2"/>
    <n v="0.76852860000000001"/>
    <x v="14"/>
    <n v="1"/>
    <x v="0"/>
    <x v="0"/>
  </r>
  <r>
    <x v="1061"/>
    <x v="20"/>
    <x v="2"/>
    <n v="1.1387849999999999"/>
    <x v="14"/>
    <n v="1"/>
    <x v="0"/>
    <x v="0"/>
  </r>
  <r>
    <x v="1061"/>
    <x v="0"/>
    <x v="0"/>
    <n v="0.21410899999999999"/>
    <x v="14"/>
    <n v="1"/>
    <x v="0"/>
    <x v="0"/>
  </r>
  <r>
    <x v="1061"/>
    <x v="14"/>
    <x v="0"/>
    <n v="0.44274000000000002"/>
    <x v="14"/>
    <n v="1"/>
    <x v="0"/>
    <x v="0"/>
  </r>
  <r>
    <x v="1061"/>
    <x v="2"/>
    <x v="0"/>
    <n v="0.44274000000000002"/>
    <x v="14"/>
    <n v="1"/>
    <x v="0"/>
    <x v="0"/>
  </r>
  <r>
    <x v="1061"/>
    <x v="5"/>
    <x v="0"/>
    <n v="0.18639"/>
    <x v="14"/>
    <n v="1"/>
    <x v="0"/>
    <x v="0"/>
  </r>
  <r>
    <x v="1061"/>
    <x v="6"/>
    <x v="0"/>
    <n v="0.46920000000000001"/>
    <x v="14"/>
    <n v="1"/>
    <x v="0"/>
    <x v="0"/>
  </r>
  <r>
    <x v="1061"/>
    <x v="15"/>
    <x v="0"/>
    <n v="0.57813000000000003"/>
    <x v="14"/>
    <n v="1"/>
    <x v="0"/>
    <x v="0"/>
  </r>
  <r>
    <x v="1061"/>
    <x v="8"/>
    <x v="0"/>
    <n v="0.57813000000000003"/>
    <x v="14"/>
    <n v="1"/>
    <x v="0"/>
    <x v="0"/>
  </r>
  <r>
    <x v="1061"/>
    <x v="9"/>
    <x v="0"/>
    <n v="0.57813000000000003"/>
    <x v="14"/>
    <n v="1"/>
    <x v="0"/>
    <x v="0"/>
  </r>
  <r>
    <x v="1061"/>
    <x v="10"/>
    <x v="0"/>
    <n v="0.57813000000000003"/>
    <x v="14"/>
    <n v="1"/>
    <x v="0"/>
    <x v="0"/>
  </r>
  <r>
    <x v="1061"/>
    <x v="12"/>
    <x v="0"/>
    <n v="0.57813000000000003"/>
    <x v="14"/>
    <n v="1"/>
    <x v="0"/>
    <x v="0"/>
  </r>
  <r>
    <x v="1061"/>
    <x v="18"/>
    <x v="0"/>
    <n v="0.18329999999999999"/>
    <x v="14"/>
    <n v="1"/>
    <x v="0"/>
    <x v="0"/>
  </r>
  <r>
    <x v="1061"/>
    <x v="19"/>
    <x v="0"/>
    <n v="0.23649999999999999"/>
    <x v="14"/>
    <n v="1"/>
    <x v="0"/>
    <x v="0"/>
  </r>
  <r>
    <x v="1061"/>
    <x v="13"/>
    <x v="0"/>
    <n v="0.18978999999999999"/>
    <x v="14"/>
    <n v="1"/>
    <x v="0"/>
    <x v="0"/>
  </r>
  <r>
    <x v="1061"/>
    <x v="20"/>
    <x v="0"/>
    <n v="0.23649999999999999"/>
    <x v="14"/>
    <n v="1"/>
    <x v="0"/>
    <x v="0"/>
  </r>
  <r>
    <x v="1061"/>
    <x v="0"/>
    <x v="1"/>
    <n v="0.1543805"/>
    <x v="14"/>
    <n v="1"/>
    <x v="0"/>
    <x v="0"/>
  </r>
  <r>
    <x v="1061"/>
    <x v="14"/>
    <x v="1"/>
    <n v="0.29294150000000002"/>
    <x v="14"/>
    <n v="1"/>
    <x v="0"/>
    <x v="0"/>
  </r>
  <r>
    <x v="1061"/>
    <x v="2"/>
    <x v="1"/>
    <n v="0.29754150000000001"/>
    <x v="14"/>
    <n v="1"/>
    <x v="0"/>
    <x v="0"/>
  </r>
  <r>
    <x v="1061"/>
    <x v="5"/>
    <x v="1"/>
    <n v="0.14438049999999999"/>
    <x v="14"/>
    <n v="1"/>
    <x v="0"/>
    <x v="0"/>
  </r>
  <r>
    <x v="1061"/>
    <x v="6"/>
    <x v="1"/>
    <n v="0.30195450000000001"/>
    <x v="14"/>
    <n v="1"/>
    <x v="0"/>
    <x v="0"/>
  </r>
  <r>
    <x v="1061"/>
    <x v="15"/>
    <x v="1"/>
    <n v="0.30730239999999998"/>
    <x v="14"/>
    <n v="1"/>
    <x v="0"/>
    <x v="0"/>
  </r>
  <r>
    <x v="1061"/>
    <x v="8"/>
    <x v="1"/>
    <n v="0.31147239999999998"/>
    <x v="14"/>
    <n v="1"/>
    <x v="0"/>
    <x v="0"/>
  </r>
  <r>
    <x v="1061"/>
    <x v="9"/>
    <x v="1"/>
    <n v="0.34440159999999997"/>
    <x v="14"/>
    <n v="1"/>
    <x v="0"/>
    <x v="0"/>
  </r>
  <r>
    <x v="1061"/>
    <x v="10"/>
    <x v="1"/>
    <n v="0.34614070000000002"/>
    <x v="14"/>
    <n v="1"/>
    <x v="0"/>
    <x v="0"/>
  </r>
  <r>
    <x v="1061"/>
    <x v="12"/>
    <x v="1"/>
    <n v="0.40756750000000003"/>
    <x v="14"/>
    <n v="1"/>
    <x v="0"/>
    <x v="0"/>
  </r>
  <r>
    <x v="1061"/>
    <x v="18"/>
    <x v="1"/>
    <n v="0.38056590000000001"/>
    <x v="14"/>
    <n v="1"/>
    <x v="0"/>
    <x v="0"/>
  </r>
  <r>
    <x v="1061"/>
    <x v="19"/>
    <x v="1"/>
    <n v="0.40201379999999998"/>
    <x v="14"/>
    <n v="1"/>
    <x v="0"/>
    <x v="0"/>
  </r>
  <r>
    <x v="1061"/>
    <x v="13"/>
    <x v="1"/>
    <n v="0.12458139999999999"/>
    <x v="14"/>
    <n v="1"/>
    <x v="0"/>
    <x v="0"/>
  </r>
  <r>
    <x v="1061"/>
    <x v="20"/>
    <x v="1"/>
    <n v="0.31631540000000002"/>
    <x v="14"/>
    <n v="1"/>
    <x v="0"/>
    <x v="0"/>
  </r>
  <r>
    <x v="1062"/>
    <x v="0"/>
    <x v="3"/>
    <n v="0.82679999999999998"/>
    <x v="14"/>
    <n v="2"/>
    <x v="0"/>
    <x v="0"/>
  </r>
  <r>
    <x v="1062"/>
    <x v="14"/>
    <x v="3"/>
    <n v="1.552"/>
    <x v="14"/>
    <n v="2"/>
    <x v="0"/>
    <x v="0"/>
  </r>
  <r>
    <x v="1062"/>
    <x v="2"/>
    <x v="3"/>
    <n v="1.5841000000000001"/>
    <x v="14"/>
    <n v="2"/>
    <x v="0"/>
    <x v="0"/>
  </r>
  <r>
    <x v="1062"/>
    <x v="5"/>
    <x v="3"/>
    <n v="1.2345999999999999"/>
    <x v="14"/>
    <n v="2"/>
    <x v="0"/>
    <x v="0"/>
  </r>
  <r>
    <x v="1062"/>
    <x v="6"/>
    <x v="3"/>
    <n v="1.5843"/>
    <x v="14"/>
    <n v="2"/>
    <x v="0"/>
    <x v="0"/>
  </r>
  <r>
    <x v="1062"/>
    <x v="15"/>
    <x v="3"/>
    <n v="1.6439999999999999"/>
    <x v="14"/>
    <n v="2"/>
    <x v="0"/>
    <x v="0"/>
  </r>
  <r>
    <x v="1062"/>
    <x v="8"/>
    <x v="3"/>
    <n v="1.6700999999999999"/>
    <x v="14"/>
    <n v="2"/>
    <x v="0"/>
    <x v="0"/>
  </r>
  <r>
    <x v="1062"/>
    <x v="9"/>
    <x v="3"/>
    <n v="1.8421000000000001"/>
    <x v="14"/>
    <n v="2"/>
    <x v="0"/>
    <x v="0"/>
  </r>
  <r>
    <x v="1062"/>
    <x v="10"/>
    <x v="3"/>
    <n v="1.8548"/>
    <x v="14"/>
    <n v="2"/>
    <x v="0"/>
    <x v="0"/>
  </r>
  <r>
    <x v="1062"/>
    <x v="12"/>
    <x v="3"/>
    <n v="2.1762999999999999"/>
    <x v="14"/>
    <n v="2"/>
    <x v="0"/>
    <x v="0"/>
  </r>
  <r>
    <x v="1062"/>
    <x v="18"/>
    <x v="3"/>
    <n v="1.9772000000000001"/>
    <x v="14"/>
    <n v="2"/>
    <x v="0"/>
    <x v="0"/>
  </r>
  <r>
    <x v="1062"/>
    <x v="19"/>
    <x v="3"/>
    <n v="2.0910000000000002"/>
    <x v="14"/>
    <n v="2"/>
    <x v="0"/>
    <x v="0"/>
  </r>
  <r>
    <x v="1062"/>
    <x v="13"/>
    <x v="3"/>
    <n v="1.0681"/>
    <x v="14"/>
    <n v="2"/>
    <x v="0"/>
    <x v="0"/>
  </r>
  <r>
    <x v="1062"/>
    <x v="20"/>
    <x v="3"/>
    <n v="1.6646000000000001"/>
    <x v="14"/>
    <n v="2"/>
    <x v="0"/>
    <x v="0"/>
  </r>
  <r>
    <x v="1062"/>
    <x v="0"/>
    <x v="2"/>
    <n v="0.4580861"/>
    <x v="14"/>
    <n v="2"/>
    <x v="0"/>
    <x v="0"/>
  </r>
  <r>
    <x v="1062"/>
    <x v="14"/>
    <x v="2"/>
    <n v="0.81904869999999996"/>
    <x v="14"/>
    <n v="2"/>
    <x v="0"/>
    <x v="0"/>
  </r>
  <r>
    <x v="1062"/>
    <x v="2"/>
    <x v="2"/>
    <n v="0.84514619999999996"/>
    <x v="14"/>
    <n v="2"/>
    <x v="0"/>
    <x v="0"/>
  </r>
  <r>
    <x v="1062"/>
    <x v="5"/>
    <x v="2"/>
    <n v="0.90617630000000005"/>
    <x v="14"/>
    <n v="2"/>
    <x v="0"/>
    <x v="0"/>
  </r>
  <r>
    <x v="1062"/>
    <x v="6"/>
    <x v="2"/>
    <n v="0.81884880000000004"/>
    <x v="14"/>
    <n v="2"/>
    <x v="0"/>
    <x v="0"/>
  </r>
  <r>
    <x v="1062"/>
    <x v="15"/>
    <x v="2"/>
    <n v="0.7584554"/>
    <x v="14"/>
    <n v="2"/>
    <x v="0"/>
    <x v="0"/>
  </r>
  <r>
    <x v="1062"/>
    <x v="8"/>
    <x v="2"/>
    <n v="0.7796748"/>
    <x v="14"/>
    <n v="2"/>
    <x v="0"/>
    <x v="0"/>
  </r>
  <r>
    <x v="1062"/>
    <x v="9"/>
    <x v="2"/>
    <n v="0.91951229999999995"/>
    <x v="14"/>
    <n v="2"/>
    <x v="0"/>
    <x v="0"/>
  </r>
  <r>
    <x v="1062"/>
    <x v="10"/>
    <x v="2"/>
    <n v="0.92983749999999998"/>
    <x v="14"/>
    <n v="2"/>
    <x v="0"/>
    <x v="0"/>
  </r>
  <r>
    <x v="1062"/>
    <x v="12"/>
    <x v="2"/>
    <n v="1.1912199999999999"/>
    <x v="14"/>
    <n v="2"/>
    <x v="0"/>
    <x v="0"/>
  </r>
  <r>
    <x v="1062"/>
    <x v="18"/>
    <x v="2"/>
    <n v="1.42418"/>
    <x v="14"/>
    <n v="2"/>
    <x v="0"/>
    <x v="0"/>
  </r>
  <r>
    <x v="1062"/>
    <x v="19"/>
    <x v="2"/>
    <n v="1.4635"/>
    <x v="14"/>
    <n v="2"/>
    <x v="0"/>
    <x v="0"/>
  </r>
  <r>
    <x v="1062"/>
    <x v="13"/>
    <x v="2"/>
    <n v="0.75543119999999997"/>
    <x v="14"/>
    <n v="2"/>
    <x v="0"/>
    <x v="0"/>
  </r>
  <r>
    <x v="1062"/>
    <x v="20"/>
    <x v="2"/>
    <n v="1.116833"/>
    <x v="14"/>
    <n v="2"/>
    <x v="0"/>
    <x v="0"/>
  </r>
  <r>
    <x v="1062"/>
    <x v="0"/>
    <x v="0"/>
    <n v="0.21410899999999999"/>
    <x v="14"/>
    <n v="2"/>
    <x v="0"/>
    <x v="0"/>
  </r>
  <r>
    <x v="1062"/>
    <x v="14"/>
    <x v="0"/>
    <n v="0.44274000000000002"/>
    <x v="14"/>
    <n v="2"/>
    <x v="0"/>
    <x v="0"/>
  </r>
  <r>
    <x v="1062"/>
    <x v="2"/>
    <x v="0"/>
    <n v="0.44274000000000002"/>
    <x v="14"/>
    <n v="2"/>
    <x v="0"/>
    <x v="0"/>
  </r>
  <r>
    <x v="1062"/>
    <x v="5"/>
    <x v="0"/>
    <n v="0.18639"/>
    <x v="14"/>
    <n v="2"/>
    <x v="0"/>
    <x v="0"/>
  </r>
  <r>
    <x v="1062"/>
    <x v="6"/>
    <x v="0"/>
    <n v="0.46920000000000001"/>
    <x v="14"/>
    <n v="2"/>
    <x v="0"/>
    <x v="0"/>
  </r>
  <r>
    <x v="1062"/>
    <x v="15"/>
    <x v="0"/>
    <n v="0.57813000000000003"/>
    <x v="14"/>
    <n v="2"/>
    <x v="0"/>
    <x v="0"/>
  </r>
  <r>
    <x v="1062"/>
    <x v="8"/>
    <x v="0"/>
    <n v="0.57813000000000003"/>
    <x v="14"/>
    <n v="2"/>
    <x v="0"/>
    <x v="0"/>
  </r>
  <r>
    <x v="1062"/>
    <x v="9"/>
    <x v="0"/>
    <n v="0.57813000000000003"/>
    <x v="14"/>
    <n v="2"/>
    <x v="0"/>
    <x v="0"/>
  </r>
  <r>
    <x v="1062"/>
    <x v="10"/>
    <x v="0"/>
    <n v="0.57813000000000003"/>
    <x v="14"/>
    <n v="2"/>
    <x v="0"/>
    <x v="0"/>
  </r>
  <r>
    <x v="1062"/>
    <x v="12"/>
    <x v="0"/>
    <n v="0.57813000000000003"/>
    <x v="14"/>
    <n v="2"/>
    <x v="0"/>
    <x v="0"/>
  </r>
  <r>
    <x v="1062"/>
    <x v="18"/>
    <x v="0"/>
    <n v="0.18329999999999999"/>
    <x v="14"/>
    <n v="2"/>
    <x v="0"/>
    <x v="0"/>
  </r>
  <r>
    <x v="1062"/>
    <x v="19"/>
    <x v="0"/>
    <n v="0.23649999999999999"/>
    <x v="14"/>
    <n v="2"/>
    <x v="0"/>
    <x v="0"/>
  </r>
  <r>
    <x v="1062"/>
    <x v="13"/>
    <x v="0"/>
    <n v="0.18978999999999999"/>
    <x v="14"/>
    <n v="2"/>
    <x v="0"/>
    <x v="0"/>
  </r>
  <r>
    <x v="1062"/>
    <x v="20"/>
    <x v="0"/>
    <n v="0.23649999999999999"/>
    <x v="14"/>
    <n v="2"/>
    <x v="0"/>
    <x v="0"/>
  </r>
  <r>
    <x v="1062"/>
    <x v="0"/>
    <x v="1"/>
    <n v="0.15460489999999999"/>
    <x v="14"/>
    <n v="2"/>
    <x v="0"/>
    <x v="0"/>
  </r>
  <r>
    <x v="1062"/>
    <x v="14"/>
    <x v="1"/>
    <n v="0.29021140000000001"/>
    <x v="14"/>
    <n v="2"/>
    <x v="0"/>
    <x v="0"/>
  </r>
  <r>
    <x v="1062"/>
    <x v="2"/>
    <x v="1"/>
    <n v="0.29621380000000003"/>
    <x v="14"/>
    <n v="2"/>
    <x v="0"/>
    <x v="0"/>
  </r>
  <r>
    <x v="1062"/>
    <x v="5"/>
    <x v="1"/>
    <n v="0.14203360000000001"/>
    <x v="14"/>
    <n v="2"/>
    <x v="0"/>
    <x v="0"/>
  </r>
  <r>
    <x v="1062"/>
    <x v="6"/>
    <x v="1"/>
    <n v="0.29625119999999999"/>
    <x v="14"/>
    <n v="2"/>
    <x v="0"/>
    <x v="0"/>
  </r>
  <r>
    <x v="1062"/>
    <x v="15"/>
    <x v="1"/>
    <n v="0.30741469999999999"/>
    <x v="14"/>
    <n v="2"/>
    <x v="0"/>
    <x v="0"/>
  </r>
  <r>
    <x v="1062"/>
    <x v="8"/>
    <x v="1"/>
    <n v="0.31229509999999999"/>
    <x v="14"/>
    <n v="2"/>
    <x v="0"/>
    <x v="0"/>
  </r>
  <r>
    <x v="1062"/>
    <x v="9"/>
    <x v="1"/>
    <n v="0.34445769999999998"/>
    <x v="14"/>
    <n v="2"/>
    <x v="0"/>
    <x v="0"/>
  </r>
  <r>
    <x v="1062"/>
    <x v="10"/>
    <x v="1"/>
    <n v="0.34683249999999999"/>
    <x v="14"/>
    <n v="2"/>
    <x v="0"/>
    <x v="0"/>
  </r>
  <r>
    <x v="1062"/>
    <x v="12"/>
    <x v="1"/>
    <n v="0.40695039999999999"/>
    <x v="14"/>
    <n v="2"/>
    <x v="0"/>
    <x v="0"/>
  </r>
  <r>
    <x v="1062"/>
    <x v="18"/>
    <x v="1"/>
    <n v="0.3697203"/>
    <x v="14"/>
    <n v="2"/>
    <x v="0"/>
    <x v="0"/>
  </r>
  <r>
    <x v="1062"/>
    <x v="19"/>
    <x v="1"/>
    <n v="0.39100000000000001"/>
    <x v="14"/>
    <n v="2"/>
    <x v="0"/>
    <x v="0"/>
  </r>
  <r>
    <x v="1062"/>
    <x v="13"/>
    <x v="1"/>
    <n v="0.1228788"/>
    <x v="14"/>
    <n v="2"/>
    <x v="0"/>
    <x v="0"/>
  </r>
  <r>
    <x v="1062"/>
    <x v="20"/>
    <x v="1"/>
    <n v="0.31126670000000001"/>
    <x v="14"/>
    <n v="2"/>
    <x v="0"/>
    <x v="0"/>
  </r>
  <r>
    <x v="1063"/>
    <x v="0"/>
    <x v="3"/>
    <n v="0.8226"/>
    <x v="14"/>
    <n v="3"/>
    <x v="0"/>
    <x v="0"/>
  </r>
  <r>
    <x v="1063"/>
    <x v="14"/>
    <x v="3"/>
    <n v="1.5612999999999999"/>
    <x v="14"/>
    <n v="3"/>
    <x v="0"/>
    <x v="0"/>
  </r>
  <r>
    <x v="1063"/>
    <x v="2"/>
    <x v="3"/>
    <n v="1.5924"/>
    <x v="14"/>
    <n v="3"/>
    <x v="0"/>
    <x v="0"/>
  </r>
  <r>
    <x v="1063"/>
    <x v="5"/>
    <x v="3"/>
    <n v="1.2437"/>
    <x v="14"/>
    <n v="3"/>
    <x v="0"/>
    <x v="0"/>
  </r>
  <r>
    <x v="1063"/>
    <x v="6"/>
    <x v="3"/>
    <n v="1.5928"/>
    <x v="14"/>
    <n v="3"/>
    <x v="0"/>
    <x v="0"/>
  </r>
  <r>
    <x v="1063"/>
    <x v="15"/>
    <x v="3"/>
    <n v="1.6453"/>
    <x v="14"/>
    <n v="3"/>
    <x v="0"/>
    <x v="0"/>
  </r>
  <r>
    <x v="1063"/>
    <x v="8"/>
    <x v="3"/>
    <n v="1.6692"/>
    <x v="14"/>
    <n v="3"/>
    <x v="0"/>
    <x v="0"/>
  </r>
  <r>
    <x v="1063"/>
    <x v="9"/>
    <x v="3"/>
    <n v="1.8466"/>
    <x v="14"/>
    <n v="3"/>
    <x v="0"/>
    <x v="0"/>
  </r>
  <r>
    <x v="1063"/>
    <x v="10"/>
    <x v="3"/>
    <n v="1.8487"/>
    <x v="14"/>
    <n v="3"/>
    <x v="0"/>
    <x v="0"/>
  </r>
  <r>
    <x v="1063"/>
    <x v="12"/>
    <x v="3"/>
    <n v="2.1861999999999999"/>
    <x v="14"/>
    <n v="3"/>
    <x v="0"/>
    <x v="0"/>
  </r>
  <r>
    <x v="1063"/>
    <x v="18"/>
    <x v="3"/>
    <n v="2.0062000000000002"/>
    <x v="14"/>
    <n v="3"/>
    <x v="0"/>
    <x v="0"/>
  </r>
  <r>
    <x v="1063"/>
    <x v="19"/>
    <x v="3"/>
    <n v="2.0994999999999999"/>
    <x v="14"/>
    <n v="3"/>
    <x v="0"/>
    <x v="0"/>
  </r>
  <r>
    <x v="1063"/>
    <x v="13"/>
    <x v="3"/>
    <n v="1.0790999999999999"/>
    <x v="14"/>
    <n v="3"/>
    <x v="0"/>
    <x v="0"/>
  </r>
  <r>
    <x v="1063"/>
    <x v="20"/>
    <x v="3"/>
    <n v="1.6146"/>
    <x v="14"/>
    <n v="3"/>
    <x v="0"/>
    <x v="0"/>
  </r>
  <r>
    <x v="1063"/>
    <x v="0"/>
    <x v="2"/>
    <n v="0.45467150000000001"/>
    <x v="14"/>
    <n v="3"/>
    <x v="0"/>
    <x v="0"/>
  </r>
  <r>
    <x v="1063"/>
    <x v="14"/>
    <x v="2"/>
    <n v="0.8266097"/>
    <x v="14"/>
    <n v="3"/>
    <x v="0"/>
    <x v="0"/>
  </r>
  <r>
    <x v="1063"/>
    <x v="2"/>
    <x v="2"/>
    <n v="0.85189409999999999"/>
    <x v="14"/>
    <n v="3"/>
    <x v="0"/>
    <x v="0"/>
  </r>
  <r>
    <x v="1063"/>
    <x v="5"/>
    <x v="2"/>
    <n v="0.91422950000000003"/>
    <x v="14"/>
    <n v="3"/>
    <x v="0"/>
    <x v="0"/>
  </r>
  <r>
    <x v="1063"/>
    <x v="6"/>
    <x v="2"/>
    <n v="0.82575940000000003"/>
    <x v="14"/>
    <n v="3"/>
    <x v="0"/>
    <x v="0"/>
  </r>
  <r>
    <x v="1063"/>
    <x v="15"/>
    <x v="2"/>
    <n v="0.75951230000000003"/>
    <x v="14"/>
    <n v="3"/>
    <x v="0"/>
    <x v="0"/>
  </r>
  <r>
    <x v="1063"/>
    <x v="8"/>
    <x v="2"/>
    <n v="0.7789431"/>
    <x v="14"/>
    <n v="3"/>
    <x v="0"/>
    <x v="0"/>
  </r>
  <r>
    <x v="1063"/>
    <x v="9"/>
    <x v="2"/>
    <n v="0.92317090000000002"/>
    <x v="14"/>
    <n v="3"/>
    <x v="0"/>
    <x v="0"/>
  </r>
  <r>
    <x v="1063"/>
    <x v="10"/>
    <x v="2"/>
    <n v="0.92487819999999998"/>
    <x v="14"/>
    <n v="3"/>
    <x v="0"/>
    <x v="0"/>
  </r>
  <r>
    <x v="1063"/>
    <x v="12"/>
    <x v="2"/>
    <n v="1.199268"/>
    <x v="14"/>
    <n v="3"/>
    <x v="0"/>
    <x v="0"/>
  </r>
  <r>
    <x v="1063"/>
    <x v="18"/>
    <x v="2"/>
    <n v="1.447757"/>
    <x v="14"/>
    <n v="3"/>
    <x v="0"/>
    <x v="0"/>
  </r>
  <r>
    <x v="1063"/>
    <x v="19"/>
    <x v="2"/>
    <n v="1.47041"/>
    <x v="14"/>
    <n v="3"/>
    <x v="0"/>
    <x v="0"/>
  </r>
  <r>
    <x v="1063"/>
    <x v="13"/>
    <x v="2"/>
    <n v="0.76516569999999995"/>
    <x v="14"/>
    <n v="3"/>
    <x v="0"/>
    <x v="0"/>
  </r>
  <r>
    <x v="1063"/>
    <x v="20"/>
    <x v="2"/>
    <n v="1.0761829999999999"/>
    <x v="14"/>
    <n v="3"/>
    <x v="0"/>
    <x v="0"/>
  </r>
  <r>
    <x v="1063"/>
    <x v="0"/>
    <x v="0"/>
    <n v="0.21410899999999999"/>
    <x v="14"/>
    <n v="3"/>
    <x v="0"/>
    <x v="0"/>
  </r>
  <r>
    <x v="1063"/>
    <x v="14"/>
    <x v="0"/>
    <n v="0.44274000000000002"/>
    <x v="14"/>
    <n v="3"/>
    <x v="0"/>
    <x v="0"/>
  </r>
  <r>
    <x v="1063"/>
    <x v="2"/>
    <x v="0"/>
    <n v="0.44274000000000002"/>
    <x v="14"/>
    <n v="3"/>
    <x v="0"/>
    <x v="0"/>
  </r>
  <r>
    <x v="1063"/>
    <x v="5"/>
    <x v="0"/>
    <n v="0.18639"/>
    <x v="14"/>
    <n v="3"/>
    <x v="0"/>
    <x v="0"/>
  </r>
  <r>
    <x v="1063"/>
    <x v="6"/>
    <x v="0"/>
    <n v="0.46920000000000001"/>
    <x v="14"/>
    <n v="3"/>
    <x v="0"/>
    <x v="0"/>
  </r>
  <r>
    <x v="1063"/>
    <x v="15"/>
    <x v="0"/>
    <n v="0.57813000000000003"/>
    <x v="14"/>
    <n v="3"/>
    <x v="0"/>
    <x v="0"/>
  </r>
  <r>
    <x v="1063"/>
    <x v="8"/>
    <x v="0"/>
    <n v="0.57813000000000003"/>
    <x v="14"/>
    <n v="3"/>
    <x v="0"/>
    <x v="0"/>
  </r>
  <r>
    <x v="1063"/>
    <x v="9"/>
    <x v="0"/>
    <n v="0.57813000000000003"/>
    <x v="14"/>
    <n v="3"/>
    <x v="0"/>
    <x v="0"/>
  </r>
  <r>
    <x v="1063"/>
    <x v="10"/>
    <x v="0"/>
    <n v="0.57813000000000003"/>
    <x v="14"/>
    <n v="3"/>
    <x v="0"/>
    <x v="0"/>
  </r>
  <r>
    <x v="1063"/>
    <x v="12"/>
    <x v="0"/>
    <n v="0.57813000000000003"/>
    <x v="14"/>
    <n v="3"/>
    <x v="0"/>
    <x v="0"/>
  </r>
  <r>
    <x v="1063"/>
    <x v="18"/>
    <x v="0"/>
    <n v="0.18329999999999999"/>
    <x v="14"/>
    <n v="3"/>
    <x v="0"/>
    <x v="0"/>
  </r>
  <r>
    <x v="1063"/>
    <x v="19"/>
    <x v="0"/>
    <n v="0.23649999999999999"/>
    <x v="14"/>
    <n v="3"/>
    <x v="0"/>
    <x v="0"/>
  </r>
  <r>
    <x v="1063"/>
    <x v="13"/>
    <x v="0"/>
    <n v="0.18978999999999999"/>
    <x v="14"/>
    <n v="3"/>
    <x v="0"/>
    <x v="0"/>
  </r>
  <r>
    <x v="1063"/>
    <x v="20"/>
    <x v="0"/>
    <n v="0.23649999999999999"/>
    <x v="14"/>
    <n v="3"/>
    <x v="0"/>
    <x v="0"/>
  </r>
  <r>
    <x v="1063"/>
    <x v="0"/>
    <x v="1"/>
    <n v="0.1538195"/>
    <x v="14"/>
    <n v="3"/>
    <x v="0"/>
    <x v="0"/>
  </r>
  <r>
    <x v="1063"/>
    <x v="14"/>
    <x v="1"/>
    <n v="0.2919504"/>
    <x v="14"/>
    <n v="3"/>
    <x v="0"/>
    <x v="0"/>
  </r>
  <r>
    <x v="1063"/>
    <x v="2"/>
    <x v="1"/>
    <n v="0.29776589999999997"/>
    <x v="14"/>
    <n v="3"/>
    <x v="0"/>
    <x v="0"/>
  </r>
  <r>
    <x v="1063"/>
    <x v="5"/>
    <x v="1"/>
    <n v="0.1430805"/>
    <x v="14"/>
    <n v="3"/>
    <x v="0"/>
    <x v="0"/>
  </r>
  <r>
    <x v="1063"/>
    <x v="6"/>
    <x v="1"/>
    <n v="0.29784070000000001"/>
    <x v="14"/>
    <n v="3"/>
    <x v="0"/>
    <x v="0"/>
  </r>
  <r>
    <x v="1063"/>
    <x v="15"/>
    <x v="1"/>
    <n v="0.30765769999999998"/>
    <x v="14"/>
    <n v="3"/>
    <x v="0"/>
    <x v="0"/>
  </r>
  <r>
    <x v="1063"/>
    <x v="8"/>
    <x v="1"/>
    <n v="0.31212679999999998"/>
    <x v="14"/>
    <n v="3"/>
    <x v="0"/>
    <x v="0"/>
  </r>
  <r>
    <x v="1063"/>
    <x v="9"/>
    <x v="1"/>
    <n v="0.34529919999999997"/>
    <x v="14"/>
    <n v="3"/>
    <x v="0"/>
    <x v="0"/>
  </r>
  <r>
    <x v="1063"/>
    <x v="10"/>
    <x v="1"/>
    <n v="0.3456919"/>
    <x v="14"/>
    <n v="3"/>
    <x v="0"/>
    <x v="0"/>
  </r>
  <r>
    <x v="1063"/>
    <x v="12"/>
    <x v="1"/>
    <n v="0.40880159999999999"/>
    <x v="14"/>
    <n v="3"/>
    <x v="0"/>
    <x v="0"/>
  </r>
  <r>
    <x v="1063"/>
    <x v="18"/>
    <x v="1"/>
    <n v="0.37514310000000001"/>
    <x v="14"/>
    <n v="3"/>
    <x v="0"/>
    <x v="0"/>
  </r>
  <r>
    <x v="1063"/>
    <x v="19"/>
    <x v="1"/>
    <n v="0.39258939999999998"/>
    <x v="14"/>
    <n v="3"/>
    <x v="0"/>
    <x v="0"/>
  </r>
  <r>
    <x v="1063"/>
    <x v="13"/>
    <x v="1"/>
    <n v="0.1241442"/>
    <x v="14"/>
    <n v="3"/>
    <x v="0"/>
    <x v="0"/>
  </r>
  <r>
    <x v="1063"/>
    <x v="20"/>
    <x v="1"/>
    <n v="0.30191709999999999"/>
    <x v="14"/>
    <n v="3"/>
    <x v="0"/>
    <x v="0"/>
  </r>
  <r>
    <x v="1064"/>
    <x v="0"/>
    <x v="3"/>
    <n v="0.82020000000000004"/>
    <x v="14"/>
    <n v="9"/>
    <x v="0"/>
    <x v="1"/>
  </r>
  <r>
    <x v="1064"/>
    <x v="14"/>
    <x v="3"/>
    <n v="1.6400999999999999"/>
    <x v="14"/>
    <n v="9"/>
    <x v="0"/>
    <x v="1"/>
  </r>
  <r>
    <x v="1064"/>
    <x v="2"/>
    <x v="3"/>
    <n v="1.6702999999999999"/>
    <x v="14"/>
    <n v="9"/>
    <x v="0"/>
    <x v="1"/>
  </r>
  <r>
    <x v="1064"/>
    <x v="5"/>
    <x v="3"/>
    <n v="1.2879"/>
    <x v="14"/>
    <n v="9"/>
    <x v="0"/>
    <x v="1"/>
  </r>
  <r>
    <x v="1064"/>
    <x v="6"/>
    <x v="3"/>
    <n v="1.6697"/>
    <x v="14"/>
    <n v="9"/>
    <x v="0"/>
    <x v="1"/>
  </r>
  <r>
    <x v="1064"/>
    <x v="15"/>
    <x v="3"/>
    <n v="1.7271000000000001"/>
    <x v="14"/>
    <n v="9"/>
    <x v="0"/>
    <x v="1"/>
  </r>
  <r>
    <x v="1064"/>
    <x v="8"/>
    <x v="3"/>
    <n v="1.7506999999999999"/>
    <x v="14"/>
    <n v="9"/>
    <x v="0"/>
    <x v="1"/>
  </r>
  <r>
    <x v="1064"/>
    <x v="9"/>
    <x v="3"/>
    <n v="1.9137999999999999"/>
    <x v="14"/>
    <n v="9"/>
    <x v="0"/>
    <x v="1"/>
  </r>
  <r>
    <x v="1064"/>
    <x v="10"/>
    <x v="3"/>
    <n v="1.929"/>
    <x v="14"/>
    <n v="9"/>
    <x v="0"/>
    <x v="1"/>
  </r>
  <r>
    <x v="1064"/>
    <x v="12"/>
    <x v="3"/>
    <n v="2.2073"/>
    <x v="14"/>
    <n v="9"/>
    <x v="0"/>
    <x v="1"/>
  </r>
  <r>
    <x v="1064"/>
    <x v="18"/>
    <x v="3"/>
    <n v="1.9621999999999999"/>
    <x v="14"/>
    <n v="9"/>
    <x v="0"/>
    <x v="1"/>
  </r>
  <r>
    <x v="1064"/>
    <x v="19"/>
    <x v="3"/>
    <n v="2.0270999999999999"/>
    <x v="14"/>
    <n v="9"/>
    <x v="0"/>
    <x v="1"/>
  </r>
  <r>
    <x v="1064"/>
    <x v="13"/>
    <x v="3"/>
    <n v="1.1032999999999999"/>
    <x v="14"/>
    <n v="9"/>
    <x v="0"/>
    <x v="1"/>
  </r>
  <r>
    <x v="1064"/>
    <x v="20"/>
    <x v="3"/>
    <n v="1.5096000000000001"/>
    <x v="14"/>
    <n v="9"/>
    <x v="0"/>
    <x v="1"/>
  </r>
  <r>
    <x v="1064"/>
    <x v="0"/>
    <x v="2"/>
    <n v="0.45272030000000002"/>
    <x v="14"/>
    <n v="9"/>
    <x v="0"/>
    <x v="1"/>
  </r>
  <r>
    <x v="1064"/>
    <x v="14"/>
    <x v="2"/>
    <n v="0.89067470000000004"/>
    <x v="14"/>
    <n v="9"/>
    <x v="0"/>
    <x v="1"/>
  </r>
  <r>
    <x v="1064"/>
    <x v="2"/>
    <x v="2"/>
    <n v="0.91522749999999997"/>
    <x v="14"/>
    <n v="9"/>
    <x v="0"/>
    <x v="1"/>
  </r>
  <r>
    <x v="1064"/>
    <x v="5"/>
    <x v="2"/>
    <n v="0.97953449999999997"/>
    <x v="14"/>
    <n v="9"/>
    <x v="0"/>
    <x v="1"/>
  </r>
  <r>
    <x v="1064"/>
    <x v="6"/>
    <x v="2"/>
    <n v="0.88827970000000001"/>
    <x v="14"/>
    <n v="9"/>
    <x v="0"/>
    <x v="1"/>
  </r>
  <r>
    <x v="1064"/>
    <x v="15"/>
    <x v="2"/>
    <n v="0.82601639999999998"/>
    <x v="14"/>
    <n v="9"/>
    <x v="0"/>
    <x v="1"/>
  </r>
  <r>
    <x v="1064"/>
    <x v="8"/>
    <x v="2"/>
    <n v="0.84520329999999999"/>
    <x v="14"/>
    <n v="9"/>
    <x v="0"/>
    <x v="1"/>
  </r>
  <r>
    <x v="1064"/>
    <x v="9"/>
    <x v="2"/>
    <n v="0.97780500000000004"/>
    <x v="14"/>
    <n v="9"/>
    <x v="0"/>
    <x v="1"/>
  </r>
  <r>
    <x v="1064"/>
    <x v="10"/>
    <x v="2"/>
    <n v="0.99016269999999995"/>
    <x v="14"/>
    <n v="9"/>
    <x v="0"/>
    <x v="1"/>
  </r>
  <r>
    <x v="1064"/>
    <x v="12"/>
    <x v="2"/>
    <n v="1.216423"/>
    <x v="14"/>
    <n v="9"/>
    <x v="0"/>
    <x v="1"/>
  </r>
  <r>
    <x v="1064"/>
    <x v="18"/>
    <x v="2"/>
    <n v="1.411985"/>
    <x v="14"/>
    <n v="9"/>
    <x v="0"/>
    <x v="1"/>
  </r>
  <r>
    <x v="1064"/>
    <x v="19"/>
    <x v="2"/>
    <n v="1.4115489999999999"/>
    <x v="14"/>
    <n v="9"/>
    <x v="0"/>
    <x v="1"/>
  </r>
  <r>
    <x v="1064"/>
    <x v="13"/>
    <x v="2"/>
    <n v="0.78658159999999999"/>
    <x v="14"/>
    <n v="9"/>
    <x v="0"/>
    <x v="1"/>
  </r>
  <r>
    <x v="1064"/>
    <x v="20"/>
    <x v="2"/>
    <n v="0.99081710000000001"/>
    <x v="14"/>
    <n v="9"/>
    <x v="0"/>
    <x v="1"/>
  </r>
  <r>
    <x v="1064"/>
    <x v="0"/>
    <x v="0"/>
    <n v="0.21410899999999999"/>
    <x v="14"/>
    <n v="9"/>
    <x v="0"/>
    <x v="1"/>
  </r>
  <r>
    <x v="1064"/>
    <x v="14"/>
    <x v="0"/>
    <n v="0.44274000000000002"/>
    <x v="14"/>
    <n v="9"/>
    <x v="0"/>
    <x v="1"/>
  </r>
  <r>
    <x v="1064"/>
    <x v="2"/>
    <x v="0"/>
    <n v="0.44274000000000002"/>
    <x v="14"/>
    <n v="9"/>
    <x v="0"/>
    <x v="1"/>
  </r>
  <r>
    <x v="1064"/>
    <x v="5"/>
    <x v="0"/>
    <n v="0.16020000000000001"/>
    <x v="14"/>
    <n v="9"/>
    <x v="0"/>
    <x v="1"/>
  </r>
  <r>
    <x v="1064"/>
    <x v="6"/>
    <x v="0"/>
    <n v="0.46920000000000001"/>
    <x v="14"/>
    <n v="9"/>
    <x v="0"/>
    <x v="1"/>
  </r>
  <r>
    <x v="1064"/>
    <x v="15"/>
    <x v="0"/>
    <n v="0.57813000000000003"/>
    <x v="14"/>
    <n v="9"/>
    <x v="0"/>
    <x v="1"/>
  </r>
  <r>
    <x v="1064"/>
    <x v="8"/>
    <x v="0"/>
    <n v="0.57813000000000003"/>
    <x v="14"/>
    <n v="9"/>
    <x v="0"/>
    <x v="1"/>
  </r>
  <r>
    <x v="1064"/>
    <x v="9"/>
    <x v="0"/>
    <n v="0.57813000000000003"/>
    <x v="14"/>
    <n v="9"/>
    <x v="0"/>
    <x v="1"/>
  </r>
  <r>
    <x v="1064"/>
    <x v="10"/>
    <x v="0"/>
    <n v="0.57813000000000003"/>
    <x v="14"/>
    <n v="9"/>
    <x v="0"/>
    <x v="1"/>
  </r>
  <r>
    <x v="1064"/>
    <x v="12"/>
    <x v="0"/>
    <n v="0.57813000000000003"/>
    <x v="14"/>
    <n v="9"/>
    <x v="0"/>
    <x v="1"/>
  </r>
  <r>
    <x v="1064"/>
    <x v="18"/>
    <x v="0"/>
    <n v="0.18329999999999999"/>
    <x v="14"/>
    <n v="9"/>
    <x v="0"/>
    <x v="1"/>
  </r>
  <r>
    <x v="1064"/>
    <x v="19"/>
    <x v="0"/>
    <n v="0.23649999999999999"/>
    <x v="14"/>
    <n v="9"/>
    <x v="0"/>
    <x v="1"/>
  </r>
  <r>
    <x v="1064"/>
    <x v="13"/>
    <x v="0"/>
    <n v="0.18978999999999999"/>
    <x v="14"/>
    <n v="9"/>
    <x v="0"/>
    <x v="1"/>
  </r>
  <r>
    <x v="1064"/>
    <x v="20"/>
    <x v="0"/>
    <n v="0.23649999999999999"/>
    <x v="14"/>
    <n v="9"/>
    <x v="0"/>
    <x v="1"/>
  </r>
  <r>
    <x v="1064"/>
    <x v="0"/>
    <x v="1"/>
    <n v="0.1533707"/>
    <x v="14"/>
    <n v="9"/>
    <x v="0"/>
    <x v="1"/>
  </r>
  <r>
    <x v="1064"/>
    <x v="14"/>
    <x v="1"/>
    <n v="0.3066854"/>
    <x v="14"/>
    <n v="9"/>
    <x v="0"/>
    <x v="1"/>
  </r>
  <r>
    <x v="1064"/>
    <x v="2"/>
    <x v="1"/>
    <n v="0.31233250000000001"/>
    <x v="14"/>
    <n v="9"/>
    <x v="0"/>
    <x v="1"/>
  </r>
  <r>
    <x v="1064"/>
    <x v="5"/>
    <x v="1"/>
    <n v="0.14816550000000001"/>
    <x v="14"/>
    <n v="9"/>
    <x v="0"/>
    <x v="1"/>
  </r>
  <r>
    <x v="1064"/>
    <x v="6"/>
    <x v="1"/>
    <n v="0.31222030000000001"/>
    <x v="14"/>
    <n v="9"/>
    <x v="0"/>
    <x v="1"/>
  </r>
  <r>
    <x v="1064"/>
    <x v="15"/>
    <x v="1"/>
    <n v="0.32295370000000001"/>
    <x v="14"/>
    <n v="9"/>
    <x v="0"/>
    <x v="1"/>
  </r>
  <r>
    <x v="1064"/>
    <x v="8"/>
    <x v="1"/>
    <n v="0.32736670000000001"/>
    <x v="14"/>
    <n v="9"/>
    <x v="0"/>
    <x v="1"/>
  </r>
  <r>
    <x v="1064"/>
    <x v="9"/>
    <x v="1"/>
    <n v="0.35786499999999999"/>
    <x v="14"/>
    <n v="9"/>
    <x v="0"/>
    <x v="1"/>
  </r>
  <r>
    <x v="1064"/>
    <x v="10"/>
    <x v="1"/>
    <n v="0.36070730000000001"/>
    <x v="14"/>
    <n v="9"/>
    <x v="0"/>
    <x v="1"/>
  </r>
  <r>
    <x v="1064"/>
    <x v="12"/>
    <x v="1"/>
    <n v="0.41274709999999998"/>
    <x v="14"/>
    <n v="9"/>
    <x v="0"/>
    <x v="1"/>
  </r>
  <r>
    <x v="1064"/>
    <x v="18"/>
    <x v="1"/>
    <n v="0.36691550000000001"/>
    <x v="14"/>
    <n v="9"/>
    <x v="0"/>
    <x v="1"/>
  </r>
  <r>
    <x v="1064"/>
    <x v="19"/>
    <x v="1"/>
    <n v="0.37905119999999998"/>
    <x v="14"/>
    <n v="9"/>
    <x v="0"/>
    <x v="1"/>
  </r>
  <r>
    <x v="1064"/>
    <x v="13"/>
    <x v="1"/>
    <n v="0.12692829999999999"/>
    <x v="14"/>
    <n v="9"/>
    <x v="0"/>
    <x v="1"/>
  </r>
  <r>
    <x v="1064"/>
    <x v="20"/>
    <x v="1"/>
    <n v="0.2822829"/>
    <x v="14"/>
    <n v="9"/>
    <x v="0"/>
    <x v="1"/>
  </r>
  <r>
    <x v="1065"/>
    <x v="0"/>
    <x v="3"/>
    <n v="0.82730000000000004"/>
    <x v="14"/>
    <n v="10"/>
    <x v="0"/>
    <x v="2"/>
  </r>
  <r>
    <x v="1065"/>
    <x v="14"/>
    <x v="3"/>
    <n v="1.6298999999999999"/>
    <x v="14"/>
    <n v="10"/>
    <x v="0"/>
    <x v="2"/>
  </r>
  <r>
    <x v="1065"/>
    <x v="2"/>
    <x v="3"/>
    <n v="1.6585000000000001"/>
    <x v="14"/>
    <n v="10"/>
    <x v="0"/>
    <x v="2"/>
  </r>
  <r>
    <x v="1065"/>
    <x v="5"/>
    <x v="3"/>
    <n v="1.2761"/>
    <x v="14"/>
    <n v="10"/>
    <x v="0"/>
    <x v="2"/>
  </r>
  <r>
    <x v="1065"/>
    <x v="6"/>
    <x v="3"/>
    <n v="1.6583000000000001"/>
    <x v="14"/>
    <n v="10"/>
    <x v="0"/>
    <x v="2"/>
  </r>
  <r>
    <x v="1065"/>
    <x v="15"/>
    <x v="3"/>
    <n v="1.734"/>
    <x v="14"/>
    <n v="10"/>
    <x v="0"/>
    <x v="2"/>
  </r>
  <r>
    <x v="1065"/>
    <x v="8"/>
    <x v="3"/>
    <n v="1.7604"/>
    <x v="14"/>
    <n v="10"/>
    <x v="0"/>
    <x v="2"/>
  </r>
  <r>
    <x v="1065"/>
    <x v="9"/>
    <x v="3"/>
    <n v="1.9198"/>
    <x v="14"/>
    <n v="10"/>
    <x v="0"/>
    <x v="2"/>
  </r>
  <r>
    <x v="1065"/>
    <x v="10"/>
    <x v="3"/>
    <n v="1.9400999999999999"/>
    <x v="14"/>
    <n v="10"/>
    <x v="0"/>
    <x v="2"/>
  </r>
  <r>
    <x v="1065"/>
    <x v="12"/>
    <x v="3"/>
    <n v="2.2162000000000002"/>
    <x v="14"/>
    <n v="10"/>
    <x v="0"/>
    <x v="2"/>
  </r>
  <r>
    <x v="1065"/>
    <x v="18"/>
    <x v="3"/>
    <n v="1.9621999999999999"/>
    <x v="14"/>
    <n v="10"/>
    <x v="0"/>
    <x v="2"/>
  </r>
  <r>
    <x v="1065"/>
    <x v="19"/>
    <x v="3"/>
    <n v="2.0337999999999998"/>
    <x v="14"/>
    <n v="10"/>
    <x v="0"/>
    <x v="2"/>
  </r>
  <r>
    <x v="1065"/>
    <x v="13"/>
    <x v="3"/>
    <n v="1.1074999999999999"/>
    <x v="14"/>
    <n v="10"/>
    <x v="0"/>
    <x v="2"/>
  </r>
  <r>
    <x v="1065"/>
    <x v="20"/>
    <x v="3"/>
    <n v="1.5296000000000001"/>
    <x v="14"/>
    <n v="10"/>
    <x v="0"/>
    <x v="2"/>
  </r>
  <r>
    <x v="1065"/>
    <x v="0"/>
    <x v="2"/>
    <n v="0.45849259999999997"/>
    <x v="14"/>
    <n v="10"/>
    <x v="0"/>
    <x v="2"/>
  </r>
  <r>
    <x v="1065"/>
    <x v="14"/>
    <x v="2"/>
    <n v="0.882382"/>
    <x v="14"/>
    <n v="10"/>
    <x v="0"/>
    <x v="2"/>
  </r>
  <r>
    <x v="1065"/>
    <x v="2"/>
    <x v="2"/>
    <n v="0.90563400000000005"/>
    <x v="14"/>
    <n v="10"/>
    <x v="0"/>
    <x v="2"/>
  </r>
  <r>
    <x v="1065"/>
    <x v="5"/>
    <x v="2"/>
    <n v="0.96909210000000001"/>
    <x v="14"/>
    <n v="10"/>
    <x v="0"/>
    <x v="2"/>
  </r>
  <r>
    <x v="1065"/>
    <x v="6"/>
    <x v="2"/>
    <n v="0.8790114"/>
    <x v="14"/>
    <n v="10"/>
    <x v="0"/>
    <x v="2"/>
  </r>
  <r>
    <x v="1065"/>
    <x v="15"/>
    <x v="2"/>
    <n v="0.83162610000000003"/>
    <x v="14"/>
    <n v="10"/>
    <x v="0"/>
    <x v="2"/>
  </r>
  <r>
    <x v="1065"/>
    <x v="8"/>
    <x v="2"/>
    <n v="0.8530896"/>
    <x v="14"/>
    <n v="10"/>
    <x v="0"/>
    <x v="2"/>
  </r>
  <r>
    <x v="1065"/>
    <x v="9"/>
    <x v="2"/>
    <n v="0.98268310000000003"/>
    <x v="14"/>
    <n v="10"/>
    <x v="0"/>
    <x v="2"/>
  </r>
  <r>
    <x v="1065"/>
    <x v="10"/>
    <x v="2"/>
    <n v="0.99918709999999999"/>
    <x v="14"/>
    <n v="10"/>
    <x v="0"/>
    <x v="2"/>
  </r>
  <r>
    <x v="1065"/>
    <x v="12"/>
    <x v="2"/>
    <n v="1.2236590000000001"/>
    <x v="14"/>
    <n v="10"/>
    <x v="0"/>
    <x v="2"/>
  </r>
  <r>
    <x v="1065"/>
    <x v="18"/>
    <x v="2"/>
    <n v="1.411985"/>
    <x v="14"/>
    <n v="10"/>
    <x v="0"/>
    <x v="2"/>
  </r>
  <r>
    <x v="1065"/>
    <x v="19"/>
    <x v="2"/>
    <n v="1.4169959999999999"/>
    <x v="14"/>
    <n v="10"/>
    <x v="0"/>
    <x v="2"/>
  </r>
  <r>
    <x v="1065"/>
    <x v="13"/>
    <x v="2"/>
    <n v="0.79029850000000001"/>
    <x v="14"/>
    <n v="10"/>
    <x v="0"/>
    <x v="2"/>
  </r>
  <r>
    <x v="1065"/>
    <x v="20"/>
    <x v="2"/>
    <n v="1.007077"/>
    <x v="14"/>
    <n v="10"/>
    <x v="0"/>
    <x v="2"/>
  </r>
  <r>
    <x v="1065"/>
    <x v="0"/>
    <x v="0"/>
    <n v="0.21410899999999999"/>
    <x v="14"/>
    <n v="10"/>
    <x v="0"/>
    <x v="2"/>
  </r>
  <r>
    <x v="1065"/>
    <x v="14"/>
    <x v="0"/>
    <n v="0.44274000000000002"/>
    <x v="14"/>
    <n v="10"/>
    <x v="0"/>
    <x v="2"/>
  </r>
  <r>
    <x v="1065"/>
    <x v="2"/>
    <x v="0"/>
    <n v="0.44274000000000002"/>
    <x v="14"/>
    <n v="10"/>
    <x v="0"/>
    <x v="2"/>
  </r>
  <r>
    <x v="1065"/>
    <x v="5"/>
    <x v="0"/>
    <n v="0.16020000000000001"/>
    <x v="14"/>
    <n v="10"/>
    <x v="0"/>
    <x v="2"/>
  </r>
  <r>
    <x v="1065"/>
    <x v="6"/>
    <x v="0"/>
    <n v="0.46920000000000001"/>
    <x v="14"/>
    <n v="10"/>
    <x v="0"/>
    <x v="2"/>
  </r>
  <r>
    <x v="1065"/>
    <x v="15"/>
    <x v="0"/>
    <n v="0.57813000000000003"/>
    <x v="14"/>
    <n v="10"/>
    <x v="0"/>
    <x v="2"/>
  </r>
  <r>
    <x v="1065"/>
    <x v="8"/>
    <x v="0"/>
    <n v="0.57813000000000003"/>
    <x v="14"/>
    <n v="10"/>
    <x v="0"/>
    <x v="2"/>
  </r>
  <r>
    <x v="1065"/>
    <x v="9"/>
    <x v="0"/>
    <n v="0.57813000000000003"/>
    <x v="14"/>
    <n v="10"/>
    <x v="0"/>
    <x v="2"/>
  </r>
  <r>
    <x v="1065"/>
    <x v="10"/>
    <x v="0"/>
    <n v="0.57813000000000003"/>
    <x v="14"/>
    <n v="10"/>
    <x v="0"/>
    <x v="2"/>
  </r>
  <r>
    <x v="1065"/>
    <x v="12"/>
    <x v="0"/>
    <n v="0.57813000000000003"/>
    <x v="14"/>
    <n v="10"/>
    <x v="0"/>
    <x v="2"/>
  </r>
  <r>
    <x v="1065"/>
    <x v="18"/>
    <x v="0"/>
    <n v="0.18329999999999999"/>
    <x v="14"/>
    <n v="10"/>
    <x v="0"/>
    <x v="2"/>
  </r>
  <r>
    <x v="1065"/>
    <x v="19"/>
    <x v="0"/>
    <n v="0.23649999999999999"/>
    <x v="14"/>
    <n v="10"/>
    <x v="0"/>
    <x v="2"/>
  </r>
  <r>
    <x v="1065"/>
    <x v="13"/>
    <x v="0"/>
    <n v="0.18978999999999999"/>
    <x v="14"/>
    <n v="10"/>
    <x v="0"/>
    <x v="2"/>
  </r>
  <r>
    <x v="1065"/>
    <x v="20"/>
    <x v="0"/>
    <n v="0.23649999999999999"/>
    <x v="14"/>
    <n v="10"/>
    <x v="0"/>
    <x v="2"/>
  </r>
  <r>
    <x v="1065"/>
    <x v="0"/>
    <x v="1"/>
    <n v="0.15469840000000001"/>
    <x v="14"/>
    <n v="10"/>
    <x v="0"/>
    <x v="2"/>
  </r>
  <r>
    <x v="1065"/>
    <x v="14"/>
    <x v="1"/>
    <n v="0.30477799999999999"/>
    <x v="14"/>
    <n v="10"/>
    <x v="0"/>
    <x v="2"/>
  </r>
  <r>
    <x v="1065"/>
    <x v="2"/>
    <x v="1"/>
    <n v="0.31012600000000001"/>
    <x v="14"/>
    <n v="10"/>
    <x v="0"/>
    <x v="2"/>
  </r>
  <r>
    <x v="1065"/>
    <x v="5"/>
    <x v="1"/>
    <n v="0.14680799999999999"/>
    <x v="14"/>
    <n v="10"/>
    <x v="0"/>
    <x v="2"/>
  </r>
  <r>
    <x v="1065"/>
    <x v="6"/>
    <x v="1"/>
    <n v="0.31008859999999999"/>
    <x v="14"/>
    <n v="10"/>
    <x v="0"/>
    <x v="2"/>
  </r>
  <r>
    <x v="1065"/>
    <x v="15"/>
    <x v="1"/>
    <n v="0.32424389999999997"/>
    <x v="14"/>
    <n v="10"/>
    <x v="0"/>
    <x v="2"/>
  </r>
  <r>
    <x v="1065"/>
    <x v="8"/>
    <x v="1"/>
    <n v="0.32918049999999999"/>
    <x v="14"/>
    <n v="10"/>
    <x v="0"/>
    <x v="2"/>
  </r>
  <r>
    <x v="1065"/>
    <x v="9"/>
    <x v="1"/>
    <n v="0.358987"/>
    <x v="14"/>
    <n v="10"/>
    <x v="0"/>
    <x v="2"/>
  </r>
  <r>
    <x v="1065"/>
    <x v="10"/>
    <x v="1"/>
    <n v="0.36278290000000002"/>
    <x v="14"/>
    <n v="10"/>
    <x v="0"/>
    <x v="2"/>
  </r>
  <r>
    <x v="1065"/>
    <x v="12"/>
    <x v="1"/>
    <n v="0.41441139999999999"/>
    <x v="14"/>
    <n v="10"/>
    <x v="0"/>
    <x v="2"/>
  </r>
  <r>
    <x v="1065"/>
    <x v="18"/>
    <x v="1"/>
    <n v="0.36691550000000001"/>
    <x v="14"/>
    <n v="10"/>
    <x v="0"/>
    <x v="2"/>
  </r>
  <r>
    <x v="1065"/>
    <x v="19"/>
    <x v="1"/>
    <n v="0.38030399999999998"/>
    <x v="14"/>
    <n v="10"/>
    <x v="0"/>
    <x v="2"/>
  </r>
  <r>
    <x v="1065"/>
    <x v="13"/>
    <x v="1"/>
    <n v="0.12741150000000001"/>
    <x v="14"/>
    <n v="10"/>
    <x v="0"/>
    <x v="2"/>
  </r>
  <r>
    <x v="1065"/>
    <x v="20"/>
    <x v="1"/>
    <n v="0.28602280000000002"/>
    <x v="14"/>
    <n v="10"/>
    <x v="0"/>
    <x v="2"/>
  </r>
  <r>
    <x v="1066"/>
    <x v="0"/>
    <x v="3"/>
    <n v="0.83179999999999998"/>
    <x v="14"/>
    <n v="11"/>
    <x v="0"/>
    <x v="2"/>
  </r>
  <r>
    <x v="1066"/>
    <x v="14"/>
    <x v="3"/>
    <n v="1.6157999999999999"/>
    <x v="14"/>
    <n v="11"/>
    <x v="0"/>
    <x v="2"/>
  </r>
  <r>
    <x v="1066"/>
    <x v="2"/>
    <x v="3"/>
    <n v="1.6445000000000001"/>
    <x v="14"/>
    <n v="11"/>
    <x v="0"/>
    <x v="2"/>
  </r>
  <r>
    <x v="1066"/>
    <x v="5"/>
    <x v="3"/>
    <n v="1.2648999999999999"/>
    <x v="14"/>
    <n v="11"/>
    <x v="0"/>
    <x v="2"/>
  </r>
  <r>
    <x v="1066"/>
    <x v="6"/>
    <x v="3"/>
    <n v="1.6463000000000001"/>
    <x v="14"/>
    <n v="11"/>
    <x v="0"/>
    <x v="2"/>
  </r>
  <r>
    <x v="1066"/>
    <x v="15"/>
    <x v="3"/>
    <n v="1.7322"/>
    <x v="14"/>
    <n v="11"/>
    <x v="0"/>
    <x v="2"/>
  </r>
  <r>
    <x v="1066"/>
    <x v="8"/>
    <x v="3"/>
    <n v="1.7576000000000001"/>
    <x v="14"/>
    <n v="11"/>
    <x v="0"/>
    <x v="2"/>
  </r>
  <r>
    <x v="1066"/>
    <x v="9"/>
    <x v="3"/>
    <n v="1.9211"/>
    <x v="14"/>
    <n v="11"/>
    <x v="0"/>
    <x v="2"/>
  </r>
  <r>
    <x v="1066"/>
    <x v="10"/>
    <x v="3"/>
    <n v="1.9349000000000001"/>
    <x v="14"/>
    <n v="11"/>
    <x v="0"/>
    <x v="2"/>
  </r>
  <r>
    <x v="1066"/>
    <x v="12"/>
    <x v="3"/>
    <n v="2.2086999999999999"/>
    <x v="14"/>
    <n v="11"/>
    <x v="0"/>
    <x v="2"/>
  </r>
  <r>
    <x v="1066"/>
    <x v="18"/>
    <x v="3"/>
    <n v="1.9922"/>
    <x v="14"/>
    <n v="11"/>
    <x v="0"/>
    <x v="2"/>
  </r>
  <r>
    <x v="1066"/>
    <x v="19"/>
    <x v="3"/>
    <n v="2.0728"/>
    <x v="14"/>
    <n v="11"/>
    <x v="0"/>
    <x v="2"/>
  </r>
  <r>
    <x v="1066"/>
    <x v="13"/>
    <x v="3"/>
    <n v="1.1133"/>
    <x v="14"/>
    <n v="11"/>
    <x v="0"/>
    <x v="2"/>
  </r>
  <r>
    <x v="1066"/>
    <x v="20"/>
    <x v="3"/>
    <n v="1.5726"/>
    <x v="14"/>
    <n v="11"/>
    <x v="0"/>
    <x v="2"/>
  </r>
  <r>
    <x v="1066"/>
    <x v="0"/>
    <x v="2"/>
    <n v="0.46215109999999998"/>
    <x v="14"/>
    <n v="11"/>
    <x v="0"/>
    <x v="2"/>
  </r>
  <r>
    <x v="1066"/>
    <x v="14"/>
    <x v="2"/>
    <n v="0.87091859999999999"/>
    <x v="14"/>
    <n v="11"/>
    <x v="0"/>
    <x v="2"/>
  </r>
  <r>
    <x v="1066"/>
    <x v="2"/>
    <x v="2"/>
    <n v="0.89425189999999999"/>
    <x v="14"/>
    <n v="11"/>
    <x v="0"/>
    <x v="2"/>
  </r>
  <r>
    <x v="1066"/>
    <x v="5"/>
    <x v="2"/>
    <n v="0.95918049999999999"/>
    <x v="14"/>
    <n v="11"/>
    <x v="0"/>
    <x v="2"/>
  </r>
  <r>
    <x v="1066"/>
    <x v="6"/>
    <x v="2"/>
    <n v="0.86925520000000001"/>
    <x v="14"/>
    <n v="11"/>
    <x v="0"/>
    <x v="2"/>
  </r>
  <r>
    <x v="1066"/>
    <x v="15"/>
    <x v="2"/>
    <n v="0.83016270000000003"/>
    <x v="14"/>
    <n v="11"/>
    <x v="0"/>
    <x v="2"/>
  </r>
  <r>
    <x v="1066"/>
    <x v="8"/>
    <x v="2"/>
    <n v="0.85081300000000004"/>
    <x v="14"/>
    <n v="11"/>
    <x v="0"/>
    <x v="2"/>
  </r>
  <r>
    <x v="1066"/>
    <x v="9"/>
    <x v="2"/>
    <n v="0.9837399"/>
    <x v="14"/>
    <n v="11"/>
    <x v="0"/>
    <x v="2"/>
  </r>
  <r>
    <x v="1066"/>
    <x v="10"/>
    <x v="2"/>
    <n v="0.9949595"/>
    <x v="14"/>
    <n v="11"/>
    <x v="0"/>
    <x v="2"/>
  </r>
  <r>
    <x v="1066"/>
    <x v="12"/>
    <x v="2"/>
    <n v="1.2175609999999999"/>
    <x v="14"/>
    <n v="11"/>
    <x v="0"/>
    <x v="2"/>
  </r>
  <r>
    <x v="1066"/>
    <x v="18"/>
    <x v="2"/>
    <n v="1.436375"/>
    <x v="14"/>
    <n v="11"/>
    <x v="0"/>
    <x v="2"/>
  </r>
  <r>
    <x v="1066"/>
    <x v="19"/>
    <x v="2"/>
    <n v="1.4487030000000001"/>
    <x v="14"/>
    <n v="11"/>
    <x v="0"/>
    <x v="2"/>
  </r>
  <r>
    <x v="1066"/>
    <x v="13"/>
    <x v="2"/>
    <n v="0.7954312"/>
    <x v="14"/>
    <n v="11"/>
    <x v="0"/>
    <x v="2"/>
  </r>
  <r>
    <x v="1066"/>
    <x v="20"/>
    <x v="2"/>
    <n v="1.0420370000000001"/>
    <x v="14"/>
    <n v="11"/>
    <x v="0"/>
    <x v="2"/>
  </r>
  <r>
    <x v="1066"/>
    <x v="0"/>
    <x v="0"/>
    <n v="0.21410899999999999"/>
    <x v="14"/>
    <n v="11"/>
    <x v="0"/>
    <x v="2"/>
  </r>
  <r>
    <x v="1066"/>
    <x v="14"/>
    <x v="0"/>
    <n v="0.44274000000000002"/>
    <x v="14"/>
    <n v="11"/>
    <x v="0"/>
    <x v="2"/>
  </r>
  <r>
    <x v="1066"/>
    <x v="2"/>
    <x v="0"/>
    <n v="0.44274000000000002"/>
    <x v="14"/>
    <n v="11"/>
    <x v="0"/>
    <x v="2"/>
  </r>
  <r>
    <x v="1066"/>
    <x v="5"/>
    <x v="0"/>
    <n v="0.16020000000000001"/>
    <x v="14"/>
    <n v="11"/>
    <x v="0"/>
    <x v="2"/>
  </r>
  <r>
    <x v="1066"/>
    <x v="6"/>
    <x v="0"/>
    <n v="0.46920000000000001"/>
    <x v="14"/>
    <n v="11"/>
    <x v="0"/>
    <x v="2"/>
  </r>
  <r>
    <x v="1066"/>
    <x v="15"/>
    <x v="0"/>
    <n v="0.57813000000000003"/>
    <x v="14"/>
    <n v="11"/>
    <x v="0"/>
    <x v="2"/>
  </r>
  <r>
    <x v="1066"/>
    <x v="8"/>
    <x v="0"/>
    <n v="0.57813000000000003"/>
    <x v="14"/>
    <n v="11"/>
    <x v="0"/>
    <x v="2"/>
  </r>
  <r>
    <x v="1066"/>
    <x v="9"/>
    <x v="0"/>
    <n v="0.57813000000000003"/>
    <x v="14"/>
    <n v="11"/>
    <x v="0"/>
    <x v="2"/>
  </r>
  <r>
    <x v="1066"/>
    <x v="10"/>
    <x v="0"/>
    <n v="0.57813000000000003"/>
    <x v="14"/>
    <n v="11"/>
    <x v="0"/>
    <x v="2"/>
  </r>
  <r>
    <x v="1066"/>
    <x v="12"/>
    <x v="0"/>
    <n v="0.57813000000000003"/>
    <x v="14"/>
    <n v="11"/>
    <x v="0"/>
    <x v="2"/>
  </r>
  <r>
    <x v="1066"/>
    <x v="18"/>
    <x v="0"/>
    <n v="0.18329999999999999"/>
    <x v="14"/>
    <n v="11"/>
    <x v="0"/>
    <x v="2"/>
  </r>
  <r>
    <x v="1066"/>
    <x v="19"/>
    <x v="0"/>
    <n v="0.23649999999999999"/>
    <x v="14"/>
    <n v="11"/>
    <x v="0"/>
    <x v="2"/>
  </r>
  <r>
    <x v="1066"/>
    <x v="13"/>
    <x v="0"/>
    <n v="0.18978999999999999"/>
    <x v="14"/>
    <n v="11"/>
    <x v="0"/>
    <x v="2"/>
  </r>
  <r>
    <x v="1066"/>
    <x v="20"/>
    <x v="0"/>
    <n v="0.23649999999999999"/>
    <x v="14"/>
    <n v="11"/>
    <x v="0"/>
    <x v="2"/>
  </r>
  <r>
    <x v="1066"/>
    <x v="0"/>
    <x v="1"/>
    <n v="0.15553980000000001"/>
    <x v="14"/>
    <n v="11"/>
    <x v="0"/>
    <x v="2"/>
  </r>
  <r>
    <x v="1066"/>
    <x v="14"/>
    <x v="1"/>
    <n v="0.30214150000000001"/>
    <x v="14"/>
    <n v="11"/>
    <x v="0"/>
    <x v="2"/>
  </r>
  <r>
    <x v="1066"/>
    <x v="2"/>
    <x v="1"/>
    <n v="0.30750810000000001"/>
    <x v="14"/>
    <n v="11"/>
    <x v="0"/>
    <x v="2"/>
  </r>
  <r>
    <x v="1066"/>
    <x v="5"/>
    <x v="1"/>
    <n v="0.1455195"/>
    <x v="14"/>
    <n v="11"/>
    <x v="0"/>
    <x v="2"/>
  </r>
  <r>
    <x v="1066"/>
    <x v="6"/>
    <x v="1"/>
    <n v="0.30784470000000003"/>
    <x v="14"/>
    <n v="11"/>
    <x v="0"/>
    <x v="2"/>
  </r>
  <r>
    <x v="1066"/>
    <x v="15"/>
    <x v="1"/>
    <n v="0.32390730000000001"/>
    <x v="14"/>
    <n v="11"/>
    <x v="0"/>
    <x v="2"/>
  </r>
  <r>
    <x v="1066"/>
    <x v="8"/>
    <x v="1"/>
    <n v="0.32865689999999997"/>
    <x v="14"/>
    <n v="11"/>
    <x v="0"/>
    <x v="2"/>
  </r>
  <r>
    <x v="1066"/>
    <x v="9"/>
    <x v="1"/>
    <n v="0.3592301"/>
    <x v="14"/>
    <n v="11"/>
    <x v="0"/>
    <x v="2"/>
  </r>
  <r>
    <x v="1066"/>
    <x v="10"/>
    <x v="1"/>
    <n v="0.36181059999999998"/>
    <x v="14"/>
    <n v="11"/>
    <x v="0"/>
    <x v="2"/>
  </r>
  <r>
    <x v="1066"/>
    <x v="12"/>
    <x v="1"/>
    <n v="0.41300890000000001"/>
    <x v="14"/>
    <n v="11"/>
    <x v="0"/>
    <x v="2"/>
  </r>
  <r>
    <x v="1066"/>
    <x v="18"/>
    <x v="1"/>
    <n v="0.3725252"/>
    <x v="14"/>
    <n v="11"/>
    <x v="0"/>
    <x v="2"/>
  </r>
  <r>
    <x v="1066"/>
    <x v="19"/>
    <x v="1"/>
    <n v="0.38759670000000002"/>
    <x v="14"/>
    <n v="11"/>
    <x v="0"/>
    <x v="2"/>
  </r>
  <r>
    <x v="1066"/>
    <x v="13"/>
    <x v="1"/>
    <n v="0.12807879999999999"/>
    <x v="14"/>
    <n v="11"/>
    <x v="0"/>
    <x v="2"/>
  </r>
  <r>
    <x v="1066"/>
    <x v="20"/>
    <x v="1"/>
    <n v="0.29406339999999997"/>
    <x v="14"/>
    <n v="11"/>
    <x v="0"/>
    <x v="2"/>
  </r>
  <r>
    <x v="1067"/>
    <x v="0"/>
    <x v="3"/>
    <n v="0.83250000000000002"/>
    <x v="14"/>
    <n v="12"/>
    <x v="0"/>
    <x v="2"/>
  </r>
  <r>
    <x v="1067"/>
    <x v="14"/>
    <x v="3"/>
    <n v="1.6131"/>
    <x v="14"/>
    <n v="12"/>
    <x v="0"/>
    <x v="2"/>
  </r>
  <r>
    <x v="1067"/>
    <x v="2"/>
    <x v="3"/>
    <n v="1.6431"/>
    <x v="14"/>
    <n v="12"/>
    <x v="0"/>
    <x v="2"/>
  </r>
  <r>
    <x v="1067"/>
    <x v="5"/>
    <x v="3"/>
    <n v="1.2622"/>
    <x v="14"/>
    <n v="12"/>
    <x v="0"/>
    <x v="2"/>
  </r>
  <r>
    <x v="1067"/>
    <x v="6"/>
    <x v="3"/>
    <n v="1.6413"/>
    <x v="14"/>
    <n v="12"/>
    <x v="0"/>
    <x v="2"/>
  </r>
  <r>
    <x v="1067"/>
    <x v="15"/>
    <x v="3"/>
    <n v="1.7414000000000001"/>
    <x v="14"/>
    <n v="12"/>
    <x v="0"/>
    <x v="2"/>
  </r>
  <r>
    <x v="1067"/>
    <x v="8"/>
    <x v="3"/>
    <n v="1.7687999999999999"/>
    <x v="14"/>
    <n v="12"/>
    <x v="0"/>
    <x v="2"/>
  </r>
  <r>
    <x v="1067"/>
    <x v="9"/>
    <x v="3"/>
    <n v="1.9281999999999999"/>
    <x v="14"/>
    <n v="12"/>
    <x v="0"/>
    <x v="2"/>
  </r>
  <r>
    <x v="1067"/>
    <x v="10"/>
    <x v="3"/>
    <n v="1.9455"/>
    <x v="14"/>
    <n v="12"/>
    <x v="0"/>
    <x v="2"/>
  </r>
  <r>
    <x v="1067"/>
    <x v="12"/>
    <x v="3"/>
    <n v="2.2130000000000001"/>
    <x v="14"/>
    <n v="12"/>
    <x v="0"/>
    <x v="2"/>
  </r>
  <r>
    <x v="1067"/>
    <x v="18"/>
    <x v="3"/>
    <n v="1.9922"/>
    <x v="14"/>
    <n v="12"/>
    <x v="0"/>
    <x v="2"/>
  </r>
  <r>
    <x v="1067"/>
    <x v="19"/>
    <x v="3"/>
    <n v="2.0657999999999999"/>
    <x v="14"/>
    <n v="12"/>
    <x v="0"/>
    <x v="2"/>
  </r>
  <r>
    <x v="1067"/>
    <x v="13"/>
    <x v="3"/>
    <n v="1.1138999999999999"/>
    <x v="14"/>
    <n v="12"/>
    <x v="0"/>
    <x v="2"/>
  </r>
  <r>
    <x v="1067"/>
    <x v="20"/>
    <x v="3"/>
    <n v="1.5516000000000001"/>
    <x v="14"/>
    <n v="12"/>
    <x v="0"/>
    <x v="2"/>
  </r>
  <r>
    <x v="1067"/>
    <x v="0"/>
    <x v="2"/>
    <n v="0.46272020000000003"/>
    <x v="14"/>
    <n v="12"/>
    <x v="0"/>
    <x v="2"/>
  </r>
  <r>
    <x v="1067"/>
    <x v="14"/>
    <x v="2"/>
    <n v="0.86872349999999998"/>
    <x v="14"/>
    <n v="12"/>
    <x v="0"/>
    <x v="2"/>
  </r>
  <r>
    <x v="1067"/>
    <x v="2"/>
    <x v="2"/>
    <n v="0.89311370000000001"/>
    <x v="14"/>
    <n v="12"/>
    <x v="0"/>
    <x v="2"/>
  </r>
  <r>
    <x v="1067"/>
    <x v="5"/>
    <x v="2"/>
    <n v="0.95679119999999995"/>
    <x v="14"/>
    <n v="12"/>
    <x v="0"/>
    <x v="2"/>
  </r>
  <r>
    <x v="1067"/>
    <x v="6"/>
    <x v="2"/>
    <n v="0.86519020000000002"/>
    <x v="14"/>
    <n v="12"/>
    <x v="0"/>
    <x v="2"/>
  </r>
  <r>
    <x v="1067"/>
    <x v="15"/>
    <x v="2"/>
    <n v="0.83764240000000001"/>
    <x v="14"/>
    <n v="12"/>
    <x v="0"/>
    <x v="2"/>
  </r>
  <r>
    <x v="1067"/>
    <x v="8"/>
    <x v="2"/>
    <n v="0.85991879999999998"/>
    <x v="14"/>
    <n v="12"/>
    <x v="0"/>
    <x v="2"/>
  </r>
  <r>
    <x v="1067"/>
    <x v="9"/>
    <x v="2"/>
    <n v="0.98951230000000001"/>
    <x v="14"/>
    <n v="12"/>
    <x v="0"/>
    <x v="2"/>
  </r>
  <r>
    <x v="1067"/>
    <x v="10"/>
    <x v="2"/>
    <n v="1.0035769999999999"/>
    <x v="14"/>
    <n v="12"/>
    <x v="0"/>
    <x v="2"/>
  </r>
  <r>
    <x v="1067"/>
    <x v="12"/>
    <x v="2"/>
    <n v="1.2210570000000001"/>
    <x v="14"/>
    <n v="12"/>
    <x v="0"/>
    <x v="2"/>
  </r>
  <r>
    <x v="1067"/>
    <x v="18"/>
    <x v="2"/>
    <n v="1.436375"/>
    <x v="14"/>
    <n v="12"/>
    <x v="0"/>
    <x v="2"/>
  </r>
  <r>
    <x v="1067"/>
    <x v="19"/>
    <x v="2"/>
    <n v="1.443012"/>
    <x v="14"/>
    <n v="12"/>
    <x v="0"/>
    <x v="2"/>
  </r>
  <r>
    <x v="1067"/>
    <x v="13"/>
    <x v="2"/>
    <n v="0.79596219999999995"/>
    <x v="14"/>
    <n v="12"/>
    <x v="0"/>
    <x v="2"/>
  </r>
  <r>
    <x v="1067"/>
    <x v="20"/>
    <x v="2"/>
    <n v="1.0249630000000001"/>
    <x v="14"/>
    <n v="12"/>
    <x v="0"/>
    <x v="2"/>
  </r>
  <r>
    <x v="1067"/>
    <x v="0"/>
    <x v="0"/>
    <n v="0.21410899999999999"/>
    <x v="14"/>
    <n v="12"/>
    <x v="0"/>
    <x v="2"/>
  </r>
  <r>
    <x v="1067"/>
    <x v="14"/>
    <x v="0"/>
    <n v="0.44274000000000002"/>
    <x v="14"/>
    <n v="12"/>
    <x v="0"/>
    <x v="2"/>
  </r>
  <r>
    <x v="1067"/>
    <x v="2"/>
    <x v="0"/>
    <n v="0.44274000000000002"/>
    <x v="14"/>
    <n v="12"/>
    <x v="0"/>
    <x v="2"/>
  </r>
  <r>
    <x v="1067"/>
    <x v="5"/>
    <x v="0"/>
    <n v="0.16020000000000001"/>
    <x v="14"/>
    <n v="12"/>
    <x v="0"/>
    <x v="2"/>
  </r>
  <r>
    <x v="1067"/>
    <x v="6"/>
    <x v="0"/>
    <n v="0.46920000000000001"/>
    <x v="14"/>
    <n v="12"/>
    <x v="0"/>
    <x v="2"/>
  </r>
  <r>
    <x v="1067"/>
    <x v="15"/>
    <x v="0"/>
    <n v="0.57813000000000003"/>
    <x v="14"/>
    <n v="12"/>
    <x v="0"/>
    <x v="2"/>
  </r>
  <r>
    <x v="1067"/>
    <x v="8"/>
    <x v="0"/>
    <n v="0.57813000000000003"/>
    <x v="14"/>
    <n v="12"/>
    <x v="0"/>
    <x v="2"/>
  </r>
  <r>
    <x v="1067"/>
    <x v="9"/>
    <x v="0"/>
    <n v="0.57813000000000003"/>
    <x v="14"/>
    <n v="12"/>
    <x v="0"/>
    <x v="2"/>
  </r>
  <r>
    <x v="1067"/>
    <x v="10"/>
    <x v="0"/>
    <n v="0.57813000000000003"/>
    <x v="14"/>
    <n v="12"/>
    <x v="0"/>
    <x v="2"/>
  </r>
  <r>
    <x v="1067"/>
    <x v="12"/>
    <x v="0"/>
    <n v="0.57813000000000003"/>
    <x v="14"/>
    <n v="12"/>
    <x v="0"/>
    <x v="2"/>
  </r>
  <r>
    <x v="1067"/>
    <x v="18"/>
    <x v="0"/>
    <n v="0.18329999999999999"/>
    <x v="14"/>
    <n v="12"/>
    <x v="0"/>
    <x v="2"/>
  </r>
  <r>
    <x v="1067"/>
    <x v="19"/>
    <x v="0"/>
    <n v="0.23649999999999999"/>
    <x v="14"/>
    <n v="12"/>
    <x v="0"/>
    <x v="2"/>
  </r>
  <r>
    <x v="1067"/>
    <x v="13"/>
    <x v="0"/>
    <n v="0.18978999999999999"/>
    <x v="14"/>
    <n v="12"/>
    <x v="0"/>
    <x v="2"/>
  </r>
  <r>
    <x v="1067"/>
    <x v="20"/>
    <x v="0"/>
    <n v="0.23649999999999999"/>
    <x v="14"/>
    <n v="12"/>
    <x v="0"/>
    <x v="2"/>
  </r>
  <r>
    <x v="1067"/>
    <x v="0"/>
    <x v="1"/>
    <n v="0.1556707"/>
    <x v="14"/>
    <n v="12"/>
    <x v="0"/>
    <x v="2"/>
  </r>
  <r>
    <x v="1067"/>
    <x v="14"/>
    <x v="1"/>
    <n v="0.30163659999999998"/>
    <x v="14"/>
    <n v="12"/>
    <x v="0"/>
    <x v="2"/>
  </r>
  <r>
    <x v="1067"/>
    <x v="2"/>
    <x v="1"/>
    <n v="0.30724639999999998"/>
    <x v="14"/>
    <n v="12"/>
    <x v="0"/>
    <x v="2"/>
  </r>
  <r>
    <x v="1067"/>
    <x v="5"/>
    <x v="1"/>
    <n v="0.1452089"/>
    <x v="14"/>
    <n v="12"/>
    <x v="0"/>
    <x v="2"/>
  </r>
  <r>
    <x v="1067"/>
    <x v="6"/>
    <x v="1"/>
    <n v="0.30690970000000001"/>
    <x v="14"/>
    <n v="12"/>
    <x v="0"/>
    <x v="2"/>
  </r>
  <r>
    <x v="1067"/>
    <x v="15"/>
    <x v="1"/>
    <n v="0.32562770000000002"/>
    <x v="14"/>
    <n v="12"/>
    <x v="0"/>
    <x v="2"/>
  </r>
  <r>
    <x v="1067"/>
    <x v="8"/>
    <x v="1"/>
    <n v="0.33075120000000002"/>
    <x v="14"/>
    <n v="12"/>
    <x v="0"/>
    <x v="2"/>
  </r>
  <r>
    <x v="1067"/>
    <x v="9"/>
    <x v="1"/>
    <n v="0.36055769999999998"/>
    <x v="14"/>
    <n v="12"/>
    <x v="0"/>
    <x v="2"/>
  </r>
  <r>
    <x v="1067"/>
    <x v="10"/>
    <x v="1"/>
    <n v="0.36379270000000002"/>
    <x v="14"/>
    <n v="12"/>
    <x v="0"/>
    <x v="2"/>
  </r>
  <r>
    <x v="1067"/>
    <x v="12"/>
    <x v="1"/>
    <n v="0.41381299999999999"/>
    <x v="14"/>
    <n v="12"/>
    <x v="0"/>
    <x v="2"/>
  </r>
  <r>
    <x v="1067"/>
    <x v="18"/>
    <x v="1"/>
    <n v="0.3725252"/>
    <x v="14"/>
    <n v="12"/>
    <x v="0"/>
    <x v="2"/>
  </r>
  <r>
    <x v="1067"/>
    <x v="19"/>
    <x v="1"/>
    <n v="0.38628780000000001"/>
    <x v="14"/>
    <n v="12"/>
    <x v="0"/>
    <x v="2"/>
  </r>
  <r>
    <x v="1067"/>
    <x v="13"/>
    <x v="1"/>
    <n v="0.12814780000000001"/>
    <x v="14"/>
    <n v="12"/>
    <x v="0"/>
    <x v="2"/>
  </r>
  <r>
    <x v="1067"/>
    <x v="20"/>
    <x v="1"/>
    <n v="0.29013660000000002"/>
    <x v="14"/>
    <n v="12"/>
    <x v="0"/>
    <x v="2"/>
  </r>
  <r>
    <x v="1068"/>
    <x v="0"/>
    <x v="3"/>
    <n v="0.83220000000000005"/>
    <x v="14"/>
    <n v="13"/>
    <x v="0"/>
    <x v="2"/>
  </r>
  <r>
    <x v="1068"/>
    <x v="14"/>
    <x v="3"/>
    <n v="1.6301000000000001"/>
    <x v="14"/>
    <n v="13"/>
    <x v="0"/>
    <x v="2"/>
  </r>
  <r>
    <x v="1068"/>
    <x v="2"/>
    <x v="3"/>
    <n v="1.6575"/>
    <x v="14"/>
    <n v="13"/>
    <x v="0"/>
    <x v="2"/>
  </r>
  <r>
    <x v="1068"/>
    <x v="5"/>
    <x v="3"/>
    <n v="1.2739"/>
    <x v="14"/>
    <n v="13"/>
    <x v="0"/>
    <x v="2"/>
  </r>
  <r>
    <x v="1068"/>
    <x v="6"/>
    <x v="3"/>
    <n v="1.6520999999999999"/>
    <x v="14"/>
    <n v="13"/>
    <x v="0"/>
    <x v="2"/>
  </r>
  <r>
    <x v="1068"/>
    <x v="15"/>
    <x v="3"/>
    <n v="1.7758"/>
    <x v="14"/>
    <n v="13"/>
    <x v="0"/>
    <x v="2"/>
  </r>
  <r>
    <x v="1068"/>
    <x v="8"/>
    <x v="3"/>
    <n v="1.8033999999999999"/>
    <x v="14"/>
    <n v="13"/>
    <x v="0"/>
    <x v="2"/>
  </r>
  <r>
    <x v="1068"/>
    <x v="9"/>
    <x v="3"/>
    <n v="1.9652000000000001"/>
    <x v="14"/>
    <n v="13"/>
    <x v="0"/>
    <x v="2"/>
  </r>
  <r>
    <x v="1068"/>
    <x v="10"/>
    <x v="3"/>
    <n v="1.9836"/>
    <x v="14"/>
    <n v="13"/>
    <x v="0"/>
    <x v="2"/>
  </r>
  <r>
    <x v="1068"/>
    <x v="12"/>
    <x v="3"/>
    <n v="2.2256999999999998"/>
    <x v="14"/>
    <n v="13"/>
    <x v="0"/>
    <x v="2"/>
  </r>
  <r>
    <x v="1068"/>
    <x v="18"/>
    <x v="3"/>
    <n v="1.9922"/>
    <x v="14"/>
    <n v="13"/>
    <x v="0"/>
    <x v="2"/>
  </r>
  <r>
    <x v="1068"/>
    <x v="19"/>
    <x v="3"/>
    <n v="2.0741999999999998"/>
    <x v="14"/>
    <n v="13"/>
    <x v="0"/>
    <x v="2"/>
  </r>
  <r>
    <x v="1068"/>
    <x v="13"/>
    <x v="3"/>
    <n v="1.1141000000000001"/>
    <x v="14"/>
    <n v="13"/>
    <x v="0"/>
    <x v="2"/>
  </r>
  <r>
    <x v="1068"/>
    <x v="20"/>
    <x v="3"/>
    <n v="1.5766"/>
    <x v="14"/>
    <n v="13"/>
    <x v="0"/>
    <x v="2"/>
  </r>
  <r>
    <x v="1068"/>
    <x v="0"/>
    <x v="2"/>
    <n v="0.46247630000000001"/>
    <x v="14"/>
    <n v="13"/>
    <x v="0"/>
    <x v="2"/>
  </r>
  <r>
    <x v="1068"/>
    <x v="14"/>
    <x v="2"/>
    <n v="0.88254460000000001"/>
    <x v="14"/>
    <n v="13"/>
    <x v="0"/>
    <x v="2"/>
  </r>
  <r>
    <x v="1068"/>
    <x v="2"/>
    <x v="2"/>
    <n v="0.90482099999999999"/>
    <x v="14"/>
    <n v="13"/>
    <x v="0"/>
    <x v="2"/>
  </r>
  <r>
    <x v="1068"/>
    <x v="5"/>
    <x v="2"/>
    <n v="0.96714509999999998"/>
    <x v="14"/>
    <n v="13"/>
    <x v="0"/>
    <x v="2"/>
  </r>
  <r>
    <x v="1068"/>
    <x v="6"/>
    <x v="2"/>
    <n v="0.87397069999999999"/>
    <x v="14"/>
    <n v="13"/>
    <x v="0"/>
    <x v="2"/>
  </r>
  <r>
    <x v="1068"/>
    <x v="15"/>
    <x v="2"/>
    <n v="0.86560979999999998"/>
    <x v="14"/>
    <n v="13"/>
    <x v="0"/>
    <x v="2"/>
  </r>
  <r>
    <x v="1068"/>
    <x v="8"/>
    <x v="2"/>
    <n v="0.88804890000000003"/>
    <x v="14"/>
    <n v="13"/>
    <x v="0"/>
    <x v="2"/>
  </r>
  <r>
    <x v="1068"/>
    <x v="9"/>
    <x v="2"/>
    <n v="1.019593"/>
    <x v="14"/>
    <n v="13"/>
    <x v="0"/>
    <x v="2"/>
  </r>
  <r>
    <x v="1068"/>
    <x v="10"/>
    <x v="2"/>
    <n v="1.0345530000000001"/>
    <x v="14"/>
    <n v="13"/>
    <x v="0"/>
    <x v="2"/>
  </r>
  <r>
    <x v="1068"/>
    <x v="12"/>
    <x v="2"/>
    <n v="1.231382"/>
    <x v="14"/>
    <n v="13"/>
    <x v="0"/>
    <x v="2"/>
  </r>
  <r>
    <x v="1068"/>
    <x v="18"/>
    <x v="2"/>
    <n v="1.436375"/>
    <x v="14"/>
    <n v="13"/>
    <x v="0"/>
    <x v="2"/>
  </r>
  <r>
    <x v="1068"/>
    <x v="19"/>
    <x v="2"/>
    <n v="1.4498409999999999"/>
    <x v="14"/>
    <n v="13"/>
    <x v="0"/>
    <x v="2"/>
  </r>
  <r>
    <x v="1068"/>
    <x v="13"/>
    <x v="2"/>
    <n v="0.79613920000000005"/>
    <x v="14"/>
    <n v="13"/>
    <x v="0"/>
    <x v="2"/>
  </r>
  <r>
    <x v="1068"/>
    <x v="20"/>
    <x v="2"/>
    <n v="1.0452889999999999"/>
    <x v="14"/>
    <n v="13"/>
    <x v="0"/>
    <x v="2"/>
  </r>
  <r>
    <x v="1068"/>
    <x v="0"/>
    <x v="0"/>
    <n v="0.21410899999999999"/>
    <x v="14"/>
    <n v="13"/>
    <x v="0"/>
    <x v="2"/>
  </r>
  <r>
    <x v="1068"/>
    <x v="14"/>
    <x v="0"/>
    <n v="0.44274000000000002"/>
    <x v="14"/>
    <n v="13"/>
    <x v="0"/>
    <x v="2"/>
  </r>
  <r>
    <x v="1068"/>
    <x v="2"/>
    <x v="0"/>
    <n v="0.44274000000000002"/>
    <x v="14"/>
    <n v="13"/>
    <x v="0"/>
    <x v="2"/>
  </r>
  <r>
    <x v="1068"/>
    <x v="5"/>
    <x v="0"/>
    <n v="0.16020000000000001"/>
    <x v="14"/>
    <n v="13"/>
    <x v="0"/>
    <x v="2"/>
  </r>
  <r>
    <x v="1068"/>
    <x v="6"/>
    <x v="0"/>
    <n v="0.46920000000000001"/>
    <x v="14"/>
    <n v="13"/>
    <x v="0"/>
    <x v="2"/>
  </r>
  <r>
    <x v="1068"/>
    <x v="15"/>
    <x v="0"/>
    <n v="0.57813000000000003"/>
    <x v="14"/>
    <n v="13"/>
    <x v="0"/>
    <x v="2"/>
  </r>
  <r>
    <x v="1068"/>
    <x v="8"/>
    <x v="0"/>
    <n v="0.57813000000000003"/>
    <x v="14"/>
    <n v="13"/>
    <x v="0"/>
    <x v="2"/>
  </r>
  <r>
    <x v="1068"/>
    <x v="9"/>
    <x v="0"/>
    <n v="0.57813000000000003"/>
    <x v="14"/>
    <n v="13"/>
    <x v="0"/>
    <x v="2"/>
  </r>
  <r>
    <x v="1068"/>
    <x v="10"/>
    <x v="0"/>
    <n v="0.57813000000000003"/>
    <x v="14"/>
    <n v="13"/>
    <x v="0"/>
    <x v="2"/>
  </r>
  <r>
    <x v="1068"/>
    <x v="12"/>
    <x v="0"/>
    <n v="0.57813000000000003"/>
    <x v="14"/>
    <n v="13"/>
    <x v="0"/>
    <x v="2"/>
  </r>
  <r>
    <x v="1068"/>
    <x v="18"/>
    <x v="0"/>
    <n v="0.18329999999999999"/>
    <x v="14"/>
    <n v="13"/>
    <x v="0"/>
    <x v="2"/>
  </r>
  <r>
    <x v="1068"/>
    <x v="19"/>
    <x v="0"/>
    <n v="0.23649999999999999"/>
    <x v="14"/>
    <n v="13"/>
    <x v="0"/>
    <x v="2"/>
  </r>
  <r>
    <x v="1068"/>
    <x v="13"/>
    <x v="0"/>
    <n v="0.18978999999999999"/>
    <x v="14"/>
    <n v="13"/>
    <x v="0"/>
    <x v="2"/>
  </r>
  <r>
    <x v="1068"/>
    <x v="20"/>
    <x v="0"/>
    <n v="0.23649999999999999"/>
    <x v="14"/>
    <n v="13"/>
    <x v="0"/>
    <x v="2"/>
  </r>
  <r>
    <x v="1068"/>
    <x v="0"/>
    <x v="1"/>
    <n v="0.15561459999999999"/>
    <x v="14"/>
    <n v="13"/>
    <x v="0"/>
    <x v="2"/>
  </r>
  <r>
    <x v="1068"/>
    <x v="14"/>
    <x v="1"/>
    <n v="0.30481540000000001"/>
    <x v="14"/>
    <n v="13"/>
    <x v="0"/>
    <x v="2"/>
  </r>
  <r>
    <x v="1068"/>
    <x v="2"/>
    <x v="1"/>
    <n v="0.30993900000000002"/>
    <x v="14"/>
    <n v="13"/>
    <x v="0"/>
    <x v="2"/>
  </r>
  <r>
    <x v="1068"/>
    <x v="5"/>
    <x v="1"/>
    <n v="0.14655489999999999"/>
    <x v="14"/>
    <n v="13"/>
    <x v="0"/>
    <x v="2"/>
  </r>
  <r>
    <x v="1068"/>
    <x v="6"/>
    <x v="1"/>
    <n v="0.30892930000000002"/>
    <x v="14"/>
    <n v="13"/>
    <x v="0"/>
    <x v="2"/>
  </r>
  <r>
    <x v="1068"/>
    <x v="15"/>
    <x v="1"/>
    <n v="0.33206020000000003"/>
    <x v="14"/>
    <n v="13"/>
    <x v="0"/>
    <x v="2"/>
  </r>
  <r>
    <x v="1068"/>
    <x v="8"/>
    <x v="1"/>
    <n v="0.3372211"/>
    <x v="14"/>
    <n v="13"/>
    <x v="0"/>
    <x v="2"/>
  </r>
  <r>
    <x v="1068"/>
    <x v="9"/>
    <x v="1"/>
    <n v="0.36747639999999998"/>
    <x v="14"/>
    <n v="13"/>
    <x v="0"/>
    <x v="2"/>
  </r>
  <r>
    <x v="1068"/>
    <x v="10"/>
    <x v="1"/>
    <n v="0.3709171"/>
    <x v="14"/>
    <n v="13"/>
    <x v="0"/>
    <x v="2"/>
  </r>
  <r>
    <x v="1068"/>
    <x v="12"/>
    <x v="1"/>
    <n v="0.4161878"/>
    <x v="14"/>
    <n v="13"/>
    <x v="0"/>
    <x v="2"/>
  </r>
  <r>
    <x v="1068"/>
    <x v="18"/>
    <x v="1"/>
    <n v="0.3725252"/>
    <x v="14"/>
    <n v="13"/>
    <x v="0"/>
    <x v="2"/>
  </r>
  <r>
    <x v="1068"/>
    <x v="19"/>
    <x v="1"/>
    <n v="0.38785849999999999"/>
    <x v="14"/>
    <n v="13"/>
    <x v="0"/>
    <x v="2"/>
  </r>
  <r>
    <x v="1068"/>
    <x v="13"/>
    <x v="1"/>
    <n v="0.1281708"/>
    <x v="14"/>
    <n v="13"/>
    <x v="0"/>
    <x v="2"/>
  </r>
  <r>
    <x v="1068"/>
    <x v="20"/>
    <x v="1"/>
    <n v="0.2948114"/>
    <x v="14"/>
    <n v="13"/>
    <x v="0"/>
    <x v="2"/>
  </r>
  <r>
    <x v="1069"/>
    <x v="0"/>
    <x v="3"/>
    <n v="0.83330000000000004"/>
    <x v="14"/>
    <n v="14"/>
    <x v="1"/>
    <x v="3"/>
  </r>
  <r>
    <x v="1069"/>
    <x v="14"/>
    <x v="3"/>
    <n v="1.6196999999999999"/>
    <x v="14"/>
    <n v="14"/>
    <x v="1"/>
    <x v="3"/>
  </r>
  <r>
    <x v="1069"/>
    <x v="2"/>
    <x v="3"/>
    <n v="1.6495"/>
    <x v="14"/>
    <n v="14"/>
    <x v="1"/>
    <x v="3"/>
  </r>
  <r>
    <x v="1069"/>
    <x v="5"/>
    <x v="3"/>
    <n v="1.2670999999999999"/>
    <x v="14"/>
    <n v="14"/>
    <x v="1"/>
    <x v="3"/>
  </r>
  <r>
    <x v="1069"/>
    <x v="6"/>
    <x v="3"/>
    <n v="1.6437999999999999"/>
    <x v="14"/>
    <n v="14"/>
    <x v="1"/>
    <x v="3"/>
  </r>
  <r>
    <x v="1069"/>
    <x v="15"/>
    <x v="3"/>
    <n v="1.7961"/>
    <x v="14"/>
    <n v="14"/>
    <x v="1"/>
    <x v="3"/>
  </r>
  <r>
    <x v="1069"/>
    <x v="8"/>
    <x v="3"/>
    <n v="1.827"/>
    <x v="14"/>
    <n v="14"/>
    <x v="1"/>
    <x v="3"/>
  </r>
  <r>
    <x v="1069"/>
    <x v="9"/>
    <x v="3"/>
    <n v="1.9837"/>
    <x v="14"/>
    <n v="14"/>
    <x v="1"/>
    <x v="3"/>
  </r>
  <r>
    <x v="1069"/>
    <x v="10"/>
    <x v="3"/>
    <n v="2.0057999999999998"/>
    <x v="14"/>
    <n v="14"/>
    <x v="1"/>
    <x v="3"/>
  </r>
  <r>
    <x v="1069"/>
    <x v="12"/>
    <x v="3"/>
    <n v="2.2290999999999999"/>
    <x v="14"/>
    <n v="14"/>
    <x v="1"/>
    <x v="3"/>
  </r>
  <r>
    <x v="1069"/>
    <x v="18"/>
    <x v="3"/>
    <n v="2.0712000000000002"/>
    <x v="14"/>
    <n v="14"/>
    <x v="1"/>
    <x v="3"/>
  </r>
  <r>
    <x v="1069"/>
    <x v="19"/>
    <x v="3"/>
    <n v="2.1368"/>
    <x v="14"/>
    <n v="14"/>
    <x v="1"/>
    <x v="3"/>
  </r>
  <r>
    <x v="1069"/>
    <x v="13"/>
    <x v="3"/>
    <n v="1.1274999999999999"/>
    <x v="14"/>
    <n v="14"/>
    <x v="1"/>
    <x v="3"/>
  </r>
  <r>
    <x v="1069"/>
    <x v="20"/>
    <x v="3"/>
    <n v="1.5766"/>
    <x v="14"/>
    <n v="14"/>
    <x v="1"/>
    <x v="3"/>
  </r>
  <r>
    <x v="1069"/>
    <x v="0"/>
    <x v="2"/>
    <n v="0.46337070000000002"/>
    <x v="14"/>
    <n v="14"/>
    <x v="1"/>
    <x v="3"/>
  </r>
  <r>
    <x v="1069"/>
    <x v="14"/>
    <x v="2"/>
    <n v="0.87408920000000001"/>
    <x v="14"/>
    <n v="14"/>
    <x v="1"/>
    <x v="3"/>
  </r>
  <r>
    <x v="1069"/>
    <x v="2"/>
    <x v="2"/>
    <n v="0.89831700000000003"/>
    <x v="14"/>
    <n v="14"/>
    <x v="1"/>
    <x v="3"/>
  </r>
  <r>
    <x v="1069"/>
    <x v="5"/>
    <x v="2"/>
    <n v="0.96112739999999997"/>
    <x v="14"/>
    <n v="14"/>
    <x v="1"/>
    <x v="3"/>
  </r>
  <r>
    <x v="1069"/>
    <x v="6"/>
    <x v="2"/>
    <n v="0.86722279999999996"/>
    <x v="14"/>
    <n v="14"/>
    <x v="1"/>
    <x v="3"/>
  </r>
  <r>
    <x v="1069"/>
    <x v="15"/>
    <x v="2"/>
    <n v="0.88211390000000001"/>
    <x v="14"/>
    <n v="14"/>
    <x v="1"/>
    <x v="3"/>
  </r>
  <r>
    <x v="1069"/>
    <x v="8"/>
    <x v="2"/>
    <n v="0.90723589999999998"/>
    <x v="14"/>
    <n v="14"/>
    <x v="1"/>
    <x v="3"/>
  </r>
  <r>
    <x v="1069"/>
    <x v="9"/>
    <x v="2"/>
    <n v="1.0346340000000001"/>
    <x v="14"/>
    <n v="14"/>
    <x v="1"/>
    <x v="3"/>
  </r>
  <r>
    <x v="1069"/>
    <x v="10"/>
    <x v="2"/>
    <n v="1.052602"/>
    <x v="14"/>
    <n v="14"/>
    <x v="1"/>
    <x v="3"/>
  </r>
  <r>
    <x v="1069"/>
    <x v="12"/>
    <x v="2"/>
    <n v="1.234146"/>
    <x v="14"/>
    <n v="14"/>
    <x v="1"/>
    <x v="3"/>
  </r>
  <r>
    <x v="1069"/>
    <x v="18"/>
    <x v="2"/>
    <n v="1.500602"/>
    <x v="14"/>
    <n v="14"/>
    <x v="1"/>
    <x v="3"/>
  </r>
  <r>
    <x v="1069"/>
    <x v="19"/>
    <x v="2"/>
    <n v="1.5007360000000001"/>
    <x v="14"/>
    <n v="14"/>
    <x v="1"/>
    <x v="3"/>
  </r>
  <r>
    <x v="1069"/>
    <x v="13"/>
    <x v="2"/>
    <n v="0.80799759999999998"/>
    <x v="14"/>
    <n v="14"/>
    <x v="1"/>
    <x v="3"/>
  </r>
  <r>
    <x v="1069"/>
    <x v="20"/>
    <x v="2"/>
    <n v="1.0452889999999999"/>
    <x v="14"/>
    <n v="14"/>
    <x v="1"/>
    <x v="3"/>
  </r>
  <r>
    <x v="1069"/>
    <x v="0"/>
    <x v="0"/>
    <n v="0.21410899999999999"/>
    <x v="14"/>
    <n v="14"/>
    <x v="1"/>
    <x v="3"/>
  </r>
  <r>
    <x v="1069"/>
    <x v="14"/>
    <x v="0"/>
    <n v="0.44274000000000002"/>
    <x v="14"/>
    <n v="14"/>
    <x v="1"/>
    <x v="3"/>
  </r>
  <r>
    <x v="1069"/>
    <x v="2"/>
    <x v="0"/>
    <n v="0.44274000000000002"/>
    <x v="14"/>
    <n v="14"/>
    <x v="1"/>
    <x v="3"/>
  </r>
  <r>
    <x v="1069"/>
    <x v="5"/>
    <x v="0"/>
    <n v="0.16020000000000001"/>
    <x v="14"/>
    <n v="14"/>
    <x v="1"/>
    <x v="3"/>
  </r>
  <r>
    <x v="1069"/>
    <x v="6"/>
    <x v="0"/>
    <n v="0.46920000000000001"/>
    <x v="14"/>
    <n v="14"/>
    <x v="1"/>
    <x v="3"/>
  </r>
  <r>
    <x v="1069"/>
    <x v="15"/>
    <x v="0"/>
    <n v="0.57813000000000003"/>
    <x v="14"/>
    <n v="14"/>
    <x v="1"/>
    <x v="3"/>
  </r>
  <r>
    <x v="1069"/>
    <x v="8"/>
    <x v="0"/>
    <n v="0.57813000000000003"/>
    <x v="14"/>
    <n v="14"/>
    <x v="1"/>
    <x v="3"/>
  </r>
  <r>
    <x v="1069"/>
    <x v="9"/>
    <x v="0"/>
    <n v="0.57813000000000003"/>
    <x v="14"/>
    <n v="14"/>
    <x v="1"/>
    <x v="3"/>
  </r>
  <r>
    <x v="1069"/>
    <x v="10"/>
    <x v="0"/>
    <n v="0.57813000000000003"/>
    <x v="14"/>
    <n v="14"/>
    <x v="1"/>
    <x v="3"/>
  </r>
  <r>
    <x v="1069"/>
    <x v="12"/>
    <x v="0"/>
    <n v="0.57813000000000003"/>
    <x v="14"/>
    <n v="14"/>
    <x v="1"/>
    <x v="3"/>
  </r>
  <r>
    <x v="1069"/>
    <x v="18"/>
    <x v="0"/>
    <n v="0.18329999999999999"/>
    <x v="14"/>
    <n v="14"/>
    <x v="1"/>
    <x v="3"/>
  </r>
  <r>
    <x v="1069"/>
    <x v="19"/>
    <x v="0"/>
    <n v="0.23649999999999999"/>
    <x v="14"/>
    <n v="14"/>
    <x v="1"/>
    <x v="3"/>
  </r>
  <r>
    <x v="1069"/>
    <x v="13"/>
    <x v="0"/>
    <n v="0.18978999999999999"/>
    <x v="14"/>
    <n v="14"/>
    <x v="1"/>
    <x v="3"/>
  </r>
  <r>
    <x v="1069"/>
    <x v="20"/>
    <x v="0"/>
    <n v="0.23649999999999999"/>
    <x v="14"/>
    <n v="14"/>
    <x v="1"/>
    <x v="3"/>
  </r>
  <r>
    <x v="1069"/>
    <x v="0"/>
    <x v="1"/>
    <n v="0.15582029999999999"/>
    <x v="14"/>
    <n v="14"/>
    <x v="1"/>
    <x v="3"/>
  </r>
  <r>
    <x v="1069"/>
    <x v="14"/>
    <x v="1"/>
    <n v="0.30287069999999999"/>
    <x v="14"/>
    <n v="14"/>
    <x v="1"/>
    <x v="3"/>
  </r>
  <r>
    <x v="1069"/>
    <x v="2"/>
    <x v="1"/>
    <n v="0.30844310000000003"/>
    <x v="14"/>
    <n v="14"/>
    <x v="1"/>
    <x v="3"/>
  </r>
  <r>
    <x v="1069"/>
    <x v="5"/>
    <x v="1"/>
    <n v="0.1457726"/>
    <x v="14"/>
    <n v="14"/>
    <x v="1"/>
    <x v="3"/>
  </r>
  <r>
    <x v="1069"/>
    <x v="6"/>
    <x v="1"/>
    <n v="0.30737720000000002"/>
    <x v="14"/>
    <n v="14"/>
    <x v="1"/>
    <x v="3"/>
  </r>
  <r>
    <x v="1069"/>
    <x v="15"/>
    <x v="1"/>
    <n v="0.33585609999999999"/>
    <x v="14"/>
    <n v="14"/>
    <x v="1"/>
    <x v="3"/>
  </r>
  <r>
    <x v="1069"/>
    <x v="8"/>
    <x v="1"/>
    <n v="0.3416342"/>
    <x v="14"/>
    <n v="14"/>
    <x v="1"/>
    <x v="3"/>
  </r>
  <r>
    <x v="1069"/>
    <x v="9"/>
    <x v="1"/>
    <n v="0.37093579999999998"/>
    <x v="14"/>
    <n v="14"/>
    <x v="1"/>
    <x v="3"/>
  </r>
  <r>
    <x v="1069"/>
    <x v="10"/>
    <x v="1"/>
    <n v="0.37506830000000002"/>
    <x v="14"/>
    <n v="14"/>
    <x v="1"/>
    <x v="3"/>
  </r>
  <r>
    <x v="1069"/>
    <x v="12"/>
    <x v="1"/>
    <n v="0.41682360000000002"/>
    <x v="14"/>
    <n v="14"/>
    <x v="1"/>
    <x v="3"/>
  </r>
  <r>
    <x v="1069"/>
    <x v="18"/>
    <x v="1"/>
    <n v="0.38729750000000002"/>
    <x v="14"/>
    <n v="14"/>
    <x v="1"/>
    <x v="3"/>
  </r>
  <r>
    <x v="1069"/>
    <x v="19"/>
    <x v="1"/>
    <n v="0.39956419999999998"/>
    <x v="14"/>
    <n v="14"/>
    <x v="1"/>
    <x v="3"/>
  </r>
  <r>
    <x v="1069"/>
    <x v="13"/>
    <x v="1"/>
    <n v="0.12971240000000001"/>
    <x v="14"/>
    <n v="14"/>
    <x v="1"/>
    <x v="3"/>
  </r>
  <r>
    <x v="1069"/>
    <x v="20"/>
    <x v="1"/>
    <n v="0.2948114"/>
    <x v="14"/>
    <n v="14"/>
    <x v="1"/>
    <x v="3"/>
  </r>
  <r>
    <x v="1070"/>
    <x v="0"/>
    <x v="3"/>
    <n v="0.83230000000000004"/>
    <x v="14"/>
    <n v="15"/>
    <x v="1"/>
    <x v="3"/>
  </r>
  <r>
    <x v="1070"/>
    <x v="14"/>
    <x v="3"/>
    <n v="1.6442000000000001"/>
    <x v="14"/>
    <n v="15"/>
    <x v="1"/>
    <x v="3"/>
  </r>
  <r>
    <x v="1070"/>
    <x v="2"/>
    <x v="3"/>
    <n v="1.6783999999999999"/>
    <x v="14"/>
    <n v="15"/>
    <x v="1"/>
    <x v="3"/>
  </r>
  <r>
    <x v="1070"/>
    <x v="5"/>
    <x v="3"/>
    <n v="1.2919"/>
    <x v="14"/>
    <n v="15"/>
    <x v="1"/>
    <x v="3"/>
  </r>
  <r>
    <x v="1070"/>
    <x v="6"/>
    <x v="3"/>
    <n v="1.6694"/>
    <x v="14"/>
    <n v="15"/>
    <x v="1"/>
    <x v="3"/>
  </r>
  <r>
    <x v="1070"/>
    <x v="15"/>
    <x v="3"/>
    <n v="1.8103"/>
    <x v="14"/>
    <n v="15"/>
    <x v="1"/>
    <x v="3"/>
  </r>
  <r>
    <x v="1070"/>
    <x v="8"/>
    <x v="3"/>
    <n v="1.837"/>
    <x v="14"/>
    <n v="15"/>
    <x v="1"/>
    <x v="3"/>
  </r>
  <r>
    <x v="1070"/>
    <x v="9"/>
    <x v="3"/>
    <n v="2.0002"/>
    <x v="14"/>
    <n v="15"/>
    <x v="1"/>
    <x v="3"/>
  </r>
  <r>
    <x v="1070"/>
    <x v="10"/>
    <x v="3"/>
    <n v="2.0209999999999999"/>
    <x v="14"/>
    <n v="15"/>
    <x v="1"/>
    <x v="3"/>
  </r>
  <r>
    <x v="1070"/>
    <x v="12"/>
    <x v="3"/>
    <n v="2.2406000000000001"/>
    <x v="14"/>
    <n v="15"/>
    <x v="1"/>
    <x v="3"/>
  </r>
  <r>
    <x v="1070"/>
    <x v="18"/>
    <x v="3"/>
    <n v="2.0712000000000002"/>
    <x v="14"/>
    <n v="15"/>
    <x v="1"/>
    <x v="3"/>
  </r>
  <r>
    <x v="1070"/>
    <x v="19"/>
    <x v="3"/>
    <n v="2.1347"/>
    <x v="14"/>
    <n v="15"/>
    <x v="1"/>
    <x v="3"/>
  </r>
  <r>
    <x v="1070"/>
    <x v="13"/>
    <x v="3"/>
    <n v="1.1335999999999999"/>
    <x v="14"/>
    <n v="15"/>
    <x v="1"/>
    <x v="3"/>
  </r>
  <r>
    <x v="1070"/>
    <x v="20"/>
    <x v="3"/>
    <n v="1.5706"/>
    <x v="14"/>
    <n v="15"/>
    <x v="1"/>
    <x v="3"/>
  </r>
  <r>
    <x v="1070"/>
    <x v="0"/>
    <x v="2"/>
    <n v="0.46255770000000002"/>
    <x v="14"/>
    <n v="15"/>
    <x v="1"/>
    <x v="3"/>
  </r>
  <r>
    <x v="1070"/>
    <x v="14"/>
    <x v="2"/>
    <n v="0.89400800000000002"/>
    <x v="14"/>
    <n v="15"/>
    <x v="1"/>
    <x v="3"/>
  </r>
  <r>
    <x v="1070"/>
    <x v="2"/>
    <x v="2"/>
    <n v="0.92181290000000005"/>
    <x v="14"/>
    <n v="15"/>
    <x v="1"/>
    <x v="3"/>
  </r>
  <r>
    <x v="1070"/>
    <x v="5"/>
    <x v="2"/>
    <n v="0.98307440000000001"/>
    <x v="14"/>
    <n v="15"/>
    <x v="1"/>
    <x v="3"/>
  </r>
  <r>
    <x v="1070"/>
    <x v="6"/>
    <x v="2"/>
    <n v="0.88803569999999998"/>
    <x v="14"/>
    <n v="15"/>
    <x v="1"/>
    <x v="3"/>
  </r>
  <r>
    <x v="1070"/>
    <x v="15"/>
    <x v="2"/>
    <n v="0.89365859999999997"/>
    <x v="14"/>
    <n v="15"/>
    <x v="1"/>
    <x v="3"/>
  </r>
  <r>
    <x v="1070"/>
    <x v="8"/>
    <x v="2"/>
    <n v="0.91536589999999995"/>
    <x v="14"/>
    <n v="15"/>
    <x v="1"/>
    <x v="3"/>
  </r>
  <r>
    <x v="1070"/>
    <x v="9"/>
    <x v="2"/>
    <n v="1.048049"/>
    <x v="14"/>
    <n v="15"/>
    <x v="1"/>
    <x v="3"/>
  </r>
  <r>
    <x v="1070"/>
    <x v="10"/>
    <x v="2"/>
    <n v="1.064959"/>
    <x v="14"/>
    <n v="15"/>
    <x v="1"/>
    <x v="3"/>
  </r>
  <r>
    <x v="1070"/>
    <x v="12"/>
    <x v="2"/>
    <n v="1.2434959999999999"/>
    <x v="14"/>
    <n v="15"/>
    <x v="1"/>
    <x v="3"/>
  </r>
  <r>
    <x v="1070"/>
    <x v="18"/>
    <x v="2"/>
    <n v="1.500602"/>
    <x v="14"/>
    <n v="15"/>
    <x v="1"/>
    <x v="3"/>
  </r>
  <r>
    <x v="1070"/>
    <x v="19"/>
    <x v="2"/>
    <n v="1.499028"/>
    <x v="14"/>
    <n v="15"/>
    <x v="1"/>
    <x v="3"/>
  </r>
  <r>
    <x v="1070"/>
    <x v="13"/>
    <x v="2"/>
    <n v="0.81339589999999995"/>
    <x v="14"/>
    <n v="15"/>
    <x v="1"/>
    <x v="3"/>
  </r>
  <r>
    <x v="1070"/>
    <x v="20"/>
    <x v="2"/>
    <n v="1.040411"/>
    <x v="14"/>
    <n v="15"/>
    <x v="1"/>
    <x v="3"/>
  </r>
  <r>
    <x v="1070"/>
    <x v="0"/>
    <x v="0"/>
    <n v="0.21410899999999999"/>
    <x v="14"/>
    <n v="15"/>
    <x v="1"/>
    <x v="3"/>
  </r>
  <r>
    <x v="1070"/>
    <x v="14"/>
    <x v="0"/>
    <n v="0.44274000000000002"/>
    <x v="14"/>
    <n v="15"/>
    <x v="1"/>
    <x v="3"/>
  </r>
  <r>
    <x v="1070"/>
    <x v="2"/>
    <x v="0"/>
    <n v="0.44274000000000002"/>
    <x v="14"/>
    <n v="15"/>
    <x v="1"/>
    <x v="3"/>
  </r>
  <r>
    <x v="1070"/>
    <x v="5"/>
    <x v="0"/>
    <n v="0.16020000000000001"/>
    <x v="14"/>
    <n v="15"/>
    <x v="1"/>
    <x v="3"/>
  </r>
  <r>
    <x v="1070"/>
    <x v="6"/>
    <x v="0"/>
    <n v="0.46920000000000001"/>
    <x v="14"/>
    <n v="15"/>
    <x v="1"/>
    <x v="3"/>
  </r>
  <r>
    <x v="1070"/>
    <x v="15"/>
    <x v="0"/>
    <n v="0.57813000000000003"/>
    <x v="14"/>
    <n v="15"/>
    <x v="1"/>
    <x v="3"/>
  </r>
  <r>
    <x v="1070"/>
    <x v="8"/>
    <x v="0"/>
    <n v="0.57813000000000003"/>
    <x v="14"/>
    <n v="15"/>
    <x v="1"/>
    <x v="3"/>
  </r>
  <r>
    <x v="1070"/>
    <x v="9"/>
    <x v="0"/>
    <n v="0.57813000000000003"/>
    <x v="14"/>
    <n v="15"/>
    <x v="1"/>
    <x v="3"/>
  </r>
  <r>
    <x v="1070"/>
    <x v="10"/>
    <x v="0"/>
    <n v="0.57813000000000003"/>
    <x v="14"/>
    <n v="15"/>
    <x v="1"/>
    <x v="3"/>
  </r>
  <r>
    <x v="1070"/>
    <x v="12"/>
    <x v="0"/>
    <n v="0.57813000000000003"/>
    <x v="14"/>
    <n v="15"/>
    <x v="1"/>
    <x v="3"/>
  </r>
  <r>
    <x v="1070"/>
    <x v="18"/>
    <x v="0"/>
    <n v="0.18329999999999999"/>
    <x v="14"/>
    <n v="15"/>
    <x v="1"/>
    <x v="3"/>
  </r>
  <r>
    <x v="1070"/>
    <x v="19"/>
    <x v="0"/>
    <n v="0.23649999999999999"/>
    <x v="14"/>
    <n v="15"/>
    <x v="1"/>
    <x v="3"/>
  </r>
  <r>
    <x v="1070"/>
    <x v="13"/>
    <x v="0"/>
    <n v="0.18978999999999999"/>
    <x v="14"/>
    <n v="15"/>
    <x v="1"/>
    <x v="3"/>
  </r>
  <r>
    <x v="1070"/>
    <x v="20"/>
    <x v="0"/>
    <n v="0.23649999999999999"/>
    <x v="14"/>
    <n v="15"/>
    <x v="1"/>
    <x v="3"/>
  </r>
  <r>
    <x v="1070"/>
    <x v="0"/>
    <x v="1"/>
    <n v="0.1556333"/>
    <x v="14"/>
    <n v="15"/>
    <x v="1"/>
    <x v="3"/>
  </r>
  <r>
    <x v="1070"/>
    <x v="14"/>
    <x v="1"/>
    <n v="0.307452"/>
    <x v="14"/>
    <n v="15"/>
    <x v="1"/>
    <x v="3"/>
  </r>
  <r>
    <x v="1070"/>
    <x v="2"/>
    <x v="1"/>
    <n v="0.31384719999999999"/>
    <x v="14"/>
    <n v="15"/>
    <x v="1"/>
    <x v="3"/>
  </r>
  <r>
    <x v="1070"/>
    <x v="5"/>
    <x v="1"/>
    <n v="0.1486257"/>
    <x v="14"/>
    <n v="15"/>
    <x v="1"/>
    <x v="3"/>
  </r>
  <r>
    <x v="1070"/>
    <x v="6"/>
    <x v="1"/>
    <n v="0.3121642"/>
    <x v="14"/>
    <n v="15"/>
    <x v="1"/>
    <x v="3"/>
  </r>
  <r>
    <x v="1070"/>
    <x v="15"/>
    <x v="1"/>
    <n v="0.33851140000000002"/>
    <x v="14"/>
    <n v="15"/>
    <x v="1"/>
    <x v="3"/>
  </r>
  <r>
    <x v="1070"/>
    <x v="8"/>
    <x v="1"/>
    <n v="0.34350409999999998"/>
    <x v="14"/>
    <n v="15"/>
    <x v="1"/>
    <x v="3"/>
  </r>
  <r>
    <x v="1070"/>
    <x v="9"/>
    <x v="1"/>
    <n v="0.3740211"/>
    <x v="14"/>
    <n v="15"/>
    <x v="1"/>
    <x v="3"/>
  </r>
  <r>
    <x v="1070"/>
    <x v="10"/>
    <x v="1"/>
    <n v="0.37791059999999999"/>
    <x v="14"/>
    <n v="15"/>
    <x v="1"/>
    <x v="3"/>
  </r>
  <r>
    <x v="1070"/>
    <x v="12"/>
    <x v="1"/>
    <n v="0.41897400000000001"/>
    <x v="14"/>
    <n v="15"/>
    <x v="1"/>
    <x v="3"/>
  </r>
  <r>
    <x v="1070"/>
    <x v="18"/>
    <x v="1"/>
    <n v="0.38729750000000002"/>
    <x v="14"/>
    <n v="15"/>
    <x v="1"/>
    <x v="3"/>
  </r>
  <r>
    <x v="1070"/>
    <x v="19"/>
    <x v="1"/>
    <n v="0.39917160000000002"/>
    <x v="14"/>
    <n v="15"/>
    <x v="1"/>
    <x v="3"/>
  </r>
  <r>
    <x v="1070"/>
    <x v="13"/>
    <x v="1"/>
    <n v="0.13041420000000001"/>
    <x v="14"/>
    <n v="15"/>
    <x v="1"/>
    <x v="3"/>
  </r>
  <r>
    <x v="1070"/>
    <x v="20"/>
    <x v="1"/>
    <n v="0.29368939999999999"/>
    <x v="14"/>
    <n v="15"/>
    <x v="1"/>
    <x v="3"/>
  </r>
  <r>
    <x v="1071"/>
    <x v="0"/>
    <x v="3"/>
    <n v="0.8357"/>
    <x v="14"/>
    <n v="16"/>
    <x v="1"/>
    <x v="3"/>
  </r>
  <r>
    <x v="1071"/>
    <x v="14"/>
    <x v="3"/>
    <n v="1.6315"/>
    <x v="14"/>
    <n v="16"/>
    <x v="1"/>
    <x v="3"/>
  </r>
  <r>
    <x v="1071"/>
    <x v="2"/>
    <x v="3"/>
    <n v="1.6618999999999999"/>
    <x v="14"/>
    <n v="16"/>
    <x v="1"/>
    <x v="3"/>
  </r>
  <r>
    <x v="1071"/>
    <x v="5"/>
    <x v="3"/>
    <n v="1.2786"/>
    <x v="14"/>
    <n v="16"/>
    <x v="1"/>
    <x v="3"/>
  </r>
  <r>
    <x v="1071"/>
    <x v="6"/>
    <x v="3"/>
    <n v="1.6591"/>
    <x v="14"/>
    <n v="16"/>
    <x v="1"/>
    <x v="3"/>
  </r>
  <r>
    <x v="1071"/>
    <x v="15"/>
    <x v="3"/>
    <n v="1.8102"/>
    <x v="14"/>
    <n v="16"/>
    <x v="1"/>
    <x v="3"/>
  </r>
  <r>
    <x v="1071"/>
    <x v="8"/>
    <x v="3"/>
    <n v="1.8373999999999999"/>
    <x v="14"/>
    <n v="16"/>
    <x v="1"/>
    <x v="3"/>
  </r>
  <r>
    <x v="1071"/>
    <x v="9"/>
    <x v="3"/>
    <n v="2.0009999999999999"/>
    <x v="14"/>
    <n v="16"/>
    <x v="1"/>
    <x v="3"/>
  </r>
  <r>
    <x v="1071"/>
    <x v="10"/>
    <x v="3"/>
    <n v="2.0196999999999998"/>
    <x v="14"/>
    <n v="16"/>
    <x v="1"/>
    <x v="3"/>
  </r>
  <r>
    <x v="1071"/>
    <x v="12"/>
    <x v="3"/>
    <n v="2.2452999999999999"/>
    <x v="14"/>
    <n v="16"/>
    <x v="1"/>
    <x v="3"/>
  </r>
  <r>
    <x v="1071"/>
    <x v="18"/>
    <x v="3"/>
    <n v="2.0712000000000002"/>
    <x v="14"/>
    <n v="16"/>
    <x v="1"/>
    <x v="3"/>
  </r>
  <r>
    <x v="1071"/>
    <x v="19"/>
    <x v="3"/>
    <n v="2.1347"/>
    <x v="14"/>
    <n v="16"/>
    <x v="1"/>
    <x v="3"/>
  </r>
  <r>
    <x v="1071"/>
    <x v="13"/>
    <x v="3"/>
    <n v="1.1455"/>
    <x v="14"/>
    <n v="16"/>
    <x v="1"/>
    <x v="3"/>
  </r>
  <r>
    <x v="1071"/>
    <x v="20"/>
    <x v="3"/>
    <n v="1.5706"/>
    <x v="14"/>
    <n v="16"/>
    <x v="1"/>
    <x v="3"/>
  </r>
  <r>
    <x v="1071"/>
    <x v="0"/>
    <x v="2"/>
    <n v="0.46532190000000001"/>
    <x v="14"/>
    <n v="16"/>
    <x v="1"/>
    <x v="3"/>
  </r>
  <r>
    <x v="1071"/>
    <x v="14"/>
    <x v="2"/>
    <n v="0.88368279999999999"/>
    <x v="14"/>
    <n v="16"/>
    <x v="1"/>
    <x v="3"/>
  </r>
  <r>
    <x v="1071"/>
    <x v="2"/>
    <x v="2"/>
    <n v="0.90839829999999999"/>
    <x v="14"/>
    <n v="16"/>
    <x v="1"/>
    <x v="3"/>
  </r>
  <r>
    <x v="1071"/>
    <x v="5"/>
    <x v="2"/>
    <n v="0.97130439999999996"/>
    <x v="14"/>
    <n v="16"/>
    <x v="1"/>
    <x v="3"/>
  </r>
  <r>
    <x v="1071"/>
    <x v="6"/>
    <x v="2"/>
    <n v="0.87966180000000005"/>
    <x v="14"/>
    <n v="16"/>
    <x v="1"/>
    <x v="3"/>
  </r>
  <r>
    <x v="1071"/>
    <x v="15"/>
    <x v="2"/>
    <n v="0.89357730000000002"/>
    <x v="14"/>
    <n v="16"/>
    <x v="1"/>
    <x v="3"/>
  </r>
  <r>
    <x v="1071"/>
    <x v="8"/>
    <x v="2"/>
    <n v="0.91569109999999998"/>
    <x v="14"/>
    <n v="16"/>
    <x v="1"/>
    <x v="3"/>
  </r>
  <r>
    <x v="1071"/>
    <x v="9"/>
    <x v="2"/>
    <n v="1.048699"/>
    <x v="14"/>
    <n v="16"/>
    <x v="1"/>
    <x v="3"/>
  </r>
  <r>
    <x v="1071"/>
    <x v="10"/>
    <x v="2"/>
    <n v="1.0639019999999999"/>
    <x v="14"/>
    <n v="16"/>
    <x v="1"/>
    <x v="3"/>
  </r>
  <r>
    <x v="1071"/>
    <x v="12"/>
    <x v="2"/>
    <n v="1.247317"/>
    <x v="14"/>
    <n v="16"/>
    <x v="1"/>
    <x v="3"/>
  </r>
  <r>
    <x v="1071"/>
    <x v="18"/>
    <x v="2"/>
    <n v="1.500602"/>
    <x v="14"/>
    <n v="16"/>
    <x v="1"/>
    <x v="3"/>
  </r>
  <r>
    <x v="1071"/>
    <x v="19"/>
    <x v="2"/>
    <n v="1.499028"/>
    <x v="14"/>
    <n v="16"/>
    <x v="1"/>
    <x v="3"/>
  </r>
  <r>
    <x v="1071"/>
    <x v="13"/>
    <x v="2"/>
    <n v="0.82392679999999996"/>
    <x v="14"/>
    <n v="16"/>
    <x v="1"/>
    <x v="3"/>
  </r>
  <r>
    <x v="1071"/>
    <x v="20"/>
    <x v="2"/>
    <n v="1.040411"/>
    <x v="14"/>
    <n v="16"/>
    <x v="1"/>
    <x v="3"/>
  </r>
  <r>
    <x v="1071"/>
    <x v="0"/>
    <x v="0"/>
    <n v="0.21410899999999999"/>
    <x v="14"/>
    <n v="16"/>
    <x v="1"/>
    <x v="3"/>
  </r>
  <r>
    <x v="1071"/>
    <x v="14"/>
    <x v="0"/>
    <n v="0.44274000000000002"/>
    <x v="14"/>
    <n v="16"/>
    <x v="1"/>
    <x v="3"/>
  </r>
  <r>
    <x v="1071"/>
    <x v="2"/>
    <x v="0"/>
    <n v="0.44274000000000002"/>
    <x v="14"/>
    <n v="16"/>
    <x v="1"/>
    <x v="3"/>
  </r>
  <r>
    <x v="1071"/>
    <x v="5"/>
    <x v="0"/>
    <n v="0.16020000000000001"/>
    <x v="14"/>
    <n v="16"/>
    <x v="1"/>
    <x v="3"/>
  </r>
  <r>
    <x v="1071"/>
    <x v="6"/>
    <x v="0"/>
    <n v="0.46920000000000001"/>
    <x v="14"/>
    <n v="16"/>
    <x v="1"/>
    <x v="3"/>
  </r>
  <r>
    <x v="1071"/>
    <x v="15"/>
    <x v="0"/>
    <n v="0.57813000000000003"/>
    <x v="14"/>
    <n v="16"/>
    <x v="1"/>
    <x v="3"/>
  </r>
  <r>
    <x v="1071"/>
    <x v="8"/>
    <x v="0"/>
    <n v="0.57813000000000003"/>
    <x v="14"/>
    <n v="16"/>
    <x v="1"/>
    <x v="3"/>
  </r>
  <r>
    <x v="1071"/>
    <x v="9"/>
    <x v="0"/>
    <n v="0.57813000000000003"/>
    <x v="14"/>
    <n v="16"/>
    <x v="1"/>
    <x v="3"/>
  </r>
  <r>
    <x v="1071"/>
    <x v="10"/>
    <x v="0"/>
    <n v="0.57813000000000003"/>
    <x v="14"/>
    <n v="16"/>
    <x v="1"/>
    <x v="3"/>
  </r>
  <r>
    <x v="1071"/>
    <x v="12"/>
    <x v="0"/>
    <n v="0.57813000000000003"/>
    <x v="14"/>
    <n v="16"/>
    <x v="1"/>
    <x v="3"/>
  </r>
  <r>
    <x v="1071"/>
    <x v="18"/>
    <x v="0"/>
    <n v="0.18329999999999999"/>
    <x v="14"/>
    <n v="16"/>
    <x v="1"/>
    <x v="3"/>
  </r>
  <r>
    <x v="1071"/>
    <x v="19"/>
    <x v="0"/>
    <n v="0.23649999999999999"/>
    <x v="14"/>
    <n v="16"/>
    <x v="1"/>
    <x v="3"/>
  </r>
  <r>
    <x v="1071"/>
    <x v="13"/>
    <x v="0"/>
    <n v="0.18978999999999999"/>
    <x v="14"/>
    <n v="16"/>
    <x v="1"/>
    <x v="3"/>
  </r>
  <r>
    <x v="1071"/>
    <x v="20"/>
    <x v="0"/>
    <n v="0.23649999999999999"/>
    <x v="14"/>
    <n v="16"/>
    <x v="1"/>
    <x v="3"/>
  </r>
  <r>
    <x v="1071"/>
    <x v="0"/>
    <x v="1"/>
    <n v="0.15626909999999999"/>
    <x v="14"/>
    <n v="16"/>
    <x v="1"/>
    <x v="3"/>
  </r>
  <r>
    <x v="1071"/>
    <x v="14"/>
    <x v="1"/>
    <n v="0.30507719999999999"/>
    <x v="14"/>
    <n v="16"/>
    <x v="1"/>
    <x v="3"/>
  </r>
  <r>
    <x v="1071"/>
    <x v="2"/>
    <x v="1"/>
    <n v="0.31076179999999998"/>
    <x v="14"/>
    <n v="16"/>
    <x v="1"/>
    <x v="3"/>
  </r>
  <r>
    <x v="1071"/>
    <x v="5"/>
    <x v="1"/>
    <n v="0.14709559999999999"/>
    <x v="14"/>
    <n v="16"/>
    <x v="1"/>
    <x v="3"/>
  </r>
  <r>
    <x v="1071"/>
    <x v="6"/>
    <x v="1"/>
    <n v="0.31023820000000002"/>
    <x v="14"/>
    <n v="16"/>
    <x v="1"/>
    <x v="3"/>
  </r>
  <r>
    <x v="1071"/>
    <x v="15"/>
    <x v="1"/>
    <n v="0.33849269999999998"/>
    <x v="14"/>
    <n v="16"/>
    <x v="1"/>
    <x v="3"/>
  </r>
  <r>
    <x v="1071"/>
    <x v="8"/>
    <x v="1"/>
    <n v="0.34357880000000002"/>
    <x v="14"/>
    <n v="16"/>
    <x v="1"/>
    <x v="3"/>
  </r>
  <r>
    <x v="1071"/>
    <x v="9"/>
    <x v="1"/>
    <n v="0.37417070000000002"/>
    <x v="14"/>
    <n v="16"/>
    <x v="1"/>
    <x v="3"/>
  </r>
  <r>
    <x v="1071"/>
    <x v="10"/>
    <x v="1"/>
    <n v="0.37766749999999999"/>
    <x v="14"/>
    <n v="16"/>
    <x v="1"/>
    <x v="3"/>
  </r>
  <r>
    <x v="1071"/>
    <x v="12"/>
    <x v="1"/>
    <n v="0.41985289999999997"/>
    <x v="14"/>
    <n v="16"/>
    <x v="1"/>
    <x v="3"/>
  </r>
  <r>
    <x v="1071"/>
    <x v="18"/>
    <x v="1"/>
    <n v="0.38729750000000002"/>
    <x v="14"/>
    <n v="16"/>
    <x v="1"/>
    <x v="3"/>
  </r>
  <r>
    <x v="1071"/>
    <x v="19"/>
    <x v="1"/>
    <n v="0.39917160000000002"/>
    <x v="14"/>
    <n v="16"/>
    <x v="1"/>
    <x v="3"/>
  </r>
  <r>
    <x v="1071"/>
    <x v="13"/>
    <x v="1"/>
    <n v="0.13178319999999999"/>
    <x v="14"/>
    <n v="16"/>
    <x v="1"/>
    <x v="3"/>
  </r>
  <r>
    <x v="1071"/>
    <x v="20"/>
    <x v="1"/>
    <n v="0.29368939999999999"/>
    <x v="14"/>
    <n v="16"/>
    <x v="1"/>
    <x v="3"/>
  </r>
  <r>
    <x v="1072"/>
    <x v="0"/>
    <x v="3"/>
    <n v="0.83099999999999996"/>
    <x v="14"/>
    <n v="17"/>
    <x v="1"/>
    <x v="3"/>
  </r>
  <r>
    <x v="1072"/>
    <x v="14"/>
    <x v="3"/>
    <n v="1.6076999999999999"/>
    <x v="14"/>
    <n v="17"/>
    <x v="1"/>
    <x v="3"/>
  </r>
  <r>
    <x v="1072"/>
    <x v="2"/>
    <x v="3"/>
    <n v="1.6364000000000001"/>
    <x v="14"/>
    <n v="17"/>
    <x v="1"/>
    <x v="3"/>
  </r>
  <r>
    <x v="1072"/>
    <x v="5"/>
    <x v="3"/>
    <n v="1.2568999999999999"/>
    <x v="14"/>
    <n v="17"/>
    <x v="1"/>
    <x v="3"/>
  </r>
  <r>
    <x v="1072"/>
    <x v="6"/>
    <x v="3"/>
    <n v="1.6406000000000001"/>
    <x v="14"/>
    <n v="17"/>
    <x v="1"/>
    <x v="3"/>
  </r>
  <r>
    <x v="1072"/>
    <x v="15"/>
    <x v="3"/>
    <n v="1.8209"/>
    <x v="14"/>
    <n v="17"/>
    <x v="1"/>
    <x v="3"/>
  </r>
  <r>
    <x v="1072"/>
    <x v="8"/>
    <x v="3"/>
    <n v="1.8473999999999999"/>
    <x v="14"/>
    <n v="17"/>
    <x v="1"/>
    <x v="3"/>
  </r>
  <r>
    <x v="1072"/>
    <x v="9"/>
    <x v="3"/>
    <n v="2.0095000000000001"/>
    <x v="14"/>
    <n v="17"/>
    <x v="1"/>
    <x v="3"/>
  </r>
  <r>
    <x v="1072"/>
    <x v="10"/>
    <x v="3"/>
    <n v="2.0278"/>
    <x v="14"/>
    <n v="17"/>
    <x v="1"/>
    <x v="3"/>
  </r>
  <r>
    <x v="1072"/>
    <x v="12"/>
    <x v="3"/>
    <n v="2.2501000000000002"/>
    <x v="14"/>
    <n v="17"/>
    <x v="1"/>
    <x v="3"/>
  </r>
  <r>
    <x v="1072"/>
    <x v="18"/>
    <x v="3"/>
    <n v="2.0712000000000002"/>
    <x v="14"/>
    <n v="17"/>
    <x v="1"/>
    <x v="3"/>
  </r>
  <r>
    <x v="1072"/>
    <x v="19"/>
    <x v="3"/>
    <n v="2.1577999999999999"/>
    <x v="14"/>
    <n v="17"/>
    <x v="1"/>
    <x v="3"/>
  </r>
  <r>
    <x v="1072"/>
    <x v="13"/>
    <x v="3"/>
    <n v="1.1373"/>
    <x v="14"/>
    <n v="17"/>
    <x v="1"/>
    <x v="3"/>
  </r>
  <r>
    <x v="1072"/>
    <x v="20"/>
    <x v="3"/>
    <n v="1.6395999999999999"/>
    <x v="14"/>
    <n v="17"/>
    <x v="1"/>
    <x v="3"/>
  </r>
  <r>
    <x v="1072"/>
    <x v="0"/>
    <x v="2"/>
    <n v="0.46150069999999999"/>
    <x v="14"/>
    <n v="17"/>
    <x v="1"/>
    <x v="3"/>
  </r>
  <r>
    <x v="1072"/>
    <x v="14"/>
    <x v="2"/>
    <n v="0.86433320000000002"/>
    <x v="14"/>
    <n v="17"/>
    <x v="1"/>
    <x v="3"/>
  </r>
  <r>
    <x v="1072"/>
    <x v="2"/>
    <x v="2"/>
    <n v="0.88766650000000002"/>
    <x v="14"/>
    <n v="17"/>
    <x v="1"/>
    <x v="3"/>
  </r>
  <r>
    <x v="1072"/>
    <x v="5"/>
    <x v="2"/>
    <n v="0.95210090000000003"/>
    <x v="14"/>
    <n v="17"/>
    <x v="1"/>
    <x v="3"/>
  </r>
  <r>
    <x v="1072"/>
    <x v="6"/>
    <x v="2"/>
    <n v="0.86462110000000003"/>
    <x v="14"/>
    <n v="17"/>
    <x v="1"/>
    <x v="3"/>
  </r>
  <r>
    <x v="1072"/>
    <x v="15"/>
    <x v="2"/>
    <n v="0.90227650000000004"/>
    <x v="14"/>
    <n v="17"/>
    <x v="1"/>
    <x v="3"/>
  </r>
  <r>
    <x v="1072"/>
    <x v="8"/>
    <x v="2"/>
    <n v="0.92382120000000001"/>
    <x v="14"/>
    <n v="17"/>
    <x v="1"/>
    <x v="3"/>
  </r>
  <r>
    <x v="1072"/>
    <x v="9"/>
    <x v="2"/>
    <n v="1.0556099999999999"/>
    <x v="14"/>
    <n v="17"/>
    <x v="1"/>
    <x v="3"/>
  </r>
  <r>
    <x v="1072"/>
    <x v="10"/>
    <x v="2"/>
    <n v="1.0704880000000001"/>
    <x v="14"/>
    <n v="17"/>
    <x v="1"/>
    <x v="3"/>
  </r>
  <r>
    <x v="1072"/>
    <x v="12"/>
    <x v="2"/>
    <n v="1.25122"/>
    <x v="14"/>
    <n v="17"/>
    <x v="1"/>
    <x v="3"/>
  </r>
  <r>
    <x v="1072"/>
    <x v="18"/>
    <x v="2"/>
    <n v="1.500602"/>
    <x v="14"/>
    <n v="17"/>
    <x v="1"/>
    <x v="3"/>
  </r>
  <r>
    <x v="1072"/>
    <x v="19"/>
    <x v="2"/>
    <n v="1.517809"/>
    <x v="14"/>
    <n v="17"/>
    <x v="1"/>
    <x v="3"/>
  </r>
  <r>
    <x v="1072"/>
    <x v="13"/>
    <x v="2"/>
    <n v="0.81667020000000001"/>
    <x v="14"/>
    <n v="17"/>
    <x v="1"/>
    <x v="3"/>
  </r>
  <r>
    <x v="1072"/>
    <x v="20"/>
    <x v="2"/>
    <n v="1.096508"/>
    <x v="14"/>
    <n v="17"/>
    <x v="1"/>
    <x v="3"/>
  </r>
  <r>
    <x v="1072"/>
    <x v="0"/>
    <x v="0"/>
    <n v="0.21410899999999999"/>
    <x v="14"/>
    <n v="17"/>
    <x v="1"/>
    <x v="3"/>
  </r>
  <r>
    <x v="1072"/>
    <x v="14"/>
    <x v="0"/>
    <n v="0.44274000000000002"/>
    <x v="14"/>
    <n v="17"/>
    <x v="1"/>
    <x v="3"/>
  </r>
  <r>
    <x v="1072"/>
    <x v="2"/>
    <x v="0"/>
    <n v="0.44274000000000002"/>
    <x v="14"/>
    <n v="17"/>
    <x v="1"/>
    <x v="3"/>
  </r>
  <r>
    <x v="1072"/>
    <x v="5"/>
    <x v="0"/>
    <n v="0.16020000000000001"/>
    <x v="14"/>
    <n v="17"/>
    <x v="1"/>
    <x v="3"/>
  </r>
  <r>
    <x v="1072"/>
    <x v="6"/>
    <x v="0"/>
    <n v="0.46920000000000001"/>
    <x v="14"/>
    <n v="17"/>
    <x v="1"/>
    <x v="3"/>
  </r>
  <r>
    <x v="1072"/>
    <x v="15"/>
    <x v="0"/>
    <n v="0.57813000000000003"/>
    <x v="14"/>
    <n v="17"/>
    <x v="1"/>
    <x v="3"/>
  </r>
  <r>
    <x v="1072"/>
    <x v="8"/>
    <x v="0"/>
    <n v="0.57813000000000003"/>
    <x v="14"/>
    <n v="17"/>
    <x v="1"/>
    <x v="3"/>
  </r>
  <r>
    <x v="1072"/>
    <x v="9"/>
    <x v="0"/>
    <n v="0.57813000000000003"/>
    <x v="14"/>
    <n v="17"/>
    <x v="1"/>
    <x v="3"/>
  </r>
  <r>
    <x v="1072"/>
    <x v="10"/>
    <x v="0"/>
    <n v="0.57813000000000003"/>
    <x v="14"/>
    <n v="17"/>
    <x v="1"/>
    <x v="3"/>
  </r>
  <r>
    <x v="1072"/>
    <x v="12"/>
    <x v="0"/>
    <n v="0.57813000000000003"/>
    <x v="14"/>
    <n v="17"/>
    <x v="1"/>
    <x v="3"/>
  </r>
  <r>
    <x v="1072"/>
    <x v="18"/>
    <x v="0"/>
    <n v="0.18329999999999999"/>
    <x v="14"/>
    <n v="17"/>
    <x v="1"/>
    <x v="3"/>
  </r>
  <r>
    <x v="1072"/>
    <x v="19"/>
    <x v="0"/>
    <n v="0.23649999999999999"/>
    <x v="14"/>
    <n v="17"/>
    <x v="1"/>
    <x v="3"/>
  </r>
  <r>
    <x v="1072"/>
    <x v="13"/>
    <x v="0"/>
    <n v="0.18978999999999999"/>
    <x v="14"/>
    <n v="17"/>
    <x v="1"/>
    <x v="3"/>
  </r>
  <r>
    <x v="1072"/>
    <x v="20"/>
    <x v="0"/>
    <n v="0.23649999999999999"/>
    <x v="14"/>
    <n v="17"/>
    <x v="1"/>
    <x v="3"/>
  </r>
  <r>
    <x v="1072"/>
    <x v="0"/>
    <x v="1"/>
    <n v="0.15539020000000001"/>
    <x v="14"/>
    <n v="17"/>
    <x v="1"/>
    <x v="3"/>
  </r>
  <r>
    <x v="1072"/>
    <x v="14"/>
    <x v="1"/>
    <n v="0.30062680000000003"/>
    <x v="14"/>
    <n v="17"/>
    <x v="1"/>
    <x v="3"/>
  </r>
  <r>
    <x v="1072"/>
    <x v="2"/>
    <x v="1"/>
    <n v="0.30599349999999997"/>
    <x v="14"/>
    <n v="17"/>
    <x v="1"/>
    <x v="3"/>
  </r>
  <r>
    <x v="1072"/>
    <x v="5"/>
    <x v="1"/>
    <n v="0.14459910000000001"/>
    <x v="14"/>
    <n v="17"/>
    <x v="1"/>
    <x v="3"/>
  </r>
  <r>
    <x v="1072"/>
    <x v="6"/>
    <x v="1"/>
    <n v="0.30677880000000002"/>
    <x v="14"/>
    <n v="17"/>
    <x v="1"/>
    <x v="3"/>
  </r>
  <r>
    <x v="1072"/>
    <x v="15"/>
    <x v="1"/>
    <n v="0.3404935"/>
    <x v="14"/>
    <n v="17"/>
    <x v="1"/>
    <x v="3"/>
  </r>
  <r>
    <x v="1072"/>
    <x v="8"/>
    <x v="1"/>
    <n v="0.3454488"/>
    <x v="14"/>
    <n v="17"/>
    <x v="1"/>
    <x v="3"/>
  </r>
  <r>
    <x v="1072"/>
    <x v="9"/>
    <x v="1"/>
    <n v="0.37576019999999999"/>
    <x v="14"/>
    <n v="17"/>
    <x v="1"/>
    <x v="3"/>
  </r>
  <r>
    <x v="1072"/>
    <x v="10"/>
    <x v="1"/>
    <n v="0.37918210000000002"/>
    <x v="14"/>
    <n v="17"/>
    <x v="1"/>
    <x v="3"/>
  </r>
  <r>
    <x v="1072"/>
    <x v="12"/>
    <x v="1"/>
    <n v="0.42075040000000002"/>
    <x v="14"/>
    <n v="17"/>
    <x v="1"/>
    <x v="3"/>
  </r>
  <r>
    <x v="1072"/>
    <x v="18"/>
    <x v="1"/>
    <n v="0.38729750000000002"/>
    <x v="14"/>
    <n v="17"/>
    <x v="1"/>
    <x v="3"/>
  </r>
  <r>
    <x v="1072"/>
    <x v="19"/>
    <x v="1"/>
    <n v="0.40349109999999999"/>
    <x v="14"/>
    <n v="17"/>
    <x v="1"/>
    <x v="3"/>
  </r>
  <r>
    <x v="1072"/>
    <x v="13"/>
    <x v="1"/>
    <n v="0.13083980000000001"/>
    <x v="14"/>
    <n v="17"/>
    <x v="1"/>
    <x v="3"/>
  </r>
  <r>
    <x v="1072"/>
    <x v="20"/>
    <x v="1"/>
    <n v="0.30659189999999997"/>
    <x v="14"/>
    <n v="17"/>
    <x v="1"/>
    <x v="3"/>
  </r>
  <r>
    <x v="1073"/>
    <x v="0"/>
    <x v="3"/>
    <n v="0.8306"/>
    <x v="14"/>
    <n v="18"/>
    <x v="1"/>
    <x v="3"/>
  </r>
  <r>
    <x v="1073"/>
    <x v="14"/>
    <x v="3"/>
    <n v="1.5913999999999999"/>
    <x v="14"/>
    <n v="18"/>
    <x v="1"/>
    <x v="3"/>
  </r>
  <r>
    <x v="1073"/>
    <x v="2"/>
    <x v="3"/>
    <n v="1.6195999999999999"/>
    <x v="14"/>
    <n v="18"/>
    <x v="1"/>
    <x v="3"/>
  </r>
  <r>
    <x v="1073"/>
    <x v="5"/>
    <x v="3"/>
    <n v="1.2423999999999999"/>
    <x v="14"/>
    <n v="18"/>
    <x v="1"/>
    <x v="3"/>
  </r>
  <r>
    <x v="1073"/>
    <x v="6"/>
    <x v="3"/>
    <n v="1.6220000000000001"/>
    <x v="14"/>
    <n v="18"/>
    <x v="1"/>
    <x v="3"/>
  </r>
  <r>
    <x v="1073"/>
    <x v="15"/>
    <x v="3"/>
    <n v="1.8075000000000001"/>
    <x v="14"/>
    <n v="18"/>
    <x v="1"/>
    <x v="3"/>
  </r>
  <r>
    <x v="1073"/>
    <x v="8"/>
    <x v="3"/>
    <n v="1.8305"/>
    <x v="14"/>
    <n v="18"/>
    <x v="1"/>
    <x v="3"/>
  </r>
  <r>
    <x v="1073"/>
    <x v="9"/>
    <x v="3"/>
    <n v="1.9985999999999999"/>
    <x v="14"/>
    <n v="18"/>
    <x v="1"/>
    <x v="3"/>
  </r>
  <r>
    <x v="1073"/>
    <x v="10"/>
    <x v="3"/>
    <n v="2.0099"/>
    <x v="14"/>
    <n v="18"/>
    <x v="1"/>
    <x v="3"/>
  </r>
  <r>
    <x v="1073"/>
    <x v="12"/>
    <x v="3"/>
    <n v="2.2446999999999999"/>
    <x v="14"/>
    <n v="18"/>
    <x v="1"/>
    <x v="3"/>
  </r>
  <r>
    <x v="1073"/>
    <x v="18"/>
    <x v="3"/>
    <n v="2.2172000000000001"/>
    <x v="14"/>
    <n v="18"/>
    <x v="1"/>
    <x v="3"/>
  </r>
  <r>
    <x v="1073"/>
    <x v="19"/>
    <x v="3"/>
    <n v="2.2738999999999998"/>
    <x v="14"/>
    <n v="18"/>
    <x v="1"/>
    <x v="3"/>
  </r>
  <r>
    <x v="1073"/>
    <x v="13"/>
    <x v="3"/>
    <n v="1.1446000000000001"/>
    <x v="14"/>
    <n v="18"/>
    <x v="1"/>
    <x v="3"/>
  </r>
  <r>
    <x v="1073"/>
    <x v="20"/>
    <x v="3"/>
    <n v="1.6146"/>
    <x v="14"/>
    <n v="18"/>
    <x v="1"/>
    <x v="3"/>
  </r>
  <r>
    <x v="1073"/>
    <x v="0"/>
    <x v="2"/>
    <n v="0.46117560000000002"/>
    <x v="14"/>
    <n v="18"/>
    <x v="1"/>
    <x v="3"/>
  </r>
  <r>
    <x v="1073"/>
    <x v="14"/>
    <x v="2"/>
    <n v="0.85108119999999998"/>
    <x v="14"/>
    <n v="18"/>
    <x v="1"/>
    <x v="3"/>
  </r>
  <r>
    <x v="1073"/>
    <x v="2"/>
    <x v="2"/>
    <n v="0.87400809999999995"/>
    <x v="14"/>
    <n v="18"/>
    <x v="1"/>
    <x v="3"/>
  </r>
  <r>
    <x v="1073"/>
    <x v="5"/>
    <x v="2"/>
    <n v="0.93926909999999997"/>
    <x v="14"/>
    <n v="18"/>
    <x v="1"/>
    <x v="3"/>
  </r>
  <r>
    <x v="1073"/>
    <x v="6"/>
    <x v="2"/>
    <n v="0.84949920000000001"/>
    <x v="14"/>
    <n v="18"/>
    <x v="1"/>
    <x v="3"/>
  </r>
  <r>
    <x v="1073"/>
    <x v="15"/>
    <x v="2"/>
    <n v="0.89138220000000001"/>
    <x v="14"/>
    <n v="18"/>
    <x v="1"/>
    <x v="3"/>
  </r>
  <r>
    <x v="1073"/>
    <x v="8"/>
    <x v="2"/>
    <n v="0.91008140000000004"/>
    <x v="14"/>
    <n v="18"/>
    <x v="1"/>
    <x v="3"/>
  </r>
  <r>
    <x v="1073"/>
    <x v="9"/>
    <x v="2"/>
    <n v="1.046748"/>
    <x v="14"/>
    <n v="18"/>
    <x v="1"/>
    <x v="3"/>
  </r>
  <r>
    <x v="1073"/>
    <x v="10"/>
    <x v="2"/>
    <n v="1.0559350000000001"/>
    <x v="14"/>
    <n v="18"/>
    <x v="1"/>
    <x v="3"/>
  </r>
  <r>
    <x v="1073"/>
    <x v="12"/>
    <x v="2"/>
    <n v="1.246829"/>
    <x v="14"/>
    <n v="18"/>
    <x v="1"/>
    <x v="3"/>
  </r>
  <r>
    <x v="1073"/>
    <x v="18"/>
    <x v="2"/>
    <n v="1.619302"/>
    <x v="14"/>
    <n v="18"/>
    <x v="1"/>
    <x v="3"/>
  </r>
  <r>
    <x v="1073"/>
    <x v="19"/>
    <x v="2"/>
    <n v="1.6121989999999999"/>
    <x v="14"/>
    <n v="18"/>
    <x v="1"/>
    <x v="3"/>
  </r>
  <r>
    <x v="1073"/>
    <x v="13"/>
    <x v="2"/>
    <n v="0.82313040000000004"/>
    <x v="14"/>
    <n v="18"/>
    <x v="1"/>
    <x v="3"/>
  </r>
  <r>
    <x v="1073"/>
    <x v="20"/>
    <x v="2"/>
    <n v="1.0761829999999999"/>
    <x v="14"/>
    <n v="18"/>
    <x v="1"/>
    <x v="3"/>
  </r>
  <r>
    <x v="1073"/>
    <x v="0"/>
    <x v="0"/>
    <n v="0.21410899999999999"/>
    <x v="14"/>
    <n v="18"/>
    <x v="1"/>
    <x v="3"/>
  </r>
  <r>
    <x v="1073"/>
    <x v="14"/>
    <x v="0"/>
    <n v="0.44274000000000002"/>
    <x v="14"/>
    <n v="18"/>
    <x v="1"/>
    <x v="3"/>
  </r>
  <r>
    <x v="1073"/>
    <x v="2"/>
    <x v="0"/>
    <n v="0.44274000000000002"/>
    <x v="14"/>
    <n v="18"/>
    <x v="1"/>
    <x v="3"/>
  </r>
  <r>
    <x v="1073"/>
    <x v="5"/>
    <x v="0"/>
    <n v="0.16020000000000001"/>
    <x v="14"/>
    <n v="18"/>
    <x v="1"/>
    <x v="3"/>
  </r>
  <r>
    <x v="1073"/>
    <x v="6"/>
    <x v="0"/>
    <n v="0.46920000000000001"/>
    <x v="14"/>
    <n v="18"/>
    <x v="1"/>
    <x v="3"/>
  </r>
  <r>
    <x v="1073"/>
    <x v="15"/>
    <x v="0"/>
    <n v="0.57813000000000003"/>
    <x v="14"/>
    <n v="18"/>
    <x v="1"/>
    <x v="3"/>
  </r>
  <r>
    <x v="1073"/>
    <x v="8"/>
    <x v="0"/>
    <n v="0.57813000000000003"/>
    <x v="14"/>
    <n v="18"/>
    <x v="1"/>
    <x v="3"/>
  </r>
  <r>
    <x v="1073"/>
    <x v="9"/>
    <x v="0"/>
    <n v="0.57813000000000003"/>
    <x v="14"/>
    <n v="18"/>
    <x v="1"/>
    <x v="3"/>
  </r>
  <r>
    <x v="1073"/>
    <x v="10"/>
    <x v="0"/>
    <n v="0.57813000000000003"/>
    <x v="14"/>
    <n v="18"/>
    <x v="1"/>
    <x v="3"/>
  </r>
  <r>
    <x v="1073"/>
    <x v="12"/>
    <x v="0"/>
    <n v="0.57813000000000003"/>
    <x v="14"/>
    <n v="18"/>
    <x v="1"/>
    <x v="3"/>
  </r>
  <r>
    <x v="1073"/>
    <x v="18"/>
    <x v="0"/>
    <n v="0.18329999999999999"/>
    <x v="14"/>
    <n v="18"/>
    <x v="1"/>
    <x v="3"/>
  </r>
  <r>
    <x v="1073"/>
    <x v="19"/>
    <x v="0"/>
    <n v="0.23649999999999999"/>
    <x v="14"/>
    <n v="18"/>
    <x v="1"/>
    <x v="3"/>
  </r>
  <r>
    <x v="1073"/>
    <x v="13"/>
    <x v="0"/>
    <n v="0.18978999999999999"/>
    <x v="14"/>
    <n v="18"/>
    <x v="1"/>
    <x v="3"/>
  </r>
  <r>
    <x v="1073"/>
    <x v="20"/>
    <x v="0"/>
    <n v="0.23649999999999999"/>
    <x v="14"/>
    <n v="18"/>
    <x v="1"/>
    <x v="3"/>
  </r>
  <r>
    <x v="1073"/>
    <x v="0"/>
    <x v="1"/>
    <n v="0.1553155"/>
    <x v="14"/>
    <n v="18"/>
    <x v="1"/>
    <x v="3"/>
  </r>
  <r>
    <x v="1073"/>
    <x v="14"/>
    <x v="1"/>
    <n v="0.29757889999999998"/>
    <x v="14"/>
    <n v="18"/>
    <x v="1"/>
    <x v="3"/>
  </r>
  <r>
    <x v="1073"/>
    <x v="2"/>
    <x v="1"/>
    <n v="0.30285200000000001"/>
    <x v="14"/>
    <n v="18"/>
    <x v="1"/>
    <x v="3"/>
  </r>
  <r>
    <x v="1073"/>
    <x v="5"/>
    <x v="1"/>
    <n v="0.142931"/>
    <x v="14"/>
    <n v="18"/>
    <x v="1"/>
    <x v="3"/>
  </r>
  <r>
    <x v="1073"/>
    <x v="6"/>
    <x v="1"/>
    <n v="0.30330079999999998"/>
    <x v="14"/>
    <n v="18"/>
    <x v="1"/>
    <x v="3"/>
  </r>
  <r>
    <x v="1073"/>
    <x v="15"/>
    <x v="1"/>
    <n v="0.3379878"/>
    <x v="14"/>
    <n v="18"/>
    <x v="1"/>
    <x v="3"/>
  </r>
  <r>
    <x v="1073"/>
    <x v="8"/>
    <x v="1"/>
    <n v="0.3422886"/>
    <x v="14"/>
    <n v="18"/>
    <x v="1"/>
    <x v="3"/>
  </r>
  <r>
    <x v="1073"/>
    <x v="9"/>
    <x v="1"/>
    <n v="0.373722"/>
    <x v="14"/>
    <n v="18"/>
    <x v="1"/>
    <x v="3"/>
  </r>
  <r>
    <x v="1073"/>
    <x v="10"/>
    <x v="1"/>
    <n v="0.37583499999999997"/>
    <x v="14"/>
    <n v="18"/>
    <x v="1"/>
    <x v="3"/>
  </r>
  <r>
    <x v="1073"/>
    <x v="12"/>
    <x v="1"/>
    <n v="0.41974060000000002"/>
    <x v="14"/>
    <n v="18"/>
    <x v="1"/>
    <x v="3"/>
  </r>
  <r>
    <x v="1073"/>
    <x v="18"/>
    <x v="1"/>
    <n v="0.41459839999999998"/>
    <x v="14"/>
    <n v="18"/>
    <x v="1"/>
    <x v="3"/>
  </r>
  <r>
    <x v="1073"/>
    <x v="19"/>
    <x v="1"/>
    <n v="0.42520079999999999"/>
    <x v="14"/>
    <n v="18"/>
    <x v="1"/>
    <x v="3"/>
  </r>
  <r>
    <x v="1073"/>
    <x v="13"/>
    <x v="1"/>
    <n v="0.13167970000000001"/>
    <x v="14"/>
    <n v="18"/>
    <x v="1"/>
    <x v="3"/>
  </r>
  <r>
    <x v="1073"/>
    <x v="20"/>
    <x v="1"/>
    <n v="0.30191709999999999"/>
    <x v="14"/>
    <n v="18"/>
    <x v="1"/>
    <x v="3"/>
  </r>
  <r>
    <x v="1074"/>
    <x v="0"/>
    <x v="3"/>
    <n v="0.82979999999999998"/>
    <x v="14"/>
    <n v="19"/>
    <x v="1"/>
    <x v="4"/>
  </r>
  <r>
    <x v="1074"/>
    <x v="14"/>
    <x v="3"/>
    <n v="1.5704"/>
    <x v="14"/>
    <n v="19"/>
    <x v="1"/>
    <x v="4"/>
  </r>
  <r>
    <x v="1074"/>
    <x v="2"/>
    <x v="3"/>
    <n v="1.5995999999999999"/>
    <x v="14"/>
    <n v="19"/>
    <x v="1"/>
    <x v="4"/>
  </r>
  <r>
    <x v="1074"/>
    <x v="5"/>
    <x v="3"/>
    <n v="1.2254"/>
    <x v="14"/>
    <n v="19"/>
    <x v="1"/>
    <x v="4"/>
  </r>
  <r>
    <x v="1074"/>
    <x v="6"/>
    <x v="3"/>
    <n v="1.6034999999999999"/>
    <x v="14"/>
    <n v="19"/>
    <x v="1"/>
    <x v="4"/>
  </r>
  <r>
    <x v="1074"/>
    <x v="15"/>
    <x v="3"/>
    <n v="1.7864"/>
    <x v="14"/>
    <n v="19"/>
    <x v="1"/>
    <x v="4"/>
  </r>
  <r>
    <x v="1074"/>
    <x v="8"/>
    <x v="3"/>
    <n v="1.8107"/>
    <x v="14"/>
    <n v="19"/>
    <x v="1"/>
    <x v="4"/>
  </r>
  <r>
    <x v="1074"/>
    <x v="9"/>
    <x v="3"/>
    <n v="1.9782"/>
    <x v="14"/>
    <n v="19"/>
    <x v="1"/>
    <x v="4"/>
  </r>
  <r>
    <x v="1074"/>
    <x v="10"/>
    <x v="3"/>
    <n v="1.9921"/>
    <x v="14"/>
    <n v="19"/>
    <x v="1"/>
    <x v="4"/>
  </r>
  <r>
    <x v="1074"/>
    <x v="12"/>
    <x v="3"/>
    <n v="2.2395"/>
    <x v="14"/>
    <n v="19"/>
    <x v="1"/>
    <x v="4"/>
  </r>
  <r>
    <x v="1074"/>
    <x v="18"/>
    <x v="3"/>
    <n v="2.1591"/>
    <x v="14"/>
    <n v="19"/>
    <x v="1"/>
    <x v="4"/>
  </r>
  <r>
    <x v="1074"/>
    <x v="19"/>
    <x v="3"/>
    <n v="2.226"/>
    <x v="14"/>
    <n v="19"/>
    <x v="1"/>
    <x v="4"/>
  </r>
  <r>
    <x v="1074"/>
    <x v="13"/>
    <x v="3"/>
    <n v="1.1342000000000001"/>
    <x v="14"/>
    <n v="19"/>
    <x v="1"/>
    <x v="4"/>
  </r>
  <r>
    <x v="1074"/>
    <x v="20"/>
    <x v="3"/>
    <n v="1.6206"/>
    <x v="14"/>
    <n v="19"/>
    <x v="1"/>
    <x v="4"/>
  </r>
  <r>
    <x v="1074"/>
    <x v="0"/>
    <x v="2"/>
    <n v="0.46052520000000002"/>
    <x v="14"/>
    <n v="19"/>
    <x v="1"/>
    <x v="4"/>
  </r>
  <r>
    <x v="1074"/>
    <x v="14"/>
    <x v="2"/>
    <n v="0.83400799999999997"/>
    <x v="14"/>
    <n v="19"/>
    <x v="1"/>
    <x v="4"/>
  </r>
  <r>
    <x v="1074"/>
    <x v="2"/>
    <x v="2"/>
    <n v="0.85774779999999995"/>
    <x v="14"/>
    <n v="19"/>
    <x v="1"/>
    <x v="4"/>
  </r>
  <r>
    <x v="1074"/>
    <x v="5"/>
    <x v="2"/>
    <n v="0.92422470000000001"/>
    <x v="14"/>
    <n v="19"/>
    <x v="1"/>
    <x v="4"/>
  </r>
  <r>
    <x v="1074"/>
    <x v="6"/>
    <x v="2"/>
    <n v="0.83445849999999999"/>
    <x v="14"/>
    <n v="19"/>
    <x v="1"/>
    <x v="4"/>
  </r>
  <r>
    <x v="1074"/>
    <x v="15"/>
    <x v="2"/>
    <n v="0.87422770000000005"/>
    <x v="14"/>
    <n v="19"/>
    <x v="1"/>
    <x v="4"/>
  </r>
  <r>
    <x v="1074"/>
    <x v="8"/>
    <x v="2"/>
    <n v="0.8939838"/>
    <x v="14"/>
    <n v="19"/>
    <x v="1"/>
    <x v="4"/>
  </r>
  <r>
    <x v="1074"/>
    <x v="9"/>
    <x v="2"/>
    <n v="1.0301629999999999"/>
    <x v="14"/>
    <n v="19"/>
    <x v="1"/>
    <x v="4"/>
  </r>
  <r>
    <x v="1074"/>
    <x v="10"/>
    <x v="2"/>
    <n v="1.041463"/>
    <x v="14"/>
    <n v="19"/>
    <x v="1"/>
    <x v="4"/>
  </r>
  <r>
    <x v="1074"/>
    <x v="12"/>
    <x v="2"/>
    <n v="1.242602"/>
    <x v="14"/>
    <n v="19"/>
    <x v="1"/>
    <x v="4"/>
  </r>
  <r>
    <x v="1074"/>
    <x v="18"/>
    <x v="2"/>
    <n v="1.572066"/>
    <x v="14"/>
    <n v="19"/>
    <x v="1"/>
    <x v="4"/>
  </r>
  <r>
    <x v="1074"/>
    <x v="19"/>
    <x v="2"/>
    <n v="1.573256"/>
    <x v="14"/>
    <n v="19"/>
    <x v="1"/>
    <x v="4"/>
  </r>
  <r>
    <x v="1074"/>
    <x v="13"/>
    <x v="2"/>
    <n v="0.81392679999999995"/>
    <x v="14"/>
    <n v="19"/>
    <x v="1"/>
    <x v="4"/>
  </r>
  <r>
    <x v="1074"/>
    <x v="20"/>
    <x v="2"/>
    <n v="1.081061"/>
    <x v="14"/>
    <n v="19"/>
    <x v="1"/>
    <x v="4"/>
  </r>
  <r>
    <x v="1074"/>
    <x v="0"/>
    <x v="0"/>
    <n v="0.21410899999999999"/>
    <x v="14"/>
    <n v="19"/>
    <x v="1"/>
    <x v="4"/>
  </r>
  <r>
    <x v="1074"/>
    <x v="14"/>
    <x v="0"/>
    <n v="0.44274000000000002"/>
    <x v="14"/>
    <n v="19"/>
    <x v="1"/>
    <x v="4"/>
  </r>
  <r>
    <x v="1074"/>
    <x v="2"/>
    <x v="0"/>
    <n v="0.44274000000000002"/>
    <x v="14"/>
    <n v="19"/>
    <x v="1"/>
    <x v="4"/>
  </r>
  <r>
    <x v="1074"/>
    <x v="5"/>
    <x v="0"/>
    <n v="0.16020000000000001"/>
    <x v="14"/>
    <n v="19"/>
    <x v="1"/>
    <x v="4"/>
  </r>
  <r>
    <x v="1074"/>
    <x v="6"/>
    <x v="0"/>
    <n v="0.46920000000000001"/>
    <x v="14"/>
    <n v="19"/>
    <x v="1"/>
    <x v="4"/>
  </r>
  <r>
    <x v="1074"/>
    <x v="15"/>
    <x v="0"/>
    <n v="0.57813000000000003"/>
    <x v="14"/>
    <n v="19"/>
    <x v="1"/>
    <x v="4"/>
  </r>
  <r>
    <x v="1074"/>
    <x v="8"/>
    <x v="0"/>
    <n v="0.57813000000000003"/>
    <x v="14"/>
    <n v="19"/>
    <x v="1"/>
    <x v="4"/>
  </r>
  <r>
    <x v="1074"/>
    <x v="9"/>
    <x v="0"/>
    <n v="0.57813000000000003"/>
    <x v="14"/>
    <n v="19"/>
    <x v="1"/>
    <x v="4"/>
  </r>
  <r>
    <x v="1074"/>
    <x v="10"/>
    <x v="0"/>
    <n v="0.57813000000000003"/>
    <x v="14"/>
    <n v="19"/>
    <x v="1"/>
    <x v="4"/>
  </r>
  <r>
    <x v="1074"/>
    <x v="12"/>
    <x v="0"/>
    <n v="0.57813000000000003"/>
    <x v="14"/>
    <n v="19"/>
    <x v="1"/>
    <x v="4"/>
  </r>
  <r>
    <x v="1074"/>
    <x v="18"/>
    <x v="0"/>
    <n v="0.18329999999999999"/>
    <x v="14"/>
    <n v="19"/>
    <x v="1"/>
    <x v="4"/>
  </r>
  <r>
    <x v="1074"/>
    <x v="19"/>
    <x v="0"/>
    <n v="0.23649999999999999"/>
    <x v="14"/>
    <n v="19"/>
    <x v="1"/>
    <x v="4"/>
  </r>
  <r>
    <x v="1074"/>
    <x v="13"/>
    <x v="0"/>
    <n v="0.18978999999999999"/>
    <x v="14"/>
    <n v="19"/>
    <x v="1"/>
    <x v="4"/>
  </r>
  <r>
    <x v="1074"/>
    <x v="20"/>
    <x v="0"/>
    <n v="0.23649999999999999"/>
    <x v="14"/>
    <n v="19"/>
    <x v="1"/>
    <x v="4"/>
  </r>
  <r>
    <x v="1074"/>
    <x v="0"/>
    <x v="1"/>
    <n v="0.1551659"/>
    <x v="14"/>
    <n v="19"/>
    <x v="1"/>
    <x v="4"/>
  </r>
  <r>
    <x v="1074"/>
    <x v="14"/>
    <x v="1"/>
    <n v="0.29365200000000002"/>
    <x v="14"/>
    <n v="19"/>
    <x v="1"/>
    <x v="4"/>
  </r>
  <r>
    <x v="1074"/>
    <x v="2"/>
    <x v="1"/>
    <n v="0.29911219999999999"/>
    <x v="14"/>
    <n v="19"/>
    <x v="1"/>
    <x v="4"/>
  </r>
  <r>
    <x v="1074"/>
    <x v="5"/>
    <x v="1"/>
    <n v="0.14097519999999999"/>
    <x v="14"/>
    <n v="19"/>
    <x v="1"/>
    <x v="4"/>
  </r>
  <r>
    <x v="1074"/>
    <x v="6"/>
    <x v="1"/>
    <n v="0.29984149999999998"/>
    <x v="14"/>
    <n v="19"/>
    <x v="1"/>
    <x v="4"/>
  </r>
  <r>
    <x v="1074"/>
    <x v="15"/>
    <x v="1"/>
    <n v="0.33404230000000001"/>
    <x v="14"/>
    <n v="19"/>
    <x v="1"/>
    <x v="4"/>
  </r>
  <r>
    <x v="1074"/>
    <x v="8"/>
    <x v="1"/>
    <n v="0.3385862"/>
    <x v="14"/>
    <n v="19"/>
    <x v="1"/>
    <x v="4"/>
  </r>
  <r>
    <x v="1074"/>
    <x v="9"/>
    <x v="1"/>
    <n v="0.36990729999999999"/>
    <x v="14"/>
    <n v="19"/>
    <x v="1"/>
    <x v="4"/>
  </r>
  <r>
    <x v="1074"/>
    <x v="10"/>
    <x v="1"/>
    <n v="0.37250650000000002"/>
    <x v="14"/>
    <n v="19"/>
    <x v="1"/>
    <x v="4"/>
  </r>
  <r>
    <x v="1074"/>
    <x v="12"/>
    <x v="1"/>
    <n v="0.41876829999999998"/>
    <x v="14"/>
    <n v="19"/>
    <x v="1"/>
    <x v="4"/>
  </r>
  <r>
    <x v="1074"/>
    <x v="18"/>
    <x v="1"/>
    <n v="0.40373409999999998"/>
    <x v="14"/>
    <n v="19"/>
    <x v="1"/>
    <x v="4"/>
  </r>
  <r>
    <x v="1074"/>
    <x v="19"/>
    <x v="1"/>
    <n v="0.4162439"/>
    <x v="14"/>
    <n v="19"/>
    <x v="1"/>
    <x v="4"/>
  </r>
  <r>
    <x v="1074"/>
    <x v="13"/>
    <x v="1"/>
    <n v="0.13048319999999999"/>
    <x v="14"/>
    <n v="19"/>
    <x v="1"/>
    <x v="4"/>
  </r>
  <r>
    <x v="1074"/>
    <x v="20"/>
    <x v="1"/>
    <n v="0.303039"/>
    <x v="14"/>
    <n v="19"/>
    <x v="1"/>
    <x v="4"/>
  </r>
  <r>
    <x v="1075"/>
    <x v="0"/>
    <x v="3"/>
    <n v="0.82989999999999997"/>
    <x v="14"/>
    <n v="20"/>
    <x v="1"/>
    <x v="4"/>
  </r>
  <r>
    <x v="1075"/>
    <x v="14"/>
    <x v="3"/>
    <n v="1.5646"/>
    <x v="14"/>
    <n v="20"/>
    <x v="1"/>
    <x v="4"/>
  </r>
  <r>
    <x v="1075"/>
    <x v="2"/>
    <x v="3"/>
    <n v="1.595"/>
    <x v="14"/>
    <n v="20"/>
    <x v="1"/>
    <x v="4"/>
  </r>
  <r>
    <x v="1075"/>
    <x v="5"/>
    <x v="3"/>
    <n v="1.2188000000000001"/>
    <x v="14"/>
    <n v="20"/>
    <x v="1"/>
    <x v="4"/>
  </r>
  <r>
    <x v="1075"/>
    <x v="6"/>
    <x v="3"/>
    <n v="1.5989"/>
    <x v="14"/>
    <n v="20"/>
    <x v="1"/>
    <x v="4"/>
  </r>
  <r>
    <x v="1075"/>
    <x v="15"/>
    <x v="3"/>
    <n v="1.7555000000000001"/>
    <x v="14"/>
    <n v="20"/>
    <x v="1"/>
    <x v="4"/>
  </r>
  <r>
    <x v="1075"/>
    <x v="8"/>
    <x v="3"/>
    <n v="1.7826"/>
    <x v="14"/>
    <n v="20"/>
    <x v="1"/>
    <x v="4"/>
  </r>
  <r>
    <x v="1075"/>
    <x v="9"/>
    <x v="3"/>
    <n v="1.9523999999999999"/>
    <x v="14"/>
    <n v="20"/>
    <x v="1"/>
    <x v="4"/>
  </r>
  <r>
    <x v="1075"/>
    <x v="10"/>
    <x v="3"/>
    <n v="1.9637"/>
    <x v="14"/>
    <n v="20"/>
    <x v="1"/>
    <x v="4"/>
  </r>
  <r>
    <x v="1075"/>
    <x v="12"/>
    <x v="3"/>
    <n v="2.2101999999999999"/>
    <x v="14"/>
    <n v="20"/>
    <x v="1"/>
    <x v="4"/>
  </r>
  <r>
    <x v="1075"/>
    <x v="18"/>
    <x v="3"/>
    <n v="2.1591"/>
    <x v="14"/>
    <n v="20"/>
    <x v="1"/>
    <x v="4"/>
  </r>
  <r>
    <x v="1075"/>
    <x v="19"/>
    <x v="3"/>
    <n v="2.2334000000000001"/>
    <x v="14"/>
    <n v="20"/>
    <x v="1"/>
    <x v="4"/>
  </r>
  <r>
    <x v="1075"/>
    <x v="13"/>
    <x v="3"/>
    <n v="1.1203000000000001"/>
    <x v="14"/>
    <n v="20"/>
    <x v="1"/>
    <x v="4"/>
  </r>
  <r>
    <x v="1075"/>
    <x v="20"/>
    <x v="3"/>
    <n v="1.6426000000000001"/>
    <x v="14"/>
    <n v="20"/>
    <x v="1"/>
    <x v="4"/>
  </r>
  <r>
    <x v="1075"/>
    <x v="0"/>
    <x v="2"/>
    <n v="0.46060649999999997"/>
    <x v="14"/>
    <n v="20"/>
    <x v="1"/>
    <x v="4"/>
  </r>
  <r>
    <x v="1075"/>
    <x v="14"/>
    <x v="2"/>
    <n v="0.82929249999999999"/>
    <x v="14"/>
    <n v="20"/>
    <x v="1"/>
    <x v="4"/>
  </r>
  <r>
    <x v="1075"/>
    <x v="2"/>
    <x v="2"/>
    <n v="0.85400799999999999"/>
    <x v="14"/>
    <n v="20"/>
    <x v="1"/>
    <x v="4"/>
  </r>
  <r>
    <x v="1075"/>
    <x v="5"/>
    <x v="2"/>
    <n v="0.91838399999999998"/>
    <x v="14"/>
    <n v="20"/>
    <x v="1"/>
    <x v="4"/>
  </r>
  <r>
    <x v="1075"/>
    <x v="6"/>
    <x v="2"/>
    <n v="0.83071859999999997"/>
    <x v="14"/>
    <n v="20"/>
    <x v="1"/>
    <x v="4"/>
  </r>
  <r>
    <x v="1075"/>
    <x v="15"/>
    <x v="2"/>
    <n v="0.84910569999999996"/>
    <x v="14"/>
    <n v="20"/>
    <x v="1"/>
    <x v="4"/>
  </r>
  <r>
    <x v="1075"/>
    <x v="8"/>
    <x v="2"/>
    <n v="0.87113830000000003"/>
    <x v="14"/>
    <n v="20"/>
    <x v="1"/>
    <x v="4"/>
  </r>
  <r>
    <x v="1075"/>
    <x v="9"/>
    <x v="2"/>
    <n v="1.0091870000000001"/>
    <x v="14"/>
    <n v="20"/>
    <x v="1"/>
    <x v="4"/>
  </r>
  <r>
    <x v="1075"/>
    <x v="10"/>
    <x v="2"/>
    <n v="1.0183739999999999"/>
    <x v="14"/>
    <n v="20"/>
    <x v="1"/>
    <x v="4"/>
  </r>
  <r>
    <x v="1075"/>
    <x v="12"/>
    <x v="2"/>
    <n v="1.2187809999999999"/>
    <x v="14"/>
    <n v="20"/>
    <x v="1"/>
    <x v="4"/>
  </r>
  <r>
    <x v="1075"/>
    <x v="18"/>
    <x v="2"/>
    <n v="1.572066"/>
    <x v="14"/>
    <n v="20"/>
    <x v="1"/>
    <x v="4"/>
  </r>
  <r>
    <x v="1075"/>
    <x v="19"/>
    <x v="2"/>
    <n v="1.579272"/>
    <x v="14"/>
    <n v="20"/>
    <x v="1"/>
    <x v="4"/>
  </r>
  <r>
    <x v="1075"/>
    <x v="13"/>
    <x v="2"/>
    <n v="0.80162599999999995"/>
    <x v="14"/>
    <n v="20"/>
    <x v="1"/>
    <x v="4"/>
  </r>
  <r>
    <x v="1075"/>
    <x v="20"/>
    <x v="2"/>
    <n v="1.0989469999999999"/>
    <x v="14"/>
    <n v="20"/>
    <x v="1"/>
    <x v="4"/>
  </r>
  <r>
    <x v="1075"/>
    <x v="0"/>
    <x v="0"/>
    <n v="0.21410899999999999"/>
    <x v="14"/>
    <n v="20"/>
    <x v="1"/>
    <x v="4"/>
  </r>
  <r>
    <x v="1075"/>
    <x v="14"/>
    <x v="0"/>
    <n v="0.44274000000000002"/>
    <x v="14"/>
    <n v="20"/>
    <x v="1"/>
    <x v="4"/>
  </r>
  <r>
    <x v="1075"/>
    <x v="2"/>
    <x v="0"/>
    <n v="0.44274000000000002"/>
    <x v="14"/>
    <n v="20"/>
    <x v="1"/>
    <x v="4"/>
  </r>
  <r>
    <x v="1075"/>
    <x v="5"/>
    <x v="0"/>
    <n v="0.16020000000000001"/>
    <x v="14"/>
    <n v="20"/>
    <x v="1"/>
    <x v="4"/>
  </r>
  <r>
    <x v="1075"/>
    <x v="6"/>
    <x v="0"/>
    <n v="0.46920000000000001"/>
    <x v="14"/>
    <n v="20"/>
    <x v="1"/>
    <x v="4"/>
  </r>
  <r>
    <x v="1075"/>
    <x v="15"/>
    <x v="0"/>
    <n v="0.57813000000000003"/>
    <x v="14"/>
    <n v="20"/>
    <x v="1"/>
    <x v="4"/>
  </r>
  <r>
    <x v="1075"/>
    <x v="8"/>
    <x v="0"/>
    <n v="0.57813000000000003"/>
    <x v="14"/>
    <n v="20"/>
    <x v="1"/>
    <x v="4"/>
  </r>
  <r>
    <x v="1075"/>
    <x v="9"/>
    <x v="0"/>
    <n v="0.57813000000000003"/>
    <x v="14"/>
    <n v="20"/>
    <x v="1"/>
    <x v="4"/>
  </r>
  <r>
    <x v="1075"/>
    <x v="10"/>
    <x v="0"/>
    <n v="0.57813000000000003"/>
    <x v="14"/>
    <n v="20"/>
    <x v="1"/>
    <x v="4"/>
  </r>
  <r>
    <x v="1075"/>
    <x v="12"/>
    <x v="0"/>
    <n v="0.57813000000000003"/>
    <x v="14"/>
    <n v="20"/>
    <x v="1"/>
    <x v="4"/>
  </r>
  <r>
    <x v="1075"/>
    <x v="18"/>
    <x v="0"/>
    <n v="0.18329999999999999"/>
    <x v="14"/>
    <n v="20"/>
    <x v="1"/>
    <x v="4"/>
  </r>
  <r>
    <x v="1075"/>
    <x v="19"/>
    <x v="0"/>
    <n v="0.23649999999999999"/>
    <x v="14"/>
    <n v="20"/>
    <x v="1"/>
    <x v="4"/>
  </r>
  <r>
    <x v="1075"/>
    <x v="13"/>
    <x v="0"/>
    <n v="0.18978999999999999"/>
    <x v="14"/>
    <n v="20"/>
    <x v="1"/>
    <x v="4"/>
  </r>
  <r>
    <x v="1075"/>
    <x v="20"/>
    <x v="0"/>
    <n v="0.23649999999999999"/>
    <x v="14"/>
    <n v="20"/>
    <x v="1"/>
    <x v="4"/>
  </r>
  <r>
    <x v="1075"/>
    <x v="0"/>
    <x v="1"/>
    <n v="0.15518460000000001"/>
    <x v="14"/>
    <n v="20"/>
    <x v="1"/>
    <x v="4"/>
  </r>
  <r>
    <x v="1075"/>
    <x v="14"/>
    <x v="1"/>
    <n v="0.29256749999999998"/>
    <x v="14"/>
    <n v="20"/>
    <x v="1"/>
    <x v="4"/>
  </r>
  <r>
    <x v="1075"/>
    <x v="2"/>
    <x v="1"/>
    <n v="0.29825200000000002"/>
    <x v="14"/>
    <n v="20"/>
    <x v="1"/>
    <x v="4"/>
  </r>
  <r>
    <x v="1075"/>
    <x v="5"/>
    <x v="1"/>
    <n v="0.1402159"/>
    <x v="14"/>
    <n v="20"/>
    <x v="1"/>
    <x v="4"/>
  </r>
  <r>
    <x v="1075"/>
    <x v="6"/>
    <x v="1"/>
    <n v="0.29898130000000001"/>
    <x v="14"/>
    <n v="20"/>
    <x v="1"/>
    <x v="4"/>
  </r>
  <r>
    <x v="1075"/>
    <x v="15"/>
    <x v="1"/>
    <n v="0.32826420000000001"/>
    <x v="14"/>
    <n v="20"/>
    <x v="1"/>
    <x v="4"/>
  </r>
  <r>
    <x v="1075"/>
    <x v="8"/>
    <x v="1"/>
    <n v="0.33333170000000001"/>
    <x v="14"/>
    <n v="20"/>
    <x v="1"/>
    <x v="4"/>
  </r>
  <r>
    <x v="1075"/>
    <x v="9"/>
    <x v="1"/>
    <n v="0.36508289999999999"/>
    <x v="14"/>
    <n v="20"/>
    <x v="1"/>
    <x v="4"/>
  </r>
  <r>
    <x v="1075"/>
    <x v="10"/>
    <x v="1"/>
    <n v="0.36719590000000002"/>
    <x v="14"/>
    <n v="20"/>
    <x v="1"/>
    <x v="4"/>
  </r>
  <r>
    <x v="1075"/>
    <x v="12"/>
    <x v="1"/>
    <n v="0.41328949999999998"/>
    <x v="14"/>
    <n v="20"/>
    <x v="1"/>
    <x v="4"/>
  </r>
  <r>
    <x v="1075"/>
    <x v="18"/>
    <x v="1"/>
    <n v="0.40373409999999998"/>
    <x v="14"/>
    <n v="20"/>
    <x v="1"/>
    <x v="4"/>
  </r>
  <r>
    <x v="1075"/>
    <x v="19"/>
    <x v="1"/>
    <n v="0.41762769999999999"/>
    <x v="14"/>
    <n v="20"/>
    <x v="1"/>
    <x v="4"/>
  </r>
  <r>
    <x v="1075"/>
    <x v="13"/>
    <x v="1"/>
    <n v="0.1288841"/>
    <x v="14"/>
    <n v="20"/>
    <x v="1"/>
    <x v="4"/>
  </r>
  <r>
    <x v="1075"/>
    <x v="20"/>
    <x v="1"/>
    <n v="0.30715290000000001"/>
    <x v="14"/>
    <n v="20"/>
    <x v="1"/>
    <x v="4"/>
  </r>
  <r>
    <x v="1076"/>
    <x v="0"/>
    <x v="3"/>
    <n v="0.8206"/>
    <x v="14"/>
    <n v="21"/>
    <x v="1"/>
    <x v="4"/>
  </r>
  <r>
    <x v="1076"/>
    <x v="14"/>
    <x v="3"/>
    <n v="1.5532999999999999"/>
    <x v="14"/>
    <n v="21"/>
    <x v="1"/>
    <x v="4"/>
  </r>
  <r>
    <x v="1076"/>
    <x v="2"/>
    <x v="3"/>
    <n v="1.5847"/>
    <x v="14"/>
    <n v="21"/>
    <x v="1"/>
    <x v="4"/>
  </r>
  <r>
    <x v="1076"/>
    <x v="5"/>
    <x v="3"/>
    <n v="1.2101999999999999"/>
    <x v="14"/>
    <n v="21"/>
    <x v="1"/>
    <x v="4"/>
  </r>
  <r>
    <x v="1076"/>
    <x v="6"/>
    <x v="3"/>
    <n v="1.5907"/>
    <x v="14"/>
    <n v="21"/>
    <x v="1"/>
    <x v="4"/>
  </r>
  <r>
    <x v="1076"/>
    <x v="15"/>
    <x v="3"/>
    <n v="1.7487999999999999"/>
    <x v="14"/>
    <n v="21"/>
    <x v="1"/>
    <x v="4"/>
  </r>
  <r>
    <x v="1076"/>
    <x v="8"/>
    <x v="3"/>
    <n v="1.7773000000000001"/>
    <x v="14"/>
    <n v="21"/>
    <x v="1"/>
    <x v="4"/>
  </r>
  <r>
    <x v="1076"/>
    <x v="9"/>
    <x v="3"/>
    <n v="1.9444999999999999"/>
    <x v="14"/>
    <n v="21"/>
    <x v="1"/>
    <x v="4"/>
  </r>
  <r>
    <x v="1076"/>
    <x v="10"/>
    <x v="3"/>
    <n v="1.9602999999999999"/>
    <x v="14"/>
    <n v="21"/>
    <x v="1"/>
    <x v="4"/>
  </r>
  <r>
    <x v="1076"/>
    <x v="12"/>
    <x v="3"/>
    <n v="2.2176999999999998"/>
    <x v="14"/>
    <n v="21"/>
    <x v="1"/>
    <x v="4"/>
  </r>
  <r>
    <x v="1076"/>
    <x v="18"/>
    <x v="3"/>
    <n v="2.1591"/>
    <x v="14"/>
    <n v="21"/>
    <x v="1"/>
    <x v="4"/>
  </r>
  <r>
    <x v="1076"/>
    <x v="19"/>
    <x v="3"/>
    <n v="2.2252999999999998"/>
    <x v="14"/>
    <n v="21"/>
    <x v="1"/>
    <x v="4"/>
  </r>
  <r>
    <x v="1076"/>
    <x v="13"/>
    <x v="3"/>
    <n v="1.1065499999999999"/>
    <x v="14"/>
    <n v="21"/>
    <x v="1"/>
    <x v="4"/>
  </r>
  <r>
    <x v="1076"/>
    <x v="20"/>
    <x v="3"/>
    <n v="1.6186"/>
    <x v="14"/>
    <n v="21"/>
    <x v="1"/>
    <x v="4"/>
  </r>
  <r>
    <x v="1076"/>
    <x v="0"/>
    <x v="2"/>
    <n v="0.45304549999999999"/>
    <x v="14"/>
    <n v="21"/>
    <x v="1"/>
    <x v="4"/>
  </r>
  <r>
    <x v="1076"/>
    <x v="14"/>
    <x v="2"/>
    <n v="0.82010559999999999"/>
    <x v="14"/>
    <n v="21"/>
    <x v="1"/>
    <x v="4"/>
  </r>
  <r>
    <x v="1076"/>
    <x v="2"/>
    <x v="2"/>
    <n v="0.845634"/>
    <x v="14"/>
    <n v="21"/>
    <x v="1"/>
    <x v="4"/>
  </r>
  <r>
    <x v="1076"/>
    <x v="5"/>
    <x v="2"/>
    <n v="0.91077339999999996"/>
    <x v="14"/>
    <n v="21"/>
    <x v="1"/>
    <x v="4"/>
  </r>
  <r>
    <x v="1076"/>
    <x v="6"/>
    <x v="2"/>
    <n v="0.82405200000000001"/>
    <x v="14"/>
    <n v="21"/>
    <x v="1"/>
    <x v="4"/>
  </r>
  <r>
    <x v="1076"/>
    <x v="15"/>
    <x v="2"/>
    <n v="0.84365860000000004"/>
    <x v="14"/>
    <n v="21"/>
    <x v="1"/>
    <x v="4"/>
  </r>
  <r>
    <x v="1076"/>
    <x v="8"/>
    <x v="2"/>
    <n v="0.86682930000000002"/>
    <x v="14"/>
    <n v="21"/>
    <x v="1"/>
    <x v="4"/>
  </r>
  <r>
    <x v="1076"/>
    <x v="9"/>
    <x v="2"/>
    <n v="1.002764"/>
    <x v="14"/>
    <n v="21"/>
    <x v="1"/>
    <x v="4"/>
  </r>
  <r>
    <x v="1076"/>
    <x v="10"/>
    <x v="2"/>
    <n v="1.0156099999999999"/>
    <x v="14"/>
    <n v="21"/>
    <x v="1"/>
    <x v="4"/>
  </r>
  <r>
    <x v="1076"/>
    <x v="12"/>
    <x v="2"/>
    <n v="1.2248779999999999"/>
    <x v="14"/>
    <n v="21"/>
    <x v="1"/>
    <x v="4"/>
  </r>
  <r>
    <x v="1076"/>
    <x v="18"/>
    <x v="2"/>
    <n v="1.572066"/>
    <x v="14"/>
    <n v="21"/>
    <x v="1"/>
    <x v="4"/>
  </r>
  <r>
    <x v="1076"/>
    <x v="19"/>
    <x v="2"/>
    <n v="1.5726869999999999"/>
    <x v="14"/>
    <n v="21"/>
    <x v="1"/>
    <x v="4"/>
  </r>
  <r>
    <x v="1076"/>
    <x v="13"/>
    <x v="2"/>
    <n v="0.78945770000000004"/>
    <x v="14"/>
    <n v="21"/>
    <x v="1"/>
    <x v="4"/>
  </r>
  <r>
    <x v="1076"/>
    <x v="20"/>
    <x v="2"/>
    <n v="1.0794349999999999"/>
    <x v="14"/>
    <n v="21"/>
    <x v="1"/>
    <x v="4"/>
  </r>
  <r>
    <x v="1076"/>
    <x v="0"/>
    <x v="0"/>
    <n v="0.21410899999999999"/>
    <x v="14"/>
    <n v="21"/>
    <x v="1"/>
    <x v="4"/>
  </r>
  <r>
    <x v="1076"/>
    <x v="14"/>
    <x v="0"/>
    <n v="0.44274000000000002"/>
    <x v="14"/>
    <n v="21"/>
    <x v="1"/>
    <x v="4"/>
  </r>
  <r>
    <x v="1076"/>
    <x v="2"/>
    <x v="0"/>
    <n v="0.44274000000000002"/>
    <x v="14"/>
    <n v="21"/>
    <x v="1"/>
    <x v="4"/>
  </r>
  <r>
    <x v="1076"/>
    <x v="5"/>
    <x v="0"/>
    <n v="0.16020000000000001"/>
    <x v="14"/>
    <n v="21"/>
    <x v="1"/>
    <x v="4"/>
  </r>
  <r>
    <x v="1076"/>
    <x v="6"/>
    <x v="0"/>
    <n v="0.46920000000000001"/>
    <x v="14"/>
    <n v="21"/>
    <x v="1"/>
    <x v="4"/>
  </r>
  <r>
    <x v="1076"/>
    <x v="15"/>
    <x v="0"/>
    <n v="0.57813000000000003"/>
    <x v="14"/>
    <n v="21"/>
    <x v="1"/>
    <x v="4"/>
  </r>
  <r>
    <x v="1076"/>
    <x v="8"/>
    <x v="0"/>
    <n v="0.57813000000000003"/>
    <x v="14"/>
    <n v="21"/>
    <x v="1"/>
    <x v="4"/>
  </r>
  <r>
    <x v="1076"/>
    <x v="9"/>
    <x v="0"/>
    <n v="0.57813000000000003"/>
    <x v="14"/>
    <n v="21"/>
    <x v="1"/>
    <x v="4"/>
  </r>
  <r>
    <x v="1076"/>
    <x v="10"/>
    <x v="0"/>
    <n v="0.57813000000000003"/>
    <x v="14"/>
    <n v="21"/>
    <x v="1"/>
    <x v="4"/>
  </r>
  <r>
    <x v="1076"/>
    <x v="12"/>
    <x v="0"/>
    <n v="0.57813000000000003"/>
    <x v="14"/>
    <n v="21"/>
    <x v="1"/>
    <x v="4"/>
  </r>
  <r>
    <x v="1076"/>
    <x v="18"/>
    <x v="0"/>
    <n v="0.18329999999999999"/>
    <x v="14"/>
    <n v="21"/>
    <x v="1"/>
    <x v="4"/>
  </r>
  <r>
    <x v="1076"/>
    <x v="19"/>
    <x v="0"/>
    <n v="0.23649999999999999"/>
    <x v="14"/>
    <n v="21"/>
    <x v="1"/>
    <x v="4"/>
  </r>
  <r>
    <x v="1076"/>
    <x v="13"/>
    <x v="0"/>
    <n v="0.18978999999999999"/>
    <x v="14"/>
    <n v="21"/>
    <x v="1"/>
    <x v="4"/>
  </r>
  <r>
    <x v="1076"/>
    <x v="20"/>
    <x v="0"/>
    <n v="0.23649999999999999"/>
    <x v="14"/>
    <n v="21"/>
    <x v="1"/>
    <x v="4"/>
  </r>
  <r>
    <x v="1076"/>
    <x v="0"/>
    <x v="1"/>
    <n v="0.15344550000000001"/>
    <x v="14"/>
    <n v="21"/>
    <x v="1"/>
    <x v="4"/>
  </r>
  <r>
    <x v="1076"/>
    <x v="14"/>
    <x v="1"/>
    <n v="0.2904545"/>
    <x v="14"/>
    <n v="21"/>
    <x v="1"/>
    <x v="4"/>
  </r>
  <r>
    <x v="1076"/>
    <x v="2"/>
    <x v="1"/>
    <n v="0.29632599999999998"/>
    <x v="14"/>
    <n v="21"/>
    <x v="1"/>
    <x v="4"/>
  </r>
  <r>
    <x v="1076"/>
    <x v="5"/>
    <x v="1"/>
    <n v="0.1392265"/>
    <x v="14"/>
    <n v="21"/>
    <x v="1"/>
    <x v="4"/>
  </r>
  <r>
    <x v="1076"/>
    <x v="6"/>
    <x v="1"/>
    <n v="0.29744799999999999"/>
    <x v="14"/>
    <n v="21"/>
    <x v="1"/>
    <x v="4"/>
  </r>
  <r>
    <x v="1076"/>
    <x v="15"/>
    <x v="1"/>
    <n v="0.32701140000000001"/>
    <x v="14"/>
    <n v="21"/>
    <x v="1"/>
    <x v="4"/>
  </r>
  <r>
    <x v="1076"/>
    <x v="8"/>
    <x v="1"/>
    <n v="0.33234069999999999"/>
    <x v="14"/>
    <n v="21"/>
    <x v="1"/>
    <x v="4"/>
  </r>
  <r>
    <x v="1076"/>
    <x v="9"/>
    <x v="1"/>
    <n v="0.36360569999999998"/>
    <x v="14"/>
    <n v="21"/>
    <x v="1"/>
    <x v="4"/>
  </r>
  <r>
    <x v="1076"/>
    <x v="10"/>
    <x v="1"/>
    <n v="0.3665602"/>
    <x v="14"/>
    <n v="21"/>
    <x v="1"/>
    <x v="4"/>
  </r>
  <r>
    <x v="1076"/>
    <x v="12"/>
    <x v="1"/>
    <n v="0.4146919"/>
    <x v="14"/>
    <n v="21"/>
    <x v="1"/>
    <x v="4"/>
  </r>
  <r>
    <x v="1076"/>
    <x v="18"/>
    <x v="1"/>
    <n v="0.40373409999999998"/>
    <x v="14"/>
    <n v="21"/>
    <x v="1"/>
    <x v="4"/>
  </r>
  <r>
    <x v="1076"/>
    <x v="19"/>
    <x v="1"/>
    <n v="0.41611300000000001"/>
    <x v="14"/>
    <n v="21"/>
    <x v="1"/>
    <x v="4"/>
  </r>
  <r>
    <x v="1076"/>
    <x v="13"/>
    <x v="1"/>
    <n v="0.1273022"/>
    <x v="14"/>
    <n v="21"/>
    <x v="1"/>
    <x v="4"/>
  </r>
  <r>
    <x v="1076"/>
    <x v="20"/>
    <x v="1"/>
    <n v="0.30266510000000002"/>
    <x v="14"/>
    <n v="21"/>
    <x v="1"/>
    <x v="4"/>
  </r>
  <r>
    <x v="1077"/>
    <x v="0"/>
    <x v="3"/>
    <n v="0.82020000000000004"/>
    <x v="14"/>
    <n v="22"/>
    <x v="1"/>
    <x v="4"/>
  </r>
  <r>
    <x v="1077"/>
    <x v="14"/>
    <x v="3"/>
    <n v="1.5516000000000001"/>
    <x v="14"/>
    <n v="22"/>
    <x v="1"/>
    <x v="4"/>
  </r>
  <r>
    <x v="1077"/>
    <x v="2"/>
    <x v="3"/>
    <n v="1.5833999999999999"/>
    <x v="14"/>
    <n v="22"/>
    <x v="1"/>
    <x v="4"/>
  </r>
  <r>
    <x v="1077"/>
    <x v="5"/>
    <x v="3"/>
    <n v="1.2084999999999999"/>
    <x v="14"/>
    <n v="22"/>
    <x v="1"/>
    <x v="4"/>
  </r>
  <r>
    <x v="1077"/>
    <x v="6"/>
    <x v="3"/>
    <n v="1.5896999999999999"/>
    <x v="14"/>
    <n v="22"/>
    <x v="1"/>
    <x v="4"/>
  </r>
  <r>
    <x v="1077"/>
    <x v="15"/>
    <x v="3"/>
    <n v="1.7450000000000001"/>
    <x v="14"/>
    <n v="22"/>
    <x v="1"/>
    <x v="4"/>
  </r>
  <r>
    <x v="1077"/>
    <x v="8"/>
    <x v="3"/>
    <n v="1.7716000000000001"/>
    <x v="14"/>
    <n v="22"/>
    <x v="1"/>
    <x v="4"/>
  </r>
  <r>
    <x v="1077"/>
    <x v="9"/>
    <x v="3"/>
    <n v="1.9427000000000001"/>
    <x v="14"/>
    <n v="22"/>
    <x v="1"/>
    <x v="4"/>
  </r>
  <r>
    <x v="1077"/>
    <x v="10"/>
    <x v="3"/>
    <n v="1.9564999999999999"/>
    <x v="14"/>
    <n v="22"/>
    <x v="1"/>
    <x v="4"/>
  </r>
  <r>
    <x v="1077"/>
    <x v="12"/>
    <x v="3"/>
    <n v="2.2107999999999999"/>
    <x v="14"/>
    <n v="22"/>
    <x v="1"/>
    <x v="4"/>
  </r>
  <r>
    <x v="1077"/>
    <x v="18"/>
    <x v="3"/>
    <n v="2.1951999999999998"/>
    <x v="14"/>
    <n v="22"/>
    <x v="1"/>
    <x v="4"/>
  </r>
  <r>
    <x v="1077"/>
    <x v="19"/>
    <x v="3"/>
    <n v="2.2669999999999999"/>
    <x v="14"/>
    <n v="22"/>
    <x v="1"/>
    <x v="4"/>
  </r>
  <r>
    <x v="1077"/>
    <x v="13"/>
    <x v="3"/>
    <n v="1.0954999999999999"/>
    <x v="14"/>
    <n v="22"/>
    <x v="1"/>
    <x v="4"/>
  </r>
  <r>
    <x v="1077"/>
    <x v="20"/>
    <x v="3"/>
    <n v="1.6496"/>
    <x v="14"/>
    <n v="22"/>
    <x v="1"/>
    <x v="4"/>
  </r>
  <r>
    <x v="1077"/>
    <x v="0"/>
    <x v="2"/>
    <n v="0.45272030000000002"/>
    <x v="14"/>
    <n v="22"/>
    <x v="1"/>
    <x v="4"/>
  </r>
  <r>
    <x v="1077"/>
    <x v="14"/>
    <x v="2"/>
    <n v="0.81872339999999999"/>
    <x v="14"/>
    <n v="22"/>
    <x v="1"/>
    <x v="4"/>
  </r>
  <r>
    <x v="1077"/>
    <x v="2"/>
    <x v="2"/>
    <n v="0.84457709999999997"/>
    <x v="14"/>
    <n v="22"/>
    <x v="1"/>
    <x v="4"/>
  </r>
  <r>
    <x v="1077"/>
    <x v="5"/>
    <x v="2"/>
    <n v="0.90926899999999999"/>
    <x v="14"/>
    <n v="22"/>
    <x v="1"/>
    <x v="4"/>
  </r>
  <r>
    <x v="1077"/>
    <x v="6"/>
    <x v="2"/>
    <n v="0.82323900000000005"/>
    <x v="14"/>
    <n v="22"/>
    <x v="1"/>
    <x v="4"/>
  </r>
  <r>
    <x v="1077"/>
    <x v="15"/>
    <x v="2"/>
    <n v="0.84056920000000002"/>
    <x v="14"/>
    <n v="22"/>
    <x v="1"/>
    <x v="4"/>
  </r>
  <r>
    <x v="1077"/>
    <x v="8"/>
    <x v="2"/>
    <n v="0.86219520000000005"/>
    <x v="14"/>
    <n v="22"/>
    <x v="1"/>
    <x v="4"/>
  </r>
  <r>
    <x v="1077"/>
    <x v="9"/>
    <x v="2"/>
    <n v="1.001301"/>
    <x v="14"/>
    <n v="22"/>
    <x v="1"/>
    <x v="4"/>
  </r>
  <r>
    <x v="1077"/>
    <x v="10"/>
    <x v="2"/>
    <n v="1.0125200000000001"/>
    <x v="14"/>
    <n v="22"/>
    <x v="1"/>
    <x v="4"/>
  </r>
  <r>
    <x v="1077"/>
    <x v="12"/>
    <x v="2"/>
    <n v="1.219268"/>
    <x v="14"/>
    <n v="22"/>
    <x v="1"/>
    <x v="4"/>
  </r>
  <r>
    <x v="1077"/>
    <x v="18"/>
    <x v="2"/>
    <n v="1.601415"/>
    <x v="14"/>
    <n v="22"/>
    <x v="1"/>
    <x v="4"/>
  </r>
  <r>
    <x v="1077"/>
    <x v="19"/>
    <x v="2"/>
    <n v="1.606589"/>
    <x v="14"/>
    <n v="22"/>
    <x v="1"/>
    <x v="4"/>
  </r>
  <r>
    <x v="1077"/>
    <x v="13"/>
    <x v="2"/>
    <n v="0.77967900000000001"/>
    <x v="14"/>
    <n v="22"/>
    <x v="1"/>
    <x v="4"/>
  </r>
  <r>
    <x v="1077"/>
    <x v="20"/>
    <x v="2"/>
    <n v="1.104638"/>
    <x v="14"/>
    <n v="22"/>
    <x v="1"/>
    <x v="4"/>
  </r>
  <r>
    <x v="1077"/>
    <x v="0"/>
    <x v="0"/>
    <n v="0.21410899999999999"/>
    <x v="14"/>
    <n v="22"/>
    <x v="1"/>
    <x v="4"/>
  </r>
  <r>
    <x v="1077"/>
    <x v="14"/>
    <x v="0"/>
    <n v="0.44274000000000002"/>
    <x v="14"/>
    <n v="22"/>
    <x v="1"/>
    <x v="4"/>
  </r>
  <r>
    <x v="1077"/>
    <x v="2"/>
    <x v="0"/>
    <n v="0.44274000000000002"/>
    <x v="14"/>
    <n v="22"/>
    <x v="1"/>
    <x v="4"/>
  </r>
  <r>
    <x v="1077"/>
    <x v="5"/>
    <x v="0"/>
    <n v="0.16020000000000001"/>
    <x v="14"/>
    <n v="22"/>
    <x v="1"/>
    <x v="4"/>
  </r>
  <r>
    <x v="1077"/>
    <x v="6"/>
    <x v="0"/>
    <n v="0.46920000000000001"/>
    <x v="14"/>
    <n v="22"/>
    <x v="1"/>
    <x v="4"/>
  </r>
  <r>
    <x v="1077"/>
    <x v="15"/>
    <x v="0"/>
    <n v="0.57813000000000003"/>
    <x v="14"/>
    <n v="22"/>
    <x v="1"/>
    <x v="4"/>
  </r>
  <r>
    <x v="1077"/>
    <x v="8"/>
    <x v="0"/>
    <n v="0.57813000000000003"/>
    <x v="14"/>
    <n v="22"/>
    <x v="1"/>
    <x v="4"/>
  </r>
  <r>
    <x v="1077"/>
    <x v="9"/>
    <x v="0"/>
    <n v="0.57813000000000003"/>
    <x v="14"/>
    <n v="22"/>
    <x v="1"/>
    <x v="4"/>
  </r>
  <r>
    <x v="1077"/>
    <x v="10"/>
    <x v="0"/>
    <n v="0.57813000000000003"/>
    <x v="14"/>
    <n v="22"/>
    <x v="1"/>
    <x v="4"/>
  </r>
  <r>
    <x v="1077"/>
    <x v="12"/>
    <x v="0"/>
    <n v="0.57813000000000003"/>
    <x v="14"/>
    <n v="22"/>
    <x v="1"/>
    <x v="4"/>
  </r>
  <r>
    <x v="1077"/>
    <x v="18"/>
    <x v="0"/>
    <n v="0.18329999999999999"/>
    <x v="14"/>
    <n v="22"/>
    <x v="1"/>
    <x v="4"/>
  </r>
  <r>
    <x v="1077"/>
    <x v="19"/>
    <x v="0"/>
    <n v="0.23649999999999999"/>
    <x v="14"/>
    <n v="22"/>
    <x v="1"/>
    <x v="4"/>
  </r>
  <r>
    <x v="1077"/>
    <x v="13"/>
    <x v="0"/>
    <n v="0.18978999999999999"/>
    <x v="14"/>
    <n v="22"/>
    <x v="1"/>
    <x v="4"/>
  </r>
  <r>
    <x v="1077"/>
    <x v="20"/>
    <x v="0"/>
    <n v="0.23649999999999999"/>
    <x v="14"/>
    <n v="22"/>
    <x v="1"/>
    <x v="4"/>
  </r>
  <r>
    <x v="1077"/>
    <x v="0"/>
    <x v="1"/>
    <n v="0.1533707"/>
    <x v="14"/>
    <n v="22"/>
    <x v="1"/>
    <x v="4"/>
  </r>
  <r>
    <x v="1077"/>
    <x v="14"/>
    <x v="1"/>
    <n v="0.29013660000000002"/>
    <x v="14"/>
    <n v="22"/>
    <x v="1"/>
    <x v="4"/>
  </r>
  <r>
    <x v="1077"/>
    <x v="2"/>
    <x v="1"/>
    <n v="0.29608289999999998"/>
    <x v="14"/>
    <n v="22"/>
    <x v="1"/>
    <x v="4"/>
  </r>
  <r>
    <x v="1077"/>
    <x v="5"/>
    <x v="1"/>
    <n v="0.13903099999999999"/>
    <x v="14"/>
    <n v="22"/>
    <x v="1"/>
    <x v="4"/>
  </r>
  <r>
    <x v="1077"/>
    <x v="6"/>
    <x v="1"/>
    <n v="0.297261"/>
    <x v="14"/>
    <n v="22"/>
    <x v="1"/>
    <x v="4"/>
  </r>
  <r>
    <x v="1077"/>
    <x v="15"/>
    <x v="1"/>
    <n v="0.3263008"/>
    <x v="14"/>
    <n v="22"/>
    <x v="1"/>
    <x v="4"/>
  </r>
  <r>
    <x v="1077"/>
    <x v="8"/>
    <x v="1"/>
    <n v="0.33127479999999998"/>
    <x v="14"/>
    <n v="22"/>
    <x v="1"/>
    <x v="4"/>
  </r>
  <r>
    <x v="1077"/>
    <x v="9"/>
    <x v="1"/>
    <n v="0.36326910000000001"/>
    <x v="14"/>
    <n v="22"/>
    <x v="1"/>
    <x v="4"/>
  </r>
  <r>
    <x v="1077"/>
    <x v="10"/>
    <x v="1"/>
    <n v="0.3658496"/>
    <x v="14"/>
    <n v="22"/>
    <x v="1"/>
    <x v="4"/>
  </r>
  <r>
    <x v="1077"/>
    <x v="12"/>
    <x v="1"/>
    <n v="0.41340159999999998"/>
    <x v="14"/>
    <n v="22"/>
    <x v="1"/>
    <x v="4"/>
  </r>
  <r>
    <x v="1077"/>
    <x v="18"/>
    <x v="1"/>
    <n v="0.41048459999999998"/>
    <x v="14"/>
    <n v="22"/>
    <x v="1"/>
    <x v="4"/>
  </r>
  <r>
    <x v="1077"/>
    <x v="19"/>
    <x v="1"/>
    <n v="0.42391060000000003"/>
    <x v="14"/>
    <n v="22"/>
    <x v="1"/>
    <x v="4"/>
  </r>
  <r>
    <x v="1077"/>
    <x v="13"/>
    <x v="1"/>
    <n v="0.126031"/>
    <x v="14"/>
    <n v="22"/>
    <x v="1"/>
    <x v="4"/>
  </r>
  <r>
    <x v="1077"/>
    <x v="20"/>
    <x v="1"/>
    <n v="0.30846180000000001"/>
    <x v="14"/>
    <n v="22"/>
    <x v="1"/>
    <x v="4"/>
  </r>
  <r>
    <x v="1078"/>
    <x v="0"/>
    <x v="3"/>
    <n v="0.85089999999999999"/>
    <x v="14"/>
    <n v="23"/>
    <x v="1"/>
    <x v="5"/>
  </r>
  <r>
    <x v="1078"/>
    <x v="14"/>
    <x v="3"/>
    <n v="1.5508"/>
    <x v="14"/>
    <n v="23"/>
    <x v="1"/>
    <x v="5"/>
  </r>
  <r>
    <x v="1078"/>
    <x v="2"/>
    <x v="3"/>
    <n v="1.5809"/>
    <x v="14"/>
    <n v="23"/>
    <x v="1"/>
    <x v="5"/>
  </r>
  <r>
    <x v="1078"/>
    <x v="5"/>
    <x v="3"/>
    <n v="1.2047000000000001"/>
    <x v="14"/>
    <n v="23"/>
    <x v="1"/>
    <x v="5"/>
  </r>
  <r>
    <x v="1078"/>
    <x v="6"/>
    <x v="3"/>
    <n v="1.5876999999999999"/>
    <x v="14"/>
    <n v="23"/>
    <x v="1"/>
    <x v="5"/>
  </r>
  <r>
    <x v="1078"/>
    <x v="15"/>
    <x v="3"/>
    <n v="1.7324999999999999"/>
    <x v="14"/>
    <n v="23"/>
    <x v="1"/>
    <x v="5"/>
  </r>
  <r>
    <x v="1078"/>
    <x v="8"/>
    <x v="3"/>
    <n v="1.7552000000000001"/>
    <x v="14"/>
    <n v="23"/>
    <x v="1"/>
    <x v="5"/>
  </r>
  <r>
    <x v="1078"/>
    <x v="9"/>
    <x v="3"/>
    <n v="1.9366000000000001"/>
    <x v="14"/>
    <n v="23"/>
    <x v="1"/>
    <x v="5"/>
  </r>
  <r>
    <x v="1078"/>
    <x v="10"/>
    <x v="3"/>
    <n v="1.9408000000000001"/>
    <x v="14"/>
    <n v="23"/>
    <x v="1"/>
    <x v="5"/>
  </r>
  <r>
    <x v="1078"/>
    <x v="12"/>
    <x v="3"/>
    <n v="2.1993999999999998"/>
    <x v="14"/>
    <n v="23"/>
    <x v="1"/>
    <x v="5"/>
  </r>
  <r>
    <x v="1078"/>
    <x v="18"/>
    <x v="3"/>
    <n v="2.2452000000000001"/>
    <x v="14"/>
    <n v="23"/>
    <x v="1"/>
    <x v="5"/>
  </r>
  <r>
    <x v="1078"/>
    <x v="19"/>
    <x v="3"/>
    <n v="2.3149999999999999"/>
    <x v="14"/>
    <n v="23"/>
    <x v="1"/>
    <x v="5"/>
  </r>
  <r>
    <x v="1078"/>
    <x v="13"/>
    <x v="3"/>
    <n v="1.0892999999999999"/>
    <x v="14"/>
    <n v="23"/>
    <x v="1"/>
    <x v="5"/>
  </r>
  <r>
    <x v="1078"/>
    <x v="20"/>
    <x v="3"/>
    <n v="1.6956"/>
    <x v="14"/>
    <n v="23"/>
    <x v="1"/>
    <x v="5"/>
  </r>
  <r>
    <x v="1078"/>
    <x v="0"/>
    <x v="2"/>
    <n v="0.47767959999999998"/>
    <x v="14"/>
    <n v="23"/>
    <x v="1"/>
    <x v="5"/>
  </r>
  <r>
    <x v="1078"/>
    <x v="14"/>
    <x v="2"/>
    <n v="0.81807300000000005"/>
    <x v="14"/>
    <n v="23"/>
    <x v="1"/>
    <x v="5"/>
  </r>
  <r>
    <x v="1078"/>
    <x v="2"/>
    <x v="2"/>
    <n v="0.84254459999999998"/>
    <x v="14"/>
    <n v="23"/>
    <x v="1"/>
    <x v="5"/>
  </r>
  <r>
    <x v="1078"/>
    <x v="5"/>
    <x v="2"/>
    <n v="0.90590619999999999"/>
    <x v="14"/>
    <n v="23"/>
    <x v="1"/>
    <x v="5"/>
  </r>
  <r>
    <x v="1078"/>
    <x v="6"/>
    <x v="2"/>
    <n v="0.82161300000000004"/>
    <x v="14"/>
    <n v="23"/>
    <x v="1"/>
    <x v="5"/>
  </r>
  <r>
    <x v="1078"/>
    <x v="15"/>
    <x v="2"/>
    <n v="0.83040650000000005"/>
    <x v="14"/>
    <n v="23"/>
    <x v="1"/>
    <x v="5"/>
  </r>
  <r>
    <x v="1078"/>
    <x v="8"/>
    <x v="2"/>
    <n v="0.84886189999999995"/>
    <x v="14"/>
    <n v="23"/>
    <x v="1"/>
    <x v="5"/>
  </r>
  <r>
    <x v="1078"/>
    <x v="9"/>
    <x v="2"/>
    <n v="0.99634149999999999"/>
    <x v="14"/>
    <n v="23"/>
    <x v="1"/>
    <x v="5"/>
  </r>
  <r>
    <x v="1078"/>
    <x v="10"/>
    <x v="2"/>
    <n v="0.99975619999999998"/>
    <x v="14"/>
    <n v="23"/>
    <x v="1"/>
    <x v="5"/>
  </r>
  <r>
    <x v="1078"/>
    <x v="12"/>
    <x v="2"/>
    <n v="1.21"/>
    <x v="14"/>
    <n v="23"/>
    <x v="1"/>
    <x v="5"/>
  </r>
  <r>
    <x v="1078"/>
    <x v="18"/>
    <x v="2"/>
    <n v="1.642066"/>
    <x v="14"/>
    <n v="23"/>
    <x v="1"/>
    <x v="5"/>
  </r>
  <r>
    <x v="1078"/>
    <x v="19"/>
    <x v="2"/>
    <n v="1.6456139999999999"/>
    <x v="14"/>
    <n v="23"/>
    <x v="1"/>
    <x v="5"/>
  </r>
  <r>
    <x v="1078"/>
    <x v="13"/>
    <x v="2"/>
    <n v="0.77419230000000006"/>
    <x v="14"/>
    <n v="23"/>
    <x v="1"/>
    <x v="5"/>
  </r>
  <r>
    <x v="1078"/>
    <x v="20"/>
    <x v="2"/>
    <n v="1.142037"/>
    <x v="14"/>
    <n v="23"/>
    <x v="1"/>
    <x v="5"/>
  </r>
  <r>
    <x v="1078"/>
    <x v="0"/>
    <x v="0"/>
    <n v="0.21410899999999999"/>
    <x v="14"/>
    <n v="23"/>
    <x v="1"/>
    <x v="5"/>
  </r>
  <r>
    <x v="1078"/>
    <x v="14"/>
    <x v="0"/>
    <n v="0.44274000000000002"/>
    <x v="14"/>
    <n v="23"/>
    <x v="1"/>
    <x v="5"/>
  </r>
  <r>
    <x v="1078"/>
    <x v="2"/>
    <x v="0"/>
    <n v="0.44274000000000002"/>
    <x v="14"/>
    <n v="23"/>
    <x v="1"/>
    <x v="5"/>
  </r>
  <r>
    <x v="1078"/>
    <x v="5"/>
    <x v="0"/>
    <n v="0.16020000000000001"/>
    <x v="14"/>
    <n v="23"/>
    <x v="1"/>
    <x v="5"/>
  </r>
  <r>
    <x v="1078"/>
    <x v="6"/>
    <x v="0"/>
    <n v="0.46920000000000001"/>
    <x v="14"/>
    <n v="23"/>
    <x v="1"/>
    <x v="5"/>
  </r>
  <r>
    <x v="1078"/>
    <x v="15"/>
    <x v="0"/>
    <n v="0.57813000000000003"/>
    <x v="14"/>
    <n v="23"/>
    <x v="1"/>
    <x v="5"/>
  </r>
  <r>
    <x v="1078"/>
    <x v="8"/>
    <x v="0"/>
    <n v="0.57813000000000003"/>
    <x v="14"/>
    <n v="23"/>
    <x v="1"/>
    <x v="5"/>
  </r>
  <r>
    <x v="1078"/>
    <x v="9"/>
    <x v="0"/>
    <n v="0.57813000000000003"/>
    <x v="14"/>
    <n v="23"/>
    <x v="1"/>
    <x v="5"/>
  </r>
  <r>
    <x v="1078"/>
    <x v="10"/>
    <x v="0"/>
    <n v="0.57813000000000003"/>
    <x v="14"/>
    <n v="23"/>
    <x v="1"/>
    <x v="5"/>
  </r>
  <r>
    <x v="1078"/>
    <x v="12"/>
    <x v="0"/>
    <n v="0.57813000000000003"/>
    <x v="14"/>
    <n v="23"/>
    <x v="1"/>
    <x v="5"/>
  </r>
  <r>
    <x v="1078"/>
    <x v="18"/>
    <x v="0"/>
    <n v="0.18329999999999999"/>
    <x v="14"/>
    <n v="23"/>
    <x v="1"/>
    <x v="5"/>
  </r>
  <r>
    <x v="1078"/>
    <x v="19"/>
    <x v="0"/>
    <n v="0.23649999999999999"/>
    <x v="14"/>
    <n v="23"/>
    <x v="1"/>
    <x v="5"/>
  </r>
  <r>
    <x v="1078"/>
    <x v="13"/>
    <x v="0"/>
    <n v="0.18978999999999999"/>
    <x v="14"/>
    <n v="23"/>
    <x v="1"/>
    <x v="5"/>
  </r>
  <r>
    <x v="1078"/>
    <x v="20"/>
    <x v="0"/>
    <n v="0.23649999999999999"/>
    <x v="14"/>
    <n v="23"/>
    <x v="1"/>
    <x v="5"/>
  </r>
  <r>
    <x v="1078"/>
    <x v="0"/>
    <x v="1"/>
    <n v="0.15911139999999999"/>
    <x v="14"/>
    <n v="23"/>
    <x v="1"/>
    <x v="5"/>
  </r>
  <r>
    <x v="1078"/>
    <x v="14"/>
    <x v="1"/>
    <n v="0.28998699999999999"/>
    <x v="14"/>
    <n v="23"/>
    <x v="1"/>
    <x v="5"/>
  </r>
  <r>
    <x v="1078"/>
    <x v="2"/>
    <x v="1"/>
    <n v="0.29561539999999997"/>
    <x v="14"/>
    <n v="23"/>
    <x v="1"/>
    <x v="5"/>
  </r>
  <r>
    <x v="1078"/>
    <x v="5"/>
    <x v="1"/>
    <n v="0.13859379999999999"/>
    <x v="14"/>
    <n v="23"/>
    <x v="1"/>
    <x v="5"/>
  </r>
  <r>
    <x v="1078"/>
    <x v="6"/>
    <x v="1"/>
    <n v="0.29688700000000001"/>
    <x v="14"/>
    <n v="23"/>
    <x v="1"/>
    <x v="5"/>
  </r>
  <r>
    <x v="1078"/>
    <x v="15"/>
    <x v="1"/>
    <n v="0.32396340000000001"/>
    <x v="14"/>
    <n v="23"/>
    <x v="1"/>
    <x v="5"/>
  </r>
  <r>
    <x v="1078"/>
    <x v="8"/>
    <x v="1"/>
    <n v="0.3282081"/>
    <x v="14"/>
    <n v="23"/>
    <x v="1"/>
    <x v="5"/>
  </r>
  <r>
    <x v="1078"/>
    <x v="9"/>
    <x v="1"/>
    <n v="0.36212840000000002"/>
    <x v="14"/>
    <n v="23"/>
    <x v="1"/>
    <x v="5"/>
  </r>
  <r>
    <x v="1078"/>
    <x v="10"/>
    <x v="1"/>
    <n v="0.36291380000000001"/>
    <x v="14"/>
    <n v="23"/>
    <x v="1"/>
    <x v="5"/>
  </r>
  <r>
    <x v="1078"/>
    <x v="12"/>
    <x v="1"/>
    <n v="0.41126990000000002"/>
    <x v="14"/>
    <n v="23"/>
    <x v="1"/>
    <x v="5"/>
  </r>
  <r>
    <x v="1078"/>
    <x v="18"/>
    <x v="1"/>
    <n v="0.41983409999999999"/>
    <x v="14"/>
    <n v="23"/>
    <x v="1"/>
    <x v="5"/>
  </r>
  <r>
    <x v="1078"/>
    <x v="19"/>
    <x v="1"/>
    <n v="0.4328862"/>
    <x v="14"/>
    <n v="23"/>
    <x v="1"/>
    <x v="5"/>
  </r>
  <r>
    <x v="1078"/>
    <x v="13"/>
    <x v="1"/>
    <n v="0.1253177"/>
    <x v="14"/>
    <n v="23"/>
    <x v="1"/>
    <x v="5"/>
  </r>
  <r>
    <x v="1078"/>
    <x v="20"/>
    <x v="1"/>
    <n v="0.3170634"/>
    <x v="14"/>
    <n v="23"/>
    <x v="1"/>
    <x v="5"/>
  </r>
  <r>
    <x v="1079"/>
    <x v="0"/>
    <x v="3"/>
    <n v="0.82740000000000002"/>
    <x v="14"/>
    <n v="24"/>
    <x v="1"/>
    <x v="5"/>
  </r>
  <r>
    <x v="1079"/>
    <x v="14"/>
    <x v="3"/>
    <n v="1.5232000000000001"/>
    <x v="14"/>
    <n v="24"/>
    <x v="1"/>
    <x v="5"/>
  </r>
  <r>
    <x v="1079"/>
    <x v="2"/>
    <x v="3"/>
    <n v="1.5533999999999999"/>
    <x v="14"/>
    <n v="24"/>
    <x v="1"/>
    <x v="5"/>
  </r>
  <r>
    <x v="1079"/>
    <x v="5"/>
    <x v="3"/>
    <n v="1.1859999999999999"/>
    <x v="14"/>
    <n v="24"/>
    <x v="1"/>
    <x v="5"/>
  </r>
  <r>
    <x v="1079"/>
    <x v="6"/>
    <x v="3"/>
    <n v="1.5763"/>
    <x v="14"/>
    <n v="24"/>
    <x v="1"/>
    <x v="5"/>
  </r>
  <r>
    <x v="1079"/>
    <x v="15"/>
    <x v="3"/>
    <n v="1.7023999999999999"/>
    <x v="14"/>
    <n v="24"/>
    <x v="1"/>
    <x v="5"/>
  </r>
  <r>
    <x v="1079"/>
    <x v="8"/>
    <x v="3"/>
    <n v="1.7255"/>
    <x v="14"/>
    <n v="24"/>
    <x v="1"/>
    <x v="5"/>
  </r>
  <r>
    <x v="1079"/>
    <x v="9"/>
    <x v="3"/>
    <n v="1.9053"/>
    <x v="14"/>
    <n v="24"/>
    <x v="1"/>
    <x v="5"/>
  </r>
  <r>
    <x v="1079"/>
    <x v="10"/>
    <x v="3"/>
    <n v="1.9107000000000001"/>
    <x v="14"/>
    <n v="24"/>
    <x v="1"/>
    <x v="5"/>
  </r>
  <r>
    <x v="1079"/>
    <x v="12"/>
    <x v="3"/>
    <n v="2.1892"/>
    <x v="14"/>
    <n v="24"/>
    <x v="1"/>
    <x v="5"/>
  </r>
  <r>
    <x v="1079"/>
    <x v="18"/>
    <x v="3"/>
    <n v="2.2652000000000001"/>
    <x v="14"/>
    <n v="24"/>
    <x v="1"/>
    <x v="5"/>
  </r>
  <r>
    <x v="1079"/>
    <x v="19"/>
    <x v="3"/>
    <n v="2.3336000000000001"/>
    <x v="14"/>
    <n v="24"/>
    <x v="1"/>
    <x v="5"/>
  </r>
  <r>
    <x v="1079"/>
    <x v="13"/>
    <x v="3"/>
    <n v="1.1021000000000001"/>
    <x v="14"/>
    <n v="24"/>
    <x v="1"/>
    <x v="5"/>
  </r>
  <r>
    <x v="1079"/>
    <x v="20"/>
    <x v="3"/>
    <n v="1.7116"/>
    <x v="14"/>
    <n v="24"/>
    <x v="1"/>
    <x v="5"/>
  </r>
  <r>
    <x v="1079"/>
    <x v="0"/>
    <x v="2"/>
    <n v="0.45857389999999998"/>
    <x v="14"/>
    <n v="24"/>
    <x v="1"/>
    <x v="5"/>
  </r>
  <r>
    <x v="1079"/>
    <x v="14"/>
    <x v="2"/>
    <n v="0.79563399999999995"/>
    <x v="14"/>
    <n v="24"/>
    <x v="1"/>
    <x v="5"/>
  </r>
  <r>
    <x v="1079"/>
    <x v="2"/>
    <x v="2"/>
    <n v="0.82018690000000005"/>
    <x v="14"/>
    <n v="24"/>
    <x v="1"/>
    <x v="5"/>
  </r>
  <r>
    <x v="1079"/>
    <x v="5"/>
    <x v="2"/>
    <n v="0.88935750000000002"/>
    <x v="14"/>
    <n v="24"/>
    <x v="1"/>
    <x v="5"/>
  </r>
  <r>
    <x v="1079"/>
    <x v="6"/>
    <x v="2"/>
    <n v="0.81234470000000003"/>
    <x v="14"/>
    <n v="24"/>
    <x v="1"/>
    <x v="5"/>
  </r>
  <r>
    <x v="1079"/>
    <x v="15"/>
    <x v="2"/>
    <n v="0.80593499999999996"/>
    <x v="14"/>
    <n v="24"/>
    <x v="1"/>
    <x v="5"/>
  </r>
  <r>
    <x v="1079"/>
    <x v="8"/>
    <x v="2"/>
    <n v="0.82471550000000005"/>
    <x v="14"/>
    <n v="24"/>
    <x v="1"/>
    <x v="5"/>
  </r>
  <r>
    <x v="1079"/>
    <x v="9"/>
    <x v="2"/>
    <n v="0.97089440000000005"/>
    <x v="14"/>
    <n v="24"/>
    <x v="1"/>
    <x v="5"/>
  </r>
  <r>
    <x v="1079"/>
    <x v="10"/>
    <x v="2"/>
    <n v="0.97528459999999995"/>
    <x v="14"/>
    <n v="24"/>
    <x v="1"/>
    <x v="5"/>
  </r>
  <r>
    <x v="1079"/>
    <x v="12"/>
    <x v="2"/>
    <n v="1.2017070000000001"/>
    <x v="14"/>
    <n v="24"/>
    <x v="1"/>
    <x v="5"/>
  </r>
  <r>
    <x v="1079"/>
    <x v="18"/>
    <x v="2"/>
    <n v="1.658326"/>
    <x v="14"/>
    <n v="24"/>
    <x v="1"/>
    <x v="5"/>
  </r>
  <r>
    <x v="1079"/>
    <x v="19"/>
    <x v="2"/>
    <n v="1.660736"/>
    <x v="14"/>
    <n v="24"/>
    <x v="1"/>
    <x v="5"/>
  </r>
  <r>
    <x v="1079"/>
    <x v="13"/>
    <x v="2"/>
    <n v="0.78551970000000004"/>
    <x v="14"/>
    <n v="24"/>
    <x v="1"/>
    <x v="5"/>
  </r>
  <r>
    <x v="1079"/>
    <x v="20"/>
    <x v="2"/>
    <n v="1.1550450000000001"/>
    <x v="14"/>
    <n v="24"/>
    <x v="1"/>
    <x v="5"/>
  </r>
  <r>
    <x v="1079"/>
    <x v="0"/>
    <x v="0"/>
    <n v="0.21410899999999999"/>
    <x v="14"/>
    <n v="24"/>
    <x v="1"/>
    <x v="5"/>
  </r>
  <r>
    <x v="1079"/>
    <x v="14"/>
    <x v="0"/>
    <n v="0.44274000000000002"/>
    <x v="14"/>
    <n v="24"/>
    <x v="1"/>
    <x v="5"/>
  </r>
  <r>
    <x v="1079"/>
    <x v="2"/>
    <x v="0"/>
    <n v="0.44274000000000002"/>
    <x v="14"/>
    <n v="24"/>
    <x v="1"/>
    <x v="5"/>
  </r>
  <r>
    <x v="1079"/>
    <x v="5"/>
    <x v="0"/>
    <n v="0.16020000000000001"/>
    <x v="14"/>
    <n v="24"/>
    <x v="1"/>
    <x v="5"/>
  </r>
  <r>
    <x v="1079"/>
    <x v="6"/>
    <x v="0"/>
    <n v="0.46920000000000001"/>
    <x v="14"/>
    <n v="24"/>
    <x v="1"/>
    <x v="5"/>
  </r>
  <r>
    <x v="1079"/>
    <x v="15"/>
    <x v="0"/>
    <n v="0.57813000000000003"/>
    <x v="14"/>
    <n v="24"/>
    <x v="1"/>
    <x v="5"/>
  </r>
  <r>
    <x v="1079"/>
    <x v="8"/>
    <x v="0"/>
    <n v="0.57813000000000003"/>
    <x v="14"/>
    <n v="24"/>
    <x v="1"/>
    <x v="5"/>
  </r>
  <r>
    <x v="1079"/>
    <x v="9"/>
    <x v="0"/>
    <n v="0.57813000000000003"/>
    <x v="14"/>
    <n v="24"/>
    <x v="1"/>
    <x v="5"/>
  </r>
  <r>
    <x v="1079"/>
    <x v="10"/>
    <x v="0"/>
    <n v="0.57813000000000003"/>
    <x v="14"/>
    <n v="24"/>
    <x v="1"/>
    <x v="5"/>
  </r>
  <r>
    <x v="1079"/>
    <x v="12"/>
    <x v="0"/>
    <n v="0.57813000000000003"/>
    <x v="14"/>
    <n v="24"/>
    <x v="1"/>
    <x v="5"/>
  </r>
  <r>
    <x v="1079"/>
    <x v="18"/>
    <x v="0"/>
    <n v="0.18329999999999999"/>
    <x v="14"/>
    <n v="24"/>
    <x v="1"/>
    <x v="5"/>
  </r>
  <r>
    <x v="1079"/>
    <x v="19"/>
    <x v="0"/>
    <n v="0.23649999999999999"/>
    <x v="14"/>
    <n v="24"/>
    <x v="1"/>
    <x v="5"/>
  </r>
  <r>
    <x v="1079"/>
    <x v="13"/>
    <x v="0"/>
    <n v="0.18978999999999999"/>
    <x v="14"/>
    <n v="24"/>
    <x v="1"/>
    <x v="5"/>
  </r>
  <r>
    <x v="1079"/>
    <x v="20"/>
    <x v="0"/>
    <n v="0.23649999999999999"/>
    <x v="14"/>
    <n v="24"/>
    <x v="1"/>
    <x v="5"/>
  </r>
  <r>
    <x v="1079"/>
    <x v="0"/>
    <x v="1"/>
    <n v="0.1547171"/>
    <x v="14"/>
    <n v="24"/>
    <x v="1"/>
    <x v="5"/>
  </r>
  <r>
    <x v="1079"/>
    <x v="14"/>
    <x v="1"/>
    <n v="0.28482600000000002"/>
    <x v="14"/>
    <n v="24"/>
    <x v="1"/>
    <x v="5"/>
  </r>
  <r>
    <x v="1079"/>
    <x v="2"/>
    <x v="1"/>
    <n v="0.29047319999999999"/>
    <x v="14"/>
    <n v="24"/>
    <x v="1"/>
    <x v="5"/>
  </r>
  <r>
    <x v="1079"/>
    <x v="5"/>
    <x v="1"/>
    <n v="0.13644249999999999"/>
    <x v="14"/>
    <n v="24"/>
    <x v="1"/>
    <x v="5"/>
  </r>
  <r>
    <x v="1079"/>
    <x v="6"/>
    <x v="1"/>
    <n v="0.2947553"/>
    <x v="14"/>
    <n v="24"/>
    <x v="1"/>
    <x v="5"/>
  </r>
  <r>
    <x v="1079"/>
    <x v="15"/>
    <x v="1"/>
    <n v="0.31833499999999998"/>
    <x v="14"/>
    <n v="24"/>
    <x v="1"/>
    <x v="5"/>
  </r>
  <r>
    <x v="1079"/>
    <x v="8"/>
    <x v="1"/>
    <n v="0.32265450000000001"/>
    <x v="14"/>
    <n v="24"/>
    <x v="1"/>
    <x v="5"/>
  </r>
  <r>
    <x v="1079"/>
    <x v="9"/>
    <x v="1"/>
    <n v="0.35627560000000003"/>
    <x v="14"/>
    <n v="24"/>
    <x v="1"/>
    <x v="5"/>
  </r>
  <r>
    <x v="1079"/>
    <x v="10"/>
    <x v="1"/>
    <n v="0.35728539999999998"/>
    <x v="14"/>
    <n v="24"/>
    <x v="1"/>
    <x v="5"/>
  </r>
  <r>
    <x v="1079"/>
    <x v="12"/>
    <x v="1"/>
    <n v="0.40936260000000002"/>
    <x v="14"/>
    <n v="24"/>
    <x v="1"/>
    <x v="5"/>
  </r>
  <r>
    <x v="1079"/>
    <x v="18"/>
    <x v="1"/>
    <n v="0.42357400000000001"/>
    <x v="14"/>
    <n v="24"/>
    <x v="1"/>
    <x v="5"/>
  </r>
  <r>
    <x v="1079"/>
    <x v="19"/>
    <x v="1"/>
    <n v="0.43636419999999998"/>
    <x v="14"/>
    <n v="24"/>
    <x v="1"/>
    <x v="5"/>
  </r>
  <r>
    <x v="1079"/>
    <x v="13"/>
    <x v="1"/>
    <n v="0.12679029999999999"/>
    <x v="14"/>
    <n v="24"/>
    <x v="1"/>
    <x v="5"/>
  </r>
  <r>
    <x v="1079"/>
    <x v="20"/>
    <x v="1"/>
    <n v="0.32005529999999999"/>
    <x v="14"/>
    <n v="24"/>
    <x v="1"/>
    <x v="5"/>
  </r>
  <r>
    <x v="1080"/>
    <x v="0"/>
    <x v="3"/>
    <n v="0.81989999999999996"/>
    <x v="14"/>
    <n v="26"/>
    <x v="1"/>
    <x v="5"/>
  </r>
  <r>
    <x v="1080"/>
    <x v="14"/>
    <x v="3"/>
    <n v="1.5851999999999999"/>
    <x v="14"/>
    <n v="26"/>
    <x v="1"/>
    <x v="5"/>
  </r>
  <r>
    <x v="1080"/>
    <x v="2"/>
    <x v="3"/>
    <n v="1.6182000000000001"/>
    <x v="14"/>
    <n v="26"/>
    <x v="1"/>
    <x v="5"/>
  </r>
  <r>
    <x v="1080"/>
    <x v="5"/>
    <x v="3"/>
    <n v="1.2324999999999999"/>
    <x v="14"/>
    <n v="26"/>
    <x v="1"/>
    <x v="5"/>
  </r>
  <r>
    <x v="1080"/>
    <x v="6"/>
    <x v="3"/>
    <n v="1.6023000000000001"/>
    <x v="14"/>
    <n v="26"/>
    <x v="1"/>
    <x v="5"/>
  </r>
  <r>
    <x v="1080"/>
    <x v="15"/>
    <x v="3"/>
    <n v="1.7259"/>
    <x v="14"/>
    <n v="26"/>
    <x v="1"/>
    <x v="5"/>
  </r>
  <r>
    <x v="1080"/>
    <x v="8"/>
    <x v="3"/>
    <n v="1.7548999999999999"/>
    <x v="14"/>
    <n v="26"/>
    <x v="1"/>
    <x v="5"/>
  </r>
  <r>
    <x v="1080"/>
    <x v="9"/>
    <x v="3"/>
    <n v="1.9211"/>
    <x v="14"/>
    <n v="26"/>
    <x v="1"/>
    <x v="5"/>
  </r>
  <r>
    <x v="1080"/>
    <x v="10"/>
    <x v="3"/>
    <n v="1.9379"/>
    <x v="14"/>
    <n v="26"/>
    <x v="1"/>
    <x v="5"/>
  </r>
  <r>
    <x v="1080"/>
    <x v="12"/>
    <x v="3"/>
    <n v="2.1898"/>
    <x v="14"/>
    <n v="26"/>
    <x v="1"/>
    <x v="5"/>
  </r>
  <r>
    <x v="1080"/>
    <x v="18"/>
    <x v="3"/>
    <n v="2.2942"/>
    <x v="14"/>
    <n v="26"/>
    <x v="1"/>
    <x v="5"/>
  </r>
  <r>
    <x v="1080"/>
    <x v="19"/>
    <x v="3"/>
    <n v="2.3713000000000002"/>
    <x v="14"/>
    <n v="26"/>
    <x v="1"/>
    <x v="5"/>
  </r>
  <r>
    <x v="1080"/>
    <x v="13"/>
    <x v="3"/>
    <n v="1.0974999999999999"/>
    <x v="14"/>
    <n v="26"/>
    <x v="1"/>
    <x v="5"/>
  </r>
  <r>
    <x v="1080"/>
    <x v="20"/>
    <x v="3"/>
    <n v="1.7505999999999999"/>
    <x v="14"/>
    <n v="26"/>
    <x v="1"/>
    <x v="5"/>
  </r>
  <r>
    <x v="1080"/>
    <x v="0"/>
    <x v="2"/>
    <n v="0.4524764"/>
    <x v="14"/>
    <n v="26"/>
    <x v="1"/>
    <x v="5"/>
  </r>
  <r>
    <x v="1080"/>
    <x v="14"/>
    <x v="2"/>
    <n v="0.84604049999999997"/>
    <x v="14"/>
    <n v="26"/>
    <x v="1"/>
    <x v="5"/>
  </r>
  <r>
    <x v="1080"/>
    <x v="2"/>
    <x v="2"/>
    <n v="0.87286969999999997"/>
    <x v="14"/>
    <n v="26"/>
    <x v="1"/>
    <x v="5"/>
  </r>
  <r>
    <x v="1080"/>
    <x v="5"/>
    <x v="2"/>
    <n v="0.93050790000000005"/>
    <x v="14"/>
    <n v="26"/>
    <x v="1"/>
    <x v="5"/>
  </r>
  <r>
    <x v="1080"/>
    <x v="6"/>
    <x v="2"/>
    <n v="0.83348290000000003"/>
    <x v="14"/>
    <n v="26"/>
    <x v="1"/>
    <x v="5"/>
  </r>
  <r>
    <x v="1080"/>
    <x v="15"/>
    <x v="2"/>
    <n v="0.82504080000000002"/>
    <x v="14"/>
    <n v="26"/>
    <x v="1"/>
    <x v="5"/>
  </r>
  <r>
    <x v="1080"/>
    <x v="8"/>
    <x v="2"/>
    <n v="0.84861799999999998"/>
    <x v="14"/>
    <n v="26"/>
    <x v="1"/>
    <x v="5"/>
  </r>
  <r>
    <x v="1080"/>
    <x v="9"/>
    <x v="2"/>
    <n v="0.9837399"/>
    <x v="14"/>
    <n v="26"/>
    <x v="1"/>
    <x v="5"/>
  </r>
  <r>
    <x v="1080"/>
    <x v="10"/>
    <x v="2"/>
    <n v="0.99739840000000002"/>
    <x v="14"/>
    <n v="26"/>
    <x v="1"/>
    <x v="5"/>
  </r>
  <r>
    <x v="1080"/>
    <x v="12"/>
    <x v="2"/>
    <n v="1.2021949999999999"/>
    <x v="14"/>
    <n v="26"/>
    <x v="1"/>
    <x v="5"/>
  </r>
  <r>
    <x v="1080"/>
    <x v="18"/>
    <x v="2"/>
    <n v="1.6819029999999999"/>
    <x v="14"/>
    <n v="26"/>
    <x v="1"/>
    <x v="5"/>
  </r>
  <r>
    <x v="1080"/>
    <x v="19"/>
    <x v="2"/>
    <n v="1.6913860000000001"/>
    <x v="14"/>
    <n v="26"/>
    <x v="1"/>
    <x v="5"/>
  </r>
  <r>
    <x v="1080"/>
    <x v="13"/>
    <x v="2"/>
    <n v="0.7814489"/>
    <x v="14"/>
    <n v="26"/>
    <x v="1"/>
    <x v="5"/>
  </r>
  <r>
    <x v="1080"/>
    <x v="20"/>
    <x v="2"/>
    <n v="1.186752"/>
    <x v="14"/>
    <n v="26"/>
    <x v="1"/>
    <x v="5"/>
  </r>
  <r>
    <x v="1080"/>
    <x v="0"/>
    <x v="0"/>
    <n v="0.21410899999999999"/>
    <x v="14"/>
    <n v="26"/>
    <x v="1"/>
    <x v="5"/>
  </r>
  <r>
    <x v="1080"/>
    <x v="14"/>
    <x v="0"/>
    <n v="0.44274000000000002"/>
    <x v="14"/>
    <n v="26"/>
    <x v="1"/>
    <x v="5"/>
  </r>
  <r>
    <x v="1080"/>
    <x v="2"/>
    <x v="0"/>
    <n v="0.44274000000000002"/>
    <x v="14"/>
    <n v="26"/>
    <x v="1"/>
    <x v="5"/>
  </r>
  <r>
    <x v="1080"/>
    <x v="5"/>
    <x v="0"/>
    <n v="0.16020000000000001"/>
    <x v="14"/>
    <n v="26"/>
    <x v="1"/>
    <x v="5"/>
  </r>
  <r>
    <x v="1080"/>
    <x v="6"/>
    <x v="0"/>
    <n v="0.46920000000000001"/>
    <x v="14"/>
    <n v="26"/>
    <x v="1"/>
    <x v="5"/>
  </r>
  <r>
    <x v="1080"/>
    <x v="15"/>
    <x v="0"/>
    <n v="0.57813000000000003"/>
    <x v="14"/>
    <n v="26"/>
    <x v="1"/>
    <x v="5"/>
  </r>
  <r>
    <x v="1080"/>
    <x v="8"/>
    <x v="0"/>
    <n v="0.57813000000000003"/>
    <x v="14"/>
    <n v="26"/>
    <x v="1"/>
    <x v="5"/>
  </r>
  <r>
    <x v="1080"/>
    <x v="9"/>
    <x v="0"/>
    <n v="0.57813000000000003"/>
    <x v="14"/>
    <n v="26"/>
    <x v="1"/>
    <x v="5"/>
  </r>
  <r>
    <x v="1080"/>
    <x v="10"/>
    <x v="0"/>
    <n v="0.57813000000000003"/>
    <x v="14"/>
    <n v="26"/>
    <x v="1"/>
    <x v="5"/>
  </r>
  <r>
    <x v="1080"/>
    <x v="12"/>
    <x v="0"/>
    <n v="0.57813000000000003"/>
    <x v="14"/>
    <n v="26"/>
    <x v="1"/>
    <x v="5"/>
  </r>
  <r>
    <x v="1080"/>
    <x v="18"/>
    <x v="0"/>
    <n v="0.18329999999999999"/>
    <x v="14"/>
    <n v="26"/>
    <x v="1"/>
    <x v="5"/>
  </r>
  <r>
    <x v="1080"/>
    <x v="19"/>
    <x v="0"/>
    <n v="0.23649999999999999"/>
    <x v="14"/>
    <n v="26"/>
    <x v="1"/>
    <x v="5"/>
  </r>
  <r>
    <x v="1080"/>
    <x v="13"/>
    <x v="0"/>
    <n v="0.18978999999999999"/>
    <x v="14"/>
    <n v="26"/>
    <x v="1"/>
    <x v="5"/>
  </r>
  <r>
    <x v="1080"/>
    <x v="20"/>
    <x v="0"/>
    <n v="0.23649999999999999"/>
    <x v="14"/>
    <n v="26"/>
    <x v="1"/>
    <x v="5"/>
  </r>
  <r>
    <x v="1080"/>
    <x v="0"/>
    <x v="1"/>
    <n v="0.1533146"/>
    <x v="14"/>
    <n v="26"/>
    <x v="1"/>
    <x v="5"/>
  </r>
  <r>
    <x v="1080"/>
    <x v="14"/>
    <x v="1"/>
    <n v="0.2964195"/>
    <x v="14"/>
    <n v="26"/>
    <x v="1"/>
    <x v="5"/>
  </r>
  <r>
    <x v="1080"/>
    <x v="2"/>
    <x v="1"/>
    <n v="0.30259019999999998"/>
    <x v="14"/>
    <n v="26"/>
    <x v="1"/>
    <x v="5"/>
  </r>
  <r>
    <x v="1080"/>
    <x v="5"/>
    <x v="1"/>
    <n v="0.141792"/>
    <x v="14"/>
    <n v="26"/>
    <x v="1"/>
    <x v="5"/>
  </r>
  <r>
    <x v="1080"/>
    <x v="6"/>
    <x v="1"/>
    <n v="0.29961710000000003"/>
    <x v="14"/>
    <n v="26"/>
    <x v="1"/>
    <x v="5"/>
  </r>
  <r>
    <x v="1080"/>
    <x v="15"/>
    <x v="1"/>
    <n v="0.3227293"/>
    <x v="14"/>
    <n v="26"/>
    <x v="1"/>
    <x v="5"/>
  </r>
  <r>
    <x v="1080"/>
    <x v="8"/>
    <x v="1"/>
    <n v="0.328152"/>
    <x v="14"/>
    <n v="26"/>
    <x v="1"/>
    <x v="5"/>
  </r>
  <r>
    <x v="1080"/>
    <x v="9"/>
    <x v="1"/>
    <n v="0.3592301"/>
    <x v="14"/>
    <n v="26"/>
    <x v="1"/>
    <x v="5"/>
  </r>
  <r>
    <x v="1080"/>
    <x v="10"/>
    <x v="1"/>
    <n v="0.36237150000000001"/>
    <x v="14"/>
    <n v="26"/>
    <x v="1"/>
    <x v="5"/>
  </r>
  <r>
    <x v="1080"/>
    <x v="12"/>
    <x v="1"/>
    <n v="0.40947480000000003"/>
    <x v="14"/>
    <n v="26"/>
    <x v="1"/>
    <x v="5"/>
  </r>
  <r>
    <x v="1080"/>
    <x v="18"/>
    <x v="1"/>
    <n v="0.42899670000000001"/>
    <x v="14"/>
    <n v="26"/>
    <x v="1"/>
    <x v="5"/>
  </r>
  <r>
    <x v="1080"/>
    <x v="19"/>
    <x v="1"/>
    <n v="0.44341380000000002"/>
    <x v="14"/>
    <n v="26"/>
    <x v="1"/>
    <x v="5"/>
  </r>
  <r>
    <x v="1080"/>
    <x v="13"/>
    <x v="1"/>
    <n v="0.12626109999999999"/>
    <x v="14"/>
    <n v="26"/>
    <x v="1"/>
    <x v="5"/>
  </r>
  <r>
    <x v="1080"/>
    <x v="20"/>
    <x v="1"/>
    <n v="0.32734799999999997"/>
    <x v="14"/>
    <n v="26"/>
    <x v="1"/>
    <x v="5"/>
  </r>
  <r>
    <x v="1081"/>
    <x v="0"/>
    <x v="3"/>
    <n v="0.8337"/>
    <x v="14"/>
    <n v="27"/>
    <x v="2"/>
    <x v="6"/>
  </r>
  <r>
    <x v="1081"/>
    <x v="14"/>
    <x v="3"/>
    <n v="1.5942000000000001"/>
    <x v="14"/>
    <n v="27"/>
    <x v="2"/>
    <x v="6"/>
  </r>
  <r>
    <x v="1081"/>
    <x v="2"/>
    <x v="3"/>
    <n v="1.6267"/>
    <x v="14"/>
    <n v="27"/>
    <x v="2"/>
    <x v="6"/>
  </r>
  <r>
    <x v="1081"/>
    <x v="5"/>
    <x v="3"/>
    <n v="1.2476"/>
    <x v="14"/>
    <n v="27"/>
    <x v="2"/>
    <x v="6"/>
  </r>
  <r>
    <x v="1081"/>
    <x v="6"/>
    <x v="3"/>
    <n v="1.6194"/>
    <x v="14"/>
    <n v="27"/>
    <x v="2"/>
    <x v="6"/>
  </r>
  <r>
    <x v="1081"/>
    <x v="15"/>
    <x v="3"/>
    <n v="1.7367999999999999"/>
    <x v="14"/>
    <n v="27"/>
    <x v="2"/>
    <x v="6"/>
  </r>
  <r>
    <x v="1081"/>
    <x v="8"/>
    <x v="3"/>
    <n v="1.7649999999999999"/>
    <x v="14"/>
    <n v="27"/>
    <x v="2"/>
    <x v="6"/>
  </r>
  <r>
    <x v="1081"/>
    <x v="9"/>
    <x v="3"/>
    <n v="1.9308000000000001"/>
    <x v="14"/>
    <n v="27"/>
    <x v="2"/>
    <x v="6"/>
  </r>
  <r>
    <x v="1081"/>
    <x v="10"/>
    <x v="3"/>
    <n v="1.9487000000000001"/>
    <x v="14"/>
    <n v="27"/>
    <x v="2"/>
    <x v="6"/>
  </r>
  <r>
    <x v="1081"/>
    <x v="12"/>
    <x v="3"/>
    <n v="2.2002000000000002"/>
    <x v="14"/>
    <n v="27"/>
    <x v="2"/>
    <x v="6"/>
  </r>
  <r>
    <x v="1081"/>
    <x v="18"/>
    <x v="3"/>
    <n v="2.2942"/>
    <x v="14"/>
    <n v="27"/>
    <x v="2"/>
    <x v="6"/>
  </r>
  <r>
    <x v="1081"/>
    <x v="19"/>
    <x v="3"/>
    <n v="2.3773"/>
    <x v="14"/>
    <n v="27"/>
    <x v="2"/>
    <x v="6"/>
  </r>
  <r>
    <x v="1081"/>
    <x v="13"/>
    <x v="3"/>
    <n v="1.1167"/>
    <x v="14"/>
    <n v="27"/>
    <x v="2"/>
    <x v="6"/>
  </r>
  <r>
    <x v="1081"/>
    <x v="20"/>
    <x v="3"/>
    <n v="1.7685999999999999"/>
    <x v="14"/>
    <n v="27"/>
    <x v="2"/>
    <x v="6"/>
  </r>
  <r>
    <x v="1081"/>
    <x v="0"/>
    <x v="2"/>
    <n v="0.46369589999999999"/>
    <x v="14"/>
    <n v="27"/>
    <x v="2"/>
    <x v="6"/>
  </r>
  <r>
    <x v="1081"/>
    <x v="14"/>
    <x v="2"/>
    <n v="0.85335760000000005"/>
    <x v="14"/>
    <n v="27"/>
    <x v="2"/>
    <x v="6"/>
  </r>
  <r>
    <x v="1081"/>
    <x v="2"/>
    <x v="2"/>
    <n v="0.87978040000000002"/>
    <x v="14"/>
    <n v="27"/>
    <x v="2"/>
    <x v="6"/>
  </r>
  <r>
    <x v="1081"/>
    <x v="5"/>
    <x v="2"/>
    <n v="0.94387080000000001"/>
    <x v="14"/>
    <n v="27"/>
    <x v="2"/>
    <x v="6"/>
  </r>
  <r>
    <x v="1081"/>
    <x v="6"/>
    <x v="2"/>
    <n v="0.84738530000000001"/>
    <x v="14"/>
    <n v="27"/>
    <x v="2"/>
    <x v="6"/>
  </r>
  <r>
    <x v="1081"/>
    <x v="15"/>
    <x v="2"/>
    <n v="0.83390249999999999"/>
    <x v="14"/>
    <n v="27"/>
    <x v="2"/>
    <x v="6"/>
  </r>
  <r>
    <x v="1081"/>
    <x v="8"/>
    <x v="2"/>
    <n v="0.85682930000000002"/>
    <x v="14"/>
    <n v="27"/>
    <x v="2"/>
    <x v="6"/>
  </r>
  <r>
    <x v="1081"/>
    <x v="9"/>
    <x v="2"/>
    <n v="0.99162609999999995"/>
    <x v="14"/>
    <n v="27"/>
    <x v="2"/>
    <x v="6"/>
  </r>
  <r>
    <x v="1081"/>
    <x v="10"/>
    <x v="2"/>
    <n v="1.0061789999999999"/>
    <x v="14"/>
    <n v="27"/>
    <x v="2"/>
    <x v="6"/>
  </r>
  <r>
    <x v="1081"/>
    <x v="12"/>
    <x v="2"/>
    <n v="1.2106509999999999"/>
    <x v="14"/>
    <n v="27"/>
    <x v="2"/>
    <x v="6"/>
  </r>
  <r>
    <x v="1081"/>
    <x v="18"/>
    <x v="2"/>
    <n v="1.6819029999999999"/>
    <x v="14"/>
    <n v="27"/>
    <x v="2"/>
    <x v="6"/>
  </r>
  <r>
    <x v="1081"/>
    <x v="19"/>
    <x v="2"/>
    <n v="1.696264"/>
    <x v="14"/>
    <n v="27"/>
    <x v="2"/>
    <x v="6"/>
  </r>
  <r>
    <x v="1081"/>
    <x v="13"/>
    <x v="2"/>
    <n v="0.79844009999999999"/>
    <x v="14"/>
    <n v="27"/>
    <x v="2"/>
    <x v="6"/>
  </r>
  <r>
    <x v="1081"/>
    <x v="20"/>
    <x v="2"/>
    <n v="1.2013860000000001"/>
    <x v="14"/>
    <n v="27"/>
    <x v="2"/>
    <x v="6"/>
  </r>
  <r>
    <x v="1081"/>
    <x v="0"/>
    <x v="0"/>
    <n v="0.21410899999999999"/>
    <x v="14"/>
    <n v="27"/>
    <x v="2"/>
    <x v="6"/>
  </r>
  <r>
    <x v="1081"/>
    <x v="14"/>
    <x v="0"/>
    <n v="0.44274000000000002"/>
    <x v="14"/>
    <n v="27"/>
    <x v="2"/>
    <x v="6"/>
  </r>
  <r>
    <x v="1081"/>
    <x v="2"/>
    <x v="0"/>
    <n v="0.44274000000000002"/>
    <x v="14"/>
    <n v="27"/>
    <x v="2"/>
    <x v="6"/>
  </r>
  <r>
    <x v="1081"/>
    <x v="5"/>
    <x v="0"/>
    <n v="0.16020000000000001"/>
    <x v="14"/>
    <n v="27"/>
    <x v="2"/>
    <x v="6"/>
  </r>
  <r>
    <x v="1081"/>
    <x v="6"/>
    <x v="0"/>
    <n v="0.46920000000000001"/>
    <x v="14"/>
    <n v="27"/>
    <x v="2"/>
    <x v="6"/>
  </r>
  <r>
    <x v="1081"/>
    <x v="15"/>
    <x v="0"/>
    <n v="0.57813000000000003"/>
    <x v="14"/>
    <n v="27"/>
    <x v="2"/>
    <x v="6"/>
  </r>
  <r>
    <x v="1081"/>
    <x v="8"/>
    <x v="0"/>
    <n v="0.57813000000000003"/>
    <x v="14"/>
    <n v="27"/>
    <x v="2"/>
    <x v="6"/>
  </r>
  <r>
    <x v="1081"/>
    <x v="9"/>
    <x v="0"/>
    <n v="0.57813000000000003"/>
    <x v="14"/>
    <n v="27"/>
    <x v="2"/>
    <x v="6"/>
  </r>
  <r>
    <x v="1081"/>
    <x v="10"/>
    <x v="0"/>
    <n v="0.57813000000000003"/>
    <x v="14"/>
    <n v="27"/>
    <x v="2"/>
    <x v="6"/>
  </r>
  <r>
    <x v="1081"/>
    <x v="12"/>
    <x v="0"/>
    <n v="0.57813000000000003"/>
    <x v="14"/>
    <n v="27"/>
    <x v="2"/>
    <x v="6"/>
  </r>
  <r>
    <x v="1081"/>
    <x v="18"/>
    <x v="0"/>
    <n v="0.18329999999999999"/>
    <x v="14"/>
    <n v="27"/>
    <x v="2"/>
    <x v="6"/>
  </r>
  <r>
    <x v="1081"/>
    <x v="19"/>
    <x v="0"/>
    <n v="0.23649999999999999"/>
    <x v="14"/>
    <n v="27"/>
    <x v="2"/>
    <x v="6"/>
  </r>
  <r>
    <x v="1081"/>
    <x v="13"/>
    <x v="0"/>
    <n v="0.18978999999999999"/>
    <x v="14"/>
    <n v="27"/>
    <x v="2"/>
    <x v="6"/>
  </r>
  <r>
    <x v="1081"/>
    <x v="20"/>
    <x v="0"/>
    <n v="0.23649999999999999"/>
    <x v="14"/>
    <n v="27"/>
    <x v="2"/>
    <x v="6"/>
  </r>
  <r>
    <x v="1081"/>
    <x v="0"/>
    <x v="1"/>
    <n v="0.15589510000000001"/>
    <x v="14"/>
    <n v="27"/>
    <x v="2"/>
    <x v="6"/>
  </r>
  <r>
    <x v="1081"/>
    <x v="14"/>
    <x v="1"/>
    <n v="0.29810239999999999"/>
    <x v="14"/>
    <n v="27"/>
    <x v="2"/>
    <x v="6"/>
  </r>
  <r>
    <x v="1081"/>
    <x v="2"/>
    <x v="1"/>
    <n v="0.3041797"/>
    <x v="14"/>
    <n v="27"/>
    <x v="2"/>
    <x v="6"/>
  </r>
  <r>
    <x v="1081"/>
    <x v="5"/>
    <x v="1"/>
    <n v="0.1435292"/>
    <x v="14"/>
    <n v="27"/>
    <x v="2"/>
    <x v="6"/>
  </r>
  <r>
    <x v="1081"/>
    <x v="6"/>
    <x v="1"/>
    <n v="0.30281459999999999"/>
    <x v="14"/>
    <n v="27"/>
    <x v="2"/>
    <x v="6"/>
  </r>
  <r>
    <x v="1081"/>
    <x v="15"/>
    <x v="1"/>
    <n v="0.32476749999999999"/>
    <x v="14"/>
    <n v="27"/>
    <x v="2"/>
    <x v="6"/>
  </r>
  <r>
    <x v="1081"/>
    <x v="8"/>
    <x v="1"/>
    <n v="0.33004060000000002"/>
    <x v="14"/>
    <n v="27"/>
    <x v="2"/>
    <x v="6"/>
  </r>
  <r>
    <x v="1081"/>
    <x v="9"/>
    <x v="1"/>
    <n v="0.36104389999999997"/>
    <x v="14"/>
    <n v="27"/>
    <x v="2"/>
    <x v="6"/>
  </r>
  <r>
    <x v="1081"/>
    <x v="10"/>
    <x v="1"/>
    <n v="0.36439110000000002"/>
    <x v="14"/>
    <n v="27"/>
    <x v="2"/>
    <x v="6"/>
  </r>
  <r>
    <x v="1081"/>
    <x v="12"/>
    <x v="1"/>
    <n v="0.41141949999999999"/>
    <x v="14"/>
    <n v="27"/>
    <x v="2"/>
    <x v="6"/>
  </r>
  <r>
    <x v="1081"/>
    <x v="18"/>
    <x v="1"/>
    <n v="0.42899670000000001"/>
    <x v="14"/>
    <n v="27"/>
    <x v="2"/>
    <x v="6"/>
  </r>
  <r>
    <x v="1081"/>
    <x v="19"/>
    <x v="1"/>
    <n v="0.44453579999999998"/>
    <x v="14"/>
    <n v="27"/>
    <x v="2"/>
    <x v="6"/>
  </r>
  <r>
    <x v="1081"/>
    <x v="13"/>
    <x v="1"/>
    <n v="0.1284699"/>
    <x v="14"/>
    <n v="27"/>
    <x v="2"/>
    <x v="6"/>
  </r>
  <r>
    <x v="1081"/>
    <x v="20"/>
    <x v="1"/>
    <n v="0.3307138"/>
    <x v="14"/>
    <n v="27"/>
    <x v="2"/>
    <x v="6"/>
  </r>
  <r>
    <x v="1082"/>
    <x v="0"/>
    <x v="3"/>
    <n v="0.82530000000000003"/>
    <x v="14"/>
    <n v="28"/>
    <x v="2"/>
    <x v="6"/>
  </r>
  <r>
    <x v="1082"/>
    <x v="14"/>
    <x v="3"/>
    <n v="1.6040000000000001"/>
    <x v="14"/>
    <n v="28"/>
    <x v="2"/>
    <x v="6"/>
  </r>
  <r>
    <x v="1082"/>
    <x v="2"/>
    <x v="3"/>
    <n v="1.6361000000000001"/>
    <x v="14"/>
    <n v="28"/>
    <x v="2"/>
    <x v="6"/>
  </r>
  <r>
    <x v="1082"/>
    <x v="5"/>
    <x v="3"/>
    <n v="1.2571000000000001"/>
    <x v="14"/>
    <n v="28"/>
    <x v="2"/>
    <x v="6"/>
  </r>
  <r>
    <x v="1082"/>
    <x v="6"/>
    <x v="3"/>
    <n v="1.6257999999999999"/>
    <x v="14"/>
    <n v="28"/>
    <x v="2"/>
    <x v="6"/>
  </r>
  <r>
    <x v="1082"/>
    <x v="15"/>
    <x v="3"/>
    <n v="1.7504999999999999"/>
    <x v="14"/>
    <n v="28"/>
    <x v="2"/>
    <x v="6"/>
  </r>
  <r>
    <x v="1082"/>
    <x v="8"/>
    <x v="3"/>
    <n v="1.7793000000000001"/>
    <x v="14"/>
    <n v="28"/>
    <x v="2"/>
    <x v="6"/>
  </r>
  <r>
    <x v="1082"/>
    <x v="9"/>
    <x v="3"/>
    <n v="1.9442999999999999"/>
    <x v="14"/>
    <n v="28"/>
    <x v="2"/>
    <x v="6"/>
  </r>
  <r>
    <x v="1082"/>
    <x v="10"/>
    <x v="3"/>
    <n v="1.962"/>
    <x v="14"/>
    <n v="28"/>
    <x v="2"/>
    <x v="6"/>
  </r>
  <r>
    <x v="1082"/>
    <x v="12"/>
    <x v="3"/>
    <n v="2.2103000000000002"/>
    <x v="14"/>
    <n v="28"/>
    <x v="2"/>
    <x v="6"/>
  </r>
  <r>
    <x v="1082"/>
    <x v="18"/>
    <x v="3"/>
    <n v="2.2942"/>
    <x v="14"/>
    <n v="28"/>
    <x v="2"/>
    <x v="6"/>
  </r>
  <r>
    <x v="1082"/>
    <x v="19"/>
    <x v="3"/>
    <n v="2.3773"/>
    <x v="14"/>
    <n v="28"/>
    <x v="2"/>
    <x v="6"/>
  </r>
  <r>
    <x v="1082"/>
    <x v="13"/>
    <x v="3"/>
    <n v="1.1273"/>
    <x v="14"/>
    <n v="28"/>
    <x v="2"/>
    <x v="6"/>
  </r>
  <r>
    <x v="1082"/>
    <x v="20"/>
    <x v="3"/>
    <n v="1.7685999999999999"/>
    <x v="14"/>
    <n v="28"/>
    <x v="2"/>
    <x v="6"/>
  </r>
  <r>
    <x v="1082"/>
    <x v="0"/>
    <x v="2"/>
    <n v="0.45686660000000001"/>
    <x v="14"/>
    <n v="28"/>
    <x v="2"/>
    <x v="6"/>
  </r>
  <r>
    <x v="1082"/>
    <x v="14"/>
    <x v="2"/>
    <n v="0.86132500000000001"/>
    <x v="14"/>
    <n v="28"/>
    <x v="2"/>
    <x v="6"/>
  </r>
  <r>
    <x v="1082"/>
    <x v="2"/>
    <x v="2"/>
    <n v="0.88742270000000001"/>
    <x v="14"/>
    <n v="28"/>
    <x v="2"/>
    <x v="6"/>
  </r>
  <r>
    <x v="1082"/>
    <x v="5"/>
    <x v="2"/>
    <n v="0.95227779999999995"/>
    <x v="14"/>
    <n v="28"/>
    <x v="2"/>
    <x v="6"/>
  </r>
  <r>
    <x v="1082"/>
    <x v="6"/>
    <x v="2"/>
    <n v="0.85258860000000003"/>
    <x v="14"/>
    <n v="28"/>
    <x v="2"/>
    <x v="6"/>
  </r>
  <r>
    <x v="1082"/>
    <x v="15"/>
    <x v="2"/>
    <n v="0.84504069999999998"/>
    <x v="14"/>
    <n v="28"/>
    <x v="2"/>
    <x v="6"/>
  </r>
  <r>
    <x v="1082"/>
    <x v="8"/>
    <x v="2"/>
    <n v="0.86845539999999999"/>
    <x v="14"/>
    <n v="28"/>
    <x v="2"/>
    <x v="6"/>
  </r>
  <r>
    <x v="1082"/>
    <x v="9"/>
    <x v="2"/>
    <n v="1.002602"/>
    <x v="14"/>
    <n v="28"/>
    <x v="2"/>
    <x v="6"/>
  </r>
  <r>
    <x v="1082"/>
    <x v="10"/>
    <x v="2"/>
    <n v="1.0169919999999999"/>
    <x v="14"/>
    <n v="28"/>
    <x v="2"/>
    <x v="6"/>
  </r>
  <r>
    <x v="1082"/>
    <x v="12"/>
    <x v="2"/>
    <n v="1.2188619999999999"/>
    <x v="14"/>
    <n v="28"/>
    <x v="2"/>
    <x v="6"/>
  </r>
  <r>
    <x v="1082"/>
    <x v="18"/>
    <x v="2"/>
    <n v="1.6819029999999999"/>
    <x v="14"/>
    <n v="28"/>
    <x v="2"/>
    <x v="6"/>
  </r>
  <r>
    <x v="1082"/>
    <x v="19"/>
    <x v="2"/>
    <n v="1.696264"/>
    <x v="14"/>
    <n v="28"/>
    <x v="2"/>
    <x v="6"/>
  </r>
  <r>
    <x v="1082"/>
    <x v="13"/>
    <x v="2"/>
    <n v="0.8078206"/>
    <x v="14"/>
    <n v="28"/>
    <x v="2"/>
    <x v="6"/>
  </r>
  <r>
    <x v="1082"/>
    <x v="20"/>
    <x v="2"/>
    <n v="1.2013860000000001"/>
    <x v="14"/>
    <n v="28"/>
    <x v="2"/>
    <x v="6"/>
  </r>
  <r>
    <x v="1082"/>
    <x v="0"/>
    <x v="0"/>
    <n v="0.21410899999999999"/>
    <x v="14"/>
    <n v="28"/>
    <x v="2"/>
    <x v="6"/>
  </r>
  <r>
    <x v="1082"/>
    <x v="14"/>
    <x v="0"/>
    <n v="0.44274000000000002"/>
    <x v="14"/>
    <n v="28"/>
    <x v="2"/>
    <x v="6"/>
  </r>
  <r>
    <x v="1082"/>
    <x v="2"/>
    <x v="0"/>
    <n v="0.44274000000000002"/>
    <x v="14"/>
    <n v="28"/>
    <x v="2"/>
    <x v="6"/>
  </r>
  <r>
    <x v="1082"/>
    <x v="5"/>
    <x v="0"/>
    <n v="0.16020000000000001"/>
    <x v="14"/>
    <n v="28"/>
    <x v="2"/>
    <x v="6"/>
  </r>
  <r>
    <x v="1082"/>
    <x v="6"/>
    <x v="0"/>
    <n v="0.46920000000000001"/>
    <x v="14"/>
    <n v="28"/>
    <x v="2"/>
    <x v="6"/>
  </r>
  <r>
    <x v="1082"/>
    <x v="15"/>
    <x v="0"/>
    <n v="0.57813000000000003"/>
    <x v="14"/>
    <n v="28"/>
    <x v="2"/>
    <x v="6"/>
  </r>
  <r>
    <x v="1082"/>
    <x v="8"/>
    <x v="0"/>
    <n v="0.57813000000000003"/>
    <x v="14"/>
    <n v="28"/>
    <x v="2"/>
    <x v="6"/>
  </r>
  <r>
    <x v="1082"/>
    <x v="9"/>
    <x v="0"/>
    <n v="0.57813000000000003"/>
    <x v="14"/>
    <n v="28"/>
    <x v="2"/>
    <x v="6"/>
  </r>
  <r>
    <x v="1082"/>
    <x v="10"/>
    <x v="0"/>
    <n v="0.57813000000000003"/>
    <x v="14"/>
    <n v="28"/>
    <x v="2"/>
    <x v="6"/>
  </r>
  <r>
    <x v="1082"/>
    <x v="12"/>
    <x v="0"/>
    <n v="0.57813000000000003"/>
    <x v="14"/>
    <n v="28"/>
    <x v="2"/>
    <x v="6"/>
  </r>
  <r>
    <x v="1082"/>
    <x v="18"/>
    <x v="0"/>
    <n v="0.18329999999999999"/>
    <x v="14"/>
    <n v="28"/>
    <x v="2"/>
    <x v="6"/>
  </r>
  <r>
    <x v="1082"/>
    <x v="19"/>
    <x v="0"/>
    <n v="0.23649999999999999"/>
    <x v="14"/>
    <n v="28"/>
    <x v="2"/>
    <x v="6"/>
  </r>
  <r>
    <x v="1082"/>
    <x v="13"/>
    <x v="0"/>
    <n v="0.18978999999999999"/>
    <x v="14"/>
    <n v="28"/>
    <x v="2"/>
    <x v="6"/>
  </r>
  <r>
    <x v="1082"/>
    <x v="20"/>
    <x v="0"/>
    <n v="0.23649999999999999"/>
    <x v="14"/>
    <n v="28"/>
    <x v="2"/>
    <x v="6"/>
  </r>
  <r>
    <x v="1082"/>
    <x v="0"/>
    <x v="1"/>
    <n v="0.1543244"/>
    <x v="14"/>
    <n v="28"/>
    <x v="2"/>
    <x v="6"/>
  </r>
  <r>
    <x v="1082"/>
    <x v="14"/>
    <x v="1"/>
    <n v="0.29993500000000001"/>
    <x v="14"/>
    <n v="28"/>
    <x v="2"/>
    <x v="6"/>
  </r>
  <r>
    <x v="1082"/>
    <x v="2"/>
    <x v="1"/>
    <n v="0.30593740000000003"/>
    <x v="14"/>
    <n v="28"/>
    <x v="2"/>
    <x v="6"/>
  </r>
  <r>
    <x v="1082"/>
    <x v="5"/>
    <x v="1"/>
    <n v="0.1446221"/>
    <x v="14"/>
    <n v="28"/>
    <x v="2"/>
    <x v="6"/>
  </r>
  <r>
    <x v="1082"/>
    <x v="6"/>
    <x v="1"/>
    <n v="0.30401139999999999"/>
    <x v="14"/>
    <n v="28"/>
    <x v="2"/>
    <x v="6"/>
  </r>
  <r>
    <x v="1082"/>
    <x v="15"/>
    <x v="1"/>
    <n v="0.32732919999999999"/>
    <x v="14"/>
    <n v="28"/>
    <x v="2"/>
    <x v="6"/>
  </r>
  <r>
    <x v="1082"/>
    <x v="8"/>
    <x v="1"/>
    <n v="0.33271460000000003"/>
    <x v="14"/>
    <n v="28"/>
    <x v="2"/>
    <x v="6"/>
  </r>
  <r>
    <x v="1082"/>
    <x v="9"/>
    <x v="1"/>
    <n v="0.36356830000000001"/>
    <x v="14"/>
    <n v="28"/>
    <x v="2"/>
    <x v="6"/>
  </r>
  <r>
    <x v="1082"/>
    <x v="10"/>
    <x v="1"/>
    <n v="0.36687809999999998"/>
    <x v="14"/>
    <n v="28"/>
    <x v="2"/>
    <x v="6"/>
  </r>
  <r>
    <x v="1082"/>
    <x v="12"/>
    <x v="1"/>
    <n v="0.41330810000000001"/>
    <x v="14"/>
    <n v="28"/>
    <x v="2"/>
    <x v="6"/>
  </r>
  <r>
    <x v="1082"/>
    <x v="18"/>
    <x v="1"/>
    <n v="0.42899670000000001"/>
    <x v="14"/>
    <n v="28"/>
    <x v="2"/>
    <x v="6"/>
  </r>
  <r>
    <x v="1082"/>
    <x v="19"/>
    <x v="1"/>
    <n v="0.44453579999999998"/>
    <x v="14"/>
    <n v="28"/>
    <x v="2"/>
    <x v="6"/>
  </r>
  <r>
    <x v="1082"/>
    <x v="13"/>
    <x v="1"/>
    <n v="0.12968940000000001"/>
    <x v="14"/>
    <n v="28"/>
    <x v="2"/>
    <x v="6"/>
  </r>
  <r>
    <x v="1082"/>
    <x v="20"/>
    <x v="1"/>
    <n v="0.3307138"/>
    <x v="14"/>
    <n v="28"/>
    <x v="2"/>
    <x v="6"/>
  </r>
  <r>
    <x v="1083"/>
    <x v="0"/>
    <x v="3"/>
    <n v="0.83740000000000003"/>
    <x v="14"/>
    <n v="29"/>
    <x v="2"/>
    <x v="6"/>
  </r>
  <r>
    <x v="1083"/>
    <x v="14"/>
    <x v="3"/>
    <n v="1.5828"/>
    <x v="14"/>
    <n v="29"/>
    <x v="2"/>
    <x v="6"/>
  </r>
  <r>
    <x v="1083"/>
    <x v="2"/>
    <x v="3"/>
    <n v="1.613"/>
    <x v="14"/>
    <n v="29"/>
    <x v="2"/>
    <x v="6"/>
  </r>
  <r>
    <x v="1083"/>
    <x v="5"/>
    <x v="3"/>
    <n v="1.2363"/>
    <x v="14"/>
    <n v="29"/>
    <x v="2"/>
    <x v="6"/>
  </r>
  <r>
    <x v="1083"/>
    <x v="6"/>
    <x v="3"/>
    <n v="1.6119000000000001"/>
    <x v="14"/>
    <n v="29"/>
    <x v="2"/>
    <x v="6"/>
  </r>
  <r>
    <x v="1083"/>
    <x v="15"/>
    <x v="3"/>
    <n v="1.7364999999999999"/>
    <x v="14"/>
    <n v="29"/>
    <x v="2"/>
    <x v="6"/>
  </r>
  <r>
    <x v="1083"/>
    <x v="8"/>
    <x v="3"/>
    <n v="1.7604"/>
    <x v="14"/>
    <n v="29"/>
    <x v="2"/>
    <x v="6"/>
  </r>
  <r>
    <x v="1083"/>
    <x v="9"/>
    <x v="3"/>
    <n v="1.9325000000000001"/>
    <x v="14"/>
    <n v="29"/>
    <x v="2"/>
    <x v="6"/>
  </r>
  <r>
    <x v="1083"/>
    <x v="10"/>
    <x v="3"/>
    <n v="1.9440999999999999"/>
    <x v="14"/>
    <n v="29"/>
    <x v="2"/>
    <x v="6"/>
  </r>
  <r>
    <x v="1083"/>
    <x v="12"/>
    <x v="3"/>
    <n v="2.2075"/>
    <x v="14"/>
    <n v="29"/>
    <x v="2"/>
    <x v="6"/>
  </r>
  <r>
    <x v="1083"/>
    <x v="18"/>
    <x v="3"/>
    <n v="2.2652000000000001"/>
    <x v="14"/>
    <n v="29"/>
    <x v="2"/>
    <x v="6"/>
  </r>
  <r>
    <x v="1083"/>
    <x v="19"/>
    <x v="3"/>
    <n v="2.3527"/>
    <x v="14"/>
    <n v="29"/>
    <x v="2"/>
    <x v="6"/>
  </r>
  <r>
    <x v="1083"/>
    <x v="13"/>
    <x v="3"/>
    <n v="1.1426000000000001"/>
    <x v="14"/>
    <n v="29"/>
    <x v="2"/>
    <x v="6"/>
  </r>
  <r>
    <x v="1083"/>
    <x v="20"/>
    <x v="3"/>
    <n v="1.7685999999999999"/>
    <x v="14"/>
    <n v="29"/>
    <x v="2"/>
    <x v="6"/>
  </r>
  <r>
    <x v="1083"/>
    <x v="0"/>
    <x v="2"/>
    <n v="0.46670400000000001"/>
    <x v="14"/>
    <n v="29"/>
    <x v="2"/>
    <x v="6"/>
  </r>
  <r>
    <x v="1083"/>
    <x v="14"/>
    <x v="2"/>
    <n v="0.84408930000000004"/>
    <x v="14"/>
    <n v="29"/>
    <x v="2"/>
    <x v="6"/>
  </r>
  <r>
    <x v="1083"/>
    <x v="2"/>
    <x v="2"/>
    <n v="0.86864220000000003"/>
    <x v="14"/>
    <n v="29"/>
    <x v="2"/>
    <x v="6"/>
  </r>
  <r>
    <x v="1083"/>
    <x v="5"/>
    <x v="2"/>
    <n v="0.9338708"/>
    <x v="14"/>
    <n v="29"/>
    <x v="2"/>
    <x v="6"/>
  </r>
  <r>
    <x v="1083"/>
    <x v="6"/>
    <x v="2"/>
    <n v="0.84128780000000003"/>
    <x v="14"/>
    <n v="29"/>
    <x v="2"/>
    <x v="6"/>
  </r>
  <r>
    <x v="1083"/>
    <x v="15"/>
    <x v="2"/>
    <n v="0.83365860000000003"/>
    <x v="14"/>
    <n v="29"/>
    <x v="2"/>
    <x v="6"/>
  </r>
  <r>
    <x v="1083"/>
    <x v="8"/>
    <x v="2"/>
    <n v="0.8530896"/>
    <x v="14"/>
    <n v="29"/>
    <x v="2"/>
    <x v="6"/>
  </r>
  <r>
    <x v="1083"/>
    <x v="9"/>
    <x v="2"/>
    <n v="0.99300820000000001"/>
    <x v="14"/>
    <n v="29"/>
    <x v="2"/>
    <x v="6"/>
  </r>
  <r>
    <x v="1083"/>
    <x v="10"/>
    <x v="2"/>
    <n v="1.0024390000000001"/>
    <x v="14"/>
    <n v="29"/>
    <x v="2"/>
    <x v="6"/>
  </r>
  <r>
    <x v="1083"/>
    <x v="12"/>
    <x v="2"/>
    <n v="1.216585"/>
    <x v="14"/>
    <n v="29"/>
    <x v="2"/>
    <x v="6"/>
  </r>
  <r>
    <x v="1083"/>
    <x v="18"/>
    <x v="2"/>
    <n v="1.658326"/>
    <x v="14"/>
    <n v="29"/>
    <x v="2"/>
    <x v="6"/>
  </r>
  <r>
    <x v="1083"/>
    <x v="19"/>
    <x v="2"/>
    <n v="1.676264"/>
    <x v="14"/>
    <n v="29"/>
    <x v="2"/>
    <x v="6"/>
  </r>
  <r>
    <x v="1083"/>
    <x v="13"/>
    <x v="2"/>
    <n v="0.82136050000000005"/>
    <x v="14"/>
    <n v="29"/>
    <x v="2"/>
    <x v="6"/>
  </r>
  <r>
    <x v="1083"/>
    <x v="20"/>
    <x v="2"/>
    <n v="1.2013860000000001"/>
    <x v="14"/>
    <n v="29"/>
    <x v="2"/>
    <x v="6"/>
  </r>
  <r>
    <x v="1083"/>
    <x v="0"/>
    <x v="0"/>
    <n v="0.21410899999999999"/>
    <x v="14"/>
    <n v="29"/>
    <x v="2"/>
    <x v="6"/>
  </r>
  <r>
    <x v="1083"/>
    <x v="14"/>
    <x v="0"/>
    <n v="0.44274000000000002"/>
    <x v="14"/>
    <n v="29"/>
    <x v="2"/>
    <x v="6"/>
  </r>
  <r>
    <x v="1083"/>
    <x v="2"/>
    <x v="0"/>
    <n v="0.44274000000000002"/>
    <x v="14"/>
    <n v="29"/>
    <x v="2"/>
    <x v="6"/>
  </r>
  <r>
    <x v="1083"/>
    <x v="5"/>
    <x v="0"/>
    <n v="0.16020000000000001"/>
    <x v="14"/>
    <n v="29"/>
    <x v="2"/>
    <x v="6"/>
  </r>
  <r>
    <x v="1083"/>
    <x v="6"/>
    <x v="0"/>
    <n v="0.46920000000000001"/>
    <x v="14"/>
    <n v="29"/>
    <x v="2"/>
    <x v="6"/>
  </r>
  <r>
    <x v="1083"/>
    <x v="15"/>
    <x v="0"/>
    <n v="0.57813000000000003"/>
    <x v="14"/>
    <n v="29"/>
    <x v="2"/>
    <x v="6"/>
  </r>
  <r>
    <x v="1083"/>
    <x v="8"/>
    <x v="0"/>
    <n v="0.57813000000000003"/>
    <x v="14"/>
    <n v="29"/>
    <x v="2"/>
    <x v="6"/>
  </r>
  <r>
    <x v="1083"/>
    <x v="9"/>
    <x v="0"/>
    <n v="0.57813000000000003"/>
    <x v="14"/>
    <n v="29"/>
    <x v="2"/>
    <x v="6"/>
  </r>
  <r>
    <x v="1083"/>
    <x v="10"/>
    <x v="0"/>
    <n v="0.57813000000000003"/>
    <x v="14"/>
    <n v="29"/>
    <x v="2"/>
    <x v="6"/>
  </r>
  <r>
    <x v="1083"/>
    <x v="12"/>
    <x v="0"/>
    <n v="0.57813000000000003"/>
    <x v="14"/>
    <n v="29"/>
    <x v="2"/>
    <x v="6"/>
  </r>
  <r>
    <x v="1083"/>
    <x v="18"/>
    <x v="0"/>
    <n v="0.18329999999999999"/>
    <x v="14"/>
    <n v="29"/>
    <x v="2"/>
    <x v="6"/>
  </r>
  <r>
    <x v="1083"/>
    <x v="19"/>
    <x v="0"/>
    <n v="0.23649999999999999"/>
    <x v="14"/>
    <n v="29"/>
    <x v="2"/>
    <x v="6"/>
  </r>
  <r>
    <x v="1083"/>
    <x v="13"/>
    <x v="0"/>
    <n v="0.18978999999999999"/>
    <x v="14"/>
    <n v="29"/>
    <x v="2"/>
    <x v="6"/>
  </r>
  <r>
    <x v="1083"/>
    <x v="20"/>
    <x v="0"/>
    <n v="0.23649999999999999"/>
    <x v="14"/>
    <n v="29"/>
    <x v="2"/>
    <x v="6"/>
  </r>
  <r>
    <x v="1083"/>
    <x v="0"/>
    <x v="1"/>
    <n v="0.156587"/>
    <x v="14"/>
    <n v="29"/>
    <x v="2"/>
    <x v="6"/>
  </r>
  <r>
    <x v="1083"/>
    <x v="14"/>
    <x v="1"/>
    <n v="0.29597069999999998"/>
    <x v="14"/>
    <n v="29"/>
    <x v="2"/>
    <x v="6"/>
  </r>
  <r>
    <x v="1083"/>
    <x v="2"/>
    <x v="1"/>
    <n v="0.30161789999999999"/>
    <x v="14"/>
    <n v="29"/>
    <x v="2"/>
    <x v="6"/>
  </r>
  <r>
    <x v="1083"/>
    <x v="5"/>
    <x v="1"/>
    <n v="0.1422292"/>
    <x v="14"/>
    <n v="29"/>
    <x v="2"/>
    <x v="6"/>
  </r>
  <r>
    <x v="1083"/>
    <x v="6"/>
    <x v="1"/>
    <n v="0.30141220000000002"/>
    <x v="14"/>
    <n v="29"/>
    <x v="2"/>
    <x v="6"/>
  </r>
  <r>
    <x v="1083"/>
    <x v="15"/>
    <x v="1"/>
    <n v="0.32471139999999998"/>
    <x v="14"/>
    <n v="29"/>
    <x v="2"/>
    <x v="6"/>
  </r>
  <r>
    <x v="1083"/>
    <x v="8"/>
    <x v="1"/>
    <n v="0.32918049999999999"/>
    <x v="14"/>
    <n v="29"/>
    <x v="2"/>
    <x v="6"/>
  </r>
  <r>
    <x v="1083"/>
    <x v="9"/>
    <x v="1"/>
    <n v="0.36136180000000001"/>
    <x v="14"/>
    <n v="29"/>
    <x v="2"/>
    <x v="6"/>
  </r>
  <r>
    <x v="1083"/>
    <x v="10"/>
    <x v="1"/>
    <n v="0.36353089999999999"/>
    <x v="14"/>
    <n v="29"/>
    <x v="2"/>
    <x v="6"/>
  </r>
  <r>
    <x v="1083"/>
    <x v="12"/>
    <x v="1"/>
    <n v="0.4127845"/>
    <x v="14"/>
    <n v="29"/>
    <x v="2"/>
    <x v="6"/>
  </r>
  <r>
    <x v="1083"/>
    <x v="18"/>
    <x v="1"/>
    <n v="0.42357400000000001"/>
    <x v="14"/>
    <n v="29"/>
    <x v="2"/>
    <x v="6"/>
  </r>
  <r>
    <x v="1083"/>
    <x v="19"/>
    <x v="1"/>
    <n v="0.43993579999999999"/>
    <x v="14"/>
    <n v="29"/>
    <x v="2"/>
    <x v="6"/>
  </r>
  <r>
    <x v="1083"/>
    <x v="13"/>
    <x v="1"/>
    <n v="0.1314496"/>
    <x v="14"/>
    <n v="29"/>
    <x v="2"/>
    <x v="6"/>
  </r>
  <r>
    <x v="1083"/>
    <x v="20"/>
    <x v="1"/>
    <n v="0.3307138"/>
    <x v="14"/>
    <n v="29"/>
    <x v="2"/>
    <x v="6"/>
  </r>
  <r>
    <x v="1084"/>
    <x v="0"/>
    <x v="3"/>
    <n v="0.82720000000000005"/>
    <x v="14"/>
    <n v="25"/>
    <x v="1"/>
    <x v="5"/>
  </r>
  <r>
    <x v="1084"/>
    <x v="14"/>
    <x v="3"/>
    <n v="1.5506"/>
    <x v="14"/>
    <n v="25"/>
    <x v="1"/>
    <x v="5"/>
  </r>
  <r>
    <x v="1084"/>
    <x v="2"/>
    <x v="3"/>
    <n v="1.5868"/>
    <x v="14"/>
    <n v="25"/>
    <x v="1"/>
    <x v="5"/>
  </r>
  <r>
    <x v="1084"/>
    <x v="5"/>
    <x v="3"/>
    <n v="1.2067000000000001"/>
    <x v="14"/>
    <n v="25"/>
    <x v="1"/>
    <x v="5"/>
  </r>
  <r>
    <x v="1084"/>
    <x v="6"/>
    <x v="3"/>
    <n v="1.5875999999999999"/>
    <x v="14"/>
    <n v="25"/>
    <x v="1"/>
    <x v="5"/>
  </r>
  <r>
    <x v="1084"/>
    <x v="15"/>
    <x v="3"/>
    <n v="1.7078"/>
    <x v="14"/>
    <n v="25"/>
    <x v="1"/>
    <x v="5"/>
  </r>
  <r>
    <x v="1084"/>
    <x v="8"/>
    <x v="3"/>
    <n v="1.7383"/>
    <x v="14"/>
    <n v="25"/>
    <x v="1"/>
    <x v="5"/>
  </r>
  <r>
    <x v="1084"/>
    <x v="9"/>
    <x v="3"/>
    <n v="1.9036"/>
    <x v="14"/>
    <n v="25"/>
    <x v="1"/>
    <x v="5"/>
  </r>
  <r>
    <x v="1084"/>
    <x v="10"/>
    <x v="3"/>
    <n v="1.9205000000000001"/>
    <x v="14"/>
    <n v="25"/>
    <x v="1"/>
    <x v="5"/>
  </r>
  <r>
    <x v="1084"/>
    <x v="12"/>
    <x v="3"/>
    <n v="2.1911999999999998"/>
    <x v="14"/>
    <n v="25"/>
    <x v="1"/>
    <x v="5"/>
  </r>
  <r>
    <x v="1084"/>
    <x v="18"/>
    <x v="3"/>
    <n v="2.2652000000000001"/>
    <x v="14"/>
    <n v="25"/>
    <x v="1"/>
    <x v="5"/>
  </r>
  <r>
    <x v="1084"/>
    <x v="19"/>
    <x v="3"/>
    <n v="2.3466999999999998"/>
    <x v="14"/>
    <n v="25"/>
    <x v="1"/>
    <x v="5"/>
  </r>
  <r>
    <x v="1084"/>
    <x v="13"/>
    <x v="3"/>
    <n v="1.0722"/>
    <x v="14"/>
    <n v="25"/>
    <x v="1"/>
    <x v="5"/>
  </r>
  <r>
    <x v="1084"/>
    <x v="20"/>
    <x v="3"/>
    <n v="1.7505999999999999"/>
    <x v="14"/>
    <n v="25"/>
    <x v="1"/>
    <x v="5"/>
  </r>
  <r>
    <x v="1084"/>
    <x v="0"/>
    <x v="2"/>
    <n v="0.45841130000000002"/>
    <x v="14"/>
    <n v="25"/>
    <x v="1"/>
    <x v="5"/>
  </r>
  <r>
    <x v="1084"/>
    <x v="14"/>
    <x v="2"/>
    <n v="0.81791049999999998"/>
    <x v="14"/>
    <n v="25"/>
    <x v="1"/>
    <x v="5"/>
  </r>
  <r>
    <x v="1084"/>
    <x v="2"/>
    <x v="2"/>
    <n v="0.84734129999999996"/>
    <x v="14"/>
    <n v="25"/>
    <x v="1"/>
    <x v="5"/>
  </r>
  <r>
    <x v="1084"/>
    <x v="5"/>
    <x v="2"/>
    <n v="0.90767609999999999"/>
    <x v="14"/>
    <n v="25"/>
    <x v="1"/>
    <x v="5"/>
  </r>
  <r>
    <x v="1084"/>
    <x v="6"/>
    <x v="2"/>
    <n v="0.82153169999999998"/>
    <x v="14"/>
    <n v="25"/>
    <x v="1"/>
    <x v="5"/>
  </r>
  <r>
    <x v="1084"/>
    <x v="15"/>
    <x v="2"/>
    <n v="0.81032530000000003"/>
    <x v="14"/>
    <n v="25"/>
    <x v="1"/>
    <x v="5"/>
  </r>
  <r>
    <x v="1084"/>
    <x v="8"/>
    <x v="2"/>
    <n v="0.83512200000000003"/>
    <x v="14"/>
    <n v="25"/>
    <x v="1"/>
    <x v="5"/>
  </r>
  <r>
    <x v="1084"/>
    <x v="9"/>
    <x v="2"/>
    <n v="0.96951220000000005"/>
    <x v="14"/>
    <n v="25"/>
    <x v="1"/>
    <x v="5"/>
  </r>
  <r>
    <x v="1084"/>
    <x v="10"/>
    <x v="2"/>
    <n v="0.98325220000000002"/>
    <x v="14"/>
    <n v="25"/>
    <x v="1"/>
    <x v="5"/>
  </r>
  <r>
    <x v="1084"/>
    <x v="12"/>
    <x v="2"/>
    <n v="1.203333"/>
    <x v="14"/>
    <n v="25"/>
    <x v="1"/>
    <x v="5"/>
  </r>
  <r>
    <x v="1084"/>
    <x v="18"/>
    <x v="2"/>
    <n v="1.658326"/>
    <x v="14"/>
    <n v="25"/>
    <x v="1"/>
    <x v="5"/>
  </r>
  <r>
    <x v="1084"/>
    <x v="19"/>
    <x v="2"/>
    <n v="1.671386"/>
    <x v="14"/>
    <n v="25"/>
    <x v="1"/>
    <x v="5"/>
  </r>
  <r>
    <x v="1084"/>
    <x v="13"/>
    <x v="2"/>
    <n v="0.7590595"/>
    <x v="14"/>
    <n v="25"/>
    <x v="1"/>
    <x v="5"/>
  </r>
  <r>
    <x v="1084"/>
    <x v="20"/>
    <x v="2"/>
    <n v="1.186752"/>
    <x v="14"/>
    <n v="25"/>
    <x v="1"/>
    <x v="5"/>
  </r>
  <r>
    <x v="1084"/>
    <x v="0"/>
    <x v="0"/>
    <n v="0.21410899999999999"/>
    <x v="14"/>
    <n v="25"/>
    <x v="1"/>
    <x v="5"/>
  </r>
  <r>
    <x v="1084"/>
    <x v="14"/>
    <x v="0"/>
    <n v="0.44274000000000002"/>
    <x v="14"/>
    <n v="25"/>
    <x v="1"/>
    <x v="5"/>
  </r>
  <r>
    <x v="1084"/>
    <x v="2"/>
    <x v="0"/>
    <n v="0.44274000000000002"/>
    <x v="14"/>
    <n v="25"/>
    <x v="1"/>
    <x v="5"/>
  </r>
  <r>
    <x v="1084"/>
    <x v="5"/>
    <x v="0"/>
    <n v="0.16020000000000001"/>
    <x v="14"/>
    <n v="25"/>
    <x v="1"/>
    <x v="5"/>
  </r>
  <r>
    <x v="1084"/>
    <x v="6"/>
    <x v="0"/>
    <n v="0.46920000000000001"/>
    <x v="14"/>
    <n v="25"/>
    <x v="1"/>
    <x v="5"/>
  </r>
  <r>
    <x v="1084"/>
    <x v="15"/>
    <x v="0"/>
    <n v="0.57813000000000003"/>
    <x v="14"/>
    <n v="25"/>
    <x v="1"/>
    <x v="5"/>
  </r>
  <r>
    <x v="1084"/>
    <x v="8"/>
    <x v="0"/>
    <n v="0.57813000000000003"/>
    <x v="14"/>
    <n v="25"/>
    <x v="1"/>
    <x v="5"/>
  </r>
  <r>
    <x v="1084"/>
    <x v="9"/>
    <x v="0"/>
    <n v="0.57813000000000003"/>
    <x v="14"/>
    <n v="25"/>
    <x v="1"/>
    <x v="5"/>
  </r>
  <r>
    <x v="1084"/>
    <x v="10"/>
    <x v="0"/>
    <n v="0.57813000000000003"/>
    <x v="14"/>
    <n v="25"/>
    <x v="1"/>
    <x v="5"/>
  </r>
  <r>
    <x v="1084"/>
    <x v="12"/>
    <x v="0"/>
    <n v="0.57813000000000003"/>
    <x v="14"/>
    <n v="25"/>
    <x v="1"/>
    <x v="5"/>
  </r>
  <r>
    <x v="1084"/>
    <x v="18"/>
    <x v="0"/>
    <n v="0.18329999999999999"/>
    <x v="14"/>
    <n v="25"/>
    <x v="1"/>
    <x v="5"/>
  </r>
  <r>
    <x v="1084"/>
    <x v="19"/>
    <x v="0"/>
    <n v="0.23649999999999999"/>
    <x v="14"/>
    <n v="25"/>
    <x v="1"/>
    <x v="5"/>
  </r>
  <r>
    <x v="1084"/>
    <x v="13"/>
    <x v="0"/>
    <n v="0.18978999999999999"/>
    <x v="14"/>
    <n v="25"/>
    <x v="1"/>
    <x v="5"/>
  </r>
  <r>
    <x v="1084"/>
    <x v="20"/>
    <x v="0"/>
    <n v="0.23649999999999999"/>
    <x v="14"/>
    <n v="25"/>
    <x v="1"/>
    <x v="5"/>
  </r>
  <r>
    <x v="1084"/>
    <x v="0"/>
    <x v="1"/>
    <n v="0.1546797"/>
    <x v="14"/>
    <n v="25"/>
    <x v="1"/>
    <x v="5"/>
  </r>
  <r>
    <x v="1084"/>
    <x v="14"/>
    <x v="1"/>
    <n v="0.28994959999999997"/>
    <x v="14"/>
    <n v="25"/>
    <x v="1"/>
    <x v="5"/>
  </r>
  <r>
    <x v="1084"/>
    <x v="2"/>
    <x v="1"/>
    <n v="0.2967187"/>
    <x v="14"/>
    <n v="25"/>
    <x v="1"/>
    <x v="5"/>
  </r>
  <r>
    <x v="1084"/>
    <x v="5"/>
    <x v="1"/>
    <n v="0.1388239"/>
    <x v="14"/>
    <n v="25"/>
    <x v="1"/>
    <x v="5"/>
  </r>
  <r>
    <x v="1084"/>
    <x v="6"/>
    <x v="1"/>
    <n v="0.29686829999999997"/>
    <x v="14"/>
    <n v="25"/>
    <x v="1"/>
    <x v="5"/>
  </r>
  <r>
    <x v="1084"/>
    <x v="15"/>
    <x v="1"/>
    <n v="0.31934469999999998"/>
    <x v="14"/>
    <n v="25"/>
    <x v="1"/>
    <x v="5"/>
  </r>
  <r>
    <x v="1084"/>
    <x v="8"/>
    <x v="1"/>
    <n v="0.325048"/>
    <x v="14"/>
    <n v="25"/>
    <x v="1"/>
    <x v="5"/>
  </r>
  <r>
    <x v="1084"/>
    <x v="9"/>
    <x v="1"/>
    <n v="0.35595769999999999"/>
    <x v="14"/>
    <n v="25"/>
    <x v="1"/>
    <x v="5"/>
  </r>
  <r>
    <x v="1084"/>
    <x v="10"/>
    <x v="1"/>
    <n v="0.35911789999999999"/>
    <x v="14"/>
    <n v="25"/>
    <x v="1"/>
    <x v="5"/>
  </r>
  <r>
    <x v="1084"/>
    <x v="12"/>
    <x v="1"/>
    <n v="0.40973660000000001"/>
    <x v="14"/>
    <n v="25"/>
    <x v="1"/>
    <x v="5"/>
  </r>
  <r>
    <x v="1084"/>
    <x v="18"/>
    <x v="1"/>
    <n v="0.42357400000000001"/>
    <x v="14"/>
    <n v="25"/>
    <x v="1"/>
    <x v="5"/>
  </r>
  <r>
    <x v="1084"/>
    <x v="19"/>
    <x v="1"/>
    <n v="0.43881379999999998"/>
    <x v="14"/>
    <n v="25"/>
    <x v="1"/>
    <x v="5"/>
  </r>
  <r>
    <x v="1084"/>
    <x v="13"/>
    <x v="1"/>
    <n v="0.1233504"/>
    <x v="14"/>
    <n v="25"/>
    <x v="1"/>
    <x v="5"/>
  </r>
  <r>
    <x v="1084"/>
    <x v="20"/>
    <x v="1"/>
    <n v="0.32734799999999997"/>
    <x v="14"/>
    <n v="25"/>
    <x v="1"/>
    <x v="5"/>
  </r>
  <r>
    <x v="1085"/>
    <x v="0"/>
    <x v="3"/>
    <n v="0.83709999999999996"/>
    <x v="14"/>
    <n v="30"/>
    <x v="2"/>
    <x v="6"/>
  </r>
  <r>
    <x v="1085"/>
    <x v="14"/>
    <x v="3"/>
    <n v="1.5645"/>
    <x v="14"/>
    <n v="30"/>
    <x v="2"/>
    <x v="6"/>
  </r>
  <r>
    <x v="1085"/>
    <x v="2"/>
    <x v="3"/>
    <n v="1.5955999999999999"/>
    <x v="14"/>
    <n v="30"/>
    <x v="2"/>
    <x v="6"/>
  </r>
  <r>
    <x v="1085"/>
    <x v="5"/>
    <x v="3"/>
    <n v="1.2195"/>
    <x v="14"/>
    <n v="30"/>
    <x v="2"/>
    <x v="6"/>
  </r>
  <r>
    <x v="1085"/>
    <x v="6"/>
    <x v="3"/>
    <n v="1.5916999999999999"/>
    <x v="14"/>
    <n v="30"/>
    <x v="2"/>
    <x v="6"/>
  </r>
  <r>
    <x v="1085"/>
    <x v="15"/>
    <x v="3"/>
    <n v="1.7256"/>
    <x v="14"/>
    <n v="30"/>
    <x v="2"/>
    <x v="6"/>
  </r>
  <r>
    <x v="1085"/>
    <x v="8"/>
    <x v="3"/>
    <n v="1.7504999999999999"/>
    <x v="14"/>
    <n v="30"/>
    <x v="2"/>
    <x v="6"/>
  </r>
  <r>
    <x v="1085"/>
    <x v="9"/>
    <x v="3"/>
    <n v="1.9215"/>
    <x v="14"/>
    <n v="30"/>
    <x v="2"/>
    <x v="6"/>
  </r>
  <r>
    <x v="1085"/>
    <x v="10"/>
    <x v="3"/>
    <n v="1.9332"/>
    <x v="14"/>
    <n v="30"/>
    <x v="2"/>
    <x v="6"/>
  </r>
  <r>
    <x v="1085"/>
    <x v="12"/>
    <x v="3"/>
    <n v="2.1987999999999999"/>
    <x v="14"/>
    <n v="30"/>
    <x v="2"/>
    <x v="6"/>
  </r>
  <r>
    <x v="1085"/>
    <x v="18"/>
    <x v="3"/>
    <n v="2.2652000000000001"/>
    <x v="14"/>
    <n v="30"/>
    <x v="2"/>
    <x v="6"/>
  </r>
  <r>
    <x v="1085"/>
    <x v="19"/>
    <x v="3"/>
    <n v="2.3487"/>
    <x v="14"/>
    <n v="30"/>
    <x v="2"/>
    <x v="6"/>
  </r>
  <r>
    <x v="1085"/>
    <x v="13"/>
    <x v="3"/>
    <n v="1.1201000000000001"/>
    <x v="14"/>
    <n v="30"/>
    <x v="2"/>
    <x v="6"/>
  </r>
  <r>
    <x v="1085"/>
    <x v="20"/>
    <x v="3"/>
    <n v="1.7565999999999999"/>
    <x v="14"/>
    <n v="30"/>
    <x v="2"/>
    <x v="6"/>
  </r>
  <r>
    <x v="1085"/>
    <x v="0"/>
    <x v="2"/>
    <n v="0.46646009999999999"/>
    <x v="14"/>
    <n v="30"/>
    <x v="2"/>
    <x v="6"/>
  </r>
  <r>
    <x v="1085"/>
    <x v="14"/>
    <x v="2"/>
    <n v="0.82921120000000004"/>
    <x v="14"/>
    <n v="30"/>
    <x v="2"/>
    <x v="6"/>
  </r>
  <r>
    <x v="1085"/>
    <x v="2"/>
    <x v="2"/>
    <n v="0.85449580000000003"/>
    <x v="14"/>
    <n v="30"/>
    <x v="2"/>
    <x v="6"/>
  </r>
  <r>
    <x v="1085"/>
    <x v="5"/>
    <x v="2"/>
    <n v="0.91900349999999997"/>
    <x v="14"/>
    <n v="30"/>
    <x v="2"/>
    <x v="6"/>
  </r>
  <r>
    <x v="1085"/>
    <x v="6"/>
    <x v="2"/>
    <n v="0.82486499999999996"/>
    <x v="14"/>
    <n v="30"/>
    <x v="2"/>
    <x v="6"/>
  </r>
  <r>
    <x v="1085"/>
    <x v="15"/>
    <x v="2"/>
    <n v="0.82479690000000006"/>
    <x v="14"/>
    <n v="30"/>
    <x v="2"/>
    <x v="6"/>
  </r>
  <r>
    <x v="1085"/>
    <x v="8"/>
    <x v="2"/>
    <n v="0.84504069999999998"/>
    <x v="14"/>
    <n v="30"/>
    <x v="2"/>
    <x v="6"/>
  </r>
  <r>
    <x v="1085"/>
    <x v="9"/>
    <x v="2"/>
    <n v="0.98406510000000003"/>
    <x v="14"/>
    <n v="30"/>
    <x v="2"/>
    <x v="6"/>
  </r>
  <r>
    <x v="1085"/>
    <x v="10"/>
    <x v="2"/>
    <n v="0.9935773"/>
    <x v="14"/>
    <n v="30"/>
    <x v="2"/>
    <x v="6"/>
  </r>
  <r>
    <x v="1085"/>
    <x v="12"/>
    <x v="2"/>
    <n v="1.2095119999999999"/>
    <x v="14"/>
    <n v="30"/>
    <x v="2"/>
    <x v="6"/>
  </r>
  <r>
    <x v="1085"/>
    <x v="18"/>
    <x v="2"/>
    <n v="1.658326"/>
    <x v="14"/>
    <n v="30"/>
    <x v="2"/>
    <x v="6"/>
  </r>
  <r>
    <x v="1085"/>
    <x v="19"/>
    <x v="2"/>
    <n v="1.6730119999999999"/>
    <x v="14"/>
    <n v="30"/>
    <x v="2"/>
    <x v="6"/>
  </r>
  <r>
    <x v="1085"/>
    <x v="13"/>
    <x v="2"/>
    <n v="0.80144890000000002"/>
    <x v="14"/>
    <n v="30"/>
    <x v="2"/>
    <x v="6"/>
  </r>
  <r>
    <x v="1085"/>
    <x v="20"/>
    <x v="2"/>
    <n v="1.19163"/>
    <x v="14"/>
    <n v="30"/>
    <x v="2"/>
    <x v="6"/>
  </r>
  <r>
    <x v="1085"/>
    <x v="0"/>
    <x v="0"/>
    <n v="0.21410899999999999"/>
    <x v="14"/>
    <n v="30"/>
    <x v="2"/>
    <x v="6"/>
  </r>
  <r>
    <x v="1085"/>
    <x v="14"/>
    <x v="0"/>
    <n v="0.44274000000000002"/>
    <x v="14"/>
    <n v="30"/>
    <x v="2"/>
    <x v="6"/>
  </r>
  <r>
    <x v="1085"/>
    <x v="2"/>
    <x v="0"/>
    <n v="0.44274000000000002"/>
    <x v="14"/>
    <n v="30"/>
    <x v="2"/>
    <x v="6"/>
  </r>
  <r>
    <x v="1085"/>
    <x v="5"/>
    <x v="0"/>
    <n v="0.16020000000000001"/>
    <x v="14"/>
    <n v="30"/>
    <x v="2"/>
    <x v="6"/>
  </r>
  <r>
    <x v="1085"/>
    <x v="6"/>
    <x v="0"/>
    <n v="0.46920000000000001"/>
    <x v="14"/>
    <n v="30"/>
    <x v="2"/>
    <x v="6"/>
  </r>
  <r>
    <x v="1085"/>
    <x v="15"/>
    <x v="0"/>
    <n v="0.57813000000000003"/>
    <x v="14"/>
    <n v="30"/>
    <x v="2"/>
    <x v="6"/>
  </r>
  <r>
    <x v="1085"/>
    <x v="8"/>
    <x v="0"/>
    <n v="0.57813000000000003"/>
    <x v="14"/>
    <n v="30"/>
    <x v="2"/>
    <x v="6"/>
  </r>
  <r>
    <x v="1085"/>
    <x v="9"/>
    <x v="0"/>
    <n v="0.57813000000000003"/>
    <x v="14"/>
    <n v="30"/>
    <x v="2"/>
    <x v="6"/>
  </r>
  <r>
    <x v="1085"/>
    <x v="10"/>
    <x v="0"/>
    <n v="0.57813000000000003"/>
    <x v="14"/>
    <n v="30"/>
    <x v="2"/>
    <x v="6"/>
  </r>
  <r>
    <x v="1085"/>
    <x v="12"/>
    <x v="0"/>
    <n v="0.57813000000000003"/>
    <x v="14"/>
    <n v="30"/>
    <x v="2"/>
    <x v="6"/>
  </r>
  <r>
    <x v="1085"/>
    <x v="18"/>
    <x v="0"/>
    <n v="0.18329999999999999"/>
    <x v="14"/>
    <n v="30"/>
    <x v="2"/>
    <x v="6"/>
  </r>
  <r>
    <x v="1085"/>
    <x v="19"/>
    <x v="0"/>
    <n v="0.23649999999999999"/>
    <x v="14"/>
    <n v="30"/>
    <x v="2"/>
    <x v="6"/>
  </r>
  <r>
    <x v="1085"/>
    <x v="13"/>
    <x v="0"/>
    <n v="0.18978999999999999"/>
    <x v="14"/>
    <n v="30"/>
    <x v="2"/>
    <x v="6"/>
  </r>
  <r>
    <x v="1085"/>
    <x v="20"/>
    <x v="0"/>
    <n v="0.23649999999999999"/>
    <x v="14"/>
    <n v="30"/>
    <x v="2"/>
    <x v="6"/>
  </r>
  <r>
    <x v="1085"/>
    <x v="0"/>
    <x v="1"/>
    <n v="0.1565309"/>
    <x v="14"/>
    <n v="30"/>
    <x v="2"/>
    <x v="6"/>
  </r>
  <r>
    <x v="1085"/>
    <x v="14"/>
    <x v="1"/>
    <n v="0.2925488"/>
    <x v="14"/>
    <n v="30"/>
    <x v="2"/>
    <x v="6"/>
  </r>
  <r>
    <x v="1085"/>
    <x v="2"/>
    <x v="1"/>
    <n v="0.29836420000000002"/>
    <x v="14"/>
    <n v="30"/>
    <x v="2"/>
    <x v="6"/>
  </r>
  <r>
    <x v="1085"/>
    <x v="5"/>
    <x v="1"/>
    <n v="0.14029649999999999"/>
    <x v="14"/>
    <n v="30"/>
    <x v="2"/>
    <x v="6"/>
  </r>
  <r>
    <x v="1085"/>
    <x v="6"/>
    <x v="1"/>
    <n v="0.29763499999999998"/>
    <x v="14"/>
    <n v="30"/>
    <x v="2"/>
    <x v="6"/>
  </r>
  <r>
    <x v="1085"/>
    <x v="15"/>
    <x v="1"/>
    <n v="0.32267319999999999"/>
    <x v="14"/>
    <n v="30"/>
    <x v="2"/>
    <x v="6"/>
  </r>
  <r>
    <x v="1085"/>
    <x v="8"/>
    <x v="1"/>
    <n v="0.32732919999999999"/>
    <x v="14"/>
    <n v="30"/>
    <x v="2"/>
    <x v="6"/>
  </r>
  <r>
    <x v="1085"/>
    <x v="9"/>
    <x v="1"/>
    <n v="0.35930489999999998"/>
    <x v="14"/>
    <n v="30"/>
    <x v="2"/>
    <x v="6"/>
  </r>
  <r>
    <x v="1085"/>
    <x v="10"/>
    <x v="1"/>
    <n v="0.3614927"/>
    <x v="14"/>
    <n v="30"/>
    <x v="2"/>
    <x v="6"/>
  </r>
  <r>
    <x v="1085"/>
    <x v="12"/>
    <x v="1"/>
    <n v="0.41115770000000001"/>
    <x v="14"/>
    <n v="30"/>
    <x v="2"/>
    <x v="6"/>
  </r>
  <r>
    <x v="1085"/>
    <x v="18"/>
    <x v="1"/>
    <n v="0.42357400000000001"/>
    <x v="14"/>
    <n v="30"/>
    <x v="2"/>
    <x v="6"/>
  </r>
  <r>
    <x v="1085"/>
    <x v="19"/>
    <x v="1"/>
    <n v="0.43918780000000002"/>
    <x v="14"/>
    <n v="30"/>
    <x v="2"/>
    <x v="6"/>
  </r>
  <r>
    <x v="1085"/>
    <x v="13"/>
    <x v="1"/>
    <n v="0.12886110000000001"/>
    <x v="14"/>
    <n v="30"/>
    <x v="2"/>
    <x v="6"/>
  </r>
  <r>
    <x v="1085"/>
    <x v="20"/>
    <x v="1"/>
    <n v="0.32846989999999998"/>
    <x v="14"/>
    <n v="30"/>
    <x v="2"/>
    <x v="6"/>
  </r>
  <r>
    <x v="1086"/>
    <x v="0"/>
    <x v="3"/>
    <n v="0.83679999999999999"/>
    <x v="14"/>
    <n v="31"/>
    <x v="2"/>
    <x v="6"/>
  </r>
  <r>
    <x v="1086"/>
    <x v="14"/>
    <x v="3"/>
    <n v="1.5531999999999999"/>
    <x v="14"/>
    <n v="31"/>
    <x v="2"/>
    <x v="6"/>
  </r>
  <r>
    <x v="1086"/>
    <x v="2"/>
    <x v="3"/>
    <n v="1.5831"/>
    <x v="14"/>
    <n v="31"/>
    <x v="2"/>
    <x v="6"/>
  </r>
  <r>
    <x v="1086"/>
    <x v="5"/>
    <x v="3"/>
    <n v="1.2095"/>
    <x v="14"/>
    <n v="31"/>
    <x v="2"/>
    <x v="6"/>
  </r>
  <r>
    <x v="1086"/>
    <x v="6"/>
    <x v="3"/>
    <n v="1.5746"/>
    <x v="14"/>
    <n v="31"/>
    <x v="2"/>
    <x v="6"/>
  </r>
  <r>
    <x v="1086"/>
    <x v="15"/>
    <x v="3"/>
    <n v="1.7134"/>
    <x v="14"/>
    <n v="31"/>
    <x v="2"/>
    <x v="6"/>
  </r>
  <r>
    <x v="1086"/>
    <x v="8"/>
    <x v="3"/>
    <n v="1.7364999999999999"/>
    <x v="14"/>
    <n v="31"/>
    <x v="2"/>
    <x v="6"/>
  </r>
  <r>
    <x v="1086"/>
    <x v="9"/>
    <x v="3"/>
    <n v="1.9097"/>
    <x v="14"/>
    <n v="31"/>
    <x v="2"/>
    <x v="6"/>
  </r>
  <r>
    <x v="1086"/>
    <x v="10"/>
    <x v="3"/>
    <n v="1.9177"/>
    <x v="14"/>
    <n v="31"/>
    <x v="2"/>
    <x v="6"/>
  </r>
  <r>
    <x v="1086"/>
    <x v="12"/>
    <x v="3"/>
    <n v="2.1928000000000001"/>
    <x v="14"/>
    <n v="31"/>
    <x v="2"/>
    <x v="6"/>
  </r>
  <r>
    <x v="1086"/>
    <x v="18"/>
    <x v="3"/>
    <n v="2.2652000000000001"/>
    <x v="14"/>
    <n v="31"/>
    <x v="2"/>
    <x v="6"/>
  </r>
  <r>
    <x v="1086"/>
    <x v="19"/>
    <x v="3"/>
    <n v="2.3487"/>
    <x v="14"/>
    <n v="31"/>
    <x v="2"/>
    <x v="6"/>
  </r>
  <r>
    <x v="1086"/>
    <x v="13"/>
    <x v="3"/>
    <n v="1.1105"/>
    <x v="14"/>
    <n v="31"/>
    <x v="2"/>
    <x v="6"/>
  </r>
  <r>
    <x v="1086"/>
    <x v="20"/>
    <x v="3"/>
    <n v="1.7565999999999999"/>
    <x v="14"/>
    <n v="31"/>
    <x v="2"/>
    <x v="6"/>
  </r>
  <r>
    <x v="1086"/>
    <x v="0"/>
    <x v="2"/>
    <n v="0.46621620000000003"/>
    <x v="14"/>
    <n v="31"/>
    <x v="2"/>
    <x v="6"/>
  </r>
  <r>
    <x v="1086"/>
    <x v="14"/>
    <x v="2"/>
    <n v="0.82002430000000004"/>
    <x v="14"/>
    <n v="31"/>
    <x v="2"/>
    <x v="6"/>
  </r>
  <r>
    <x v="1086"/>
    <x v="2"/>
    <x v="2"/>
    <n v="0.84433320000000001"/>
    <x v="14"/>
    <n v="31"/>
    <x v="2"/>
    <x v="6"/>
  </r>
  <r>
    <x v="1086"/>
    <x v="5"/>
    <x v="2"/>
    <n v="0.91015389999999996"/>
    <x v="14"/>
    <n v="31"/>
    <x v="2"/>
    <x v="6"/>
  </r>
  <r>
    <x v="1086"/>
    <x v="6"/>
    <x v="2"/>
    <n v="0.81096259999999998"/>
    <x v="14"/>
    <n v="31"/>
    <x v="2"/>
    <x v="6"/>
  </r>
  <r>
    <x v="1086"/>
    <x v="15"/>
    <x v="2"/>
    <n v="0.81487810000000005"/>
    <x v="14"/>
    <n v="31"/>
    <x v="2"/>
    <x v="6"/>
  </r>
  <r>
    <x v="1086"/>
    <x v="8"/>
    <x v="2"/>
    <n v="0.83365860000000003"/>
    <x v="14"/>
    <n v="31"/>
    <x v="2"/>
    <x v="6"/>
  </r>
  <r>
    <x v="1086"/>
    <x v="9"/>
    <x v="2"/>
    <n v="0.97447159999999999"/>
    <x v="14"/>
    <n v="31"/>
    <x v="2"/>
    <x v="6"/>
  </r>
  <r>
    <x v="1086"/>
    <x v="10"/>
    <x v="2"/>
    <n v="0.98097570000000001"/>
    <x v="14"/>
    <n v="31"/>
    <x v="2"/>
    <x v="6"/>
  </r>
  <r>
    <x v="1086"/>
    <x v="12"/>
    <x v="2"/>
    <n v="1.204634"/>
    <x v="14"/>
    <n v="31"/>
    <x v="2"/>
    <x v="6"/>
  </r>
  <r>
    <x v="1086"/>
    <x v="18"/>
    <x v="2"/>
    <n v="1.658326"/>
    <x v="14"/>
    <n v="31"/>
    <x v="2"/>
    <x v="6"/>
  </r>
  <r>
    <x v="1086"/>
    <x v="19"/>
    <x v="2"/>
    <n v="1.6730119999999999"/>
    <x v="14"/>
    <n v="31"/>
    <x v="2"/>
    <x v="6"/>
  </r>
  <r>
    <x v="1086"/>
    <x v="13"/>
    <x v="2"/>
    <n v="0.79295329999999997"/>
    <x v="14"/>
    <n v="31"/>
    <x v="2"/>
    <x v="6"/>
  </r>
  <r>
    <x v="1086"/>
    <x v="20"/>
    <x v="2"/>
    <n v="1.19163"/>
    <x v="14"/>
    <n v="31"/>
    <x v="2"/>
    <x v="6"/>
  </r>
  <r>
    <x v="1086"/>
    <x v="0"/>
    <x v="0"/>
    <n v="0.21410899999999999"/>
    <x v="14"/>
    <n v="31"/>
    <x v="2"/>
    <x v="6"/>
  </r>
  <r>
    <x v="1086"/>
    <x v="14"/>
    <x v="0"/>
    <n v="0.44274000000000002"/>
    <x v="14"/>
    <n v="31"/>
    <x v="2"/>
    <x v="6"/>
  </r>
  <r>
    <x v="1086"/>
    <x v="2"/>
    <x v="0"/>
    <n v="0.44274000000000002"/>
    <x v="14"/>
    <n v="31"/>
    <x v="2"/>
    <x v="6"/>
  </r>
  <r>
    <x v="1086"/>
    <x v="5"/>
    <x v="0"/>
    <n v="0.16020000000000001"/>
    <x v="14"/>
    <n v="31"/>
    <x v="2"/>
    <x v="6"/>
  </r>
  <r>
    <x v="1086"/>
    <x v="6"/>
    <x v="0"/>
    <n v="0.46920000000000001"/>
    <x v="14"/>
    <n v="31"/>
    <x v="2"/>
    <x v="6"/>
  </r>
  <r>
    <x v="1086"/>
    <x v="15"/>
    <x v="0"/>
    <n v="0.57813000000000003"/>
    <x v="14"/>
    <n v="31"/>
    <x v="2"/>
    <x v="6"/>
  </r>
  <r>
    <x v="1086"/>
    <x v="8"/>
    <x v="0"/>
    <n v="0.57813000000000003"/>
    <x v="14"/>
    <n v="31"/>
    <x v="2"/>
    <x v="6"/>
  </r>
  <r>
    <x v="1086"/>
    <x v="9"/>
    <x v="0"/>
    <n v="0.57813000000000003"/>
    <x v="14"/>
    <n v="31"/>
    <x v="2"/>
    <x v="6"/>
  </r>
  <r>
    <x v="1086"/>
    <x v="10"/>
    <x v="0"/>
    <n v="0.57813000000000003"/>
    <x v="14"/>
    <n v="31"/>
    <x v="2"/>
    <x v="6"/>
  </r>
  <r>
    <x v="1086"/>
    <x v="12"/>
    <x v="0"/>
    <n v="0.57813000000000003"/>
    <x v="14"/>
    <n v="31"/>
    <x v="2"/>
    <x v="6"/>
  </r>
  <r>
    <x v="1086"/>
    <x v="18"/>
    <x v="0"/>
    <n v="0.18329999999999999"/>
    <x v="14"/>
    <n v="31"/>
    <x v="2"/>
    <x v="6"/>
  </r>
  <r>
    <x v="1086"/>
    <x v="19"/>
    <x v="0"/>
    <n v="0.23649999999999999"/>
    <x v="14"/>
    <n v="31"/>
    <x v="2"/>
    <x v="6"/>
  </r>
  <r>
    <x v="1086"/>
    <x v="13"/>
    <x v="0"/>
    <n v="0.18978999999999999"/>
    <x v="14"/>
    <n v="31"/>
    <x v="2"/>
    <x v="6"/>
  </r>
  <r>
    <x v="1086"/>
    <x v="20"/>
    <x v="0"/>
    <n v="0.23649999999999999"/>
    <x v="14"/>
    <n v="31"/>
    <x v="2"/>
    <x v="6"/>
  </r>
  <r>
    <x v="1086"/>
    <x v="0"/>
    <x v="1"/>
    <n v="0.1564748"/>
    <x v="14"/>
    <n v="31"/>
    <x v="2"/>
    <x v="6"/>
  </r>
  <r>
    <x v="1086"/>
    <x v="14"/>
    <x v="1"/>
    <n v="0.29043580000000002"/>
    <x v="14"/>
    <n v="31"/>
    <x v="2"/>
    <x v="6"/>
  </r>
  <r>
    <x v="1086"/>
    <x v="2"/>
    <x v="1"/>
    <n v="0.29602679999999998"/>
    <x v="14"/>
    <n v="31"/>
    <x v="2"/>
    <x v="6"/>
  </r>
  <r>
    <x v="1086"/>
    <x v="5"/>
    <x v="1"/>
    <n v="0.13914599999999999"/>
    <x v="14"/>
    <n v="31"/>
    <x v="2"/>
    <x v="6"/>
  </r>
  <r>
    <x v="1086"/>
    <x v="6"/>
    <x v="1"/>
    <n v="0.29443740000000002"/>
    <x v="14"/>
    <n v="31"/>
    <x v="2"/>
    <x v="6"/>
  </r>
  <r>
    <x v="1086"/>
    <x v="15"/>
    <x v="1"/>
    <n v="0.32039190000000001"/>
    <x v="14"/>
    <n v="31"/>
    <x v="2"/>
    <x v="6"/>
  </r>
  <r>
    <x v="1086"/>
    <x v="8"/>
    <x v="1"/>
    <n v="0.32471139999999998"/>
    <x v="14"/>
    <n v="31"/>
    <x v="2"/>
    <x v="6"/>
  </r>
  <r>
    <x v="1086"/>
    <x v="9"/>
    <x v="1"/>
    <n v="0.35709839999999998"/>
    <x v="14"/>
    <n v="31"/>
    <x v="2"/>
    <x v="6"/>
  </r>
  <r>
    <x v="1086"/>
    <x v="10"/>
    <x v="1"/>
    <n v="0.35859429999999998"/>
    <x v="14"/>
    <n v="31"/>
    <x v="2"/>
    <x v="6"/>
  </r>
  <r>
    <x v="1086"/>
    <x v="12"/>
    <x v="1"/>
    <n v="0.41003580000000001"/>
    <x v="14"/>
    <n v="31"/>
    <x v="2"/>
    <x v="6"/>
  </r>
  <r>
    <x v="1086"/>
    <x v="18"/>
    <x v="1"/>
    <n v="0.42357400000000001"/>
    <x v="14"/>
    <n v="31"/>
    <x v="2"/>
    <x v="6"/>
  </r>
  <r>
    <x v="1086"/>
    <x v="19"/>
    <x v="1"/>
    <n v="0.43918780000000002"/>
    <x v="14"/>
    <n v="31"/>
    <x v="2"/>
    <x v="6"/>
  </r>
  <r>
    <x v="1086"/>
    <x v="13"/>
    <x v="1"/>
    <n v="0.1277566"/>
    <x v="14"/>
    <n v="31"/>
    <x v="2"/>
    <x v="6"/>
  </r>
  <r>
    <x v="1086"/>
    <x v="20"/>
    <x v="1"/>
    <n v="0.32846989999999998"/>
    <x v="14"/>
    <n v="31"/>
    <x v="2"/>
    <x v="6"/>
  </r>
  <r>
    <x v="1087"/>
    <x v="0"/>
    <x v="3"/>
    <n v="0.85829999999999995"/>
    <x v="14"/>
    <n v="32"/>
    <x v="2"/>
    <x v="7"/>
  </r>
  <r>
    <x v="1087"/>
    <x v="14"/>
    <x v="3"/>
    <n v="1.5438000000000001"/>
    <x v="14"/>
    <n v="32"/>
    <x v="2"/>
    <x v="7"/>
  </r>
  <r>
    <x v="1087"/>
    <x v="2"/>
    <x v="3"/>
    <n v="1.5734999999999999"/>
    <x v="14"/>
    <n v="32"/>
    <x v="2"/>
    <x v="7"/>
  </r>
  <r>
    <x v="1087"/>
    <x v="5"/>
    <x v="3"/>
    <n v="1.2011000000000001"/>
    <x v="14"/>
    <n v="32"/>
    <x v="2"/>
    <x v="7"/>
  </r>
  <r>
    <x v="1087"/>
    <x v="6"/>
    <x v="3"/>
    <n v="1.5663"/>
    <x v="14"/>
    <n v="32"/>
    <x v="2"/>
    <x v="7"/>
  </r>
  <r>
    <x v="1087"/>
    <x v="15"/>
    <x v="3"/>
    <n v="1.7124999999999999"/>
    <x v="14"/>
    <n v="32"/>
    <x v="2"/>
    <x v="7"/>
  </r>
  <r>
    <x v="1087"/>
    <x v="8"/>
    <x v="3"/>
    <n v="1.7391000000000001"/>
    <x v="14"/>
    <n v="32"/>
    <x v="2"/>
    <x v="7"/>
  </r>
  <r>
    <x v="1087"/>
    <x v="9"/>
    <x v="3"/>
    <n v="1.9117999999999999"/>
    <x v="14"/>
    <n v="32"/>
    <x v="2"/>
    <x v="7"/>
  </r>
  <r>
    <x v="1087"/>
    <x v="10"/>
    <x v="3"/>
    <n v="1.9193"/>
    <x v="14"/>
    <n v="32"/>
    <x v="2"/>
    <x v="7"/>
  </r>
  <r>
    <x v="1087"/>
    <x v="12"/>
    <x v="3"/>
    <n v="2.1829999999999998"/>
    <x v="14"/>
    <n v="32"/>
    <x v="2"/>
    <x v="7"/>
  </r>
  <r>
    <x v="1087"/>
    <x v="18"/>
    <x v="3"/>
    <n v="2.2942"/>
    <x v="14"/>
    <n v="32"/>
    <x v="2"/>
    <x v="7"/>
  </r>
  <r>
    <x v="1087"/>
    <x v="19"/>
    <x v="3"/>
    <n v="2.3793000000000002"/>
    <x v="14"/>
    <n v="32"/>
    <x v="2"/>
    <x v="7"/>
  </r>
  <r>
    <x v="1087"/>
    <x v="13"/>
    <x v="3"/>
    <n v="1.0942000000000001"/>
    <x v="14"/>
    <n v="32"/>
    <x v="2"/>
    <x v="7"/>
  </r>
  <r>
    <x v="1087"/>
    <x v="20"/>
    <x v="3"/>
    <n v="1.7746"/>
    <x v="14"/>
    <n v="32"/>
    <x v="2"/>
    <x v="7"/>
  </r>
  <r>
    <x v="1087"/>
    <x v="0"/>
    <x v="2"/>
    <n v="0.48369590000000001"/>
    <x v="14"/>
    <n v="32"/>
    <x v="2"/>
    <x v="7"/>
  </r>
  <r>
    <x v="1087"/>
    <x v="14"/>
    <x v="2"/>
    <n v="0.81238200000000005"/>
    <x v="14"/>
    <n v="32"/>
    <x v="2"/>
    <x v="7"/>
  </r>
  <r>
    <x v="1087"/>
    <x v="2"/>
    <x v="2"/>
    <n v="0.83652839999999995"/>
    <x v="14"/>
    <n v="32"/>
    <x v="2"/>
    <x v="7"/>
  </r>
  <r>
    <x v="1087"/>
    <x v="5"/>
    <x v="2"/>
    <n v="0.90272030000000003"/>
    <x v="14"/>
    <n v="32"/>
    <x v="2"/>
    <x v="7"/>
  </r>
  <r>
    <x v="1087"/>
    <x v="6"/>
    <x v="2"/>
    <n v="0.80421469999999995"/>
    <x v="14"/>
    <n v="32"/>
    <x v="2"/>
    <x v="7"/>
  </r>
  <r>
    <x v="1087"/>
    <x v="15"/>
    <x v="2"/>
    <n v="0.81414640000000005"/>
    <x v="14"/>
    <n v="32"/>
    <x v="2"/>
    <x v="7"/>
  </r>
  <r>
    <x v="1087"/>
    <x v="8"/>
    <x v="2"/>
    <n v="0.83577239999999997"/>
    <x v="14"/>
    <n v="32"/>
    <x v="2"/>
    <x v="7"/>
  </r>
  <r>
    <x v="1087"/>
    <x v="9"/>
    <x v="2"/>
    <n v="0.97617889999999996"/>
    <x v="14"/>
    <n v="32"/>
    <x v="2"/>
    <x v="7"/>
  </r>
  <r>
    <x v="1087"/>
    <x v="10"/>
    <x v="2"/>
    <n v="0.98227640000000005"/>
    <x v="14"/>
    <n v="32"/>
    <x v="2"/>
    <x v="7"/>
  </r>
  <r>
    <x v="1087"/>
    <x v="12"/>
    <x v="2"/>
    <n v="1.1966669999999999"/>
    <x v="14"/>
    <n v="32"/>
    <x v="2"/>
    <x v="7"/>
  </r>
  <r>
    <x v="1087"/>
    <x v="18"/>
    <x v="2"/>
    <n v="1.6819029999999999"/>
    <x v="14"/>
    <n v="32"/>
    <x v="2"/>
    <x v="7"/>
  </r>
  <r>
    <x v="1087"/>
    <x v="19"/>
    <x v="2"/>
    <n v="1.6978899999999999"/>
    <x v="14"/>
    <n v="32"/>
    <x v="2"/>
    <x v="7"/>
  </r>
  <r>
    <x v="1087"/>
    <x v="13"/>
    <x v="2"/>
    <n v="0.77852860000000002"/>
    <x v="14"/>
    <n v="32"/>
    <x v="2"/>
    <x v="7"/>
  </r>
  <r>
    <x v="1087"/>
    <x v="20"/>
    <x v="2"/>
    <n v="1.206264"/>
    <x v="14"/>
    <n v="32"/>
    <x v="2"/>
    <x v="7"/>
  </r>
  <r>
    <x v="1087"/>
    <x v="0"/>
    <x v="0"/>
    <n v="0.21410899999999999"/>
    <x v="14"/>
    <n v="32"/>
    <x v="2"/>
    <x v="7"/>
  </r>
  <r>
    <x v="1087"/>
    <x v="14"/>
    <x v="0"/>
    <n v="0.44274000000000002"/>
    <x v="14"/>
    <n v="32"/>
    <x v="2"/>
    <x v="7"/>
  </r>
  <r>
    <x v="1087"/>
    <x v="2"/>
    <x v="0"/>
    <n v="0.44274000000000002"/>
    <x v="14"/>
    <n v="32"/>
    <x v="2"/>
    <x v="7"/>
  </r>
  <r>
    <x v="1087"/>
    <x v="5"/>
    <x v="0"/>
    <n v="0.16020000000000001"/>
    <x v="14"/>
    <n v="32"/>
    <x v="2"/>
    <x v="7"/>
  </r>
  <r>
    <x v="1087"/>
    <x v="6"/>
    <x v="0"/>
    <n v="0.46920000000000001"/>
    <x v="14"/>
    <n v="32"/>
    <x v="2"/>
    <x v="7"/>
  </r>
  <r>
    <x v="1087"/>
    <x v="15"/>
    <x v="0"/>
    <n v="0.57813000000000003"/>
    <x v="14"/>
    <n v="32"/>
    <x v="2"/>
    <x v="7"/>
  </r>
  <r>
    <x v="1087"/>
    <x v="8"/>
    <x v="0"/>
    <n v="0.57813000000000003"/>
    <x v="14"/>
    <n v="32"/>
    <x v="2"/>
    <x v="7"/>
  </r>
  <r>
    <x v="1087"/>
    <x v="9"/>
    <x v="0"/>
    <n v="0.57813000000000003"/>
    <x v="14"/>
    <n v="32"/>
    <x v="2"/>
    <x v="7"/>
  </r>
  <r>
    <x v="1087"/>
    <x v="10"/>
    <x v="0"/>
    <n v="0.57813000000000003"/>
    <x v="14"/>
    <n v="32"/>
    <x v="2"/>
    <x v="7"/>
  </r>
  <r>
    <x v="1087"/>
    <x v="12"/>
    <x v="0"/>
    <n v="0.57813000000000003"/>
    <x v="14"/>
    <n v="32"/>
    <x v="2"/>
    <x v="7"/>
  </r>
  <r>
    <x v="1087"/>
    <x v="18"/>
    <x v="0"/>
    <n v="0.18329999999999999"/>
    <x v="14"/>
    <n v="32"/>
    <x v="2"/>
    <x v="7"/>
  </r>
  <r>
    <x v="1087"/>
    <x v="19"/>
    <x v="0"/>
    <n v="0.23649999999999999"/>
    <x v="14"/>
    <n v="32"/>
    <x v="2"/>
    <x v="7"/>
  </r>
  <r>
    <x v="1087"/>
    <x v="13"/>
    <x v="0"/>
    <n v="0.18978999999999999"/>
    <x v="14"/>
    <n v="32"/>
    <x v="2"/>
    <x v="7"/>
  </r>
  <r>
    <x v="1087"/>
    <x v="20"/>
    <x v="0"/>
    <n v="0.23649999999999999"/>
    <x v="14"/>
    <n v="32"/>
    <x v="2"/>
    <x v="7"/>
  </r>
  <r>
    <x v="1087"/>
    <x v="0"/>
    <x v="1"/>
    <n v="0.1604951"/>
    <x v="14"/>
    <n v="32"/>
    <x v="2"/>
    <x v="7"/>
  </r>
  <r>
    <x v="1087"/>
    <x v="14"/>
    <x v="1"/>
    <n v="0.28867809999999999"/>
    <x v="14"/>
    <n v="32"/>
    <x v="2"/>
    <x v="7"/>
  </r>
  <r>
    <x v="1087"/>
    <x v="2"/>
    <x v="1"/>
    <n v="0.29423169999999998"/>
    <x v="14"/>
    <n v="32"/>
    <x v="2"/>
    <x v="7"/>
  </r>
  <r>
    <x v="1087"/>
    <x v="5"/>
    <x v="1"/>
    <n v="0.13817960000000001"/>
    <x v="14"/>
    <n v="32"/>
    <x v="2"/>
    <x v="7"/>
  </r>
  <r>
    <x v="1087"/>
    <x v="6"/>
    <x v="1"/>
    <n v="0.29288540000000002"/>
    <x v="14"/>
    <n v="32"/>
    <x v="2"/>
    <x v="7"/>
  </r>
  <r>
    <x v="1087"/>
    <x v="15"/>
    <x v="1"/>
    <n v="0.3202236"/>
    <x v="14"/>
    <n v="32"/>
    <x v="2"/>
    <x v="7"/>
  </r>
  <r>
    <x v="1087"/>
    <x v="8"/>
    <x v="1"/>
    <n v="0.32519749999999997"/>
    <x v="14"/>
    <n v="32"/>
    <x v="2"/>
    <x v="7"/>
  </r>
  <r>
    <x v="1087"/>
    <x v="9"/>
    <x v="1"/>
    <n v="0.35749110000000001"/>
    <x v="14"/>
    <n v="32"/>
    <x v="2"/>
    <x v="7"/>
  </r>
  <r>
    <x v="1087"/>
    <x v="10"/>
    <x v="1"/>
    <n v="0.35889349999999998"/>
    <x v="14"/>
    <n v="32"/>
    <x v="2"/>
    <x v="7"/>
  </r>
  <r>
    <x v="1087"/>
    <x v="12"/>
    <x v="1"/>
    <n v="0.40820329999999999"/>
    <x v="14"/>
    <n v="32"/>
    <x v="2"/>
    <x v="7"/>
  </r>
  <r>
    <x v="1087"/>
    <x v="18"/>
    <x v="1"/>
    <n v="0.42899670000000001"/>
    <x v="14"/>
    <n v="32"/>
    <x v="2"/>
    <x v="7"/>
  </r>
  <r>
    <x v="1087"/>
    <x v="19"/>
    <x v="1"/>
    <n v="0.44490980000000002"/>
    <x v="14"/>
    <n v="32"/>
    <x v="2"/>
    <x v="7"/>
  </r>
  <r>
    <x v="1087"/>
    <x v="13"/>
    <x v="1"/>
    <n v="0.1258814"/>
    <x v="14"/>
    <n v="32"/>
    <x v="2"/>
    <x v="7"/>
  </r>
  <r>
    <x v="1087"/>
    <x v="20"/>
    <x v="1"/>
    <n v="0.33183580000000001"/>
    <x v="14"/>
    <n v="32"/>
    <x v="2"/>
    <x v="7"/>
  </r>
  <r>
    <x v="1088"/>
    <x v="0"/>
    <x v="3"/>
    <n v="0.84640000000000004"/>
    <x v="14"/>
    <n v="33"/>
    <x v="2"/>
    <x v="7"/>
  </r>
  <r>
    <x v="1088"/>
    <x v="14"/>
    <x v="3"/>
    <n v="1.5250999999999999"/>
    <x v="14"/>
    <n v="33"/>
    <x v="2"/>
    <x v="7"/>
  </r>
  <r>
    <x v="1088"/>
    <x v="2"/>
    <x v="3"/>
    <n v="1.5545"/>
    <x v="14"/>
    <n v="33"/>
    <x v="2"/>
    <x v="7"/>
  </r>
  <r>
    <x v="1088"/>
    <x v="5"/>
    <x v="3"/>
    <n v="1.1854"/>
    <x v="14"/>
    <n v="33"/>
    <x v="2"/>
    <x v="7"/>
  </r>
  <r>
    <x v="1088"/>
    <x v="6"/>
    <x v="3"/>
    <n v="1.5463"/>
    <x v="14"/>
    <n v="33"/>
    <x v="2"/>
    <x v="7"/>
  </r>
  <r>
    <x v="1088"/>
    <x v="15"/>
    <x v="3"/>
    <n v="1.6866000000000001"/>
    <x v="14"/>
    <n v="33"/>
    <x v="2"/>
    <x v="7"/>
  </r>
  <r>
    <x v="1088"/>
    <x v="8"/>
    <x v="3"/>
    <n v="1.7069000000000001"/>
    <x v="14"/>
    <n v="33"/>
    <x v="2"/>
    <x v="7"/>
  </r>
  <r>
    <x v="1088"/>
    <x v="9"/>
    <x v="3"/>
    <n v="1.8835999999999999"/>
    <x v="14"/>
    <n v="33"/>
    <x v="2"/>
    <x v="7"/>
  </r>
  <r>
    <x v="1088"/>
    <x v="10"/>
    <x v="3"/>
    <n v="1.887"/>
    <x v="14"/>
    <n v="33"/>
    <x v="2"/>
    <x v="7"/>
  </r>
  <r>
    <x v="1088"/>
    <x v="12"/>
    <x v="3"/>
    <n v="2.1903000000000001"/>
    <x v="14"/>
    <n v="33"/>
    <x v="2"/>
    <x v="7"/>
  </r>
  <r>
    <x v="1088"/>
    <x v="18"/>
    <x v="3"/>
    <n v="2.3321999999999998"/>
    <x v="14"/>
    <n v="33"/>
    <x v="2"/>
    <x v="7"/>
  </r>
  <r>
    <x v="1088"/>
    <x v="19"/>
    <x v="3"/>
    <n v="2.1299000000000001"/>
    <x v="14"/>
    <n v="33"/>
    <x v="2"/>
    <x v="7"/>
  </r>
  <r>
    <x v="1088"/>
    <x v="13"/>
    <x v="3"/>
    <n v="1.0872999999999999"/>
    <x v="14"/>
    <n v="33"/>
    <x v="2"/>
    <x v="7"/>
  </r>
  <r>
    <x v="1088"/>
    <x v="20"/>
    <x v="3"/>
    <n v="1.8366"/>
    <x v="14"/>
    <n v="33"/>
    <x v="2"/>
    <x v="7"/>
  </r>
  <r>
    <x v="1088"/>
    <x v="0"/>
    <x v="2"/>
    <n v="0.47402109999999997"/>
    <x v="14"/>
    <n v="33"/>
    <x v="2"/>
    <x v="7"/>
  </r>
  <r>
    <x v="1088"/>
    <x v="14"/>
    <x v="2"/>
    <n v="0.79717870000000002"/>
    <x v="14"/>
    <n v="33"/>
    <x v="2"/>
    <x v="7"/>
  </r>
  <r>
    <x v="1088"/>
    <x v="2"/>
    <x v="2"/>
    <n v="0.82108119999999996"/>
    <x v="14"/>
    <n v="33"/>
    <x v="2"/>
    <x v="7"/>
  </r>
  <r>
    <x v="1088"/>
    <x v="5"/>
    <x v="2"/>
    <n v="0.88882649999999996"/>
    <x v="14"/>
    <n v="33"/>
    <x v="2"/>
    <x v="7"/>
  </r>
  <r>
    <x v="1088"/>
    <x v="6"/>
    <x v="2"/>
    <n v="0.7879545"/>
    <x v="14"/>
    <n v="33"/>
    <x v="2"/>
    <x v="7"/>
  </r>
  <r>
    <x v="1088"/>
    <x v="15"/>
    <x v="2"/>
    <n v="0.7930895"/>
    <x v="14"/>
    <n v="33"/>
    <x v="2"/>
    <x v="7"/>
  </r>
  <r>
    <x v="1088"/>
    <x v="8"/>
    <x v="2"/>
    <n v="0.80959360000000002"/>
    <x v="14"/>
    <n v="33"/>
    <x v="2"/>
    <x v="7"/>
  </r>
  <r>
    <x v="1088"/>
    <x v="9"/>
    <x v="2"/>
    <n v="0.95325210000000005"/>
    <x v="14"/>
    <n v="33"/>
    <x v="2"/>
    <x v="7"/>
  </r>
  <r>
    <x v="1088"/>
    <x v="10"/>
    <x v="2"/>
    <n v="0.95601630000000004"/>
    <x v="14"/>
    <n v="33"/>
    <x v="2"/>
    <x v="7"/>
  </r>
  <r>
    <x v="1088"/>
    <x v="12"/>
    <x v="2"/>
    <n v="1.2026019999999999"/>
    <x v="14"/>
    <n v="33"/>
    <x v="2"/>
    <x v="7"/>
  </r>
  <r>
    <x v="1088"/>
    <x v="18"/>
    <x v="2"/>
    <n v="1.712798"/>
    <x v="14"/>
    <n v="33"/>
    <x v="2"/>
    <x v="7"/>
  </r>
  <r>
    <x v="1088"/>
    <x v="19"/>
    <x v="2"/>
    <n v="1.495126"/>
    <x v="14"/>
    <n v="33"/>
    <x v="2"/>
    <x v="7"/>
  </r>
  <r>
    <x v="1088"/>
    <x v="13"/>
    <x v="2"/>
    <n v="0.77242230000000001"/>
    <x v="14"/>
    <n v="33"/>
    <x v="2"/>
    <x v="7"/>
  </r>
  <r>
    <x v="1088"/>
    <x v="20"/>
    <x v="2"/>
    <n v="1.2566710000000001"/>
    <x v="14"/>
    <n v="33"/>
    <x v="2"/>
    <x v="7"/>
  </r>
  <r>
    <x v="1088"/>
    <x v="0"/>
    <x v="0"/>
    <n v="0.21410899999999999"/>
    <x v="14"/>
    <n v="33"/>
    <x v="2"/>
    <x v="7"/>
  </r>
  <r>
    <x v="1088"/>
    <x v="14"/>
    <x v="0"/>
    <n v="0.44274000000000002"/>
    <x v="14"/>
    <n v="33"/>
    <x v="2"/>
    <x v="7"/>
  </r>
  <r>
    <x v="1088"/>
    <x v="2"/>
    <x v="0"/>
    <n v="0.44274000000000002"/>
    <x v="14"/>
    <n v="33"/>
    <x v="2"/>
    <x v="7"/>
  </r>
  <r>
    <x v="1088"/>
    <x v="5"/>
    <x v="0"/>
    <n v="0.16020000000000001"/>
    <x v="14"/>
    <n v="33"/>
    <x v="2"/>
    <x v="7"/>
  </r>
  <r>
    <x v="1088"/>
    <x v="6"/>
    <x v="0"/>
    <n v="0.46920000000000001"/>
    <x v="14"/>
    <n v="33"/>
    <x v="2"/>
    <x v="7"/>
  </r>
  <r>
    <x v="1088"/>
    <x v="15"/>
    <x v="0"/>
    <n v="0.57813000000000003"/>
    <x v="14"/>
    <n v="33"/>
    <x v="2"/>
    <x v="7"/>
  </r>
  <r>
    <x v="1088"/>
    <x v="8"/>
    <x v="0"/>
    <n v="0.57813000000000003"/>
    <x v="14"/>
    <n v="33"/>
    <x v="2"/>
    <x v="7"/>
  </r>
  <r>
    <x v="1088"/>
    <x v="9"/>
    <x v="0"/>
    <n v="0.57813000000000003"/>
    <x v="14"/>
    <n v="33"/>
    <x v="2"/>
    <x v="7"/>
  </r>
  <r>
    <x v="1088"/>
    <x v="10"/>
    <x v="0"/>
    <n v="0.57813000000000003"/>
    <x v="14"/>
    <n v="33"/>
    <x v="2"/>
    <x v="7"/>
  </r>
  <r>
    <x v="1088"/>
    <x v="12"/>
    <x v="0"/>
    <n v="0.57813000000000003"/>
    <x v="14"/>
    <n v="33"/>
    <x v="2"/>
    <x v="7"/>
  </r>
  <r>
    <x v="1088"/>
    <x v="18"/>
    <x v="0"/>
    <n v="0.18329999999999999"/>
    <x v="14"/>
    <n v="33"/>
    <x v="2"/>
    <x v="7"/>
  </r>
  <r>
    <x v="1088"/>
    <x v="19"/>
    <x v="0"/>
    <n v="0.23649999999999999"/>
    <x v="14"/>
    <n v="33"/>
    <x v="2"/>
    <x v="7"/>
  </r>
  <r>
    <x v="1088"/>
    <x v="13"/>
    <x v="0"/>
    <n v="0.18978999999999999"/>
    <x v="14"/>
    <n v="33"/>
    <x v="2"/>
    <x v="7"/>
  </r>
  <r>
    <x v="1088"/>
    <x v="20"/>
    <x v="0"/>
    <n v="0.23649999999999999"/>
    <x v="14"/>
    <n v="33"/>
    <x v="2"/>
    <x v="7"/>
  </r>
  <r>
    <x v="1088"/>
    <x v="0"/>
    <x v="1"/>
    <n v="0.15826989999999999"/>
    <x v="14"/>
    <n v="33"/>
    <x v="2"/>
    <x v="7"/>
  </r>
  <r>
    <x v="1088"/>
    <x v="14"/>
    <x v="1"/>
    <n v="0.28518130000000003"/>
    <x v="14"/>
    <n v="33"/>
    <x v="2"/>
    <x v="7"/>
  </r>
  <r>
    <x v="1088"/>
    <x v="2"/>
    <x v="1"/>
    <n v="0.29067890000000002"/>
    <x v="14"/>
    <n v="33"/>
    <x v="2"/>
    <x v="7"/>
  </r>
  <r>
    <x v="1088"/>
    <x v="5"/>
    <x v="1"/>
    <n v="0.13637340000000001"/>
    <x v="14"/>
    <n v="33"/>
    <x v="2"/>
    <x v="7"/>
  </r>
  <r>
    <x v="1088"/>
    <x v="6"/>
    <x v="1"/>
    <n v="0.2891455"/>
    <x v="14"/>
    <n v="33"/>
    <x v="2"/>
    <x v="7"/>
  </r>
  <r>
    <x v="1088"/>
    <x v="15"/>
    <x v="1"/>
    <n v="0.31538050000000001"/>
    <x v="14"/>
    <n v="33"/>
    <x v="2"/>
    <x v="7"/>
  </r>
  <r>
    <x v="1088"/>
    <x v="8"/>
    <x v="1"/>
    <n v="0.31917640000000003"/>
    <x v="14"/>
    <n v="33"/>
    <x v="2"/>
    <x v="7"/>
  </r>
  <r>
    <x v="1088"/>
    <x v="9"/>
    <x v="1"/>
    <n v="0.35221789999999997"/>
    <x v="14"/>
    <n v="33"/>
    <x v="2"/>
    <x v="7"/>
  </r>
  <r>
    <x v="1088"/>
    <x v="10"/>
    <x v="1"/>
    <n v="0.35285369999999999"/>
    <x v="14"/>
    <n v="33"/>
    <x v="2"/>
    <x v="7"/>
  </r>
  <r>
    <x v="1088"/>
    <x v="12"/>
    <x v="1"/>
    <n v="0.4095683"/>
    <x v="14"/>
    <n v="33"/>
    <x v="2"/>
    <x v="7"/>
  </r>
  <r>
    <x v="1088"/>
    <x v="18"/>
    <x v="1"/>
    <n v="0.4361024"/>
    <x v="14"/>
    <n v="33"/>
    <x v="2"/>
    <x v="7"/>
  </r>
  <r>
    <x v="1088"/>
    <x v="19"/>
    <x v="1"/>
    <n v="0.39827400000000002"/>
    <x v="14"/>
    <n v="33"/>
    <x v="2"/>
    <x v="7"/>
  </r>
  <r>
    <x v="1088"/>
    <x v="13"/>
    <x v="1"/>
    <n v="0.12508759999999999"/>
    <x v="14"/>
    <n v="33"/>
    <x v="2"/>
    <x v="7"/>
  </r>
  <r>
    <x v="1088"/>
    <x v="20"/>
    <x v="1"/>
    <n v="0.34342929999999999"/>
    <x v="14"/>
    <n v="33"/>
    <x v="2"/>
    <x v="7"/>
  </r>
  <r>
    <x v="1089"/>
    <x v="0"/>
    <x v="3"/>
    <n v="0.84689999999999999"/>
    <x v="14"/>
    <n v="34"/>
    <x v="2"/>
    <x v="7"/>
  </r>
  <r>
    <x v="1089"/>
    <x v="14"/>
    <x v="3"/>
    <n v="1.5297000000000001"/>
    <x v="14"/>
    <n v="34"/>
    <x v="2"/>
    <x v="7"/>
  </r>
  <r>
    <x v="1089"/>
    <x v="2"/>
    <x v="3"/>
    <n v="1.5616000000000001"/>
    <x v="14"/>
    <n v="34"/>
    <x v="2"/>
    <x v="7"/>
  </r>
  <r>
    <x v="1089"/>
    <x v="5"/>
    <x v="3"/>
    <n v="1.1862999999999999"/>
    <x v="14"/>
    <n v="34"/>
    <x v="2"/>
    <x v="7"/>
  </r>
  <r>
    <x v="1089"/>
    <x v="6"/>
    <x v="3"/>
    <n v="1.5475000000000001"/>
    <x v="14"/>
    <n v="34"/>
    <x v="2"/>
    <x v="7"/>
  </r>
  <r>
    <x v="1089"/>
    <x v="15"/>
    <x v="3"/>
    <n v="1.6891"/>
    <x v="14"/>
    <n v="34"/>
    <x v="2"/>
    <x v="7"/>
  </r>
  <r>
    <x v="1089"/>
    <x v="8"/>
    <x v="3"/>
    <n v="1.7125999999999999"/>
    <x v="14"/>
    <n v="34"/>
    <x v="2"/>
    <x v="7"/>
  </r>
  <r>
    <x v="1089"/>
    <x v="9"/>
    <x v="3"/>
    <n v="1.8775999999999999"/>
    <x v="14"/>
    <n v="34"/>
    <x v="2"/>
    <x v="7"/>
  </r>
  <r>
    <x v="1089"/>
    <x v="10"/>
    <x v="3"/>
    <n v="1.8905000000000001"/>
    <x v="14"/>
    <n v="34"/>
    <x v="2"/>
    <x v="7"/>
  </r>
  <r>
    <x v="1089"/>
    <x v="12"/>
    <x v="3"/>
    <n v="2.1863000000000001"/>
    <x v="14"/>
    <n v="34"/>
    <x v="2"/>
    <x v="7"/>
  </r>
  <r>
    <x v="1089"/>
    <x v="18"/>
    <x v="3"/>
    <n v="2.3321999999999998"/>
    <x v="14"/>
    <n v="34"/>
    <x v="2"/>
    <x v="7"/>
  </r>
  <r>
    <x v="1089"/>
    <x v="19"/>
    <x v="3"/>
    <n v="2.1373000000000002"/>
    <x v="14"/>
    <n v="34"/>
    <x v="2"/>
    <x v="7"/>
  </r>
  <r>
    <x v="1089"/>
    <x v="13"/>
    <x v="3"/>
    <n v="1.0728"/>
    <x v="14"/>
    <n v="34"/>
    <x v="2"/>
    <x v="7"/>
  </r>
  <r>
    <x v="1089"/>
    <x v="20"/>
    <x v="3"/>
    <n v="1.8586"/>
    <x v="14"/>
    <n v="34"/>
    <x v="2"/>
    <x v="7"/>
  </r>
  <r>
    <x v="1089"/>
    <x v="0"/>
    <x v="2"/>
    <n v="0.4744276"/>
    <x v="14"/>
    <n v="34"/>
    <x v="2"/>
    <x v="7"/>
  </r>
  <r>
    <x v="1089"/>
    <x v="14"/>
    <x v="2"/>
    <n v="0.80091860000000004"/>
    <x v="14"/>
    <n v="34"/>
    <x v="2"/>
    <x v="7"/>
  </r>
  <r>
    <x v="1089"/>
    <x v="2"/>
    <x v="2"/>
    <n v="0.82685350000000002"/>
    <x v="14"/>
    <n v="34"/>
    <x v="2"/>
    <x v="7"/>
  </r>
  <r>
    <x v="1089"/>
    <x v="5"/>
    <x v="2"/>
    <n v="0.88962300000000005"/>
    <x v="14"/>
    <n v="34"/>
    <x v="2"/>
    <x v="7"/>
  </r>
  <r>
    <x v="1089"/>
    <x v="6"/>
    <x v="2"/>
    <n v="0.78893009999999997"/>
    <x v="14"/>
    <n v="34"/>
    <x v="2"/>
    <x v="7"/>
  </r>
  <r>
    <x v="1089"/>
    <x v="15"/>
    <x v="2"/>
    <n v="0.795122"/>
    <x v="14"/>
    <n v="34"/>
    <x v="2"/>
    <x v="7"/>
  </r>
  <r>
    <x v="1089"/>
    <x v="8"/>
    <x v="2"/>
    <n v="0.8142277"/>
    <x v="14"/>
    <n v="34"/>
    <x v="2"/>
    <x v="7"/>
  </r>
  <r>
    <x v="1089"/>
    <x v="9"/>
    <x v="2"/>
    <n v="0.94837400000000005"/>
    <x v="14"/>
    <n v="34"/>
    <x v="2"/>
    <x v="7"/>
  </r>
  <r>
    <x v="1089"/>
    <x v="10"/>
    <x v="2"/>
    <n v="0.95886179999999999"/>
    <x v="14"/>
    <n v="34"/>
    <x v="2"/>
    <x v="7"/>
  </r>
  <r>
    <x v="1089"/>
    <x v="12"/>
    <x v="2"/>
    <n v="1.1993499999999999"/>
    <x v="14"/>
    <n v="34"/>
    <x v="2"/>
    <x v="7"/>
  </r>
  <r>
    <x v="1089"/>
    <x v="18"/>
    <x v="2"/>
    <n v="1.712798"/>
    <x v="14"/>
    <n v="34"/>
    <x v="2"/>
    <x v="7"/>
  </r>
  <r>
    <x v="1089"/>
    <x v="19"/>
    <x v="2"/>
    <n v="1.501142"/>
    <x v="14"/>
    <n v="34"/>
    <x v="2"/>
    <x v="7"/>
  </r>
  <r>
    <x v="1089"/>
    <x v="13"/>
    <x v="2"/>
    <n v="0.7595906"/>
    <x v="14"/>
    <n v="34"/>
    <x v="2"/>
    <x v="7"/>
  </r>
  <r>
    <x v="1089"/>
    <x v="20"/>
    <x v="2"/>
    <n v="1.2745569999999999"/>
    <x v="14"/>
    <n v="34"/>
    <x v="2"/>
    <x v="7"/>
  </r>
  <r>
    <x v="1089"/>
    <x v="0"/>
    <x v="0"/>
    <n v="0.21410899999999999"/>
    <x v="14"/>
    <n v="34"/>
    <x v="2"/>
    <x v="7"/>
  </r>
  <r>
    <x v="1089"/>
    <x v="14"/>
    <x v="0"/>
    <n v="0.44274000000000002"/>
    <x v="14"/>
    <n v="34"/>
    <x v="2"/>
    <x v="7"/>
  </r>
  <r>
    <x v="1089"/>
    <x v="2"/>
    <x v="0"/>
    <n v="0.44274000000000002"/>
    <x v="14"/>
    <n v="34"/>
    <x v="2"/>
    <x v="7"/>
  </r>
  <r>
    <x v="1089"/>
    <x v="5"/>
    <x v="0"/>
    <n v="0.16020000000000001"/>
    <x v="14"/>
    <n v="34"/>
    <x v="2"/>
    <x v="7"/>
  </r>
  <r>
    <x v="1089"/>
    <x v="6"/>
    <x v="0"/>
    <n v="0.46920000000000001"/>
    <x v="14"/>
    <n v="34"/>
    <x v="2"/>
    <x v="7"/>
  </r>
  <r>
    <x v="1089"/>
    <x v="15"/>
    <x v="0"/>
    <n v="0.57813000000000003"/>
    <x v="14"/>
    <n v="34"/>
    <x v="2"/>
    <x v="7"/>
  </r>
  <r>
    <x v="1089"/>
    <x v="8"/>
    <x v="0"/>
    <n v="0.57813000000000003"/>
    <x v="14"/>
    <n v="34"/>
    <x v="2"/>
    <x v="7"/>
  </r>
  <r>
    <x v="1089"/>
    <x v="9"/>
    <x v="0"/>
    <n v="0.57813000000000003"/>
    <x v="14"/>
    <n v="34"/>
    <x v="2"/>
    <x v="7"/>
  </r>
  <r>
    <x v="1089"/>
    <x v="10"/>
    <x v="0"/>
    <n v="0.57813000000000003"/>
    <x v="14"/>
    <n v="34"/>
    <x v="2"/>
    <x v="7"/>
  </r>
  <r>
    <x v="1089"/>
    <x v="12"/>
    <x v="0"/>
    <n v="0.57813000000000003"/>
    <x v="14"/>
    <n v="34"/>
    <x v="2"/>
    <x v="7"/>
  </r>
  <r>
    <x v="1089"/>
    <x v="18"/>
    <x v="0"/>
    <n v="0.18329999999999999"/>
    <x v="14"/>
    <n v="34"/>
    <x v="2"/>
    <x v="7"/>
  </r>
  <r>
    <x v="1089"/>
    <x v="19"/>
    <x v="0"/>
    <n v="0.23649999999999999"/>
    <x v="14"/>
    <n v="34"/>
    <x v="2"/>
    <x v="7"/>
  </r>
  <r>
    <x v="1089"/>
    <x v="13"/>
    <x v="0"/>
    <n v="0.18978999999999999"/>
    <x v="14"/>
    <n v="34"/>
    <x v="2"/>
    <x v="7"/>
  </r>
  <r>
    <x v="1089"/>
    <x v="20"/>
    <x v="0"/>
    <n v="0.23649999999999999"/>
    <x v="14"/>
    <n v="34"/>
    <x v="2"/>
    <x v="7"/>
  </r>
  <r>
    <x v="1089"/>
    <x v="0"/>
    <x v="1"/>
    <n v="0.15836339999999999"/>
    <x v="14"/>
    <n v="34"/>
    <x v="2"/>
    <x v="7"/>
  </r>
  <r>
    <x v="1089"/>
    <x v="14"/>
    <x v="1"/>
    <n v="0.2860415"/>
    <x v="14"/>
    <n v="34"/>
    <x v="2"/>
    <x v="7"/>
  </r>
  <r>
    <x v="1089"/>
    <x v="2"/>
    <x v="1"/>
    <n v="0.2920065"/>
    <x v="14"/>
    <n v="34"/>
    <x v="2"/>
    <x v="7"/>
  </r>
  <r>
    <x v="1089"/>
    <x v="5"/>
    <x v="1"/>
    <n v="0.13647699999999999"/>
    <x v="14"/>
    <n v="34"/>
    <x v="2"/>
    <x v="7"/>
  </r>
  <r>
    <x v="1089"/>
    <x v="6"/>
    <x v="1"/>
    <n v="0.28936990000000001"/>
    <x v="14"/>
    <n v="34"/>
    <x v="2"/>
    <x v="7"/>
  </r>
  <r>
    <x v="1089"/>
    <x v="15"/>
    <x v="1"/>
    <n v="0.31584800000000002"/>
    <x v="14"/>
    <n v="34"/>
    <x v="2"/>
    <x v="7"/>
  </r>
  <r>
    <x v="1089"/>
    <x v="8"/>
    <x v="1"/>
    <n v="0.32024229999999998"/>
    <x v="14"/>
    <n v="34"/>
    <x v="2"/>
    <x v="7"/>
  </r>
  <r>
    <x v="1089"/>
    <x v="9"/>
    <x v="1"/>
    <n v="0.35109590000000002"/>
    <x v="14"/>
    <n v="34"/>
    <x v="2"/>
    <x v="7"/>
  </r>
  <r>
    <x v="1089"/>
    <x v="10"/>
    <x v="1"/>
    <n v="0.35350809999999999"/>
    <x v="14"/>
    <n v="34"/>
    <x v="2"/>
    <x v="7"/>
  </r>
  <r>
    <x v="1089"/>
    <x v="12"/>
    <x v="1"/>
    <n v="0.40882030000000003"/>
    <x v="14"/>
    <n v="34"/>
    <x v="2"/>
    <x v="7"/>
  </r>
  <r>
    <x v="1089"/>
    <x v="18"/>
    <x v="1"/>
    <n v="0.4361024"/>
    <x v="14"/>
    <n v="34"/>
    <x v="2"/>
    <x v="7"/>
  </r>
  <r>
    <x v="1089"/>
    <x v="19"/>
    <x v="1"/>
    <n v="0.3996577"/>
    <x v="14"/>
    <n v="34"/>
    <x v="2"/>
    <x v="7"/>
  </r>
  <r>
    <x v="1089"/>
    <x v="13"/>
    <x v="1"/>
    <n v="0.1234195"/>
    <x v="14"/>
    <n v="34"/>
    <x v="2"/>
    <x v="7"/>
  </r>
  <r>
    <x v="1089"/>
    <x v="20"/>
    <x v="1"/>
    <n v="0.34754309999999999"/>
    <x v="14"/>
    <n v="34"/>
    <x v="2"/>
    <x v="7"/>
  </r>
  <r>
    <x v="1090"/>
    <x v="0"/>
    <x v="3"/>
    <n v="0.85589999999999999"/>
    <x v="14"/>
    <n v="35"/>
    <x v="2"/>
    <x v="7"/>
  </r>
  <r>
    <x v="1090"/>
    <x v="14"/>
    <x v="3"/>
    <n v="1.5309999999999999"/>
    <x v="14"/>
    <n v="35"/>
    <x v="2"/>
    <x v="7"/>
  </r>
  <r>
    <x v="1090"/>
    <x v="2"/>
    <x v="3"/>
    <n v="1.5649"/>
    <x v="14"/>
    <n v="35"/>
    <x v="2"/>
    <x v="7"/>
  </r>
  <r>
    <x v="1090"/>
    <x v="5"/>
    <x v="3"/>
    <n v="1.1910000000000001"/>
    <x v="14"/>
    <n v="35"/>
    <x v="2"/>
    <x v="7"/>
  </r>
  <r>
    <x v="1090"/>
    <x v="6"/>
    <x v="3"/>
    <n v="1.5488"/>
    <x v="14"/>
    <n v="35"/>
    <x v="2"/>
    <x v="7"/>
  </r>
  <r>
    <x v="1090"/>
    <x v="15"/>
    <x v="3"/>
    <n v="1.6828000000000001"/>
    <x v="14"/>
    <n v="35"/>
    <x v="2"/>
    <x v="7"/>
  </r>
  <r>
    <x v="1090"/>
    <x v="8"/>
    <x v="3"/>
    <n v="1.7059"/>
    <x v="14"/>
    <n v="35"/>
    <x v="2"/>
    <x v="7"/>
  </r>
  <r>
    <x v="1090"/>
    <x v="9"/>
    <x v="3"/>
    <n v="1.8757999999999999"/>
    <x v="14"/>
    <n v="35"/>
    <x v="2"/>
    <x v="7"/>
  </r>
  <r>
    <x v="1090"/>
    <x v="10"/>
    <x v="3"/>
    <n v="1.8843000000000001"/>
    <x v="14"/>
    <n v="35"/>
    <x v="2"/>
    <x v="7"/>
  </r>
  <r>
    <x v="1090"/>
    <x v="12"/>
    <x v="3"/>
    <n v="2.1781999999999999"/>
    <x v="14"/>
    <n v="35"/>
    <x v="2"/>
    <x v="7"/>
  </r>
  <r>
    <x v="1090"/>
    <x v="18"/>
    <x v="3"/>
    <n v="2.3645"/>
    <x v="14"/>
    <n v="35"/>
    <x v="2"/>
    <x v="7"/>
  </r>
  <r>
    <x v="1090"/>
    <x v="19"/>
    <x v="3"/>
    <n v="2.1987999999999999"/>
    <x v="14"/>
    <n v="35"/>
    <x v="2"/>
    <x v="7"/>
  </r>
  <r>
    <x v="1090"/>
    <x v="13"/>
    <x v="3"/>
    <n v="1.0884"/>
    <x v="14"/>
    <n v="35"/>
    <x v="2"/>
    <x v="7"/>
  </r>
  <r>
    <x v="1090"/>
    <x v="20"/>
    <x v="3"/>
    <n v="1.8935999999999999"/>
    <x v="14"/>
    <n v="35"/>
    <x v="2"/>
    <x v="7"/>
  </r>
  <r>
    <x v="1090"/>
    <x v="0"/>
    <x v="2"/>
    <n v="0.46380359999999998"/>
    <x v="14"/>
    <n v="35"/>
    <x v="2"/>
    <x v="7"/>
  </r>
  <r>
    <x v="1090"/>
    <x v="14"/>
    <x v="2"/>
    <n v="0.77197550000000004"/>
    <x v="14"/>
    <n v="35"/>
    <x v="2"/>
    <x v="7"/>
  </r>
  <r>
    <x v="1090"/>
    <x v="2"/>
    <x v="2"/>
    <n v="0.79953640000000004"/>
    <x v="14"/>
    <n v="35"/>
    <x v="2"/>
    <x v="7"/>
  </r>
  <r>
    <x v="1090"/>
    <x v="5"/>
    <x v="2"/>
    <n v="0.8637823"/>
    <x v="14"/>
    <n v="35"/>
    <x v="2"/>
    <x v="7"/>
  </r>
  <r>
    <x v="1090"/>
    <x v="6"/>
    <x v="2"/>
    <n v="0.75998699999999997"/>
    <x v="14"/>
    <n v="35"/>
    <x v="2"/>
    <x v="7"/>
  </r>
  <r>
    <x v="1090"/>
    <x v="15"/>
    <x v="2"/>
    <n v="0.76246009999999997"/>
    <x v="14"/>
    <n v="35"/>
    <x v="2"/>
    <x v="7"/>
  </r>
  <r>
    <x v="1090"/>
    <x v="8"/>
    <x v="2"/>
    <n v="0.78124059999999995"/>
    <x v="14"/>
    <n v="35"/>
    <x v="2"/>
    <x v="7"/>
  </r>
  <r>
    <x v="1090"/>
    <x v="9"/>
    <x v="2"/>
    <n v="0.91937069999999999"/>
    <x v="14"/>
    <n v="35"/>
    <x v="2"/>
    <x v="7"/>
  </r>
  <r>
    <x v="1090"/>
    <x v="10"/>
    <x v="2"/>
    <n v="0.92628120000000003"/>
    <x v="14"/>
    <n v="35"/>
    <x v="2"/>
    <x v="7"/>
  </r>
  <r>
    <x v="1090"/>
    <x v="12"/>
    <x v="2"/>
    <n v="1.165224"/>
    <x v="14"/>
    <n v="35"/>
    <x v="2"/>
    <x v="7"/>
  </r>
  <r>
    <x v="1090"/>
    <x v="18"/>
    <x v="2"/>
    <n v="1.7115180000000001"/>
    <x v="14"/>
    <n v="35"/>
    <x v="2"/>
    <x v="7"/>
  </r>
  <r>
    <x v="1090"/>
    <x v="19"/>
    <x v="2"/>
    <n v="1.512032"/>
    <x v="14"/>
    <n v="35"/>
    <x v="2"/>
    <x v="7"/>
  </r>
  <r>
    <x v="1090"/>
    <x v="13"/>
    <x v="2"/>
    <n v="0.73586580000000001"/>
    <x v="14"/>
    <n v="35"/>
    <x v="2"/>
    <x v="7"/>
  </r>
  <r>
    <x v="1090"/>
    <x v="20"/>
    <x v="2"/>
    <n v="1.2639020000000001"/>
    <x v="14"/>
    <n v="35"/>
    <x v="2"/>
    <x v="7"/>
  </r>
  <r>
    <x v="1090"/>
    <x v="0"/>
    <x v="0"/>
    <n v="0.23205000000000001"/>
    <x v="14"/>
    <n v="35"/>
    <x v="2"/>
    <x v="7"/>
  </r>
  <r>
    <x v="1090"/>
    <x v="14"/>
    <x v="0"/>
    <n v="0.47273999999999999"/>
    <x v="14"/>
    <n v="35"/>
    <x v="2"/>
    <x v="7"/>
  </r>
  <r>
    <x v="1090"/>
    <x v="2"/>
    <x v="0"/>
    <n v="0.47273999999999999"/>
    <x v="14"/>
    <n v="35"/>
    <x v="2"/>
    <x v="7"/>
  </r>
  <r>
    <x v="1090"/>
    <x v="5"/>
    <x v="0"/>
    <n v="0.19020000000000001"/>
    <x v="14"/>
    <n v="35"/>
    <x v="2"/>
    <x v="7"/>
  </r>
  <r>
    <x v="1090"/>
    <x v="6"/>
    <x v="0"/>
    <n v="0.49919999999999998"/>
    <x v="14"/>
    <n v="35"/>
    <x v="2"/>
    <x v="7"/>
  </r>
  <r>
    <x v="1090"/>
    <x v="15"/>
    <x v="0"/>
    <n v="0.60567000000000004"/>
    <x v="14"/>
    <n v="35"/>
    <x v="2"/>
    <x v="7"/>
  </r>
  <r>
    <x v="1090"/>
    <x v="8"/>
    <x v="0"/>
    <n v="0.60567000000000004"/>
    <x v="14"/>
    <n v="35"/>
    <x v="2"/>
    <x v="7"/>
  </r>
  <r>
    <x v="1090"/>
    <x v="9"/>
    <x v="0"/>
    <n v="0.60567000000000004"/>
    <x v="14"/>
    <n v="35"/>
    <x v="2"/>
    <x v="7"/>
  </r>
  <r>
    <x v="1090"/>
    <x v="10"/>
    <x v="0"/>
    <n v="0.60567000000000004"/>
    <x v="14"/>
    <n v="35"/>
    <x v="2"/>
    <x v="7"/>
  </r>
  <r>
    <x v="1090"/>
    <x v="12"/>
    <x v="0"/>
    <n v="0.60567000000000004"/>
    <x v="14"/>
    <n v="35"/>
    <x v="2"/>
    <x v="7"/>
  </r>
  <r>
    <x v="1090"/>
    <x v="18"/>
    <x v="0"/>
    <n v="0.21084"/>
    <x v="14"/>
    <n v="35"/>
    <x v="2"/>
    <x v="7"/>
  </r>
  <r>
    <x v="1090"/>
    <x v="19"/>
    <x v="0"/>
    <n v="0.27561000000000002"/>
    <x v="14"/>
    <n v="35"/>
    <x v="2"/>
    <x v="7"/>
  </r>
  <r>
    <x v="1090"/>
    <x v="13"/>
    <x v="0"/>
    <n v="0.22731999999999999"/>
    <x v="14"/>
    <n v="35"/>
    <x v="2"/>
    <x v="7"/>
  </r>
  <r>
    <x v="1090"/>
    <x v="20"/>
    <x v="0"/>
    <n v="0.27561000000000002"/>
    <x v="14"/>
    <n v="35"/>
    <x v="2"/>
    <x v="7"/>
  </r>
  <r>
    <x v="1090"/>
    <x v="0"/>
    <x v="1"/>
    <n v="0.1600463"/>
    <x v="14"/>
    <n v="35"/>
    <x v="2"/>
    <x v="7"/>
  </r>
  <r>
    <x v="1090"/>
    <x v="14"/>
    <x v="1"/>
    <n v="0.2862846"/>
    <x v="14"/>
    <n v="35"/>
    <x v="2"/>
    <x v="7"/>
  </r>
  <r>
    <x v="1090"/>
    <x v="2"/>
    <x v="1"/>
    <n v="0.29262359999999998"/>
    <x v="14"/>
    <n v="35"/>
    <x v="2"/>
    <x v="7"/>
  </r>
  <r>
    <x v="1090"/>
    <x v="5"/>
    <x v="1"/>
    <n v="0.13701769999999999"/>
    <x v="14"/>
    <n v="35"/>
    <x v="2"/>
    <x v="7"/>
  </r>
  <r>
    <x v="1090"/>
    <x v="6"/>
    <x v="1"/>
    <n v="0.28961300000000001"/>
    <x v="14"/>
    <n v="35"/>
    <x v="2"/>
    <x v="7"/>
  </r>
  <r>
    <x v="1090"/>
    <x v="15"/>
    <x v="1"/>
    <n v="0.3146699"/>
    <x v="14"/>
    <n v="35"/>
    <x v="2"/>
    <x v="7"/>
  </r>
  <r>
    <x v="1090"/>
    <x v="8"/>
    <x v="1"/>
    <n v="0.31898939999999998"/>
    <x v="14"/>
    <n v="35"/>
    <x v="2"/>
    <x v="7"/>
  </r>
  <r>
    <x v="1090"/>
    <x v="9"/>
    <x v="1"/>
    <n v="0.3507594"/>
    <x v="14"/>
    <n v="35"/>
    <x v="2"/>
    <x v="7"/>
  </r>
  <r>
    <x v="1090"/>
    <x v="10"/>
    <x v="1"/>
    <n v="0.35234880000000002"/>
    <x v="14"/>
    <n v="35"/>
    <x v="2"/>
    <x v="7"/>
  </r>
  <r>
    <x v="1090"/>
    <x v="12"/>
    <x v="1"/>
    <n v="0.40730569999999999"/>
    <x v="14"/>
    <n v="35"/>
    <x v="2"/>
    <x v="7"/>
  </r>
  <r>
    <x v="1090"/>
    <x v="18"/>
    <x v="1"/>
    <n v="0.44214229999999999"/>
    <x v="14"/>
    <n v="35"/>
    <x v="2"/>
    <x v="7"/>
  </r>
  <r>
    <x v="1090"/>
    <x v="19"/>
    <x v="1"/>
    <n v="0.41115770000000001"/>
    <x v="14"/>
    <n v="35"/>
    <x v="2"/>
    <x v="7"/>
  </r>
  <r>
    <x v="1090"/>
    <x v="13"/>
    <x v="1"/>
    <n v="0.1252142"/>
    <x v="14"/>
    <n v="35"/>
    <x v="2"/>
    <x v="7"/>
  </r>
  <r>
    <x v="1090"/>
    <x v="20"/>
    <x v="1"/>
    <n v="0.35408780000000001"/>
    <x v="14"/>
    <n v="35"/>
    <x v="2"/>
    <x v="7"/>
  </r>
  <r>
    <x v="1091"/>
    <x v="0"/>
    <x v="3"/>
    <n v="0.85919999999999996"/>
    <x v="14"/>
    <n v="36"/>
    <x v="2"/>
    <x v="8"/>
  </r>
  <r>
    <x v="1091"/>
    <x v="14"/>
    <x v="3"/>
    <n v="1.5295000000000001"/>
    <x v="14"/>
    <n v="36"/>
    <x v="2"/>
    <x v="8"/>
  </r>
  <r>
    <x v="1091"/>
    <x v="2"/>
    <x v="3"/>
    <n v="1.5598000000000001"/>
    <x v="14"/>
    <n v="36"/>
    <x v="2"/>
    <x v="8"/>
  </r>
  <r>
    <x v="1091"/>
    <x v="5"/>
    <x v="3"/>
    <n v="1.1890000000000001"/>
    <x v="14"/>
    <n v="36"/>
    <x v="2"/>
    <x v="8"/>
  </r>
  <r>
    <x v="1091"/>
    <x v="6"/>
    <x v="3"/>
    <n v="1.5627"/>
    <x v="14"/>
    <n v="36"/>
    <x v="2"/>
    <x v="8"/>
  </r>
  <r>
    <x v="1091"/>
    <x v="15"/>
    <x v="3"/>
    <n v="1.6698"/>
    <x v="14"/>
    <n v="36"/>
    <x v="2"/>
    <x v="8"/>
  </r>
  <r>
    <x v="1091"/>
    <x v="8"/>
    <x v="3"/>
    <n v="1.6908000000000001"/>
    <x v="14"/>
    <n v="36"/>
    <x v="2"/>
    <x v="8"/>
  </r>
  <r>
    <x v="1091"/>
    <x v="9"/>
    <x v="3"/>
    <n v="1.8728"/>
    <x v="14"/>
    <n v="36"/>
    <x v="2"/>
    <x v="8"/>
  </r>
  <r>
    <x v="1091"/>
    <x v="10"/>
    <x v="3"/>
    <n v="1.8725000000000001"/>
    <x v="14"/>
    <n v="36"/>
    <x v="2"/>
    <x v="8"/>
  </r>
  <r>
    <x v="1091"/>
    <x v="12"/>
    <x v="3"/>
    <n v="2.1842999999999999"/>
    <x v="14"/>
    <n v="36"/>
    <x v="2"/>
    <x v="8"/>
  </r>
  <r>
    <x v="1091"/>
    <x v="18"/>
    <x v="3"/>
    <n v="2.4091999999999998"/>
    <x v="14"/>
    <n v="36"/>
    <x v="2"/>
    <x v="8"/>
  </r>
  <r>
    <x v="1091"/>
    <x v="19"/>
    <x v="3"/>
    <n v="2.3858999999999999"/>
    <x v="14"/>
    <n v="36"/>
    <x v="2"/>
    <x v="8"/>
  </r>
  <r>
    <x v="1091"/>
    <x v="13"/>
    <x v="3"/>
    <n v="1.1154999999999999"/>
    <x v="14"/>
    <n v="36"/>
    <x v="2"/>
    <x v="8"/>
  </r>
  <r>
    <x v="1091"/>
    <x v="20"/>
    <x v="3"/>
    <n v="1.8935999999999999"/>
    <x v="14"/>
    <n v="36"/>
    <x v="2"/>
    <x v="8"/>
  </r>
  <r>
    <x v="1091"/>
    <x v="0"/>
    <x v="2"/>
    <n v="0.46648659999999997"/>
    <x v="14"/>
    <n v="36"/>
    <x v="2"/>
    <x v="8"/>
  </r>
  <r>
    <x v="1091"/>
    <x v="14"/>
    <x v="2"/>
    <n v="0.770756"/>
    <x v="14"/>
    <n v="36"/>
    <x v="2"/>
    <x v="8"/>
  </r>
  <r>
    <x v="1091"/>
    <x v="2"/>
    <x v="2"/>
    <n v="0.79539009999999999"/>
    <x v="14"/>
    <n v="36"/>
    <x v="2"/>
    <x v="8"/>
  </r>
  <r>
    <x v="1091"/>
    <x v="5"/>
    <x v="2"/>
    <n v="0.86201240000000001"/>
    <x v="14"/>
    <n v="36"/>
    <x v="2"/>
    <x v="8"/>
  </r>
  <r>
    <x v="1091"/>
    <x v="6"/>
    <x v="2"/>
    <n v="0.77128790000000003"/>
    <x v="14"/>
    <n v="36"/>
    <x v="2"/>
    <x v="8"/>
  </r>
  <r>
    <x v="1091"/>
    <x v="15"/>
    <x v="2"/>
    <n v="0.75189099999999998"/>
    <x v="14"/>
    <n v="36"/>
    <x v="2"/>
    <x v="8"/>
  </r>
  <r>
    <x v="1091"/>
    <x v="8"/>
    <x v="2"/>
    <n v="0.76896410000000004"/>
    <x v="14"/>
    <n v="36"/>
    <x v="2"/>
    <x v="8"/>
  </r>
  <r>
    <x v="1091"/>
    <x v="9"/>
    <x v="2"/>
    <n v="0.91693159999999996"/>
    <x v="14"/>
    <n v="36"/>
    <x v="2"/>
    <x v="8"/>
  </r>
  <r>
    <x v="1091"/>
    <x v="10"/>
    <x v="2"/>
    <n v="0.91668769999999999"/>
    <x v="14"/>
    <n v="36"/>
    <x v="2"/>
    <x v="8"/>
  </r>
  <r>
    <x v="1091"/>
    <x v="12"/>
    <x v="2"/>
    <n v="1.1701839999999999"/>
    <x v="14"/>
    <n v="36"/>
    <x v="2"/>
    <x v="8"/>
  </r>
  <r>
    <x v="1091"/>
    <x v="18"/>
    <x v="2"/>
    <n v="1.7478590000000001"/>
    <x v="14"/>
    <n v="36"/>
    <x v="2"/>
    <x v="8"/>
  </r>
  <r>
    <x v="1091"/>
    <x v="19"/>
    <x v="2"/>
    <n v="1.6641459999999999"/>
    <x v="14"/>
    <n v="36"/>
    <x v="2"/>
    <x v="8"/>
  </r>
  <r>
    <x v="1091"/>
    <x v="13"/>
    <x v="2"/>
    <n v="0.75984810000000003"/>
    <x v="14"/>
    <n v="36"/>
    <x v="2"/>
    <x v="8"/>
  </r>
  <r>
    <x v="1091"/>
    <x v="20"/>
    <x v="2"/>
    <n v="1.2639020000000001"/>
    <x v="14"/>
    <n v="36"/>
    <x v="2"/>
    <x v="8"/>
  </r>
  <r>
    <x v="1091"/>
    <x v="0"/>
    <x v="0"/>
    <n v="0.23205000000000001"/>
    <x v="14"/>
    <n v="36"/>
    <x v="2"/>
    <x v="8"/>
  </r>
  <r>
    <x v="1091"/>
    <x v="14"/>
    <x v="0"/>
    <n v="0.47273999999999999"/>
    <x v="14"/>
    <n v="36"/>
    <x v="2"/>
    <x v="8"/>
  </r>
  <r>
    <x v="1091"/>
    <x v="2"/>
    <x v="0"/>
    <n v="0.47273999999999999"/>
    <x v="14"/>
    <n v="36"/>
    <x v="2"/>
    <x v="8"/>
  </r>
  <r>
    <x v="1091"/>
    <x v="5"/>
    <x v="0"/>
    <n v="0.19020000000000001"/>
    <x v="14"/>
    <n v="36"/>
    <x v="2"/>
    <x v="8"/>
  </r>
  <r>
    <x v="1091"/>
    <x v="6"/>
    <x v="0"/>
    <n v="0.49919999999999998"/>
    <x v="14"/>
    <n v="36"/>
    <x v="2"/>
    <x v="8"/>
  </r>
  <r>
    <x v="1091"/>
    <x v="15"/>
    <x v="0"/>
    <n v="0.60567000000000004"/>
    <x v="14"/>
    <n v="36"/>
    <x v="2"/>
    <x v="8"/>
  </r>
  <r>
    <x v="1091"/>
    <x v="8"/>
    <x v="0"/>
    <n v="0.60567000000000004"/>
    <x v="14"/>
    <n v="36"/>
    <x v="2"/>
    <x v="8"/>
  </r>
  <r>
    <x v="1091"/>
    <x v="9"/>
    <x v="0"/>
    <n v="0.60567000000000004"/>
    <x v="14"/>
    <n v="36"/>
    <x v="2"/>
    <x v="8"/>
  </r>
  <r>
    <x v="1091"/>
    <x v="10"/>
    <x v="0"/>
    <n v="0.60567000000000004"/>
    <x v="14"/>
    <n v="36"/>
    <x v="2"/>
    <x v="8"/>
  </r>
  <r>
    <x v="1091"/>
    <x v="12"/>
    <x v="0"/>
    <n v="0.60567000000000004"/>
    <x v="14"/>
    <n v="36"/>
    <x v="2"/>
    <x v="8"/>
  </r>
  <r>
    <x v="1091"/>
    <x v="18"/>
    <x v="0"/>
    <n v="0.21084"/>
    <x v="14"/>
    <n v="36"/>
    <x v="2"/>
    <x v="8"/>
  </r>
  <r>
    <x v="1091"/>
    <x v="19"/>
    <x v="0"/>
    <n v="0.27561000000000002"/>
    <x v="14"/>
    <n v="36"/>
    <x v="2"/>
    <x v="8"/>
  </r>
  <r>
    <x v="1091"/>
    <x v="13"/>
    <x v="0"/>
    <n v="0.22731999999999999"/>
    <x v="14"/>
    <n v="36"/>
    <x v="2"/>
    <x v="8"/>
  </r>
  <r>
    <x v="1091"/>
    <x v="20"/>
    <x v="0"/>
    <n v="0.27561000000000002"/>
    <x v="14"/>
    <n v="36"/>
    <x v="2"/>
    <x v="8"/>
  </r>
  <r>
    <x v="1091"/>
    <x v="0"/>
    <x v="1"/>
    <n v="0.16066340000000001"/>
    <x v="14"/>
    <n v="36"/>
    <x v="2"/>
    <x v="8"/>
  </r>
  <r>
    <x v="1091"/>
    <x v="14"/>
    <x v="1"/>
    <n v="0.28600409999999998"/>
    <x v="14"/>
    <n v="36"/>
    <x v="2"/>
    <x v="8"/>
  </r>
  <r>
    <x v="1091"/>
    <x v="2"/>
    <x v="1"/>
    <n v="0.29166989999999998"/>
    <x v="14"/>
    <n v="36"/>
    <x v="2"/>
    <x v="8"/>
  </r>
  <r>
    <x v="1091"/>
    <x v="5"/>
    <x v="1"/>
    <n v="0.13678760000000001"/>
    <x v="14"/>
    <n v="36"/>
    <x v="2"/>
    <x v="8"/>
  </r>
  <r>
    <x v="1091"/>
    <x v="6"/>
    <x v="1"/>
    <n v="0.29221219999999998"/>
    <x v="14"/>
    <n v="36"/>
    <x v="2"/>
    <x v="8"/>
  </r>
  <r>
    <x v="1091"/>
    <x v="15"/>
    <x v="1"/>
    <n v="0.31223899999999999"/>
    <x v="14"/>
    <n v="36"/>
    <x v="2"/>
    <x v="8"/>
  </r>
  <r>
    <x v="1091"/>
    <x v="8"/>
    <x v="1"/>
    <n v="0.3161658"/>
    <x v="14"/>
    <n v="36"/>
    <x v="2"/>
    <x v="8"/>
  </r>
  <r>
    <x v="1091"/>
    <x v="9"/>
    <x v="1"/>
    <n v="0.35019840000000002"/>
    <x v="14"/>
    <n v="36"/>
    <x v="2"/>
    <x v="8"/>
  </r>
  <r>
    <x v="1091"/>
    <x v="10"/>
    <x v="1"/>
    <n v="0.35014230000000002"/>
    <x v="14"/>
    <n v="36"/>
    <x v="2"/>
    <x v="8"/>
  </r>
  <r>
    <x v="1091"/>
    <x v="12"/>
    <x v="1"/>
    <n v="0.40844629999999998"/>
    <x v="14"/>
    <n v="36"/>
    <x v="2"/>
    <x v="8"/>
  </r>
  <r>
    <x v="1091"/>
    <x v="18"/>
    <x v="1"/>
    <n v="0.45050079999999998"/>
    <x v="14"/>
    <n v="36"/>
    <x v="2"/>
    <x v="8"/>
  </r>
  <r>
    <x v="1091"/>
    <x v="19"/>
    <x v="1"/>
    <n v="0.44614389999999998"/>
    <x v="14"/>
    <n v="36"/>
    <x v="2"/>
    <x v="8"/>
  </r>
  <r>
    <x v="1091"/>
    <x v="13"/>
    <x v="1"/>
    <n v="0.1283319"/>
    <x v="14"/>
    <n v="36"/>
    <x v="2"/>
    <x v="8"/>
  </r>
  <r>
    <x v="1091"/>
    <x v="20"/>
    <x v="1"/>
    <n v="0.35408780000000001"/>
    <x v="14"/>
    <n v="36"/>
    <x v="2"/>
    <x v="8"/>
  </r>
  <r>
    <x v="1092"/>
    <x v="0"/>
    <x v="3"/>
    <n v="0.86560000000000004"/>
    <x v="14"/>
    <n v="37"/>
    <x v="2"/>
    <x v="8"/>
  </r>
  <r>
    <x v="1092"/>
    <x v="14"/>
    <x v="3"/>
    <n v="1.5257000000000001"/>
    <x v="14"/>
    <n v="37"/>
    <x v="2"/>
    <x v="8"/>
  </r>
  <r>
    <x v="1092"/>
    <x v="2"/>
    <x v="3"/>
    <n v="1.5523"/>
    <x v="14"/>
    <n v="37"/>
    <x v="2"/>
    <x v="8"/>
  </r>
  <r>
    <x v="1092"/>
    <x v="5"/>
    <x v="3"/>
    <n v="1.1780999999999999"/>
    <x v="14"/>
    <n v="37"/>
    <x v="2"/>
    <x v="8"/>
  </r>
  <r>
    <x v="1092"/>
    <x v="6"/>
    <x v="3"/>
    <n v="1.5431999999999999"/>
    <x v="14"/>
    <n v="37"/>
    <x v="2"/>
    <x v="8"/>
  </r>
  <r>
    <x v="1092"/>
    <x v="15"/>
    <x v="3"/>
    <n v="1.6420999999999999"/>
    <x v="14"/>
    <n v="37"/>
    <x v="2"/>
    <x v="8"/>
  </r>
  <r>
    <x v="1092"/>
    <x v="8"/>
    <x v="3"/>
    <n v="1.6581999999999999"/>
    <x v="14"/>
    <n v="37"/>
    <x v="2"/>
    <x v="8"/>
  </r>
  <r>
    <x v="1092"/>
    <x v="9"/>
    <x v="3"/>
    <n v="1.8385"/>
    <x v="14"/>
    <n v="37"/>
    <x v="2"/>
    <x v="8"/>
  </r>
  <r>
    <x v="1092"/>
    <x v="10"/>
    <x v="3"/>
    <n v="1.8371"/>
    <x v="14"/>
    <n v="37"/>
    <x v="2"/>
    <x v="8"/>
  </r>
  <r>
    <x v="1092"/>
    <x v="12"/>
    <x v="3"/>
    <n v="2.1707000000000001"/>
    <x v="14"/>
    <n v="37"/>
    <x v="2"/>
    <x v="8"/>
  </r>
  <r>
    <x v="1092"/>
    <x v="18"/>
    <x v="3"/>
    <n v="2.4091999999999998"/>
    <x v="14"/>
    <n v="37"/>
    <x v="2"/>
    <x v="8"/>
  </r>
  <r>
    <x v="1092"/>
    <x v="19"/>
    <x v="3"/>
    <n v="2.3767999999999998"/>
    <x v="14"/>
    <n v="37"/>
    <x v="2"/>
    <x v="8"/>
  </r>
  <r>
    <x v="1092"/>
    <x v="13"/>
    <x v="3"/>
    <n v="1.1235999999999999"/>
    <x v="14"/>
    <n v="37"/>
    <x v="2"/>
    <x v="8"/>
  </r>
  <r>
    <x v="1092"/>
    <x v="20"/>
    <x v="3"/>
    <n v="1.8666"/>
    <x v="14"/>
    <n v="37"/>
    <x v="2"/>
    <x v="8"/>
  </r>
  <r>
    <x v="1092"/>
    <x v="0"/>
    <x v="2"/>
    <n v="0.46271980000000001"/>
    <x v="14"/>
    <n v="37"/>
    <x v="2"/>
    <x v="8"/>
  </r>
  <r>
    <x v="1092"/>
    <x v="14"/>
    <x v="2"/>
    <n v="0.75266650000000002"/>
    <x v="14"/>
    <n v="37"/>
    <x v="2"/>
    <x v="8"/>
  </r>
  <r>
    <x v="1092"/>
    <x v="2"/>
    <x v="2"/>
    <n v="0.77429250000000005"/>
    <x v="14"/>
    <n v="37"/>
    <x v="2"/>
    <x v="8"/>
  </r>
  <r>
    <x v="1092"/>
    <x v="5"/>
    <x v="2"/>
    <n v="0.83736630000000001"/>
    <x v="14"/>
    <n v="37"/>
    <x v="2"/>
    <x v="8"/>
  </r>
  <r>
    <x v="1092"/>
    <x v="6"/>
    <x v="2"/>
    <n v="0.74043420000000004"/>
    <x v="14"/>
    <n v="37"/>
    <x v="2"/>
    <x v="8"/>
  </r>
  <r>
    <x v="1092"/>
    <x v="15"/>
    <x v="2"/>
    <n v="0.71560060000000003"/>
    <x v="14"/>
    <n v="37"/>
    <x v="2"/>
    <x v="8"/>
  </r>
  <r>
    <x v="1092"/>
    <x v="8"/>
    <x v="2"/>
    <n v="0.72869010000000001"/>
    <x v="14"/>
    <n v="37"/>
    <x v="2"/>
    <x v="8"/>
  </r>
  <r>
    <x v="1092"/>
    <x v="9"/>
    <x v="2"/>
    <n v="0.87527540000000004"/>
    <x v="14"/>
    <n v="37"/>
    <x v="2"/>
    <x v="8"/>
  </r>
  <r>
    <x v="1092"/>
    <x v="10"/>
    <x v="2"/>
    <n v="0.87413719999999995"/>
    <x v="14"/>
    <n v="37"/>
    <x v="2"/>
    <x v="8"/>
  </r>
  <r>
    <x v="1092"/>
    <x v="12"/>
    <x v="2"/>
    <n v="1.145357"/>
    <x v="14"/>
    <n v="37"/>
    <x v="2"/>
    <x v="8"/>
  </r>
  <r>
    <x v="1092"/>
    <x v="18"/>
    <x v="2"/>
    <n v="1.733479"/>
    <x v="14"/>
    <n v="37"/>
    <x v="2"/>
    <x v="8"/>
  </r>
  <r>
    <x v="1092"/>
    <x v="19"/>
    <x v="2"/>
    <n v="1.637948"/>
    <x v="14"/>
    <n v="37"/>
    <x v="2"/>
    <x v="8"/>
  </r>
  <r>
    <x v="1092"/>
    <x v="13"/>
    <x v="2"/>
    <n v="0.74825629999999999"/>
    <x v="14"/>
    <n v="37"/>
    <x v="2"/>
    <x v="8"/>
  </r>
  <r>
    <x v="1092"/>
    <x v="20"/>
    <x v="2"/>
    <n v="1.2231510000000001"/>
    <x v="14"/>
    <n v="37"/>
    <x v="2"/>
    <x v="8"/>
  </r>
  <r>
    <x v="1092"/>
    <x v="0"/>
    <x v="0"/>
    <n v="0.24102000000000001"/>
    <x v="14"/>
    <n v="37"/>
    <x v="2"/>
    <x v="8"/>
  </r>
  <r>
    <x v="1092"/>
    <x v="14"/>
    <x v="0"/>
    <n v="0.48774000000000001"/>
    <x v="14"/>
    <n v="37"/>
    <x v="2"/>
    <x v="8"/>
  </r>
  <r>
    <x v="1092"/>
    <x v="2"/>
    <x v="0"/>
    <n v="0.48774000000000001"/>
    <x v="14"/>
    <n v="37"/>
    <x v="2"/>
    <x v="8"/>
  </r>
  <r>
    <x v="1092"/>
    <x v="5"/>
    <x v="0"/>
    <n v="0.20519999999999999"/>
    <x v="14"/>
    <n v="37"/>
    <x v="2"/>
    <x v="8"/>
  </r>
  <r>
    <x v="1092"/>
    <x v="6"/>
    <x v="0"/>
    <n v="0.51419999999999999"/>
    <x v="14"/>
    <n v="37"/>
    <x v="2"/>
    <x v="8"/>
  </r>
  <r>
    <x v="1092"/>
    <x v="15"/>
    <x v="0"/>
    <n v="0.61943999999999999"/>
    <x v="14"/>
    <n v="37"/>
    <x v="2"/>
    <x v="8"/>
  </r>
  <r>
    <x v="1092"/>
    <x v="8"/>
    <x v="0"/>
    <n v="0.61943999999999999"/>
    <x v="14"/>
    <n v="37"/>
    <x v="2"/>
    <x v="8"/>
  </r>
  <r>
    <x v="1092"/>
    <x v="9"/>
    <x v="0"/>
    <n v="0.61943999999999999"/>
    <x v="14"/>
    <n v="37"/>
    <x v="2"/>
    <x v="8"/>
  </r>
  <r>
    <x v="1092"/>
    <x v="10"/>
    <x v="0"/>
    <n v="0.61943999999999999"/>
    <x v="14"/>
    <n v="37"/>
    <x v="2"/>
    <x v="8"/>
  </r>
  <r>
    <x v="1092"/>
    <x v="12"/>
    <x v="0"/>
    <n v="0.61943999999999999"/>
    <x v="14"/>
    <n v="37"/>
    <x v="2"/>
    <x v="8"/>
  </r>
  <r>
    <x v="1092"/>
    <x v="18"/>
    <x v="0"/>
    <n v="0.22522"/>
    <x v="14"/>
    <n v="37"/>
    <x v="2"/>
    <x v="8"/>
  </r>
  <r>
    <x v="1092"/>
    <x v="19"/>
    <x v="0"/>
    <n v="0.29441000000000001"/>
    <x v="14"/>
    <n v="37"/>
    <x v="2"/>
    <x v="8"/>
  </r>
  <r>
    <x v="1092"/>
    <x v="13"/>
    <x v="0"/>
    <n v="0.24607999999999999"/>
    <x v="14"/>
    <n v="37"/>
    <x v="2"/>
    <x v="8"/>
  </r>
  <r>
    <x v="1092"/>
    <x v="20"/>
    <x v="0"/>
    <n v="0.29441000000000001"/>
    <x v="14"/>
    <n v="37"/>
    <x v="2"/>
    <x v="8"/>
  </r>
  <r>
    <x v="1092"/>
    <x v="0"/>
    <x v="1"/>
    <n v="0.16186020000000001"/>
    <x v="14"/>
    <n v="37"/>
    <x v="2"/>
    <x v="8"/>
  </r>
  <r>
    <x v="1092"/>
    <x v="14"/>
    <x v="1"/>
    <n v="0.28529349999999998"/>
    <x v="14"/>
    <n v="37"/>
    <x v="2"/>
    <x v="8"/>
  </r>
  <r>
    <x v="1092"/>
    <x v="2"/>
    <x v="1"/>
    <n v="0.29026750000000001"/>
    <x v="14"/>
    <n v="37"/>
    <x v="2"/>
    <x v="8"/>
  </r>
  <r>
    <x v="1092"/>
    <x v="5"/>
    <x v="1"/>
    <n v="0.1355336"/>
    <x v="14"/>
    <n v="37"/>
    <x v="2"/>
    <x v="8"/>
  </r>
  <r>
    <x v="1092"/>
    <x v="6"/>
    <x v="1"/>
    <n v="0.28856579999999998"/>
    <x v="14"/>
    <n v="37"/>
    <x v="2"/>
    <x v="8"/>
  </r>
  <r>
    <x v="1092"/>
    <x v="15"/>
    <x v="1"/>
    <n v="0.30705929999999998"/>
    <x v="14"/>
    <n v="37"/>
    <x v="2"/>
    <x v="8"/>
  </r>
  <r>
    <x v="1092"/>
    <x v="8"/>
    <x v="1"/>
    <n v="0.31006990000000001"/>
    <x v="14"/>
    <n v="37"/>
    <x v="2"/>
    <x v="8"/>
  </r>
  <r>
    <x v="1092"/>
    <x v="9"/>
    <x v="1"/>
    <n v="0.3437846"/>
    <x v="14"/>
    <n v="37"/>
    <x v="2"/>
    <x v="8"/>
  </r>
  <r>
    <x v="1092"/>
    <x v="10"/>
    <x v="1"/>
    <n v="0.34352280000000002"/>
    <x v="14"/>
    <n v="37"/>
    <x v="2"/>
    <x v="8"/>
  </r>
  <r>
    <x v="1092"/>
    <x v="12"/>
    <x v="1"/>
    <n v="0.40590330000000002"/>
    <x v="14"/>
    <n v="37"/>
    <x v="2"/>
    <x v="8"/>
  </r>
  <r>
    <x v="1092"/>
    <x v="18"/>
    <x v="1"/>
    <n v="0.45050079999999998"/>
    <x v="14"/>
    <n v="37"/>
    <x v="2"/>
    <x v="8"/>
  </r>
  <r>
    <x v="1092"/>
    <x v="19"/>
    <x v="1"/>
    <n v="0.44444230000000001"/>
    <x v="14"/>
    <n v="37"/>
    <x v="2"/>
    <x v="8"/>
  </r>
  <r>
    <x v="1092"/>
    <x v="13"/>
    <x v="1"/>
    <n v="0.12926370000000001"/>
    <x v="14"/>
    <n v="37"/>
    <x v="2"/>
    <x v="8"/>
  </r>
  <r>
    <x v="1092"/>
    <x v="20"/>
    <x v="1"/>
    <n v="0.34903899999999999"/>
    <x v="14"/>
    <n v="37"/>
    <x v="2"/>
    <x v="8"/>
  </r>
  <r>
    <x v="1093"/>
    <x v="0"/>
    <x v="3"/>
    <n v="0.87680000000000002"/>
    <x v="14"/>
    <n v="38"/>
    <x v="2"/>
    <x v="8"/>
  </r>
  <r>
    <x v="1093"/>
    <x v="14"/>
    <x v="3"/>
    <n v="1.5347999999999999"/>
    <x v="14"/>
    <n v="38"/>
    <x v="2"/>
    <x v="8"/>
  </r>
  <r>
    <x v="1093"/>
    <x v="2"/>
    <x v="3"/>
    <n v="1.5622"/>
    <x v="14"/>
    <n v="38"/>
    <x v="2"/>
    <x v="8"/>
  </r>
  <r>
    <x v="1093"/>
    <x v="5"/>
    <x v="3"/>
    <n v="1.1873"/>
    <x v="14"/>
    <n v="38"/>
    <x v="2"/>
    <x v="8"/>
  </r>
  <r>
    <x v="1093"/>
    <x v="6"/>
    <x v="3"/>
    <n v="1.5435000000000001"/>
    <x v="14"/>
    <n v="38"/>
    <x v="2"/>
    <x v="8"/>
  </r>
  <r>
    <x v="1093"/>
    <x v="15"/>
    <x v="3"/>
    <n v="1.6508"/>
    <x v="14"/>
    <n v="38"/>
    <x v="2"/>
    <x v="8"/>
  </r>
  <r>
    <x v="1093"/>
    <x v="8"/>
    <x v="3"/>
    <n v="1.6766000000000001"/>
    <x v="14"/>
    <n v="38"/>
    <x v="2"/>
    <x v="8"/>
  </r>
  <r>
    <x v="1093"/>
    <x v="9"/>
    <x v="3"/>
    <n v="1.8372999999999999"/>
    <x v="14"/>
    <n v="38"/>
    <x v="2"/>
    <x v="8"/>
  </r>
  <r>
    <x v="1093"/>
    <x v="10"/>
    <x v="3"/>
    <n v="1.8571"/>
    <x v="14"/>
    <n v="38"/>
    <x v="2"/>
    <x v="8"/>
  </r>
  <r>
    <x v="1093"/>
    <x v="12"/>
    <x v="3"/>
    <n v="2.1629"/>
    <x v="14"/>
    <n v="38"/>
    <x v="2"/>
    <x v="8"/>
  </r>
  <r>
    <x v="1093"/>
    <x v="18"/>
    <x v="3"/>
    <n v="2.4091999999999998"/>
    <x v="14"/>
    <n v="38"/>
    <x v="2"/>
    <x v="8"/>
  </r>
  <r>
    <x v="1093"/>
    <x v="19"/>
    <x v="3"/>
    <n v="2.3906000000000001"/>
    <x v="14"/>
    <n v="38"/>
    <x v="2"/>
    <x v="8"/>
  </r>
  <r>
    <x v="1093"/>
    <x v="13"/>
    <x v="3"/>
    <n v="1.1289"/>
    <x v="14"/>
    <n v="38"/>
    <x v="2"/>
    <x v="8"/>
  </r>
  <r>
    <x v="1093"/>
    <x v="20"/>
    <x v="3"/>
    <n v="1.9076"/>
    <x v="14"/>
    <n v="38"/>
    <x v="2"/>
    <x v="8"/>
  </r>
  <r>
    <x v="1093"/>
    <x v="0"/>
    <x v="2"/>
    <n v="0.4620956"/>
    <x v="14"/>
    <n v="38"/>
    <x v="2"/>
    <x v="8"/>
  </r>
  <r>
    <x v="1093"/>
    <x v="14"/>
    <x v="2"/>
    <n v="0.74380489999999999"/>
    <x v="14"/>
    <n v="38"/>
    <x v="2"/>
    <x v="8"/>
  </r>
  <r>
    <x v="1093"/>
    <x v="2"/>
    <x v="2"/>
    <n v="0.76608129999999997"/>
    <x v="14"/>
    <n v="38"/>
    <x v="2"/>
    <x v="8"/>
  </r>
  <r>
    <x v="1093"/>
    <x v="5"/>
    <x v="2"/>
    <n v="0.82924799999999999"/>
    <x v="14"/>
    <n v="38"/>
    <x v="2"/>
    <x v="8"/>
  </r>
  <r>
    <x v="1093"/>
    <x v="6"/>
    <x v="2"/>
    <n v="0.72441800000000001"/>
    <x v="14"/>
    <n v="38"/>
    <x v="2"/>
    <x v="8"/>
  </r>
  <r>
    <x v="1093"/>
    <x v="15"/>
    <x v="2"/>
    <n v="0.70775379999999999"/>
    <x v="14"/>
    <n v="38"/>
    <x v="2"/>
    <x v="8"/>
  </r>
  <r>
    <x v="1093"/>
    <x v="8"/>
    <x v="2"/>
    <n v="0.72872939999999997"/>
    <x v="14"/>
    <n v="38"/>
    <x v="2"/>
    <x v="8"/>
  </r>
  <r>
    <x v="1093"/>
    <x v="9"/>
    <x v="2"/>
    <n v="0.85937980000000003"/>
    <x v="14"/>
    <n v="38"/>
    <x v="2"/>
    <x v="8"/>
  </r>
  <r>
    <x v="1093"/>
    <x v="10"/>
    <x v="2"/>
    <n v="0.87547739999999996"/>
    <x v="14"/>
    <n v="38"/>
    <x v="2"/>
    <x v="8"/>
  </r>
  <r>
    <x v="1093"/>
    <x v="12"/>
    <x v="2"/>
    <n v="1.1240950000000001"/>
    <x v="14"/>
    <n v="38"/>
    <x v="2"/>
    <x v="8"/>
  </r>
  <r>
    <x v="1093"/>
    <x v="18"/>
    <x v="2"/>
    <n v="1.717889"/>
    <x v="14"/>
    <n v="38"/>
    <x v="2"/>
    <x v="8"/>
  </r>
  <r>
    <x v="1093"/>
    <x v="19"/>
    <x v="2"/>
    <n v="1.628787"/>
    <x v="14"/>
    <n v="38"/>
    <x v="2"/>
    <x v="8"/>
  </r>
  <r>
    <x v="1093"/>
    <x v="13"/>
    <x v="2"/>
    <n v="0.73259660000000004"/>
    <x v="14"/>
    <n v="38"/>
    <x v="2"/>
    <x v="8"/>
  </r>
  <r>
    <x v="1093"/>
    <x v="20"/>
    <x v="2"/>
    <n v="1.2361040000000001"/>
    <x v="14"/>
    <n v="38"/>
    <x v="2"/>
    <x v="8"/>
  </r>
  <r>
    <x v="1093"/>
    <x v="0"/>
    <x v="0"/>
    <n v="0.25074999999999997"/>
    <x v="14"/>
    <n v="38"/>
    <x v="2"/>
    <x v="8"/>
  </r>
  <r>
    <x v="1093"/>
    <x v="14"/>
    <x v="0"/>
    <n v="0.504"/>
    <x v="14"/>
    <n v="38"/>
    <x v="2"/>
    <x v="8"/>
  </r>
  <r>
    <x v="1093"/>
    <x v="2"/>
    <x v="0"/>
    <n v="0.504"/>
    <x v="14"/>
    <n v="38"/>
    <x v="2"/>
    <x v="8"/>
  </r>
  <r>
    <x v="1093"/>
    <x v="5"/>
    <x v="0"/>
    <n v="0.22145999999999999"/>
    <x v="14"/>
    <n v="38"/>
    <x v="2"/>
    <x v="8"/>
  </r>
  <r>
    <x v="1093"/>
    <x v="6"/>
    <x v="0"/>
    <n v="0.53046000000000004"/>
    <x v="14"/>
    <n v="38"/>
    <x v="2"/>
    <x v="8"/>
  </r>
  <r>
    <x v="1093"/>
    <x v="15"/>
    <x v="0"/>
    <n v="0.63436000000000003"/>
    <x v="14"/>
    <n v="38"/>
    <x v="2"/>
    <x v="8"/>
  </r>
  <r>
    <x v="1093"/>
    <x v="8"/>
    <x v="0"/>
    <n v="0.63436000000000003"/>
    <x v="14"/>
    <n v="38"/>
    <x v="2"/>
    <x v="8"/>
  </r>
  <r>
    <x v="1093"/>
    <x v="9"/>
    <x v="0"/>
    <n v="0.63436000000000003"/>
    <x v="14"/>
    <n v="38"/>
    <x v="2"/>
    <x v="8"/>
  </r>
  <r>
    <x v="1093"/>
    <x v="10"/>
    <x v="0"/>
    <n v="0.63436000000000003"/>
    <x v="14"/>
    <n v="38"/>
    <x v="2"/>
    <x v="8"/>
  </r>
  <r>
    <x v="1093"/>
    <x v="12"/>
    <x v="0"/>
    <n v="0.63436000000000003"/>
    <x v="14"/>
    <n v="38"/>
    <x v="2"/>
    <x v="8"/>
  </r>
  <r>
    <x v="1093"/>
    <x v="18"/>
    <x v="0"/>
    <n v="0.24081"/>
    <x v="14"/>
    <n v="38"/>
    <x v="2"/>
    <x v="8"/>
  </r>
  <r>
    <x v="1093"/>
    <x v="19"/>
    <x v="0"/>
    <n v="0.31479000000000001"/>
    <x v="14"/>
    <n v="38"/>
    <x v="2"/>
    <x v="8"/>
  </r>
  <r>
    <x v="1093"/>
    <x v="13"/>
    <x v="0"/>
    <n v="0.26643"/>
    <x v="14"/>
    <n v="38"/>
    <x v="2"/>
    <x v="8"/>
  </r>
  <r>
    <x v="1093"/>
    <x v="20"/>
    <x v="0"/>
    <n v="0.31479000000000001"/>
    <x v="14"/>
    <n v="38"/>
    <x v="2"/>
    <x v="8"/>
  </r>
  <r>
    <x v="1093"/>
    <x v="0"/>
    <x v="1"/>
    <n v="0.1639545"/>
    <x v="14"/>
    <n v="38"/>
    <x v="2"/>
    <x v="8"/>
  </r>
  <r>
    <x v="1093"/>
    <x v="14"/>
    <x v="1"/>
    <n v="0.2869951"/>
    <x v="14"/>
    <n v="38"/>
    <x v="2"/>
    <x v="8"/>
  </r>
  <r>
    <x v="1093"/>
    <x v="2"/>
    <x v="1"/>
    <n v="0.29211870000000001"/>
    <x v="14"/>
    <n v="38"/>
    <x v="2"/>
    <x v="8"/>
  </r>
  <r>
    <x v="1093"/>
    <x v="5"/>
    <x v="1"/>
    <n v="0.13659199999999999"/>
    <x v="14"/>
    <n v="38"/>
    <x v="2"/>
    <x v="8"/>
  </r>
  <r>
    <x v="1093"/>
    <x v="6"/>
    <x v="1"/>
    <n v="0.28862189999999999"/>
    <x v="14"/>
    <n v="38"/>
    <x v="2"/>
    <x v="8"/>
  </r>
  <r>
    <x v="1093"/>
    <x v="15"/>
    <x v="1"/>
    <n v="0.30868620000000002"/>
    <x v="14"/>
    <n v="38"/>
    <x v="2"/>
    <x v="8"/>
  </r>
  <r>
    <x v="1093"/>
    <x v="8"/>
    <x v="1"/>
    <n v="0.31351059999999997"/>
    <x v="14"/>
    <n v="38"/>
    <x v="2"/>
    <x v="8"/>
  </r>
  <r>
    <x v="1093"/>
    <x v="9"/>
    <x v="1"/>
    <n v="0.34356019999999998"/>
    <x v="14"/>
    <n v="38"/>
    <x v="2"/>
    <x v="8"/>
  </r>
  <r>
    <x v="1093"/>
    <x v="10"/>
    <x v="1"/>
    <n v="0.34726259999999998"/>
    <x v="14"/>
    <n v="38"/>
    <x v="2"/>
    <x v="8"/>
  </r>
  <r>
    <x v="1093"/>
    <x v="12"/>
    <x v="1"/>
    <n v="0.40444469999999999"/>
    <x v="14"/>
    <n v="38"/>
    <x v="2"/>
    <x v="8"/>
  </r>
  <r>
    <x v="1093"/>
    <x v="18"/>
    <x v="1"/>
    <n v="0.45050079999999998"/>
    <x v="14"/>
    <n v="38"/>
    <x v="2"/>
    <x v="8"/>
  </r>
  <r>
    <x v="1093"/>
    <x v="19"/>
    <x v="1"/>
    <n v="0.4470228"/>
    <x v="14"/>
    <n v="38"/>
    <x v="2"/>
    <x v="8"/>
  </r>
  <r>
    <x v="1093"/>
    <x v="13"/>
    <x v="1"/>
    <n v="0.1298735"/>
    <x v="14"/>
    <n v="38"/>
    <x v="2"/>
    <x v="8"/>
  </r>
  <r>
    <x v="1093"/>
    <x v="20"/>
    <x v="1"/>
    <n v="0.35670570000000001"/>
    <x v="14"/>
    <n v="38"/>
    <x v="2"/>
    <x v="8"/>
  </r>
  <r>
    <x v="1094"/>
    <x v="0"/>
    <x v="3"/>
    <n v="0.87870000000000004"/>
    <x v="14"/>
    <n v="39"/>
    <x v="2"/>
    <x v="8"/>
  </r>
  <r>
    <x v="1094"/>
    <x v="14"/>
    <x v="3"/>
    <n v="1.5363"/>
    <x v="14"/>
    <n v="39"/>
    <x v="2"/>
    <x v="8"/>
  </r>
  <r>
    <x v="1094"/>
    <x v="2"/>
    <x v="3"/>
    <n v="1.5641"/>
    <x v="14"/>
    <n v="39"/>
    <x v="2"/>
    <x v="8"/>
  </r>
  <r>
    <x v="1094"/>
    <x v="5"/>
    <x v="3"/>
    <n v="1.1875"/>
    <x v="14"/>
    <n v="39"/>
    <x v="2"/>
    <x v="8"/>
  </r>
  <r>
    <x v="1094"/>
    <x v="6"/>
    <x v="3"/>
    <n v="1.5478000000000001"/>
    <x v="14"/>
    <n v="39"/>
    <x v="2"/>
    <x v="8"/>
  </r>
  <r>
    <x v="1094"/>
    <x v="15"/>
    <x v="3"/>
    <n v="1.6624000000000001"/>
    <x v="14"/>
    <n v="39"/>
    <x v="2"/>
    <x v="8"/>
  </r>
  <r>
    <x v="1094"/>
    <x v="8"/>
    <x v="3"/>
    <n v="1.6873"/>
    <x v="14"/>
    <n v="39"/>
    <x v="2"/>
    <x v="8"/>
  </r>
  <r>
    <x v="1094"/>
    <x v="9"/>
    <x v="3"/>
    <n v="1.8549"/>
    <x v="14"/>
    <n v="39"/>
    <x v="2"/>
    <x v="8"/>
  </r>
  <r>
    <x v="1094"/>
    <x v="10"/>
    <x v="3"/>
    <n v="1.8675999999999999"/>
    <x v="14"/>
    <n v="39"/>
    <x v="2"/>
    <x v="8"/>
  </r>
  <r>
    <x v="1094"/>
    <x v="12"/>
    <x v="3"/>
    <n v="2.1638999999999999"/>
    <x v="14"/>
    <n v="39"/>
    <x v="2"/>
    <x v="8"/>
  </r>
  <r>
    <x v="1094"/>
    <x v="18"/>
    <x v="3"/>
    <n v="2.4091999999999998"/>
    <x v="14"/>
    <n v="39"/>
    <x v="2"/>
    <x v="8"/>
  </r>
  <r>
    <x v="1094"/>
    <x v="19"/>
    <x v="3"/>
    <n v="2.3879999999999999"/>
    <x v="14"/>
    <n v="39"/>
    <x v="2"/>
    <x v="8"/>
  </r>
  <r>
    <x v="1094"/>
    <x v="13"/>
    <x v="3"/>
    <n v="1.1187"/>
    <x v="14"/>
    <n v="39"/>
    <x v="2"/>
    <x v="8"/>
  </r>
  <r>
    <x v="1094"/>
    <x v="20"/>
    <x v="3"/>
    <n v="1.8946000000000001"/>
    <x v="14"/>
    <n v="39"/>
    <x v="2"/>
    <x v="8"/>
  </r>
  <r>
    <x v="1094"/>
    <x v="0"/>
    <x v="2"/>
    <n v="0.4636402"/>
    <x v="14"/>
    <n v="39"/>
    <x v="2"/>
    <x v="8"/>
  </r>
  <r>
    <x v="1094"/>
    <x v="14"/>
    <x v="2"/>
    <n v="0.74502440000000003"/>
    <x v="14"/>
    <n v="39"/>
    <x v="2"/>
    <x v="8"/>
  </r>
  <r>
    <x v="1094"/>
    <x v="2"/>
    <x v="2"/>
    <n v="0.76762609999999998"/>
    <x v="14"/>
    <n v="39"/>
    <x v="2"/>
    <x v="8"/>
  </r>
  <r>
    <x v="1094"/>
    <x v="5"/>
    <x v="2"/>
    <n v="0.82942499999999997"/>
    <x v="14"/>
    <n v="39"/>
    <x v="2"/>
    <x v="8"/>
  </r>
  <r>
    <x v="1094"/>
    <x v="6"/>
    <x v="2"/>
    <n v="0.7279139"/>
    <x v="14"/>
    <n v="39"/>
    <x v="2"/>
    <x v="8"/>
  </r>
  <r>
    <x v="1094"/>
    <x v="15"/>
    <x v="2"/>
    <n v="0.71718470000000001"/>
    <x v="14"/>
    <n v="39"/>
    <x v="2"/>
    <x v="8"/>
  </r>
  <r>
    <x v="1094"/>
    <x v="8"/>
    <x v="2"/>
    <n v="0.73742850000000004"/>
    <x v="14"/>
    <n v="39"/>
    <x v="2"/>
    <x v="8"/>
  </r>
  <r>
    <x v="1094"/>
    <x v="9"/>
    <x v="2"/>
    <n v="0.87368880000000004"/>
    <x v="14"/>
    <n v="39"/>
    <x v="2"/>
    <x v="8"/>
  </r>
  <r>
    <x v="1094"/>
    <x v="10"/>
    <x v="2"/>
    <n v="0.88401390000000002"/>
    <x v="14"/>
    <n v="39"/>
    <x v="2"/>
    <x v="8"/>
  </r>
  <r>
    <x v="1094"/>
    <x v="12"/>
    <x v="2"/>
    <n v="1.124908"/>
    <x v="14"/>
    <n v="39"/>
    <x v="2"/>
    <x v="8"/>
  </r>
  <r>
    <x v="1094"/>
    <x v="18"/>
    <x v="2"/>
    <n v="1.717889"/>
    <x v="14"/>
    <n v="39"/>
    <x v="2"/>
    <x v="8"/>
  </r>
  <r>
    <x v="1094"/>
    <x v="19"/>
    <x v="2"/>
    <n v="1.626673"/>
    <x v="14"/>
    <n v="39"/>
    <x v="2"/>
    <x v="8"/>
  </r>
  <r>
    <x v="1094"/>
    <x v="13"/>
    <x v="2"/>
    <n v="0.72357000000000005"/>
    <x v="14"/>
    <n v="39"/>
    <x v="2"/>
    <x v="8"/>
  </r>
  <r>
    <x v="1094"/>
    <x v="20"/>
    <x v="2"/>
    <n v="1.225535"/>
    <x v="14"/>
    <n v="39"/>
    <x v="2"/>
    <x v="8"/>
  </r>
  <r>
    <x v="1094"/>
    <x v="0"/>
    <x v="0"/>
    <n v="0.25074999999999997"/>
    <x v="14"/>
    <n v="39"/>
    <x v="2"/>
    <x v="8"/>
  </r>
  <r>
    <x v="1094"/>
    <x v="14"/>
    <x v="0"/>
    <n v="0.504"/>
    <x v="14"/>
    <n v="39"/>
    <x v="2"/>
    <x v="8"/>
  </r>
  <r>
    <x v="1094"/>
    <x v="2"/>
    <x v="0"/>
    <n v="0.504"/>
    <x v="14"/>
    <n v="39"/>
    <x v="2"/>
    <x v="8"/>
  </r>
  <r>
    <x v="1094"/>
    <x v="5"/>
    <x v="0"/>
    <n v="0.22145999999999999"/>
    <x v="14"/>
    <n v="39"/>
    <x v="2"/>
    <x v="8"/>
  </r>
  <r>
    <x v="1094"/>
    <x v="6"/>
    <x v="0"/>
    <n v="0.53046000000000004"/>
    <x v="14"/>
    <n v="39"/>
    <x v="2"/>
    <x v="8"/>
  </r>
  <r>
    <x v="1094"/>
    <x v="15"/>
    <x v="0"/>
    <n v="0.63436000000000003"/>
    <x v="14"/>
    <n v="39"/>
    <x v="2"/>
    <x v="8"/>
  </r>
  <r>
    <x v="1094"/>
    <x v="8"/>
    <x v="0"/>
    <n v="0.63436000000000003"/>
    <x v="14"/>
    <n v="39"/>
    <x v="2"/>
    <x v="8"/>
  </r>
  <r>
    <x v="1094"/>
    <x v="9"/>
    <x v="0"/>
    <n v="0.63436000000000003"/>
    <x v="14"/>
    <n v="39"/>
    <x v="2"/>
    <x v="8"/>
  </r>
  <r>
    <x v="1094"/>
    <x v="10"/>
    <x v="0"/>
    <n v="0.63436000000000003"/>
    <x v="14"/>
    <n v="39"/>
    <x v="2"/>
    <x v="8"/>
  </r>
  <r>
    <x v="1094"/>
    <x v="12"/>
    <x v="0"/>
    <n v="0.63436000000000003"/>
    <x v="14"/>
    <n v="39"/>
    <x v="2"/>
    <x v="8"/>
  </r>
  <r>
    <x v="1094"/>
    <x v="18"/>
    <x v="0"/>
    <n v="0.24081"/>
    <x v="14"/>
    <n v="39"/>
    <x v="2"/>
    <x v="8"/>
  </r>
  <r>
    <x v="1094"/>
    <x v="19"/>
    <x v="0"/>
    <n v="0.31479000000000001"/>
    <x v="14"/>
    <n v="39"/>
    <x v="2"/>
    <x v="8"/>
  </r>
  <r>
    <x v="1094"/>
    <x v="13"/>
    <x v="0"/>
    <n v="0.26643"/>
    <x v="14"/>
    <n v="39"/>
    <x v="2"/>
    <x v="8"/>
  </r>
  <r>
    <x v="1094"/>
    <x v="20"/>
    <x v="0"/>
    <n v="0.31479000000000001"/>
    <x v="14"/>
    <n v="39"/>
    <x v="2"/>
    <x v="8"/>
  </r>
  <r>
    <x v="1094"/>
    <x v="0"/>
    <x v="1"/>
    <n v="0.16430980000000001"/>
    <x v="14"/>
    <n v="39"/>
    <x v="2"/>
    <x v="8"/>
  </r>
  <r>
    <x v="1094"/>
    <x v="14"/>
    <x v="1"/>
    <n v="0.28727560000000002"/>
    <x v="14"/>
    <n v="39"/>
    <x v="2"/>
    <x v="8"/>
  </r>
  <r>
    <x v="1094"/>
    <x v="2"/>
    <x v="1"/>
    <n v="0.29247400000000001"/>
    <x v="14"/>
    <n v="39"/>
    <x v="2"/>
    <x v="8"/>
  </r>
  <r>
    <x v="1094"/>
    <x v="5"/>
    <x v="1"/>
    <n v="0.13661499999999999"/>
    <x v="14"/>
    <n v="39"/>
    <x v="2"/>
    <x v="8"/>
  </r>
  <r>
    <x v="1094"/>
    <x v="6"/>
    <x v="1"/>
    <n v="0.28942600000000002"/>
    <x v="14"/>
    <n v="39"/>
    <x v="2"/>
    <x v="8"/>
  </r>
  <r>
    <x v="1094"/>
    <x v="15"/>
    <x v="1"/>
    <n v="0.3108553"/>
    <x v="14"/>
    <n v="39"/>
    <x v="2"/>
    <x v="8"/>
  </r>
  <r>
    <x v="1094"/>
    <x v="8"/>
    <x v="1"/>
    <n v="0.3155114"/>
    <x v="14"/>
    <n v="39"/>
    <x v="2"/>
    <x v="8"/>
  </r>
  <r>
    <x v="1094"/>
    <x v="9"/>
    <x v="1"/>
    <n v="0.34685120000000003"/>
    <x v="14"/>
    <n v="39"/>
    <x v="2"/>
    <x v="8"/>
  </r>
  <r>
    <x v="1094"/>
    <x v="10"/>
    <x v="1"/>
    <n v="0.34922599999999998"/>
    <x v="14"/>
    <n v="39"/>
    <x v="2"/>
    <x v="8"/>
  </r>
  <r>
    <x v="1094"/>
    <x v="12"/>
    <x v="1"/>
    <n v="0.40463169999999998"/>
    <x v="14"/>
    <n v="39"/>
    <x v="2"/>
    <x v="8"/>
  </r>
  <r>
    <x v="1094"/>
    <x v="18"/>
    <x v="1"/>
    <n v="0.45050079999999998"/>
    <x v="14"/>
    <n v="39"/>
    <x v="2"/>
    <x v="8"/>
  </r>
  <r>
    <x v="1094"/>
    <x v="19"/>
    <x v="1"/>
    <n v="0.44653660000000001"/>
    <x v="14"/>
    <n v="39"/>
    <x v="2"/>
    <x v="8"/>
  </r>
  <r>
    <x v="1094"/>
    <x v="13"/>
    <x v="1"/>
    <n v="0.12870000000000001"/>
    <x v="14"/>
    <n v="39"/>
    <x v="2"/>
    <x v="8"/>
  </r>
  <r>
    <x v="1094"/>
    <x v="20"/>
    <x v="1"/>
    <n v="0.3542748"/>
    <x v="14"/>
    <n v="39"/>
    <x v="2"/>
    <x v="8"/>
  </r>
  <r>
    <x v="1095"/>
    <x v="0"/>
    <x v="3"/>
    <n v="0.89849999999999997"/>
    <x v="14"/>
    <n v="40"/>
    <x v="2"/>
    <x v="8"/>
  </r>
  <r>
    <x v="1095"/>
    <x v="14"/>
    <x v="3"/>
    <n v="1.5417000000000001"/>
    <x v="14"/>
    <n v="40"/>
    <x v="2"/>
    <x v="8"/>
  </r>
  <r>
    <x v="1095"/>
    <x v="2"/>
    <x v="3"/>
    <n v="1.5674999999999999"/>
    <x v="14"/>
    <n v="40"/>
    <x v="2"/>
    <x v="8"/>
  </r>
  <r>
    <x v="1095"/>
    <x v="5"/>
    <x v="3"/>
    <n v="1.1892"/>
    <x v="14"/>
    <n v="40"/>
    <x v="2"/>
    <x v="8"/>
  </r>
  <r>
    <x v="1095"/>
    <x v="6"/>
    <x v="3"/>
    <n v="1.5467"/>
    <x v="14"/>
    <n v="40"/>
    <x v="2"/>
    <x v="8"/>
  </r>
  <r>
    <x v="1095"/>
    <x v="15"/>
    <x v="3"/>
    <n v="1.6591"/>
    <x v="14"/>
    <n v="40"/>
    <x v="2"/>
    <x v="8"/>
  </r>
  <r>
    <x v="1095"/>
    <x v="8"/>
    <x v="3"/>
    <n v="1.6808000000000001"/>
    <x v="14"/>
    <n v="40"/>
    <x v="2"/>
    <x v="8"/>
  </r>
  <r>
    <x v="1095"/>
    <x v="9"/>
    <x v="3"/>
    <n v="1.8502000000000001"/>
    <x v="14"/>
    <n v="40"/>
    <x v="2"/>
    <x v="8"/>
  </r>
  <r>
    <x v="1095"/>
    <x v="10"/>
    <x v="3"/>
    <n v="1.8616999999999999"/>
    <x v="14"/>
    <n v="40"/>
    <x v="2"/>
    <x v="8"/>
  </r>
  <r>
    <x v="1095"/>
    <x v="12"/>
    <x v="3"/>
    <n v="2.1806999999999999"/>
    <x v="14"/>
    <n v="40"/>
    <x v="2"/>
    <x v="8"/>
  </r>
  <r>
    <x v="1095"/>
    <x v="18"/>
    <x v="3"/>
    <n v="2.4091999999999998"/>
    <x v="14"/>
    <n v="40"/>
    <x v="2"/>
    <x v="8"/>
  </r>
  <r>
    <x v="1095"/>
    <x v="19"/>
    <x v="3"/>
    <n v="2.3879999999999999"/>
    <x v="14"/>
    <n v="40"/>
    <x v="2"/>
    <x v="8"/>
  </r>
  <r>
    <x v="1095"/>
    <x v="13"/>
    <x v="3"/>
    <n v="1.1308"/>
    <x v="14"/>
    <n v="40"/>
    <x v="2"/>
    <x v="8"/>
  </r>
  <r>
    <x v="1095"/>
    <x v="20"/>
    <x v="3"/>
    <n v="1.8946000000000001"/>
    <x v="14"/>
    <n v="40"/>
    <x v="2"/>
    <x v="8"/>
  </r>
  <r>
    <x v="1095"/>
    <x v="0"/>
    <x v="2"/>
    <n v="0.47973779999999999"/>
    <x v="14"/>
    <n v="40"/>
    <x v="2"/>
    <x v="8"/>
  </r>
  <r>
    <x v="1095"/>
    <x v="14"/>
    <x v="2"/>
    <n v="0.74941460000000004"/>
    <x v="14"/>
    <n v="40"/>
    <x v="2"/>
    <x v="8"/>
  </r>
  <r>
    <x v="1095"/>
    <x v="2"/>
    <x v="2"/>
    <n v="0.77039020000000002"/>
    <x v="14"/>
    <n v="40"/>
    <x v="2"/>
    <x v="8"/>
  </r>
  <r>
    <x v="1095"/>
    <x v="5"/>
    <x v="2"/>
    <n v="0.83092949999999999"/>
    <x v="14"/>
    <n v="40"/>
    <x v="2"/>
    <x v="8"/>
  </r>
  <r>
    <x v="1095"/>
    <x v="6"/>
    <x v="2"/>
    <n v="0.72701970000000005"/>
    <x v="14"/>
    <n v="40"/>
    <x v="2"/>
    <x v="8"/>
  </r>
  <r>
    <x v="1095"/>
    <x v="15"/>
    <x v="2"/>
    <n v="0.71450170000000002"/>
    <x v="14"/>
    <n v="40"/>
    <x v="2"/>
    <x v="8"/>
  </r>
  <r>
    <x v="1095"/>
    <x v="8"/>
    <x v="2"/>
    <n v="0.73214389999999996"/>
    <x v="14"/>
    <n v="40"/>
    <x v="2"/>
    <x v="8"/>
  </r>
  <r>
    <x v="1095"/>
    <x v="9"/>
    <x v="2"/>
    <n v="0.86986770000000002"/>
    <x v="14"/>
    <n v="40"/>
    <x v="2"/>
    <x v="8"/>
  </r>
  <r>
    <x v="1095"/>
    <x v="10"/>
    <x v="2"/>
    <n v="0.87921720000000003"/>
    <x v="14"/>
    <n v="40"/>
    <x v="2"/>
    <x v="8"/>
  </r>
  <r>
    <x v="1095"/>
    <x v="12"/>
    <x v="2"/>
    <n v="1.1385670000000001"/>
    <x v="14"/>
    <n v="40"/>
    <x v="2"/>
    <x v="8"/>
  </r>
  <r>
    <x v="1095"/>
    <x v="18"/>
    <x v="2"/>
    <n v="1.717889"/>
    <x v="14"/>
    <n v="40"/>
    <x v="2"/>
    <x v="8"/>
  </r>
  <r>
    <x v="1095"/>
    <x v="19"/>
    <x v="2"/>
    <n v="1.626673"/>
    <x v="14"/>
    <n v="40"/>
    <x v="2"/>
    <x v="8"/>
  </r>
  <r>
    <x v="1095"/>
    <x v="13"/>
    <x v="2"/>
    <n v="0.73427799999999999"/>
    <x v="14"/>
    <n v="40"/>
    <x v="2"/>
    <x v="8"/>
  </r>
  <r>
    <x v="1095"/>
    <x v="20"/>
    <x v="2"/>
    <n v="1.225535"/>
    <x v="14"/>
    <n v="40"/>
    <x v="2"/>
    <x v="8"/>
  </r>
  <r>
    <x v="1095"/>
    <x v="0"/>
    <x v="0"/>
    <n v="0.25074999999999997"/>
    <x v="14"/>
    <n v="40"/>
    <x v="2"/>
    <x v="8"/>
  </r>
  <r>
    <x v="1095"/>
    <x v="14"/>
    <x v="0"/>
    <n v="0.504"/>
    <x v="14"/>
    <n v="40"/>
    <x v="2"/>
    <x v="8"/>
  </r>
  <r>
    <x v="1095"/>
    <x v="2"/>
    <x v="0"/>
    <n v="0.504"/>
    <x v="14"/>
    <n v="40"/>
    <x v="2"/>
    <x v="8"/>
  </r>
  <r>
    <x v="1095"/>
    <x v="5"/>
    <x v="0"/>
    <n v="0.22145999999999999"/>
    <x v="14"/>
    <n v="40"/>
    <x v="2"/>
    <x v="8"/>
  </r>
  <r>
    <x v="1095"/>
    <x v="6"/>
    <x v="0"/>
    <n v="0.53046000000000004"/>
    <x v="14"/>
    <n v="40"/>
    <x v="2"/>
    <x v="8"/>
  </r>
  <r>
    <x v="1095"/>
    <x v="15"/>
    <x v="0"/>
    <n v="0.63436000000000003"/>
    <x v="14"/>
    <n v="40"/>
    <x v="2"/>
    <x v="8"/>
  </r>
  <r>
    <x v="1095"/>
    <x v="8"/>
    <x v="0"/>
    <n v="0.63436000000000003"/>
    <x v="14"/>
    <n v="40"/>
    <x v="2"/>
    <x v="8"/>
  </r>
  <r>
    <x v="1095"/>
    <x v="9"/>
    <x v="0"/>
    <n v="0.63436000000000003"/>
    <x v="14"/>
    <n v="40"/>
    <x v="2"/>
    <x v="8"/>
  </r>
  <r>
    <x v="1095"/>
    <x v="10"/>
    <x v="0"/>
    <n v="0.63436000000000003"/>
    <x v="14"/>
    <n v="40"/>
    <x v="2"/>
    <x v="8"/>
  </r>
  <r>
    <x v="1095"/>
    <x v="12"/>
    <x v="0"/>
    <n v="0.63436000000000003"/>
    <x v="14"/>
    <n v="40"/>
    <x v="2"/>
    <x v="8"/>
  </r>
  <r>
    <x v="1095"/>
    <x v="18"/>
    <x v="0"/>
    <n v="0.24081"/>
    <x v="14"/>
    <n v="40"/>
    <x v="2"/>
    <x v="8"/>
  </r>
  <r>
    <x v="1095"/>
    <x v="19"/>
    <x v="0"/>
    <n v="0.31479000000000001"/>
    <x v="14"/>
    <n v="40"/>
    <x v="2"/>
    <x v="8"/>
  </r>
  <r>
    <x v="1095"/>
    <x v="13"/>
    <x v="0"/>
    <n v="0.26643"/>
    <x v="14"/>
    <n v="40"/>
    <x v="2"/>
    <x v="8"/>
  </r>
  <r>
    <x v="1095"/>
    <x v="20"/>
    <x v="0"/>
    <n v="0.31479000000000001"/>
    <x v="14"/>
    <n v="40"/>
    <x v="2"/>
    <x v="8"/>
  </r>
  <r>
    <x v="1095"/>
    <x v="0"/>
    <x v="1"/>
    <n v="0.1680122"/>
    <x v="14"/>
    <n v="40"/>
    <x v="2"/>
    <x v="8"/>
  </r>
  <r>
    <x v="1095"/>
    <x v="14"/>
    <x v="1"/>
    <n v="0.28828540000000002"/>
    <x v="14"/>
    <n v="40"/>
    <x v="2"/>
    <x v="8"/>
  </r>
  <r>
    <x v="1095"/>
    <x v="2"/>
    <x v="1"/>
    <n v="0.29310969999999997"/>
    <x v="14"/>
    <n v="40"/>
    <x v="2"/>
    <x v="8"/>
  </r>
  <r>
    <x v="1095"/>
    <x v="5"/>
    <x v="1"/>
    <n v="0.1368106"/>
    <x v="14"/>
    <n v="40"/>
    <x v="2"/>
    <x v="8"/>
  </r>
  <r>
    <x v="1095"/>
    <x v="6"/>
    <x v="1"/>
    <n v="0.28922029999999999"/>
    <x v="14"/>
    <n v="40"/>
    <x v="2"/>
    <x v="8"/>
  </r>
  <r>
    <x v="1095"/>
    <x v="15"/>
    <x v="1"/>
    <n v="0.31023820000000002"/>
    <x v="14"/>
    <n v="40"/>
    <x v="2"/>
    <x v="8"/>
  </r>
  <r>
    <x v="1095"/>
    <x v="8"/>
    <x v="1"/>
    <n v="0.31429590000000002"/>
    <x v="14"/>
    <n v="40"/>
    <x v="2"/>
    <x v="8"/>
  </r>
  <r>
    <x v="1095"/>
    <x v="9"/>
    <x v="1"/>
    <n v="0.34597240000000001"/>
    <x v="14"/>
    <n v="40"/>
    <x v="2"/>
    <x v="8"/>
  </r>
  <r>
    <x v="1095"/>
    <x v="10"/>
    <x v="1"/>
    <n v="0.34812280000000001"/>
    <x v="14"/>
    <n v="40"/>
    <x v="2"/>
    <x v="8"/>
  </r>
  <r>
    <x v="1095"/>
    <x v="12"/>
    <x v="1"/>
    <n v="0.4077732"/>
    <x v="14"/>
    <n v="40"/>
    <x v="2"/>
    <x v="8"/>
  </r>
  <r>
    <x v="1095"/>
    <x v="18"/>
    <x v="1"/>
    <n v="0.45050079999999998"/>
    <x v="14"/>
    <n v="40"/>
    <x v="2"/>
    <x v="8"/>
  </r>
  <r>
    <x v="1095"/>
    <x v="19"/>
    <x v="1"/>
    <n v="0.44653660000000001"/>
    <x v="14"/>
    <n v="40"/>
    <x v="2"/>
    <x v="8"/>
  </r>
  <r>
    <x v="1095"/>
    <x v="13"/>
    <x v="1"/>
    <n v="0.13009200000000001"/>
    <x v="14"/>
    <n v="40"/>
    <x v="2"/>
    <x v="8"/>
  </r>
  <r>
    <x v="1095"/>
    <x v="20"/>
    <x v="1"/>
    <n v="0.3542748"/>
    <x v="14"/>
    <n v="40"/>
    <x v="2"/>
    <x v="8"/>
  </r>
  <r>
    <x v="1096"/>
    <x v="0"/>
    <x v="3"/>
    <n v="0.89910000000000001"/>
    <x v="14"/>
    <n v="41"/>
    <x v="3"/>
    <x v="9"/>
  </r>
  <r>
    <x v="1096"/>
    <x v="14"/>
    <x v="3"/>
    <n v="1.5571999999999999"/>
    <x v="14"/>
    <n v="41"/>
    <x v="3"/>
    <x v="9"/>
  </r>
  <r>
    <x v="1096"/>
    <x v="2"/>
    <x v="3"/>
    <n v="1.5848"/>
    <x v="14"/>
    <n v="41"/>
    <x v="3"/>
    <x v="9"/>
  </r>
  <r>
    <x v="1096"/>
    <x v="5"/>
    <x v="3"/>
    <n v="1.2065999999999999"/>
    <x v="14"/>
    <n v="41"/>
    <x v="3"/>
    <x v="9"/>
  </r>
  <r>
    <x v="1096"/>
    <x v="6"/>
    <x v="3"/>
    <n v="1.5658000000000001"/>
    <x v="14"/>
    <n v="41"/>
    <x v="3"/>
    <x v="9"/>
  </r>
  <r>
    <x v="1096"/>
    <x v="15"/>
    <x v="3"/>
    <n v="1.6791"/>
    <x v="14"/>
    <n v="41"/>
    <x v="3"/>
    <x v="9"/>
  </r>
  <r>
    <x v="1096"/>
    <x v="8"/>
    <x v="3"/>
    <n v="1.7038"/>
    <x v="14"/>
    <n v="41"/>
    <x v="3"/>
    <x v="9"/>
  </r>
  <r>
    <x v="1096"/>
    <x v="9"/>
    <x v="3"/>
    <n v="1.8629"/>
    <x v="14"/>
    <n v="41"/>
    <x v="3"/>
    <x v="9"/>
  </r>
  <r>
    <x v="1096"/>
    <x v="10"/>
    <x v="3"/>
    <n v="1.8814"/>
    <x v="14"/>
    <n v="41"/>
    <x v="3"/>
    <x v="9"/>
  </r>
  <r>
    <x v="1096"/>
    <x v="12"/>
    <x v="3"/>
    <n v="2.1713"/>
    <x v="14"/>
    <n v="41"/>
    <x v="3"/>
    <x v="9"/>
  </r>
  <r>
    <x v="1096"/>
    <x v="18"/>
    <x v="3"/>
    <n v="2.4531999999999998"/>
    <x v="14"/>
    <n v="41"/>
    <x v="3"/>
    <x v="9"/>
  </r>
  <r>
    <x v="1096"/>
    <x v="19"/>
    <x v="3"/>
    <n v="2.4359000000000002"/>
    <x v="14"/>
    <n v="41"/>
    <x v="3"/>
    <x v="9"/>
  </r>
  <r>
    <x v="1096"/>
    <x v="13"/>
    <x v="3"/>
    <n v="1.1379999999999999"/>
    <x v="14"/>
    <n v="41"/>
    <x v="3"/>
    <x v="9"/>
  </r>
  <r>
    <x v="1096"/>
    <x v="20"/>
    <x v="3"/>
    <n v="1.9316"/>
    <x v="14"/>
    <n v="41"/>
    <x v="3"/>
    <x v="9"/>
  </r>
  <r>
    <x v="1096"/>
    <x v="0"/>
    <x v="2"/>
    <n v="0.48022559999999997"/>
    <x v="14"/>
    <n v="41"/>
    <x v="3"/>
    <x v="9"/>
  </r>
  <r>
    <x v="1096"/>
    <x v="14"/>
    <x v="2"/>
    <n v="0.76201629999999998"/>
    <x v="14"/>
    <n v="41"/>
    <x v="3"/>
    <x v="9"/>
  </r>
  <r>
    <x v="1096"/>
    <x v="2"/>
    <x v="2"/>
    <n v="0.78445540000000002"/>
    <x v="14"/>
    <n v="41"/>
    <x v="3"/>
    <x v="9"/>
  </r>
  <r>
    <x v="1096"/>
    <x v="5"/>
    <x v="2"/>
    <n v="0.84632759999999996"/>
    <x v="14"/>
    <n v="41"/>
    <x v="3"/>
    <x v="9"/>
  </r>
  <r>
    <x v="1096"/>
    <x v="6"/>
    <x v="2"/>
    <n v="0.74254810000000004"/>
    <x v="14"/>
    <n v="41"/>
    <x v="3"/>
    <x v="9"/>
  </r>
  <r>
    <x v="1096"/>
    <x v="15"/>
    <x v="2"/>
    <n v="0.73076189999999996"/>
    <x v="14"/>
    <n v="41"/>
    <x v="3"/>
    <x v="9"/>
  </r>
  <r>
    <x v="1096"/>
    <x v="8"/>
    <x v="2"/>
    <n v="0.75084320000000004"/>
    <x v="14"/>
    <n v="41"/>
    <x v="3"/>
    <x v="9"/>
  </r>
  <r>
    <x v="1096"/>
    <x v="9"/>
    <x v="2"/>
    <n v="0.8801928"/>
    <x v="14"/>
    <n v="41"/>
    <x v="3"/>
    <x v="9"/>
  </r>
  <r>
    <x v="1096"/>
    <x v="10"/>
    <x v="2"/>
    <n v="0.89523350000000002"/>
    <x v="14"/>
    <n v="41"/>
    <x v="3"/>
    <x v="9"/>
  </r>
  <r>
    <x v="1096"/>
    <x v="12"/>
    <x v="2"/>
    <n v="1.130924"/>
    <x v="14"/>
    <n v="41"/>
    <x v="3"/>
    <x v="9"/>
  </r>
  <r>
    <x v="1096"/>
    <x v="18"/>
    <x v="2"/>
    <n v="1.7536620000000001"/>
    <x v="14"/>
    <n v="41"/>
    <x v="3"/>
    <x v="9"/>
  </r>
  <r>
    <x v="1096"/>
    <x v="19"/>
    <x v="2"/>
    <n v="1.6656169999999999"/>
    <x v="14"/>
    <n v="41"/>
    <x v="3"/>
    <x v="9"/>
  </r>
  <r>
    <x v="1096"/>
    <x v="13"/>
    <x v="2"/>
    <n v="0.74064960000000002"/>
    <x v="14"/>
    <n v="41"/>
    <x v="3"/>
    <x v="9"/>
  </r>
  <r>
    <x v="1096"/>
    <x v="20"/>
    <x v="2"/>
    <n v="1.2556160000000001"/>
    <x v="14"/>
    <n v="41"/>
    <x v="3"/>
    <x v="9"/>
  </r>
  <r>
    <x v="1096"/>
    <x v="0"/>
    <x v="0"/>
    <n v="0.25074999999999997"/>
    <x v="14"/>
    <n v="41"/>
    <x v="3"/>
    <x v="9"/>
  </r>
  <r>
    <x v="1096"/>
    <x v="14"/>
    <x v="0"/>
    <n v="0.504"/>
    <x v="14"/>
    <n v="41"/>
    <x v="3"/>
    <x v="9"/>
  </r>
  <r>
    <x v="1096"/>
    <x v="2"/>
    <x v="0"/>
    <n v="0.504"/>
    <x v="14"/>
    <n v="41"/>
    <x v="3"/>
    <x v="9"/>
  </r>
  <r>
    <x v="1096"/>
    <x v="5"/>
    <x v="0"/>
    <n v="0.22145999999999999"/>
    <x v="14"/>
    <n v="41"/>
    <x v="3"/>
    <x v="9"/>
  </r>
  <r>
    <x v="1096"/>
    <x v="6"/>
    <x v="0"/>
    <n v="0.53046000000000004"/>
    <x v="14"/>
    <n v="41"/>
    <x v="3"/>
    <x v="9"/>
  </r>
  <r>
    <x v="1096"/>
    <x v="15"/>
    <x v="0"/>
    <n v="0.63436000000000003"/>
    <x v="14"/>
    <n v="41"/>
    <x v="3"/>
    <x v="9"/>
  </r>
  <r>
    <x v="1096"/>
    <x v="8"/>
    <x v="0"/>
    <n v="0.63436000000000003"/>
    <x v="14"/>
    <n v="41"/>
    <x v="3"/>
    <x v="9"/>
  </r>
  <r>
    <x v="1096"/>
    <x v="9"/>
    <x v="0"/>
    <n v="0.63436000000000003"/>
    <x v="14"/>
    <n v="41"/>
    <x v="3"/>
    <x v="9"/>
  </r>
  <r>
    <x v="1096"/>
    <x v="10"/>
    <x v="0"/>
    <n v="0.63436000000000003"/>
    <x v="14"/>
    <n v="41"/>
    <x v="3"/>
    <x v="9"/>
  </r>
  <r>
    <x v="1096"/>
    <x v="12"/>
    <x v="0"/>
    <n v="0.63436000000000003"/>
    <x v="14"/>
    <n v="41"/>
    <x v="3"/>
    <x v="9"/>
  </r>
  <r>
    <x v="1096"/>
    <x v="18"/>
    <x v="0"/>
    <n v="0.24081"/>
    <x v="14"/>
    <n v="41"/>
    <x v="3"/>
    <x v="9"/>
  </r>
  <r>
    <x v="1096"/>
    <x v="19"/>
    <x v="0"/>
    <n v="0.31479000000000001"/>
    <x v="14"/>
    <n v="41"/>
    <x v="3"/>
    <x v="9"/>
  </r>
  <r>
    <x v="1096"/>
    <x v="13"/>
    <x v="0"/>
    <n v="0.26643"/>
    <x v="14"/>
    <n v="41"/>
    <x v="3"/>
    <x v="9"/>
  </r>
  <r>
    <x v="1096"/>
    <x v="20"/>
    <x v="0"/>
    <n v="0.31479000000000001"/>
    <x v="14"/>
    <n v="41"/>
    <x v="3"/>
    <x v="9"/>
  </r>
  <r>
    <x v="1096"/>
    <x v="0"/>
    <x v="1"/>
    <n v="0.16812440000000001"/>
    <x v="14"/>
    <n v="41"/>
    <x v="3"/>
    <x v="9"/>
  </r>
  <r>
    <x v="1096"/>
    <x v="14"/>
    <x v="1"/>
    <n v="0.29118369999999999"/>
    <x v="14"/>
    <n v="41"/>
    <x v="3"/>
    <x v="9"/>
  </r>
  <r>
    <x v="1096"/>
    <x v="2"/>
    <x v="1"/>
    <n v="0.29634470000000002"/>
    <x v="14"/>
    <n v="41"/>
    <x v="3"/>
    <x v="9"/>
  </r>
  <r>
    <x v="1096"/>
    <x v="5"/>
    <x v="1"/>
    <n v="0.1388124"/>
    <x v="14"/>
    <n v="41"/>
    <x v="3"/>
    <x v="9"/>
  </r>
  <r>
    <x v="1096"/>
    <x v="6"/>
    <x v="1"/>
    <n v="0.29279189999999999"/>
    <x v="14"/>
    <n v="41"/>
    <x v="3"/>
    <x v="9"/>
  </r>
  <r>
    <x v="1096"/>
    <x v="15"/>
    <x v="1"/>
    <n v="0.31397799999999998"/>
    <x v="14"/>
    <n v="41"/>
    <x v="3"/>
    <x v="9"/>
  </r>
  <r>
    <x v="1096"/>
    <x v="8"/>
    <x v="1"/>
    <n v="0.31859680000000001"/>
    <x v="14"/>
    <n v="41"/>
    <x v="3"/>
    <x v="9"/>
  </r>
  <r>
    <x v="1096"/>
    <x v="9"/>
    <x v="1"/>
    <n v="0.34834720000000002"/>
    <x v="14"/>
    <n v="41"/>
    <x v="3"/>
    <x v="9"/>
  </r>
  <r>
    <x v="1096"/>
    <x v="10"/>
    <x v="1"/>
    <n v="0.35180650000000002"/>
    <x v="14"/>
    <n v="41"/>
    <x v="3"/>
    <x v="9"/>
  </r>
  <r>
    <x v="1096"/>
    <x v="12"/>
    <x v="1"/>
    <n v="0.40601540000000003"/>
    <x v="14"/>
    <n v="41"/>
    <x v="3"/>
    <x v="9"/>
  </r>
  <r>
    <x v="1096"/>
    <x v="18"/>
    <x v="1"/>
    <n v="0.45872849999999998"/>
    <x v="14"/>
    <n v="41"/>
    <x v="3"/>
    <x v="9"/>
  </r>
  <r>
    <x v="1096"/>
    <x v="19"/>
    <x v="1"/>
    <n v="0.4554935"/>
    <x v="14"/>
    <n v="41"/>
    <x v="3"/>
    <x v="9"/>
  </r>
  <r>
    <x v="1096"/>
    <x v="13"/>
    <x v="1"/>
    <n v="0.13092039999999999"/>
    <x v="14"/>
    <n v="41"/>
    <x v="3"/>
    <x v="9"/>
  </r>
  <r>
    <x v="1096"/>
    <x v="20"/>
    <x v="1"/>
    <n v="0.3611935"/>
    <x v="14"/>
    <n v="41"/>
    <x v="3"/>
    <x v="9"/>
  </r>
  <r>
    <x v="1097"/>
    <x v="0"/>
    <x v="3"/>
    <n v="0.87990000000000002"/>
    <x v="14"/>
    <n v="42"/>
    <x v="3"/>
    <x v="9"/>
  </r>
  <r>
    <x v="1097"/>
    <x v="14"/>
    <x v="3"/>
    <n v="1.5825"/>
    <x v="14"/>
    <n v="42"/>
    <x v="3"/>
    <x v="9"/>
  </r>
  <r>
    <x v="1097"/>
    <x v="2"/>
    <x v="3"/>
    <n v="1.6114999999999999"/>
    <x v="14"/>
    <n v="42"/>
    <x v="3"/>
    <x v="9"/>
  </r>
  <r>
    <x v="1097"/>
    <x v="5"/>
    <x v="3"/>
    <n v="1.2299"/>
    <x v="14"/>
    <n v="42"/>
    <x v="3"/>
    <x v="9"/>
  </r>
  <r>
    <x v="1097"/>
    <x v="6"/>
    <x v="3"/>
    <n v="1.5961000000000001"/>
    <x v="14"/>
    <n v="42"/>
    <x v="3"/>
    <x v="9"/>
  </r>
  <r>
    <x v="1097"/>
    <x v="15"/>
    <x v="3"/>
    <n v="1.7064999999999999"/>
    <x v="14"/>
    <n v="42"/>
    <x v="3"/>
    <x v="9"/>
  </r>
  <r>
    <x v="1097"/>
    <x v="8"/>
    <x v="3"/>
    <n v="1.7363999999999999"/>
    <x v="14"/>
    <n v="42"/>
    <x v="3"/>
    <x v="9"/>
  </r>
  <r>
    <x v="1097"/>
    <x v="9"/>
    <x v="3"/>
    <n v="1.8877999999999999"/>
    <x v="14"/>
    <n v="42"/>
    <x v="3"/>
    <x v="9"/>
  </r>
  <r>
    <x v="1097"/>
    <x v="10"/>
    <x v="3"/>
    <n v="1.9142999999999999"/>
    <x v="14"/>
    <n v="42"/>
    <x v="3"/>
    <x v="9"/>
  </r>
  <r>
    <x v="1097"/>
    <x v="12"/>
    <x v="3"/>
    <n v="2.1909999999999998"/>
    <x v="14"/>
    <n v="42"/>
    <x v="3"/>
    <x v="9"/>
  </r>
  <r>
    <x v="1097"/>
    <x v="18"/>
    <x v="3"/>
    <n v="2.4672000000000001"/>
    <x v="14"/>
    <n v="42"/>
    <x v="3"/>
    <x v="9"/>
  </r>
  <r>
    <x v="1097"/>
    <x v="19"/>
    <x v="3"/>
    <n v="2.4548999999999999"/>
    <x v="14"/>
    <n v="42"/>
    <x v="3"/>
    <x v="9"/>
  </r>
  <r>
    <x v="1097"/>
    <x v="13"/>
    <x v="3"/>
    <n v="1.1443000000000001"/>
    <x v="14"/>
    <n v="42"/>
    <x v="3"/>
    <x v="9"/>
  </r>
  <r>
    <x v="1097"/>
    <x v="20"/>
    <x v="3"/>
    <n v="1.9505999999999999"/>
    <x v="14"/>
    <n v="42"/>
    <x v="3"/>
    <x v="9"/>
  </r>
  <r>
    <x v="1097"/>
    <x v="0"/>
    <x v="2"/>
    <n v="0.46461580000000002"/>
    <x v="14"/>
    <n v="42"/>
    <x v="3"/>
    <x v="9"/>
  </r>
  <r>
    <x v="1097"/>
    <x v="14"/>
    <x v="2"/>
    <n v="0.78258539999999999"/>
    <x v="14"/>
    <n v="42"/>
    <x v="3"/>
    <x v="9"/>
  </r>
  <r>
    <x v="1097"/>
    <x v="2"/>
    <x v="2"/>
    <n v="0.80616270000000001"/>
    <x v="14"/>
    <n v="42"/>
    <x v="3"/>
    <x v="9"/>
  </r>
  <r>
    <x v="1097"/>
    <x v="5"/>
    <x v="2"/>
    <n v="0.86694709999999997"/>
    <x v="14"/>
    <n v="42"/>
    <x v="3"/>
    <x v="9"/>
  </r>
  <r>
    <x v="1097"/>
    <x v="6"/>
    <x v="2"/>
    <n v="0.76718220000000004"/>
    <x v="14"/>
    <n v="42"/>
    <x v="3"/>
    <x v="9"/>
  </r>
  <r>
    <x v="1097"/>
    <x v="15"/>
    <x v="2"/>
    <n v="0.75303830000000005"/>
    <x v="14"/>
    <n v="42"/>
    <x v="3"/>
    <x v="9"/>
  </r>
  <r>
    <x v="1097"/>
    <x v="8"/>
    <x v="2"/>
    <n v="0.77734740000000002"/>
    <x v="14"/>
    <n v="42"/>
    <x v="3"/>
    <x v="9"/>
  </r>
  <r>
    <x v="1097"/>
    <x v="9"/>
    <x v="2"/>
    <n v="0.90043660000000003"/>
    <x v="14"/>
    <n v="42"/>
    <x v="3"/>
    <x v="9"/>
  </r>
  <r>
    <x v="1097"/>
    <x v="10"/>
    <x v="2"/>
    <n v="0.9219813"/>
    <x v="14"/>
    <n v="42"/>
    <x v="3"/>
    <x v="9"/>
  </r>
  <r>
    <x v="1097"/>
    <x v="12"/>
    <x v="2"/>
    <n v="1.146941"/>
    <x v="14"/>
    <n v="42"/>
    <x v="3"/>
    <x v="9"/>
  </r>
  <r>
    <x v="1097"/>
    <x v="18"/>
    <x v="2"/>
    <n v="1.7650440000000001"/>
    <x v="14"/>
    <n v="42"/>
    <x v="3"/>
    <x v="9"/>
  </r>
  <r>
    <x v="1097"/>
    <x v="19"/>
    <x v="2"/>
    <n v="1.6810639999999999"/>
    <x v="14"/>
    <n v="42"/>
    <x v="3"/>
    <x v="9"/>
  </r>
  <r>
    <x v="1097"/>
    <x v="13"/>
    <x v="2"/>
    <n v="0.74622489999999997"/>
    <x v="14"/>
    <n v="42"/>
    <x v="3"/>
    <x v="9"/>
  </r>
  <r>
    <x v="1097"/>
    <x v="20"/>
    <x v="2"/>
    <n v="1.271064"/>
    <x v="14"/>
    <n v="42"/>
    <x v="3"/>
    <x v="9"/>
  </r>
  <r>
    <x v="1097"/>
    <x v="0"/>
    <x v="0"/>
    <n v="0.25074999999999997"/>
    <x v="14"/>
    <n v="42"/>
    <x v="3"/>
    <x v="9"/>
  </r>
  <r>
    <x v="1097"/>
    <x v="14"/>
    <x v="0"/>
    <n v="0.504"/>
    <x v="14"/>
    <n v="42"/>
    <x v="3"/>
    <x v="9"/>
  </r>
  <r>
    <x v="1097"/>
    <x v="2"/>
    <x v="0"/>
    <n v="0.504"/>
    <x v="14"/>
    <n v="42"/>
    <x v="3"/>
    <x v="9"/>
  </r>
  <r>
    <x v="1097"/>
    <x v="5"/>
    <x v="0"/>
    <n v="0.22145999999999999"/>
    <x v="14"/>
    <n v="42"/>
    <x v="3"/>
    <x v="9"/>
  </r>
  <r>
    <x v="1097"/>
    <x v="6"/>
    <x v="0"/>
    <n v="0.53046000000000004"/>
    <x v="14"/>
    <n v="42"/>
    <x v="3"/>
    <x v="9"/>
  </r>
  <r>
    <x v="1097"/>
    <x v="15"/>
    <x v="0"/>
    <n v="0.63436000000000003"/>
    <x v="14"/>
    <n v="42"/>
    <x v="3"/>
    <x v="9"/>
  </r>
  <r>
    <x v="1097"/>
    <x v="8"/>
    <x v="0"/>
    <n v="0.63436000000000003"/>
    <x v="14"/>
    <n v="42"/>
    <x v="3"/>
    <x v="9"/>
  </r>
  <r>
    <x v="1097"/>
    <x v="9"/>
    <x v="0"/>
    <n v="0.63436000000000003"/>
    <x v="14"/>
    <n v="42"/>
    <x v="3"/>
    <x v="9"/>
  </r>
  <r>
    <x v="1097"/>
    <x v="10"/>
    <x v="0"/>
    <n v="0.63436000000000003"/>
    <x v="14"/>
    <n v="42"/>
    <x v="3"/>
    <x v="9"/>
  </r>
  <r>
    <x v="1097"/>
    <x v="12"/>
    <x v="0"/>
    <n v="0.63436000000000003"/>
    <x v="14"/>
    <n v="42"/>
    <x v="3"/>
    <x v="9"/>
  </r>
  <r>
    <x v="1097"/>
    <x v="18"/>
    <x v="0"/>
    <n v="0.24081"/>
    <x v="14"/>
    <n v="42"/>
    <x v="3"/>
    <x v="9"/>
  </r>
  <r>
    <x v="1097"/>
    <x v="19"/>
    <x v="0"/>
    <n v="0.31479000000000001"/>
    <x v="14"/>
    <n v="42"/>
    <x v="3"/>
    <x v="9"/>
  </r>
  <r>
    <x v="1097"/>
    <x v="13"/>
    <x v="0"/>
    <n v="0.26643"/>
    <x v="14"/>
    <n v="42"/>
    <x v="3"/>
    <x v="9"/>
  </r>
  <r>
    <x v="1097"/>
    <x v="20"/>
    <x v="0"/>
    <n v="0.31479000000000001"/>
    <x v="14"/>
    <n v="42"/>
    <x v="3"/>
    <x v="9"/>
  </r>
  <r>
    <x v="1097"/>
    <x v="0"/>
    <x v="1"/>
    <n v="0.16453409999999999"/>
    <x v="14"/>
    <n v="42"/>
    <x v="3"/>
    <x v="9"/>
  </r>
  <r>
    <x v="1097"/>
    <x v="14"/>
    <x v="1"/>
    <n v="0.29591460000000003"/>
    <x v="14"/>
    <n v="42"/>
    <x v="3"/>
    <x v="9"/>
  </r>
  <r>
    <x v="1097"/>
    <x v="2"/>
    <x v="1"/>
    <n v="0.30133739999999998"/>
    <x v="14"/>
    <n v="42"/>
    <x v="3"/>
    <x v="9"/>
  </r>
  <r>
    <x v="1097"/>
    <x v="5"/>
    <x v="1"/>
    <n v="0.1414929"/>
    <x v="14"/>
    <n v="42"/>
    <x v="3"/>
    <x v="9"/>
  </r>
  <r>
    <x v="1097"/>
    <x v="6"/>
    <x v="1"/>
    <n v="0.29845769999999999"/>
    <x v="14"/>
    <n v="42"/>
    <x v="3"/>
    <x v="9"/>
  </r>
  <r>
    <x v="1097"/>
    <x v="15"/>
    <x v="1"/>
    <n v="0.31910159999999999"/>
    <x v="14"/>
    <n v="42"/>
    <x v="3"/>
    <x v="9"/>
  </r>
  <r>
    <x v="1097"/>
    <x v="8"/>
    <x v="1"/>
    <n v="0.3246927"/>
    <x v="14"/>
    <n v="42"/>
    <x v="3"/>
    <x v="9"/>
  </r>
  <r>
    <x v="1097"/>
    <x v="9"/>
    <x v="1"/>
    <n v="0.35300320000000002"/>
    <x v="14"/>
    <n v="42"/>
    <x v="3"/>
    <x v="9"/>
  </r>
  <r>
    <x v="1097"/>
    <x v="10"/>
    <x v="1"/>
    <n v="0.35795850000000001"/>
    <x v="14"/>
    <n v="42"/>
    <x v="3"/>
    <x v="9"/>
  </r>
  <r>
    <x v="1097"/>
    <x v="12"/>
    <x v="1"/>
    <n v="0.40969919999999999"/>
    <x v="14"/>
    <n v="42"/>
    <x v="3"/>
    <x v="9"/>
  </r>
  <r>
    <x v="1097"/>
    <x v="18"/>
    <x v="1"/>
    <n v="0.46134639999999999"/>
    <x v="14"/>
    <n v="42"/>
    <x v="3"/>
    <x v="9"/>
  </r>
  <r>
    <x v="1097"/>
    <x v="19"/>
    <x v="1"/>
    <n v="0.45904630000000002"/>
    <x v="14"/>
    <n v="42"/>
    <x v="3"/>
    <x v="9"/>
  </r>
  <r>
    <x v="1097"/>
    <x v="13"/>
    <x v="1"/>
    <n v="0.13164509999999999"/>
    <x v="14"/>
    <n v="42"/>
    <x v="3"/>
    <x v="9"/>
  </r>
  <r>
    <x v="1097"/>
    <x v="20"/>
    <x v="1"/>
    <n v="0.36474630000000002"/>
    <x v="14"/>
    <n v="42"/>
    <x v="3"/>
    <x v="9"/>
  </r>
  <r>
    <x v="1098"/>
    <x v="0"/>
    <x v="3"/>
    <n v="0.88270000000000004"/>
    <x v="14"/>
    <n v="43"/>
    <x v="3"/>
    <x v="9"/>
  </r>
  <r>
    <x v="1098"/>
    <x v="14"/>
    <x v="3"/>
    <n v="1.5628"/>
    <x v="14"/>
    <n v="43"/>
    <x v="3"/>
    <x v="9"/>
  </r>
  <r>
    <x v="1098"/>
    <x v="2"/>
    <x v="3"/>
    <n v="1.5879000000000001"/>
    <x v="14"/>
    <n v="43"/>
    <x v="3"/>
    <x v="9"/>
  </r>
  <r>
    <x v="1098"/>
    <x v="5"/>
    <x v="3"/>
    <n v="1.2159"/>
    <x v="14"/>
    <n v="43"/>
    <x v="3"/>
    <x v="9"/>
  </r>
  <r>
    <x v="1098"/>
    <x v="6"/>
    <x v="3"/>
    <n v="1.5755999999999999"/>
    <x v="14"/>
    <n v="43"/>
    <x v="3"/>
    <x v="9"/>
  </r>
  <r>
    <x v="1098"/>
    <x v="15"/>
    <x v="3"/>
    <n v="1.706"/>
    <x v="14"/>
    <n v="43"/>
    <x v="3"/>
    <x v="9"/>
  </r>
  <r>
    <x v="1098"/>
    <x v="8"/>
    <x v="3"/>
    <n v="1.7274"/>
    <x v="14"/>
    <n v="43"/>
    <x v="3"/>
    <x v="9"/>
  </r>
  <r>
    <x v="1098"/>
    <x v="9"/>
    <x v="3"/>
    <n v="1.8972"/>
    <x v="14"/>
    <n v="43"/>
    <x v="3"/>
    <x v="9"/>
  </r>
  <r>
    <x v="1098"/>
    <x v="10"/>
    <x v="3"/>
    <n v="1.9094"/>
    <x v="14"/>
    <n v="43"/>
    <x v="3"/>
    <x v="9"/>
  </r>
  <r>
    <x v="1098"/>
    <x v="12"/>
    <x v="3"/>
    <n v="2.1983000000000001"/>
    <x v="14"/>
    <n v="43"/>
    <x v="3"/>
    <x v="9"/>
  </r>
  <r>
    <x v="1098"/>
    <x v="18"/>
    <x v="3"/>
    <n v="2.4672000000000001"/>
    <x v="14"/>
    <n v="43"/>
    <x v="3"/>
    <x v="9"/>
  </r>
  <r>
    <x v="1098"/>
    <x v="19"/>
    <x v="3"/>
    <n v="2.4548999999999999"/>
    <x v="14"/>
    <n v="43"/>
    <x v="3"/>
    <x v="9"/>
  </r>
  <r>
    <x v="1098"/>
    <x v="13"/>
    <x v="3"/>
    <n v="1.1713"/>
    <x v="14"/>
    <n v="43"/>
    <x v="3"/>
    <x v="9"/>
  </r>
  <r>
    <x v="1098"/>
    <x v="20"/>
    <x v="3"/>
    <n v="1.9505999999999999"/>
    <x v="14"/>
    <n v="43"/>
    <x v="3"/>
    <x v="9"/>
  </r>
  <r>
    <x v="1098"/>
    <x v="0"/>
    <x v="2"/>
    <n v="0.46689229999999998"/>
    <x v="14"/>
    <n v="43"/>
    <x v="3"/>
    <x v="9"/>
  </r>
  <r>
    <x v="1098"/>
    <x v="14"/>
    <x v="2"/>
    <n v="0.7665691"/>
    <x v="14"/>
    <n v="43"/>
    <x v="3"/>
    <x v="9"/>
  </r>
  <r>
    <x v="1098"/>
    <x v="2"/>
    <x v="2"/>
    <n v="0.7869756"/>
    <x v="14"/>
    <n v="43"/>
    <x v="3"/>
    <x v="9"/>
  </r>
  <r>
    <x v="1098"/>
    <x v="5"/>
    <x v="2"/>
    <n v="0.85455769999999998"/>
    <x v="14"/>
    <n v="43"/>
    <x v="3"/>
    <x v="9"/>
  </r>
  <r>
    <x v="1098"/>
    <x v="6"/>
    <x v="2"/>
    <n v="0.75051559999999995"/>
    <x v="14"/>
    <n v="43"/>
    <x v="3"/>
    <x v="9"/>
  </r>
  <r>
    <x v="1098"/>
    <x v="15"/>
    <x v="2"/>
    <n v="0.75263190000000002"/>
    <x v="14"/>
    <n v="43"/>
    <x v="3"/>
    <x v="9"/>
  </r>
  <r>
    <x v="1098"/>
    <x v="8"/>
    <x v="2"/>
    <n v="0.77003029999999995"/>
    <x v="14"/>
    <n v="43"/>
    <x v="3"/>
    <x v="9"/>
  </r>
  <r>
    <x v="1098"/>
    <x v="9"/>
    <x v="2"/>
    <n v="0.90807910000000003"/>
    <x v="14"/>
    <n v="43"/>
    <x v="3"/>
    <x v="9"/>
  </r>
  <r>
    <x v="1098"/>
    <x v="10"/>
    <x v="2"/>
    <n v="0.91799770000000003"/>
    <x v="14"/>
    <n v="43"/>
    <x v="3"/>
    <x v="9"/>
  </r>
  <r>
    <x v="1098"/>
    <x v="12"/>
    <x v="2"/>
    <n v="1.152876"/>
    <x v="14"/>
    <n v="43"/>
    <x v="3"/>
    <x v="9"/>
  </r>
  <r>
    <x v="1098"/>
    <x v="18"/>
    <x v="2"/>
    <n v="1.7650440000000001"/>
    <x v="14"/>
    <n v="43"/>
    <x v="3"/>
    <x v="9"/>
  </r>
  <r>
    <x v="1098"/>
    <x v="19"/>
    <x v="2"/>
    <n v="1.6810639999999999"/>
    <x v="14"/>
    <n v="43"/>
    <x v="3"/>
    <x v="9"/>
  </r>
  <r>
    <x v="1098"/>
    <x v="13"/>
    <x v="2"/>
    <n v="0.77011870000000004"/>
    <x v="14"/>
    <n v="43"/>
    <x v="3"/>
    <x v="9"/>
  </r>
  <r>
    <x v="1098"/>
    <x v="20"/>
    <x v="2"/>
    <n v="1.271064"/>
    <x v="14"/>
    <n v="43"/>
    <x v="3"/>
    <x v="9"/>
  </r>
  <r>
    <x v="1098"/>
    <x v="0"/>
    <x v="0"/>
    <n v="0.25074999999999997"/>
    <x v="14"/>
    <n v="43"/>
    <x v="3"/>
    <x v="9"/>
  </r>
  <r>
    <x v="1098"/>
    <x v="14"/>
    <x v="0"/>
    <n v="0.504"/>
    <x v="14"/>
    <n v="43"/>
    <x v="3"/>
    <x v="9"/>
  </r>
  <r>
    <x v="1098"/>
    <x v="2"/>
    <x v="0"/>
    <n v="0.504"/>
    <x v="14"/>
    <n v="43"/>
    <x v="3"/>
    <x v="9"/>
  </r>
  <r>
    <x v="1098"/>
    <x v="5"/>
    <x v="0"/>
    <n v="0.22145999999999999"/>
    <x v="14"/>
    <n v="43"/>
    <x v="3"/>
    <x v="9"/>
  </r>
  <r>
    <x v="1098"/>
    <x v="6"/>
    <x v="0"/>
    <n v="0.53046000000000004"/>
    <x v="14"/>
    <n v="43"/>
    <x v="3"/>
    <x v="9"/>
  </r>
  <r>
    <x v="1098"/>
    <x v="15"/>
    <x v="0"/>
    <n v="0.63436000000000003"/>
    <x v="14"/>
    <n v="43"/>
    <x v="3"/>
    <x v="9"/>
  </r>
  <r>
    <x v="1098"/>
    <x v="8"/>
    <x v="0"/>
    <n v="0.63436000000000003"/>
    <x v="14"/>
    <n v="43"/>
    <x v="3"/>
    <x v="9"/>
  </r>
  <r>
    <x v="1098"/>
    <x v="9"/>
    <x v="0"/>
    <n v="0.63436000000000003"/>
    <x v="14"/>
    <n v="43"/>
    <x v="3"/>
    <x v="9"/>
  </r>
  <r>
    <x v="1098"/>
    <x v="10"/>
    <x v="0"/>
    <n v="0.63436000000000003"/>
    <x v="14"/>
    <n v="43"/>
    <x v="3"/>
    <x v="9"/>
  </r>
  <r>
    <x v="1098"/>
    <x v="12"/>
    <x v="0"/>
    <n v="0.63436000000000003"/>
    <x v="14"/>
    <n v="43"/>
    <x v="3"/>
    <x v="9"/>
  </r>
  <r>
    <x v="1098"/>
    <x v="18"/>
    <x v="0"/>
    <n v="0.24081"/>
    <x v="14"/>
    <n v="43"/>
    <x v="3"/>
    <x v="9"/>
  </r>
  <r>
    <x v="1098"/>
    <x v="19"/>
    <x v="0"/>
    <n v="0.31479000000000001"/>
    <x v="14"/>
    <n v="43"/>
    <x v="3"/>
    <x v="9"/>
  </r>
  <r>
    <x v="1098"/>
    <x v="13"/>
    <x v="0"/>
    <n v="0.26643"/>
    <x v="14"/>
    <n v="43"/>
    <x v="3"/>
    <x v="9"/>
  </r>
  <r>
    <x v="1098"/>
    <x v="20"/>
    <x v="0"/>
    <n v="0.31479000000000001"/>
    <x v="14"/>
    <n v="43"/>
    <x v="3"/>
    <x v="9"/>
  </r>
  <r>
    <x v="1098"/>
    <x v="0"/>
    <x v="1"/>
    <n v="0.1650577"/>
    <x v="14"/>
    <n v="43"/>
    <x v="3"/>
    <x v="9"/>
  </r>
  <r>
    <x v="1098"/>
    <x v="14"/>
    <x v="1"/>
    <n v="0.29223090000000002"/>
    <x v="14"/>
    <n v="43"/>
    <x v="3"/>
    <x v="9"/>
  </r>
  <r>
    <x v="1098"/>
    <x v="2"/>
    <x v="1"/>
    <n v="0.29692439999999998"/>
    <x v="14"/>
    <n v="43"/>
    <x v="3"/>
    <x v="9"/>
  </r>
  <r>
    <x v="1098"/>
    <x v="5"/>
    <x v="1"/>
    <n v="0.13988229999999999"/>
    <x v="14"/>
    <n v="43"/>
    <x v="3"/>
    <x v="9"/>
  </r>
  <r>
    <x v="1098"/>
    <x v="6"/>
    <x v="1"/>
    <n v="0.29462440000000001"/>
    <x v="14"/>
    <n v="43"/>
    <x v="3"/>
    <x v="9"/>
  </r>
  <r>
    <x v="1098"/>
    <x v="15"/>
    <x v="1"/>
    <n v="0.31900810000000002"/>
    <x v="14"/>
    <n v="43"/>
    <x v="3"/>
    <x v="9"/>
  </r>
  <r>
    <x v="1098"/>
    <x v="8"/>
    <x v="1"/>
    <n v="0.32300980000000001"/>
    <x v="14"/>
    <n v="43"/>
    <x v="3"/>
    <x v="9"/>
  </r>
  <r>
    <x v="1098"/>
    <x v="9"/>
    <x v="1"/>
    <n v="0.35476099999999999"/>
    <x v="14"/>
    <n v="43"/>
    <x v="3"/>
    <x v="9"/>
  </r>
  <r>
    <x v="1098"/>
    <x v="10"/>
    <x v="1"/>
    <n v="0.35704229999999998"/>
    <x v="14"/>
    <n v="43"/>
    <x v="3"/>
    <x v="9"/>
  </r>
  <r>
    <x v="1098"/>
    <x v="12"/>
    <x v="1"/>
    <n v="0.41106419999999999"/>
    <x v="14"/>
    <n v="43"/>
    <x v="3"/>
    <x v="9"/>
  </r>
  <r>
    <x v="1098"/>
    <x v="18"/>
    <x v="1"/>
    <n v="0.46134639999999999"/>
    <x v="14"/>
    <n v="43"/>
    <x v="3"/>
    <x v="9"/>
  </r>
  <r>
    <x v="1098"/>
    <x v="19"/>
    <x v="1"/>
    <n v="0.45904630000000002"/>
    <x v="14"/>
    <n v="43"/>
    <x v="3"/>
    <x v="9"/>
  </r>
  <r>
    <x v="1098"/>
    <x v="13"/>
    <x v="1"/>
    <n v="0.13475129999999999"/>
    <x v="14"/>
    <n v="43"/>
    <x v="3"/>
    <x v="9"/>
  </r>
  <r>
    <x v="1098"/>
    <x v="20"/>
    <x v="1"/>
    <n v="0.36474630000000002"/>
    <x v="14"/>
    <n v="43"/>
    <x v="3"/>
    <x v="9"/>
  </r>
  <r>
    <x v="1099"/>
    <x v="0"/>
    <x v="3"/>
    <n v="0.88039999999999996"/>
    <x v="14"/>
    <n v="44"/>
    <x v="3"/>
    <x v="9"/>
  </r>
  <r>
    <x v="1099"/>
    <x v="14"/>
    <x v="3"/>
    <n v="1.5648"/>
    <x v="14"/>
    <n v="44"/>
    <x v="3"/>
    <x v="9"/>
  </r>
  <r>
    <x v="1099"/>
    <x v="2"/>
    <x v="3"/>
    <n v="1.5935999999999999"/>
    <x v="14"/>
    <n v="44"/>
    <x v="3"/>
    <x v="9"/>
  </r>
  <r>
    <x v="1099"/>
    <x v="5"/>
    <x v="3"/>
    <n v="1.2161"/>
    <x v="14"/>
    <n v="44"/>
    <x v="3"/>
    <x v="9"/>
  </r>
  <r>
    <x v="1099"/>
    <x v="6"/>
    <x v="3"/>
    <n v="1.5791999999999999"/>
    <x v="14"/>
    <n v="44"/>
    <x v="3"/>
    <x v="9"/>
  </r>
  <r>
    <x v="1099"/>
    <x v="15"/>
    <x v="3"/>
    <n v="1.7116"/>
    <x v="14"/>
    <n v="44"/>
    <x v="3"/>
    <x v="9"/>
  </r>
  <r>
    <x v="1099"/>
    <x v="8"/>
    <x v="3"/>
    <n v="1.7361"/>
    <x v="14"/>
    <n v="44"/>
    <x v="3"/>
    <x v="9"/>
  </r>
  <r>
    <x v="1099"/>
    <x v="9"/>
    <x v="3"/>
    <n v="1.9012"/>
    <x v="14"/>
    <n v="44"/>
    <x v="3"/>
    <x v="9"/>
  </r>
  <r>
    <x v="1099"/>
    <x v="10"/>
    <x v="3"/>
    <n v="1.9171"/>
    <x v="14"/>
    <n v="44"/>
    <x v="3"/>
    <x v="9"/>
  </r>
  <r>
    <x v="1099"/>
    <x v="12"/>
    <x v="3"/>
    <n v="2.1924000000000001"/>
    <x v="14"/>
    <n v="44"/>
    <x v="3"/>
    <x v="9"/>
  </r>
  <r>
    <x v="1099"/>
    <x v="18"/>
    <x v="3"/>
    <n v="2.4672000000000001"/>
    <x v="14"/>
    <n v="44"/>
    <x v="3"/>
    <x v="9"/>
  </r>
  <r>
    <x v="1099"/>
    <x v="19"/>
    <x v="3"/>
    <n v="2.4548999999999999"/>
    <x v="14"/>
    <n v="44"/>
    <x v="3"/>
    <x v="9"/>
  </r>
  <r>
    <x v="1099"/>
    <x v="13"/>
    <x v="3"/>
    <n v="1.1579999999999999"/>
    <x v="14"/>
    <n v="44"/>
    <x v="3"/>
    <x v="9"/>
  </r>
  <r>
    <x v="1099"/>
    <x v="20"/>
    <x v="3"/>
    <n v="1.9505999999999999"/>
    <x v="14"/>
    <n v="44"/>
    <x v="3"/>
    <x v="9"/>
  </r>
  <r>
    <x v="1099"/>
    <x v="0"/>
    <x v="2"/>
    <n v="0.4650224"/>
    <x v="14"/>
    <n v="44"/>
    <x v="3"/>
    <x v="9"/>
  </r>
  <r>
    <x v="1099"/>
    <x v="14"/>
    <x v="2"/>
    <n v="0.76819519999999997"/>
    <x v="14"/>
    <n v="44"/>
    <x v="3"/>
    <x v="9"/>
  </r>
  <r>
    <x v="1099"/>
    <x v="2"/>
    <x v="2"/>
    <n v="0.79160980000000003"/>
    <x v="14"/>
    <n v="44"/>
    <x v="3"/>
    <x v="9"/>
  </r>
  <r>
    <x v="1099"/>
    <x v="5"/>
    <x v="2"/>
    <n v="0.85473469999999996"/>
    <x v="14"/>
    <n v="44"/>
    <x v="3"/>
    <x v="9"/>
  </r>
  <r>
    <x v="1099"/>
    <x v="6"/>
    <x v="2"/>
    <n v="0.75344250000000001"/>
    <x v="14"/>
    <n v="44"/>
    <x v="3"/>
    <x v="9"/>
  </r>
  <r>
    <x v="1099"/>
    <x v="15"/>
    <x v="2"/>
    <n v="0.75718470000000004"/>
    <x v="14"/>
    <n v="44"/>
    <x v="3"/>
    <x v="9"/>
  </r>
  <r>
    <x v="1099"/>
    <x v="8"/>
    <x v="2"/>
    <n v="0.77710330000000005"/>
    <x v="14"/>
    <n v="44"/>
    <x v="3"/>
    <x v="9"/>
  </r>
  <r>
    <x v="1099"/>
    <x v="9"/>
    <x v="2"/>
    <n v="0.911331"/>
    <x v="14"/>
    <n v="44"/>
    <x v="3"/>
    <x v="9"/>
  </r>
  <r>
    <x v="1099"/>
    <x v="10"/>
    <x v="2"/>
    <n v="0.92425780000000002"/>
    <x v="14"/>
    <n v="44"/>
    <x v="3"/>
    <x v="9"/>
  </r>
  <r>
    <x v="1099"/>
    <x v="12"/>
    <x v="2"/>
    <n v="1.1480790000000001"/>
    <x v="14"/>
    <n v="44"/>
    <x v="3"/>
    <x v="9"/>
  </r>
  <r>
    <x v="1099"/>
    <x v="18"/>
    <x v="2"/>
    <n v="1.7650440000000001"/>
    <x v="14"/>
    <n v="44"/>
    <x v="3"/>
    <x v="9"/>
  </r>
  <r>
    <x v="1099"/>
    <x v="19"/>
    <x v="2"/>
    <n v="1.6810639999999999"/>
    <x v="14"/>
    <n v="44"/>
    <x v="3"/>
    <x v="9"/>
  </r>
  <r>
    <x v="1099"/>
    <x v="13"/>
    <x v="2"/>
    <n v="0.75834869999999999"/>
    <x v="14"/>
    <n v="44"/>
    <x v="3"/>
    <x v="9"/>
  </r>
  <r>
    <x v="1099"/>
    <x v="20"/>
    <x v="2"/>
    <n v="1.271064"/>
    <x v="14"/>
    <n v="44"/>
    <x v="3"/>
    <x v="9"/>
  </r>
  <r>
    <x v="1099"/>
    <x v="0"/>
    <x v="0"/>
    <n v="0.25074999999999997"/>
    <x v="14"/>
    <n v="44"/>
    <x v="3"/>
    <x v="9"/>
  </r>
  <r>
    <x v="1099"/>
    <x v="14"/>
    <x v="0"/>
    <n v="0.504"/>
    <x v="14"/>
    <n v="44"/>
    <x v="3"/>
    <x v="9"/>
  </r>
  <r>
    <x v="1099"/>
    <x v="2"/>
    <x v="0"/>
    <n v="0.504"/>
    <x v="14"/>
    <n v="44"/>
    <x v="3"/>
    <x v="9"/>
  </r>
  <r>
    <x v="1099"/>
    <x v="5"/>
    <x v="0"/>
    <n v="0.22145999999999999"/>
    <x v="14"/>
    <n v="44"/>
    <x v="3"/>
    <x v="9"/>
  </r>
  <r>
    <x v="1099"/>
    <x v="6"/>
    <x v="0"/>
    <n v="0.53046000000000004"/>
    <x v="14"/>
    <n v="44"/>
    <x v="3"/>
    <x v="9"/>
  </r>
  <r>
    <x v="1099"/>
    <x v="15"/>
    <x v="0"/>
    <n v="0.63436000000000003"/>
    <x v="14"/>
    <n v="44"/>
    <x v="3"/>
    <x v="9"/>
  </r>
  <r>
    <x v="1099"/>
    <x v="8"/>
    <x v="0"/>
    <n v="0.63436000000000003"/>
    <x v="14"/>
    <n v="44"/>
    <x v="3"/>
    <x v="9"/>
  </r>
  <r>
    <x v="1099"/>
    <x v="9"/>
    <x v="0"/>
    <n v="0.63436000000000003"/>
    <x v="14"/>
    <n v="44"/>
    <x v="3"/>
    <x v="9"/>
  </r>
  <r>
    <x v="1099"/>
    <x v="10"/>
    <x v="0"/>
    <n v="0.63436000000000003"/>
    <x v="14"/>
    <n v="44"/>
    <x v="3"/>
    <x v="9"/>
  </r>
  <r>
    <x v="1099"/>
    <x v="12"/>
    <x v="0"/>
    <n v="0.63436000000000003"/>
    <x v="14"/>
    <n v="44"/>
    <x v="3"/>
    <x v="9"/>
  </r>
  <r>
    <x v="1099"/>
    <x v="18"/>
    <x v="0"/>
    <n v="0.24081"/>
    <x v="14"/>
    <n v="44"/>
    <x v="3"/>
    <x v="9"/>
  </r>
  <r>
    <x v="1099"/>
    <x v="19"/>
    <x v="0"/>
    <n v="0.31479000000000001"/>
    <x v="14"/>
    <n v="44"/>
    <x v="3"/>
    <x v="9"/>
  </r>
  <r>
    <x v="1099"/>
    <x v="13"/>
    <x v="0"/>
    <n v="0.26643"/>
    <x v="14"/>
    <n v="44"/>
    <x v="3"/>
    <x v="9"/>
  </r>
  <r>
    <x v="1099"/>
    <x v="20"/>
    <x v="0"/>
    <n v="0.31479000000000001"/>
    <x v="14"/>
    <n v="44"/>
    <x v="3"/>
    <x v="9"/>
  </r>
  <r>
    <x v="1099"/>
    <x v="0"/>
    <x v="1"/>
    <n v="0.16462760000000001"/>
    <x v="14"/>
    <n v="44"/>
    <x v="3"/>
    <x v="9"/>
  </r>
  <r>
    <x v="1099"/>
    <x v="14"/>
    <x v="1"/>
    <n v="0.2926049"/>
    <x v="14"/>
    <n v="44"/>
    <x v="3"/>
    <x v="9"/>
  </r>
  <r>
    <x v="1099"/>
    <x v="2"/>
    <x v="1"/>
    <n v="0.29799029999999999"/>
    <x v="14"/>
    <n v="44"/>
    <x v="3"/>
    <x v="9"/>
  </r>
  <r>
    <x v="1099"/>
    <x v="5"/>
    <x v="1"/>
    <n v="0.13990530000000001"/>
    <x v="14"/>
    <n v="44"/>
    <x v="3"/>
    <x v="9"/>
  </r>
  <r>
    <x v="1099"/>
    <x v="6"/>
    <x v="1"/>
    <n v="0.29529759999999999"/>
    <x v="14"/>
    <n v="44"/>
    <x v="3"/>
    <x v="9"/>
  </r>
  <r>
    <x v="1099"/>
    <x v="15"/>
    <x v="1"/>
    <n v="0.32005529999999999"/>
    <x v="14"/>
    <n v="44"/>
    <x v="3"/>
    <x v="9"/>
  </r>
  <r>
    <x v="1099"/>
    <x v="8"/>
    <x v="1"/>
    <n v="0.3246366"/>
    <x v="14"/>
    <n v="44"/>
    <x v="3"/>
    <x v="9"/>
  </r>
  <r>
    <x v="1099"/>
    <x v="9"/>
    <x v="1"/>
    <n v="0.35550900000000002"/>
    <x v="14"/>
    <n v="44"/>
    <x v="3"/>
    <x v="9"/>
  </r>
  <r>
    <x v="1099"/>
    <x v="10"/>
    <x v="1"/>
    <n v="0.35848210000000003"/>
    <x v="14"/>
    <n v="44"/>
    <x v="3"/>
    <x v="9"/>
  </r>
  <r>
    <x v="1099"/>
    <x v="12"/>
    <x v="1"/>
    <n v="0.40996100000000002"/>
    <x v="14"/>
    <n v="44"/>
    <x v="3"/>
    <x v="9"/>
  </r>
  <r>
    <x v="1099"/>
    <x v="18"/>
    <x v="1"/>
    <n v="0.46134639999999999"/>
    <x v="14"/>
    <n v="44"/>
    <x v="3"/>
    <x v="9"/>
  </r>
  <r>
    <x v="1099"/>
    <x v="19"/>
    <x v="1"/>
    <n v="0.45904630000000002"/>
    <x v="14"/>
    <n v="44"/>
    <x v="3"/>
    <x v="9"/>
  </r>
  <r>
    <x v="1099"/>
    <x v="13"/>
    <x v="1"/>
    <n v="0.13322120000000001"/>
    <x v="14"/>
    <n v="44"/>
    <x v="3"/>
    <x v="9"/>
  </r>
  <r>
    <x v="1099"/>
    <x v="20"/>
    <x v="1"/>
    <n v="0.36474630000000002"/>
    <x v="14"/>
    <n v="44"/>
    <x v="3"/>
    <x v="9"/>
  </r>
  <r>
    <x v="1100"/>
    <x v="0"/>
    <x v="3"/>
    <n v="0.89149999999999996"/>
    <x v="14"/>
    <n v="45"/>
    <x v="3"/>
    <x v="10"/>
  </r>
  <r>
    <x v="1100"/>
    <x v="14"/>
    <x v="3"/>
    <n v="1.5584"/>
    <x v="14"/>
    <n v="45"/>
    <x v="3"/>
    <x v="10"/>
  </r>
  <r>
    <x v="1100"/>
    <x v="2"/>
    <x v="3"/>
    <n v="1.5853999999999999"/>
    <x v="14"/>
    <n v="45"/>
    <x v="3"/>
    <x v="10"/>
  </r>
  <r>
    <x v="1100"/>
    <x v="5"/>
    <x v="3"/>
    <n v="1.2110000000000001"/>
    <x v="14"/>
    <n v="45"/>
    <x v="3"/>
    <x v="10"/>
  </r>
  <r>
    <x v="1100"/>
    <x v="6"/>
    <x v="3"/>
    <n v="1.5711999999999999"/>
    <x v="14"/>
    <n v="45"/>
    <x v="3"/>
    <x v="10"/>
  </r>
  <r>
    <x v="1100"/>
    <x v="15"/>
    <x v="3"/>
    <n v="1.6812"/>
    <x v="14"/>
    <n v="45"/>
    <x v="3"/>
    <x v="10"/>
  </r>
  <r>
    <x v="1100"/>
    <x v="8"/>
    <x v="3"/>
    <n v="1.7"/>
    <x v="14"/>
    <n v="45"/>
    <x v="3"/>
    <x v="10"/>
  </r>
  <r>
    <x v="1100"/>
    <x v="9"/>
    <x v="3"/>
    <n v="1.8809"/>
    <x v="14"/>
    <n v="45"/>
    <x v="3"/>
    <x v="10"/>
  </r>
  <r>
    <x v="1100"/>
    <x v="10"/>
    <x v="3"/>
    <n v="1.8825000000000001"/>
    <x v="14"/>
    <n v="45"/>
    <x v="3"/>
    <x v="10"/>
  </r>
  <r>
    <x v="1100"/>
    <x v="12"/>
    <x v="3"/>
    <n v="2.1882000000000001"/>
    <x v="14"/>
    <n v="45"/>
    <x v="3"/>
    <x v="10"/>
  </r>
  <r>
    <x v="1100"/>
    <x v="18"/>
    <x v="3"/>
    <n v="2.5112000000000001"/>
    <x v="14"/>
    <n v="45"/>
    <x v="3"/>
    <x v="10"/>
  </r>
  <r>
    <x v="1100"/>
    <x v="19"/>
    <x v="3"/>
    <n v="2.4981"/>
    <x v="14"/>
    <n v="45"/>
    <x v="3"/>
    <x v="10"/>
  </r>
  <r>
    <x v="1100"/>
    <x v="13"/>
    <x v="3"/>
    <n v="1.1774"/>
    <x v="14"/>
    <n v="45"/>
    <x v="3"/>
    <x v="10"/>
  </r>
  <r>
    <x v="1100"/>
    <x v="20"/>
    <x v="3"/>
    <n v="1.9685999999999999"/>
    <x v="14"/>
    <n v="45"/>
    <x v="3"/>
    <x v="10"/>
  </r>
  <r>
    <x v="1100"/>
    <x v="0"/>
    <x v="2"/>
    <n v="0.47404669999999999"/>
    <x v="14"/>
    <n v="45"/>
    <x v="3"/>
    <x v="10"/>
  </r>
  <r>
    <x v="1100"/>
    <x v="14"/>
    <x v="2"/>
    <n v="0.7629918"/>
    <x v="14"/>
    <n v="45"/>
    <x v="3"/>
    <x v="10"/>
  </r>
  <r>
    <x v="1100"/>
    <x v="2"/>
    <x v="2"/>
    <n v="0.78494299999999995"/>
    <x v="14"/>
    <n v="45"/>
    <x v="3"/>
    <x v="10"/>
  </r>
  <r>
    <x v="1100"/>
    <x v="5"/>
    <x v="2"/>
    <n v="0.85022140000000002"/>
    <x v="14"/>
    <n v="45"/>
    <x v="3"/>
    <x v="10"/>
  </r>
  <r>
    <x v="1100"/>
    <x v="6"/>
    <x v="2"/>
    <n v="0.7469384"/>
    <x v="14"/>
    <n v="45"/>
    <x v="3"/>
    <x v="10"/>
  </r>
  <r>
    <x v="1100"/>
    <x v="15"/>
    <x v="2"/>
    <n v="0.73246920000000004"/>
    <x v="14"/>
    <n v="45"/>
    <x v="3"/>
    <x v="10"/>
  </r>
  <r>
    <x v="1100"/>
    <x v="8"/>
    <x v="2"/>
    <n v="0.74775380000000002"/>
    <x v="14"/>
    <n v="45"/>
    <x v="3"/>
    <x v="10"/>
  </r>
  <r>
    <x v="1100"/>
    <x v="9"/>
    <x v="2"/>
    <n v="0.89482709999999999"/>
    <x v="14"/>
    <n v="45"/>
    <x v="3"/>
    <x v="10"/>
  </r>
  <r>
    <x v="1100"/>
    <x v="10"/>
    <x v="2"/>
    <n v="0.89612789999999998"/>
    <x v="14"/>
    <n v="45"/>
    <x v="3"/>
    <x v="10"/>
  </r>
  <r>
    <x v="1100"/>
    <x v="12"/>
    <x v="2"/>
    <n v="1.1446639999999999"/>
    <x v="14"/>
    <n v="45"/>
    <x v="3"/>
    <x v="10"/>
  </r>
  <r>
    <x v="1100"/>
    <x v="18"/>
    <x v="2"/>
    <n v="1.800816"/>
    <x v="14"/>
    <n v="45"/>
    <x v="3"/>
    <x v="10"/>
  </r>
  <r>
    <x v="1100"/>
    <x v="19"/>
    <x v="2"/>
    <n v="1.716186"/>
    <x v="14"/>
    <n v="45"/>
    <x v="3"/>
    <x v="10"/>
  </r>
  <r>
    <x v="1100"/>
    <x v="13"/>
    <x v="2"/>
    <n v="0.77551689999999995"/>
    <x v="14"/>
    <n v="45"/>
    <x v="3"/>
    <x v="10"/>
  </r>
  <r>
    <x v="1100"/>
    <x v="20"/>
    <x v="2"/>
    <n v="1.285698"/>
    <x v="14"/>
    <n v="45"/>
    <x v="3"/>
    <x v="10"/>
  </r>
  <r>
    <x v="1100"/>
    <x v="0"/>
    <x v="0"/>
    <n v="0.25074999999999997"/>
    <x v="14"/>
    <n v="45"/>
    <x v="3"/>
    <x v="10"/>
  </r>
  <r>
    <x v="1100"/>
    <x v="14"/>
    <x v="0"/>
    <n v="0.504"/>
    <x v="14"/>
    <n v="45"/>
    <x v="3"/>
    <x v="10"/>
  </r>
  <r>
    <x v="1100"/>
    <x v="2"/>
    <x v="0"/>
    <n v="0.504"/>
    <x v="14"/>
    <n v="45"/>
    <x v="3"/>
    <x v="10"/>
  </r>
  <r>
    <x v="1100"/>
    <x v="5"/>
    <x v="0"/>
    <n v="0.22145999999999999"/>
    <x v="14"/>
    <n v="45"/>
    <x v="3"/>
    <x v="10"/>
  </r>
  <r>
    <x v="1100"/>
    <x v="6"/>
    <x v="0"/>
    <n v="0.53046000000000004"/>
    <x v="14"/>
    <n v="45"/>
    <x v="3"/>
    <x v="10"/>
  </r>
  <r>
    <x v="1100"/>
    <x v="15"/>
    <x v="0"/>
    <n v="0.63436000000000003"/>
    <x v="14"/>
    <n v="45"/>
    <x v="3"/>
    <x v="10"/>
  </r>
  <r>
    <x v="1100"/>
    <x v="8"/>
    <x v="0"/>
    <n v="0.63436000000000003"/>
    <x v="14"/>
    <n v="45"/>
    <x v="3"/>
    <x v="10"/>
  </r>
  <r>
    <x v="1100"/>
    <x v="9"/>
    <x v="0"/>
    <n v="0.63436000000000003"/>
    <x v="14"/>
    <n v="45"/>
    <x v="3"/>
    <x v="10"/>
  </r>
  <r>
    <x v="1100"/>
    <x v="10"/>
    <x v="0"/>
    <n v="0.63436000000000003"/>
    <x v="14"/>
    <n v="45"/>
    <x v="3"/>
    <x v="10"/>
  </r>
  <r>
    <x v="1100"/>
    <x v="12"/>
    <x v="0"/>
    <n v="0.63436000000000003"/>
    <x v="14"/>
    <n v="45"/>
    <x v="3"/>
    <x v="10"/>
  </r>
  <r>
    <x v="1100"/>
    <x v="18"/>
    <x v="0"/>
    <n v="0.24081"/>
    <x v="14"/>
    <n v="45"/>
    <x v="3"/>
    <x v="10"/>
  </r>
  <r>
    <x v="1100"/>
    <x v="19"/>
    <x v="0"/>
    <n v="0.31479000000000001"/>
    <x v="14"/>
    <n v="45"/>
    <x v="3"/>
    <x v="10"/>
  </r>
  <r>
    <x v="1100"/>
    <x v="13"/>
    <x v="0"/>
    <n v="0.26643"/>
    <x v="14"/>
    <n v="45"/>
    <x v="3"/>
    <x v="10"/>
  </r>
  <r>
    <x v="1100"/>
    <x v="20"/>
    <x v="0"/>
    <n v="0.31479000000000001"/>
    <x v="14"/>
    <n v="45"/>
    <x v="3"/>
    <x v="10"/>
  </r>
  <r>
    <x v="1100"/>
    <x v="0"/>
    <x v="1"/>
    <n v="0.1667033"/>
    <x v="14"/>
    <n v="45"/>
    <x v="3"/>
    <x v="10"/>
  </r>
  <r>
    <x v="1100"/>
    <x v="14"/>
    <x v="1"/>
    <n v="0.29140820000000001"/>
    <x v="14"/>
    <n v="45"/>
    <x v="3"/>
    <x v="10"/>
  </r>
  <r>
    <x v="1100"/>
    <x v="2"/>
    <x v="1"/>
    <n v="0.29645690000000002"/>
    <x v="14"/>
    <n v="45"/>
    <x v="3"/>
    <x v="10"/>
  </r>
  <r>
    <x v="1100"/>
    <x v="5"/>
    <x v="1"/>
    <n v="0.13931859999999999"/>
    <x v="14"/>
    <n v="45"/>
    <x v="3"/>
    <x v="10"/>
  </r>
  <r>
    <x v="1100"/>
    <x v="6"/>
    <x v="1"/>
    <n v="0.2938016"/>
    <x v="14"/>
    <n v="45"/>
    <x v="3"/>
    <x v="10"/>
  </r>
  <r>
    <x v="1100"/>
    <x v="15"/>
    <x v="1"/>
    <n v="0.31437080000000001"/>
    <x v="14"/>
    <n v="45"/>
    <x v="3"/>
    <x v="10"/>
  </r>
  <r>
    <x v="1100"/>
    <x v="8"/>
    <x v="1"/>
    <n v="0.31788620000000001"/>
    <x v="14"/>
    <n v="45"/>
    <x v="3"/>
    <x v="10"/>
  </r>
  <r>
    <x v="1100"/>
    <x v="9"/>
    <x v="1"/>
    <n v="0.351713"/>
    <x v="14"/>
    <n v="45"/>
    <x v="3"/>
    <x v="10"/>
  </r>
  <r>
    <x v="1100"/>
    <x v="10"/>
    <x v="1"/>
    <n v="0.3520122"/>
    <x v="14"/>
    <n v="45"/>
    <x v="3"/>
    <x v="10"/>
  </r>
  <r>
    <x v="1100"/>
    <x v="12"/>
    <x v="1"/>
    <n v="0.40917559999999997"/>
    <x v="14"/>
    <n v="45"/>
    <x v="3"/>
    <x v="10"/>
  </r>
  <r>
    <x v="1100"/>
    <x v="18"/>
    <x v="1"/>
    <n v="0.46957399999999999"/>
    <x v="14"/>
    <n v="45"/>
    <x v="3"/>
    <x v="10"/>
  </r>
  <r>
    <x v="1100"/>
    <x v="19"/>
    <x v="1"/>
    <n v="0.4671244"/>
    <x v="14"/>
    <n v="45"/>
    <x v="3"/>
    <x v="10"/>
  </r>
  <r>
    <x v="1100"/>
    <x v="13"/>
    <x v="1"/>
    <n v="0.13545309999999999"/>
    <x v="14"/>
    <n v="45"/>
    <x v="3"/>
    <x v="10"/>
  </r>
  <r>
    <x v="1100"/>
    <x v="20"/>
    <x v="1"/>
    <n v="0.3681122"/>
    <x v="14"/>
    <n v="45"/>
    <x v="3"/>
    <x v="10"/>
  </r>
  <r>
    <x v="1101"/>
    <x v="0"/>
    <x v="3"/>
    <n v="0.90439999999999998"/>
    <x v="14"/>
    <n v="46"/>
    <x v="3"/>
    <x v="10"/>
  </r>
  <r>
    <x v="1101"/>
    <x v="14"/>
    <x v="3"/>
    <n v="1.5804"/>
    <x v="14"/>
    <n v="46"/>
    <x v="3"/>
    <x v="10"/>
  </r>
  <r>
    <x v="1101"/>
    <x v="2"/>
    <x v="3"/>
    <n v="1.6091"/>
    <x v="14"/>
    <n v="46"/>
    <x v="3"/>
    <x v="10"/>
  </r>
  <r>
    <x v="1101"/>
    <x v="5"/>
    <x v="3"/>
    <n v="1.2276"/>
    <x v="14"/>
    <n v="46"/>
    <x v="3"/>
    <x v="10"/>
  </r>
  <r>
    <x v="1101"/>
    <x v="6"/>
    <x v="3"/>
    <n v="1.585"/>
    <x v="14"/>
    <n v="46"/>
    <x v="3"/>
    <x v="10"/>
  </r>
  <r>
    <x v="1101"/>
    <x v="15"/>
    <x v="3"/>
    <n v="1.6903999999999999"/>
    <x v="14"/>
    <n v="46"/>
    <x v="3"/>
    <x v="10"/>
  </r>
  <r>
    <x v="1101"/>
    <x v="8"/>
    <x v="3"/>
    <n v="1.7181999999999999"/>
    <x v="14"/>
    <n v="46"/>
    <x v="3"/>
    <x v="10"/>
  </r>
  <r>
    <x v="1101"/>
    <x v="9"/>
    <x v="3"/>
    <n v="1.8798999999999999"/>
    <x v="14"/>
    <n v="46"/>
    <x v="3"/>
    <x v="10"/>
  </r>
  <r>
    <x v="1101"/>
    <x v="10"/>
    <x v="3"/>
    <n v="1.8969"/>
    <x v="14"/>
    <n v="46"/>
    <x v="3"/>
    <x v="10"/>
  </r>
  <r>
    <x v="1101"/>
    <x v="12"/>
    <x v="3"/>
    <n v="2.1855000000000002"/>
    <x v="14"/>
    <n v="46"/>
    <x v="3"/>
    <x v="10"/>
  </r>
  <r>
    <x v="1101"/>
    <x v="18"/>
    <x v="3"/>
    <n v="2.5011999999999999"/>
    <x v="14"/>
    <n v="46"/>
    <x v="3"/>
    <x v="10"/>
  </r>
  <r>
    <x v="1101"/>
    <x v="19"/>
    <x v="3"/>
    <n v="2.4895"/>
    <x v="14"/>
    <n v="46"/>
    <x v="3"/>
    <x v="10"/>
  </r>
  <r>
    <x v="1101"/>
    <x v="13"/>
    <x v="3"/>
    <n v="1.1557999999999999"/>
    <x v="14"/>
    <n v="46"/>
    <x v="3"/>
    <x v="10"/>
  </r>
  <r>
    <x v="1101"/>
    <x v="20"/>
    <x v="3"/>
    <n v="1.9685999999999999"/>
    <x v="14"/>
    <n v="46"/>
    <x v="3"/>
    <x v="10"/>
  </r>
  <r>
    <x v="1101"/>
    <x v="0"/>
    <x v="2"/>
    <n v="0.48453449999999998"/>
    <x v="14"/>
    <n v="46"/>
    <x v="3"/>
    <x v="10"/>
  </r>
  <r>
    <x v="1101"/>
    <x v="14"/>
    <x v="2"/>
    <n v="0.78087810000000002"/>
    <x v="14"/>
    <n v="46"/>
    <x v="3"/>
    <x v="10"/>
  </r>
  <r>
    <x v="1101"/>
    <x v="2"/>
    <x v="2"/>
    <n v="0.80421129999999996"/>
    <x v="14"/>
    <n v="46"/>
    <x v="3"/>
    <x v="10"/>
  </r>
  <r>
    <x v="1101"/>
    <x v="5"/>
    <x v="2"/>
    <n v="0.86491169999999995"/>
    <x v="14"/>
    <n v="46"/>
    <x v="3"/>
    <x v="10"/>
  </r>
  <r>
    <x v="1101"/>
    <x v="6"/>
    <x v="2"/>
    <n v="0.75815790000000005"/>
    <x v="14"/>
    <n v="46"/>
    <x v="3"/>
    <x v="10"/>
  </r>
  <r>
    <x v="1101"/>
    <x v="15"/>
    <x v="2"/>
    <n v="0.73994899999999997"/>
    <x v="14"/>
    <n v="46"/>
    <x v="3"/>
    <x v="10"/>
  </r>
  <r>
    <x v="1101"/>
    <x v="8"/>
    <x v="2"/>
    <n v="0.76255050000000002"/>
    <x v="14"/>
    <n v="46"/>
    <x v="3"/>
    <x v="10"/>
  </r>
  <r>
    <x v="1101"/>
    <x v="9"/>
    <x v="2"/>
    <n v="0.89401390000000003"/>
    <x v="14"/>
    <n v="46"/>
    <x v="3"/>
    <x v="10"/>
  </r>
  <r>
    <x v="1101"/>
    <x v="10"/>
    <x v="2"/>
    <n v="0.90783519999999995"/>
    <x v="14"/>
    <n v="46"/>
    <x v="3"/>
    <x v="10"/>
  </r>
  <r>
    <x v="1101"/>
    <x v="12"/>
    <x v="2"/>
    <n v="1.142469"/>
    <x v="14"/>
    <n v="46"/>
    <x v="3"/>
    <x v="10"/>
  </r>
  <r>
    <x v="1101"/>
    <x v="18"/>
    <x v="2"/>
    <n v="1.792686"/>
    <x v="14"/>
    <n v="46"/>
    <x v="3"/>
    <x v="10"/>
  </r>
  <r>
    <x v="1101"/>
    <x v="19"/>
    <x v="2"/>
    <n v="1.7091940000000001"/>
    <x v="14"/>
    <n v="46"/>
    <x v="3"/>
    <x v="10"/>
  </r>
  <r>
    <x v="1101"/>
    <x v="13"/>
    <x v="2"/>
    <n v="0.75640180000000001"/>
    <x v="14"/>
    <n v="46"/>
    <x v="3"/>
    <x v="10"/>
  </r>
  <r>
    <x v="1101"/>
    <x v="20"/>
    <x v="2"/>
    <n v="1.285698"/>
    <x v="14"/>
    <n v="46"/>
    <x v="3"/>
    <x v="10"/>
  </r>
  <r>
    <x v="1101"/>
    <x v="0"/>
    <x v="0"/>
    <n v="0.25074999999999997"/>
    <x v="14"/>
    <n v="46"/>
    <x v="3"/>
    <x v="10"/>
  </r>
  <r>
    <x v="1101"/>
    <x v="14"/>
    <x v="0"/>
    <n v="0.504"/>
    <x v="14"/>
    <n v="46"/>
    <x v="3"/>
    <x v="10"/>
  </r>
  <r>
    <x v="1101"/>
    <x v="2"/>
    <x v="0"/>
    <n v="0.504"/>
    <x v="14"/>
    <n v="46"/>
    <x v="3"/>
    <x v="10"/>
  </r>
  <r>
    <x v="1101"/>
    <x v="5"/>
    <x v="0"/>
    <n v="0.22145999999999999"/>
    <x v="14"/>
    <n v="46"/>
    <x v="3"/>
    <x v="10"/>
  </r>
  <r>
    <x v="1101"/>
    <x v="6"/>
    <x v="0"/>
    <n v="0.53046000000000004"/>
    <x v="14"/>
    <n v="46"/>
    <x v="3"/>
    <x v="10"/>
  </r>
  <r>
    <x v="1101"/>
    <x v="15"/>
    <x v="0"/>
    <n v="0.63436000000000003"/>
    <x v="14"/>
    <n v="46"/>
    <x v="3"/>
    <x v="10"/>
  </r>
  <r>
    <x v="1101"/>
    <x v="8"/>
    <x v="0"/>
    <n v="0.63436000000000003"/>
    <x v="14"/>
    <n v="46"/>
    <x v="3"/>
    <x v="10"/>
  </r>
  <r>
    <x v="1101"/>
    <x v="9"/>
    <x v="0"/>
    <n v="0.63436000000000003"/>
    <x v="14"/>
    <n v="46"/>
    <x v="3"/>
    <x v="10"/>
  </r>
  <r>
    <x v="1101"/>
    <x v="10"/>
    <x v="0"/>
    <n v="0.63436000000000003"/>
    <x v="14"/>
    <n v="46"/>
    <x v="3"/>
    <x v="10"/>
  </r>
  <r>
    <x v="1101"/>
    <x v="12"/>
    <x v="0"/>
    <n v="0.63436000000000003"/>
    <x v="14"/>
    <n v="46"/>
    <x v="3"/>
    <x v="10"/>
  </r>
  <r>
    <x v="1101"/>
    <x v="18"/>
    <x v="0"/>
    <n v="0.24081"/>
    <x v="14"/>
    <n v="46"/>
    <x v="3"/>
    <x v="10"/>
  </r>
  <r>
    <x v="1101"/>
    <x v="19"/>
    <x v="0"/>
    <n v="0.31479000000000001"/>
    <x v="14"/>
    <n v="46"/>
    <x v="3"/>
    <x v="10"/>
  </r>
  <r>
    <x v="1101"/>
    <x v="13"/>
    <x v="0"/>
    <n v="0.26643"/>
    <x v="14"/>
    <n v="46"/>
    <x v="3"/>
    <x v="10"/>
  </r>
  <r>
    <x v="1101"/>
    <x v="20"/>
    <x v="0"/>
    <n v="0.31479000000000001"/>
    <x v="14"/>
    <n v="46"/>
    <x v="3"/>
    <x v="10"/>
  </r>
  <r>
    <x v="1101"/>
    <x v="0"/>
    <x v="1"/>
    <n v="0.1691154"/>
    <x v="14"/>
    <n v="46"/>
    <x v="3"/>
    <x v="10"/>
  </r>
  <r>
    <x v="1101"/>
    <x v="14"/>
    <x v="1"/>
    <n v="0.2955219"/>
    <x v="14"/>
    <n v="46"/>
    <x v="3"/>
    <x v="10"/>
  </r>
  <r>
    <x v="1101"/>
    <x v="2"/>
    <x v="1"/>
    <n v="0.30088860000000001"/>
    <x v="14"/>
    <n v="46"/>
    <x v="3"/>
    <x v="10"/>
  </r>
  <r>
    <x v="1101"/>
    <x v="5"/>
    <x v="1"/>
    <n v="0.1412283"/>
    <x v="14"/>
    <n v="46"/>
    <x v="3"/>
    <x v="10"/>
  </r>
  <r>
    <x v="1101"/>
    <x v="6"/>
    <x v="1"/>
    <n v="0.29638209999999998"/>
    <x v="14"/>
    <n v="46"/>
    <x v="3"/>
    <x v="10"/>
  </r>
  <r>
    <x v="1101"/>
    <x v="15"/>
    <x v="1"/>
    <n v="0.31609110000000001"/>
    <x v="14"/>
    <n v="46"/>
    <x v="3"/>
    <x v="10"/>
  </r>
  <r>
    <x v="1101"/>
    <x v="8"/>
    <x v="1"/>
    <n v="0.3212894"/>
    <x v="14"/>
    <n v="46"/>
    <x v="3"/>
    <x v="10"/>
  </r>
  <r>
    <x v="1101"/>
    <x v="9"/>
    <x v="1"/>
    <n v="0.35152600000000001"/>
    <x v="14"/>
    <n v="46"/>
    <x v="3"/>
    <x v="10"/>
  </r>
  <r>
    <x v="1101"/>
    <x v="10"/>
    <x v="1"/>
    <n v="0.35470489999999999"/>
    <x v="14"/>
    <n v="46"/>
    <x v="3"/>
    <x v="10"/>
  </r>
  <r>
    <x v="1101"/>
    <x v="12"/>
    <x v="1"/>
    <n v="0.4086707"/>
    <x v="14"/>
    <n v="46"/>
    <x v="3"/>
    <x v="10"/>
  </r>
  <r>
    <x v="1101"/>
    <x v="18"/>
    <x v="1"/>
    <n v="0.46770410000000001"/>
    <x v="14"/>
    <n v="46"/>
    <x v="3"/>
    <x v="10"/>
  </r>
  <r>
    <x v="1101"/>
    <x v="19"/>
    <x v="1"/>
    <n v="0.46551629999999999"/>
    <x v="14"/>
    <n v="46"/>
    <x v="3"/>
    <x v="10"/>
  </r>
  <r>
    <x v="1101"/>
    <x v="13"/>
    <x v="1"/>
    <n v="0.13296810000000001"/>
    <x v="14"/>
    <n v="46"/>
    <x v="3"/>
    <x v="10"/>
  </r>
  <r>
    <x v="1101"/>
    <x v="20"/>
    <x v="1"/>
    <n v="0.3681122"/>
    <x v="14"/>
    <n v="46"/>
    <x v="3"/>
    <x v="10"/>
  </r>
  <r>
    <x v="1102"/>
    <x v="0"/>
    <x v="3"/>
    <n v="0.90980000000000005"/>
    <x v="14"/>
    <n v="47"/>
    <x v="3"/>
    <x v="10"/>
  </r>
  <r>
    <x v="1102"/>
    <x v="14"/>
    <x v="3"/>
    <n v="1.5810999999999999"/>
    <x v="14"/>
    <n v="47"/>
    <x v="3"/>
    <x v="10"/>
  </r>
  <r>
    <x v="1102"/>
    <x v="2"/>
    <x v="3"/>
    <n v="1.6079000000000001"/>
    <x v="14"/>
    <n v="47"/>
    <x v="3"/>
    <x v="10"/>
  </r>
  <r>
    <x v="1102"/>
    <x v="5"/>
    <x v="3"/>
    <n v="1.2310000000000001"/>
    <x v="14"/>
    <n v="47"/>
    <x v="3"/>
    <x v="10"/>
  </r>
  <r>
    <x v="1102"/>
    <x v="6"/>
    <x v="3"/>
    <n v="1.5834999999999999"/>
    <x v="14"/>
    <n v="47"/>
    <x v="3"/>
    <x v="10"/>
  </r>
  <r>
    <x v="1102"/>
    <x v="15"/>
    <x v="3"/>
    <n v="1.6948000000000001"/>
    <x v="14"/>
    <n v="47"/>
    <x v="3"/>
    <x v="10"/>
  </r>
  <r>
    <x v="1102"/>
    <x v="8"/>
    <x v="3"/>
    <n v="1.7251000000000001"/>
    <x v="14"/>
    <n v="47"/>
    <x v="3"/>
    <x v="10"/>
  </r>
  <r>
    <x v="1102"/>
    <x v="9"/>
    <x v="3"/>
    <n v="1.8833"/>
    <x v="14"/>
    <n v="47"/>
    <x v="3"/>
    <x v="10"/>
  </r>
  <r>
    <x v="1102"/>
    <x v="10"/>
    <x v="3"/>
    <n v="1.8973"/>
    <x v="14"/>
    <n v="47"/>
    <x v="3"/>
    <x v="10"/>
  </r>
  <r>
    <x v="1102"/>
    <x v="12"/>
    <x v="3"/>
    <n v="2.1920000000000002"/>
    <x v="14"/>
    <n v="47"/>
    <x v="3"/>
    <x v="10"/>
  </r>
  <r>
    <x v="1102"/>
    <x v="18"/>
    <x v="3"/>
    <n v="2.5112000000000001"/>
    <x v="14"/>
    <n v="47"/>
    <x v="3"/>
    <x v="10"/>
  </r>
  <r>
    <x v="1102"/>
    <x v="19"/>
    <x v="3"/>
    <n v="2.5045000000000002"/>
    <x v="14"/>
    <n v="47"/>
    <x v="3"/>
    <x v="10"/>
  </r>
  <r>
    <x v="1102"/>
    <x v="13"/>
    <x v="3"/>
    <n v="1.1718"/>
    <x v="14"/>
    <n v="47"/>
    <x v="3"/>
    <x v="10"/>
  </r>
  <r>
    <x v="1102"/>
    <x v="20"/>
    <x v="3"/>
    <n v="1.9876"/>
    <x v="14"/>
    <n v="47"/>
    <x v="3"/>
    <x v="10"/>
  </r>
  <r>
    <x v="1102"/>
    <x v="0"/>
    <x v="2"/>
    <n v="0.48892479999999999"/>
    <x v="14"/>
    <n v="47"/>
    <x v="3"/>
    <x v="10"/>
  </r>
  <r>
    <x v="1102"/>
    <x v="14"/>
    <x v="2"/>
    <n v="0.78144720000000001"/>
    <x v="14"/>
    <n v="47"/>
    <x v="3"/>
    <x v="10"/>
  </r>
  <r>
    <x v="1102"/>
    <x v="2"/>
    <x v="2"/>
    <n v="0.8032357"/>
    <x v="14"/>
    <n v="47"/>
    <x v="3"/>
    <x v="10"/>
  </r>
  <r>
    <x v="1102"/>
    <x v="5"/>
    <x v="2"/>
    <n v="0.86792049999999998"/>
    <x v="14"/>
    <n v="47"/>
    <x v="3"/>
    <x v="10"/>
  </r>
  <r>
    <x v="1102"/>
    <x v="6"/>
    <x v="2"/>
    <n v="0.75693840000000001"/>
    <x v="14"/>
    <n v="47"/>
    <x v="3"/>
    <x v="10"/>
  </r>
  <r>
    <x v="1102"/>
    <x v="15"/>
    <x v="2"/>
    <n v="0.74352620000000003"/>
    <x v="14"/>
    <n v="47"/>
    <x v="3"/>
    <x v="10"/>
  </r>
  <r>
    <x v="1102"/>
    <x v="8"/>
    <x v="2"/>
    <n v="0.76816030000000002"/>
    <x v="14"/>
    <n v="47"/>
    <x v="3"/>
    <x v="10"/>
  </r>
  <r>
    <x v="1102"/>
    <x v="9"/>
    <x v="2"/>
    <n v="0.89677819999999997"/>
    <x v="14"/>
    <n v="47"/>
    <x v="3"/>
    <x v="10"/>
  </r>
  <r>
    <x v="1102"/>
    <x v="10"/>
    <x v="2"/>
    <n v="0.90816030000000003"/>
    <x v="14"/>
    <n v="47"/>
    <x v="3"/>
    <x v="10"/>
  </r>
  <r>
    <x v="1102"/>
    <x v="12"/>
    <x v="2"/>
    <n v="1.1477539999999999"/>
    <x v="14"/>
    <n v="47"/>
    <x v="3"/>
    <x v="10"/>
  </r>
  <r>
    <x v="1102"/>
    <x v="18"/>
    <x v="2"/>
    <n v="1.800816"/>
    <x v="14"/>
    <n v="47"/>
    <x v="3"/>
    <x v="10"/>
  </r>
  <r>
    <x v="1102"/>
    <x v="19"/>
    <x v="2"/>
    <n v="1.7213890000000001"/>
    <x v="14"/>
    <n v="47"/>
    <x v="3"/>
    <x v="10"/>
  </r>
  <r>
    <x v="1102"/>
    <x v="13"/>
    <x v="2"/>
    <n v="0.7705611"/>
    <x v="14"/>
    <n v="47"/>
    <x v="3"/>
    <x v="10"/>
  </r>
  <r>
    <x v="1102"/>
    <x v="20"/>
    <x v="2"/>
    <n v="1.301145"/>
    <x v="14"/>
    <n v="47"/>
    <x v="3"/>
    <x v="10"/>
  </r>
  <r>
    <x v="1102"/>
    <x v="0"/>
    <x v="0"/>
    <n v="0.25074999999999997"/>
    <x v="14"/>
    <n v="47"/>
    <x v="3"/>
    <x v="10"/>
  </r>
  <r>
    <x v="1102"/>
    <x v="14"/>
    <x v="0"/>
    <n v="0.504"/>
    <x v="14"/>
    <n v="47"/>
    <x v="3"/>
    <x v="10"/>
  </r>
  <r>
    <x v="1102"/>
    <x v="2"/>
    <x v="0"/>
    <n v="0.504"/>
    <x v="14"/>
    <n v="47"/>
    <x v="3"/>
    <x v="10"/>
  </r>
  <r>
    <x v="1102"/>
    <x v="5"/>
    <x v="0"/>
    <n v="0.22145999999999999"/>
    <x v="14"/>
    <n v="47"/>
    <x v="3"/>
    <x v="10"/>
  </r>
  <r>
    <x v="1102"/>
    <x v="6"/>
    <x v="0"/>
    <n v="0.53046000000000004"/>
    <x v="14"/>
    <n v="47"/>
    <x v="3"/>
    <x v="10"/>
  </r>
  <r>
    <x v="1102"/>
    <x v="15"/>
    <x v="0"/>
    <n v="0.63436000000000003"/>
    <x v="14"/>
    <n v="47"/>
    <x v="3"/>
    <x v="10"/>
  </r>
  <r>
    <x v="1102"/>
    <x v="8"/>
    <x v="0"/>
    <n v="0.63436000000000003"/>
    <x v="14"/>
    <n v="47"/>
    <x v="3"/>
    <x v="10"/>
  </r>
  <r>
    <x v="1102"/>
    <x v="9"/>
    <x v="0"/>
    <n v="0.63436000000000003"/>
    <x v="14"/>
    <n v="47"/>
    <x v="3"/>
    <x v="10"/>
  </r>
  <r>
    <x v="1102"/>
    <x v="10"/>
    <x v="0"/>
    <n v="0.63436000000000003"/>
    <x v="14"/>
    <n v="47"/>
    <x v="3"/>
    <x v="10"/>
  </r>
  <r>
    <x v="1102"/>
    <x v="12"/>
    <x v="0"/>
    <n v="0.63436000000000003"/>
    <x v="14"/>
    <n v="47"/>
    <x v="3"/>
    <x v="10"/>
  </r>
  <r>
    <x v="1102"/>
    <x v="18"/>
    <x v="0"/>
    <n v="0.24081"/>
    <x v="14"/>
    <n v="47"/>
    <x v="3"/>
    <x v="10"/>
  </r>
  <r>
    <x v="1102"/>
    <x v="19"/>
    <x v="0"/>
    <n v="0.31479000000000001"/>
    <x v="14"/>
    <n v="47"/>
    <x v="3"/>
    <x v="10"/>
  </r>
  <r>
    <x v="1102"/>
    <x v="13"/>
    <x v="0"/>
    <n v="0.26643"/>
    <x v="14"/>
    <n v="47"/>
    <x v="3"/>
    <x v="10"/>
  </r>
  <r>
    <x v="1102"/>
    <x v="20"/>
    <x v="0"/>
    <n v="0.31479000000000001"/>
    <x v="14"/>
    <n v="47"/>
    <x v="3"/>
    <x v="10"/>
  </r>
  <r>
    <x v="1102"/>
    <x v="0"/>
    <x v="1"/>
    <n v="0.1701252"/>
    <x v="14"/>
    <n v="47"/>
    <x v="3"/>
    <x v="10"/>
  </r>
  <r>
    <x v="1102"/>
    <x v="14"/>
    <x v="1"/>
    <n v="0.29565279999999999"/>
    <x v="14"/>
    <n v="47"/>
    <x v="3"/>
    <x v="10"/>
  </r>
  <r>
    <x v="1102"/>
    <x v="2"/>
    <x v="1"/>
    <n v="0.30066419999999999"/>
    <x v="14"/>
    <n v="47"/>
    <x v="3"/>
    <x v="10"/>
  </r>
  <r>
    <x v="1102"/>
    <x v="5"/>
    <x v="1"/>
    <n v="0.14161950000000001"/>
    <x v="14"/>
    <n v="47"/>
    <x v="3"/>
    <x v="10"/>
  </r>
  <r>
    <x v="1102"/>
    <x v="6"/>
    <x v="1"/>
    <n v="0.29610160000000002"/>
    <x v="14"/>
    <n v="47"/>
    <x v="3"/>
    <x v="10"/>
  </r>
  <r>
    <x v="1102"/>
    <x v="15"/>
    <x v="1"/>
    <n v="0.31691380000000002"/>
    <x v="14"/>
    <n v="47"/>
    <x v="3"/>
    <x v="10"/>
  </r>
  <r>
    <x v="1102"/>
    <x v="8"/>
    <x v="1"/>
    <n v="0.32257970000000002"/>
    <x v="14"/>
    <n v="47"/>
    <x v="3"/>
    <x v="10"/>
  </r>
  <r>
    <x v="1102"/>
    <x v="9"/>
    <x v="1"/>
    <n v="0.35216180000000002"/>
    <x v="14"/>
    <n v="47"/>
    <x v="3"/>
    <x v="10"/>
  </r>
  <r>
    <x v="1102"/>
    <x v="10"/>
    <x v="1"/>
    <n v="0.35477969999999998"/>
    <x v="14"/>
    <n v="47"/>
    <x v="3"/>
    <x v="10"/>
  </r>
  <r>
    <x v="1102"/>
    <x v="12"/>
    <x v="1"/>
    <n v="0.40988619999999998"/>
    <x v="14"/>
    <n v="47"/>
    <x v="3"/>
    <x v="10"/>
  </r>
  <r>
    <x v="1102"/>
    <x v="18"/>
    <x v="1"/>
    <n v="0.46957399999999999"/>
    <x v="14"/>
    <n v="47"/>
    <x v="3"/>
    <x v="10"/>
  </r>
  <r>
    <x v="1102"/>
    <x v="19"/>
    <x v="1"/>
    <n v="0.46832109999999999"/>
    <x v="14"/>
    <n v="47"/>
    <x v="3"/>
    <x v="10"/>
  </r>
  <r>
    <x v="1102"/>
    <x v="13"/>
    <x v="1"/>
    <n v="0.13480890000000001"/>
    <x v="14"/>
    <n v="47"/>
    <x v="3"/>
    <x v="10"/>
  </r>
  <r>
    <x v="1102"/>
    <x v="20"/>
    <x v="1"/>
    <n v="0.37166500000000002"/>
    <x v="14"/>
    <n v="47"/>
    <x v="3"/>
    <x v="10"/>
  </r>
  <r>
    <x v="1103"/>
    <x v="0"/>
    <x v="3"/>
    <n v="0.90280000000000005"/>
    <x v="14"/>
    <n v="48"/>
    <x v="3"/>
    <x v="10"/>
  </r>
  <r>
    <x v="1103"/>
    <x v="14"/>
    <x v="3"/>
    <n v="1.6011"/>
    <x v="14"/>
    <n v="48"/>
    <x v="3"/>
    <x v="10"/>
  </r>
  <r>
    <x v="1103"/>
    <x v="2"/>
    <x v="3"/>
    <n v="1.6294"/>
    <x v="14"/>
    <n v="48"/>
    <x v="3"/>
    <x v="10"/>
  </r>
  <r>
    <x v="1103"/>
    <x v="5"/>
    <x v="3"/>
    <n v="1.2487999999999999"/>
    <x v="14"/>
    <n v="48"/>
    <x v="3"/>
    <x v="10"/>
  </r>
  <r>
    <x v="1103"/>
    <x v="6"/>
    <x v="3"/>
    <n v="1.6063000000000001"/>
    <x v="14"/>
    <n v="48"/>
    <x v="3"/>
    <x v="10"/>
  </r>
  <r>
    <x v="1103"/>
    <x v="15"/>
    <x v="3"/>
    <n v="1.7154"/>
    <x v="14"/>
    <n v="48"/>
    <x v="3"/>
    <x v="10"/>
  </r>
  <r>
    <x v="1103"/>
    <x v="8"/>
    <x v="3"/>
    <n v="1.7422"/>
    <x v="14"/>
    <n v="48"/>
    <x v="3"/>
    <x v="10"/>
  </r>
  <r>
    <x v="1103"/>
    <x v="9"/>
    <x v="3"/>
    <n v="1.9032"/>
    <x v="14"/>
    <n v="48"/>
    <x v="3"/>
    <x v="10"/>
  </r>
  <r>
    <x v="1103"/>
    <x v="10"/>
    <x v="3"/>
    <n v="1.9179999999999999"/>
    <x v="14"/>
    <n v="48"/>
    <x v="3"/>
    <x v="10"/>
  </r>
  <r>
    <x v="1103"/>
    <x v="12"/>
    <x v="3"/>
    <n v="2.1795"/>
    <x v="14"/>
    <n v="48"/>
    <x v="3"/>
    <x v="10"/>
  </r>
  <r>
    <x v="1103"/>
    <x v="18"/>
    <x v="3"/>
    <n v="2.5491999999999999"/>
    <x v="14"/>
    <n v="48"/>
    <x v="3"/>
    <x v="10"/>
  </r>
  <r>
    <x v="1103"/>
    <x v="19"/>
    <x v="3"/>
    <n v="2.5514999999999999"/>
    <x v="14"/>
    <n v="48"/>
    <x v="3"/>
    <x v="10"/>
  </r>
  <r>
    <x v="1103"/>
    <x v="13"/>
    <x v="3"/>
    <n v="1.1641999999999999"/>
    <x v="14"/>
    <n v="48"/>
    <x v="3"/>
    <x v="10"/>
  </r>
  <r>
    <x v="1103"/>
    <x v="20"/>
    <x v="3"/>
    <n v="2.0306000000000002"/>
    <x v="14"/>
    <n v="48"/>
    <x v="3"/>
    <x v="10"/>
  </r>
  <r>
    <x v="1103"/>
    <x v="0"/>
    <x v="2"/>
    <n v="0.48323369999999999"/>
    <x v="14"/>
    <n v="48"/>
    <x v="3"/>
    <x v="10"/>
  </r>
  <r>
    <x v="1103"/>
    <x v="14"/>
    <x v="2"/>
    <n v="0.79770730000000001"/>
    <x v="14"/>
    <n v="48"/>
    <x v="3"/>
    <x v="10"/>
  </r>
  <r>
    <x v="1103"/>
    <x v="2"/>
    <x v="2"/>
    <n v="0.82071550000000004"/>
    <x v="14"/>
    <n v="48"/>
    <x v="3"/>
    <x v="10"/>
  </r>
  <r>
    <x v="1103"/>
    <x v="5"/>
    <x v="2"/>
    <n v="0.88367280000000004"/>
    <x v="14"/>
    <n v="48"/>
    <x v="3"/>
    <x v="10"/>
  </r>
  <r>
    <x v="1103"/>
    <x v="6"/>
    <x v="2"/>
    <n v="0.77547500000000003"/>
    <x v="14"/>
    <n v="48"/>
    <x v="3"/>
    <x v="10"/>
  </r>
  <r>
    <x v="1103"/>
    <x v="15"/>
    <x v="2"/>
    <n v="0.76027409999999995"/>
    <x v="14"/>
    <n v="48"/>
    <x v="3"/>
    <x v="10"/>
  </r>
  <r>
    <x v="1103"/>
    <x v="8"/>
    <x v="2"/>
    <n v="0.78206279999999995"/>
    <x v="14"/>
    <n v="48"/>
    <x v="3"/>
    <x v="10"/>
  </r>
  <r>
    <x v="1103"/>
    <x v="9"/>
    <x v="2"/>
    <n v="0.91295709999999997"/>
    <x v="14"/>
    <n v="48"/>
    <x v="3"/>
    <x v="10"/>
  </r>
  <r>
    <x v="1103"/>
    <x v="10"/>
    <x v="2"/>
    <n v="0.92498950000000002"/>
    <x v="14"/>
    <n v="48"/>
    <x v="3"/>
    <x v="10"/>
  </r>
  <r>
    <x v="1103"/>
    <x v="12"/>
    <x v="2"/>
    <n v="1.137591"/>
    <x v="14"/>
    <n v="48"/>
    <x v="3"/>
    <x v="10"/>
  </r>
  <r>
    <x v="1103"/>
    <x v="18"/>
    <x v="2"/>
    <n v="1.8317099999999999"/>
    <x v="14"/>
    <n v="48"/>
    <x v="3"/>
    <x v="10"/>
  </r>
  <r>
    <x v="1103"/>
    <x v="19"/>
    <x v="2"/>
    <n v="1.7596000000000001"/>
    <x v="14"/>
    <n v="48"/>
    <x v="3"/>
    <x v="10"/>
  </r>
  <r>
    <x v="1103"/>
    <x v="13"/>
    <x v="2"/>
    <n v="0.76383540000000005"/>
    <x v="14"/>
    <n v="48"/>
    <x v="3"/>
    <x v="10"/>
  </r>
  <r>
    <x v="1103"/>
    <x v="20"/>
    <x v="2"/>
    <n v="1.336104"/>
    <x v="14"/>
    <n v="48"/>
    <x v="3"/>
    <x v="10"/>
  </r>
  <r>
    <x v="1103"/>
    <x v="0"/>
    <x v="0"/>
    <n v="0.25074999999999997"/>
    <x v="14"/>
    <n v="48"/>
    <x v="3"/>
    <x v="10"/>
  </r>
  <r>
    <x v="1103"/>
    <x v="14"/>
    <x v="0"/>
    <n v="0.504"/>
    <x v="14"/>
    <n v="48"/>
    <x v="3"/>
    <x v="10"/>
  </r>
  <r>
    <x v="1103"/>
    <x v="2"/>
    <x v="0"/>
    <n v="0.504"/>
    <x v="14"/>
    <n v="48"/>
    <x v="3"/>
    <x v="10"/>
  </r>
  <r>
    <x v="1103"/>
    <x v="5"/>
    <x v="0"/>
    <n v="0.22145999999999999"/>
    <x v="14"/>
    <n v="48"/>
    <x v="3"/>
    <x v="10"/>
  </r>
  <r>
    <x v="1103"/>
    <x v="6"/>
    <x v="0"/>
    <n v="0.53046000000000004"/>
    <x v="14"/>
    <n v="48"/>
    <x v="3"/>
    <x v="10"/>
  </r>
  <r>
    <x v="1103"/>
    <x v="15"/>
    <x v="0"/>
    <n v="0.63436000000000003"/>
    <x v="14"/>
    <n v="48"/>
    <x v="3"/>
    <x v="10"/>
  </r>
  <r>
    <x v="1103"/>
    <x v="8"/>
    <x v="0"/>
    <n v="0.63436000000000003"/>
    <x v="14"/>
    <n v="48"/>
    <x v="3"/>
    <x v="10"/>
  </r>
  <r>
    <x v="1103"/>
    <x v="9"/>
    <x v="0"/>
    <n v="0.63436000000000003"/>
    <x v="14"/>
    <n v="48"/>
    <x v="3"/>
    <x v="10"/>
  </r>
  <r>
    <x v="1103"/>
    <x v="10"/>
    <x v="0"/>
    <n v="0.63436000000000003"/>
    <x v="14"/>
    <n v="48"/>
    <x v="3"/>
    <x v="10"/>
  </r>
  <r>
    <x v="1103"/>
    <x v="12"/>
    <x v="0"/>
    <n v="0.63436000000000003"/>
    <x v="14"/>
    <n v="48"/>
    <x v="3"/>
    <x v="10"/>
  </r>
  <r>
    <x v="1103"/>
    <x v="18"/>
    <x v="0"/>
    <n v="0.24081"/>
    <x v="14"/>
    <n v="48"/>
    <x v="3"/>
    <x v="10"/>
  </r>
  <r>
    <x v="1103"/>
    <x v="19"/>
    <x v="0"/>
    <n v="0.31479000000000001"/>
    <x v="14"/>
    <n v="48"/>
    <x v="3"/>
    <x v="10"/>
  </r>
  <r>
    <x v="1103"/>
    <x v="13"/>
    <x v="0"/>
    <n v="0.26643"/>
    <x v="14"/>
    <n v="48"/>
    <x v="3"/>
    <x v="10"/>
  </r>
  <r>
    <x v="1103"/>
    <x v="20"/>
    <x v="0"/>
    <n v="0.31479000000000001"/>
    <x v="14"/>
    <n v="48"/>
    <x v="3"/>
    <x v="10"/>
  </r>
  <r>
    <x v="1103"/>
    <x v="0"/>
    <x v="1"/>
    <n v="0.1688163"/>
    <x v="14"/>
    <n v="48"/>
    <x v="3"/>
    <x v="10"/>
  </r>
  <r>
    <x v="1103"/>
    <x v="14"/>
    <x v="1"/>
    <n v="0.29939270000000001"/>
    <x v="14"/>
    <n v="48"/>
    <x v="3"/>
    <x v="10"/>
  </r>
  <r>
    <x v="1103"/>
    <x v="2"/>
    <x v="1"/>
    <n v="0.30468450000000002"/>
    <x v="14"/>
    <n v="48"/>
    <x v="3"/>
    <x v="10"/>
  </r>
  <r>
    <x v="1103"/>
    <x v="5"/>
    <x v="1"/>
    <n v="0.1436673"/>
    <x v="14"/>
    <n v="48"/>
    <x v="3"/>
    <x v="10"/>
  </r>
  <r>
    <x v="1103"/>
    <x v="6"/>
    <x v="1"/>
    <n v="0.30036499999999999"/>
    <x v="14"/>
    <n v="48"/>
    <x v="3"/>
    <x v="10"/>
  </r>
  <r>
    <x v="1103"/>
    <x v="15"/>
    <x v="1"/>
    <n v="0.32076589999999999"/>
    <x v="14"/>
    <n v="48"/>
    <x v="3"/>
    <x v="10"/>
  </r>
  <r>
    <x v="1103"/>
    <x v="8"/>
    <x v="1"/>
    <n v="0.32577719999999999"/>
    <x v="14"/>
    <n v="48"/>
    <x v="3"/>
    <x v="10"/>
  </r>
  <r>
    <x v="1103"/>
    <x v="9"/>
    <x v="1"/>
    <n v="0.3558829"/>
    <x v="14"/>
    <n v="48"/>
    <x v="3"/>
    <x v="10"/>
  </r>
  <r>
    <x v="1103"/>
    <x v="10"/>
    <x v="1"/>
    <n v="0.35865039999999998"/>
    <x v="14"/>
    <n v="48"/>
    <x v="3"/>
    <x v="10"/>
  </r>
  <r>
    <x v="1103"/>
    <x v="12"/>
    <x v="1"/>
    <n v="0.40754879999999999"/>
    <x v="14"/>
    <n v="48"/>
    <x v="3"/>
    <x v="10"/>
  </r>
  <r>
    <x v="1103"/>
    <x v="18"/>
    <x v="1"/>
    <n v="0.47667969999999998"/>
    <x v="14"/>
    <n v="48"/>
    <x v="3"/>
    <x v="10"/>
  </r>
  <r>
    <x v="1103"/>
    <x v="19"/>
    <x v="1"/>
    <n v="0.47710979999999997"/>
    <x v="14"/>
    <n v="48"/>
    <x v="3"/>
    <x v="10"/>
  </r>
  <r>
    <x v="1103"/>
    <x v="13"/>
    <x v="1"/>
    <n v="0.13393450000000001"/>
    <x v="14"/>
    <n v="48"/>
    <x v="3"/>
    <x v="10"/>
  </r>
  <r>
    <x v="1103"/>
    <x v="20"/>
    <x v="1"/>
    <n v="0.37970569999999998"/>
    <x v="14"/>
    <n v="48"/>
    <x v="3"/>
    <x v="10"/>
  </r>
  <r>
    <x v="1104"/>
    <x v="0"/>
    <x v="3"/>
    <n v="0.91210000000000002"/>
    <x v="14"/>
    <n v="49"/>
    <x v="3"/>
    <x v="11"/>
  </r>
  <r>
    <x v="1104"/>
    <x v="14"/>
    <x v="3"/>
    <n v="1.6005"/>
    <x v="14"/>
    <n v="49"/>
    <x v="3"/>
    <x v="11"/>
  </r>
  <r>
    <x v="1104"/>
    <x v="2"/>
    <x v="3"/>
    <n v="1.6289"/>
    <x v="14"/>
    <n v="49"/>
    <x v="3"/>
    <x v="11"/>
  </r>
  <r>
    <x v="1104"/>
    <x v="5"/>
    <x v="3"/>
    <n v="1.2517"/>
    <x v="14"/>
    <n v="49"/>
    <x v="3"/>
    <x v="11"/>
  </r>
  <r>
    <x v="1104"/>
    <x v="6"/>
    <x v="3"/>
    <n v="1.6031"/>
    <x v="14"/>
    <n v="49"/>
    <x v="3"/>
    <x v="11"/>
  </r>
  <r>
    <x v="1104"/>
    <x v="15"/>
    <x v="3"/>
    <n v="1.7041999999999999"/>
    <x v="14"/>
    <n v="49"/>
    <x v="3"/>
    <x v="11"/>
  </r>
  <r>
    <x v="1104"/>
    <x v="8"/>
    <x v="3"/>
    <n v="1.7270000000000001"/>
    <x v="14"/>
    <n v="49"/>
    <x v="3"/>
    <x v="11"/>
  </r>
  <r>
    <x v="1104"/>
    <x v="9"/>
    <x v="3"/>
    <n v="1.8955"/>
    <x v="14"/>
    <n v="49"/>
    <x v="3"/>
    <x v="11"/>
  </r>
  <r>
    <x v="1104"/>
    <x v="10"/>
    <x v="3"/>
    <n v="1.9076"/>
    <x v="14"/>
    <n v="49"/>
    <x v="3"/>
    <x v="11"/>
  </r>
  <r>
    <x v="1104"/>
    <x v="12"/>
    <x v="3"/>
    <n v="2.2044000000000001"/>
    <x v="14"/>
    <n v="49"/>
    <x v="3"/>
    <x v="11"/>
  </r>
  <r>
    <x v="1104"/>
    <x v="18"/>
    <x v="3"/>
    <n v="2.5491999999999999"/>
    <x v="14"/>
    <n v="49"/>
    <x v="3"/>
    <x v="11"/>
  </r>
  <r>
    <x v="1104"/>
    <x v="19"/>
    <x v="3"/>
    <n v="2.5575000000000001"/>
    <x v="14"/>
    <n v="49"/>
    <x v="3"/>
    <x v="11"/>
  </r>
  <r>
    <x v="1104"/>
    <x v="13"/>
    <x v="3"/>
    <n v="1.171"/>
    <x v="14"/>
    <n v="49"/>
    <x v="3"/>
    <x v="11"/>
  </r>
  <r>
    <x v="1104"/>
    <x v="20"/>
    <x v="3"/>
    <n v="2.0486"/>
    <x v="14"/>
    <n v="49"/>
    <x v="3"/>
    <x v="11"/>
  </r>
  <r>
    <x v="1104"/>
    <x v="0"/>
    <x v="2"/>
    <n v="0.49079469999999997"/>
    <x v="14"/>
    <n v="49"/>
    <x v="3"/>
    <x v="11"/>
  </r>
  <r>
    <x v="1104"/>
    <x v="14"/>
    <x v="2"/>
    <n v="0.79721949999999997"/>
    <x v="14"/>
    <n v="49"/>
    <x v="3"/>
    <x v="11"/>
  </r>
  <r>
    <x v="1104"/>
    <x v="2"/>
    <x v="2"/>
    <n v="0.82030899999999995"/>
    <x v="14"/>
    <n v="49"/>
    <x v="3"/>
    <x v="11"/>
  </r>
  <r>
    <x v="1104"/>
    <x v="5"/>
    <x v="2"/>
    <n v="0.8862392"/>
    <x v="14"/>
    <n v="49"/>
    <x v="3"/>
    <x v="11"/>
  </r>
  <r>
    <x v="1104"/>
    <x v="6"/>
    <x v="2"/>
    <n v="0.77287329999999999"/>
    <x v="14"/>
    <n v="49"/>
    <x v="3"/>
    <x v="11"/>
  </r>
  <r>
    <x v="1104"/>
    <x v="15"/>
    <x v="2"/>
    <n v="0.75116839999999996"/>
    <x v="14"/>
    <n v="49"/>
    <x v="3"/>
    <x v="11"/>
  </r>
  <r>
    <x v="1104"/>
    <x v="8"/>
    <x v="2"/>
    <n v="0.76970490000000003"/>
    <x v="14"/>
    <n v="49"/>
    <x v="3"/>
    <x v="11"/>
  </r>
  <r>
    <x v="1104"/>
    <x v="9"/>
    <x v="2"/>
    <n v="0.90669679999999997"/>
    <x v="14"/>
    <n v="49"/>
    <x v="3"/>
    <x v="11"/>
  </r>
  <r>
    <x v="1104"/>
    <x v="10"/>
    <x v="2"/>
    <n v="0.91653439999999997"/>
    <x v="14"/>
    <n v="49"/>
    <x v="3"/>
    <x v="11"/>
  </r>
  <r>
    <x v="1104"/>
    <x v="12"/>
    <x v="2"/>
    <n v="1.1578349999999999"/>
    <x v="14"/>
    <n v="49"/>
    <x v="3"/>
    <x v="11"/>
  </r>
  <r>
    <x v="1104"/>
    <x v="18"/>
    <x v="2"/>
    <n v="1.8317099999999999"/>
    <x v="14"/>
    <n v="49"/>
    <x v="3"/>
    <x v="11"/>
  </r>
  <r>
    <x v="1104"/>
    <x v="19"/>
    <x v="2"/>
    <n v="1.764478"/>
    <x v="14"/>
    <n v="49"/>
    <x v="3"/>
    <x v="11"/>
  </r>
  <r>
    <x v="1104"/>
    <x v="13"/>
    <x v="2"/>
    <n v="0.76985320000000002"/>
    <x v="14"/>
    <n v="49"/>
    <x v="3"/>
    <x v="11"/>
  </r>
  <r>
    <x v="1104"/>
    <x v="20"/>
    <x v="2"/>
    <n v="1.350738"/>
    <x v="14"/>
    <n v="49"/>
    <x v="3"/>
    <x v="11"/>
  </r>
  <r>
    <x v="1104"/>
    <x v="0"/>
    <x v="0"/>
    <n v="0.25074999999999997"/>
    <x v="14"/>
    <n v="49"/>
    <x v="3"/>
    <x v="11"/>
  </r>
  <r>
    <x v="1104"/>
    <x v="14"/>
    <x v="0"/>
    <n v="0.504"/>
    <x v="14"/>
    <n v="49"/>
    <x v="3"/>
    <x v="11"/>
  </r>
  <r>
    <x v="1104"/>
    <x v="2"/>
    <x v="0"/>
    <n v="0.504"/>
    <x v="14"/>
    <n v="49"/>
    <x v="3"/>
    <x v="11"/>
  </r>
  <r>
    <x v="1104"/>
    <x v="5"/>
    <x v="0"/>
    <n v="0.22145999999999999"/>
    <x v="14"/>
    <n v="49"/>
    <x v="3"/>
    <x v="11"/>
  </r>
  <r>
    <x v="1104"/>
    <x v="6"/>
    <x v="0"/>
    <n v="0.53046000000000004"/>
    <x v="14"/>
    <n v="49"/>
    <x v="3"/>
    <x v="11"/>
  </r>
  <r>
    <x v="1104"/>
    <x v="15"/>
    <x v="0"/>
    <n v="0.63436000000000003"/>
    <x v="14"/>
    <n v="49"/>
    <x v="3"/>
    <x v="11"/>
  </r>
  <r>
    <x v="1104"/>
    <x v="8"/>
    <x v="0"/>
    <n v="0.63436000000000003"/>
    <x v="14"/>
    <n v="49"/>
    <x v="3"/>
    <x v="11"/>
  </r>
  <r>
    <x v="1104"/>
    <x v="9"/>
    <x v="0"/>
    <n v="0.63436000000000003"/>
    <x v="14"/>
    <n v="49"/>
    <x v="3"/>
    <x v="11"/>
  </r>
  <r>
    <x v="1104"/>
    <x v="10"/>
    <x v="0"/>
    <n v="0.63436000000000003"/>
    <x v="14"/>
    <n v="49"/>
    <x v="3"/>
    <x v="11"/>
  </r>
  <r>
    <x v="1104"/>
    <x v="12"/>
    <x v="0"/>
    <n v="0.63436000000000003"/>
    <x v="14"/>
    <n v="49"/>
    <x v="3"/>
    <x v="11"/>
  </r>
  <r>
    <x v="1104"/>
    <x v="18"/>
    <x v="0"/>
    <n v="0.24081"/>
    <x v="14"/>
    <n v="49"/>
    <x v="3"/>
    <x v="11"/>
  </r>
  <r>
    <x v="1104"/>
    <x v="19"/>
    <x v="0"/>
    <n v="0.31479000000000001"/>
    <x v="14"/>
    <n v="49"/>
    <x v="3"/>
    <x v="11"/>
  </r>
  <r>
    <x v="1104"/>
    <x v="13"/>
    <x v="0"/>
    <n v="0.26643"/>
    <x v="14"/>
    <n v="49"/>
    <x v="3"/>
    <x v="11"/>
  </r>
  <r>
    <x v="1104"/>
    <x v="20"/>
    <x v="0"/>
    <n v="0.31479000000000001"/>
    <x v="14"/>
    <n v="49"/>
    <x v="3"/>
    <x v="11"/>
  </r>
  <r>
    <x v="1104"/>
    <x v="0"/>
    <x v="1"/>
    <n v="0.17055529999999999"/>
    <x v="14"/>
    <n v="49"/>
    <x v="3"/>
    <x v="11"/>
  </r>
  <r>
    <x v="1104"/>
    <x v="14"/>
    <x v="1"/>
    <n v="0.2992805"/>
    <x v="14"/>
    <n v="49"/>
    <x v="3"/>
    <x v="11"/>
  </r>
  <r>
    <x v="1104"/>
    <x v="2"/>
    <x v="1"/>
    <n v="0.3045911"/>
    <x v="14"/>
    <n v="49"/>
    <x v="3"/>
    <x v="11"/>
  </r>
  <r>
    <x v="1104"/>
    <x v="5"/>
    <x v="1"/>
    <n v="0.14400089999999999"/>
    <x v="14"/>
    <n v="49"/>
    <x v="3"/>
    <x v="11"/>
  </r>
  <r>
    <x v="1104"/>
    <x v="6"/>
    <x v="1"/>
    <n v="0.2997667"/>
    <x v="14"/>
    <n v="49"/>
    <x v="3"/>
    <x v="11"/>
  </r>
  <r>
    <x v="1104"/>
    <x v="15"/>
    <x v="1"/>
    <n v="0.3186716"/>
    <x v="14"/>
    <n v="49"/>
    <x v="3"/>
    <x v="11"/>
  </r>
  <r>
    <x v="1104"/>
    <x v="8"/>
    <x v="1"/>
    <n v="0.32293500000000003"/>
    <x v="14"/>
    <n v="49"/>
    <x v="3"/>
    <x v="11"/>
  </r>
  <r>
    <x v="1104"/>
    <x v="9"/>
    <x v="1"/>
    <n v="0.35444310000000001"/>
    <x v="14"/>
    <n v="49"/>
    <x v="3"/>
    <x v="11"/>
  </r>
  <r>
    <x v="1104"/>
    <x v="10"/>
    <x v="1"/>
    <n v="0.35670570000000001"/>
    <x v="14"/>
    <n v="49"/>
    <x v="3"/>
    <x v="11"/>
  </r>
  <r>
    <x v="1104"/>
    <x v="12"/>
    <x v="1"/>
    <n v="0.41220489999999999"/>
    <x v="14"/>
    <n v="49"/>
    <x v="3"/>
    <x v="11"/>
  </r>
  <r>
    <x v="1104"/>
    <x v="18"/>
    <x v="1"/>
    <n v="0.47667969999999998"/>
    <x v="14"/>
    <n v="49"/>
    <x v="3"/>
    <x v="11"/>
  </r>
  <r>
    <x v="1104"/>
    <x v="19"/>
    <x v="1"/>
    <n v="0.47823169999999998"/>
    <x v="14"/>
    <n v="49"/>
    <x v="3"/>
    <x v="11"/>
  </r>
  <r>
    <x v="1104"/>
    <x v="13"/>
    <x v="1"/>
    <n v="0.1347168"/>
    <x v="14"/>
    <n v="49"/>
    <x v="3"/>
    <x v="11"/>
  </r>
  <r>
    <x v="1104"/>
    <x v="20"/>
    <x v="1"/>
    <n v="0.38307150000000001"/>
    <x v="14"/>
    <n v="49"/>
    <x v="3"/>
    <x v="11"/>
  </r>
  <r>
    <x v="1105"/>
    <x v="0"/>
    <x v="3"/>
    <n v="0.9153"/>
    <x v="14"/>
    <n v="50"/>
    <x v="3"/>
    <x v="11"/>
  </r>
  <r>
    <x v="1105"/>
    <x v="14"/>
    <x v="3"/>
    <n v="1.5905"/>
    <x v="14"/>
    <n v="50"/>
    <x v="3"/>
    <x v="11"/>
  </r>
  <r>
    <x v="1105"/>
    <x v="2"/>
    <x v="3"/>
    <n v="1.6157999999999999"/>
    <x v="14"/>
    <n v="50"/>
    <x v="3"/>
    <x v="11"/>
  </r>
  <r>
    <x v="1105"/>
    <x v="5"/>
    <x v="3"/>
    <n v="1.2413000000000001"/>
    <x v="14"/>
    <n v="50"/>
    <x v="3"/>
    <x v="11"/>
  </r>
  <r>
    <x v="1105"/>
    <x v="6"/>
    <x v="3"/>
    <n v="1.5927"/>
    <x v="14"/>
    <n v="50"/>
    <x v="3"/>
    <x v="11"/>
  </r>
  <r>
    <x v="1105"/>
    <x v="15"/>
    <x v="3"/>
    <n v="1.6994"/>
    <x v="14"/>
    <n v="50"/>
    <x v="3"/>
    <x v="11"/>
  </r>
  <r>
    <x v="1105"/>
    <x v="8"/>
    <x v="3"/>
    <n v="1.7193000000000001"/>
    <x v="14"/>
    <n v="50"/>
    <x v="3"/>
    <x v="11"/>
  </r>
  <r>
    <x v="1105"/>
    <x v="9"/>
    <x v="3"/>
    <n v="1.8931"/>
    <x v="14"/>
    <n v="50"/>
    <x v="3"/>
    <x v="11"/>
  </r>
  <r>
    <x v="1105"/>
    <x v="10"/>
    <x v="3"/>
    <n v="1.903"/>
    <x v="14"/>
    <n v="50"/>
    <x v="3"/>
    <x v="11"/>
  </r>
  <r>
    <x v="1105"/>
    <x v="12"/>
    <x v="3"/>
    <n v="2.1979000000000002"/>
    <x v="14"/>
    <n v="50"/>
    <x v="3"/>
    <x v="11"/>
  </r>
  <r>
    <x v="1105"/>
    <x v="18"/>
    <x v="3"/>
    <n v="2.5491999999999999"/>
    <x v="14"/>
    <n v="50"/>
    <x v="3"/>
    <x v="11"/>
  </r>
  <r>
    <x v="1105"/>
    <x v="19"/>
    <x v="3"/>
    <n v="2.5758999999999999"/>
    <x v="14"/>
    <n v="50"/>
    <x v="3"/>
    <x v="11"/>
  </r>
  <r>
    <x v="1105"/>
    <x v="13"/>
    <x v="3"/>
    <n v="1.1668000000000001"/>
    <x v="14"/>
    <n v="50"/>
    <x v="3"/>
    <x v="11"/>
  </r>
  <r>
    <x v="1105"/>
    <x v="20"/>
    <x v="3"/>
    <n v="2.1036000000000001"/>
    <x v="14"/>
    <n v="50"/>
    <x v="3"/>
    <x v="11"/>
  </r>
  <r>
    <x v="1105"/>
    <x v="0"/>
    <x v="2"/>
    <n v="0.49339630000000001"/>
    <x v="14"/>
    <n v="50"/>
    <x v="3"/>
    <x v="11"/>
  </r>
  <r>
    <x v="1105"/>
    <x v="14"/>
    <x v="2"/>
    <n v="0.78908940000000005"/>
    <x v="14"/>
    <n v="50"/>
    <x v="3"/>
    <x v="11"/>
  </r>
  <r>
    <x v="1105"/>
    <x v="2"/>
    <x v="2"/>
    <n v="0.80965849999999995"/>
    <x v="14"/>
    <n v="50"/>
    <x v="3"/>
    <x v="11"/>
  </r>
  <r>
    <x v="1105"/>
    <x v="5"/>
    <x v="2"/>
    <n v="0.87703560000000003"/>
    <x v="14"/>
    <n v="50"/>
    <x v="3"/>
    <x v="11"/>
  </r>
  <r>
    <x v="1105"/>
    <x v="6"/>
    <x v="2"/>
    <n v="0.76441809999999999"/>
    <x v="14"/>
    <n v="50"/>
    <x v="3"/>
    <x v="11"/>
  </r>
  <r>
    <x v="1105"/>
    <x v="15"/>
    <x v="2"/>
    <n v="0.74726590000000004"/>
    <x v="14"/>
    <n v="50"/>
    <x v="3"/>
    <x v="11"/>
  </r>
  <r>
    <x v="1105"/>
    <x v="8"/>
    <x v="2"/>
    <n v="0.76344480000000003"/>
    <x v="14"/>
    <n v="50"/>
    <x v="3"/>
    <x v="11"/>
  </r>
  <r>
    <x v="1105"/>
    <x v="9"/>
    <x v="2"/>
    <n v="0.90474560000000004"/>
    <x v="14"/>
    <n v="50"/>
    <x v="3"/>
    <x v="11"/>
  </r>
  <r>
    <x v="1105"/>
    <x v="10"/>
    <x v="2"/>
    <n v="0.91279449999999995"/>
    <x v="14"/>
    <n v="50"/>
    <x v="3"/>
    <x v="11"/>
  </r>
  <r>
    <x v="1105"/>
    <x v="12"/>
    <x v="2"/>
    <n v="1.1525510000000001"/>
    <x v="14"/>
    <n v="50"/>
    <x v="3"/>
    <x v="11"/>
  </r>
  <r>
    <x v="1105"/>
    <x v="18"/>
    <x v="2"/>
    <n v="1.8317099999999999"/>
    <x v="14"/>
    <n v="50"/>
    <x v="3"/>
    <x v="11"/>
  </r>
  <r>
    <x v="1105"/>
    <x v="19"/>
    <x v="2"/>
    <n v="1.7794380000000001"/>
    <x v="14"/>
    <n v="50"/>
    <x v="3"/>
    <x v="11"/>
  </r>
  <r>
    <x v="1105"/>
    <x v="13"/>
    <x v="2"/>
    <n v="0.76613640000000005"/>
    <x v="14"/>
    <n v="50"/>
    <x v="3"/>
    <x v="11"/>
  </r>
  <r>
    <x v="1105"/>
    <x v="20"/>
    <x v="2"/>
    <n v="1.395454"/>
    <x v="14"/>
    <n v="50"/>
    <x v="3"/>
    <x v="11"/>
  </r>
  <r>
    <x v="1105"/>
    <x v="0"/>
    <x v="0"/>
    <n v="0.25074999999999997"/>
    <x v="14"/>
    <n v="50"/>
    <x v="3"/>
    <x v="11"/>
  </r>
  <r>
    <x v="1105"/>
    <x v="14"/>
    <x v="0"/>
    <n v="0.504"/>
    <x v="14"/>
    <n v="50"/>
    <x v="3"/>
    <x v="11"/>
  </r>
  <r>
    <x v="1105"/>
    <x v="2"/>
    <x v="0"/>
    <n v="0.504"/>
    <x v="14"/>
    <n v="50"/>
    <x v="3"/>
    <x v="11"/>
  </r>
  <r>
    <x v="1105"/>
    <x v="5"/>
    <x v="0"/>
    <n v="0.22145999999999999"/>
    <x v="14"/>
    <n v="50"/>
    <x v="3"/>
    <x v="11"/>
  </r>
  <r>
    <x v="1105"/>
    <x v="6"/>
    <x v="0"/>
    <n v="0.53046000000000004"/>
    <x v="14"/>
    <n v="50"/>
    <x v="3"/>
    <x v="11"/>
  </r>
  <r>
    <x v="1105"/>
    <x v="15"/>
    <x v="0"/>
    <n v="0.63436000000000003"/>
    <x v="14"/>
    <n v="50"/>
    <x v="3"/>
    <x v="11"/>
  </r>
  <r>
    <x v="1105"/>
    <x v="8"/>
    <x v="0"/>
    <n v="0.63436000000000003"/>
    <x v="14"/>
    <n v="50"/>
    <x v="3"/>
    <x v="11"/>
  </r>
  <r>
    <x v="1105"/>
    <x v="9"/>
    <x v="0"/>
    <n v="0.63436000000000003"/>
    <x v="14"/>
    <n v="50"/>
    <x v="3"/>
    <x v="11"/>
  </r>
  <r>
    <x v="1105"/>
    <x v="10"/>
    <x v="0"/>
    <n v="0.63436000000000003"/>
    <x v="14"/>
    <n v="50"/>
    <x v="3"/>
    <x v="11"/>
  </r>
  <r>
    <x v="1105"/>
    <x v="12"/>
    <x v="0"/>
    <n v="0.63436000000000003"/>
    <x v="14"/>
    <n v="50"/>
    <x v="3"/>
    <x v="11"/>
  </r>
  <r>
    <x v="1105"/>
    <x v="18"/>
    <x v="0"/>
    <n v="0.24081"/>
    <x v="14"/>
    <n v="50"/>
    <x v="3"/>
    <x v="11"/>
  </r>
  <r>
    <x v="1105"/>
    <x v="19"/>
    <x v="0"/>
    <n v="0.31479000000000001"/>
    <x v="14"/>
    <n v="50"/>
    <x v="3"/>
    <x v="11"/>
  </r>
  <r>
    <x v="1105"/>
    <x v="13"/>
    <x v="0"/>
    <n v="0.26643"/>
    <x v="14"/>
    <n v="50"/>
    <x v="3"/>
    <x v="11"/>
  </r>
  <r>
    <x v="1105"/>
    <x v="20"/>
    <x v="0"/>
    <n v="0.31479000000000001"/>
    <x v="14"/>
    <n v="50"/>
    <x v="3"/>
    <x v="11"/>
  </r>
  <r>
    <x v="1105"/>
    <x v="0"/>
    <x v="1"/>
    <n v="0.17115369999999999"/>
    <x v="14"/>
    <n v="50"/>
    <x v="3"/>
    <x v="11"/>
  </r>
  <r>
    <x v="1105"/>
    <x v="14"/>
    <x v="1"/>
    <n v="0.29741060000000002"/>
    <x v="14"/>
    <n v="50"/>
    <x v="3"/>
    <x v="11"/>
  </r>
  <r>
    <x v="1105"/>
    <x v="2"/>
    <x v="1"/>
    <n v="0.30214150000000001"/>
    <x v="14"/>
    <n v="50"/>
    <x v="3"/>
    <x v="11"/>
  </r>
  <r>
    <x v="1105"/>
    <x v="5"/>
    <x v="1"/>
    <n v="0.1428044"/>
    <x v="14"/>
    <n v="50"/>
    <x v="3"/>
    <x v="11"/>
  </r>
  <r>
    <x v="1105"/>
    <x v="6"/>
    <x v="1"/>
    <n v="0.29782189999999997"/>
    <x v="14"/>
    <n v="50"/>
    <x v="3"/>
    <x v="11"/>
  </r>
  <r>
    <x v="1105"/>
    <x v="15"/>
    <x v="1"/>
    <n v="0.317774"/>
    <x v="14"/>
    <n v="50"/>
    <x v="3"/>
    <x v="11"/>
  </r>
  <r>
    <x v="1105"/>
    <x v="8"/>
    <x v="1"/>
    <n v="0.32149509999999998"/>
    <x v="14"/>
    <n v="50"/>
    <x v="3"/>
    <x v="11"/>
  </r>
  <r>
    <x v="1105"/>
    <x v="9"/>
    <x v="1"/>
    <n v="0.35399429999999998"/>
    <x v="14"/>
    <n v="50"/>
    <x v="3"/>
    <x v="11"/>
  </r>
  <r>
    <x v="1105"/>
    <x v="10"/>
    <x v="1"/>
    <n v="0.35584549999999998"/>
    <x v="14"/>
    <n v="50"/>
    <x v="3"/>
    <x v="11"/>
  </r>
  <r>
    <x v="1105"/>
    <x v="12"/>
    <x v="1"/>
    <n v="0.4109894"/>
    <x v="14"/>
    <n v="50"/>
    <x v="3"/>
    <x v="11"/>
  </r>
  <r>
    <x v="1105"/>
    <x v="18"/>
    <x v="1"/>
    <n v="0.47667969999999998"/>
    <x v="14"/>
    <n v="50"/>
    <x v="3"/>
    <x v="11"/>
  </r>
  <r>
    <x v="1105"/>
    <x v="19"/>
    <x v="1"/>
    <n v="0.4816724"/>
    <x v="14"/>
    <n v="50"/>
    <x v="3"/>
    <x v="11"/>
  </r>
  <r>
    <x v="1105"/>
    <x v="13"/>
    <x v="1"/>
    <n v="0.13423360000000001"/>
    <x v="14"/>
    <n v="50"/>
    <x v="3"/>
    <x v="11"/>
  </r>
  <r>
    <x v="1105"/>
    <x v="20"/>
    <x v="1"/>
    <n v="0.39335609999999999"/>
    <x v="14"/>
    <n v="50"/>
    <x v="3"/>
    <x v="11"/>
  </r>
  <r>
    <x v="1106"/>
    <x v="0"/>
    <x v="3"/>
    <n v="0.91559999999999997"/>
    <x v="14"/>
    <n v="51"/>
    <x v="3"/>
    <x v="11"/>
  </r>
  <r>
    <x v="1106"/>
    <x v="14"/>
    <x v="3"/>
    <n v="1.5960000000000001"/>
    <x v="14"/>
    <n v="51"/>
    <x v="3"/>
    <x v="11"/>
  </r>
  <r>
    <x v="1106"/>
    <x v="2"/>
    <x v="3"/>
    <n v="1.6231"/>
    <x v="14"/>
    <n v="51"/>
    <x v="3"/>
    <x v="11"/>
  </r>
  <r>
    <x v="1106"/>
    <x v="5"/>
    <x v="3"/>
    <n v="1.2455000000000001"/>
    <x v="14"/>
    <n v="51"/>
    <x v="3"/>
    <x v="11"/>
  </r>
  <r>
    <x v="1106"/>
    <x v="6"/>
    <x v="3"/>
    <n v="1.5962000000000001"/>
    <x v="14"/>
    <n v="51"/>
    <x v="3"/>
    <x v="11"/>
  </r>
  <r>
    <x v="1106"/>
    <x v="15"/>
    <x v="3"/>
    <n v="1.7125999999999999"/>
    <x v="14"/>
    <n v="51"/>
    <x v="3"/>
    <x v="11"/>
  </r>
  <r>
    <x v="1106"/>
    <x v="8"/>
    <x v="3"/>
    <n v="1.7378"/>
    <x v="14"/>
    <n v="51"/>
    <x v="3"/>
    <x v="11"/>
  </r>
  <r>
    <x v="1106"/>
    <x v="9"/>
    <x v="3"/>
    <n v="1.9067000000000001"/>
    <x v="14"/>
    <n v="51"/>
    <x v="3"/>
    <x v="11"/>
  </r>
  <r>
    <x v="1106"/>
    <x v="10"/>
    <x v="3"/>
    <n v="1.9193"/>
    <x v="14"/>
    <n v="51"/>
    <x v="3"/>
    <x v="11"/>
  </r>
  <r>
    <x v="1106"/>
    <x v="12"/>
    <x v="3"/>
    <n v="2.2017000000000002"/>
    <x v="14"/>
    <n v="51"/>
    <x v="3"/>
    <x v="11"/>
  </r>
  <r>
    <x v="1106"/>
    <x v="18"/>
    <x v="3"/>
    <n v="2.5301999999999998"/>
    <x v="14"/>
    <n v="51"/>
    <x v="3"/>
    <x v="11"/>
  </r>
  <r>
    <x v="1106"/>
    <x v="19"/>
    <x v="3"/>
    <n v="2.5552000000000001"/>
    <x v="14"/>
    <n v="51"/>
    <x v="3"/>
    <x v="11"/>
  </r>
  <r>
    <x v="1106"/>
    <x v="13"/>
    <x v="3"/>
    <n v="1.1693"/>
    <x v="14"/>
    <n v="51"/>
    <x v="3"/>
    <x v="11"/>
  </r>
  <r>
    <x v="1106"/>
    <x v="20"/>
    <x v="3"/>
    <n v="2.0895999999999999"/>
    <x v="14"/>
    <n v="51"/>
    <x v="3"/>
    <x v="11"/>
  </r>
  <r>
    <x v="1106"/>
    <x v="0"/>
    <x v="2"/>
    <n v="0.49364019999999997"/>
    <x v="14"/>
    <n v="51"/>
    <x v="3"/>
    <x v="11"/>
  </r>
  <r>
    <x v="1106"/>
    <x v="14"/>
    <x v="2"/>
    <n v="0.79356099999999996"/>
    <x v="14"/>
    <n v="51"/>
    <x v="3"/>
    <x v="11"/>
  </r>
  <r>
    <x v="1106"/>
    <x v="2"/>
    <x v="2"/>
    <n v="0.81559360000000003"/>
    <x v="14"/>
    <n v="51"/>
    <x v="3"/>
    <x v="11"/>
  </r>
  <r>
    <x v="1106"/>
    <x v="5"/>
    <x v="2"/>
    <n v="0.88075239999999999"/>
    <x v="14"/>
    <n v="51"/>
    <x v="3"/>
    <x v="11"/>
  </r>
  <r>
    <x v="1106"/>
    <x v="6"/>
    <x v="2"/>
    <n v="0.76726360000000005"/>
    <x v="14"/>
    <n v="51"/>
    <x v="3"/>
    <x v="11"/>
  </r>
  <r>
    <x v="1106"/>
    <x v="15"/>
    <x v="2"/>
    <n v="0.75799760000000005"/>
    <x v="14"/>
    <n v="51"/>
    <x v="3"/>
    <x v="11"/>
  </r>
  <r>
    <x v="1106"/>
    <x v="8"/>
    <x v="2"/>
    <n v="0.7784856"/>
    <x v="14"/>
    <n v="51"/>
    <x v="3"/>
    <x v="11"/>
  </r>
  <r>
    <x v="1106"/>
    <x v="9"/>
    <x v="2"/>
    <n v="0.91580269999999997"/>
    <x v="14"/>
    <n v="51"/>
    <x v="3"/>
    <x v="11"/>
  </r>
  <r>
    <x v="1106"/>
    <x v="10"/>
    <x v="2"/>
    <n v="0.92604649999999999"/>
    <x v="14"/>
    <n v="51"/>
    <x v="3"/>
    <x v="11"/>
  </r>
  <r>
    <x v="1106"/>
    <x v="12"/>
    <x v="2"/>
    <n v="1.15564"/>
    <x v="14"/>
    <n v="51"/>
    <x v="3"/>
    <x v="11"/>
  </r>
  <r>
    <x v="1106"/>
    <x v="18"/>
    <x v="2"/>
    <n v="1.816263"/>
    <x v="14"/>
    <n v="51"/>
    <x v="3"/>
    <x v="11"/>
  </r>
  <r>
    <x v="1106"/>
    <x v="19"/>
    <x v="2"/>
    <n v="1.762608"/>
    <x v="14"/>
    <n v="51"/>
    <x v="3"/>
    <x v="11"/>
  </r>
  <r>
    <x v="1106"/>
    <x v="13"/>
    <x v="2"/>
    <n v="0.7683487"/>
    <x v="14"/>
    <n v="51"/>
    <x v="3"/>
    <x v="11"/>
  </r>
  <r>
    <x v="1106"/>
    <x v="20"/>
    <x v="2"/>
    <n v="1.384072"/>
    <x v="14"/>
    <n v="51"/>
    <x v="3"/>
    <x v="11"/>
  </r>
  <r>
    <x v="1106"/>
    <x v="0"/>
    <x v="0"/>
    <n v="0.25074999999999997"/>
    <x v="14"/>
    <n v="51"/>
    <x v="3"/>
    <x v="11"/>
  </r>
  <r>
    <x v="1106"/>
    <x v="14"/>
    <x v="0"/>
    <n v="0.504"/>
    <x v="14"/>
    <n v="51"/>
    <x v="3"/>
    <x v="11"/>
  </r>
  <r>
    <x v="1106"/>
    <x v="2"/>
    <x v="0"/>
    <n v="0.504"/>
    <x v="14"/>
    <n v="51"/>
    <x v="3"/>
    <x v="11"/>
  </r>
  <r>
    <x v="1106"/>
    <x v="5"/>
    <x v="0"/>
    <n v="0.22145999999999999"/>
    <x v="14"/>
    <n v="51"/>
    <x v="3"/>
    <x v="11"/>
  </r>
  <r>
    <x v="1106"/>
    <x v="6"/>
    <x v="0"/>
    <n v="0.53046000000000004"/>
    <x v="14"/>
    <n v="51"/>
    <x v="3"/>
    <x v="11"/>
  </r>
  <r>
    <x v="1106"/>
    <x v="15"/>
    <x v="0"/>
    <n v="0.63436000000000003"/>
    <x v="14"/>
    <n v="51"/>
    <x v="3"/>
    <x v="11"/>
  </r>
  <r>
    <x v="1106"/>
    <x v="8"/>
    <x v="0"/>
    <n v="0.63436000000000003"/>
    <x v="14"/>
    <n v="51"/>
    <x v="3"/>
    <x v="11"/>
  </r>
  <r>
    <x v="1106"/>
    <x v="9"/>
    <x v="0"/>
    <n v="0.63436000000000003"/>
    <x v="14"/>
    <n v="51"/>
    <x v="3"/>
    <x v="11"/>
  </r>
  <r>
    <x v="1106"/>
    <x v="10"/>
    <x v="0"/>
    <n v="0.63436000000000003"/>
    <x v="14"/>
    <n v="51"/>
    <x v="3"/>
    <x v="11"/>
  </r>
  <r>
    <x v="1106"/>
    <x v="12"/>
    <x v="0"/>
    <n v="0.63436000000000003"/>
    <x v="14"/>
    <n v="51"/>
    <x v="3"/>
    <x v="11"/>
  </r>
  <r>
    <x v="1106"/>
    <x v="18"/>
    <x v="0"/>
    <n v="0.24081"/>
    <x v="14"/>
    <n v="51"/>
    <x v="3"/>
    <x v="11"/>
  </r>
  <r>
    <x v="1106"/>
    <x v="19"/>
    <x v="0"/>
    <n v="0.31479000000000001"/>
    <x v="14"/>
    <n v="51"/>
    <x v="3"/>
    <x v="11"/>
  </r>
  <r>
    <x v="1106"/>
    <x v="13"/>
    <x v="0"/>
    <n v="0.26643"/>
    <x v="14"/>
    <n v="51"/>
    <x v="3"/>
    <x v="11"/>
  </r>
  <r>
    <x v="1106"/>
    <x v="20"/>
    <x v="0"/>
    <n v="0.31479000000000001"/>
    <x v="14"/>
    <n v="51"/>
    <x v="3"/>
    <x v="11"/>
  </r>
  <r>
    <x v="1106"/>
    <x v="0"/>
    <x v="1"/>
    <n v="0.1712098"/>
    <x v="14"/>
    <n v="51"/>
    <x v="3"/>
    <x v="11"/>
  </r>
  <r>
    <x v="1106"/>
    <x v="14"/>
    <x v="1"/>
    <n v="0.29843900000000001"/>
    <x v="14"/>
    <n v="51"/>
    <x v="3"/>
    <x v="11"/>
  </r>
  <r>
    <x v="1106"/>
    <x v="2"/>
    <x v="1"/>
    <n v="0.30350650000000001"/>
    <x v="14"/>
    <n v="51"/>
    <x v="3"/>
    <x v="11"/>
  </r>
  <r>
    <x v="1106"/>
    <x v="5"/>
    <x v="1"/>
    <n v="0.14328759999999999"/>
    <x v="14"/>
    <n v="51"/>
    <x v="3"/>
    <x v="11"/>
  </r>
  <r>
    <x v="1106"/>
    <x v="6"/>
    <x v="1"/>
    <n v="0.29847639999999998"/>
    <x v="14"/>
    <n v="51"/>
    <x v="3"/>
    <x v="11"/>
  </r>
  <r>
    <x v="1106"/>
    <x v="15"/>
    <x v="1"/>
    <n v="0.32024229999999998"/>
    <x v="14"/>
    <n v="51"/>
    <x v="3"/>
    <x v="11"/>
  </r>
  <r>
    <x v="1106"/>
    <x v="8"/>
    <x v="1"/>
    <n v="0.32495449999999998"/>
    <x v="14"/>
    <n v="51"/>
    <x v="3"/>
    <x v="11"/>
  </r>
  <r>
    <x v="1106"/>
    <x v="9"/>
    <x v="1"/>
    <n v="0.3565374"/>
    <x v="14"/>
    <n v="51"/>
    <x v="3"/>
    <x v="11"/>
  </r>
  <r>
    <x v="1106"/>
    <x v="10"/>
    <x v="1"/>
    <n v="0.35889349999999998"/>
    <x v="14"/>
    <n v="51"/>
    <x v="3"/>
    <x v="11"/>
  </r>
  <r>
    <x v="1106"/>
    <x v="12"/>
    <x v="1"/>
    <n v="0.41170000000000001"/>
    <x v="14"/>
    <n v="51"/>
    <x v="3"/>
    <x v="11"/>
  </r>
  <r>
    <x v="1106"/>
    <x v="18"/>
    <x v="1"/>
    <n v="0.47312680000000001"/>
    <x v="14"/>
    <n v="51"/>
    <x v="3"/>
    <x v="11"/>
  </r>
  <r>
    <x v="1106"/>
    <x v="19"/>
    <x v="1"/>
    <n v="0.4778017"/>
    <x v="14"/>
    <n v="51"/>
    <x v="3"/>
    <x v="11"/>
  </r>
  <r>
    <x v="1106"/>
    <x v="13"/>
    <x v="1"/>
    <n v="0.13452120000000001"/>
    <x v="14"/>
    <n v="51"/>
    <x v="3"/>
    <x v="11"/>
  </r>
  <r>
    <x v="1106"/>
    <x v="20"/>
    <x v="1"/>
    <n v="0.39073819999999998"/>
    <x v="14"/>
    <n v="51"/>
    <x v="3"/>
    <x v="11"/>
  </r>
  <r>
    <x v="1107"/>
    <x v="0"/>
    <x v="3"/>
    <n v="0.91779999999999995"/>
    <x v="14"/>
    <n v="52"/>
    <x v="3"/>
    <x v="11"/>
  </r>
  <r>
    <x v="1107"/>
    <x v="14"/>
    <x v="3"/>
    <n v="1.609"/>
    <x v="14"/>
    <n v="52"/>
    <x v="3"/>
    <x v="11"/>
  </r>
  <r>
    <x v="1107"/>
    <x v="2"/>
    <x v="3"/>
    <n v="1.6374"/>
    <x v="14"/>
    <n v="52"/>
    <x v="3"/>
    <x v="11"/>
  </r>
  <r>
    <x v="1107"/>
    <x v="5"/>
    <x v="3"/>
    <n v="1.2578"/>
    <x v="14"/>
    <n v="52"/>
    <x v="3"/>
    <x v="11"/>
  </r>
  <r>
    <x v="1107"/>
    <x v="6"/>
    <x v="3"/>
    <n v="1.6066"/>
    <x v="14"/>
    <n v="52"/>
    <x v="3"/>
    <x v="11"/>
  </r>
  <r>
    <x v="1107"/>
    <x v="15"/>
    <x v="3"/>
    <n v="1.7176"/>
    <x v="14"/>
    <n v="52"/>
    <x v="3"/>
    <x v="11"/>
  </r>
  <r>
    <x v="1107"/>
    <x v="8"/>
    <x v="3"/>
    <n v="1.7424999999999999"/>
    <x v="14"/>
    <n v="52"/>
    <x v="3"/>
    <x v="11"/>
  </r>
  <r>
    <x v="1107"/>
    <x v="9"/>
    <x v="3"/>
    <n v="1.9128000000000001"/>
    <x v="14"/>
    <n v="52"/>
    <x v="3"/>
    <x v="11"/>
  </r>
  <r>
    <x v="1107"/>
    <x v="10"/>
    <x v="3"/>
    <n v="1.9234"/>
    <x v="14"/>
    <n v="52"/>
    <x v="3"/>
    <x v="11"/>
  </r>
  <r>
    <x v="1107"/>
    <x v="12"/>
    <x v="3"/>
    <n v="2.1903000000000001"/>
    <x v="14"/>
    <n v="52"/>
    <x v="3"/>
    <x v="11"/>
  </r>
  <r>
    <x v="1107"/>
    <x v="18"/>
    <x v="3"/>
    <n v="2.5301999999999998"/>
    <x v="14"/>
    <n v="52"/>
    <x v="3"/>
    <x v="11"/>
  </r>
  <r>
    <x v="1107"/>
    <x v="19"/>
    <x v="3"/>
    <n v="2.5468999999999999"/>
    <x v="14"/>
    <n v="52"/>
    <x v="3"/>
    <x v="11"/>
  </r>
  <r>
    <x v="1107"/>
    <x v="13"/>
    <x v="3"/>
    <n v="1.1653"/>
    <x v="14"/>
    <n v="52"/>
    <x v="3"/>
    <x v="11"/>
  </r>
  <r>
    <x v="1107"/>
    <x v="20"/>
    <x v="3"/>
    <n v="2.0646"/>
    <x v="14"/>
    <n v="52"/>
    <x v="3"/>
    <x v="11"/>
  </r>
  <r>
    <x v="1107"/>
    <x v="0"/>
    <x v="2"/>
    <n v="0.49542890000000001"/>
    <x v="14"/>
    <n v="52"/>
    <x v="3"/>
    <x v="11"/>
  </r>
  <r>
    <x v="1107"/>
    <x v="14"/>
    <x v="2"/>
    <n v="0.80413009999999996"/>
    <x v="14"/>
    <n v="52"/>
    <x v="3"/>
    <x v="11"/>
  </r>
  <r>
    <x v="1107"/>
    <x v="2"/>
    <x v="2"/>
    <n v="0.8272195"/>
    <x v="14"/>
    <n v="52"/>
    <x v="3"/>
    <x v="11"/>
  </r>
  <r>
    <x v="1107"/>
    <x v="5"/>
    <x v="2"/>
    <n v="0.89163729999999997"/>
    <x v="14"/>
    <n v="52"/>
    <x v="3"/>
    <x v="11"/>
  </r>
  <r>
    <x v="1107"/>
    <x v="6"/>
    <x v="2"/>
    <n v="0.77571889999999999"/>
    <x v="14"/>
    <n v="52"/>
    <x v="3"/>
    <x v="11"/>
  </r>
  <r>
    <x v="1107"/>
    <x v="15"/>
    <x v="2"/>
    <n v="0.76206280000000004"/>
    <x v="14"/>
    <n v="52"/>
    <x v="3"/>
    <x v="11"/>
  </r>
  <r>
    <x v="1107"/>
    <x v="8"/>
    <x v="2"/>
    <n v="0.78230670000000002"/>
    <x v="14"/>
    <n v="52"/>
    <x v="3"/>
    <x v="11"/>
  </r>
  <r>
    <x v="1107"/>
    <x v="9"/>
    <x v="2"/>
    <n v="0.92076190000000002"/>
    <x v="14"/>
    <n v="52"/>
    <x v="3"/>
    <x v="11"/>
  </r>
  <r>
    <x v="1107"/>
    <x v="10"/>
    <x v="2"/>
    <n v="0.92937990000000004"/>
    <x v="14"/>
    <n v="52"/>
    <x v="3"/>
    <x v="11"/>
  </r>
  <r>
    <x v="1107"/>
    <x v="12"/>
    <x v="2"/>
    <n v="1.1463719999999999"/>
    <x v="14"/>
    <n v="52"/>
    <x v="3"/>
    <x v="11"/>
  </r>
  <r>
    <x v="1107"/>
    <x v="18"/>
    <x v="2"/>
    <n v="1.816263"/>
    <x v="14"/>
    <n v="52"/>
    <x v="3"/>
    <x v="11"/>
  </r>
  <r>
    <x v="1107"/>
    <x v="19"/>
    <x v="2"/>
    <n v="1.75586"/>
    <x v="14"/>
    <n v="52"/>
    <x v="3"/>
    <x v="11"/>
  </r>
  <r>
    <x v="1107"/>
    <x v="13"/>
    <x v="2"/>
    <n v="0.76480890000000001"/>
    <x v="14"/>
    <n v="52"/>
    <x v="3"/>
    <x v="11"/>
  </r>
  <r>
    <x v="1107"/>
    <x v="20"/>
    <x v="2"/>
    <n v="1.363747"/>
    <x v="14"/>
    <n v="52"/>
    <x v="3"/>
    <x v="11"/>
  </r>
  <r>
    <x v="1107"/>
    <x v="0"/>
    <x v="0"/>
    <n v="0.25074999999999997"/>
    <x v="14"/>
    <n v="52"/>
    <x v="3"/>
    <x v="11"/>
  </r>
  <r>
    <x v="1107"/>
    <x v="14"/>
    <x v="0"/>
    <n v="0.504"/>
    <x v="14"/>
    <n v="52"/>
    <x v="3"/>
    <x v="11"/>
  </r>
  <r>
    <x v="1107"/>
    <x v="2"/>
    <x v="0"/>
    <n v="0.504"/>
    <x v="14"/>
    <n v="52"/>
    <x v="3"/>
    <x v="11"/>
  </r>
  <r>
    <x v="1107"/>
    <x v="5"/>
    <x v="0"/>
    <n v="0.22145999999999999"/>
    <x v="14"/>
    <n v="52"/>
    <x v="3"/>
    <x v="11"/>
  </r>
  <r>
    <x v="1107"/>
    <x v="6"/>
    <x v="0"/>
    <n v="0.53046000000000004"/>
    <x v="14"/>
    <n v="52"/>
    <x v="3"/>
    <x v="11"/>
  </r>
  <r>
    <x v="1107"/>
    <x v="15"/>
    <x v="0"/>
    <n v="0.63436000000000003"/>
    <x v="14"/>
    <n v="52"/>
    <x v="3"/>
    <x v="11"/>
  </r>
  <r>
    <x v="1107"/>
    <x v="8"/>
    <x v="0"/>
    <n v="0.63436000000000003"/>
    <x v="14"/>
    <n v="52"/>
    <x v="3"/>
    <x v="11"/>
  </r>
  <r>
    <x v="1107"/>
    <x v="9"/>
    <x v="0"/>
    <n v="0.63436000000000003"/>
    <x v="14"/>
    <n v="52"/>
    <x v="3"/>
    <x v="11"/>
  </r>
  <r>
    <x v="1107"/>
    <x v="10"/>
    <x v="0"/>
    <n v="0.63436000000000003"/>
    <x v="14"/>
    <n v="52"/>
    <x v="3"/>
    <x v="11"/>
  </r>
  <r>
    <x v="1107"/>
    <x v="12"/>
    <x v="0"/>
    <n v="0.63436000000000003"/>
    <x v="14"/>
    <n v="52"/>
    <x v="3"/>
    <x v="11"/>
  </r>
  <r>
    <x v="1107"/>
    <x v="18"/>
    <x v="0"/>
    <n v="0.24081"/>
    <x v="14"/>
    <n v="52"/>
    <x v="3"/>
    <x v="11"/>
  </r>
  <r>
    <x v="1107"/>
    <x v="19"/>
    <x v="0"/>
    <n v="0.31479000000000001"/>
    <x v="14"/>
    <n v="52"/>
    <x v="3"/>
    <x v="11"/>
  </r>
  <r>
    <x v="1107"/>
    <x v="13"/>
    <x v="0"/>
    <n v="0.26643"/>
    <x v="14"/>
    <n v="52"/>
    <x v="3"/>
    <x v="11"/>
  </r>
  <r>
    <x v="1107"/>
    <x v="20"/>
    <x v="0"/>
    <n v="0.31479000000000001"/>
    <x v="14"/>
    <n v="52"/>
    <x v="3"/>
    <x v="11"/>
  </r>
  <r>
    <x v="1107"/>
    <x v="0"/>
    <x v="1"/>
    <n v="0.1716211"/>
    <x v="14"/>
    <n v="52"/>
    <x v="3"/>
    <x v="11"/>
  </r>
  <r>
    <x v="1107"/>
    <x v="14"/>
    <x v="1"/>
    <n v="0.30086990000000002"/>
    <x v="14"/>
    <n v="52"/>
    <x v="3"/>
    <x v="11"/>
  </r>
  <r>
    <x v="1107"/>
    <x v="2"/>
    <x v="1"/>
    <n v="0.30618050000000002"/>
    <x v="14"/>
    <n v="52"/>
    <x v="3"/>
    <x v="11"/>
  </r>
  <r>
    <x v="1107"/>
    <x v="5"/>
    <x v="1"/>
    <n v="0.14470269999999999"/>
    <x v="14"/>
    <n v="52"/>
    <x v="3"/>
    <x v="11"/>
  </r>
  <r>
    <x v="1107"/>
    <x v="6"/>
    <x v="1"/>
    <n v="0.3004211"/>
    <x v="14"/>
    <n v="52"/>
    <x v="3"/>
    <x v="11"/>
  </r>
  <r>
    <x v="1107"/>
    <x v="15"/>
    <x v="1"/>
    <n v="0.3211772"/>
    <x v="14"/>
    <n v="52"/>
    <x v="3"/>
    <x v="11"/>
  </r>
  <r>
    <x v="1107"/>
    <x v="8"/>
    <x v="1"/>
    <n v="0.32583329999999999"/>
    <x v="14"/>
    <n v="52"/>
    <x v="3"/>
    <x v="11"/>
  </r>
  <r>
    <x v="1107"/>
    <x v="9"/>
    <x v="1"/>
    <n v="0.357678"/>
    <x v="14"/>
    <n v="52"/>
    <x v="3"/>
    <x v="11"/>
  </r>
  <r>
    <x v="1107"/>
    <x v="10"/>
    <x v="1"/>
    <n v="0.35966019999999999"/>
    <x v="14"/>
    <n v="52"/>
    <x v="3"/>
    <x v="11"/>
  </r>
  <r>
    <x v="1107"/>
    <x v="12"/>
    <x v="1"/>
    <n v="0.4095683"/>
    <x v="14"/>
    <n v="52"/>
    <x v="3"/>
    <x v="11"/>
  </r>
  <r>
    <x v="1107"/>
    <x v="18"/>
    <x v="1"/>
    <n v="0.47312680000000001"/>
    <x v="14"/>
    <n v="52"/>
    <x v="3"/>
    <x v="11"/>
  </r>
  <r>
    <x v="1107"/>
    <x v="19"/>
    <x v="1"/>
    <n v="0.4762496"/>
    <x v="14"/>
    <n v="52"/>
    <x v="3"/>
    <x v="11"/>
  </r>
  <r>
    <x v="1107"/>
    <x v="13"/>
    <x v="1"/>
    <n v="0.13406109999999999"/>
    <x v="14"/>
    <n v="52"/>
    <x v="3"/>
    <x v="11"/>
  </r>
  <r>
    <x v="1107"/>
    <x v="20"/>
    <x v="1"/>
    <n v="0.3860634"/>
    <x v="14"/>
    <n v="52"/>
    <x v="3"/>
    <x v="11"/>
  </r>
  <r>
    <x v="1108"/>
    <x v="0"/>
    <x v="3"/>
    <n v="0.92569999999999997"/>
    <x v="14"/>
    <n v="53"/>
    <x v="3"/>
    <x v="11"/>
  </r>
  <r>
    <x v="1108"/>
    <x v="14"/>
    <x v="3"/>
    <n v="1.6105"/>
    <x v="14"/>
    <n v="53"/>
    <x v="3"/>
    <x v="11"/>
  </r>
  <r>
    <x v="1108"/>
    <x v="2"/>
    <x v="3"/>
    <n v="1.6372"/>
    <x v="14"/>
    <n v="53"/>
    <x v="3"/>
    <x v="11"/>
  </r>
  <r>
    <x v="1108"/>
    <x v="5"/>
    <x v="3"/>
    <n v="1.2604"/>
    <x v="14"/>
    <n v="53"/>
    <x v="3"/>
    <x v="11"/>
  </r>
  <r>
    <x v="1108"/>
    <x v="6"/>
    <x v="3"/>
    <n v="1.6055999999999999"/>
    <x v="14"/>
    <n v="53"/>
    <x v="3"/>
    <x v="11"/>
  </r>
  <r>
    <x v="1108"/>
    <x v="15"/>
    <x v="3"/>
    <n v="1.7185999999999999"/>
    <x v="14"/>
    <n v="53"/>
    <x v="3"/>
    <x v="11"/>
  </r>
  <r>
    <x v="1108"/>
    <x v="8"/>
    <x v="3"/>
    <n v="1.7432000000000001"/>
    <x v="14"/>
    <n v="53"/>
    <x v="3"/>
    <x v="11"/>
  </r>
  <r>
    <x v="1108"/>
    <x v="9"/>
    <x v="3"/>
    <n v="1.9137"/>
    <x v="14"/>
    <n v="53"/>
    <x v="3"/>
    <x v="11"/>
  </r>
  <r>
    <x v="1108"/>
    <x v="10"/>
    <x v="3"/>
    <n v="1.9254"/>
    <x v="14"/>
    <n v="53"/>
    <x v="3"/>
    <x v="11"/>
  </r>
  <r>
    <x v="1108"/>
    <x v="12"/>
    <x v="3"/>
    <n v="2.198"/>
    <x v="14"/>
    <n v="53"/>
    <x v="3"/>
    <x v="11"/>
  </r>
  <r>
    <x v="1108"/>
    <x v="18"/>
    <x v="3"/>
    <n v="2.5741999999999998"/>
    <x v="14"/>
    <n v="53"/>
    <x v="3"/>
    <x v="11"/>
  </r>
  <r>
    <x v="1108"/>
    <x v="19"/>
    <x v="3"/>
    <n v="2.5964999999999998"/>
    <x v="14"/>
    <n v="53"/>
    <x v="3"/>
    <x v="11"/>
  </r>
  <r>
    <x v="1108"/>
    <x v="13"/>
    <x v="3"/>
    <n v="1.1691"/>
    <x v="14"/>
    <n v="53"/>
    <x v="3"/>
    <x v="11"/>
  </r>
  <r>
    <x v="1108"/>
    <x v="20"/>
    <x v="3"/>
    <n v="2.1015999999999999"/>
    <x v="14"/>
    <n v="53"/>
    <x v="3"/>
    <x v="11"/>
  </r>
  <r>
    <x v="1108"/>
    <x v="0"/>
    <x v="2"/>
    <n v="0.50185159999999995"/>
    <x v="14"/>
    <n v="53"/>
    <x v="3"/>
    <x v="11"/>
  </r>
  <r>
    <x v="1108"/>
    <x v="14"/>
    <x v="2"/>
    <n v="0.80534950000000005"/>
    <x v="14"/>
    <n v="53"/>
    <x v="3"/>
    <x v="11"/>
  </r>
  <r>
    <x v="1108"/>
    <x v="2"/>
    <x v="2"/>
    <n v="0.82705680000000004"/>
    <x v="14"/>
    <n v="53"/>
    <x v="3"/>
    <x v="11"/>
  </r>
  <r>
    <x v="1108"/>
    <x v="5"/>
    <x v="2"/>
    <n v="0.89393829999999996"/>
    <x v="14"/>
    <n v="53"/>
    <x v="3"/>
    <x v="11"/>
  </r>
  <r>
    <x v="1108"/>
    <x v="6"/>
    <x v="2"/>
    <n v="0.77490590000000004"/>
    <x v="14"/>
    <n v="53"/>
    <x v="3"/>
    <x v="11"/>
  </r>
  <r>
    <x v="1108"/>
    <x v="15"/>
    <x v="2"/>
    <n v="0.76287570000000005"/>
    <x v="14"/>
    <n v="53"/>
    <x v="3"/>
    <x v="11"/>
  </r>
  <r>
    <x v="1108"/>
    <x v="8"/>
    <x v="2"/>
    <n v="0.78287580000000001"/>
    <x v="14"/>
    <n v="53"/>
    <x v="3"/>
    <x v="11"/>
  </r>
  <r>
    <x v="1108"/>
    <x v="9"/>
    <x v="2"/>
    <n v="0.92149369999999997"/>
    <x v="14"/>
    <n v="53"/>
    <x v="3"/>
    <x v="11"/>
  </r>
  <r>
    <x v="1108"/>
    <x v="10"/>
    <x v="2"/>
    <n v="0.93100579999999999"/>
    <x v="14"/>
    <n v="53"/>
    <x v="3"/>
    <x v="11"/>
  </r>
  <r>
    <x v="1108"/>
    <x v="12"/>
    <x v="2"/>
    <n v="1.1526320000000001"/>
    <x v="14"/>
    <n v="53"/>
    <x v="3"/>
    <x v="11"/>
  </r>
  <r>
    <x v="1108"/>
    <x v="18"/>
    <x v="2"/>
    <n v="1.852036"/>
    <x v="14"/>
    <n v="53"/>
    <x v="3"/>
    <x v="11"/>
  </r>
  <r>
    <x v="1108"/>
    <x v="19"/>
    <x v="2"/>
    <n v="1.7961849999999999"/>
    <x v="14"/>
    <n v="53"/>
    <x v="3"/>
    <x v="11"/>
  </r>
  <r>
    <x v="1108"/>
    <x v="13"/>
    <x v="2"/>
    <n v="0.76817179999999996"/>
    <x v="14"/>
    <n v="53"/>
    <x v="3"/>
    <x v="11"/>
  </r>
  <r>
    <x v="1108"/>
    <x v="20"/>
    <x v="2"/>
    <n v="1.3938280000000001"/>
    <x v="14"/>
    <n v="53"/>
    <x v="3"/>
    <x v="11"/>
  </r>
  <r>
    <x v="1108"/>
    <x v="0"/>
    <x v="0"/>
    <n v="0.25074999999999997"/>
    <x v="14"/>
    <n v="53"/>
    <x v="3"/>
    <x v="11"/>
  </r>
  <r>
    <x v="1108"/>
    <x v="14"/>
    <x v="0"/>
    <n v="0.504"/>
    <x v="14"/>
    <n v="53"/>
    <x v="3"/>
    <x v="11"/>
  </r>
  <r>
    <x v="1108"/>
    <x v="2"/>
    <x v="0"/>
    <n v="0.504"/>
    <x v="14"/>
    <n v="53"/>
    <x v="3"/>
    <x v="11"/>
  </r>
  <r>
    <x v="1108"/>
    <x v="5"/>
    <x v="0"/>
    <n v="0.22145999999999999"/>
    <x v="14"/>
    <n v="53"/>
    <x v="3"/>
    <x v="11"/>
  </r>
  <r>
    <x v="1108"/>
    <x v="6"/>
    <x v="0"/>
    <n v="0.53046000000000004"/>
    <x v="14"/>
    <n v="53"/>
    <x v="3"/>
    <x v="11"/>
  </r>
  <r>
    <x v="1108"/>
    <x v="15"/>
    <x v="0"/>
    <n v="0.63436000000000003"/>
    <x v="14"/>
    <n v="53"/>
    <x v="3"/>
    <x v="11"/>
  </r>
  <r>
    <x v="1108"/>
    <x v="8"/>
    <x v="0"/>
    <n v="0.63436000000000003"/>
    <x v="14"/>
    <n v="53"/>
    <x v="3"/>
    <x v="11"/>
  </r>
  <r>
    <x v="1108"/>
    <x v="9"/>
    <x v="0"/>
    <n v="0.63436000000000003"/>
    <x v="14"/>
    <n v="53"/>
    <x v="3"/>
    <x v="11"/>
  </r>
  <r>
    <x v="1108"/>
    <x v="10"/>
    <x v="0"/>
    <n v="0.63436000000000003"/>
    <x v="14"/>
    <n v="53"/>
    <x v="3"/>
    <x v="11"/>
  </r>
  <r>
    <x v="1108"/>
    <x v="12"/>
    <x v="0"/>
    <n v="0.63436000000000003"/>
    <x v="14"/>
    <n v="53"/>
    <x v="3"/>
    <x v="11"/>
  </r>
  <r>
    <x v="1108"/>
    <x v="18"/>
    <x v="0"/>
    <n v="0.24081"/>
    <x v="14"/>
    <n v="53"/>
    <x v="3"/>
    <x v="11"/>
  </r>
  <r>
    <x v="1108"/>
    <x v="19"/>
    <x v="0"/>
    <n v="0.31479000000000001"/>
    <x v="14"/>
    <n v="53"/>
    <x v="3"/>
    <x v="11"/>
  </r>
  <r>
    <x v="1108"/>
    <x v="13"/>
    <x v="0"/>
    <n v="0.26643"/>
    <x v="14"/>
    <n v="53"/>
    <x v="3"/>
    <x v="11"/>
  </r>
  <r>
    <x v="1108"/>
    <x v="20"/>
    <x v="0"/>
    <n v="0.31479000000000001"/>
    <x v="14"/>
    <n v="53"/>
    <x v="3"/>
    <x v="11"/>
  </r>
  <r>
    <x v="1108"/>
    <x v="0"/>
    <x v="1"/>
    <n v="0.17309840000000001"/>
    <x v="14"/>
    <n v="53"/>
    <x v="3"/>
    <x v="11"/>
  </r>
  <r>
    <x v="1108"/>
    <x v="14"/>
    <x v="1"/>
    <n v="0.30115039999999998"/>
    <x v="14"/>
    <n v="53"/>
    <x v="3"/>
    <x v="11"/>
  </r>
  <r>
    <x v="1108"/>
    <x v="2"/>
    <x v="1"/>
    <n v="0.3061431"/>
    <x v="14"/>
    <n v="53"/>
    <x v="3"/>
    <x v="11"/>
  </r>
  <r>
    <x v="1108"/>
    <x v="5"/>
    <x v="1"/>
    <n v="0.14500179999999999"/>
    <x v="14"/>
    <n v="53"/>
    <x v="3"/>
    <x v="11"/>
  </r>
  <r>
    <x v="1108"/>
    <x v="6"/>
    <x v="1"/>
    <n v="0.3002341"/>
    <x v="14"/>
    <n v="53"/>
    <x v="3"/>
    <x v="11"/>
  </r>
  <r>
    <x v="1108"/>
    <x v="15"/>
    <x v="1"/>
    <n v="0.32136419999999999"/>
    <x v="14"/>
    <n v="53"/>
    <x v="3"/>
    <x v="11"/>
  </r>
  <r>
    <x v="1108"/>
    <x v="8"/>
    <x v="1"/>
    <n v="0.32596419999999998"/>
    <x v="14"/>
    <n v="53"/>
    <x v="3"/>
    <x v="11"/>
  </r>
  <r>
    <x v="1108"/>
    <x v="9"/>
    <x v="1"/>
    <n v="0.35784630000000001"/>
    <x v="14"/>
    <n v="53"/>
    <x v="3"/>
    <x v="11"/>
  </r>
  <r>
    <x v="1108"/>
    <x v="10"/>
    <x v="1"/>
    <n v="0.36003410000000002"/>
    <x v="14"/>
    <n v="53"/>
    <x v="3"/>
    <x v="11"/>
  </r>
  <r>
    <x v="1108"/>
    <x v="12"/>
    <x v="1"/>
    <n v="0.41100809999999999"/>
    <x v="14"/>
    <n v="53"/>
    <x v="3"/>
    <x v="11"/>
  </r>
  <r>
    <x v="1108"/>
    <x v="18"/>
    <x v="1"/>
    <n v="0.48135440000000002"/>
    <x v="14"/>
    <n v="53"/>
    <x v="3"/>
    <x v="11"/>
  </r>
  <r>
    <x v="1108"/>
    <x v="19"/>
    <x v="1"/>
    <n v="0.48552440000000002"/>
    <x v="14"/>
    <n v="53"/>
    <x v="3"/>
    <x v="11"/>
  </r>
  <r>
    <x v="1108"/>
    <x v="13"/>
    <x v="1"/>
    <n v="0.13449820000000001"/>
    <x v="14"/>
    <n v="53"/>
    <x v="3"/>
    <x v="11"/>
  </r>
  <r>
    <x v="1108"/>
    <x v="20"/>
    <x v="1"/>
    <n v="0.3929821"/>
    <x v="14"/>
    <n v="53"/>
    <x v="3"/>
    <x v="11"/>
  </r>
  <r>
    <x v="1109"/>
    <x v="0"/>
    <x v="3"/>
    <n v="0.8921"/>
    <x v="15"/>
    <n v="3"/>
    <x v="0"/>
    <x v="0"/>
  </r>
  <r>
    <x v="1109"/>
    <x v="14"/>
    <x v="3"/>
    <n v="1.6402000000000001"/>
    <x v="15"/>
    <n v="3"/>
    <x v="0"/>
    <x v="0"/>
  </r>
  <r>
    <x v="1109"/>
    <x v="2"/>
    <x v="3"/>
    <n v="1.6692"/>
    <x v="15"/>
    <n v="3"/>
    <x v="0"/>
    <x v="0"/>
  </r>
  <r>
    <x v="1109"/>
    <x v="5"/>
    <x v="3"/>
    <n v="1.2533000000000001"/>
    <x v="15"/>
    <n v="3"/>
    <x v="0"/>
    <x v="0"/>
  </r>
  <r>
    <x v="1109"/>
    <x v="6"/>
    <x v="3"/>
    <n v="1.6086"/>
    <x v="15"/>
    <n v="3"/>
    <x v="0"/>
    <x v="0"/>
  </r>
  <r>
    <x v="1109"/>
    <x v="15"/>
    <x v="3"/>
    <n v="1.7502"/>
    <x v="15"/>
    <n v="3"/>
    <x v="0"/>
    <x v="0"/>
  </r>
  <r>
    <x v="1109"/>
    <x v="8"/>
    <x v="3"/>
    <n v="1.7779"/>
    <x v="15"/>
    <n v="3"/>
    <x v="0"/>
    <x v="0"/>
  </r>
  <r>
    <x v="1109"/>
    <x v="9"/>
    <x v="3"/>
    <n v="1.9424999999999999"/>
    <x v="15"/>
    <n v="3"/>
    <x v="0"/>
    <x v="0"/>
  </r>
  <r>
    <x v="1109"/>
    <x v="10"/>
    <x v="3"/>
    <n v="1.9601999999999999"/>
    <x v="15"/>
    <n v="3"/>
    <x v="0"/>
    <x v="0"/>
  </r>
  <r>
    <x v="1109"/>
    <x v="12"/>
    <x v="3"/>
    <n v="2.2547000000000001"/>
    <x v="15"/>
    <n v="3"/>
    <x v="0"/>
    <x v="0"/>
  </r>
  <r>
    <x v="1109"/>
    <x v="18"/>
    <x v="3"/>
    <n v="2.5739999999999998"/>
    <x v="15"/>
    <n v="3"/>
    <x v="0"/>
    <x v="0"/>
  </r>
  <r>
    <x v="1109"/>
    <x v="19"/>
    <x v="3"/>
    <n v="2.1631999999999998"/>
    <x v="15"/>
    <n v="3"/>
    <x v="0"/>
    <x v="0"/>
  </r>
  <r>
    <x v="1109"/>
    <x v="13"/>
    <x v="3"/>
    <n v="1.1649"/>
    <x v="15"/>
    <n v="3"/>
    <x v="0"/>
    <x v="0"/>
  </r>
  <r>
    <x v="1109"/>
    <x v="20"/>
    <x v="3"/>
    <n v="2.0935999999999999"/>
    <x v="15"/>
    <n v="3"/>
    <x v="0"/>
    <x v="0"/>
  </r>
  <r>
    <x v="1109"/>
    <x v="0"/>
    <x v="2"/>
    <n v="0.49467450000000002"/>
    <x v="15"/>
    <n v="3"/>
    <x v="0"/>
    <x v="0"/>
  </r>
  <r>
    <x v="1109"/>
    <x v="14"/>
    <x v="2"/>
    <n v="0.82949589999999995"/>
    <x v="15"/>
    <n v="3"/>
    <x v="0"/>
    <x v="0"/>
  </r>
  <r>
    <x v="1109"/>
    <x v="2"/>
    <x v="2"/>
    <n v="0.85307319999999998"/>
    <x v="15"/>
    <n v="3"/>
    <x v="0"/>
    <x v="0"/>
  </r>
  <r>
    <x v="1109"/>
    <x v="5"/>
    <x v="2"/>
    <n v="0.92132499999999995"/>
    <x v="15"/>
    <n v="3"/>
    <x v="0"/>
    <x v="0"/>
  </r>
  <r>
    <x v="1109"/>
    <x v="6"/>
    <x v="2"/>
    <n v="0.81101480000000004"/>
    <x v="15"/>
    <n v="3"/>
    <x v="0"/>
    <x v="0"/>
  </r>
  <r>
    <x v="1109"/>
    <x v="15"/>
    <x v="2"/>
    <n v="0.78856680000000001"/>
    <x v="15"/>
    <n v="3"/>
    <x v="0"/>
    <x v="0"/>
  </r>
  <r>
    <x v="1109"/>
    <x v="8"/>
    <x v="2"/>
    <n v="0.81108709999999995"/>
    <x v="15"/>
    <n v="3"/>
    <x v="0"/>
    <x v="0"/>
  </r>
  <r>
    <x v="1109"/>
    <x v="9"/>
    <x v="2"/>
    <n v="0.94490830000000003"/>
    <x v="15"/>
    <n v="3"/>
    <x v="0"/>
    <x v="0"/>
  </r>
  <r>
    <x v="1109"/>
    <x v="10"/>
    <x v="2"/>
    <n v="0.9592986"/>
    <x v="15"/>
    <n v="3"/>
    <x v="0"/>
    <x v="0"/>
  </r>
  <r>
    <x v="1109"/>
    <x v="12"/>
    <x v="2"/>
    <n v="1.1987289999999999"/>
    <x v="15"/>
    <n v="3"/>
    <x v="0"/>
    <x v="0"/>
  </r>
  <r>
    <x v="1109"/>
    <x v="18"/>
    <x v="2"/>
    <n v="1.884153"/>
    <x v="15"/>
    <n v="3"/>
    <x v="0"/>
    <x v="0"/>
  </r>
  <r>
    <x v="1109"/>
    <x v="19"/>
    <x v="2"/>
    <n v="1.4861089999999999"/>
    <x v="15"/>
    <n v="3"/>
    <x v="0"/>
    <x v="0"/>
  </r>
  <r>
    <x v="1109"/>
    <x v="13"/>
    <x v="2"/>
    <n v="0.80658479999999999"/>
    <x v="15"/>
    <n v="3"/>
    <x v="0"/>
    <x v="0"/>
  </r>
  <r>
    <x v="1109"/>
    <x v="20"/>
    <x v="2"/>
    <n v="1.429524"/>
    <x v="15"/>
    <n v="3"/>
    <x v="0"/>
    <x v="0"/>
  </r>
  <r>
    <x v="1109"/>
    <x v="0"/>
    <x v="0"/>
    <n v="0.23061000000000001"/>
    <x v="15"/>
    <n v="3"/>
    <x v="0"/>
    <x v="0"/>
  </r>
  <r>
    <x v="1109"/>
    <x v="14"/>
    <x v="0"/>
    <n v="0.504"/>
    <x v="15"/>
    <n v="3"/>
    <x v="0"/>
    <x v="0"/>
  </r>
  <r>
    <x v="1109"/>
    <x v="2"/>
    <x v="0"/>
    <n v="0.504"/>
    <x v="15"/>
    <n v="3"/>
    <x v="0"/>
    <x v="0"/>
  </r>
  <r>
    <x v="1109"/>
    <x v="5"/>
    <x v="0"/>
    <n v="0.18779000000000001"/>
    <x v="15"/>
    <n v="3"/>
    <x v="0"/>
    <x v="0"/>
  </r>
  <r>
    <x v="1109"/>
    <x v="6"/>
    <x v="0"/>
    <n v="0.49679000000000001"/>
    <x v="15"/>
    <n v="3"/>
    <x v="0"/>
    <x v="0"/>
  </r>
  <r>
    <x v="1109"/>
    <x v="15"/>
    <x v="0"/>
    <n v="0.63436000000000003"/>
    <x v="15"/>
    <n v="3"/>
    <x v="0"/>
    <x v="0"/>
  </r>
  <r>
    <x v="1109"/>
    <x v="8"/>
    <x v="0"/>
    <n v="0.63436000000000003"/>
    <x v="15"/>
    <n v="3"/>
    <x v="0"/>
    <x v="0"/>
  </r>
  <r>
    <x v="1109"/>
    <x v="9"/>
    <x v="0"/>
    <n v="0.63436000000000003"/>
    <x v="15"/>
    <n v="3"/>
    <x v="0"/>
    <x v="0"/>
  </r>
  <r>
    <x v="1109"/>
    <x v="10"/>
    <x v="0"/>
    <n v="0.63436000000000003"/>
    <x v="15"/>
    <n v="3"/>
    <x v="0"/>
    <x v="0"/>
  </r>
  <r>
    <x v="1109"/>
    <x v="12"/>
    <x v="0"/>
    <n v="0.63436000000000003"/>
    <x v="15"/>
    <n v="3"/>
    <x v="0"/>
    <x v="0"/>
  </r>
  <r>
    <x v="1109"/>
    <x v="18"/>
    <x v="0"/>
    <n v="0.20852999999999999"/>
    <x v="15"/>
    <n v="3"/>
    <x v="0"/>
    <x v="0"/>
  </r>
  <r>
    <x v="1109"/>
    <x v="19"/>
    <x v="0"/>
    <n v="0.27259"/>
    <x v="15"/>
    <n v="3"/>
    <x v="0"/>
    <x v="0"/>
  </r>
  <r>
    <x v="1109"/>
    <x v="13"/>
    <x v="0"/>
    <n v="0.2243"/>
    <x v="15"/>
    <n v="3"/>
    <x v="0"/>
    <x v="0"/>
  </r>
  <r>
    <x v="1109"/>
    <x v="20"/>
    <x v="0"/>
    <n v="0.27259"/>
    <x v="15"/>
    <n v="3"/>
    <x v="0"/>
    <x v="0"/>
  </r>
  <r>
    <x v="1109"/>
    <x v="0"/>
    <x v="1"/>
    <n v="0.1668154"/>
    <x v="15"/>
    <n v="3"/>
    <x v="0"/>
    <x v="0"/>
  </r>
  <r>
    <x v="1109"/>
    <x v="14"/>
    <x v="1"/>
    <n v="0.30670409999999998"/>
    <x v="15"/>
    <n v="3"/>
    <x v="0"/>
    <x v="0"/>
  </r>
  <r>
    <x v="1109"/>
    <x v="2"/>
    <x v="1"/>
    <n v="0.31212679999999998"/>
    <x v="15"/>
    <n v="3"/>
    <x v="0"/>
    <x v="0"/>
  </r>
  <r>
    <x v="1109"/>
    <x v="5"/>
    <x v="1"/>
    <n v="0.1441849"/>
    <x v="15"/>
    <n v="3"/>
    <x v="0"/>
    <x v="0"/>
  </r>
  <r>
    <x v="1109"/>
    <x v="6"/>
    <x v="1"/>
    <n v="0.30079509999999998"/>
    <x v="15"/>
    <n v="3"/>
    <x v="0"/>
    <x v="0"/>
  </r>
  <r>
    <x v="1109"/>
    <x v="15"/>
    <x v="1"/>
    <n v="0.32727319999999999"/>
    <x v="15"/>
    <n v="3"/>
    <x v="0"/>
    <x v="0"/>
  </r>
  <r>
    <x v="1109"/>
    <x v="8"/>
    <x v="1"/>
    <n v="0.33245279999999999"/>
    <x v="15"/>
    <n v="3"/>
    <x v="0"/>
    <x v="0"/>
  </r>
  <r>
    <x v="1109"/>
    <x v="9"/>
    <x v="1"/>
    <n v="0.36323169999999999"/>
    <x v="15"/>
    <n v="3"/>
    <x v="0"/>
    <x v="0"/>
  </r>
  <r>
    <x v="1109"/>
    <x v="10"/>
    <x v="1"/>
    <n v="0.36654140000000002"/>
    <x v="15"/>
    <n v="3"/>
    <x v="0"/>
    <x v="0"/>
  </r>
  <r>
    <x v="1109"/>
    <x v="12"/>
    <x v="1"/>
    <n v="0.4216106"/>
    <x v="15"/>
    <n v="3"/>
    <x v="0"/>
    <x v="0"/>
  </r>
  <r>
    <x v="1109"/>
    <x v="18"/>
    <x v="1"/>
    <n v="0.48131699999999999"/>
    <x v="15"/>
    <n v="3"/>
    <x v="0"/>
    <x v="0"/>
  </r>
  <r>
    <x v="1109"/>
    <x v="19"/>
    <x v="1"/>
    <n v="0.40450079999999999"/>
    <x v="15"/>
    <n v="3"/>
    <x v="0"/>
    <x v="0"/>
  </r>
  <r>
    <x v="1109"/>
    <x v="13"/>
    <x v="1"/>
    <n v="0.134015"/>
    <x v="15"/>
    <n v="3"/>
    <x v="0"/>
    <x v="0"/>
  </r>
  <r>
    <x v="1109"/>
    <x v="20"/>
    <x v="1"/>
    <n v="0.39148620000000001"/>
    <x v="15"/>
    <n v="3"/>
    <x v="0"/>
    <x v="0"/>
  </r>
  <r>
    <x v="1110"/>
    <x v="0"/>
    <x v="3"/>
    <n v="0.8921"/>
    <x v="15"/>
    <n v="4"/>
    <x v="0"/>
    <x v="0"/>
  </r>
  <r>
    <x v="1110"/>
    <x v="14"/>
    <x v="3"/>
    <n v="1.6873"/>
    <x v="15"/>
    <n v="4"/>
    <x v="0"/>
    <x v="0"/>
  </r>
  <r>
    <x v="1110"/>
    <x v="2"/>
    <x v="3"/>
    <n v="1.7182999999999999"/>
    <x v="15"/>
    <n v="4"/>
    <x v="0"/>
    <x v="0"/>
  </r>
  <r>
    <x v="1110"/>
    <x v="5"/>
    <x v="3"/>
    <n v="1.2938000000000001"/>
    <x v="15"/>
    <n v="4"/>
    <x v="0"/>
    <x v="0"/>
  </r>
  <r>
    <x v="1110"/>
    <x v="6"/>
    <x v="3"/>
    <n v="1.6539999999999999"/>
    <x v="15"/>
    <n v="4"/>
    <x v="0"/>
    <x v="0"/>
  </r>
  <r>
    <x v="1110"/>
    <x v="15"/>
    <x v="3"/>
    <n v="1.7762"/>
    <x v="15"/>
    <n v="4"/>
    <x v="0"/>
    <x v="0"/>
  </r>
  <r>
    <x v="1110"/>
    <x v="8"/>
    <x v="3"/>
    <n v="1.8048"/>
    <x v="15"/>
    <n v="4"/>
    <x v="0"/>
    <x v="0"/>
  </r>
  <r>
    <x v="1110"/>
    <x v="9"/>
    <x v="3"/>
    <n v="1.9612000000000001"/>
    <x v="15"/>
    <n v="4"/>
    <x v="0"/>
    <x v="0"/>
  </r>
  <r>
    <x v="1110"/>
    <x v="10"/>
    <x v="3"/>
    <n v="1.9855"/>
    <x v="15"/>
    <n v="4"/>
    <x v="0"/>
    <x v="0"/>
  </r>
  <r>
    <x v="1110"/>
    <x v="12"/>
    <x v="3"/>
    <n v="2.2669000000000001"/>
    <x v="15"/>
    <n v="4"/>
    <x v="0"/>
    <x v="0"/>
  </r>
  <r>
    <x v="1110"/>
    <x v="18"/>
    <x v="3"/>
    <n v="2.5592000000000001"/>
    <x v="15"/>
    <n v="4"/>
    <x v="0"/>
    <x v="0"/>
  </r>
  <r>
    <x v="1110"/>
    <x v="19"/>
    <x v="3"/>
    <n v="2.6015999999999999"/>
    <x v="15"/>
    <n v="4"/>
    <x v="0"/>
    <x v="0"/>
  </r>
  <r>
    <x v="1110"/>
    <x v="13"/>
    <x v="3"/>
    <n v="1.1712"/>
    <x v="15"/>
    <n v="4"/>
    <x v="0"/>
    <x v="0"/>
  </r>
  <r>
    <x v="1110"/>
    <x v="20"/>
    <x v="3"/>
    <n v="2.1545999999999998"/>
    <x v="15"/>
    <n v="4"/>
    <x v="0"/>
    <x v="0"/>
  </r>
  <r>
    <x v="1110"/>
    <x v="0"/>
    <x v="2"/>
    <n v="0.49467450000000002"/>
    <x v="15"/>
    <n v="4"/>
    <x v="0"/>
    <x v="0"/>
  </r>
  <r>
    <x v="1110"/>
    <x v="14"/>
    <x v="2"/>
    <n v="0.86778860000000002"/>
    <x v="15"/>
    <n v="4"/>
    <x v="0"/>
    <x v="0"/>
  </r>
  <r>
    <x v="1110"/>
    <x v="2"/>
    <x v="2"/>
    <n v="0.8929918"/>
    <x v="15"/>
    <n v="4"/>
    <x v="0"/>
    <x v="0"/>
  </r>
  <r>
    <x v="1110"/>
    <x v="5"/>
    <x v="2"/>
    <n v="0.95716570000000001"/>
    <x v="15"/>
    <n v="4"/>
    <x v="0"/>
    <x v="0"/>
  </r>
  <r>
    <x v="1110"/>
    <x v="6"/>
    <x v="2"/>
    <n v="0.8479255"/>
    <x v="15"/>
    <n v="4"/>
    <x v="0"/>
    <x v="0"/>
  </r>
  <r>
    <x v="1110"/>
    <x v="15"/>
    <x v="2"/>
    <n v="0.80970500000000001"/>
    <x v="15"/>
    <n v="4"/>
    <x v="0"/>
    <x v="0"/>
  </r>
  <r>
    <x v="1110"/>
    <x v="8"/>
    <x v="2"/>
    <n v="0.83295699999999995"/>
    <x v="15"/>
    <n v="4"/>
    <x v="0"/>
    <x v="0"/>
  </r>
  <r>
    <x v="1110"/>
    <x v="9"/>
    <x v="2"/>
    <n v="0.96011139999999995"/>
    <x v="15"/>
    <n v="4"/>
    <x v="0"/>
    <x v="0"/>
  </r>
  <r>
    <x v="1110"/>
    <x v="10"/>
    <x v="2"/>
    <n v="0.97986770000000001"/>
    <x v="15"/>
    <n v="4"/>
    <x v="0"/>
    <x v="0"/>
  </r>
  <r>
    <x v="1110"/>
    <x v="12"/>
    <x v="2"/>
    <n v="1.2086479999999999"/>
    <x v="15"/>
    <n v="4"/>
    <x v="0"/>
    <x v="0"/>
  </r>
  <r>
    <x v="1110"/>
    <x v="18"/>
    <x v="2"/>
    <n v="1.87212"/>
    <x v="15"/>
    <n v="4"/>
    <x v="0"/>
    <x v="0"/>
  </r>
  <r>
    <x v="1110"/>
    <x v="19"/>
    <x v="2"/>
    <n v="1.8425320000000001"/>
    <x v="15"/>
    <n v="4"/>
    <x v="0"/>
    <x v="0"/>
  </r>
  <r>
    <x v="1110"/>
    <x v="13"/>
    <x v="2"/>
    <n v="0.81216010000000005"/>
    <x v="15"/>
    <n v="4"/>
    <x v="0"/>
    <x v="0"/>
  </r>
  <r>
    <x v="1110"/>
    <x v="20"/>
    <x v="2"/>
    <n v="1.479117"/>
    <x v="15"/>
    <n v="4"/>
    <x v="0"/>
    <x v="0"/>
  </r>
  <r>
    <x v="1110"/>
    <x v="0"/>
    <x v="0"/>
    <n v="0.23061000000000001"/>
    <x v="15"/>
    <n v="4"/>
    <x v="0"/>
    <x v="0"/>
  </r>
  <r>
    <x v="1110"/>
    <x v="14"/>
    <x v="0"/>
    <n v="0.504"/>
    <x v="15"/>
    <n v="4"/>
    <x v="0"/>
    <x v="0"/>
  </r>
  <r>
    <x v="1110"/>
    <x v="2"/>
    <x v="0"/>
    <n v="0.504"/>
    <x v="15"/>
    <n v="4"/>
    <x v="0"/>
    <x v="0"/>
  </r>
  <r>
    <x v="1110"/>
    <x v="5"/>
    <x v="0"/>
    <n v="0.18779000000000001"/>
    <x v="15"/>
    <n v="4"/>
    <x v="0"/>
    <x v="0"/>
  </r>
  <r>
    <x v="1110"/>
    <x v="6"/>
    <x v="0"/>
    <n v="0.49679000000000001"/>
    <x v="15"/>
    <n v="4"/>
    <x v="0"/>
    <x v="0"/>
  </r>
  <r>
    <x v="1110"/>
    <x v="15"/>
    <x v="0"/>
    <n v="0.63436000000000003"/>
    <x v="15"/>
    <n v="4"/>
    <x v="0"/>
    <x v="0"/>
  </r>
  <r>
    <x v="1110"/>
    <x v="8"/>
    <x v="0"/>
    <n v="0.63436000000000003"/>
    <x v="15"/>
    <n v="4"/>
    <x v="0"/>
    <x v="0"/>
  </r>
  <r>
    <x v="1110"/>
    <x v="9"/>
    <x v="0"/>
    <n v="0.63436000000000003"/>
    <x v="15"/>
    <n v="4"/>
    <x v="0"/>
    <x v="0"/>
  </r>
  <r>
    <x v="1110"/>
    <x v="10"/>
    <x v="0"/>
    <n v="0.63436000000000003"/>
    <x v="15"/>
    <n v="4"/>
    <x v="0"/>
    <x v="0"/>
  </r>
  <r>
    <x v="1110"/>
    <x v="12"/>
    <x v="0"/>
    <n v="0.63436000000000003"/>
    <x v="15"/>
    <n v="4"/>
    <x v="0"/>
    <x v="0"/>
  </r>
  <r>
    <x v="1110"/>
    <x v="18"/>
    <x v="0"/>
    <n v="0.20852999999999999"/>
    <x v="15"/>
    <n v="4"/>
    <x v="0"/>
    <x v="0"/>
  </r>
  <r>
    <x v="1110"/>
    <x v="19"/>
    <x v="0"/>
    <n v="0.27259"/>
    <x v="15"/>
    <n v="4"/>
    <x v="0"/>
    <x v="0"/>
  </r>
  <r>
    <x v="1110"/>
    <x v="13"/>
    <x v="0"/>
    <n v="0.2243"/>
    <x v="15"/>
    <n v="4"/>
    <x v="0"/>
    <x v="0"/>
  </r>
  <r>
    <x v="1110"/>
    <x v="20"/>
    <x v="0"/>
    <n v="0.27259"/>
    <x v="15"/>
    <n v="4"/>
    <x v="0"/>
    <x v="0"/>
  </r>
  <r>
    <x v="1110"/>
    <x v="0"/>
    <x v="1"/>
    <n v="0.1668154"/>
    <x v="15"/>
    <n v="4"/>
    <x v="0"/>
    <x v="0"/>
  </r>
  <r>
    <x v="1110"/>
    <x v="14"/>
    <x v="1"/>
    <n v="0.3155114"/>
    <x v="15"/>
    <n v="4"/>
    <x v="0"/>
    <x v="0"/>
  </r>
  <r>
    <x v="1110"/>
    <x v="2"/>
    <x v="1"/>
    <n v="0.32130809999999999"/>
    <x v="15"/>
    <n v="4"/>
    <x v="0"/>
    <x v="0"/>
  </r>
  <r>
    <x v="1110"/>
    <x v="5"/>
    <x v="1"/>
    <n v="0.14884420000000001"/>
    <x v="15"/>
    <n v="4"/>
    <x v="0"/>
    <x v="0"/>
  </r>
  <r>
    <x v="1110"/>
    <x v="6"/>
    <x v="1"/>
    <n v="0.30928460000000002"/>
    <x v="15"/>
    <n v="4"/>
    <x v="0"/>
    <x v="0"/>
  </r>
  <r>
    <x v="1110"/>
    <x v="15"/>
    <x v="1"/>
    <n v="0.33213500000000001"/>
    <x v="15"/>
    <n v="4"/>
    <x v="0"/>
    <x v="0"/>
  </r>
  <r>
    <x v="1110"/>
    <x v="8"/>
    <x v="1"/>
    <n v="0.33748289999999997"/>
    <x v="15"/>
    <n v="4"/>
    <x v="0"/>
    <x v="0"/>
  </r>
  <r>
    <x v="1110"/>
    <x v="9"/>
    <x v="1"/>
    <n v="0.36672850000000001"/>
    <x v="15"/>
    <n v="4"/>
    <x v="0"/>
    <x v="0"/>
  </r>
  <r>
    <x v="1110"/>
    <x v="10"/>
    <x v="1"/>
    <n v="0.3712724"/>
    <x v="15"/>
    <n v="4"/>
    <x v="0"/>
    <x v="0"/>
  </r>
  <r>
    <x v="1110"/>
    <x v="12"/>
    <x v="1"/>
    <n v="0.42389189999999999"/>
    <x v="15"/>
    <n v="4"/>
    <x v="0"/>
    <x v="0"/>
  </r>
  <r>
    <x v="1110"/>
    <x v="18"/>
    <x v="1"/>
    <n v="0.47854960000000002"/>
    <x v="15"/>
    <n v="4"/>
    <x v="0"/>
    <x v="0"/>
  </r>
  <r>
    <x v="1110"/>
    <x v="19"/>
    <x v="1"/>
    <n v="0.48647800000000002"/>
    <x v="15"/>
    <n v="4"/>
    <x v="0"/>
    <x v="0"/>
  </r>
  <r>
    <x v="1110"/>
    <x v="13"/>
    <x v="1"/>
    <n v="0.13473979999999999"/>
    <x v="15"/>
    <n v="4"/>
    <x v="0"/>
    <x v="0"/>
  </r>
  <r>
    <x v="1110"/>
    <x v="20"/>
    <x v="1"/>
    <n v="0.40289269999999999"/>
    <x v="15"/>
    <n v="4"/>
    <x v="0"/>
    <x v="0"/>
  </r>
  <r>
    <x v="1111"/>
    <x v="0"/>
    <x v="3"/>
    <n v="0.89910000000000001"/>
    <x v="15"/>
    <n v="5"/>
    <x v="0"/>
    <x v="0"/>
  </r>
  <r>
    <x v="1111"/>
    <x v="14"/>
    <x v="3"/>
    <n v="1.6689000000000001"/>
    <x v="15"/>
    <n v="5"/>
    <x v="0"/>
    <x v="0"/>
  </r>
  <r>
    <x v="1111"/>
    <x v="2"/>
    <x v="3"/>
    <n v="1.6946000000000001"/>
    <x v="15"/>
    <n v="5"/>
    <x v="0"/>
    <x v="0"/>
  </r>
  <r>
    <x v="1111"/>
    <x v="5"/>
    <x v="3"/>
    <n v="1.2797000000000001"/>
    <x v="15"/>
    <n v="5"/>
    <x v="0"/>
    <x v="0"/>
  </r>
  <r>
    <x v="1111"/>
    <x v="6"/>
    <x v="3"/>
    <n v="1.6318999999999999"/>
    <x v="15"/>
    <n v="5"/>
    <x v="0"/>
    <x v="0"/>
  </r>
  <r>
    <x v="1111"/>
    <x v="15"/>
    <x v="3"/>
    <n v="1.7703"/>
    <x v="15"/>
    <n v="5"/>
    <x v="0"/>
    <x v="0"/>
  </r>
  <r>
    <x v="1111"/>
    <x v="8"/>
    <x v="3"/>
    <n v="1.7957000000000001"/>
    <x v="15"/>
    <n v="5"/>
    <x v="0"/>
    <x v="0"/>
  </r>
  <r>
    <x v="1111"/>
    <x v="9"/>
    <x v="3"/>
    <n v="1.964"/>
    <x v="15"/>
    <n v="5"/>
    <x v="0"/>
    <x v="0"/>
  </r>
  <r>
    <x v="1111"/>
    <x v="10"/>
    <x v="3"/>
    <n v="1.9791000000000001"/>
    <x v="15"/>
    <n v="5"/>
    <x v="0"/>
    <x v="0"/>
  </r>
  <r>
    <x v="1111"/>
    <x v="12"/>
    <x v="3"/>
    <n v="2.2589999999999999"/>
    <x v="15"/>
    <n v="5"/>
    <x v="0"/>
    <x v="0"/>
  </r>
  <r>
    <x v="1111"/>
    <x v="18"/>
    <x v="3"/>
    <n v="2.5592000000000001"/>
    <x v="15"/>
    <n v="5"/>
    <x v="0"/>
    <x v="0"/>
  </r>
  <r>
    <x v="1111"/>
    <x v="19"/>
    <x v="3"/>
    <n v="2.61"/>
    <x v="15"/>
    <n v="5"/>
    <x v="0"/>
    <x v="0"/>
  </r>
  <r>
    <x v="1111"/>
    <x v="13"/>
    <x v="3"/>
    <n v="1.2010000000000001"/>
    <x v="15"/>
    <n v="5"/>
    <x v="0"/>
    <x v="0"/>
  </r>
  <r>
    <x v="1111"/>
    <x v="20"/>
    <x v="3"/>
    <n v="2.1796000000000002"/>
    <x v="15"/>
    <n v="5"/>
    <x v="0"/>
    <x v="0"/>
  </r>
  <r>
    <x v="1111"/>
    <x v="0"/>
    <x v="2"/>
    <n v="0.50036559999999997"/>
    <x v="15"/>
    <n v="5"/>
    <x v="0"/>
    <x v="0"/>
  </r>
  <r>
    <x v="1111"/>
    <x v="14"/>
    <x v="2"/>
    <n v="0.85282930000000001"/>
    <x v="15"/>
    <n v="5"/>
    <x v="0"/>
    <x v="0"/>
  </r>
  <r>
    <x v="1111"/>
    <x v="2"/>
    <x v="2"/>
    <n v="0.87372349999999999"/>
    <x v="15"/>
    <n v="5"/>
    <x v="0"/>
    <x v="0"/>
  </r>
  <r>
    <x v="1111"/>
    <x v="5"/>
    <x v="2"/>
    <n v="0.94468790000000002"/>
    <x v="15"/>
    <n v="5"/>
    <x v="0"/>
    <x v="0"/>
  </r>
  <r>
    <x v="1111"/>
    <x v="6"/>
    <x v="2"/>
    <n v="0.82995790000000003"/>
    <x v="15"/>
    <n v="5"/>
    <x v="0"/>
    <x v="0"/>
  </r>
  <r>
    <x v="1111"/>
    <x v="15"/>
    <x v="2"/>
    <n v="0.80490830000000002"/>
    <x v="15"/>
    <n v="5"/>
    <x v="0"/>
    <x v="0"/>
  </r>
  <r>
    <x v="1111"/>
    <x v="8"/>
    <x v="2"/>
    <n v="0.82555869999999998"/>
    <x v="15"/>
    <n v="5"/>
    <x v="0"/>
    <x v="0"/>
  </r>
  <r>
    <x v="1111"/>
    <x v="9"/>
    <x v="2"/>
    <n v="0.96238789999999996"/>
    <x v="15"/>
    <n v="5"/>
    <x v="0"/>
    <x v="0"/>
  </r>
  <r>
    <x v="1111"/>
    <x v="10"/>
    <x v="2"/>
    <n v="0.97466430000000004"/>
    <x v="15"/>
    <n v="5"/>
    <x v="0"/>
    <x v="0"/>
  </r>
  <r>
    <x v="1111"/>
    <x v="12"/>
    <x v="2"/>
    <n v="1.2022250000000001"/>
    <x v="15"/>
    <n v="5"/>
    <x v="0"/>
    <x v="0"/>
  </r>
  <r>
    <x v="1111"/>
    <x v="18"/>
    <x v="2"/>
    <n v="1.87212"/>
    <x v="15"/>
    <n v="5"/>
    <x v="0"/>
    <x v="0"/>
  </r>
  <r>
    <x v="1111"/>
    <x v="19"/>
    <x v="2"/>
    <n v="1.849361"/>
    <x v="15"/>
    <n v="5"/>
    <x v="0"/>
    <x v="0"/>
  </r>
  <r>
    <x v="1111"/>
    <x v="13"/>
    <x v="2"/>
    <n v="0.8385319"/>
    <x v="15"/>
    <n v="5"/>
    <x v="0"/>
    <x v="0"/>
  </r>
  <r>
    <x v="1111"/>
    <x v="20"/>
    <x v="2"/>
    <n v="1.4994419999999999"/>
    <x v="15"/>
    <n v="5"/>
    <x v="0"/>
    <x v="0"/>
  </r>
  <r>
    <x v="1111"/>
    <x v="0"/>
    <x v="0"/>
    <n v="0.23061000000000001"/>
    <x v="15"/>
    <n v="5"/>
    <x v="0"/>
    <x v="0"/>
  </r>
  <r>
    <x v="1111"/>
    <x v="14"/>
    <x v="0"/>
    <n v="0.504"/>
    <x v="15"/>
    <n v="5"/>
    <x v="0"/>
    <x v="0"/>
  </r>
  <r>
    <x v="1111"/>
    <x v="2"/>
    <x v="0"/>
    <n v="0.504"/>
    <x v="15"/>
    <n v="5"/>
    <x v="0"/>
    <x v="0"/>
  </r>
  <r>
    <x v="1111"/>
    <x v="5"/>
    <x v="0"/>
    <n v="0.18779000000000001"/>
    <x v="15"/>
    <n v="5"/>
    <x v="0"/>
    <x v="0"/>
  </r>
  <r>
    <x v="1111"/>
    <x v="6"/>
    <x v="0"/>
    <n v="0.49679000000000001"/>
    <x v="15"/>
    <n v="5"/>
    <x v="0"/>
    <x v="0"/>
  </r>
  <r>
    <x v="1111"/>
    <x v="15"/>
    <x v="0"/>
    <n v="0.63436000000000003"/>
    <x v="15"/>
    <n v="5"/>
    <x v="0"/>
    <x v="0"/>
  </r>
  <r>
    <x v="1111"/>
    <x v="8"/>
    <x v="0"/>
    <n v="0.63436000000000003"/>
    <x v="15"/>
    <n v="5"/>
    <x v="0"/>
    <x v="0"/>
  </r>
  <r>
    <x v="1111"/>
    <x v="9"/>
    <x v="0"/>
    <n v="0.63436000000000003"/>
    <x v="15"/>
    <n v="5"/>
    <x v="0"/>
    <x v="0"/>
  </r>
  <r>
    <x v="1111"/>
    <x v="10"/>
    <x v="0"/>
    <n v="0.63436000000000003"/>
    <x v="15"/>
    <n v="5"/>
    <x v="0"/>
    <x v="0"/>
  </r>
  <r>
    <x v="1111"/>
    <x v="12"/>
    <x v="0"/>
    <n v="0.63436000000000003"/>
    <x v="15"/>
    <n v="5"/>
    <x v="0"/>
    <x v="0"/>
  </r>
  <r>
    <x v="1111"/>
    <x v="18"/>
    <x v="0"/>
    <n v="0.20852999999999999"/>
    <x v="15"/>
    <n v="5"/>
    <x v="0"/>
    <x v="0"/>
  </r>
  <r>
    <x v="1111"/>
    <x v="19"/>
    <x v="0"/>
    <n v="0.27259"/>
    <x v="15"/>
    <n v="5"/>
    <x v="0"/>
    <x v="0"/>
  </r>
  <r>
    <x v="1111"/>
    <x v="13"/>
    <x v="0"/>
    <n v="0.2243"/>
    <x v="15"/>
    <n v="5"/>
    <x v="0"/>
    <x v="0"/>
  </r>
  <r>
    <x v="1111"/>
    <x v="20"/>
    <x v="0"/>
    <n v="0.27259"/>
    <x v="15"/>
    <n v="5"/>
    <x v="0"/>
    <x v="0"/>
  </r>
  <r>
    <x v="1111"/>
    <x v="0"/>
    <x v="1"/>
    <n v="0.16812440000000001"/>
    <x v="15"/>
    <n v="5"/>
    <x v="0"/>
    <x v="0"/>
  </r>
  <r>
    <x v="1111"/>
    <x v="14"/>
    <x v="1"/>
    <n v="0.31207069999999998"/>
    <x v="15"/>
    <n v="5"/>
    <x v="0"/>
    <x v="0"/>
  </r>
  <r>
    <x v="1111"/>
    <x v="2"/>
    <x v="1"/>
    <n v="0.3168764"/>
    <x v="15"/>
    <n v="5"/>
    <x v="0"/>
    <x v="0"/>
  </r>
  <r>
    <x v="1111"/>
    <x v="5"/>
    <x v="1"/>
    <n v="0.14722209999999999"/>
    <x v="15"/>
    <n v="5"/>
    <x v="0"/>
    <x v="0"/>
  </r>
  <r>
    <x v="1111"/>
    <x v="6"/>
    <x v="1"/>
    <n v="0.30515199999999998"/>
    <x v="15"/>
    <n v="5"/>
    <x v="0"/>
    <x v="0"/>
  </r>
  <r>
    <x v="1111"/>
    <x v="15"/>
    <x v="1"/>
    <n v="0.33103169999999998"/>
    <x v="15"/>
    <n v="5"/>
    <x v="0"/>
    <x v="0"/>
  </r>
  <r>
    <x v="1111"/>
    <x v="8"/>
    <x v="1"/>
    <n v="0.3357813"/>
    <x v="15"/>
    <n v="5"/>
    <x v="0"/>
    <x v="0"/>
  </r>
  <r>
    <x v="1111"/>
    <x v="9"/>
    <x v="1"/>
    <n v="0.36725200000000002"/>
    <x v="15"/>
    <n v="5"/>
    <x v="0"/>
    <x v="0"/>
  </r>
  <r>
    <x v="1111"/>
    <x v="10"/>
    <x v="1"/>
    <n v="0.3700756"/>
    <x v="15"/>
    <n v="5"/>
    <x v="0"/>
    <x v="0"/>
  </r>
  <r>
    <x v="1111"/>
    <x v="12"/>
    <x v="1"/>
    <n v="0.42241469999999998"/>
    <x v="15"/>
    <n v="5"/>
    <x v="0"/>
    <x v="0"/>
  </r>
  <r>
    <x v="1111"/>
    <x v="18"/>
    <x v="1"/>
    <n v="0.47854960000000002"/>
    <x v="15"/>
    <n v="5"/>
    <x v="0"/>
    <x v="0"/>
  </r>
  <r>
    <x v="1111"/>
    <x v="19"/>
    <x v="1"/>
    <n v="0.4880488"/>
    <x v="15"/>
    <n v="5"/>
    <x v="0"/>
    <x v="0"/>
  </r>
  <r>
    <x v="1111"/>
    <x v="13"/>
    <x v="1"/>
    <n v="0.13816809999999999"/>
    <x v="15"/>
    <n v="5"/>
    <x v="0"/>
    <x v="0"/>
  </r>
  <r>
    <x v="1111"/>
    <x v="20"/>
    <x v="1"/>
    <n v="0.40756750000000003"/>
    <x v="15"/>
    <n v="5"/>
    <x v="0"/>
    <x v="0"/>
  </r>
  <r>
    <x v="1112"/>
    <x v="0"/>
    <x v="3"/>
    <n v="0.9234"/>
    <x v="15"/>
    <n v="6"/>
    <x v="0"/>
    <x v="1"/>
  </r>
  <r>
    <x v="1112"/>
    <x v="14"/>
    <x v="3"/>
    <n v="1.6452"/>
    <x v="15"/>
    <n v="6"/>
    <x v="0"/>
    <x v="1"/>
  </r>
  <r>
    <x v="1112"/>
    <x v="2"/>
    <x v="3"/>
    <n v="1.6697"/>
    <x v="15"/>
    <n v="6"/>
    <x v="0"/>
    <x v="1"/>
  </r>
  <r>
    <x v="1112"/>
    <x v="5"/>
    <x v="3"/>
    <n v="1.2551000000000001"/>
    <x v="15"/>
    <n v="6"/>
    <x v="0"/>
    <x v="1"/>
  </r>
  <r>
    <x v="1112"/>
    <x v="6"/>
    <x v="3"/>
    <n v="1.6046"/>
    <x v="15"/>
    <n v="6"/>
    <x v="0"/>
    <x v="1"/>
  </r>
  <r>
    <x v="1112"/>
    <x v="15"/>
    <x v="3"/>
    <n v="1.7632000000000001"/>
    <x v="15"/>
    <n v="6"/>
    <x v="0"/>
    <x v="1"/>
  </r>
  <r>
    <x v="1112"/>
    <x v="8"/>
    <x v="3"/>
    <n v="1.7894000000000001"/>
    <x v="15"/>
    <n v="6"/>
    <x v="0"/>
    <x v="1"/>
  </r>
  <r>
    <x v="1112"/>
    <x v="9"/>
    <x v="3"/>
    <n v="1.9553"/>
    <x v="15"/>
    <n v="6"/>
    <x v="0"/>
    <x v="1"/>
  </r>
  <r>
    <x v="1112"/>
    <x v="10"/>
    <x v="3"/>
    <n v="1.9729000000000001"/>
    <x v="15"/>
    <n v="6"/>
    <x v="0"/>
    <x v="1"/>
  </r>
  <r>
    <x v="1112"/>
    <x v="12"/>
    <x v="3"/>
    <n v="2.2593000000000001"/>
    <x v="15"/>
    <n v="6"/>
    <x v="0"/>
    <x v="1"/>
  </r>
  <r>
    <x v="1112"/>
    <x v="18"/>
    <x v="3"/>
    <n v="2.5661999999999998"/>
    <x v="15"/>
    <n v="6"/>
    <x v="0"/>
    <x v="1"/>
  </r>
  <r>
    <x v="1112"/>
    <x v="19"/>
    <x v="3"/>
    <n v="2.6253000000000002"/>
    <x v="15"/>
    <n v="6"/>
    <x v="0"/>
    <x v="1"/>
  </r>
  <r>
    <x v="1112"/>
    <x v="13"/>
    <x v="3"/>
    <n v="1.1884999999999999"/>
    <x v="15"/>
    <n v="6"/>
    <x v="0"/>
    <x v="1"/>
  </r>
  <r>
    <x v="1112"/>
    <x v="20"/>
    <x v="3"/>
    <n v="2.2075999999999998"/>
    <x v="15"/>
    <n v="6"/>
    <x v="0"/>
    <x v="1"/>
  </r>
  <r>
    <x v="1112"/>
    <x v="0"/>
    <x v="2"/>
    <n v="0.52012170000000002"/>
    <x v="15"/>
    <n v="6"/>
    <x v="0"/>
    <x v="1"/>
  </r>
  <r>
    <x v="1112"/>
    <x v="14"/>
    <x v="2"/>
    <n v="0.83356110000000005"/>
    <x v="15"/>
    <n v="6"/>
    <x v="0"/>
    <x v="1"/>
  </r>
  <r>
    <x v="1112"/>
    <x v="2"/>
    <x v="2"/>
    <n v="0.8534796"/>
    <x v="15"/>
    <n v="6"/>
    <x v="0"/>
    <x v="1"/>
  </r>
  <r>
    <x v="1112"/>
    <x v="5"/>
    <x v="2"/>
    <n v="0.92291800000000002"/>
    <x v="15"/>
    <n v="6"/>
    <x v="0"/>
    <x v="1"/>
  </r>
  <r>
    <x v="1112"/>
    <x v="6"/>
    <x v="2"/>
    <n v="0.80776289999999995"/>
    <x v="15"/>
    <n v="6"/>
    <x v="0"/>
    <x v="1"/>
  </r>
  <r>
    <x v="1112"/>
    <x v="15"/>
    <x v="2"/>
    <n v="0.79913590000000001"/>
    <x v="15"/>
    <n v="6"/>
    <x v="0"/>
    <x v="1"/>
  </r>
  <r>
    <x v="1112"/>
    <x v="8"/>
    <x v="2"/>
    <n v="0.82043679999999997"/>
    <x v="15"/>
    <n v="6"/>
    <x v="0"/>
    <x v="1"/>
  </r>
  <r>
    <x v="1112"/>
    <x v="9"/>
    <x v="2"/>
    <n v="0.95531480000000002"/>
    <x v="15"/>
    <n v="6"/>
    <x v="0"/>
    <x v="1"/>
  </r>
  <r>
    <x v="1112"/>
    <x v="10"/>
    <x v="2"/>
    <n v="0.96962380000000004"/>
    <x v="15"/>
    <n v="6"/>
    <x v="0"/>
    <x v="1"/>
  </r>
  <r>
    <x v="1112"/>
    <x v="12"/>
    <x v="2"/>
    <n v="1.202469"/>
    <x v="15"/>
    <n v="6"/>
    <x v="0"/>
    <x v="1"/>
  </r>
  <r>
    <x v="1112"/>
    <x v="18"/>
    <x v="2"/>
    <n v="1.877812"/>
    <x v="15"/>
    <n v="6"/>
    <x v="0"/>
    <x v="1"/>
  </r>
  <r>
    <x v="1112"/>
    <x v="19"/>
    <x v="2"/>
    <n v="1.8617999999999999"/>
    <x v="15"/>
    <n v="6"/>
    <x v="0"/>
    <x v="1"/>
  </r>
  <r>
    <x v="1112"/>
    <x v="13"/>
    <x v="2"/>
    <n v="0.82746989999999998"/>
    <x v="15"/>
    <n v="6"/>
    <x v="0"/>
    <x v="1"/>
  </r>
  <r>
    <x v="1112"/>
    <x v="20"/>
    <x v="2"/>
    <n v="1.5222070000000001"/>
    <x v="15"/>
    <n v="6"/>
    <x v="0"/>
    <x v="1"/>
  </r>
  <r>
    <x v="1112"/>
    <x v="0"/>
    <x v="0"/>
    <n v="0.23061000000000001"/>
    <x v="15"/>
    <n v="6"/>
    <x v="0"/>
    <x v="1"/>
  </r>
  <r>
    <x v="1112"/>
    <x v="14"/>
    <x v="0"/>
    <n v="0.504"/>
    <x v="15"/>
    <n v="6"/>
    <x v="0"/>
    <x v="1"/>
  </r>
  <r>
    <x v="1112"/>
    <x v="2"/>
    <x v="0"/>
    <n v="0.504"/>
    <x v="15"/>
    <n v="6"/>
    <x v="0"/>
    <x v="1"/>
  </r>
  <r>
    <x v="1112"/>
    <x v="5"/>
    <x v="0"/>
    <n v="0.18779000000000001"/>
    <x v="15"/>
    <n v="6"/>
    <x v="0"/>
    <x v="1"/>
  </r>
  <r>
    <x v="1112"/>
    <x v="6"/>
    <x v="0"/>
    <n v="0.49679000000000001"/>
    <x v="15"/>
    <n v="6"/>
    <x v="0"/>
    <x v="1"/>
  </r>
  <r>
    <x v="1112"/>
    <x v="15"/>
    <x v="0"/>
    <n v="0.63436000000000003"/>
    <x v="15"/>
    <n v="6"/>
    <x v="0"/>
    <x v="1"/>
  </r>
  <r>
    <x v="1112"/>
    <x v="8"/>
    <x v="0"/>
    <n v="0.63436000000000003"/>
    <x v="15"/>
    <n v="6"/>
    <x v="0"/>
    <x v="1"/>
  </r>
  <r>
    <x v="1112"/>
    <x v="9"/>
    <x v="0"/>
    <n v="0.63436000000000003"/>
    <x v="15"/>
    <n v="6"/>
    <x v="0"/>
    <x v="1"/>
  </r>
  <r>
    <x v="1112"/>
    <x v="10"/>
    <x v="0"/>
    <n v="0.63436000000000003"/>
    <x v="15"/>
    <n v="6"/>
    <x v="0"/>
    <x v="1"/>
  </r>
  <r>
    <x v="1112"/>
    <x v="12"/>
    <x v="0"/>
    <n v="0.63436000000000003"/>
    <x v="15"/>
    <n v="6"/>
    <x v="0"/>
    <x v="1"/>
  </r>
  <r>
    <x v="1112"/>
    <x v="18"/>
    <x v="0"/>
    <n v="0.20852999999999999"/>
    <x v="15"/>
    <n v="6"/>
    <x v="0"/>
    <x v="1"/>
  </r>
  <r>
    <x v="1112"/>
    <x v="19"/>
    <x v="0"/>
    <n v="0.27259"/>
    <x v="15"/>
    <n v="6"/>
    <x v="0"/>
    <x v="1"/>
  </r>
  <r>
    <x v="1112"/>
    <x v="13"/>
    <x v="0"/>
    <n v="0.2243"/>
    <x v="15"/>
    <n v="6"/>
    <x v="0"/>
    <x v="1"/>
  </r>
  <r>
    <x v="1112"/>
    <x v="20"/>
    <x v="0"/>
    <n v="0.27259"/>
    <x v="15"/>
    <n v="6"/>
    <x v="0"/>
    <x v="1"/>
  </r>
  <r>
    <x v="1112"/>
    <x v="0"/>
    <x v="1"/>
    <n v="0.1726683"/>
    <x v="15"/>
    <n v="6"/>
    <x v="0"/>
    <x v="1"/>
  </r>
  <r>
    <x v="1112"/>
    <x v="14"/>
    <x v="1"/>
    <n v="0.307639"/>
    <x v="15"/>
    <n v="6"/>
    <x v="0"/>
    <x v="1"/>
  </r>
  <r>
    <x v="1112"/>
    <x v="2"/>
    <x v="1"/>
    <n v="0.31222030000000001"/>
    <x v="15"/>
    <n v="6"/>
    <x v="0"/>
    <x v="1"/>
  </r>
  <r>
    <x v="1112"/>
    <x v="5"/>
    <x v="1"/>
    <n v="0.14439199999999999"/>
    <x v="15"/>
    <n v="6"/>
    <x v="0"/>
    <x v="1"/>
  </r>
  <r>
    <x v="1112"/>
    <x v="6"/>
    <x v="1"/>
    <n v="0.30004720000000001"/>
    <x v="15"/>
    <n v="6"/>
    <x v="0"/>
    <x v="1"/>
  </r>
  <r>
    <x v="1112"/>
    <x v="15"/>
    <x v="1"/>
    <n v="0.3297041"/>
    <x v="15"/>
    <n v="6"/>
    <x v="0"/>
    <x v="1"/>
  </r>
  <r>
    <x v="1112"/>
    <x v="8"/>
    <x v="1"/>
    <n v="0.33460329999999999"/>
    <x v="15"/>
    <n v="6"/>
    <x v="0"/>
    <x v="1"/>
  </r>
  <r>
    <x v="1112"/>
    <x v="9"/>
    <x v="1"/>
    <n v="0.36562519999999998"/>
    <x v="15"/>
    <n v="6"/>
    <x v="0"/>
    <x v="1"/>
  </r>
  <r>
    <x v="1112"/>
    <x v="10"/>
    <x v="1"/>
    <n v="0.36891629999999997"/>
    <x v="15"/>
    <n v="6"/>
    <x v="0"/>
    <x v="1"/>
  </r>
  <r>
    <x v="1112"/>
    <x v="12"/>
    <x v="1"/>
    <n v="0.42247069999999998"/>
    <x v="15"/>
    <n v="6"/>
    <x v="0"/>
    <x v="1"/>
  </r>
  <r>
    <x v="1112"/>
    <x v="18"/>
    <x v="1"/>
    <n v="0.47985850000000002"/>
    <x v="15"/>
    <n v="6"/>
    <x v="0"/>
    <x v="1"/>
  </r>
  <r>
    <x v="1112"/>
    <x v="19"/>
    <x v="1"/>
    <n v="0.49090980000000001"/>
    <x v="15"/>
    <n v="6"/>
    <x v="0"/>
    <x v="1"/>
  </r>
  <r>
    <x v="1112"/>
    <x v="13"/>
    <x v="1"/>
    <n v="0.13673009999999999"/>
    <x v="15"/>
    <n v="6"/>
    <x v="0"/>
    <x v="1"/>
  </r>
  <r>
    <x v="1112"/>
    <x v="20"/>
    <x v="1"/>
    <n v="0.41280329999999998"/>
    <x v="15"/>
    <n v="6"/>
    <x v="0"/>
    <x v="1"/>
  </r>
  <r>
    <x v="1113"/>
    <x v="0"/>
    <x v="3"/>
    <n v="0.91579999999999995"/>
    <x v="15"/>
    <n v="7"/>
    <x v="0"/>
    <x v="1"/>
  </r>
  <r>
    <x v="1113"/>
    <x v="14"/>
    <x v="3"/>
    <n v="1.6464000000000001"/>
    <x v="15"/>
    <n v="7"/>
    <x v="0"/>
    <x v="1"/>
  </r>
  <r>
    <x v="1113"/>
    <x v="2"/>
    <x v="3"/>
    <n v="1.6726000000000001"/>
    <x v="15"/>
    <n v="7"/>
    <x v="0"/>
    <x v="1"/>
  </r>
  <r>
    <x v="1113"/>
    <x v="5"/>
    <x v="3"/>
    <n v="1.2538"/>
    <x v="15"/>
    <n v="7"/>
    <x v="0"/>
    <x v="1"/>
  </r>
  <r>
    <x v="1113"/>
    <x v="6"/>
    <x v="3"/>
    <n v="1.6040000000000001"/>
    <x v="15"/>
    <n v="7"/>
    <x v="0"/>
    <x v="1"/>
  </r>
  <r>
    <x v="1113"/>
    <x v="15"/>
    <x v="3"/>
    <n v="1.7715000000000001"/>
    <x v="15"/>
    <n v="7"/>
    <x v="0"/>
    <x v="1"/>
  </r>
  <r>
    <x v="1113"/>
    <x v="8"/>
    <x v="3"/>
    <n v="1.7996000000000001"/>
    <x v="15"/>
    <n v="7"/>
    <x v="0"/>
    <x v="1"/>
  </r>
  <r>
    <x v="1113"/>
    <x v="9"/>
    <x v="3"/>
    <n v="1.9596"/>
    <x v="15"/>
    <n v="7"/>
    <x v="0"/>
    <x v="1"/>
  </r>
  <r>
    <x v="1113"/>
    <x v="10"/>
    <x v="3"/>
    <n v="1.9816"/>
    <x v="15"/>
    <n v="7"/>
    <x v="0"/>
    <x v="1"/>
  </r>
  <r>
    <x v="1113"/>
    <x v="12"/>
    <x v="3"/>
    <n v="2.2604000000000002"/>
    <x v="15"/>
    <n v="7"/>
    <x v="0"/>
    <x v="1"/>
  </r>
  <r>
    <x v="1113"/>
    <x v="18"/>
    <x v="3"/>
    <n v="2.5661999999999998"/>
    <x v="15"/>
    <n v="7"/>
    <x v="0"/>
    <x v="1"/>
  </r>
  <r>
    <x v="1113"/>
    <x v="19"/>
    <x v="3"/>
    <n v="2.6457000000000002"/>
    <x v="15"/>
    <n v="7"/>
    <x v="0"/>
    <x v="1"/>
  </r>
  <r>
    <x v="1113"/>
    <x v="13"/>
    <x v="3"/>
    <n v="1.1821999999999999"/>
    <x v="15"/>
    <n v="7"/>
    <x v="0"/>
    <x v="1"/>
  </r>
  <r>
    <x v="1113"/>
    <x v="20"/>
    <x v="3"/>
    <n v="2.2686000000000002"/>
    <x v="15"/>
    <n v="7"/>
    <x v="0"/>
    <x v="1"/>
  </r>
  <r>
    <x v="1113"/>
    <x v="0"/>
    <x v="2"/>
    <n v="0.51394280000000003"/>
    <x v="15"/>
    <n v="7"/>
    <x v="0"/>
    <x v="1"/>
  </r>
  <r>
    <x v="1113"/>
    <x v="14"/>
    <x v="2"/>
    <n v="0.83453659999999996"/>
    <x v="15"/>
    <n v="7"/>
    <x v="0"/>
    <x v="1"/>
  </r>
  <r>
    <x v="1113"/>
    <x v="2"/>
    <x v="2"/>
    <n v="0.85583750000000003"/>
    <x v="15"/>
    <n v="7"/>
    <x v="0"/>
    <x v="1"/>
  </r>
  <r>
    <x v="1113"/>
    <x v="5"/>
    <x v="2"/>
    <n v="0.92176749999999996"/>
    <x v="15"/>
    <n v="7"/>
    <x v="0"/>
    <x v="1"/>
  </r>
  <r>
    <x v="1113"/>
    <x v="6"/>
    <x v="2"/>
    <n v="0.80727490000000002"/>
    <x v="15"/>
    <n v="7"/>
    <x v="0"/>
    <x v="1"/>
  </r>
  <r>
    <x v="1113"/>
    <x v="15"/>
    <x v="2"/>
    <n v="0.80588389999999999"/>
    <x v="15"/>
    <n v="7"/>
    <x v="0"/>
    <x v="1"/>
  </r>
  <r>
    <x v="1113"/>
    <x v="8"/>
    <x v="2"/>
    <n v="0.82872950000000001"/>
    <x v="15"/>
    <n v="7"/>
    <x v="0"/>
    <x v="1"/>
  </r>
  <r>
    <x v="1113"/>
    <x v="9"/>
    <x v="2"/>
    <n v="0.95881059999999996"/>
    <x v="15"/>
    <n v="7"/>
    <x v="0"/>
    <x v="1"/>
  </r>
  <r>
    <x v="1113"/>
    <x v="10"/>
    <x v="2"/>
    <n v="0.97669680000000003"/>
    <x v="15"/>
    <n v="7"/>
    <x v="0"/>
    <x v="1"/>
  </r>
  <r>
    <x v="1113"/>
    <x v="12"/>
    <x v="2"/>
    <n v="1.2033640000000001"/>
    <x v="15"/>
    <n v="7"/>
    <x v="0"/>
    <x v="1"/>
  </r>
  <r>
    <x v="1113"/>
    <x v="18"/>
    <x v="2"/>
    <n v="1.877812"/>
    <x v="15"/>
    <n v="7"/>
    <x v="0"/>
    <x v="1"/>
  </r>
  <r>
    <x v="1113"/>
    <x v="19"/>
    <x v="2"/>
    <n v="1.8783859999999999"/>
    <x v="15"/>
    <n v="7"/>
    <x v="0"/>
    <x v="1"/>
  </r>
  <r>
    <x v="1113"/>
    <x v="13"/>
    <x v="2"/>
    <n v="0.82189460000000003"/>
    <x v="15"/>
    <n v="7"/>
    <x v="0"/>
    <x v="1"/>
  </r>
  <r>
    <x v="1113"/>
    <x v="20"/>
    <x v="2"/>
    <n v="1.5718000000000001"/>
    <x v="15"/>
    <n v="7"/>
    <x v="0"/>
    <x v="1"/>
  </r>
  <r>
    <x v="1113"/>
    <x v="0"/>
    <x v="0"/>
    <n v="0.23061000000000001"/>
    <x v="15"/>
    <n v="7"/>
    <x v="0"/>
    <x v="1"/>
  </r>
  <r>
    <x v="1113"/>
    <x v="14"/>
    <x v="0"/>
    <n v="0.504"/>
    <x v="15"/>
    <n v="7"/>
    <x v="0"/>
    <x v="1"/>
  </r>
  <r>
    <x v="1113"/>
    <x v="2"/>
    <x v="0"/>
    <n v="0.504"/>
    <x v="15"/>
    <n v="7"/>
    <x v="0"/>
    <x v="1"/>
  </r>
  <r>
    <x v="1113"/>
    <x v="5"/>
    <x v="0"/>
    <n v="0.18779000000000001"/>
    <x v="15"/>
    <n v="7"/>
    <x v="0"/>
    <x v="1"/>
  </r>
  <r>
    <x v="1113"/>
    <x v="6"/>
    <x v="0"/>
    <n v="0.49679000000000001"/>
    <x v="15"/>
    <n v="7"/>
    <x v="0"/>
    <x v="1"/>
  </r>
  <r>
    <x v="1113"/>
    <x v="15"/>
    <x v="0"/>
    <n v="0.63436000000000003"/>
    <x v="15"/>
    <n v="7"/>
    <x v="0"/>
    <x v="1"/>
  </r>
  <r>
    <x v="1113"/>
    <x v="8"/>
    <x v="0"/>
    <n v="0.63436000000000003"/>
    <x v="15"/>
    <n v="7"/>
    <x v="0"/>
    <x v="1"/>
  </r>
  <r>
    <x v="1113"/>
    <x v="9"/>
    <x v="0"/>
    <n v="0.63436000000000003"/>
    <x v="15"/>
    <n v="7"/>
    <x v="0"/>
    <x v="1"/>
  </r>
  <r>
    <x v="1113"/>
    <x v="10"/>
    <x v="0"/>
    <n v="0.63436000000000003"/>
    <x v="15"/>
    <n v="7"/>
    <x v="0"/>
    <x v="1"/>
  </r>
  <r>
    <x v="1113"/>
    <x v="12"/>
    <x v="0"/>
    <n v="0.63436000000000003"/>
    <x v="15"/>
    <n v="7"/>
    <x v="0"/>
    <x v="1"/>
  </r>
  <r>
    <x v="1113"/>
    <x v="18"/>
    <x v="0"/>
    <n v="0.20852999999999999"/>
    <x v="15"/>
    <n v="7"/>
    <x v="0"/>
    <x v="1"/>
  </r>
  <r>
    <x v="1113"/>
    <x v="19"/>
    <x v="0"/>
    <n v="0.27259"/>
    <x v="15"/>
    <n v="7"/>
    <x v="0"/>
    <x v="1"/>
  </r>
  <r>
    <x v="1113"/>
    <x v="13"/>
    <x v="0"/>
    <n v="0.2243"/>
    <x v="15"/>
    <n v="7"/>
    <x v="0"/>
    <x v="1"/>
  </r>
  <r>
    <x v="1113"/>
    <x v="20"/>
    <x v="0"/>
    <n v="0.27259"/>
    <x v="15"/>
    <n v="7"/>
    <x v="0"/>
    <x v="1"/>
  </r>
  <r>
    <x v="1113"/>
    <x v="0"/>
    <x v="1"/>
    <n v="0.17124719999999999"/>
    <x v="15"/>
    <n v="7"/>
    <x v="0"/>
    <x v="1"/>
  </r>
  <r>
    <x v="1113"/>
    <x v="14"/>
    <x v="1"/>
    <n v="0.30786340000000001"/>
    <x v="15"/>
    <n v="7"/>
    <x v="0"/>
    <x v="1"/>
  </r>
  <r>
    <x v="1113"/>
    <x v="2"/>
    <x v="1"/>
    <n v="0.3127626"/>
    <x v="15"/>
    <n v="7"/>
    <x v="0"/>
    <x v="1"/>
  </r>
  <r>
    <x v="1113"/>
    <x v="5"/>
    <x v="1"/>
    <n v="0.1442425"/>
    <x v="15"/>
    <n v="7"/>
    <x v="0"/>
    <x v="1"/>
  </r>
  <r>
    <x v="1113"/>
    <x v="6"/>
    <x v="1"/>
    <n v="0.29993500000000001"/>
    <x v="15"/>
    <n v="7"/>
    <x v="0"/>
    <x v="1"/>
  </r>
  <r>
    <x v="1113"/>
    <x v="15"/>
    <x v="1"/>
    <n v="0.3312561"/>
    <x v="15"/>
    <n v="7"/>
    <x v="0"/>
    <x v="1"/>
  </r>
  <r>
    <x v="1113"/>
    <x v="8"/>
    <x v="1"/>
    <n v="0.33651059999999999"/>
    <x v="15"/>
    <n v="7"/>
    <x v="0"/>
    <x v="1"/>
  </r>
  <r>
    <x v="1113"/>
    <x v="9"/>
    <x v="1"/>
    <n v="0.36642930000000001"/>
    <x v="15"/>
    <n v="7"/>
    <x v="0"/>
    <x v="1"/>
  </r>
  <r>
    <x v="1113"/>
    <x v="10"/>
    <x v="1"/>
    <n v="0.37054310000000001"/>
    <x v="15"/>
    <n v="7"/>
    <x v="0"/>
    <x v="1"/>
  </r>
  <r>
    <x v="1113"/>
    <x v="12"/>
    <x v="1"/>
    <n v="0.42267640000000001"/>
    <x v="15"/>
    <n v="7"/>
    <x v="0"/>
    <x v="1"/>
  </r>
  <r>
    <x v="1113"/>
    <x v="18"/>
    <x v="1"/>
    <n v="0.47985850000000002"/>
    <x v="15"/>
    <n v="7"/>
    <x v="0"/>
    <x v="1"/>
  </r>
  <r>
    <x v="1113"/>
    <x v="19"/>
    <x v="1"/>
    <n v="0.49472440000000001"/>
    <x v="15"/>
    <n v="7"/>
    <x v="0"/>
    <x v="1"/>
  </r>
  <r>
    <x v="1113"/>
    <x v="13"/>
    <x v="1"/>
    <n v="0.1360053"/>
    <x v="15"/>
    <n v="7"/>
    <x v="0"/>
    <x v="1"/>
  </r>
  <r>
    <x v="1113"/>
    <x v="20"/>
    <x v="1"/>
    <n v="0.42420970000000002"/>
    <x v="15"/>
    <n v="7"/>
    <x v="0"/>
    <x v="1"/>
  </r>
  <r>
    <x v="1114"/>
    <x v="0"/>
    <x v="3"/>
    <n v="0.91400000000000003"/>
    <x v="15"/>
    <n v="8"/>
    <x v="0"/>
    <x v="1"/>
  </r>
  <r>
    <x v="1114"/>
    <x v="14"/>
    <x v="3"/>
    <n v="1.659"/>
    <x v="15"/>
    <n v="8"/>
    <x v="0"/>
    <x v="1"/>
  </r>
  <r>
    <x v="1114"/>
    <x v="2"/>
    <x v="3"/>
    <n v="1.6835"/>
    <x v="15"/>
    <n v="8"/>
    <x v="0"/>
    <x v="1"/>
  </r>
  <r>
    <x v="1114"/>
    <x v="5"/>
    <x v="3"/>
    <n v="1.2641"/>
    <x v="15"/>
    <n v="8"/>
    <x v="0"/>
    <x v="1"/>
  </r>
  <r>
    <x v="1114"/>
    <x v="6"/>
    <x v="3"/>
    <n v="1.6140000000000001"/>
    <x v="15"/>
    <n v="8"/>
    <x v="0"/>
    <x v="1"/>
  </r>
  <r>
    <x v="1114"/>
    <x v="15"/>
    <x v="3"/>
    <n v="1.7733000000000001"/>
    <x v="15"/>
    <n v="8"/>
    <x v="0"/>
    <x v="1"/>
  </r>
  <r>
    <x v="1114"/>
    <x v="8"/>
    <x v="3"/>
    <n v="1.7992999999999999"/>
    <x v="15"/>
    <n v="8"/>
    <x v="0"/>
    <x v="1"/>
  </r>
  <r>
    <x v="1114"/>
    <x v="9"/>
    <x v="3"/>
    <n v="1.962"/>
    <x v="15"/>
    <n v="8"/>
    <x v="0"/>
    <x v="1"/>
  </r>
  <r>
    <x v="1114"/>
    <x v="10"/>
    <x v="3"/>
    <n v="1.9871000000000001"/>
    <x v="15"/>
    <n v="8"/>
    <x v="0"/>
    <x v="1"/>
  </r>
  <r>
    <x v="1114"/>
    <x v="12"/>
    <x v="3"/>
    <n v="2.2681"/>
    <x v="15"/>
    <n v="8"/>
    <x v="0"/>
    <x v="1"/>
  </r>
  <r>
    <x v="1114"/>
    <x v="18"/>
    <x v="3"/>
    <n v="2.6392000000000002"/>
    <x v="15"/>
    <n v="8"/>
    <x v="0"/>
    <x v="1"/>
  </r>
  <r>
    <x v="1114"/>
    <x v="19"/>
    <x v="3"/>
    <n v="2.7246999999999999"/>
    <x v="15"/>
    <n v="8"/>
    <x v="0"/>
    <x v="1"/>
  </r>
  <r>
    <x v="1114"/>
    <x v="13"/>
    <x v="3"/>
    <n v="1.1941999999999999"/>
    <x v="15"/>
    <n v="8"/>
    <x v="0"/>
    <x v="1"/>
  </r>
  <r>
    <x v="1114"/>
    <x v="20"/>
    <x v="3"/>
    <n v="2.3176000000000001"/>
    <x v="15"/>
    <n v="8"/>
    <x v="0"/>
    <x v="1"/>
  </r>
  <r>
    <x v="1114"/>
    <x v="0"/>
    <x v="2"/>
    <n v="0.51247940000000003"/>
    <x v="15"/>
    <n v="8"/>
    <x v="0"/>
    <x v="1"/>
  </r>
  <r>
    <x v="1114"/>
    <x v="14"/>
    <x v="2"/>
    <n v="0.84478039999999999"/>
    <x v="15"/>
    <n v="8"/>
    <x v="0"/>
    <x v="1"/>
  </r>
  <r>
    <x v="1114"/>
    <x v="2"/>
    <x v="2"/>
    <n v="0.86469929999999995"/>
    <x v="15"/>
    <n v="8"/>
    <x v="0"/>
    <x v="1"/>
  </r>
  <r>
    <x v="1114"/>
    <x v="5"/>
    <x v="2"/>
    <n v="0.93088249999999995"/>
    <x v="15"/>
    <n v="8"/>
    <x v="0"/>
    <x v="1"/>
  </r>
  <r>
    <x v="1114"/>
    <x v="6"/>
    <x v="2"/>
    <n v="0.81540500000000005"/>
    <x v="15"/>
    <n v="8"/>
    <x v="0"/>
    <x v="1"/>
  </r>
  <r>
    <x v="1114"/>
    <x v="15"/>
    <x v="2"/>
    <n v="0.80734740000000005"/>
    <x v="15"/>
    <n v="8"/>
    <x v="0"/>
    <x v="1"/>
  </r>
  <r>
    <x v="1114"/>
    <x v="8"/>
    <x v="2"/>
    <n v="0.82848540000000004"/>
    <x v="15"/>
    <n v="8"/>
    <x v="0"/>
    <x v="1"/>
  </r>
  <r>
    <x v="1114"/>
    <x v="9"/>
    <x v="2"/>
    <n v="0.960762"/>
    <x v="15"/>
    <n v="8"/>
    <x v="0"/>
    <x v="1"/>
  </r>
  <r>
    <x v="1114"/>
    <x v="10"/>
    <x v="2"/>
    <n v="0.9811685"/>
    <x v="15"/>
    <n v="8"/>
    <x v="0"/>
    <x v="1"/>
  </r>
  <r>
    <x v="1114"/>
    <x v="12"/>
    <x v="2"/>
    <n v="1.209624"/>
    <x v="15"/>
    <n v="8"/>
    <x v="0"/>
    <x v="1"/>
  </r>
  <r>
    <x v="1114"/>
    <x v="18"/>
    <x v="2"/>
    <n v="1.9371609999999999"/>
    <x v="15"/>
    <n v="8"/>
    <x v="0"/>
    <x v="1"/>
  </r>
  <r>
    <x v="1114"/>
    <x v="19"/>
    <x v="2"/>
    <n v="1.9426129999999999"/>
    <x v="15"/>
    <n v="8"/>
    <x v="0"/>
    <x v="1"/>
  </r>
  <r>
    <x v="1114"/>
    <x v="13"/>
    <x v="2"/>
    <n v="0.83251419999999998"/>
    <x v="15"/>
    <n v="8"/>
    <x v="0"/>
    <x v="1"/>
  </r>
  <r>
    <x v="1114"/>
    <x v="20"/>
    <x v="2"/>
    <n v="1.6116379999999999"/>
    <x v="15"/>
    <n v="8"/>
    <x v="0"/>
    <x v="1"/>
  </r>
  <r>
    <x v="1114"/>
    <x v="0"/>
    <x v="0"/>
    <n v="0.23061000000000001"/>
    <x v="15"/>
    <n v="8"/>
    <x v="0"/>
    <x v="1"/>
  </r>
  <r>
    <x v="1114"/>
    <x v="14"/>
    <x v="0"/>
    <n v="0.504"/>
    <x v="15"/>
    <n v="8"/>
    <x v="0"/>
    <x v="1"/>
  </r>
  <r>
    <x v="1114"/>
    <x v="2"/>
    <x v="0"/>
    <n v="0.504"/>
    <x v="15"/>
    <n v="8"/>
    <x v="0"/>
    <x v="1"/>
  </r>
  <r>
    <x v="1114"/>
    <x v="5"/>
    <x v="0"/>
    <n v="0.18779000000000001"/>
    <x v="15"/>
    <n v="8"/>
    <x v="0"/>
    <x v="1"/>
  </r>
  <r>
    <x v="1114"/>
    <x v="6"/>
    <x v="0"/>
    <n v="0.49679000000000001"/>
    <x v="15"/>
    <n v="8"/>
    <x v="0"/>
    <x v="1"/>
  </r>
  <r>
    <x v="1114"/>
    <x v="15"/>
    <x v="0"/>
    <n v="0.63436000000000003"/>
    <x v="15"/>
    <n v="8"/>
    <x v="0"/>
    <x v="1"/>
  </r>
  <r>
    <x v="1114"/>
    <x v="8"/>
    <x v="0"/>
    <n v="0.63436000000000003"/>
    <x v="15"/>
    <n v="8"/>
    <x v="0"/>
    <x v="1"/>
  </r>
  <r>
    <x v="1114"/>
    <x v="9"/>
    <x v="0"/>
    <n v="0.63436000000000003"/>
    <x v="15"/>
    <n v="8"/>
    <x v="0"/>
    <x v="1"/>
  </r>
  <r>
    <x v="1114"/>
    <x v="10"/>
    <x v="0"/>
    <n v="0.63436000000000003"/>
    <x v="15"/>
    <n v="8"/>
    <x v="0"/>
    <x v="1"/>
  </r>
  <r>
    <x v="1114"/>
    <x v="12"/>
    <x v="0"/>
    <n v="0.63436000000000003"/>
    <x v="15"/>
    <n v="8"/>
    <x v="0"/>
    <x v="1"/>
  </r>
  <r>
    <x v="1114"/>
    <x v="18"/>
    <x v="0"/>
    <n v="0.20852999999999999"/>
    <x v="15"/>
    <n v="8"/>
    <x v="0"/>
    <x v="1"/>
  </r>
  <r>
    <x v="1114"/>
    <x v="19"/>
    <x v="0"/>
    <n v="0.27259"/>
    <x v="15"/>
    <n v="8"/>
    <x v="0"/>
    <x v="1"/>
  </r>
  <r>
    <x v="1114"/>
    <x v="13"/>
    <x v="0"/>
    <n v="0.2243"/>
    <x v="15"/>
    <n v="8"/>
    <x v="0"/>
    <x v="1"/>
  </r>
  <r>
    <x v="1114"/>
    <x v="20"/>
    <x v="0"/>
    <n v="0.27259"/>
    <x v="15"/>
    <n v="8"/>
    <x v="0"/>
    <x v="1"/>
  </r>
  <r>
    <x v="1114"/>
    <x v="0"/>
    <x v="1"/>
    <n v="0.1709106"/>
    <x v="15"/>
    <n v="8"/>
    <x v="0"/>
    <x v="1"/>
  </r>
  <r>
    <x v="1114"/>
    <x v="14"/>
    <x v="1"/>
    <n v="0.31021949999999998"/>
    <x v="15"/>
    <n v="8"/>
    <x v="0"/>
    <x v="1"/>
  </r>
  <r>
    <x v="1114"/>
    <x v="2"/>
    <x v="1"/>
    <n v="0.31480079999999999"/>
    <x v="15"/>
    <n v="8"/>
    <x v="0"/>
    <x v="1"/>
  </r>
  <r>
    <x v="1114"/>
    <x v="5"/>
    <x v="1"/>
    <n v="0.14542740000000001"/>
    <x v="15"/>
    <n v="8"/>
    <x v="0"/>
    <x v="1"/>
  </r>
  <r>
    <x v="1114"/>
    <x v="6"/>
    <x v="1"/>
    <n v="0.30180489999999999"/>
    <x v="15"/>
    <n v="8"/>
    <x v="0"/>
    <x v="1"/>
  </r>
  <r>
    <x v="1114"/>
    <x v="15"/>
    <x v="1"/>
    <n v="0.33159270000000002"/>
    <x v="15"/>
    <n v="8"/>
    <x v="0"/>
    <x v="1"/>
  </r>
  <r>
    <x v="1114"/>
    <x v="8"/>
    <x v="1"/>
    <n v="0.33645449999999999"/>
    <x v="15"/>
    <n v="8"/>
    <x v="0"/>
    <x v="1"/>
  </r>
  <r>
    <x v="1114"/>
    <x v="9"/>
    <x v="1"/>
    <n v="0.36687809999999998"/>
    <x v="15"/>
    <n v="8"/>
    <x v="0"/>
    <x v="1"/>
  </r>
  <r>
    <x v="1114"/>
    <x v="10"/>
    <x v="1"/>
    <n v="0.3715715"/>
    <x v="15"/>
    <n v="8"/>
    <x v="0"/>
    <x v="1"/>
  </r>
  <r>
    <x v="1114"/>
    <x v="12"/>
    <x v="1"/>
    <n v="0.4241163"/>
    <x v="15"/>
    <n v="8"/>
    <x v="0"/>
    <x v="1"/>
  </r>
  <r>
    <x v="1114"/>
    <x v="18"/>
    <x v="1"/>
    <n v="0.49350889999999997"/>
    <x v="15"/>
    <n v="8"/>
    <x v="0"/>
    <x v="1"/>
  </r>
  <r>
    <x v="1114"/>
    <x v="19"/>
    <x v="1"/>
    <n v="0.50949670000000002"/>
    <x v="15"/>
    <n v="8"/>
    <x v="0"/>
    <x v="1"/>
  </r>
  <r>
    <x v="1114"/>
    <x v="13"/>
    <x v="1"/>
    <n v="0.1373858"/>
    <x v="15"/>
    <n v="8"/>
    <x v="0"/>
    <x v="1"/>
  </r>
  <r>
    <x v="1114"/>
    <x v="20"/>
    <x v="1"/>
    <n v="0.43337229999999999"/>
    <x v="15"/>
    <n v="8"/>
    <x v="0"/>
    <x v="1"/>
  </r>
  <r>
    <x v="1115"/>
    <x v="0"/>
    <x v="3"/>
    <n v="0.91539999999999999"/>
    <x v="15"/>
    <n v="9"/>
    <x v="0"/>
    <x v="1"/>
  </r>
  <r>
    <x v="1115"/>
    <x v="14"/>
    <x v="3"/>
    <n v="1.6642999999999999"/>
    <x v="15"/>
    <n v="9"/>
    <x v="0"/>
    <x v="1"/>
  </r>
  <r>
    <x v="1115"/>
    <x v="2"/>
    <x v="3"/>
    <n v="1.6898"/>
    <x v="15"/>
    <n v="9"/>
    <x v="0"/>
    <x v="1"/>
  </r>
  <r>
    <x v="1115"/>
    <x v="5"/>
    <x v="3"/>
    <n v="1.2701"/>
    <x v="15"/>
    <n v="9"/>
    <x v="0"/>
    <x v="1"/>
  </r>
  <r>
    <x v="1115"/>
    <x v="6"/>
    <x v="3"/>
    <n v="1.6148"/>
    <x v="15"/>
    <n v="9"/>
    <x v="0"/>
    <x v="1"/>
  </r>
  <r>
    <x v="1115"/>
    <x v="15"/>
    <x v="3"/>
    <n v="1.7621"/>
    <x v="15"/>
    <n v="9"/>
    <x v="0"/>
    <x v="1"/>
  </r>
  <r>
    <x v="1115"/>
    <x v="8"/>
    <x v="3"/>
    <n v="1.7858000000000001"/>
    <x v="15"/>
    <n v="9"/>
    <x v="0"/>
    <x v="1"/>
  </r>
  <r>
    <x v="1115"/>
    <x v="9"/>
    <x v="3"/>
    <n v="1.9588000000000001"/>
    <x v="15"/>
    <n v="9"/>
    <x v="0"/>
    <x v="1"/>
  </r>
  <r>
    <x v="1115"/>
    <x v="10"/>
    <x v="3"/>
    <n v="1.968"/>
    <x v="15"/>
    <n v="9"/>
    <x v="0"/>
    <x v="1"/>
  </r>
  <r>
    <x v="1115"/>
    <x v="12"/>
    <x v="3"/>
    <n v="2.2667000000000002"/>
    <x v="15"/>
    <n v="9"/>
    <x v="0"/>
    <x v="1"/>
  </r>
  <r>
    <x v="1115"/>
    <x v="18"/>
    <x v="3"/>
    <n v="2.6172"/>
    <x v="15"/>
    <n v="9"/>
    <x v="0"/>
    <x v="1"/>
  </r>
  <r>
    <x v="1115"/>
    <x v="19"/>
    <x v="3"/>
    <n v="2.706"/>
    <x v="15"/>
    <n v="9"/>
    <x v="0"/>
    <x v="1"/>
  </r>
  <r>
    <x v="1115"/>
    <x v="13"/>
    <x v="3"/>
    <n v="1.1928000000000001"/>
    <x v="15"/>
    <n v="9"/>
    <x v="0"/>
    <x v="1"/>
  </r>
  <r>
    <x v="1115"/>
    <x v="20"/>
    <x v="3"/>
    <n v="2.3176000000000001"/>
    <x v="15"/>
    <n v="9"/>
    <x v="0"/>
    <x v="1"/>
  </r>
  <r>
    <x v="1115"/>
    <x v="0"/>
    <x v="2"/>
    <n v="0.51361760000000001"/>
    <x v="15"/>
    <n v="9"/>
    <x v="0"/>
    <x v="1"/>
  </r>
  <r>
    <x v="1115"/>
    <x v="14"/>
    <x v="2"/>
    <n v="0.84908939999999999"/>
    <x v="15"/>
    <n v="9"/>
    <x v="0"/>
    <x v="1"/>
  </r>
  <r>
    <x v="1115"/>
    <x v="2"/>
    <x v="2"/>
    <n v="0.86982119999999996"/>
    <x v="15"/>
    <n v="9"/>
    <x v="0"/>
    <x v="1"/>
  </r>
  <r>
    <x v="1115"/>
    <x v="5"/>
    <x v="2"/>
    <n v="0.93619229999999998"/>
    <x v="15"/>
    <n v="9"/>
    <x v="0"/>
    <x v="1"/>
  </r>
  <r>
    <x v="1115"/>
    <x v="6"/>
    <x v="2"/>
    <n v="0.81605559999999999"/>
    <x v="15"/>
    <n v="9"/>
    <x v="0"/>
    <x v="1"/>
  </r>
  <r>
    <x v="1115"/>
    <x v="15"/>
    <x v="2"/>
    <n v="0.7982416"/>
    <x v="15"/>
    <n v="9"/>
    <x v="0"/>
    <x v="1"/>
  </r>
  <r>
    <x v="1115"/>
    <x v="8"/>
    <x v="2"/>
    <n v="0.81750979999999995"/>
    <x v="15"/>
    <n v="9"/>
    <x v="0"/>
    <x v="1"/>
  </r>
  <r>
    <x v="1115"/>
    <x v="9"/>
    <x v="2"/>
    <n v="0.95816029999999996"/>
    <x v="15"/>
    <n v="9"/>
    <x v="0"/>
    <x v="1"/>
  </r>
  <r>
    <x v="1115"/>
    <x v="10"/>
    <x v="2"/>
    <n v="0.9656401"/>
    <x v="15"/>
    <n v="9"/>
    <x v="0"/>
    <x v="1"/>
  </r>
  <r>
    <x v="1115"/>
    <x v="12"/>
    <x v="2"/>
    <n v="1.208485"/>
    <x v="15"/>
    <n v="9"/>
    <x v="0"/>
    <x v="1"/>
  </r>
  <r>
    <x v="1115"/>
    <x v="18"/>
    <x v="2"/>
    <n v="1.9192750000000001"/>
    <x v="15"/>
    <n v="9"/>
    <x v="0"/>
    <x v="1"/>
  </r>
  <r>
    <x v="1115"/>
    <x v="19"/>
    <x v="2"/>
    <n v="1.9274100000000001"/>
    <x v="15"/>
    <n v="9"/>
    <x v="0"/>
    <x v="1"/>
  </r>
  <r>
    <x v="1115"/>
    <x v="13"/>
    <x v="2"/>
    <n v="0.83127519999999999"/>
    <x v="15"/>
    <n v="9"/>
    <x v="0"/>
    <x v="1"/>
  </r>
  <r>
    <x v="1115"/>
    <x v="20"/>
    <x v="2"/>
    <n v="1.6116379999999999"/>
    <x v="15"/>
    <n v="9"/>
    <x v="0"/>
    <x v="1"/>
  </r>
  <r>
    <x v="1115"/>
    <x v="0"/>
    <x v="0"/>
    <n v="0.23061000000000001"/>
    <x v="15"/>
    <n v="9"/>
    <x v="0"/>
    <x v="1"/>
  </r>
  <r>
    <x v="1115"/>
    <x v="14"/>
    <x v="0"/>
    <n v="0.504"/>
    <x v="15"/>
    <n v="9"/>
    <x v="0"/>
    <x v="1"/>
  </r>
  <r>
    <x v="1115"/>
    <x v="2"/>
    <x v="0"/>
    <n v="0.504"/>
    <x v="15"/>
    <n v="9"/>
    <x v="0"/>
    <x v="1"/>
  </r>
  <r>
    <x v="1115"/>
    <x v="5"/>
    <x v="0"/>
    <n v="0.18779000000000001"/>
    <x v="15"/>
    <n v="9"/>
    <x v="0"/>
    <x v="1"/>
  </r>
  <r>
    <x v="1115"/>
    <x v="6"/>
    <x v="0"/>
    <n v="0.49679000000000001"/>
    <x v="15"/>
    <n v="9"/>
    <x v="0"/>
    <x v="1"/>
  </r>
  <r>
    <x v="1115"/>
    <x v="15"/>
    <x v="0"/>
    <n v="0.63436000000000003"/>
    <x v="15"/>
    <n v="9"/>
    <x v="0"/>
    <x v="1"/>
  </r>
  <r>
    <x v="1115"/>
    <x v="8"/>
    <x v="0"/>
    <n v="0.63436000000000003"/>
    <x v="15"/>
    <n v="9"/>
    <x v="0"/>
    <x v="1"/>
  </r>
  <r>
    <x v="1115"/>
    <x v="9"/>
    <x v="0"/>
    <n v="0.63436000000000003"/>
    <x v="15"/>
    <n v="9"/>
    <x v="0"/>
    <x v="1"/>
  </r>
  <r>
    <x v="1115"/>
    <x v="10"/>
    <x v="0"/>
    <n v="0.63436000000000003"/>
    <x v="15"/>
    <n v="9"/>
    <x v="0"/>
    <x v="1"/>
  </r>
  <r>
    <x v="1115"/>
    <x v="12"/>
    <x v="0"/>
    <n v="0.63436000000000003"/>
    <x v="15"/>
    <n v="9"/>
    <x v="0"/>
    <x v="1"/>
  </r>
  <r>
    <x v="1115"/>
    <x v="18"/>
    <x v="0"/>
    <n v="0.20852999999999999"/>
    <x v="15"/>
    <n v="9"/>
    <x v="0"/>
    <x v="1"/>
  </r>
  <r>
    <x v="1115"/>
    <x v="19"/>
    <x v="0"/>
    <n v="0.27259"/>
    <x v="15"/>
    <n v="9"/>
    <x v="0"/>
    <x v="1"/>
  </r>
  <r>
    <x v="1115"/>
    <x v="13"/>
    <x v="0"/>
    <n v="0.2243"/>
    <x v="15"/>
    <n v="9"/>
    <x v="0"/>
    <x v="1"/>
  </r>
  <r>
    <x v="1115"/>
    <x v="20"/>
    <x v="0"/>
    <n v="0.27259"/>
    <x v="15"/>
    <n v="9"/>
    <x v="0"/>
    <x v="1"/>
  </r>
  <r>
    <x v="1115"/>
    <x v="0"/>
    <x v="1"/>
    <n v="0.1711724"/>
    <x v="15"/>
    <n v="9"/>
    <x v="0"/>
    <x v="1"/>
  </r>
  <r>
    <x v="1115"/>
    <x v="14"/>
    <x v="1"/>
    <n v="0.3112106"/>
    <x v="15"/>
    <n v="9"/>
    <x v="0"/>
    <x v="1"/>
  </r>
  <r>
    <x v="1115"/>
    <x v="2"/>
    <x v="1"/>
    <n v="0.31597890000000001"/>
    <x v="15"/>
    <n v="9"/>
    <x v="0"/>
    <x v="1"/>
  </r>
  <r>
    <x v="1115"/>
    <x v="5"/>
    <x v="1"/>
    <n v="0.14611769999999999"/>
    <x v="15"/>
    <n v="9"/>
    <x v="0"/>
    <x v="1"/>
  </r>
  <r>
    <x v="1115"/>
    <x v="6"/>
    <x v="1"/>
    <n v="0.30195450000000001"/>
    <x v="15"/>
    <n v="9"/>
    <x v="0"/>
    <x v="1"/>
  </r>
  <r>
    <x v="1115"/>
    <x v="15"/>
    <x v="1"/>
    <n v="0.32949840000000002"/>
    <x v="15"/>
    <n v="9"/>
    <x v="0"/>
    <x v="1"/>
  </r>
  <r>
    <x v="1115"/>
    <x v="8"/>
    <x v="1"/>
    <n v="0.33393010000000001"/>
    <x v="15"/>
    <n v="9"/>
    <x v="0"/>
    <x v="1"/>
  </r>
  <r>
    <x v="1115"/>
    <x v="9"/>
    <x v="1"/>
    <n v="0.36627969999999999"/>
    <x v="15"/>
    <n v="9"/>
    <x v="0"/>
    <x v="1"/>
  </r>
  <r>
    <x v="1115"/>
    <x v="10"/>
    <x v="1"/>
    <n v="0.36799999999999999"/>
    <x v="15"/>
    <n v="9"/>
    <x v="0"/>
    <x v="1"/>
  </r>
  <r>
    <x v="1115"/>
    <x v="12"/>
    <x v="1"/>
    <n v="0.42385450000000002"/>
    <x v="15"/>
    <n v="9"/>
    <x v="0"/>
    <x v="1"/>
  </r>
  <r>
    <x v="1115"/>
    <x v="18"/>
    <x v="1"/>
    <n v="0.48939510000000003"/>
    <x v="15"/>
    <n v="9"/>
    <x v="0"/>
    <x v="1"/>
  </r>
  <r>
    <x v="1115"/>
    <x v="19"/>
    <x v="1"/>
    <n v="0.50600000000000001"/>
    <x v="15"/>
    <n v="9"/>
    <x v="0"/>
    <x v="1"/>
  </r>
  <r>
    <x v="1115"/>
    <x v="13"/>
    <x v="1"/>
    <n v="0.13722480000000001"/>
    <x v="15"/>
    <n v="9"/>
    <x v="0"/>
    <x v="1"/>
  </r>
  <r>
    <x v="1115"/>
    <x v="20"/>
    <x v="1"/>
    <n v="0.43337229999999999"/>
    <x v="15"/>
    <n v="9"/>
    <x v="0"/>
    <x v="1"/>
  </r>
  <r>
    <x v="1116"/>
    <x v="0"/>
    <x v="3"/>
    <n v="0.91239999999999999"/>
    <x v="15"/>
    <n v="10"/>
    <x v="0"/>
    <x v="2"/>
  </r>
  <r>
    <x v="1116"/>
    <x v="14"/>
    <x v="3"/>
    <n v="1.6412"/>
    <x v="15"/>
    <n v="10"/>
    <x v="0"/>
    <x v="2"/>
  </r>
  <r>
    <x v="1116"/>
    <x v="2"/>
    <x v="3"/>
    <n v="1.6644000000000001"/>
    <x v="15"/>
    <n v="10"/>
    <x v="0"/>
    <x v="2"/>
  </r>
  <r>
    <x v="1116"/>
    <x v="5"/>
    <x v="3"/>
    <n v="1.2499"/>
    <x v="15"/>
    <n v="10"/>
    <x v="0"/>
    <x v="2"/>
  </r>
  <r>
    <x v="1116"/>
    <x v="6"/>
    <x v="3"/>
    <n v="1.5988"/>
    <x v="15"/>
    <n v="10"/>
    <x v="0"/>
    <x v="2"/>
  </r>
  <r>
    <x v="1116"/>
    <x v="15"/>
    <x v="3"/>
    <n v="1.7399"/>
    <x v="15"/>
    <n v="10"/>
    <x v="0"/>
    <x v="2"/>
  </r>
  <r>
    <x v="1116"/>
    <x v="8"/>
    <x v="3"/>
    <n v="1.7589999999999999"/>
    <x v="15"/>
    <n v="10"/>
    <x v="0"/>
    <x v="2"/>
  </r>
  <r>
    <x v="1116"/>
    <x v="9"/>
    <x v="3"/>
    <n v="1.9347000000000001"/>
    <x v="15"/>
    <n v="10"/>
    <x v="0"/>
    <x v="2"/>
  </r>
  <r>
    <x v="1116"/>
    <x v="10"/>
    <x v="3"/>
    <n v="1.9450000000000001"/>
    <x v="15"/>
    <n v="10"/>
    <x v="0"/>
    <x v="2"/>
  </r>
  <r>
    <x v="1116"/>
    <x v="12"/>
    <x v="3"/>
    <n v="2.2612999999999999"/>
    <x v="15"/>
    <n v="10"/>
    <x v="0"/>
    <x v="2"/>
  </r>
  <r>
    <x v="1116"/>
    <x v="18"/>
    <x v="3"/>
    <n v="2.5802"/>
    <x v="15"/>
    <n v="10"/>
    <x v="0"/>
    <x v="2"/>
  </r>
  <r>
    <x v="1116"/>
    <x v="19"/>
    <x v="3"/>
    <n v="2.6554000000000002"/>
    <x v="15"/>
    <n v="10"/>
    <x v="0"/>
    <x v="2"/>
  </r>
  <r>
    <x v="1116"/>
    <x v="13"/>
    <x v="3"/>
    <n v="1.1813"/>
    <x v="15"/>
    <n v="10"/>
    <x v="0"/>
    <x v="2"/>
  </r>
  <r>
    <x v="1116"/>
    <x v="20"/>
    <x v="3"/>
    <n v="2.2635999999999998"/>
    <x v="15"/>
    <n v="10"/>
    <x v="0"/>
    <x v="2"/>
  </r>
  <r>
    <x v="1116"/>
    <x v="0"/>
    <x v="2"/>
    <n v="0.51117860000000004"/>
    <x v="15"/>
    <n v="10"/>
    <x v="0"/>
    <x v="2"/>
  </r>
  <r>
    <x v="1116"/>
    <x v="14"/>
    <x v="2"/>
    <n v="0.83030890000000002"/>
    <x v="15"/>
    <n v="10"/>
    <x v="0"/>
    <x v="2"/>
  </r>
  <r>
    <x v="1116"/>
    <x v="2"/>
    <x v="2"/>
    <n v="0.8491706"/>
    <x v="15"/>
    <n v="10"/>
    <x v="0"/>
    <x v="2"/>
  </r>
  <r>
    <x v="1116"/>
    <x v="5"/>
    <x v="2"/>
    <n v="0.91831609999999997"/>
    <x v="15"/>
    <n v="10"/>
    <x v="0"/>
    <x v="2"/>
  </r>
  <r>
    <x v="1116"/>
    <x v="6"/>
    <x v="2"/>
    <n v="0.80304739999999997"/>
    <x v="15"/>
    <n v="10"/>
    <x v="0"/>
    <x v="2"/>
  </r>
  <r>
    <x v="1116"/>
    <x v="15"/>
    <x v="2"/>
    <n v="0.78019289999999997"/>
    <x v="15"/>
    <n v="10"/>
    <x v="0"/>
    <x v="2"/>
  </r>
  <r>
    <x v="1116"/>
    <x v="8"/>
    <x v="2"/>
    <n v="0.79572129999999996"/>
    <x v="15"/>
    <n v="10"/>
    <x v="0"/>
    <x v="2"/>
  </r>
  <r>
    <x v="1116"/>
    <x v="9"/>
    <x v="2"/>
    <n v="0.93856669999999998"/>
    <x v="15"/>
    <n v="10"/>
    <x v="0"/>
    <x v="2"/>
  </r>
  <r>
    <x v="1116"/>
    <x v="10"/>
    <x v="2"/>
    <n v="0.94694089999999997"/>
    <x v="15"/>
    <n v="10"/>
    <x v="0"/>
    <x v="2"/>
  </r>
  <r>
    <x v="1116"/>
    <x v="12"/>
    <x v="2"/>
    <n v="1.2040949999999999"/>
    <x v="15"/>
    <n v="10"/>
    <x v="0"/>
    <x v="2"/>
  </r>
  <r>
    <x v="1116"/>
    <x v="18"/>
    <x v="2"/>
    <n v="1.889194"/>
    <x v="15"/>
    <n v="10"/>
    <x v="0"/>
    <x v="2"/>
  </r>
  <r>
    <x v="1116"/>
    <x v="19"/>
    <x v="2"/>
    <n v="1.8862719999999999"/>
    <x v="15"/>
    <n v="10"/>
    <x v="0"/>
    <x v="2"/>
  </r>
  <r>
    <x v="1116"/>
    <x v="13"/>
    <x v="2"/>
    <n v="0.8210982"/>
    <x v="15"/>
    <n v="10"/>
    <x v="0"/>
    <x v="2"/>
  </r>
  <r>
    <x v="1116"/>
    <x v="20"/>
    <x v="2"/>
    <n v="1.5677350000000001"/>
    <x v="15"/>
    <n v="10"/>
    <x v="0"/>
    <x v="2"/>
  </r>
  <r>
    <x v="1116"/>
    <x v="0"/>
    <x v="0"/>
    <n v="0.23061000000000001"/>
    <x v="15"/>
    <n v="10"/>
    <x v="0"/>
    <x v="2"/>
  </r>
  <r>
    <x v="1116"/>
    <x v="14"/>
    <x v="0"/>
    <n v="0.504"/>
    <x v="15"/>
    <n v="10"/>
    <x v="0"/>
    <x v="2"/>
  </r>
  <r>
    <x v="1116"/>
    <x v="2"/>
    <x v="0"/>
    <n v="0.504"/>
    <x v="15"/>
    <n v="10"/>
    <x v="0"/>
    <x v="2"/>
  </r>
  <r>
    <x v="1116"/>
    <x v="5"/>
    <x v="0"/>
    <n v="0.18779000000000001"/>
    <x v="15"/>
    <n v="10"/>
    <x v="0"/>
    <x v="2"/>
  </r>
  <r>
    <x v="1116"/>
    <x v="6"/>
    <x v="0"/>
    <n v="0.49679000000000001"/>
    <x v="15"/>
    <n v="10"/>
    <x v="0"/>
    <x v="2"/>
  </r>
  <r>
    <x v="1116"/>
    <x v="15"/>
    <x v="0"/>
    <n v="0.63436000000000003"/>
    <x v="15"/>
    <n v="10"/>
    <x v="0"/>
    <x v="2"/>
  </r>
  <r>
    <x v="1116"/>
    <x v="8"/>
    <x v="0"/>
    <n v="0.63436000000000003"/>
    <x v="15"/>
    <n v="10"/>
    <x v="0"/>
    <x v="2"/>
  </r>
  <r>
    <x v="1116"/>
    <x v="9"/>
    <x v="0"/>
    <n v="0.63436000000000003"/>
    <x v="15"/>
    <n v="10"/>
    <x v="0"/>
    <x v="2"/>
  </r>
  <r>
    <x v="1116"/>
    <x v="10"/>
    <x v="0"/>
    <n v="0.63436000000000003"/>
    <x v="15"/>
    <n v="10"/>
    <x v="0"/>
    <x v="2"/>
  </r>
  <r>
    <x v="1116"/>
    <x v="12"/>
    <x v="0"/>
    <n v="0.63436000000000003"/>
    <x v="15"/>
    <n v="10"/>
    <x v="0"/>
    <x v="2"/>
  </r>
  <r>
    <x v="1116"/>
    <x v="18"/>
    <x v="0"/>
    <n v="0.20852999999999999"/>
    <x v="15"/>
    <n v="10"/>
    <x v="0"/>
    <x v="2"/>
  </r>
  <r>
    <x v="1116"/>
    <x v="19"/>
    <x v="0"/>
    <n v="0.27259"/>
    <x v="15"/>
    <n v="10"/>
    <x v="0"/>
    <x v="2"/>
  </r>
  <r>
    <x v="1116"/>
    <x v="13"/>
    <x v="0"/>
    <n v="0.2243"/>
    <x v="15"/>
    <n v="10"/>
    <x v="0"/>
    <x v="2"/>
  </r>
  <r>
    <x v="1116"/>
    <x v="20"/>
    <x v="0"/>
    <n v="0.27259"/>
    <x v="15"/>
    <n v="10"/>
    <x v="0"/>
    <x v="2"/>
  </r>
  <r>
    <x v="1116"/>
    <x v="0"/>
    <x v="1"/>
    <n v="0.1706114"/>
    <x v="15"/>
    <n v="10"/>
    <x v="0"/>
    <x v="2"/>
  </r>
  <r>
    <x v="1116"/>
    <x v="14"/>
    <x v="1"/>
    <n v="0.30689109999999997"/>
    <x v="15"/>
    <n v="10"/>
    <x v="0"/>
    <x v="2"/>
  </r>
  <r>
    <x v="1116"/>
    <x v="2"/>
    <x v="1"/>
    <n v="0.31122929999999999"/>
    <x v="15"/>
    <n v="10"/>
    <x v="0"/>
    <x v="2"/>
  </r>
  <r>
    <x v="1116"/>
    <x v="5"/>
    <x v="1"/>
    <n v="0.1437938"/>
    <x v="15"/>
    <n v="10"/>
    <x v="0"/>
    <x v="2"/>
  </r>
  <r>
    <x v="1116"/>
    <x v="6"/>
    <x v="1"/>
    <n v="0.29896260000000002"/>
    <x v="15"/>
    <n v="10"/>
    <x v="0"/>
    <x v="2"/>
  </r>
  <r>
    <x v="1116"/>
    <x v="15"/>
    <x v="1"/>
    <n v="0.3253472"/>
    <x v="15"/>
    <n v="10"/>
    <x v="0"/>
    <x v="2"/>
  </r>
  <r>
    <x v="1116"/>
    <x v="8"/>
    <x v="1"/>
    <n v="0.32891870000000001"/>
    <x v="15"/>
    <n v="10"/>
    <x v="0"/>
    <x v="2"/>
  </r>
  <r>
    <x v="1116"/>
    <x v="9"/>
    <x v="1"/>
    <n v="0.36177320000000002"/>
    <x v="15"/>
    <n v="10"/>
    <x v="0"/>
    <x v="2"/>
  </r>
  <r>
    <x v="1116"/>
    <x v="10"/>
    <x v="1"/>
    <n v="0.3636992"/>
    <x v="15"/>
    <n v="10"/>
    <x v="0"/>
    <x v="2"/>
  </r>
  <r>
    <x v="1116"/>
    <x v="12"/>
    <x v="1"/>
    <n v="0.42284470000000002"/>
    <x v="15"/>
    <n v="10"/>
    <x v="0"/>
    <x v="2"/>
  </r>
  <r>
    <x v="1116"/>
    <x v="18"/>
    <x v="1"/>
    <n v="0.48247640000000003"/>
    <x v="15"/>
    <n v="10"/>
    <x v="0"/>
    <x v="2"/>
  </r>
  <r>
    <x v="1116"/>
    <x v="19"/>
    <x v="1"/>
    <n v="0.49653819999999999"/>
    <x v="15"/>
    <n v="10"/>
    <x v="0"/>
    <x v="2"/>
  </r>
  <r>
    <x v="1116"/>
    <x v="13"/>
    <x v="1"/>
    <n v="0.13590179999999999"/>
    <x v="15"/>
    <n v="10"/>
    <x v="0"/>
    <x v="2"/>
  </r>
  <r>
    <x v="1116"/>
    <x v="20"/>
    <x v="1"/>
    <n v="0.42327480000000001"/>
    <x v="15"/>
    <n v="10"/>
    <x v="0"/>
    <x v="2"/>
  </r>
  <r>
    <x v="1117"/>
    <x v="0"/>
    <x v="3"/>
    <n v="0.91359999999999997"/>
    <x v="15"/>
    <n v="11"/>
    <x v="0"/>
    <x v="2"/>
  </r>
  <r>
    <x v="1117"/>
    <x v="14"/>
    <x v="3"/>
    <n v="1.6061000000000001"/>
    <x v="15"/>
    <n v="11"/>
    <x v="0"/>
    <x v="2"/>
  </r>
  <r>
    <x v="1117"/>
    <x v="2"/>
    <x v="3"/>
    <n v="1.6293"/>
    <x v="15"/>
    <n v="11"/>
    <x v="0"/>
    <x v="2"/>
  </r>
  <r>
    <x v="1117"/>
    <x v="5"/>
    <x v="3"/>
    <n v="1.2197"/>
    <x v="15"/>
    <n v="11"/>
    <x v="0"/>
    <x v="2"/>
  </r>
  <r>
    <x v="1117"/>
    <x v="6"/>
    <x v="3"/>
    <n v="1.5679000000000001"/>
    <x v="15"/>
    <n v="11"/>
    <x v="0"/>
    <x v="2"/>
  </r>
  <r>
    <x v="1117"/>
    <x v="15"/>
    <x v="3"/>
    <n v="1.6989000000000001"/>
    <x v="15"/>
    <n v="11"/>
    <x v="0"/>
    <x v="2"/>
  </r>
  <r>
    <x v="1117"/>
    <x v="8"/>
    <x v="3"/>
    <n v="1.7146999999999999"/>
    <x v="15"/>
    <n v="11"/>
    <x v="0"/>
    <x v="2"/>
  </r>
  <r>
    <x v="1117"/>
    <x v="9"/>
    <x v="3"/>
    <n v="1.8949"/>
    <x v="15"/>
    <n v="11"/>
    <x v="0"/>
    <x v="2"/>
  </r>
  <r>
    <x v="1117"/>
    <x v="10"/>
    <x v="3"/>
    <n v="1.901"/>
    <x v="15"/>
    <n v="11"/>
    <x v="0"/>
    <x v="2"/>
  </r>
  <r>
    <x v="1117"/>
    <x v="12"/>
    <x v="3"/>
    <n v="2.2658999999999998"/>
    <x v="15"/>
    <n v="11"/>
    <x v="0"/>
    <x v="2"/>
  </r>
  <r>
    <x v="1117"/>
    <x v="18"/>
    <x v="3"/>
    <n v="2.5402"/>
    <x v="15"/>
    <n v="11"/>
    <x v="0"/>
    <x v="2"/>
  </r>
  <r>
    <x v="1117"/>
    <x v="19"/>
    <x v="3"/>
    <n v="2.6057000000000001"/>
    <x v="15"/>
    <n v="11"/>
    <x v="0"/>
    <x v="2"/>
  </r>
  <r>
    <x v="1117"/>
    <x v="13"/>
    <x v="3"/>
    <n v="1.1618999999999999"/>
    <x v="15"/>
    <n v="11"/>
    <x v="0"/>
    <x v="2"/>
  </r>
  <r>
    <x v="1117"/>
    <x v="20"/>
    <x v="3"/>
    <n v="2.2145999999999999"/>
    <x v="15"/>
    <n v="11"/>
    <x v="0"/>
    <x v="2"/>
  </r>
  <r>
    <x v="1117"/>
    <x v="0"/>
    <x v="2"/>
    <n v="0.5121542"/>
    <x v="15"/>
    <n v="11"/>
    <x v="0"/>
    <x v="2"/>
  </r>
  <r>
    <x v="1117"/>
    <x v="14"/>
    <x v="2"/>
    <n v="0.80177220000000005"/>
    <x v="15"/>
    <n v="11"/>
    <x v="0"/>
    <x v="2"/>
  </r>
  <r>
    <x v="1117"/>
    <x v="2"/>
    <x v="2"/>
    <n v="0.82063410000000003"/>
    <x v="15"/>
    <n v="11"/>
    <x v="0"/>
    <x v="2"/>
  </r>
  <r>
    <x v="1117"/>
    <x v="5"/>
    <x v="2"/>
    <n v="0.89159049999999995"/>
    <x v="15"/>
    <n v="11"/>
    <x v="0"/>
    <x v="2"/>
  </r>
  <r>
    <x v="1117"/>
    <x v="6"/>
    <x v="2"/>
    <n v="0.77792550000000005"/>
    <x v="15"/>
    <n v="11"/>
    <x v="0"/>
    <x v="2"/>
  </r>
  <r>
    <x v="1117"/>
    <x v="15"/>
    <x v="2"/>
    <n v="0.74685939999999995"/>
    <x v="15"/>
    <n v="11"/>
    <x v="0"/>
    <x v="2"/>
  </r>
  <r>
    <x v="1117"/>
    <x v="8"/>
    <x v="2"/>
    <n v="0.75970490000000002"/>
    <x v="15"/>
    <n v="11"/>
    <x v="0"/>
    <x v="2"/>
  </r>
  <r>
    <x v="1117"/>
    <x v="9"/>
    <x v="2"/>
    <n v="0.90620909999999999"/>
    <x v="15"/>
    <n v="11"/>
    <x v="0"/>
    <x v="2"/>
  </r>
  <r>
    <x v="1117"/>
    <x v="10"/>
    <x v="2"/>
    <n v="0.91116839999999999"/>
    <x v="15"/>
    <n v="11"/>
    <x v="0"/>
    <x v="2"/>
  </r>
  <r>
    <x v="1117"/>
    <x v="12"/>
    <x v="2"/>
    <n v="1.207835"/>
    <x v="15"/>
    <n v="11"/>
    <x v="0"/>
    <x v="2"/>
  </r>
  <r>
    <x v="1117"/>
    <x v="18"/>
    <x v="2"/>
    <n v="1.856673"/>
    <x v="15"/>
    <n v="11"/>
    <x v="0"/>
    <x v="2"/>
  </r>
  <r>
    <x v="1117"/>
    <x v="19"/>
    <x v="2"/>
    <n v="1.8458650000000001"/>
    <x v="15"/>
    <n v="11"/>
    <x v="0"/>
    <x v="2"/>
  </r>
  <r>
    <x v="1117"/>
    <x v="13"/>
    <x v="2"/>
    <n v="0.80393020000000004"/>
    <x v="15"/>
    <n v="11"/>
    <x v="0"/>
    <x v="2"/>
  </r>
  <r>
    <x v="1117"/>
    <x v="20"/>
    <x v="2"/>
    <n v="1.527898"/>
    <x v="15"/>
    <n v="11"/>
    <x v="0"/>
    <x v="2"/>
  </r>
  <r>
    <x v="1117"/>
    <x v="0"/>
    <x v="0"/>
    <n v="0.23061000000000001"/>
    <x v="15"/>
    <n v="11"/>
    <x v="0"/>
    <x v="2"/>
  </r>
  <r>
    <x v="1117"/>
    <x v="14"/>
    <x v="0"/>
    <n v="0.504"/>
    <x v="15"/>
    <n v="11"/>
    <x v="0"/>
    <x v="2"/>
  </r>
  <r>
    <x v="1117"/>
    <x v="2"/>
    <x v="0"/>
    <n v="0.504"/>
    <x v="15"/>
    <n v="11"/>
    <x v="0"/>
    <x v="2"/>
  </r>
  <r>
    <x v="1117"/>
    <x v="5"/>
    <x v="0"/>
    <n v="0.18779000000000001"/>
    <x v="15"/>
    <n v="11"/>
    <x v="0"/>
    <x v="2"/>
  </r>
  <r>
    <x v="1117"/>
    <x v="6"/>
    <x v="0"/>
    <n v="0.49679000000000001"/>
    <x v="15"/>
    <n v="11"/>
    <x v="0"/>
    <x v="2"/>
  </r>
  <r>
    <x v="1117"/>
    <x v="15"/>
    <x v="0"/>
    <n v="0.63436000000000003"/>
    <x v="15"/>
    <n v="11"/>
    <x v="0"/>
    <x v="2"/>
  </r>
  <r>
    <x v="1117"/>
    <x v="8"/>
    <x v="0"/>
    <n v="0.63436000000000003"/>
    <x v="15"/>
    <n v="11"/>
    <x v="0"/>
    <x v="2"/>
  </r>
  <r>
    <x v="1117"/>
    <x v="9"/>
    <x v="0"/>
    <n v="0.63436000000000003"/>
    <x v="15"/>
    <n v="11"/>
    <x v="0"/>
    <x v="2"/>
  </r>
  <r>
    <x v="1117"/>
    <x v="10"/>
    <x v="0"/>
    <n v="0.63436000000000003"/>
    <x v="15"/>
    <n v="11"/>
    <x v="0"/>
    <x v="2"/>
  </r>
  <r>
    <x v="1117"/>
    <x v="12"/>
    <x v="0"/>
    <n v="0.63436000000000003"/>
    <x v="15"/>
    <n v="11"/>
    <x v="0"/>
    <x v="2"/>
  </r>
  <r>
    <x v="1117"/>
    <x v="18"/>
    <x v="0"/>
    <n v="0.20852999999999999"/>
    <x v="15"/>
    <n v="11"/>
    <x v="0"/>
    <x v="2"/>
  </r>
  <r>
    <x v="1117"/>
    <x v="19"/>
    <x v="0"/>
    <n v="0.27259"/>
    <x v="15"/>
    <n v="11"/>
    <x v="0"/>
    <x v="2"/>
  </r>
  <r>
    <x v="1117"/>
    <x v="13"/>
    <x v="0"/>
    <n v="0.2243"/>
    <x v="15"/>
    <n v="11"/>
    <x v="0"/>
    <x v="2"/>
  </r>
  <r>
    <x v="1117"/>
    <x v="20"/>
    <x v="0"/>
    <n v="0.27259"/>
    <x v="15"/>
    <n v="11"/>
    <x v="0"/>
    <x v="2"/>
  </r>
  <r>
    <x v="1117"/>
    <x v="0"/>
    <x v="1"/>
    <n v="0.17083580000000001"/>
    <x v="15"/>
    <n v="11"/>
    <x v="0"/>
    <x v="2"/>
  </r>
  <r>
    <x v="1117"/>
    <x v="14"/>
    <x v="1"/>
    <n v="0.30032759999999997"/>
    <x v="15"/>
    <n v="11"/>
    <x v="0"/>
    <x v="2"/>
  </r>
  <r>
    <x v="1117"/>
    <x v="2"/>
    <x v="1"/>
    <n v="0.30466589999999999"/>
    <x v="15"/>
    <n v="11"/>
    <x v="0"/>
    <x v="2"/>
  </r>
  <r>
    <x v="1117"/>
    <x v="5"/>
    <x v="1"/>
    <n v="0.14031950000000001"/>
    <x v="15"/>
    <n v="11"/>
    <x v="0"/>
    <x v="2"/>
  </r>
  <r>
    <x v="1117"/>
    <x v="6"/>
    <x v="1"/>
    <n v="0.29318450000000001"/>
    <x v="15"/>
    <n v="11"/>
    <x v="0"/>
    <x v="2"/>
  </r>
  <r>
    <x v="1117"/>
    <x v="15"/>
    <x v="1"/>
    <n v="0.31768049999999998"/>
    <x v="15"/>
    <n v="11"/>
    <x v="0"/>
    <x v="2"/>
  </r>
  <r>
    <x v="1117"/>
    <x v="8"/>
    <x v="1"/>
    <n v="0.320635"/>
    <x v="15"/>
    <n v="11"/>
    <x v="0"/>
    <x v="2"/>
  </r>
  <r>
    <x v="1117"/>
    <x v="9"/>
    <x v="1"/>
    <n v="0.3543309"/>
    <x v="15"/>
    <n v="11"/>
    <x v="0"/>
    <x v="2"/>
  </r>
  <r>
    <x v="1117"/>
    <x v="10"/>
    <x v="1"/>
    <n v="0.3554716"/>
    <x v="15"/>
    <n v="11"/>
    <x v="0"/>
    <x v="2"/>
  </r>
  <r>
    <x v="1117"/>
    <x v="12"/>
    <x v="1"/>
    <n v="0.4237049"/>
    <x v="15"/>
    <n v="11"/>
    <x v="0"/>
    <x v="2"/>
  </r>
  <r>
    <x v="1117"/>
    <x v="18"/>
    <x v="1"/>
    <n v="0.47499669999999999"/>
    <x v="15"/>
    <n v="11"/>
    <x v="0"/>
    <x v="2"/>
  </r>
  <r>
    <x v="1117"/>
    <x v="19"/>
    <x v="1"/>
    <n v="0.48724469999999998"/>
    <x v="15"/>
    <n v="11"/>
    <x v="0"/>
    <x v="2"/>
  </r>
  <r>
    <x v="1117"/>
    <x v="13"/>
    <x v="1"/>
    <n v="0.13366990000000001"/>
    <x v="15"/>
    <n v="11"/>
    <x v="0"/>
    <x v="2"/>
  </r>
  <r>
    <x v="1117"/>
    <x v="20"/>
    <x v="1"/>
    <n v="0.41411219999999999"/>
    <x v="15"/>
    <n v="11"/>
    <x v="0"/>
    <x v="2"/>
  </r>
  <r>
    <x v="1118"/>
    <x v="0"/>
    <x v="3"/>
    <n v="0.91290000000000004"/>
    <x v="15"/>
    <n v="12"/>
    <x v="0"/>
    <x v="2"/>
  </r>
  <r>
    <x v="1118"/>
    <x v="14"/>
    <x v="3"/>
    <n v="1.5843"/>
    <x v="15"/>
    <n v="12"/>
    <x v="0"/>
    <x v="2"/>
  </r>
  <r>
    <x v="1118"/>
    <x v="2"/>
    <x v="3"/>
    <n v="1.6083000000000001"/>
    <x v="15"/>
    <n v="12"/>
    <x v="0"/>
    <x v="2"/>
  </r>
  <r>
    <x v="1118"/>
    <x v="5"/>
    <x v="3"/>
    <n v="1.1987000000000001"/>
    <x v="15"/>
    <n v="12"/>
    <x v="0"/>
    <x v="2"/>
  </r>
  <r>
    <x v="1118"/>
    <x v="6"/>
    <x v="3"/>
    <n v="1.5487"/>
    <x v="15"/>
    <n v="12"/>
    <x v="0"/>
    <x v="2"/>
  </r>
  <r>
    <x v="1118"/>
    <x v="15"/>
    <x v="3"/>
    <n v="1.6903999999999999"/>
    <x v="15"/>
    <n v="12"/>
    <x v="0"/>
    <x v="2"/>
  </r>
  <r>
    <x v="1118"/>
    <x v="8"/>
    <x v="3"/>
    <n v="1.7123999999999999"/>
    <x v="15"/>
    <n v="12"/>
    <x v="0"/>
    <x v="2"/>
  </r>
  <r>
    <x v="1118"/>
    <x v="9"/>
    <x v="3"/>
    <n v="1.8811"/>
    <x v="15"/>
    <n v="12"/>
    <x v="0"/>
    <x v="2"/>
  </r>
  <r>
    <x v="1118"/>
    <x v="10"/>
    <x v="3"/>
    <n v="1.8969"/>
    <x v="15"/>
    <n v="12"/>
    <x v="0"/>
    <x v="2"/>
  </r>
  <r>
    <x v="1118"/>
    <x v="12"/>
    <x v="3"/>
    <n v="2.2427000000000001"/>
    <x v="15"/>
    <n v="12"/>
    <x v="0"/>
    <x v="2"/>
  </r>
  <r>
    <x v="1118"/>
    <x v="18"/>
    <x v="3"/>
    <n v="2.5402"/>
    <x v="15"/>
    <n v="12"/>
    <x v="0"/>
    <x v="2"/>
  </r>
  <r>
    <x v="1118"/>
    <x v="19"/>
    <x v="3"/>
    <n v="2.5966999999999998"/>
    <x v="15"/>
    <n v="12"/>
    <x v="0"/>
    <x v="2"/>
  </r>
  <r>
    <x v="1118"/>
    <x v="13"/>
    <x v="3"/>
    <n v="1.1214999999999999"/>
    <x v="15"/>
    <n v="12"/>
    <x v="0"/>
    <x v="2"/>
  </r>
  <r>
    <x v="1118"/>
    <x v="20"/>
    <x v="3"/>
    <n v="2.1876000000000002"/>
    <x v="15"/>
    <n v="12"/>
    <x v="0"/>
    <x v="2"/>
  </r>
  <r>
    <x v="1118"/>
    <x v="0"/>
    <x v="2"/>
    <n v="0.51158510000000001"/>
    <x v="15"/>
    <n v="12"/>
    <x v="0"/>
    <x v="2"/>
  </r>
  <r>
    <x v="1118"/>
    <x v="14"/>
    <x v="2"/>
    <n v="0.78404890000000005"/>
    <x v="15"/>
    <n v="12"/>
    <x v="0"/>
    <x v="2"/>
  </r>
  <r>
    <x v="1118"/>
    <x v="2"/>
    <x v="2"/>
    <n v="0.80356099999999997"/>
    <x v="15"/>
    <n v="12"/>
    <x v="0"/>
    <x v="2"/>
  </r>
  <r>
    <x v="1118"/>
    <x v="5"/>
    <x v="2"/>
    <n v="0.87300639999999996"/>
    <x v="15"/>
    <n v="12"/>
    <x v="0"/>
    <x v="2"/>
  </r>
  <r>
    <x v="1118"/>
    <x v="6"/>
    <x v="2"/>
    <n v="0.76231559999999998"/>
    <x v="15"/>
    <n v="12"/>
    <x v="0"/>
    <x v="2"/>
  </r>
  <r>
    <x v="1118"/>
    <x v="15"/>
    <x v="2"/>
    <n v="0.73994899999999997"/>
    <x v="15"/>
    <n v="12"/>
    <x v="0"/>
    <x v="2"/>
  </r>
  <r>
    <x v="1118"/>
    <x v="8"/>
    <x v="2"/>
    <n v="0.75783500000000004"/>
    <x v="15"/>
    <n v="12"/>
    <x v="0"/>
    <x v="2"/>
  </r>
  <r>
    <x v="1118"/>
    <x v="9"/>
    <x v="2"/>
    <n v="0.8949897"/>
    <x v="15"/>
    <n v="12"/>
    <x v="0"/>
    <x v="2"/>
  </r>
  <r>
    <x v="1118"/>
    <x v="10"/>
    <x v="2"/>
    <n v="0.90783519999999995"/>
    <x v="15"/>
    <n v="12"/>
    <x v="0"/>
    <x v="2"/>
  </r>
  <r>
    <x v="1118"/>
    <x v="12"/>
    <x v="2"/>
    <n v="1.1889730000000001"/>
    <x v="15"/>
    <n v="12"/>
    <x v="0"/>
    <x v="2"/>
  </r>
  <r>
    <x v="1118"/>
    <x v="18"/>
    <x v="2"/>
    <n v="1.856673"/>
    <x v="15"/>
    <n v="12"/>
    <x v="0"/>
    <x v="2"/>
  </r>
  <r>
    <x v="1118"/>
    <x v="19"/>
    <x v="2"/>
    <n v="1.8385480000000001"/>
    <x v="15"/>
    <n v="12"/>
    <x v="0"/>
    <x v="2"/>
  </r>
  <r>
    <x v="1118"/>
    <x v="13"/>
    <x v="2"/>
    <n v="0.76817789999999997"/>
    <x v="15"/>
    <n v="12"/>
    <x v="0"/>
    <x v="2"/>
  </r>
  <r>
    <x v="1118"/>
    <x v="20"/>
    <x v="2"/>
    <n v="1.5059469999999999"/>
    <x v="15"/>
    <n v="12"/>
    <x v="0"/>
    <x v="2"/>
  </r>
  <r>
    <x v="1118"/>
    <x v="0"/>
    <x v="0"/>
    <n v="0.23061000000000001"/>
    <x v="15"/>
    <n v="12"/>
    <x v="0"/>
    <x v="2"/>
  </r>
  <r>
    <x v="1118"/>
    <x v="14"/>
    <x v="0"/>
    <n v="0.504"/>
    <x v="15"/>
    <n v="12"/>
    <x v="0"/>
    <x v="2"/>
  </r>
  <r>
    <x v="1118"/>
    <x v="2"/>
    <x v="0"/>
    <n v="0.504"/>
    <x v="15"/>
    <n v="12"/>
    <x v="0"/>
    <x v="2"/>
  </r>
  <r>
    <x v="1118"/>
    <x v="5"/>
    <x v="0"/>
    <n v="0.18779000000000001"/>
    <x v="15"/>
    <n v="12"/>
    <x v="0"/>
    <x v="2"/>
  </r>
  <r>
    <x v="1118"/>
    <x v="6"/>
    <x v="0"/>
    <n v="0.49679000000000001"/>
    <x v="15"/>
    <n v="12"/>
    <x v="0"/>
    <x v="2"/>
  </r>
  <r>
    <x v="1118"/>
    <x v="15"/>
    <x v="0"/>
    <n v="0.63436000000000003"/>
    <x v="15"/>
    <n v="12"/>
    <x v="0"/>
    <x v="2"/>
  </r>
  <r>
    <x v="1118"/>
    <x v="8"/>
    <x v="0"/>
    <n v="0.63436000000000003"/>
    <x v="15"/>
    <n v="12"/>
    <x v="0"/>
    <x v="2"/>
  </r>
  <r>
    <x v="1118"/>
    <x v="9"/>
    <x v="0"/>
    <n v="0.63436000000000003"/>
    <x v="15"/>
    <n v="12"/>
    <x v="0"/>
    <x v="2"/>
  </r>
  <r>
    <x v="1118"/>
    <x v="10"/>
    <x v="0"/>
    <n v="0.63436000000000003"/>
    <x v="15"/>
    <n v="12"/>
    <x v="0"/>
    <x v="2"/>
  </r>
  <r>
    <x v="1118"/>
    <x v="12"/>
    <x v="0"/>
    <n v="0.63436000000000003"/>
    <x v="15"/>
    <n v="12"/>
    <x v="0"/>
    <x v="2"/>
  </r>
  <r>
    <x v="1118"/>
    <x v="18"/>
    <x v="0"/>
    <n v="0.20852999999999999"/>
    <x v="15"/>
    <n v="12"/>
    <x v="0"/>
    <x v="2"/>
  </r>
  <r>
    <x v="1118"/>
    <x v="19"/>
    <x v="0"/>
    <n v="0.27259"/>
    <x v="15"/>
    <n v="12"/>
    <x v="0"/>
    <x v="2"/>
  </r>
  <r>
    <x v="1118"/>
    <x v="13"/>
    <x v="0"/>
    <n v="0.2243"/>
    <x v="15"/>
    <n v="12"/>
    <x v="0"/>
    <x v="2"/>
  </r>
  <r>
    <x v="1118"/>
    <x v="20"/>
    <x v="0"/>
    <n v="0.27259"/>
    <x v="15"/>
    <n v="12"/>
    <x v="0"/>
    <x v="2"/>
  </r>
  <r>
    <x v="1118"/>
    <x v="0"/>
    <x v="1"/>
    <n v="0.17070489999999999"/>
    <x v="15"/>
    <n v="12"/>
    <x v="0"/>
    <x v="2"/>
  </r>
  <r>
    <x v="1118"/>
    <x v="14"/>
    <x v="1"/>
    <n v="0.29625119999999999"/>
    <x v="15"/>
    <n v="12"/>
    <x v="0"/>
    <x v="2"/>
  </r>
  <r>
    <x v="1118"/>
    <x v="2"/>
    <x v="1"/>
    <n v="0.30073899999999998"/>
    <x v="15"/>
    <n v="12"/>
    <x v="0"/>
    <x v="2"/>
  </r>
  <r>
    <x v="1118"/>
    <x v="5"/>
    <x v="1"/>
    <n v="0.13790350000000001"/>
    <x v="15"/>
    <n v="12"/>
    <x v="0"/>
    <x v="2"/>
  </r>
  <r>
    <x v="1118"/>
    <x v="6"/>
    <x v="1"/>
    <n v="0.28959430000000003"/>
    <x v="15"/>
    <n v="12"/>
    <x v="0"/>
    <x v="2"/>
  </r>
  <r>
    <x v="1118"/>
    <x v="15"/>
    <x v="1"/>
    <n v="0.31609110000000001"/>
    <x v="15"/>
    <n v="12"/>
    <x v="0"/>
    <x v="2"/>
  </r>
  <r>
    <x v="1118"/>
    <x v="8"/>
    <x v="1"/>
    <n v="0.32020490000000001"/>
    <x v="15"/>
    <n v="12"/>
    <x v="0"/>
    <x v="2"/>
  </r>
  <r>
    <x v="1118"/>
    <x v="9"/>
    <x v="1"/>
    <n v="0.35175040000000002"/>
    <x v="15"/>
    <n v="12"/>
    <x v="0"/>
    <x v="2"/>
  </r>
  <r>
    <x v="1118"/>
    <x v="10"/>
    <x v="1"/>
    <n v="0.35470489999999999"/>
    <x v="15"/>
    <n v="12"/>
    <x v="0"/>
    <x v="2"/>
  </r>
  <r>
    <x v="1118"/>
    <x v="12"/>
    <x v="1"/>
    <n v="0.41936669999999998"/>
    <x v="15"/>
    <n v="12"/>
    <x v="0"/>
    <x v="2"/>
  </r>
  <r>
    <x v="1118"/>
    <x v="18"/>
    <x v="1"/>
    <n v="0.47499669999999999"/>
    <x v="15"/>
    <n v="12"/>
    <x v="0"/>
    <x v="2"/>
  </r>
  <r>
    <x v="1118"/>
    <x v="19"/>
    <x v="1"/>
    <n v="0.48556179999999999"/>
    <x v="15"/>
    <n v="12"/>
    <x v="0"/>
    <x v="2"/>
  </r>
  <r>
    <x v="1118"/>
    <x v="13"/>
    <x v="1"/>
    <n v="0.1290221"/>
    <x v="15"/>
    <n v="12"/>
    <x v="0"/>
    <x v="2"/>
  </r>
  <r>
    <x v="1118"/>
    <x v="20"/>
    <x v="1"/>
    <n v="0.40906340000000002"/>
    <x v="15"/>
    <n v="12"/>
    <x v="0"/>
    <x v="2"/>
  </r>
  <r>
    <x v="1119"/>
    <x v="0"/>
    <x v="3"/>
    <n v="0.9133"/>
    <x v="15"/>
    <n v="13"/>
    <x v="0"/>
    <x v="2"/>
  </r>
  <r>
    <x v="1119"/>
    <x v="14"/>
    <x v="3"/>
    <n v="1.5811999999999999"/>
    <x v="15"/>
    <n v="13"/>
    <x v="0"/>
    <x v="2"/>
  </r>
  <r>
    <x v="1119"/>
    <x v="2"/>
    <x v="3"/>
    <n v="1.6069"/>
    <x v="15"/>
    <n v="13"/>
    <x v="0"/>
    <x v="2"/>
  </r>
  <r>
    <x v="1119"/>
    <x v="5"/>
    <x v="3"/>
    <n v="1.1933"/>
    <x v="15"/>
    <n v="13"/>
    <x v="0"/>
    <x v="2"/>
  </r>
  <r>
    <x v="1119"/>
    <x v="6"/>
    <x v="3"/>
    <n v="1.5415000000000001"/>
    <x v="15"/>
    <n v="13"/>
    <x v="0"/>
    <x v="2"/>
  </r>
  <r>
    <x v="1119"/>
    <x v="15"/>
    <x v="3"/>
    <n v="1.7075"/>
    <x v="15"/>
    <n v="13"/>
    <x v="0"/>
    <x v="2"/>
  </r>
  <r>
    <x v="1119"/>
    <x v="8"/>
    <x v="3"/>
    <n v="1.7322"/>
    <x v="15"/>
    <n v="13"/>
    <x v="0"/>
    <x v="2"/>
  </r>
  <r>
    <x v="1119"/>
    <x v="9"/>
    <x v="3"/>
    <n v="1.8917999999999999"/>
    <x v="15"/>
    <n v="13"/>
    <x v="0"/>
    <x v="2"/>
  </r>
  <r>
    <x v="1119"/>
    <x v="10"/>
    <x v="3"/>
    <n v="1.9159999999999999"/>
    <x v="15"/>
    <n v="13"/>
    <x v="0"/>
    <x v="2"/>
  </r>
  <r>
    <x v="1119"/>
    <x v="12"/>
    <x v="3"/>
    <n v="2.2650000000000001"/>
    <x v="15"/>
    <n v="13"/>
    <x v="0"/>
    <x v="2"/>
  </r>
  <r>
    <x v="1119"/>
    <x v="18"/>
    <x v="3"/>
    <n v="2.5522"/>
    <x v="15"/>
    <n v="13"/>
    <x v="0"/>
    <x v="2"/>
  </r>
  <r>
    <x v="1119"/>
    <x v="19"/>
    <x v="3"/>
    <n v="2.6126999999999998"/>
    <x v="15"/>
    <n v="13"/>
    <x v="0"/>
    <x v="2"/>
  </r>
  <r>
    <x v="1119"/>
    <x v="13"/>
    <x v="3"/>
    <n v="1.1125"/>
    <x v="15"/>
    <n v="13"/>
    <x v="0"/>
    <x v="2"/>
  </r>
  <r>
    <x v="1119"/>
    <x v="20"/>
    <x v="3"/>
    <n v="2.2056"/>
    <x v="15"/>
    <n v="13"/>
    <x v="0"/>
    <x v="2"/>
  </r>
  <r>
    <x v="1119"/>
    <x v="0"/>
    <x v="2"/>
    <n v="0.51191030000000004"/>
    <x v="15"/>
    <n v="13"/>
    <x v="0"/>
    <x v="2"/>
  </r>
  <r>
    <x v="1119"/>
    <x v="14"/>
    <x v="2"/>
    <n v="0.78152840000000001"/>
    <x v="15"/>
    <n v="13"/>
    <x v="0"/>
    <x v="2"/>
  </r>
  <r>
    <x v="1119"/>
    <x v="2"/>
    <x v="2"/>
    <n v="0.80242279999999999"/>
    <x v="15"/>
    <n v="13"/>
    <x v="0"/>
    <x v="2"/>
  </r>
  <r>
    <x v="1119"/>
    <x v="5"/>
    <x v="2"/>
    <n v="0.86822770000000005"/>
    <x v="15"/>
    <n v="13"/>
    <x v="0"/>
    <x v="2"/>
  </r>
  <r>
    <x v="1119"/>
    <x v="6"/>
    <x v="2"/>
    <n v="0.75646199999999997"/>
    <x v="15"/>
    <n v="13"/>
    <x v="0"/>
    <x v="2"/>
  </r>
  <r>
    <x v="1119"/>
    <x v="15"/>
    <x v="2"/>
    <n v="0.7538513"/>
    <x v="15"/>
    <n v="13"/>
    <x v="0"/>
    <x v="2"/>
  </r>
  <r>
    <x v="1119"/>
    <x v="8"/>
    <x v="2"/>
    <n v="0.77393279999999998"/>
    <x v="15"/>
    <n v="13"/>
    <x v="0"/>
    <x v="2"/>
  </r>
  <r>
    <x v="1119"/>
    <x v="9"/>
    <x v="2"/>
    <n v="0.90368879999999996"/>
    <x v="15"/>
    <n v="13"/>
    <x v="0"/>
    <x v="2"/>
  </r>
  <r>
    <x v="1119"/>
    <x v="10"/>
    <x v="2"/>
    <n v="0.92336359999999995"/>
    <x v="15"/>
    <n v="13"/>
    <x v="0"/>
    <x v="2"/>
  </r>
  <r>
    <x v="1119"/>
    <x v="12"/>
    <x v="2"/>
    <n v="1.207103"/>
    <x v="15"/>
    <n v="13"/>
    <x v="0"/>
    <x v="2"/>
  </r>
  <r>
    <x v="1119"/>
    <x v="18"/>
    <x v="2"/>
    <n v="1.8664289999999999"/>
    <x v="15"/>
    <n v="13"/>
    <x v="0"/>
    <x v="2"/>
  </r>
  <r>
    <x v="1119"/>
    <x v="19"/>
    <x v="2"/>
    <n v="1.851556"/>
    <x v="15"/>
    <n v="13"/>
    <x v="0"/>
    <x v="2"/>
  </r>
  <r>
    <x v="1119"/>
    <x v="13"/>
    <x v="2"/>
    <n v="0.76021329999999998"/>
    <x v="15"/>
    <n v="13"/>
    <x v="0"/>
    <x v="2"/>
  </r>
  <r>
    <x v="1119"/>
    <x v="20"/>
    <x v="2"/>
    <n v="1.520581"/>
    <x v="15"/>
    <n v="13"/>
    <x v="0"/>
    <x v="2"/>
  </r>
  <r>
    <x v="1119"/>
    <x v="0"/>
    <x v="0"/>
    <n v="0.23061000000000001"/>
    <x v="15"/>
    <n v="13"/>
    <x v="0"/>
    <x v="2"/>
  </r>
  <r>
    <x v="1119"/>
    <x v="14"/>
    <x v="0"/>
    <n v="0.504"/>
    <x v="15"/>
    <n v="13"/>
    <x v="0"/>
    <x v="2"/>
  </r>
  <r>
    <x v="1119"/>
    <x v="2"/>
    <x v="0"/>
    <n v="0.504"/>
    <x v="15"/>
    <n v="13"/>
    <x v="0"/>
    <x v="2"/>
  </r>
  <r>
    <x v="1119"/>
    <x v="5"/>
    <x v="0"/>
    <n v="0.18779000000000001"/>
    <x v="15"/>
    <n v="13"/>
    <x v="0"/>
    <x v="2"/>
  </r>
  <r>
    <x v="1119"/>
    <x v="6"/>
    <x v="0"/>
    <n v="0.49679000000000001"/>
    <x v="15"/>
    <n v="13"/>
    <x v="0"/>
    <x v="2"/>
  </r>
  <r>
    <x v="1119"/>
    <x v="15"/>
    <x v="0"/>
    <n v="0.63436000000000003"/>
    <x v="15"/>
    <n v="13"/>
    <x v="0"/>
    <x v="2"/>
  </r>
  <r>
    <x v="1119"/>
    <x v="8"/>
    <x v="0"/>
    <n v="0.63436000000000003"/>
    <x v="15"/>
    <n v="13"/>
    <x v="0"/>
    <x v="2"/>
  </r>
  <r>
    <x v="1119"/>
    <x v="9"/>
    <x v="0"/>
    <n v="0.63436000000000003"/>
    <x v="15"/>
    <n v="13"/>
    <x v="0"/>
    <x v="2"/>
  </r>
  <r>
    <x v="1119"/>
    <x v="10"/>
    <x v="0"/>
    <n v="0.63436000000000003"/>
    <x v="15"/>
    <n v="13"/>
    <x v="0"/>
    <x v="2"/>
  </r>
  <r>
    <x v="1119"/>
    <x v="12"/>
    <x v="0"/>
    <n v="0.63436000000000003"/>
    <x v="15"/>
    <n v="13"/>
    <x v="0"/>
    <x v="2"/>
  </r>
  <r>
    <x v="1119"/>
    <x v="18"/>
    <x v="0"/>
    <n v="0.20852999999999999"/>
    <x v="15"/>
    <n v="13"/>
    <x v="0"/>
    <x v="2"/>
  </r>
  <r>
    <x v="1119"/>
    <x v="19"/>
    <x v="0"/>
    <n v="0.27259"/>
    <x v="15"/>
    <n v="13"/>
    <x v="0"/>
    <x v="2"/>
  </r>
  <r>
    <x v="1119"/>
    <x v="13"/>
    <x v="0"/>
    <n v="0.2243"/>
    <x v="15"/>
    <n v="13"/>
    <x v="0"/>
    <x v="2"/>
  </r>
  <r>
    <x v="1119"/>
    <x v="20"/>
    <x v="0"/>
    <n v="0.27259"/>
    <x v="15"/>
    <n v="13"/>
    <x v="0"/>
    <x v="2"/>
  </r>
  <r>
    <x v="1119"/>
    <x v="0"/>
    <x v="1"/>
    <n v="0.17077970000000001"/>
    <x v="15"/>
    <n v="13"/>
    <x v="0"/>
    <x v="2"/>
  </r>
  <r>
    <x v="1119"/>
    <x v="14"/>
    <x v="1"/>
    <n v="0.29567159999999998"/>
    <x v="15"/>
    <n v="13"/>
    <x v="0"/>
    <x v="2"/>
  </r>
  <r>
    <x v="1119"/>
    <x v="2"/>
    <x v="1"/>
    <n v="0.3004772"/>
    <x v="15"/>
    <n v="13"/>
    <x v="0"/>
    <x v="2"/>
  </r>
  <r>
    <x v="1119"/>
    <x v="5"/>
    <x v="1"/>
    <n v="0.1372823"/>
    <x v="15"/>
    <n v="13"/>
    <x v="0"/>
    <x v="2"/>
  </r>
  <r>
    <x v="1119"/>
    <x v="6"/>
    <x v="1"/>
    <n v="0.288248"/>
    <x v="15"/>
    <n v="13"/>
    <x v="0"/>
    <x v="2"/>
  </r>
  <r>
    <x v="1119"/>
    <x v="15"/>
    <x v="1"/>
    <n v="0.31928859999999998"/>
    <x v="15"/>
    <n v="13"/>
    <x v="0"/>
    <x v="2"/>
  </r>
  <r>
    <x v="1119"/>
    <x v="8"/>
    <x v="1"/>
    <n v="0.32390730000000001"/>
    <x v="15"/>
    <n v="13"/>
    <x v="0"/>
    <x v="2"/>
  </r>
  <r>
    <x v="1119"/>
    <x v="9"/>
    <x v="1"/>
    <n v="0.35375119999999999"/>
    <x v="15"/>
    <n v="13"/>
    <x v="0"/>
    <x v="2"/>
  </r>
  <r>
    <x v="1119"/>
    <x v="10"/>
    <x v="1"/>
    <n v="0.35827639999999999"/>
    <x v="15"/>
    <n v="13"/>
    <x v="0"/>
    <x v="2"/>
  </r>
  <r>
    <x v="1119"/>
    <x v="12"/>
    <x v="1"/>
    <n v="0.42353659999999999"/>
    <x v="15"/>
    <n v="13"/>
    <x v="0"/>
    <x v="2"/>
  </r>
  <r>
    <x v="1119"/>
    <x v="18"/>
    <x v="1"/>
    <n v="0.47724070000000002"/>
    <x v="15"/>
    <n v="13"/>
    <x v="0"/>
    <x v="2"/>
  </r>
  <r>
    <x v="1119"/>
    <x v="19"/>
    <x v="1"/>
    <n v="0.48855359999999998"/>
    <x v="15"/>
    <n v="13"/>
    <x v="0"/>
    <x v="2"/>
  </r>
  <r>
    <x v="1119"/>
    <x v="13"/>
    <x v="1"/>
    <n v="0.12798670000000001"/>
    <x v="15"/>
    <n v="13"/>
    <x v="0"/>
    <x v="2"/>
  </r>
  <r>
    <x v="1119"/>
    <x v="20"/>
    <x v="1"/>
    <n v="0.4124293"/>
    <x v="15"/>
    <n v="13"/>
    <x v="0"/>
    <x v="2"/>
  </r>
  <r>
    <x v="1120"/>
    <x v="0"/>
    <x v="3"/>
    <n v="0.9143"/>
    <x v="15"/>
    <n v="14"/>
    <x v="0"/>
    <x v="2"/>
  </r>
  <r>
    <x v="1120"/>
    <x v="14"/>
    <x v="3"/>
    <n v="1.5974999999999999"/>
    <x v="15"/>
    <n v="14"/>
    <x v="0"/>
    <x v="2"/>
  </r>
  <r>
    <x v="1120"/>
    <x v="2"/>
    <x v="3"/>
    <n v="1.6252"/>
    <x v="15"/>
    <n v="14"/>
    <x v="0"/>
    <x v="2"/>
  </r>
  <r>
    <x v="1120"/>
    <x v="5"/>
    <x v="3"/>
    <n v="1.206"/>
    <x v="15"/>
    <n v="14"/>
    <x v="0"/>
    <x v="2"/>
  </r>
  <r>
    <x v="1120"/>
    <x v="6"/>
    <x v="3"/>
    <n v="1.5572999999999999"/>
    <x v="15"/>
    <n v="14"/>
    <x v="0"/>
    <x v="2"/>
  </r>
  <r>
    <x v="1120"/>
    <x v="15"/>
    <x v="3"/>
    <n v="1.7444999999999999"/>
    <x v="15"/>
    <n v="14"/>
    <x v="0"/>
    <x v="2"/>
  </r>
  <r>
    <x v="1120"/>
    <x v="8"/>
    <x v="3"/>
    <n v="1.7717000000000001"/>
    <x v="15"/>
    <n v="14"/>
    <x v="0"/>
    <x v="2"/>
  </r>
  <r>
    <x v="1120"/>
    <x v="9"/>
    <x v="3"/>
    <n v="1.9211"/>
    <x v="15"/>
    <n v="14"/>
    <x v="0"/>
    <x v="2"/>
  </r>
  <r>
    <x v="1120"/>
    <x v="10"/>
    <x v="3"/>
    <n v="1.9534"/>
    <x v="15"/>
    <n v="14"/>
    <x v="0"/>
    <x v="2"/>
  </r>
  <r>
    <x v="1120"/>
    <x v="12"/>
    <x v="3"/>
    <n v="2.2805"/>
    <x v="15"/>
    <n v="14"/>
    <x v="0"/>
    <x v="2"/>
  </r>
  <r>
    <x v="1120"/>
    <x v="18"/>
    <x v="3"/>
    <n v="2.5522"/>
    <x v="15"/>
    <n v="14"/>
    <x v="0"/>
    <x v="2"/>
  </r>
  <r>
    <x v="1120"/>
    <x v="19"/>
    <x v="3"/>
    <n v="2.6126999999999998"/>
    <x v="15"/>
    <n v="14"/>
    <x v="0"/>
    <x v="2"/>
  </r>
  <r>
    <x v="1120"/>
    <x v="13"/>
    <x v="3"/>
    <n v="1.1146"/>
    <x v="15"/>
    <n v="14"/>
    <x v="0"/>
    <x v="2"/>
  </r>
  <r>
    <x v="1120"/>
    <x v="20"/>
    <x v="3"/>
    <n v="2.2056"/>
    <x v="15"/>
    <n v="14"/>
    <x v="0"/>
    <x v="2"/>
  </r>
  <r>
    <x v="1120"/>
    <x v="0"/>
    <x v="2"/>
    <n v="0.51272329999999999"/>
    <x v="15"/>
    <n v="14"/>
    <x v="0"/>
    <x v="2"/>
  </r>
  <r>
    <x v="1120"/>
    <x v="14"/>
    <x v="2"/>
    <n v="0.79478040000000005"/>
    <x v="15"/>
    <n v="14"/>
    <x v="0"/>
    <x v="2"/>
  </r>
  <r>
    <x v="1120"/>
    <x v="2"/>
    <x v="2"/>
    <n v="0.8173009"/>
    <x v="15"/>
    <n v="14"/>
    <x v="0"/>
    <x v="2"/>
  </r>
  <r>
    <x v="1120"/>
    <x v="5"/>
    <x v="2"/>
    <n v="0.87946659999999999"/>
    <x v="15"/>
    <n v="14"/>
    <x v="0"/>
    <x v="2"/>
  </r>
  <r>
    <x v="1120"/>
    <x v="6"/>
    <x v="2"/>
    <n v="0.76930750000000003"/>
    <x v="15"/>
    <n v="14"/>
    <x v="0"/>
    <x v="2"/>
  </r>
  <r>
    <x v="1120"/>
    <x v="15"/>
    <x v="2"/>
    <n v="0.78393270000000004"/>
    <x v="15"/>
    <n v="14"/>
    <x v="0"/>
    <x v="2"/>
  </r>
  <r>
    <x v="1120"/>
    <x v="8"/>
    <x v="2"/>
    <n v="0.8060465"/>
    <x v="15"/>
    <n v="14"/>
    <x v="0"/>
    <x v="2"/>
  </r>
  <r>
    <x v="1120"/>
    <x v="9"/>
    <x v="2"/>
    <n v="0.92750999999999995"/>
    <x v="15"/>
    <n v="14"/>
    <x v="0"/>
    <x v="2"/>
  </r>
  <r>
    <x v="1120"/>
    <x v="10"/>
    <x v="2"/>
    <n v="0.95377020000000001"/>
    <x v="15"/>
    <n v="14"/>
    <x v="0"/>
    <x v="2"/>
  </r>
  <r>
    <x v="1120"/>
    <x v="12"/>
    <x v="2"/>
    <n v="1.219705"/>
    <x v="15"/>
    <n v="14"/>
    <x v="0"/>
    <x v="2"/>
  </r>
  <r>
    <x v="1120"/>
    <x v="18"/>
    <x v="2"/>
    <n v="1.8664289999999999"/>
    <x v="15"/>
    <n v="14"/>
    <x v="0"/>
    <x v="2"/>
  </r>
  <r>
    <x v="1120"/>
    <x v="19"/>
    <x v="2"/>
    <n v="1.851556"/>
    <x v="15"/>
    <n v="14"/>
    <x v="0"/>
    <x v="2"/>
  </r>
  <r>
    <x v="1120"/>
    <x v="13"/>
    <x v="2"/>
    <n v="0.76207159999999996"/>
    <x v="15"/>
    <n v="14"/>
    <x v="0"/>
    <x v="2"/>
  </r>
  <r>
    <x v="1120"/>
    <x v="20"/>
    <x v="2"/>
    <n v="1.520581"/>
    <x v="15"/>
    <n v="14"/>
    <x v="0"/>
    <x v="2"/>
  </r>
  <r>
    <x v="1120"/>
    <x v="0"/>
    <x v="0"/>
    <n v="0.23061000000000001"/>
    <x v="15"/>
    <n v="14"/>
    <x v="0"/>
    <x v="2"/>
  </r>
  <r>
    <x v="1120"/>
    <x v="14"/>
    <x v="0"/>
    <n v="0.504"/>
    <x v="15"/>
    <n v="14"/>
    <x v="0"/>
    <x v="2"/>
  </r>
  <r>
    <x v="1120"/>
    <x v="2"/>
    <x v="0"/>
    <n v="0.504"/>
    <x v="15"/>
    <n v="14"/>
    <x v="0"/>
    <x v="2"/>
  </r>
  <r>
    <x v="1120"/>
    <x v="5"/>
    <x v="0"/>
    <n v="0.18779000000000001"/>
    <x v="15"/>
    <n v="14"/>
    <x v="0"/>
    <x v="2"/>
  </r>
  <r>
    <x v="1120"/>
    <x v="6"/>
    <x v="0"/>
    <n v="0.49679000000000001"/>
    <x v="15"/>
    <n v="14"/>
    <x v="0"/>
    <x v="2"/>
  </r>
  <r>
    <x v="1120"/>
    <x v="15"/>
    <x v="0"/>
    <n v="0.63436000000000003"/>
    <x v="15"/>
    <n v="14"/>
    <x v="0"/>
    <x v="2"/>
  </r>
  <r>
    <x v="1120"/>
    <x v="8"/>
    <x v="0"/>
    <n v="0.63436000000000003"/>
    <x v="15"/>
    <n v="14"/>
    <x v="0"/>
    <x v="2"/>
  </r>
  <r>
    <x v="1120"/>
    <x v="9"/>
    <x v="0"/>
    <n v="0.63436000000000003"/>
    <x v="15"/>
    <n v="14"/>
    <x v="0"/>
    <x v="2"/>
  </r>
  <r>
    <x v="1120"/>
    <x v="10"/>
    <x v="0"/>
    <n v="0.63436000000000003"/>
    <x v="15"/>
    <n v="14"/>
    <x v="0"/>
    <x v="2"/>
  </r>
  <r>
    <x v="1120"/>
    <x v="12"/>
    <x v="0"/>
    <n v="0.63436000000000003"/>
    <x v="15"/>
    <n v="14"/>
    <x v="0"/>
    <x v="2"/>
  </r>
  <r>
    <x v="1120"/>
    <x v="18"/>
    <x v="0"/>
    <n v="0.20852999999999999"/>
    <x v="15"/>
    <n v="14"/>
    <x v="0"/>
    <x v="2"/>
  </r>
  <r>
    <x v="1120"/>
    <x v="19"/>
    <x v="0"/>
    <n v="0.27259"/>
    <x v="15"/>
    <n v="14"/>
    <x v="0"/>
    <x v="2"/>
  </r>
  <r>
    <x v="1120"/>
    <x v="13"/>
    <x v="0"/>
    <n v="0.2243"/>
    <x v="15"/>
    <n v="14"/>
    <x v="0"/>
    <x v="2"/>
  </r>
  <r>
    <x v="1120"/>
    <x v="20"/>
    <x v="0"/>
    <n v="0.27259"/>
    <x v="15"/>
    <n v="14"/>
    <x v="0"/>
    <x v="2"/>
  </r>
  <r>
    <x v="1120"/>
    <x v="0"/>
    <x v="1"/>
    <n v="0.1709667"/>
    <x v="15"/>
    <n v="14"/>
    <x v="0"/>
    <x v="2"/>
  </r>
  <r>
    <x v="1120"/>
    <x v="14"/>
    <x v="1"/>
    <n v="0.29871950000000003"/>
    <x v="15"/>
    <n v="14"/>
    <x v="0"/>
    <x v="2"/>
  </r>
  <r>
    <x v="1120"/>
    <x v="2"/>
    <x v="1"/>
    <n v="0.30389919999999998"/>
    <x v="15"/>
    <n v="14"/>
    <x v="0"/>
    <x v="2"/>
  </r>
  <r>
    <x v="1120"/>
    <x v="5"/>
    <x v="1"/>
    <n v="0.13874339999999999"/>
    <x v="15"/>
    <n v="14"/>
    <x v="0"/>
    <x v="2"/>
  </r>
  <r>
    <x v="1120"/>
    <x v="6"/>
    <x v="1"/>
    <n v="0.29120239999999997"/>
    <x v="15"/>
    <n v="14"/>
    <x v="0"/>
    <x v="2"/>
  </r>
  <r>
    <x v="1120"/>
    <x v="15"/>
    <x v="1"/>
    <n v="0.32620729999999998"/>
    <x v="15"/>
    <n v="14"/>
    <x v="0"/>
    <x v="2"/>
  </r>
  <r>
    <x v="1120"/>
    <x v="8"/>
    <x v="1"/>
    <n v="0.33129350000000002"/>
    <x v="15"/>
    <n v="14"/>
    <x v="0"/>
    <x v="2"/>
  </r>
  <r>
    <x v="1120"/>
    <x v="9"/>
    <x v="1"/>
    <n v="0.3592301"/>
    <x v="15"/>
    <n v="14"/>
    <x v="0"/>
    <x v="2"/>
  </r>
  <r>
    <x v="1120"/>
    <x v="10"/>
    <x v="1"/>
    <n v="0.36526989999999998"/>
    <x v="15"/>
    <n v="14"/>
    <x v="0"/>
    <x v="2"/>
  </r>
  <r>
    <x v="1120"/>
    <x v="12"/>
    <x v="1"/>
    <n v="0.42643490000000001"/>
    <x v="15"/>
    <n v="14"/>
    <x v="0"/>
    <x v="2"/>
  </r>
  <r>
    <x v="1120"/>
    <x v="18"/>
    <x v="1"/>
    <n v="0.47724070000000002"/>
    <x v="15"/>
    <n v="14"/>
    <x v="0"/>
    <x v="2"/>
  </r>
  <r>
    <x v="1120"/>
    <x v="19"/>
    <x v="1"/>
    <n v="0.48855359999999998"/>
    <x v="15"/>
    <n v="14"/>
    <x v="0"/>
    <x v="2"/>
  </r>
  <r>
    <x v="1120"/>
    <x v="13"/>
    <x v="1"/>
    <n v="0.12822829999999999"/>
    <x v="15"/>
    <n v="14"/>
    <x v="0"/>
    <x v="2"/>
  </r>
  <r>
    <x v="1120"/>
    <x v="20"/>
    <x v="1"/>
    <n v="0.4124293"/>
    <x v="15"/>
    <n v="14"/>
    <x v="0"/>
    <x v="2"/>
  </r>
  <r>
    <x v="1121"/>
    <x v="0"/>
    <x v="3"/>
    <n v="0.91020000000000001"/>
    <x v="15"/>
    <n v="15"/>
    <x v="1"/>
    <x v="3"/>
  </r>
  <r>
    <x v="1121"/>
    <x v="14"/>
    <x v="3"/>
    <n v="1.5872999999999999"/>
    <x v="15"/>
    <n v="15"/>
    <x v="1"/>
    <x v="3"/>
  </r>
  <r>
    <x v="1121"/>
    <x v="2"/>
    <x v="3"/>
    <n v="1.6105"/>
    <x v="15"/>
    <n v="15"/>
    <x v="1"/>
    <x v="3"/>
  </r>
  <r>
    <x v="1121"/>
    <x v="5"/>
    <x v="3"/>
    <n v="1.1989000000000001"/>
    <x v="15"/>
    <n v="15"/>
    <x v="1"/>
    <x v="3"/>
  </r>
  <r>
    <x v="1121"/>
    <x v="6"/>
    <x v="3"/>
    <n v="1.5528"/>
    <x v="15"/>
    <n v="15"/>
    <x v="1"/>
    <x v="3"/>
  </r>
  <r>
    <x v="1121"/>
    <x v="15"/>
    <x v="3"/>
    <n v="1.744"/>
    <x v="15"/>
    <n v="15"/>
    <x v="1"/>
    <x v="3"/>
  </r>
  <r>
    <x v="1121"/>
    <x v="8"/>
    <x v="3"/>
    <n v="1.7664"/>
    <x v="15"/>
    <n v="15"/>
    <x v="1"/>
    <x v="3"/>
  </r>
  <r>
    <x v="1121"/>
    <x v="9"/>
    <x v="3"/>
    <n v="1.9280999999999999"/>
    <x v="15"/>
    <n v="15"/>
    <x v="1"/>
    <x v="3"/>
  </r>
  <r>
    <x v="1121"/>
    <x v="10"/>
    <x v="3"/>
    <n v="1.9493"/>
    <x v="15"/>
    <n v="15"/>
    <x v="1"/>
    <x v="3"/>
  </r>
  <r>
    <x v="1121"/>
    <x v="12"/>
    <x v="3"/>
    <n v="2.3119999999999998"/>
    <x v="15"/>
    <n v="15"/>
    <x v="1"/>
    <x v="3"/>
  </r>
  <r>
    <x v="1121"/>
    <x v="18"/>
    <x v="3"/>
    <n v="2.5522"/>
    <x v="15"/>
    <n v="15"/>
    <x v="1"/>
    <x v="3"/>
  </r>
  <r>
    <x v="1121"/>
    <x v="19"/>
    <x v="3"/>
    <n v="2.6046999999999998"/>
    <x v="15"/>
    <n v="15"/>
    <x v="1"/>
    <x v="3"/>
  </r>
  <r>
    <x v="1121"/>
    <x v="13"/>
    <x v="3"/>
    <n v="1.1288"/>
    <x v="15"/>
    <n v="15"/>
    <x v="1"/>
    <x v="3"/>
  </r>
  <r>
    <x v="1121"/>
    <x v="20"/>
    <x v="3"/>
    <n v="2.1816"/>
    <x v="15"/>
    <n v="15"/>
    <x v="1"/>
    <x v="3"/>
  </r>
  <r>
    <x v="1121"/>
    <x v="0"/>
    <x v="2"/>
    <n v="0.50939000000000001"/>
    <x v="15"/>
    <n v="15"/>
    <x v="1"/>
    <x v="3"/>
  </r>
  <r>
    <x v="1121"/>
    <x v="14"/>
    <x v="2"/>
    <n v="0.78648770000000001"/>
    <x v="15"/>
    <n v="15"/>
    <x v="1"/>
    <x v="3"/>
  </r>
  <r>
    <x v="1121"/>
    <x v="2"/>
    <x v="2"/>
    <n v="0.80534950000000005"/>
    <x v="15"/>
    <n v="15"/>
    <x v="1"/>
    <x v="3"/>
  </r>
  <r>
    <x v="1121"/>
    <x v="5"/>
    <x v="2"/>
    <n v="0.87318340000000005"/>
    <x v="15"/>
    <n v="15"/>
    <x v="1"/>
    <x v="3"/>
  </r>
  <r>
    <x v="1121"/>
    <x v="6"/>
    <x v="2"/>
    <n v="0.76564900000000002"/>
    <x v="15"/>
    <n v="15"/>
    <x v="1"/>
    <x v="3"/>
  </r>
  <r>
    <x v="1121"/>
    <x v="15"/>
    <x v="2"/>
    <n v="0.7835261"/>
    <x v="15"/>
    <n v="15"/>
    <x v="1"/>
    <x v="3"/>
  </r>
  <r>
    <x v="1121"/>
    <x v="8"/>
    <x v="2"/>
    <n v="0.80173760000000005"/>
    <x v="15"/>
    <n v="15"/>
    <x v="1"/>
    <x v="3"/>
  </r>
  <r>
    <x v="1121"/>
    <x v="9"/>
    <x v="2"/>
    <n v="0.93320099999999995"/>
    <x v="15"/>
    <n v="15"/>
    <x v="1"/>
    <x v="3"/>
  </r>
  <r>
    <x v="1121"/>
    <x v="10"/>
    <x v="2"/>
    <n v="0.95043670000000002"/>
    <x v="15"/>
    <n v="15"/>
    <x v="1"/>
    <x v="3"/>
  </r>
  <r>
    <x v="1121"/>
    <x v="12"/>
    <x v="2"/>
    <n v="1.2453149999999999"/>
    <x v="15"/>
    <n v="15"/>
    <x v="1"/>
    <x v="3"/>
  </r>
  <r>
    <x v="1121"/>
    <x v="18"/>
    <x v="2"/>
    <n v="1.8664289999999999"/>
    <x v="15"/>
    <n v="15"/>
    <x v="1"/>
    <x v="3"/>
  </r>
  <r>
    <x v="1121"/>
    <x v="19"/>
    <x v="2"/>
    <n v="1.8450519999999999"/>
    <x v="15"/>
    <n v="15"/>
    <x v="1"/>
    <x v="3"/>
  </r>
  <r>
    <x v="1121"/>
    <x v="13"/>
    <x v="2"/>
    <n v="0.7746381"/>
    <x v="15"/>
    <n v="15"/>
    <x v="1"/>
    <x v="3"/>
  </r>
  <r>
    <x v="1121"/>
    <x v="20"/>
    <x v="2"/>
    <n v="1.501069"/>
    <x v="15"/>
    <n v="15"/>
    <x v="1"/>
    <x v="3"/>
  </r>
  <r>
    <x v="1121"/>
    <x v="0"/>
    <x v="0"/>
    <n v="0.23061000000000001"/>
    <x v="15"/>
    <n v="15"/>
    <x v="1"/>
    <x v="3"/>
  </r>
  <r>
    <x v="1121"/>
    <x v="14"/>
    <x v="0"/>
    <n v="0.504"/>
    <x v="15"/>
    <n v="15"/>
    <x v="1"/>
    <x v="3"/>
  </r>
  <r>
    <x v="1121"/>
    <x v="2"/>
    <x v="0"/>
    <n v="0.504"/>
    <x v="15"/>
    <n v="15"/>
    <x v="1"/>
    <x v="3"/>
  </r>
  <r>
    <x v="1121"/>
    <x v="5"/>
    <x v="0"/>
    <n v="0.18779000000000001"/>
    <x v="15"/>
    <n v="15"/>
    <x v="1"/>
    <x v="3"/>
  </r>
  <r>
    <x v="1121"/>
    <x v="6"/>
    <x v="0"/>
    <n v="0.49679000000000001"/>
    <x v="15"/>
    <n v="15"/>
    <x v="1"/>
    <x v="3"/>
  </r>
  <r>
    <x v="1121"/>
    <x v="15"/>
    <x v="0"/>
    <n v="0.63436000000000003"/>
    <x v="15"/>
    <n v="15"/>
    <x v="1"/>
    <x v="3"/>
  </r>
  <r>
    <x v="1121"/>
    <x v="8"/>
    <x v="0"/>
    <n v="0.63436000000000003"/>
    <x v="15"/>
    <n v="15"/>
    <x v="1"/>
    <x v="3"/>
  </r>
  <r>
    <x v="1121"/>
    <x v="9"/>
    <x v="0"/>
    <n v="0.63436000000000003"/>
    <x v="15"/>
    <n v="15"/>
    <x v="1"/>
    <x v="3"/>
  </r>
  <r>
    <x v="1121"/>
    <x v="10"/>
    <x v="0"/>
    <n v="0.63436000000000003"/>
    <x v="15"/>
    <n v="15"/>
    <x v="1"/>
    <x v="3"/>
  </r>
  <r>
    <x v="1121"/>
    <x v="12"/>
    <x v="0"/>
    <n v="0.63436000000000003"/>
    <x v="15"/>
    <n v="15"/>
    <x v="1"/>
    <x v="3"/>
  </r>
  <r>
    <x v="1121"/>
    <x v="18"/>
    <x v="0"/>
    <n v="0.20852999999999999"/>
    <x v="15"/>
    <n v="15"/>
    <x v="1"/>
    <x v="3"/>
  </r>
  <r>
    <x v="1121"/>
    <x v="19"/>
    <x v="0"/>
    <n v="0.27259"/>
    <x v="15"/>
    <n v="15"/>
    <x v="1"/>
    <x v="3"/>
  </r>
  <r>
    <x v="1121"/>
    <x v="13"/>
    <x v="0"/>
    <n v="0.2243"/>
    <x v="15"/>
    <n v="15"/>
    <x v="1"/>
    <x v="3"/>
  </r>
  <r>
    <x v="1121"/>
    <x v="20"/>
    <x v="0"/>
    <n v="0.27259"/>
    <x v="15"/>
    <n v="15"/>
    <x v="1"/>
    <x v="3"/>
  </r>
  <r>
    <x v="1121"/>
    <x v="0"/>
    <x v="1"/>
    <n v="0.17019999999999999"/>
    <x v="15"/>
    <n v="15"/>
    <x v="1"/>
    <x v="3"/>
  </r>
  <r>
    <x v="1121"/>
    <x v="14"/>
    <x v="1"/>
    <n v="0.29681220000000003"/>
    <x v="15"/>
    <n v="15"/>
    <x v="1"/>
    <x v="3"/>
  </r>
  <r>
    <x v="1121"/>
    <x v="2"/>
    <x v="1"/>
    <n v="0.30115039999999998"/>
    <x v="15"/>
    <n v="15"/>
    <x v="1"/>
    <x v="3"/>
  </r>
  <r>
    <x v="1121"/>
    <x v="5"/>
    <x v="1"/>
    <n v="0.13792650000000001"/>
    <x v="15"/>
    <n v="15"/>
    <x v="1"/>
    <x v="3"/>
  </r>
  <r>
    <x v="1121"/>
    <x v="6"/>
    <x v="1"/>
    <n v="0.29036099999999998"/>
    <x v="15"/>
    <n v="15"/>
    <x v="1"/>
    <x v="3"/>
  </r>
  <r>
    <x v="1121"/>
    <x v="15"/>
    <x v="1"/>
    <n v="0.32611380000000001"/>
    <x v="15"/>
    <n v="15"/>
    <x v="1"/>
    <x v="3"/>
  </r>
  <r>
    <x v="1121"/>
    <x v="8"/>
    <x v="1"/>
    <n v="0.3303024"/>
    <x v="15"/>
    <n v="15"/>
    <x v="1"/>
    <x v="3"/>
  </r>
  <r>
    <x v="1121"/>
    <x v="9"/>
    <x v="1"/>
    <n v="0.360539"/>
    <x v="15"/>
    <n v="15"/>
    <x v="1"/>
    <x v="3"/>
  </r>
  <r>
    <x v="1121"/>
    <x v="10"/>
    <x v="1"/>
    <n v="0.36450329999999997"/>
    <x v="15"/>
    <n v="15"/>
    <x v="1"/>
    <x v="3"/>
  </r>
  <r>
    <x v="1121"/>
    <x v="12"/>
    <x v="1"/>
    <n v="0.43232520000000002"/>
    <x v="15"/>
    <n v="15"/>
    <x v="1"/>
    <x v="3"/>
  </r>
  <r>
    <x v="1121"/>
    <x v="18"/>
    <x v="1"/>
    <n v="0.47724070000000002"/>
    <x v="15"/>
    <n v="15"/>
    <x v="1"/>
    <x v="3"/>
  </r>
  <r>
    <x v="1121"/>
    <x v="19"/>
    <x v="1"/>
    <n v="0.48705769999999998"/>
    <x v="15"/>
    <n v="15"/>
    <x v="1"/>
    <x v="3"/>
  </r>
  <r>
    <x v="1121"/>
    <x v="13"/>
    <x v="1"/>
    <n v="0.12986200000000001"/>
    <x v="15"/>
    <n v="15"/>
    <x v="1"/>
    <x v="3"/>
  </r>
  <r>
    <x v="1121"/>
    <x v="20"/>
    <x v="1"/>
    <n v="0.40794150000000001"/>
    <x v="15"/>
    <n v="15"/>
    <x v="1"/>
    <x v="3"/>
  </r>
  <r>
    <x v="1122"/>
    <x v="0"/>
    <x v="3"/>
    <n v="0.90569999999999995"/>
    <x v="15"/>
    <n v="16"/>
    <x v="1"/>
    <x v="3"/>
  </r>
  <r>
    <x v="1122"/>
    <x v="14"/>
    <x v="3"/>
    <n v="1.5294000000000001"/>
    <x v="15"/>
    <n v="16"/>
    <x v="1"/>
    <x v="3"/>
  </r>
  <r>
    <x v="1122"/>
    <x v="2"/>
    <x v="3"/>
    <n v="1.5494000000000001"/>
    <x v="15"/>
    <n v="16"/>
    <x v="1"/>
    <x v="3"/>
  </r>
  <r>
    <x v="1122"/>
    <x v="5"/>
    <x v="3"/>
    <n v="1.1476999999999999"/>
    <x v="15"/>
    <n v="16"/>
    <x v="1"/>
    <x v="3"/>
  </r>
  <r>
    <x v="1122"/>
    <x v="6"/>
    <x v="3"/>
    <n v="1.5005999999999999"/>
    <x v="15"/>
    <n v="16"/>
    <x v="1"/>
    <x v="3"/>
  </r>
  <r>
    <x v="1122"/>
    <x v="15"/>
    <x v="3"/>
    <n v="1.6808000000000001"/>
    <x v="15"/>
    <n v="16"/>
    <x v="1"/>
    <x v="3"/>
  </r>
  <r>
    <x v="1122"/>
    <x v="8"/>
    <x v="3"/>
    <n v="1.6971000000000001"/>
    <x v="15"/>
    <n v="16"/>
    <x v="1"/>
    <x v="3"/>
  </r>
  <r>
    <x v="1122"/>
    <x v="9"/>
    <x v="3"/>
    <n v="1.8783000000000001"/>
    <x v="15"/>
    <n v="16"/>
    <x v="1"/>
    <x v="3"/>
  </r>
  <r>
    <x v="1122"/>
    <x v="10"/>
    <x v="3"/>
    <n v="1.8827"/>
    <x v="15"/>
    <n v="16"/>
    <x v="1"/>
    <x v="3"/>
  </r>
  <r>
    <x v="1122"/>
    <x v="12"/>
    <x v="3"/>
    <n v="2.3079999999999998"/>
    <x v="15"/>
    <n v="16"/>
    <x v="1"/>
    <x v="3"/>
  </r>
  <r>
    <x v="1122"/>
    <x v="18"/>
    <x v="3"/>
    <n v="2.5182000000000002"/>
    <x v="15"/>
    <n v="16"/>
    <x v="1"/>
    <x v="3"/>
  </r>
  <r>
    <x v="1122"/>
    <x v="19"/>
    <x v="3"/>
    <n v="2.5697000000000001"/>
    <x v="15"/>
    <n v="16"/>
    <x v="1"/>
    <x v="3"/>
  </r>
  <r>
    <x v="1122"/>
    <x v="13"/>
    <x v="3"/>
    <n v="1.1194999999999999"/>
    <x v="15"/>
    <n v="16"/>
    <x v="1"/>
    <x v="3"/>
  </r>
  <r>
    <x v="1122"/>
    <x v="20"/>
    <x v="3"/>
    <n v="2.1625999999999999"/>
    <x v="15"/>
    <n v="16"/>
    <x v="1"/>
    <x v="3"/>
  </r>
  <r>
    <x v="1122"/>
    <x v="0"/>
    <x v="2"/>
    <n v="0.5057315"/>
    <x v="15"/>
    <n v="16"/>
    <x v="1"/>
    <x v="3"/>
  </r>
  <r>
    <x v="1122"/>
    <x v="14"/>
    <x v="2"/>
    <n v="0.73941460000000003"/>
    <x v="15"/>
    <n v="16"/>
    <x v="1"/>
    <x v="3"/>
  </r>
  <r>
    <x v="1122"/>
    <x v="2"/>
    <x v="2"/>
    <n v="0.75567470000000003"/>
    <x v="15"/>
    <n v="16"/>
    <x v="1"/>
    <x v="3"/>
  </r>
  <r>
    <x v="1122"/>
    <x v="5"/>
    <x v="2"/>
    <n v="0.82787359999999999"/>
    <x v="15"/>
    <n v="16"/>
    <x v="1"/>
    <x v="3"/>
  </r>
  <r>
    <x v="1122"/>
    <x v="6"/>
    <x v="2"/>
    <n v="0.72320989999999996"/>
    <x v="15"/>
    <n v="16"/>
    <x v="1"/>
    <x v="3"/>
  </r>
  <r>
    <x v="1122"/>
    <x v="15"/>
    <x v="2"/>
    <n v="0.73214389999999996"/>
    <x v="15"/>
    <n v="16"/>
    <x v="1"/>
    <x v="3"/>
  </r>
  <r>
    <x v="1122"/>
    <x v="8"/>
    <x v="2"/>
    <n v="0.74539619999999995"/>
    <x v="15"/>
    <n v="16"/>
    <x v="1"/>
    <x v="3"/>
  </r>
  <r>
    <x v="1122"/>
    <x v="9"/>
    <x v="2"/>
    <n v="0.89271310000000004"/>
    <x v="15"/>
    <n v="16"/>
    <x v="1"/>
    <x v="3"/>
  </r>
  <r>
    <x v="1122"/>
    <x v="10"/>
    <x v="2"/>
    <n v="0.89629029999999998"/>
    <x v="15"/>
    <n v="16"/>
    <x v="1"/>
    <x v="3"/>
  </r>
  <r>
    <x v="1122"/>
    <x v="12"/>
    <x v="2"/>
    <n v="1.2420629999999999"/>
    <x v="15"/>
    <n v="16"/>
    <x v="1"/>
    <x v="3"/>
  </r>
  <r>
    <x v="1122"/>
    <x v="18"/>
    <x v="2"/>
    <n v="1.8387869999999999"/>
    <x v="15"/>
    <n v="16"/>
    <x v="1"/>
    <x v="3"/>
  </r>
  <r>
    <x v="1122"/>
    <x v="19"/>
    <x v="2"/>
    <n v="1.816597"/>
    <x v="15"/>
    <n v="16"/>
    <x v="1"/>
    <x v="3"/>
  </r>
  <r>
    <x v="1122"/>
    <x v="13"/>
    <x v="2"/>
    <n v="0.76640799999999998"/>
    <x v="15"/>
    <n v="16"/>
    <x v="1"/>
    <x v="3"/>
  </r>
  <r>
    <x v="1122"/>
    <x v="20"/>
    <x v="2"/>
    <n v="1.4856210000000001"/>
    <x v="15"/>
    <n v="16"/>
    <x v="1"/>
    <x v="3"/>
  </r>
  <r>
    <x v="1122"/>
    <x v="0"/>
    <x v="0"/>
    <n v="0.23061000000000001"/>
    <x v="15"/>
    <n v="16"/>
    <x v="1"/>
    <x v="3"/>
  </r>
  <r>
    <x v="1122"/>
    <x v="14"/>
    <x v="0"/>
    <n v="0.504"/>
    <x v="15"/>
    <n v="16"/>
    <x v="1"/>
    <x v="3"/>
  </r>
  <r>
    <x v="1122"/>
    <x v="2"/>
    <x v="0"/>
    <n v="0.504"/>
    <x v="15"/>
    <n v="16"/>
    <x v="1"/>
    <x v="3"/>
  </r>
  <r>
    <x v="1122"/>
    <x v="5"/>
    <x v="0"/>
    <n v="0.18779000000000001"/>
    <x v="15"/>
    <n v="16"/>
    <x v="1"/>
    <x v="3"/>
  </r>
  <r>
    <x v="1122"/>
    <x v="6"/>
    <x v="0"/>
    <n v="0.49679000000000001"/>
    <x v="15"/>
    <n v="16"/>
    <x v="1"/>
    <x v="3"/>
  </r>
  <r>
    <x v="1122"/>
    <x v="15"/>
    <x v="0"/>
    <n v="0.63436000000000003"/>
    <x v="15"/>
    <n v="16"/>
    <x v="1"/>
    <x v="3"/>
  </r>
  <r>
    <x v="1122"/>
    <x v="8"/>
    <x v="0"/>
    <n v="0.63436000000000003"/>
    <x v="15"/>
    <n v="16"/>
    <x v="1"/>
    <x v="3"/>
  </r>
  <r>
    <x v="1122"/>
    <x v="9"/>
    <x v="0"/>
    <n v="0.63436000000000003"/>
    <x v="15"/>
    <n v="16"/>
    <x v="1"/>
    <x v="3"/>
  </r>
  <r>
    <x v="1122"/>
    <x v="10"/>
    <x v="0"/>
    <n v="0.63436000000000003"/>
    <x v="15"/>
    <n v="16"/>
    <x v="1"/>
    <x v="3"/>
  </r>
  <r>
    <x v="1122"/>
    <x v="12"/>
    <x v="0"/>
    <n v="0.63436000000000003"/>
    <x v="15"/>
    <n v="16"/>
    <x v="1"/>
    <x v="3"/>
  </r>
  <r>
    <x v="1122"/>
    <x v="18"/>
    <x v="0"/>
    <n v="0.20852999999999999"/>
    <x v="15"/>
    <n v="16"/>
    <x v="1"/>
    <x v="3"/>
  </r>
  <r>
    <x v="1122"/>
    <x v="19"/>
    <x v="0"/>
    <n v="0.27259"/>
    <x v="15"/>
    <n v="16"/>
    <x v="1"/>
    <x v="3"/>
  </r>
  <r>
    <x v="1122"/>
    <x v="13"/>
    <x v="0"/>
    <n v="0.2243"/>
    <x v="15"/>
    <n v="16"/>
    <x v="1"/>
    <x v="3"/>
  </r>
  <r>
    <x v="1122"/>
    <x v="20"/>
    <x v="0"/>
    <n v="0.27259"/>
    <x v="15"/>
    <n v="16"/>
    <x v="1"/>
    <x v="3"/>
  </r>
  <r>
    <x v="1122"/>
    <x v="0"/>
    <x v="1"/>
    <n v="0.1693585"/>
    <x v="15"/>
    <n v="16"/>
    <x v="1"/>
    <x v="3"/>
  </r>
  <r>
    <x v="1122"/>
    <x v="14"/>
    <x v="1"/>
    <n v="0.2859854"/>
    <x v="15"/>
    <n v="16"/>
    <x v="1"/>
    <x v="3"/>
  </r>
  <r>
    <x v="1122"/>
    <x v="2"/>
    <x v="1"/>
    <n v="0.28972520000000002"/>
    <x v="15"/>
    <n v="16"/>
    <x v="1"/>
    <x v="3"/>
  </r>
  <r>
    <x v="1122"/>
    <x v="5"/>
    <x v="1"/>
    <n v="0.1320363"/>
    <x v="15"/>
    <n v="16"/>
    <x v="1"/>
    <x v="3"/>
  </r>
  <r>
    <x v="1122"/>
    <x v="6"/>
    <x v="1"/>
    <n v="0.28060000000000002"/>
    <x v="15"/>
    <n v="16"/>
    <x v="1"/>
    <x v="3"/>
  </r>
  <r>
    <x v="1122"/>
    <x v="15"/>
    <x v="1"/>
    <n v="0.31429590000000002"/>
    <x v="15"/>
    <n v="16"/>
    <x v="1"/>
    <x v="3"/>
  </r>
  <r>
    <x v="1122"/>
    <x v="8"/>
    <x v="1"/>
    <n v="0.31734390000000001"/>
    <x v="15"/>
    <n v="16"/>
    <x v="1"/>
    <x v="3"/>
  </r>
  <r>
    <x v="1122"/>
    <x v="9"/>
    <x v="1"/>
    <n v="0.35122680000000001"/>
    <x v="15"/>
    <n v="16"/>
    <x v="1"/>
    <x v="3"/>
  </r>
  <r>
    <x v="1122"/>
    <x v="10"/>
    <x v="1"/>
    <n v="0.35204960000000002"/>
    <x v="15"/>
    <n v="16"/>
    <x v="1"/>
    <x v="3"/>
  </r>
  <r>
    <x v="1122"/>
    <x v="12"/>
    <x v="1"/>
    <n v="0.4315773"/>
    <x v="15"/>
    <n v="16"/>
    <x v="1"/>
    <x v="3"/>
  </r>
  <r>
    <x v="1122"/>
    <x v="18"/>
    <x v="1"/>
    <n v="0.47088289999999999"/>
    <x v="15"/>
    <n v="16"/>
    <x v="1"/>
    <x v="3"/>
  </r>
  <r>
    <x v="1122"/>
    <x v="19"/>
    <x v="1"/>
    <n v="0.48051300000000002"/>
    <x v="15"/>
    <n v="16"/>
    <x v="1"/>
    <x v="3"/>
  </r>
  <r>
    <x v="1122"/>
    <x v="13"/>
    <x v="1"/>
    <n v="0.12879199999999999"/>
    <x v="15"/>
    <n v="16"/>
    <x v="1"/>
    <x v="3"/>
  </r>
  <r>
    <x v="1122"/>
    <x v="20"/>
    <x v="1"/>
    <n v="0.40438859999999999"/>
    <x v="15"/>
    <n v="16"/>
    <x v="1"/>
    <x v="3"/>
  </r>
  <r>
    <x v="1123"/>
    <x v="0"/>
    <x v="3"/>
    <n v="0.90500000000000003"/>
    <x v="15"/>
    <n v="17"/>
    <x v="1"/>
    <x v="3"/>
  </r>
  <r>
    <x v="1123"/>
    <x v="14"/>
    <x v="3"/>
    <n v="1.5193000000000001"/>
    <x v="15"/>
    <n v="17"/>
    <x v="1"/>
    <x v="3"/>
  </r>
  <r>
    <x v="1123"/>
    <x v="2"/>
    <x v="3"/>
    <n v="1.5447"/>
    <x v="15"/>
    <n v="17"/>
    <x v="1"/>
    <x v="3"/>
  </r>
  <r>
    <x v="1123"/>
    <x v="5"/>
    <x v="3"/>
    <n v="1.1343000000000001"/>
    <x v="15"/>
    <n v="17"/>
    <x v="1"/>
    <x v="3"/>
  </r>
  <r>
    <x v="1123"/>
    <x v="6"/>
    <x v="3"/>
    <n v="1.4954000000000001"/>
    <x v="15"/>
    <n v="17"/>
    <x v="1"/>
    <x v="3"/>
  </r>
  <r>
    <x v="1123"/>
    <x v="15"/>
    <x v="3"/>
    <n v="1.6735"/>
    <x v="15"/>
    <n v="17"/>
    <x v="1"/>
    <x v="3"/>
  </r>
  <r>
    <x v="1123"/>
    <x v="8"/>
    <x v="3"/>
    <n v="1.7002999999999999"/>
    <x v="15"/>
    <n v="17"/>
    <x v="1"/>
    <x v="3"/>
  </r>
  <r>
    <x v="1123"/>
    <x v="9"/>
    <x v="3"/>
    <n v="1.8616999999999999"/>
    <x v="15"/>
    <n v="17"/>
    <x v="1"/>
    <x v="3"/>
  </r>
  <r>
    <x v="1123"/>
    <x v="10"/>
    <x v="3"/>
    <n v="1.8825000000000001"/>
    <x v="15"/>
    <n v="17"/>
    <x v="1"/>
    <x v="3"/>
  </r>
  <r>
    <x v="1123"/>
    <x v="12"/>
    <x v="3"/>
    <n v="2.3148"/>
    <x v="15"/>
    <n v="17"/>
    <x v="1"/>
    <x v="3"/>
  </r>
  <r>
    <x v="1123"/>
    <x v="18"/>
    <x v="3"/>
    <n v="2.4792000000000001"/>
    <x v="15"/>
    <n v="17"/>
    <x v="1"/>
    <x v="3"/>
  </r>
  <r>
    <x v="1123"/>
    <x v="19"/>
    <x v="3"/>
    <n v="2.5152999999999999"/>
    <x v="15"/>
    <n v="17"/>
    <x v="1"/>
    <x v="3"/>
  </r>
  <r>
    <x v="1123"/>
    <x v="13"/>
    <x v="3"/>
    <n v="1.0634999999999999"/>
    <x v="15"/>
    <n v="17"/>
    <x v="1"/>
    <x v="3"/>
  </r>
  <r>
    <x v="1123"/>
    <x v="20"/>
    <x v="3"/>
    <n v="2.1015999999999999"/>
    <x v="15"/>
    <n v="17"/>
    <x v="1"/>
    <x v="3"/>
  </r>
  <r>
    <x v="1123"/>
    <x v="0"/>
    <x v="2"/>
    <n v="0.50516229999999995"/>
    <x v="15"/>
    <n v="17"/>
    <x v="1"/>
    <x v="3"/>
  </r>
  <r>
    <x v="1123"/>
    <x v="14"/>
    <x v="2"/>
    <n v="0.7312033"/>
    <x v="15"/>
    <n v="17"/>
    <x v="1"/>
    <x v="3"/>
  </r>
  <r>
    <x v="1123"/>
    <x v="2"/>
    <x v="2"/>
    <n v="0.75185360000000001"/>
    <x v="15"/>
    <n v="17"/>
    <x v="1"/>
    <x v="3"/>
  </r>
  <r>
    <x v="1123"/>
    <x v="5"/>
    <x v="2"/>
    <n v="0.81601520000000005"/>
    <x v="15"/>
    <n v="17"/>
    <x v="1"/>
    <x v="3"/>
  </r>
  <r>
    <x v="1123"/>
    <x v="6"/>
    <x v="2"/>
    <n v="0.71898229999999996"/>
    <x v="15"/>
    <n v="17"/>
    <x v="1"/>
    <x v="3"/>
  </r>
  <r>
    <x v="1123"/>
    <x v="15"/>
    <x v="2"/>
    <n v="0.72620910000000005"/>
    <x v="15"/>
    <n v="17"/>
    <x v="1"/>
    <x v="3"/>
  </r>
  <r>
    <x v="1123"/>
    <x v="8"/>
    <x v="2"/>
    <n v="0.74799760000000004"/>
    <x v="15"/>
    <n v="17"/>
    <x v="1"/>
    <x v="3"/>
  </r>
  <r>
    <x v="1123"/>
    <x v="9"/>
    <x v="2"/>
    <n v="0.87921720000000003"/>
    <x v="15"/>
    <n v="17"/>
    <x v="1"/>
    <x v="3"/>
  </r>
  <r>
    <x v="1123"/>
    <x v="10"/>
    <x v="2"/>
    <n v="0.89612789999999998"/>
    <x v="15"/>
    <n v="17"/>
    <x v="1"/>
    <x v="3"/>
  </r>
  <r>
    <x v="1123"/>
    <x v="12"/>
    <x v="2"/>
    <n v="1.2475909999999999"/>
    <x v="15"/>
    <n v="17"/>
    <x v="1"/>
    <x v="3"/>
  </r>
  <r>
    <x v="1123"/>
    <x v="18"/>
    <x v="2"/>
    <n v="1.80708"/>
    <x v="15"/>
    <n v="17"/>
    <x v="1"/>
    <x v="3"/>
  </r>
  <r>
    <x v="1123"/>
    <x v="19"/>
    <x v="2"/>
    <n v="1.77237"/>
    <x v="15"/>
    <n v="17"/>
    <x v="1"/>
    <x v="3"/>
  </r>
  <r>
    <x v="1123"/>
    <x v="13"/>
    <x v="2"/>
    <n v="0.71685049999999995"/>
    <x v="15"/>
    <n v="17"/>
    <x v="1"/>
    <x v="3"/>
  </r>
  <r>
    <x v="1123"/>
    <x v="20"/>
    <x v="2"/>
    <n v="1.4360280000000001"/>
    <x v="15"/>
    <n v="17"/>
    <x v="1"/>
    <x v="3"/>
  </r>
  <r>
    <x v="1123"/>
    <x v="0"/>
    <x v="0"/>
    <n v="0.23061000000000001"/>
    <x v="15"/>
    <n v="17"/>
    <x v="1"/>
    <x v="3"/>
  </r>
  <r>
    <x v="1123"/>
    <x v="14"/>
    <x v="0"/>
    <n v="0.504"/>
    <x v="15"/>
    <n v="17"/>
    <x v="1"/>
    <x v="3"/>
  </r>
  <r>
    <x v="1123"/>
    <x v="2"/>
    <x v="0"/>
    <n v="0.504"/>
    <x v="15"/>
    <n v="17"/>
    <x v="1"/>
    <x v="3"/>
  </r>
  <r>
    <x v="1123"/>
    <x v="5"/>
    <x v="0"/>
    <n v="0.18779000000000001"/>
    <x v="15"/>
    <n v="17"/>
    <x v="1"/>
    <x v="3"/>
  </r>
  <r>
    <x v="1123"/>
    <x v="6"/>
    <x v="0"/>
    <n v="0.49679000000000001"/>
    <x v="15"/>
    <n v="17"/>
    <x v="1"/>
    <x v="3"/>
  </r>
  <r>
    <x v="1123"/>
    <x v="15"/>
    <x v="0"/>
    <n v="0.63436000000000003"/>
    <x v="15"/>
    <n v="17"/>
    <x v="1"/>
    <x v="3"/>
  </r>
  <r>
    <x v="1123"/>
    <x v="8"/>
    <x v="0"/>
    <n v="0.63436000000000003"/>
    <x v="15"/>
    <n v="17"/>
    <x v="1"/>
    <x v="3"/>
  </r>
  <r>
    <x v="1123"/>
    <x v="9"/>
    <x v="0"/>
    <n v="0.63436000000000003"/>
    <x v="15"/>
    <n v="17"/>
    <x v="1"/>
    <x v="3"/>
  </r>
  <r>
    <x v="1123"/>
    <x v="10"/>
    <x v="0"/>
    <n v="0.63436000000000003"/>
    <x v="15"/>
    <n v="17"/>
    <x v="1"/>
    <x v="3"/>
  </r>
  <r>
    <x v="1123"/>
    <x v="12"/>
    <x v="0"/>
    <n v="0.63436000000000003"/>
    <x v="15"/>
    <n v="17"/>
    <x v="1"/>
    <x v="3"/>
  </r>
  <r>
    <x v="1123"/>
    <x v="18"/>
    <x v="0"/>
    <n v="0.20852999999999999"/>
    <x v="15"/>
    <n v="17"/>
    <x v="1"/>
    <x v="3"/>
  </r>
  <r>
    <x v="1123"/>
    <x v="19"/>
    <x v="0"/>
    <n v="0.27259"/>
    <x v="15"/>
    <n v="17"/>
    <x v="1"/>
    <x v="3"/>
  </r>
  <r>
    <x v="1123"/>
    <x v="13"/>
    <x v="0"/>
    <n v="0.2243"/>
    <x v="15"/>
    <n v="17"/>
    <x v="1"/>
    <x v="3"/>
  </r>
  <r>
    <x v="1123"/>
    <x v="20"/>
    <x v="0"/>
    <n v="0.27259"/>
    <x v="15"/>
    <n v="17"/>
    <x v="1"/>
    <x v="3"/>
  </r>
  <r>
    <x v="1123"/>
    <x v="0"/>
    <x v="1"/>
    <n v="0.16922760000000001"/>
    <x v="15"/>
    <n v="17"/>
    <x v="1"/>
    <x v="3"/>
  </r>
  <r>
    <x v="1123"/>
    <x v="14"/>
    <x v="1"/>
    <n v="0.28409669999999998"/>
    <x v="15"/>
    <n v="17"/>
    <x v="1"/>
    <x v="3"/>
  </r>
  <r>
    <x v="1123"/>
    <x v="2"/>
    <x v="1"/>
    <n v="0.2888463"/>
    <x v="15"/>
    <n v="17"/>
    <x v="1"/>
    <x v="3"/>
  </r>
  <r>
    <x v="1123"/>
    <x v="5"/>
    <x v="1"/>
    <n v="0.13049469999999999"/>
    <x v="15"/>
    <n v="17"/>
    <x v="1"/>
    <x v="3"/>
  </r>
  <r>
    <x v="1123"/>
    <x v="6"/>
    <x v="1"/>
    <n v="0.27962759999999998"/>
    <x v="15"/>
    <n v="17"/>
    <x v="1"/>
    <x v="3"/>
  </r>
  <r>
    <x v="1123"/>
    <x v="15"/>
    <x v="1"/>
    <n v="0.31293090000000001"/>
    <x v="15"/>
    <n v="17"/>
    <x v="1"/>
    <x v="3"/>
  </r>
  <r>
    <x v="1123"/>
    <x v="8"/>
    <x v="1"/>
    <n v="0.31794230000000001"/>
    <x v="15"/>
    <n v="17"/>
    <x v="1"/>
    <x v="3"/>
  </r>
  <r>
    <x v="1123"/>
    <x v="9"/>
    <x v="1"/>
    <n v="0.34812280000000001"/>
    <x v="15"/>
    <n v="17"/>
    <x v="1"/>
    <x v="3"/>
  </r>
  <r>
    <x v="1123"/>
    <x v="10"/>
    <x v="1"/>
    <n v="0.3520122"/>
    <x v="15"/>
    <n v="17"/>
    <x v="1"/>
    <x v="3"/>
  </r>
  <r>
    <x v="1123"/>
    <x v="12"/>
    <x v="1"/>
    <n v="0.43284879999999998"/>
    <x v="15"/>
    <n v="17"/>
    <x v="1"/>
    <x v="3"/>
  </r>
  <r>
    <x v="1123"/>
    <x v="18"/>
    <x v="1"/>
    <n v="0.46359020000000001"/>
    <x v="15"/>
    <n v="17"/>
    <x v="1"/>
    <x v="3"/>
  </r>
  <r>
    <x v="1123"/>
    <x v="19"/>
    <x v="1"/>
    <n v="0.4703407"/>
    <x v="15"/>
    <n v="17"/>
    <x v="1"/>
    <x v="3"/>
  </r>
  <r>
    <x v="1123"/>
    <x v="13"/>
    <x v="1"/>
    <n v="0.1223496"/>
    <x v="15"/>
    <n v="17"/>
    <x v="1"/>
    <x v="3"/>
  </r>
  <r>
    <x v="1123"/>
    <x v="20"/>
    <x v="1"/>
    <n v="0.3929821"/>
    <x v="15"/>
    <n v="17"/>
    <x v="1"/>
    <x v="3"/>
  </r>
  <r>
    <x v="1124"/>
    <x v="0"/>
    <x v="3"/>
    <n v="0.90280000000000005"/>
    <x v="15"/>
    <n v="18"/>
    <x v="1"/>
    <x v="3"/>
  </r>
  <r>
    <x v="1124"/>
    <x v="14"/>
    <x v="3"/>
    <n v="1.5315000000000001"/>
    <x v="15"/>
    <n v="18"/>
    <x v="1"/>
    <x v="3"/>
  </r>
  <r>
    <x v="1124"/>
    <x v="2"/>
    <x v="3"/>
    <n v="1.5541"/>
    <x v="15"/>
    <n v="18"/>
    <x v="1"/>
    <x v="3"/>
  </r>
  <r>
    <x v="1124"/>
    <x v="5"/>
    <x v="3"/>
    <n v="1.1367"/>
    <x v="15"/>
    <n v="18"/>
    <x v="1"/>
    <x v="3"/>
  </r>
  <r>
    <x v="1124"/>
    <x v="6"/>
    <x v="3"/>
    <n v="1.5086999999999999"/>
    <x v="15"/>
    <n v="18"/>
    <x v="1"/>
    <x v="3"/>
  </r>
  <r>
    <x v="1124"/>
    <x v="15"/>
    <x v="3"/>
    <n v="1.6867000000000001"/>
    <x v="15"/>
    <n v="18"/>
    <x v="1"/>
    <x v="3"/>
  </r>
  <r>
    <x v="1124"/>
    <x v="8"/>
    <x v="3"/>
    <n v="1.71"/>
    <x v="15"/>
    <n v="18"/>
    <x v="1"/>
    <x v="3"/>
  </r>
  <r>
    <x v="1124"/>
    <x v="9"/>
    <x v="3"/>
    <n v="1.8964000000000001"/>
    <x v="15"/>
    <n v="18"/>
    <x v="1"/>
    <x v="3"/>
  </r>
  <r>
    <x v="1124"/>
    <x v="10"/>
    <x v="3"/>
    <n v="1.8880999999999999"/>
    <x v="15"/>
    <n v="18"/>
    <x v="1"/>
    <x v="3"/>
  </r>
  <r>
    <x v="1124"/>
    <x v="12"/>
    <x v="3"/>
    <n v="2.3487"/>
    <x v="15"/>
    <n v="18"/>
    <x v="1"/>
    <x v="3"/>
  </r>
  <r>
    <x v="1124"/>
    <x v="18"/>
    <x v="3"/>
    <n v="2.4792000000000001"/>
    <x v="15"/>
    <n v="18"/>
    <x v="1"/>
    <x v="3"/>
  </r>
  <r>
    <x v="1124"/>
    <x v="19"/>
    <x v="3"/>
    <n v="2.5236999999999998"/>
    <x v="15"/>
    <n v="18"/>
    <x v="1"/>
    <x v="3"/>
  </r>
  <r>
    <x v="1124"/>
    <x v="13"/>
    <x v="3"/>
    <n v="1.0641"/>
    <x v="15"/>
    <n v="18"/>
    <x v="1"/>
    <x v="3"/>
  </r>
  <r>
    <x v="1124"/>
    <x v="20"/>
    <x v="3"/>
    <n v="2.1265999999999998"/>
    <x v="15"/>
    <n v="18"/>
    <x v="1"/>
    <x v="3"/>
  </r>
  <r>
    <x v="1124"/>
    <x v="0"/>
    <x v="2"/>
    <n v="0.50337370000000004"/>
    <x v="15"/>
    <n v="18"/>
    <x v="1"/>
    <x v="3"/>
  </r>
  <r>
    <x v="1124"/>
    <x v="14"/>
    <x v="2"/>
    <n v="0.7411219"/>
    <x v="15"/>
    <n v="18"/>
    <x v="1"/>
    <x v="3"/>
  </r>
  <r>
    <x v="1124"/>
    <x v="2"/>
    <x v="2"/>
    <n v="0.75949599999999995"/>
    <x v="15"/>
    <n v="18"/>
    <x v="1"/>
    <x v="3"/>
  </r>
  <r>
    <x v="1124"/>
    <x v="5"/>
    <x v="2"/>
    <n v="0.81813919999999996"/>
    <x v="15"/>
    <n v="18"/>
    <x v="1"/>
    <x v="3"/>
  </r>
  <r>
    <x v="1124"/>
    <x v="6"/>
    <x v="2"/>
    <n v="0.72979530000000004"/>
    <x v="15"/>
    <n v="18"/>
    <x v="1"/>
    <x v="3"/>
  </r>
  <r>
    <x v="1124"/>
    <x v="15"/>
    <x v="2"/>
    <n v="0.73694090000000001"/>
    <x v="15"/>
    <n v="18"/>
    <x v="1"/>
    <x v="3"/>
  </r>
  <r>
    <x v="1124"/>
    <x v="8"/>
    <x v="2"/>
    <n v="0.75588390000000005"/>
    <x v="15"/>
    <n v="18"/>
    <x v="1"/>
    <x v="3"/>
  </r>
  <r>
    <x v="1124"/>
    <x v="9"/>
    <x v="2"/>
    <n v="0.90742849999999997"/>
    <x v="15"/>
    <n v="18"/>
    <x v="1"/>
    <x v="3"/>
  </r>
  <r>
    <x v="1124"/>
    <x v="10"/>
    <x v="2"/>
    <n v="0.9006807"/>
    <x v="15"/>
    <n v="18"/>
    <x v="1"/>
    <x v="3"/>
  </r>
  <r>
    <x v="1124"/>
    <x v="12"/>
    <x v="2"/>
    <n v="1.2751520000000001"/>
    <x v="15"/>
    <n v="18"/>
    <x v="1"/>
    <x v="3"/>
  </r>
  <r>
    <x v="1124"/>
    <x v="18"/>
    <x v="2"/>
    <n v="1.80708"/>
    <x v="15"/>
    <n v="18"/>
    <x v="1"/>
    <x v="3"/>
  </r>
  <r>
    <x v="1124"/>
    <x v="19"/>
    <x v="2"/>
    <n v="1.779199"/>
    <x v="15"/>
    <n v="18"/>
    <x v="1"/>
    <x v="3"/>
  </r>
  <r>
    <x v="1124"/>
    <x v="13"/>
    <x v="2"/>
    <n v="0.71738150000000001"/>
    <x v="15"/>
    <n v="18"/>
    <x v="1"/>
    <x v="3"/>
  </r>
  <r>
    <x v="1124"/>
    <x v="20"/>
    <x v="2"/>
    <n v="1.456353"/>
    <x v="15"/>
    <n v="18"/>
    <x v="1"/>
    <x v="3"/>
  </r>
  <r>
    <x v="1124"/>
    <x v="0"/>
    <x v="0"/>
    <n v="0.23061000000000001"/>
    <x v="15"/>
    <n v="18"/>
    <x v="1"/>
    <x v="3"/>
  </r>
  <r>
    <x v="1124"/>
    <x v="14"/>
    <x v="0"/>
    <n v="0.504"/>
    <x v="15"/>
    <n v="18"/>
    <x v="1"/>
    <x v="3"/>
  </r>
  <r>
    <x v="1124"/>
    <x v="2"/>
    <x v="0"/>
    <n v="0.504"/>
    <x v="15"/>
    <n v="18"/>
    <x v="1"/>
    <x v="3"/>
  </r>
  <r>
    <x v="1124"/>
    <x v="5"/>
    <x v="0"/>
    <n v="0.18779000000000001"/>
    <x v="15"/>
    <n v="18"/>
    <x v="1"/>
    <x v="3"/>
  </r>
  <r>
    <x v="1124"/>
    <x v="6"/>
    <x v="0"/>
    <n v="0.49679000000000001"/>
    <x v="15"/>
    <n v="18"/>
    <x v="1"/>
    <x v="3"/>
  </r>
  <r>
    <x v="1124"/>
    <x v="15"/>
    <x v="0"/>
    <n v="0.63436000000000003"/>
    <x v="15"/>
    <n v="18"/>
    <x v="1"/>
    <x v="3"/>
  </r>
  <r>
    <x v="1124"/>
    <x v="8"/>
    <x v="0"/>
    <n v="0.63436000000000003"/>
    <x v="15"/>
    <n v="18"/>
    <x v="1"/>
    <x v="3"/>
  </r>
  <r>
    <x v="1124"/>
    <x v="9"/>
    <x v="0"/>
    <n v="0.63436000000000003"/>
    <x v="15"/>
    <n v="18"/>
    <x v="1"/>
    <x v="3"/>
  </r>
  <r>
    <x v="1124"/>
    <x v="10"/>
    <x v="0"/>
    <n v="0.63436000000000003"/>
    <x v="15"/>
    <n v="18"/>
    <x v="1"/>
    <x v="3"/>
  </r>
  <r>
    <x v="1124"/>
    <x v="12"/>
    <x v="0"/>
    <n v="0.63436000000000003"/>
    <x v="15"/>
    <n v="18"/>
    <x v="1"/>
    <x v="3"/>
  </r>
  <r>
    <x v="1124"/>
    <x v="18"/>
    <x v="0"/>
    <n v="0.20852999999999999"/>
    <x v="15"/>
    <n v="18"/>
    <x v="1"/>
    <x v="3"/>
  </r>
  <r>
    <x v="1124"/>
    <x v="19"/>
    <x v="0"/>
    <n v="0.27259"/>
    <x v="15"/>
    <n v="18"/>
    <x v="1"/>
    <x v="3"/>
  </r>
  <r>
    <x v="1124"/>
    <x v="13"/>
    <x v="0"/>
    <n v="0.2243"/>
    <x v="15"/>
    <n v="18"/>
    <x v="1"/>
    <x v="3"/>
  </r>
  <r>
    <x v="1124"/>
    <x v="20"/>
    <x v="0"/>
    <n v="0.27259"/>
    <x v="15"/>
    <n v="18"/>
    <x v="1"/>
    <x v="3"/>
  </r>
  <r>
    <x v="1124"/>
    <x v="0"/>
    <x v="1"/>
    <n v="0.1688163"/>
    <x v="15"/>
    <n v="18"/>
    <x v="1"/>
    <x v="3"/>
  </r>
  <r>
    <x v="1124"/>
    <x v="14"/>
    <x v="1"/>
    <n v="0.28637810000000002"/>
    <x v="15"/>
    <n v="18"/>
    <x v="1"/>
    <x v="3"/>
  </r>
  <r>
    <x v="1124"/>
    <x v="2"/>
    <x v="1"/>
    <n v="0.29060409999999998"/>
    <x v="15"/>
    <n v="18"/>
    <x v="1"/>
    <x v="3"/>
  </r>
  <r>
    <x v="1124"/>
    <x v="5"/>
    <x v="1"/>
    <n v="0.13077079999999999"/>
    <x v="15"/>
    <n v="18"/>
    <x v="1"/>
    <x v="3"/>
  </r>
  <r>
    <x v="1124"/>
    <x v="6"/>
    <x v="1"/>
    <n v="0.28211459999999999"/>
    <x v="15"/>
    <n v="18"/>
    <x v="1"/>
    <x v="3"/>
  </r>
  <r>
    <x v="1124"/>
    <x v="15"/>
    <x v="1"/>
    <n v="0.31539919999999999"/>
    <x v="15"/>
    <n v="18"/>
    <x v="1"/>
    <x v="3"/>
  </r>
  <r>
    <x v="1124"/>
    <x v="8"/>
    <x v="1"/>
    <n v="0.31975609999999999"/>
    <x v="15"/>
    <n v="18"/>
    <x v="1"/>
    <x v="3"/>
  </r>
  <r>
    <x v="1124"/>
    <x v="9"/>
    <x v="1"/>
    <n v="0.35461140000000002"/>
    <x v="15"/>
    <n v="18"/>
    <x v="1"/>
    <x v="3"/>
  </r>
  <r>
    <x v="1124"/>
    <x v="10"/>
    <x v="1"/>
    <n v="0.35305940000000002"/>
    <x v="15"/>
    <n v="18"/>
    <x v="1"/>
    <x v="3"/>
  </r>
  <r>
    <x v="1124"/>
    <x v="12"/>
    <x v="1"/>
    <n v="0.43918780000000002"/>
    <x v="15"/>
    <n v="18"/>
    <x v="1"/>
    <x v="3"/>
  </r>
  <r>
    <x v="1124"/>
    <x v="18"/>
    <x v="1"/>
    <n v="0.46359020000000001"/>
    <x v="15"/>
    <n v="18"/>
    <x v="1"/>
    <x v="3"/>
  </r>
  <r>
    <x v="1124"/>
    <x v="19"/>
    <x v="1"/>
    <n v="0.47191139999999998"/>
    <x v="15"/>
    <n v="18"/>
    <x v="1"/>
    <x v="3"/>
  </r>
  <r>
    <x v="1124"/>
    <x v="13"/>
    <x v="1"/>
    <n v="0.1224186"/>
    <x v="15"/>
    <n v="18"/>
    <x v="1"/>
    <x v="3"/>
  </r>
  <r>
    <x v="1124"/>
    <x v="20"/>
    <x v="1"/>
    <n v="0.39765689999999998"/>
    <x v="15"/>
    <n v="18"/>
    <x v="1"/>
    <x v="3"/>
  </r>
  <r>
    <x v="1125"/>
    <x v="0"/>
    <x v="3"/>
    <n v="0.9002"/>
    <x v="15"/>
    <n v="2"/>
    <x v="0"/>
    <x v="0"/>
  </r>
  <r>
    <x v="1125"/>
    <x v="14"/>
    <x v="3"/>
    <n v="1.6333"/>
    <x v="15"/>
    <n v="2"/>
    <x v="0"/>
    <x v="0"/>
  </r>
  <r>
    <x v="1125"/>
    <x v="2"/>
    <x v="3"/>
    <n v="1.6617999999999999"/>
    <x v="15"/>
    <n v="2"/>
    <x v="0"/>
    <x v="0"/>
  </r>
  <r>
    <x v="1125"/>
    <x v="5"/>
    <x v="3"/>
    <n v="1.2502"/>
    <x v="15"/>
    <n v="2"/>
    <x v="0"/>
    <x v="0"/>
  </r>
  <r>
    <x v="1125"/>
    <x v="6"/>
    <x v="3"/>
    <n v="1.6007"/>
    <x v="15"/>
    <n v="2"/>
    <x v="0"/>
    <x v="0"/>
  </r>
  <r>
    <x v="1125"/>
    <x v="15"/>
    <x v="3"/>
    <n v="1.7462"/>
    <x v="15"/>
    <n v="2"/>
    <x v="0"/>
    <x v="0"/>
  </r>
  <r>
    <x v="1125"/>
    <x v="8"/>
    <x v="3"/>
    <n v="1.7786999999999999"/>
    <x v="15"/>
    <n v="2"/>
    <x v="0"/>
    <x v="0"/>
  </r>
  <r>
    <x v="1125"/>
    <x v="9"/>
    <x v="3"/>
    <n v="1.9406000000000001"/>
    <x v="15"/>
    <n v="2"/>
    <x v="0"/>
    <x v="0"/>
  </r>
  <r>
    <x v="1125"/>
    <x v="10"/>
    <x v="3"/>
    <n v="1.9581999999999999"/>
    <x v="15"/>
    <n v="2"/>
    <x v="0"/>
    <x v="0"/>
  </r>
  <r>
    <x v="1125"/>
    <x v="12"/>
    <x v="3"/>
    <n v="2.2000999999999999"/>
    <x v="15"/>
    <n v="2"/>
    <x v="0"/>
    <x v="0"/>
  </r>
  <r>
    <x v="1125"/>
    <x v="18"/>
    <x v="3"/>
    <n v="2.5741999999999998"/>
    <x v="15"/>
    <n v="2"/>
    <x v="0"/>
    <x v="0"/>
  </r>
  <r>
    <x v="1125"/>
    <x v="19"/>
    <x v="3"/>
    <n v="2.5939000000000001"/>
    <x v="15"/>
    <n v="2"/>
    <x v="0"/>
    <x v="0"/>
  </r>
  <r>
    <x v="1125"/>
    <x v="13"/>
    <x v="3"/>
    <n v="1.155"/>
    <x v="15"/>
    <n v="2"/>
    <x v="0"/>
    <x v="0"/>
  </r>
  <r>
    <x v="1125"/>
    <x v="20"/>
    <x v="3"/>
    <n v="2.0935999999999999"/>
    <x v="15"/>
    <n v="2"/>
    <x v="0"/>
    <x v="0"/>
  </r>
  <r>
    <x v="1125"/>
    <x v="0"/>
    <x v="2"/>
    <n v="0.48111989999999999"/>
    <x v="15"/>
    <n v="2"/>
    <x v="0"/>
    <x v="0"/>
  </r>
  <r>
    <x v="1125"/>
    <x v="14"/>
    <x v="2"/>
    <n v="0.82388609999999995"/>
    <x v="15"/>
    <n v="2"/>
    <x v="0"/>
    <x v="0"/>
  </r>
  <r>
    <x v="1125"/>
    <x v="2"/>
    <x v="2"/>
    <n v="0.8470569"/>
    <x v="15"/>
    <n v="2"/>
    <x v="0"/>
    <x v="0"/>
  </r>
  <r>
    <x v="1125"/>
    <x v="5"/>
    <x v="2"/>
    <n v="0.88491169999999997"/>
    <x v="15"/>
    <n v="2"/>
    <x v="0"/>
    <x v="0"/>
  </r>
  <r>
    <x v="1125"/>
    <x v="6"/>
    <x v="2"/>
    <n v="0.77092210000000005"/>
    <x v="15"/>
    <n v="2"/>
    <x v="0"/>
    <x v="0"/>
  </r>
  <r>
    <x v="1125"/>
    <x v="15"/>
    <x v="2"/>
    <n v="0.78531479999999998"/>
    <x v="15"/>
    <n v="2"/>
    <x v="0"/>
    <x v="0"/>
  </r>
  <r>
    <x v="1125"/>
    <x v="8"/>
    <x v="2"/>
    <n v="0.81173759999999995"/>
    <x v="15"/>
    <n v="2"/>
    <x v="0"/>
    <x v="0"/>
  </r>
  <r>
    <x v="1125"/>
    <x v="9"/>
    <x v="2"/>
    <n v="0.94336370000000003"/>
    <x v="15"/>
    <n v="2"/>
    <x v="0"/>
    <x v="0"/>
  </r>
  <r>
    <x v="1125"/>
    <x v="10"/>
    <x v="2"/>
    <n v="0.95767239999999998"/>
    <x v="15"/>
    <n v="2"/>
    <x v="0"/>
    <x v="0"/>
  </r>
  <r>
    <x v="1125"/>
    <x v="12"/>
    <x v="2"/>
    <n v="1.154339"/>
    <x v="15"/>
    <n v="2"/>
    <x v="0"/>
    <x v="0"/>
  </r>
  <r>
    <x v="1125"/>
    <x v="18"/>
    <x v="2"/>
    <n v="1.852036"/>
    <x v="15"/>
    <n v="2"/>
    <x v="0"/>
    <x v="0"/>
  </r>
  <r>
    <x v="1125"/>
    <x v="19"/>
    <x v="2"/>
    <n v="1.7940719999999999"/>
    <x v="15"/>
    <n v="2"/>
    <x v="0"/>
    <x v="0"/>
  </r>
  <r>
    <x v="1125"/>
    <x v="13"/>
    <x v="2"/>
    <n v="0.75569379999999997"/>
    <x v="15"/>
    <n v="2"/>
    <x v="0"/>
    <x v="0"/>
  </r>
  <r>
    <x v="1125"/>
    <x v="20"/>
    <x v="2"/>
    <n v="1.387324"/>
    <x v="15"/>
    <n v="2"/>
    <x v="0"/>
    <x v="0"/>
  </r>
  <r>
    <x v="1125"/>
    <x v="0"/>
    <x v="0"/>
    <n v="0.25074999999999997"/>
    <x v="15"/>
    <n v="2"/>
    <x v="0"/>
    <x v="0"/>
  </r>
  <r>
    <x v="1125"/>
    <x v="14"/>
    <x v="0"/>
    <n v="0.504"/>
    <x v="15"/>
    <n v="2"/>
    <x v="0"/>
    <x v="0"/>
  </r>
  <r>
    <x v="1125"/>
    <x v="2"/>
    <x v="0"/>
    <n v="0.504"/>
    <x v="15"/>
    <n v="2"/>
    <x v="0"/>
    <x v="0"/>
  </r>
  <r>
    <x v="1125"/>
    <x v="5"/>
    <x v="0"/>
    <n v="0.22145999999999999"/>
    <x v="15"/>
    <n v="2"/>
    <x v="0"/>
    <x v="0"/>
  </r>
  <r>
    <x v="1125"/>
    <x v="6"/>
    <x v="0"/>
    <n v="0.53046000000000004"/>
    <x v="15"/>
    <n v="2"/>
    <x v="0"/>
    <x v="0"/>
  </r>
  <r>
    <x v="1125"/>
    <x v="15"/>
    <x v="0"/>
    <n v="0.63436000000000003"/>
    <x v="15"/>
    <n v="2"/>
    <x v="0"/>
    <x v="0"/>
  </r>
  <r>
    <x v="1125"/>
    <x v="8"/>
    <x v="0"/>
    <n v="0.63436000000000003"/>
    <x v="15"/>
    <n v="2"/>
    <x v="0"/>
    <x v="0"/>
  </r>
  <r>
    <x v="1125"/>
    <x v="9"/>
    <x v="0"/>
    <n v="0.63436000000000003"/>
    <x v="15"/>
    <n v="2"/>
    <x v="0"/>
    <x v="0"/>
  </r>
  <r>
    <x v="1125"/>
    <x v="10"/>
    <x v="0"/>
    <n v="0.63436000000000003"/>
    <x v="15"/>
    <n v="2"/>
    <x v="0"/>
    <x v="0"/>
  </r>
  <r>
    <x v="1125"/>
    <x v="12"/>
    <x v="0"/>
    <n v="0.63436000000000003"/>
    <x v="15"/>
    <n v="2"/>
    <x v="0"/>
    <x v="0"/>
  </r>
  <r>
    <x v="1125"/>
    <x v="18"/>
    <x v="0"/>
    <n v="0.24081"/>
    <x v="15"/>
    <n v="2"/>
    <x v="0"/>
    <x v="0"/>
  </r>
  <r>
    <x v="1125"/>
    <x v="19"/>
    <x v="0"/>
    <n v="0.31479000000000001"/>
    <x v="15"/>
    <n v="2"/>
    <x v="0"/>
    <x v="0"/>
  </r>
  <r>
    <x v="1125"/>
    <x v="13"/>
    <x v="0"/>
    <n v="0.26643"/>
    <x v="15"/>
    <n v="2"/>
    <x v="0"/>
    <x v="0"/>
  </r>
  <r>
    <x v="1125"/>
    <x v="20"/>
    <x v="0"/>
    <n v="0.31479000000000001"/>
    <x v="15"/>
    <n v="2"/>
    <x v="0"/>
    <x v="0"/>
  </r>
  <r>
    <x v="1125"/>
    <x v="0"/>
    <x v="1"/>
    <n v="0.16833010000000001"/>
    <x v="15"/>
    <n v="2"/>
    <x v="0"/>
    <x v="0"/>
  </r>
  <r>
    <x v="1125"/>
    <x v="14"/>
    <x v="1"/>
    <n v="0.30541380000000001"/>
    <x v="15"/>
    <n v="2"/>
    <x v="0"/>
    <x v="0"/>
  </r>
  <r>
    <x v="1125"/>
    <x v="2"/>
    <x v="1"/>
    <n v="0.31074309999999999"/>
    <x v="15"/>
    <n v="2"/>
    <x v="0"/>
    <x v="0"/>
  </r>
  <r>
    <x v="1125"/>
    <x v="5"/>
    <x v="1"/>
    <n v="0.14382829999999999"/>
    <x v="15"/>
    <n v="2"/>
    <x v="0"/>
    <x v="0"/>
  </r>
  <r>
    <x v="1125"/>
    <x v="6"/>
    <x v="1"/>
    <n v="0.29931790000000003"/>
    <x v="15"/>
    <n v="2"/>
    <x v="0"/>
    <x v="0"/>
  </r>
  <r>
    <x v="1125"/>
    <x v="15"/>
    <x v="1"/>
    <n v="0.32652520000000002"/>
    <x v="15"/>
    <n v="2"/>
    <x v="0"/>
    <x v="0"/>
  </r>
  <r>
    <x v="1125"/>
    <x v="8"/>
    <x v="1"/>
    <n v="0.33260240000000002"/>
    <x v="15"/>
    <n v="2"/>
    <x v="0"/>
    <x v="0"/>
  </r>
  <r>
    <x v="1125"/>
    <x v="9"/>
    <x v="1"/>
    <n v="0.36287639999999999"/>
    <x v="15"/>
    <n v="2"/>
    <x v="0"/>
    <x v="0"/>
  </r>
  <r>
    <x v="1125"/>
    <x v="10"/>
    <x v="1"/>
    <n v="0.36616749999999998"/>
    <x v="15"/>
    <n v="2"/>
    <x v="0"/>
    <x v="0"/>
  </r>
  <r>
    <x v="1125"/>
    <x v="12"/>
    <x v="1"/>
    <n v="0.41140080000000001"/>
    <x v="15"/>
    <n v="2"/>
    <x v="0"/>
    <x v="0"/>
  </r>
  <r>
    <x v="1125"/>
    <x v="18"/>
    <x v="1"/>
    <n v="0.48135440000000002"/>
    <x v="15"/>
    <n v="2"/>
    <x v="0"/>
    <x v="0"/>
  </r>
  <r>
    <x v="1125"/>
    <x v="19"/>
    <x v="1"/>
    <n v="0.48503819999999997"/>
    <x v="15"/>
    <n v="2"/>
    <x v="0"/>
    <x v="0"/>
  </r>
  <r>
    <x v="1125"/>
    <x v="13"/>
    <x v="1"/>
    <n v="0.1328761"/>
    <x v="15"/>
    <n v="2"/>
    <x v="0"/>
    <x v="0"/>
  </r>
  <r>
    <x v="1125"/>
    <x v="20"/>
    <x v="1"/>
    <n v="0.39148620000000001"/>
    <x v="15"/>
    <n v="2"/>
    <x v="0"/>
    <x v="0"/>
  </r>
  <r>
    <x v="1126"/>
    <x v="0"/>
    <x v="3"/>
    <n v="0.8599"/>
    <x v="15"/>
    <n v="19"/>
    <x v="1"/>
    <x v="4"/>
  </r>
  <r>
    <x v="1126"/>
    <x v="14"/>
    <x v="3"/>
    <n v="1.5134000000000001"/>
    <x v="15"/>
    <n v="19"/>
    <x v="1"/>
    <x v="4"/>
  </r>
  <r>
    <x v="1126"/>
    <x v="2"/>
    <x v="3"/>
    <n v="1.5357000000000001"/>
    <x v="15"/>
    <n v="19"/>
    <x v="1"/>
    <x v="4"/>
  </r>
  <r>
    <x v="1126"/>
    <x v="5"/>
    <x v="3"/>
    <n v="1.1305000000000001"/>
    <x v="15"/>
    <n v="19"/>
    <x v="1"/>
    <x v="4"/>
  </r>
  <r>
    <x v="1126"/>
    <x v="6"/>
    <x v="3"/>
    <n v="1.4901"/>
    <x v="15"/>
    <n v="19"/>
    <x v="1"/>
    <x v="4"/>
  </r>
  <r>
    <x v="1126"/>
    <x v="15"/>
    <x v="3"/>
    <n v="1.6666000000000001"/>
    <x v="15"/>
    <n v="19"/>
    <x v="1"/>
    <x v="4"/>
  </r>
  <r>
    <x v="1126"/>
    <x v="8"/>
    <x v="3"/>
    <n v="1.6889000000000001"/>
    <x v="15"/>
    <n v="19"/>
    <x v="1"/>
    <x v="4"/>
  </r>
  <r>
    <x v="1126"/>
    <x v="9"/>
    <x v="3"/>
    <n v="1.8674999999999999"/>
    <x v="15"/>
    <n v="19"/>
    <x v="1"/>
    <x v="4"/>
  </r>
  <r>
    <x v="1126"/>
    <x v="10"/>
    <x v="3"/>
    <n v="1.8724000000000001"/>
    <x v="15"/>
    <n v="19"/>
    <x v="1"/>
    <x v="4"/>
  </r>
  <r>
    <x v="1126"/>
    <x v="12"/>
    <x v="3"/>
    <n v="2.3155999999999999"/>
    <x v="15"/>
    <n v="19"/>
    <x v="1"/>
    <x v="4"/>
  </r>
  <r>
    <x v="1126"/>
    <x v="18"/>
    <x v="3"/>
    <n v="2.4792000000000001"/>
    <x v="15"/>
    <n v="19"/>
    <x v="1"/>
    <x v="4"/>
  </r>
  <r>
    <x v="1126"/>
    <x v="19"/>
    <x v="3"/>
    <n v="2.5648"/>
    <x v="15"/>
    <n v="19"/>
    <x v="1"/>
    <x v="4"/>
  </r>
  <r>
    <x v="1126"/>
    <x v="13"/>
    <x v="3"/>
    <n v="1.0685"/>
    <x v="15"/>
    <n v="19"/>
    <x v="1"/>
    <x v="4"/>
  </r>
  <r>
    <x v="1126"/>
    <x v="20"/>
    <x v="3"/>
    <n v="2.0766"/>
    <x v="15"/>
    <n v="19"/>
    <x v="1"/>
    <x v="4"/>
  </r>
  <r>
    <x v="1126"/>
    <x v="0"/>
    <x v="2"/>
    <n v="0.46849570000000001"/>
    <x v="15"/>
    <n v="19"/>
    <x v="1"/>
    <x v="4"/>
  </r>
  <r>
    <x v="1126"/>
    <x v="14"/>
    <x v="2"/>
    <n v="0.72640640000000001"/>
    <x v="15"/>
    <n v="19"/>
    <x v="1"/>
    <x v="4"/>
  </r>
  <r>
    <x v="1126"/>
    <x v="2"/>
    <x v="2"/>
    <n v="0.74453650000000005"/>
    <x v="15"/>
    <n v="19"/>
    <x v="1"/>
    <x v="4"/>
  </r>
  <r>
    <x v="1126"/>
    <x v="5"/>
    <x v="2"/>
    <n v="0.81265240000000005"/>
    <x v="15"/>
    <n v="19"/>
    <x v="1"/>
    <x v="4"/>
  </r>
  <r>
    <x v="1126"/>
    <x v="6"/>
    <x v="2"/>
    <n v="0.71467349999999996"/>
    <x v="15"/>
    <n v="19"/>
    <x v="1"/>
    <x v="4"/>
  </r>
  <r>
    <x v="1126"/>
    <x v="15"/>
    <x v="2"/>
    <n v="0.72059930000000005"/>
    <x v="15"/>
    <n v="19"/>
    <x v="1"/>
    <x v="4"/>
  </r>
  <r>
    <x v="1126"/>
    <x v="8"/>
    <x v="2"/>
    <n v="0.73872939999999998"/>
    <x v="15"/>
    <n v="19"/>
    <x v="1"/>
    <x v="4"/>
  </r>
  <r>
    <x v="1126"/>
    <x v="9"/>
    <x v="2"/>
    <n v="0.88393270000000002"/>
    <x v="15"/>
    <n v="19"/>
    <x v="1"/>
    <x v="4"/>
  </r>
  <r>
    <x v="1126"/>
    <x v="10"/>
    <x v="2"/>
    <n v="0.88791640000000005"/>
    <x v="15"/>
    <n v="19"/>
    <x v="1"/>
    <x v="4"/>
  </r>
  <r>
    <x v="1126"/>
    <x v="12"/>
    <x v="2"/>
    <n v="1.2482420000000001"/>
    <x v="15"/>
    <n v="19"/>
    <x v="1"/>
    <x v="4"/>
  </r>
  <r>
    <x v="1126"/>
    <x v="18"/>
    <x v="2"/>
    <n v="1.80708"/>
    <x v="15"/>
    <n v="19"/>
    <x v="1"/>
    <x v="4"/>
  </r>
  <r>
    <x v="1126"/>
    <x v="19"/>
    <x v="2"/>
    <n v="1.812613"/>
    <x v="15"/>
    <n v="19"/>
    <x v="1"/>
    <x v="4"/>
  </r>
  <r>
    <x v="1126"/>
    <x v="13"/>
    <x v="2"/>
    <n v="0.72127520000000001"/>
    <x v="15"/>
    <n v="19"/>
    <x v="1"/>
    <x v="4"/>
  </r>
  <r>
    <x v="1126"/>
    <x v="20"/>
    <x v="2"/>
    <n v="1.4157029999999999"/>
    <x v="15"/>
    <n v="19"/>
    <x v="1"/>
    <x v="4"/>
  </r>
  <r>
    <x v="1126"/>
    <x v="0"/>
    <x v="0"/>
    <n v="0.23061000000000001"/>
    <x v="15"/>
    <n v="19"/>
    <x v="1"/>
    <x v="4"/>
  </r>
  <r>
    <x v="1126"/>
    <x v="14"/>
    <x v="0"/>
    <n v="0.504"/>
    <x v="15"/>
    <n v="19"/>
    <x v="1"/>
    <x v="4"/>
  </r>
  <r>
    <x v="1126"/>
    <x v="2"/>
    <x v="0"/>
    <n v="0.504"/>
    <x v="15"/>
    <n v="19"/>
    <x v="1"/>
    <x v="4"/>
  </r>
  <r>
    <x v="1126"/>
    <x v="5"/>
    <x v="0"/>
    <n v="0.18779000000000001"/>
    <x v="15"/>
    <n v="19"/>
    <x v="1"/>
    <x v="4"/>
  </r>
  <r>
    <x v="1126"/>
    <x v="6"/>
    <x v="0"/>
    <n v="0.49679000000000001"/>
    <x v="15"/>
    <n v="19"/>
    <x v="1"/>
    <x v="4"/>
  </r>
  <r>
    <x v="1126"/>
    <x v="15"/>
    <x v="0"/>
    <n v="0.63436000000000003"/>
    <x v="15"/>
    <n v="19"/>
    <x v="1"/>
    <x v="4"/>
  </r>
  <r>
    <x v="1126"/>
    <x v="8"/>
    <x v="0"/>
    <n v="0.63436000000000003"/>
    <x v="15"/>
    <n v="19"/>
    <x v="1"/>
    <x v="4"/>
  </r>
  <r>
    <x v="1126"/>
    <x v="9"/>
    <x v="0"/>
    <n v="0.63436000000000003"/>
    <x v="15"/>
    <n v="19"/>
    <x v="1"/>
    <x v="4"/>
  </r>
  <r>
    <x v="1126"/>
    <x v="10"/>
    <x v="0"/>
    <n v="0.63436000000000003"/>
    <x v="15"/>
    <n v="19"/>
    <x v="1"/>
    <x v="4"/>
  </r>
  <r>
    <x v="1126"/>
    <x v="12"/>
    <x v="0"/>
    <n v="0.63436000000000003"/>
    <x v="15"/>
    <n v="19"/>
    <x v="1"/>
    <x v="4"/>
  </r>
  <r>
    <x v="1126"/>
    <x v="18"/>
    <x v="0"/>
    <n v="0.20852999999999999"/>
    <x v="15"/>
    <n v="19"/>
    <x v="1"/>
    <x v="4"/>
  </r>
  <r>
    <x v="1126"/>
    <x v="19"/>
    <x v="0"/>
    <n v="0.27259"/>
    <x v="15"/>
    <n v="19"/>
    <x v="1"/>
    <x v="4"/>
  </r>
  <r>
    <x v="1126"/>
    <x v="13"/>
    <x v="0"/>
    <n v="0.2243"/>
    <x v="15"/>
    <n v="19"/>
    <x v="1"/>
    <x v="4"/>
  </r>
  <r>
    <x v="1126"/>
    <x v="20"/>
    <x v="0"/>
    <n v="0.27259"/>
    <x v="15"/>
    <n v="19"/>
    <x v="1"/>
    <x v="4"/>
  </r>
  <r>
    <x v="1126"/>
    <x v="0"/>
    <x v="1"/>
    <n v="0.1607943"/>
    <x v="15"/>
    <n v="19"/>
    <x v="1"/>
    <x v="4"/>
  </r>
  <r>
    <x v="1126"/>
    <x v="14"/>
    <x v="1"/>
    <n v="0.28299350000000001"/>
    <x v="15"/>
    <n v="19"/>
    <x v="1"/>
    <x v="4"/>
  </r>
  <r>
    <x v="1126"/>
    <x v="2"/>
    <x v="1"/>
    <n v="0.28716340000000001"/>
    <x v="15"/>
    <n v="19"/>
    <x v="1"/>
    <x v="4"/>
  </r>
  <r>
    <x v="1126"/>
    <x v="5"/>
    <x v="1"/>
    <n v="0.13005749999999999"/>
    <x v="15"/>
    <n v="19"/>
    <x v="1"/>
    <x v="4"/>
  </r>
  <r>
    <x v="1126"/>
    <x v="6"/>
    <x v="1"/>
    <n v="0.27863660000000001"/>
    <x v="15"/>
    <n v="19"/>
    <x v="1"/>
    <x v="4"/>
  </r>
  <r>
    <x v="1126"/>
    <x v="15"/>
    <x v="1"/>
    <n v="0.31164069999999999"/>
    <x v="15"/>
    <n v="19"/>
    <x v="1"/>
    <x v="4"/>
  </r>
  <r>
    <x v="1126"/>
    <x v="8"/>
    <x v="1"/>
    <n v="0.3158106"/>
    <x v="15"/>
    <n v="19"/>
    <x v="1"/>
    <x v="4"/>
  </r>
  <r>
    <x v="1126"/>
    <x v="9"/>
    <x v="1"/>
    <n v="0.3492073"/>
    <x v="15"/>
    <n v="19"/>
    <x v="1"/>
    <x v="4"/>
  </r>
  <r>
    <x v="1126"/>
    <x v="10"/>
    <x v="1"/>
    <n v="0.35012359999999998"/>
    <x v="15"/>
    <n v="19"/>
    <x v="1"/>
    <x v="4"/>
  </r>
  <r>
    <x v="1126"/>
    <x v="12"/>
    <x v="1"/>
    <n v="0.43299840000000001"/>
    <x v="15"/>
    <n v="19"/>
    <x v="1"/>
    <x v="4"/>
  </r>
  <r>
    <x v="1126"/>
    <x v="18"/>
    <x v="1"/>
    <n v="0.46359020000000001"/>
    <x v="15"/>
    <n v="19"/>
    <x v="1"/>
    <x v="4"/>
  </r>
  <r>
    <x v="1126"/>
    <x v="19"/>
    <x v="1"/>
    <n v="0.47959679999999999"/>
    <x v="15"/>
    <n v="19"/>
    <x v="1"/>
    <x v="4"/>
  </r>
  <r>
    <x v="1126"/>
    <x v="13"/>
    <x v="1"/>
    <n v="0.1229248"/>
    <x v="15"/>
    <n v="19"/>
    <x v="1"/>
    <x v="4"/>
  </r>
  <r>
    <x v="1126"/>
    <x v="20"/>
    <x v="1"/>
    <n v="0.38830730000000002"/>
    <x v="15"/>
    <n v="19"/>
    <x v="1"/>
    <x v="4"/>
  </r>
  <r>
    <x v="1127"/>
    <x v="0"/>
    <x v="3"/>
    <n v="0.84519999999999995"/>
    <x v="15"/>
    <n v="20"/>
    <x v="1"/>
    <x v="4"/>
  </r>
  <r>
    <x v="1127"/>
    <x v="14"/>
    <x v="3"/>
    <n v="1.5034000000000001"/>
    <x v="15"/>
    <n v="20"/>
    <x v="1"/>
    <x v="4"/>
  </r>
  <r>
    <x v="1127"/>
    <x v="2"/>
    <x v="3"/>
    <n v="1.5270999999999999"/>
    <x v="15"/>
    <n v="20"/>
    <x v="1"/>
    <x v="4"/>
  </r>
  <r>
    <x v="1127"/>
    <x v="5"/>
    <x v="3"/>
    <n v="1.1198999999999999"/>
    <x v="15"/>
    <n v="20"/>
    <x v="1"/>
    <x v="4"/>
  </r>
  <r>
    <x v="1127"/>
    <x v="6"/>
    <x v="3"/>
    <n v="1.4839"/>
    <x v="15"/>
    <n v="20"/>
    <x v="1"/>
    <x v="4"/>
  </r>
  <r>
    <x v="1127"/>
    <x v="15"/>
    <x v="3"/>
    <n v="1.6664000000000001"/>
    <x v="15"/>
    <n v="20"/>
    <x v="1"/>
    <x v="4"/>
  </r>
  <r>
    <x v="1127"/>
    <x v="8"/>
    <x v="3"/>
    <n v="1.6936"/>
    <x v="15"/>
    <n v="20"/>
    <x v="1"/>
    <x v="4"/>
  </r>
  <r>
    <x v="1127"/>
    <x v="9"/>
    <x v="3"/>
    <n v="1.8557999999999999"/>
    <x v="15"/>
    <n v="20"/>
    <x v="1"/>
    <x v="4"/>
  </r>
  <r>
    <x v="1127"/>
    <x v="10"/>
    <x v="3"/>
    <n v="1.8781000000000001"/>
    <x v="15"/>
    <n v="20"/>
    <x v="1"/>
    <x v="4"/>
  </r>
  <r>
    <x v="1127"/>
    <x v="12"/>
    <x v="3"/>
    <n v="2.3292000000000002"/>
    <x v="15"/>
    <n v="20"/>
    <x v="1"/>
    <x v="4"/>
  </r>
  <r>
    <x v="1127"/>
    <x v="18"/>
    <x v="3"/>
    <n v="2.4792000000000001"/>
    <x v="15"/>
    <n v="20"/>
    <x v="1"/>
    <x v="4"/>
  </r>
  <r>
    <x v="1127"/>
    <x v="19"/>
    <x v="3"/>
    <n v="2.5648"/>
    <x v="15"/>
    <n v="20"/>
    <x v="1"/>
    <x v="4"/>
  </r>
  <r>
    <x v="1127"/>
    <x v="13"/>
    <x v="3"/>
    <n v="1.0604"/>
    <x v="15"/>
    <n v="20"/>
    <x v="1"/>
    <x v="4"/>
  </r>
  <r>
    <x v="1127"/>
    <x v="20"/>
    <x v="3"/>
    <n v="2.0766"/>
    <x v="15"/>
    <n v="20"/>
    <x v="1"/>
    <x v="4"/>
  </r>
  <r>
    <x v="1127"/>
    <x v="0"/>
    <x v="2"/>
    <n v="0.45654450000000002"/>
    <x v="15"/>
    <n v="20"/>
    <x v="1"/>
    <x v="4"/>
  </r>
  <r>
    <x v="1127"/>
    <x v="14"/>
    <x v="2"/>
    <n v="0.71827640000000004"/>
    <x v="15"/>
    <n v="20"/>
    <x v="1"/>
    <x v="4"/>
  </r>
  <r>
    <x v="1127"/>
    <x v="2"/>
    <x v="2"/>
    <n v="0.73754459999999999"/>
    <x v="15"/>
    <n v="20"/>
    <x v="1"/>
    <x v="4"/>
  </r>
  <r>
    <x v="1127"/>
    <x v="5"/>
    <x v="2"/>
    <n v="0.80327190000000004"/>
    <x v="15"/>
    <n v="20"/>
    <x v="1"/>
    <x v="4"/>
  </r>
  <r>
    <x v="1127"/>
    <x v="6"/>
    <x v="2"/>
    <n v="0.70963279999999995"/>
    <x v="15"/>
    <n v="20"/>
    <x v="1"/>
    <x v="4"/>
  </r>
  <r>
    <x v="1127"/>
    <x v="15"/>
    <x v="2"/>
    <n v="0.72043659999999998"/>
    <x v="15"/>
    <n v="20"/>
    <x v="1"/>
    <x v="4"/>
  </r>
  <r>
    <x v="1127"/>
    <x v="8"/>
    <x v="2"/>
    <n v="0.74255070000000001"/>
    <x v="15"/>
    <n v="20"/>
    <x v="1"/>
    <x v="4"/>
  </r>
  <r>
    <x v="1127"/>
    <x v="9"/>
    <x v="2"/>
    <n v="0.87442059999999999"/>
    <x v="15"/>
    <n v="20"/>
    <x v="1"/>
    <x v="4"/>
  </r>
  <r>
    <x v="1127"/>
    <x v="10"/>
    <x v="2"/>
    <n v="0.89255059999999997"/>
    <x v="15"/>
    <n v="20"/>
    <x v="1"/>
    <x v="4"/>
  </r>
  <r>
    <x v="1127"/>
    <x v="12"/>
    <x v="2"/>
    <n v="1.259298"/>
    <x v="15"/>
    <n v="20"/>
    <x v="1"/>
    <x v="4"/>
  </r>
  <r>
    <x v="1127"/>
    <x v="18"/>
    <x v="2"/>
    <n v="1.80708"/>
    <x v="15"/>
    <n v="20"/>
    <x v="1"/>
    <x v="4"/>
  </r>
  <r>
    <x v="1127"/>
    <x v="19"/>
    <x v="2"/>
    <n v="1.812613"/>
    <x v="15"/>
    <n v="20"/>
    <x v="1"/>
    <x v="4"/>
  </r>
  <r>
    <x v="1127"/>
    <x v="13"/>
    <x v="2"/>
    <n v="0.71410700000000005"/>
    <x v="15"/>
    <n v="20"/>
    <x v="1"/>
    <x v="4"/>
  </r>
  <r>
    <x v="1127"/>
    <x v="20"/>
    <x v="2"/>
    <n v="1.4157029999999999"/>
    <x v="15"/>
    <n v="20"/>
    <x v="1"/>
    <x v="4"/>
  </r>
  <r>
    <x v="1127"/>
    <x v="0"/>
    <x v="0"/>
    <n v="0.23061000000000001"/>
    <x v="15"/>
    <n v="20"/>
    <x v="1"/>
    <x v="4"/>
  </r>
  <r>
    <x v="1127"/>
    <x v="14"/>
    <x v="0"/>
    <n v="0.504"/>
    <x v="15"/>
    <n v="20"/>
    <x v="1"/>
    <x v="4"/>
  </r>
  <r>
    <x v="1127"/>
    <x v="2"/>
    <x v="0"/>
    <n v="0.504"/>
    <x v="15"/>
    <n v="20"/>
    <x v="1"/>
    <x v="4"/>
  </r>
  <r>
    <x v="1127"/>
    <x v="5"/>
    <x v="0"/>
    <n v="0.18779000000000001"/>
    <x v="15"/>
    <n v="20"/>
    <x v="1"/>
    <x v="4"/>
  </r>
  <r>
    <x v="1127"/>
    <x v="6"/>
    <x v="0"/>
    <n v="0.49679000000000001"/>
    <x v="15"/>
    <n v="20"/>
    <x v="1"/>
    <x v="4"/>
  </r>
  <r>
    <x v="1127"/>
    <x v="15"/>
    <x v="0"/>
    <n v="0.63436000000000003"/>
    <x v="15"/>
    <n v="20"/>
    <x v="1"/>
    <x v="4"/>
  </r>
  <r>
    <x v="1127"/>
    <x v="8"/>
    <x v="0"/>
    <n v="0.63436000000000003"/>
    <x v="15"/>
    <n v="20"/>
    <x v="1"/>
    <x v="4"/>
  </r>
  <r>
    <x v="1127"/>
    <x v="9"/>
    <x v="0"/>
    <n v="0.63436000000000003"/>
    <x v="15"/>
    <n v="20"/>
    <x v="1"/>
    <x v="4"/>
  </r>
  <r>
    <x v="1127"/>
    <x v="10"/>
    <x v="0"/>
    <n v="0.63436000000000003"/>
    <x v="15"/>
    <n v="20"/>
    <x v="1"/>
    <x v="4"/>
  </r>
  <r>
    <x v="1127"/>
    <x v="12"/>
    <x v="0"/>
    <n v="0.63436000000000003"/>
    <x v="15"/>
    <n v="20"/>
    <x v="1"/>
    <x v="4"/>
  </r>
  <r>
    <x v="1127"/>
    <x v="18"/>
    <x v="0"/>
    <n v="0.20852999999999999"/>
    <x v="15"/>
    <n v="20"/>
    <x v="1"/>
    <x v="4"/>
  </r>
  <r>
    <x v="1127"/>
    <x v="19"/>
    <x v="0"/>
    <n v="0.27259"/>
    <x v="15"/>
    <n v="20"/>
    <x v="1"/>
    <x v="4"/>
  </r>
  <r>
    <x v="1127"/>
    <x v="13"/>
    <x v="0"/>
    <n v="0.2243"/>
    <x v="15"/>
    <n v="20"/>
    <x v="1"/>
    <x v="4"/>
  </r>
  <r>
    <x v="1127"/>
    <x v="20"/>
    <x v="0"/>
    <n v="0.27259"/>
    <x v="15"/>
    <n v="20"/>
    <x v="1"/>
    <x v="4"/>
  </r>
  <r>
    <x v="1127"/>
    <x v="0"/>
    <x v="1"/>
    <n v="0.15804550000000001"/>
    <x v="15"/>
    <n v="20"/>
    <x v="1"/>
    <x v="4"/>
  </r>
  <r>
    <x v="1127"/>
    <x v="14"/>
    <x v="1"/>
    <n v="0.28112359999999997"/>
    <x v="15"/>
    <n v="20"/>
    <x v="1"/>
    <x v="4"/>
  </r>
  <r>
    <x v="1127"/>
    <x v="2"/>
    <x v="1"/>
    <n v="0.28555530000000001"/>
    <x v="15"/>
    <n v="20"/>
    <x v="1"/>
    <x v="4"/>
  </r>
  <r>
    <x v="1127"/>
    <x v="5"/>
    <x v="1"/>
    <n v="0.12883800000000001"/>
    <x v="15"/>
    <n v="20"/>
    <x v="1"/>
    <x v="4"/>
  </r>
  <r>
    <x v="1127"/>
    <x v="6"/>
    <x v="1"/>
    <n v="0.27747719999999998"/>
    <x v="15"/>
    <n v="20"/>
    <x v="1"/>
    <x v="4"/>
  </r>
  <r>
    <x v="1127"/>
    <x v="15"/>
    <x v="1"/>
    <n v="0.31160320000000002"/>
    <x v="15"/>
    <n v="20"/>
    <x v="1"/>
    <x v="4"/>
  </r>
  <r>
    <x v="1127"/>
    <x v="8"/>
    <x v="1"/>
    <n v="0.31668940000000001"/>
    <x v="15"/>
    <n v="20"/>
    <x v="1"/>
    <x v="4"/>
  </r>
  <r>
    <x v="1127"/>
    <x v="9"/>
    <x v="1"/>
    <n v="0.34701949999999998"/>
    <x v="15"/>
    <n v="20"/>
    <x v="1"/>
    <x v="4"/>
  </r>
  <r>
    <x v="1127"/>
    <x v="10"/>
    <x v="1"/>
    <n v="0.35118939999999998"/>
    <x v="15"/>
    <n v="20"/>
    <x v="1"/>
    <x v="4"/>
  </r>
  <r>
    <x v="1127"/>
    <x v="12"/>
    <x v="1"/>
    <n v="0.43554150000000003"/>
    <x v="15"/>
    <n v="20"/>
    <x v="1"/>
    <x v="4"/>
  </r>
  <r>
    <x v="1127"/>
    <x v="18"/>
    <x v="1"/>
    <n v="0.46359020000000001"/>
    <x v="15"/>
    <n v="20"/>
    <x v="1"/>
    <x v="4"/>
  </r>
  <r>
    <x v="1127"/>
    <x v="19"/>
    <x v="1"/>
    <n v="0.47959679999999999"/>
    <x v="15"/>
    <n v="20"/>
    <x v="1"/>
    <x v="4"/>
  </r>
  <r>
    <x v="1127"/>
    <x v="13"/>
    <x v="1"/>
    <n v="0.1219929"/>
    <x v="15"/>
    <n v="20"/>
    <x v="1"/>
    <x v="4"/>
  </r>
  <r>
    <x v="1127"/>
    <x v="20"/>
    <x v="1"/>
    <n v="0.38830730000000002"/>
    <x v="15"/>
    <n v="20"/>
    <x v="1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19421A-D046-40E5-909D-C62E97FEB361}" name="Tabela dinâmica1" cacheId="0" dataOnRows="1" applyNumberFormats="0" applyBorderFormats="0" applyFontFormats="0" applyPatternFormats="0" applyAlignmentFormats="0" applyWidthHeightFormats="1" dataCaption="Dados" grandTotalCaption="Média " updatedVersion="8" asteriskTotals="1" showMemberPropertyTips="0" rowGrandTotals="0" colGrandTotals="0" itemPrintTitles="1" createdVersion="1" indent="0" compact="0" compactData="0" gridDropZones="1">
  <location ref="A16:E31" firstHeaderRow="1" firstDataRow="2" firstDataCol="1" rowPageCount="4" colPageCount="1"/>
  <pivotFields count="8">
    <pivotField axis="axisPage" compact="0" outline="0" subtotalTop="0" multipleItemSelectionAllowed="1" showAll="0" includeNewItemsInFilter="1" sortType="ascending">
      <items count="1129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97"/>
        <item h="1" x="198"/>
        <item h="1" x="199"/>
        <item h="1" x="200"/>
        <item h="1" x="201"/>
        <item h="1" x="202"/>
        <item h="1" x="203"/>
        <item h="1" x="204"/>
        <item h="1" x="205"/>
        <item h="1" x="206"/>
        <item h="1" x="207"/>
        <item h="1" x="208"/>
        <item h="1" x="209"/>
        <item h="1" x="210"/>
        <item h="1" x="211"/>
        <item h="1" x="212"/>
        <item h="1" x="213"/>
        <item h="1" x="214"/>
        <item h="1" x="215"/>
        <item h="1" x="216"/>
        <item h="1" x="217"/>
        <item h="1" x="218"/>
        <item h="1" x="219"/>
        <item h="1" x="220"/>
        <item h="1" x="221"/>
        <item h="1" x="222"/>
        <item h="1" x="223"/>
        <item h="1" x="224"/>
        <item h="1" x="225"/>
        <item h="1" x="226"/>
        <item h="1" x="227"/>
        <item h="1" x="228"/>
        <item h="1" x="229"/>
        <item h="1" x="230"/>
        <item h="1" x="231"/>
        <item h="1" x="232"/>
        <item h="1" x="233"/>
        <item h="1" x="234"/>
        <item h="1" x="235"/>
        <item h="1" x="236"/>
        <item h="1" x="237"/>
        <item h="1" x="238"/>
        <item h="1" x="239"/>
        <item h="1" x="240"/>
        <item h="1" x="241"/>
        <item h="1" x="242"/>
        <item h="1" x="243"/>
        <item h="1" x="244"/>
        <item h="1" x="245"/>
        <item h="1" x="246"/>
        <item h="1" x="247"/>
        <item h="1" x="248"/>
        <item h="1" x="249"/>
        <item h="1" x="250"/>
        <item h="1" x="251"/>
        <item h="1" x="252"/>
        <item h="1" x="253"/>
        <item h="1" x="254"/>
        <item h="1" x="255"/>
        <item h="1" x="256"/>
        <item h="1" x="257"/>
        <item h="1" x="258"/>
        <item h="1" x="259"/>
        <item h="1" x="260"/>
        <item h="1" x="261"/>
        <item h="1" x="262"/>
        <item h="1" x="263"/>
        <item h="1" x="264"/>
        <item h="1" x="265"/>
        <item h="1" x="266"/>
        <item h="1" x="267"/>
        <item h="1" x="268"/>
        <item h="1" x="269"/>
        <item h="1" x="270"/>
        <item h="1" x="271"/>
        <item h="1" x="272"/>
        <item h="1" x="273"/>
        <item h="1" x="274"/>
        <item h="1" x="275"/>
        <item h="1" x="276"/>
        <item h="1" x="277"/>
        <item h="1" x="278"/>
        <item h="1" x="279"/>
        <item h="1" x="280"/>
        <item h="1" x="281"/>
        <item h="1" x="282"/>
        <item h="1" x="283"/>
        <item h="1" x="284"/>
        <item h="1" x="285"/>
        <item h="1" x="286"/>
        <item h="1" x="287"/>
        <item h="1" x="288"/>
        <item h="1" x="289"/>
        <item h="1" x="290"/>
        <item h="1" x="291"/>
        <item h="1" x="292"/>
        <item h="1" x="293"/>
        <item h="1" x="294"/>
        <item h="1" x="295"/>
        <item h="1" x="296"/>
        <item h="1" x="297"/>
        <item h="1" x="298"/>
        <item h="1" x="299"/>
        <item h="1" x="300"/>
        <item h="1" x="301"/>
        <item h="1" x="302"/>
        <item h="1" x="303"/>
        <item h="1" x="304"/>
        <item h="1" x="305"/>
        <item h="1" x="306"/>
        <item h="1" x="307"/>
        <item h="1" x="308"/>
        <item h="1" x="309"/>
        <item h="1" x="310"/>
        <item h="1" x="311"/>
        <item h="1" x="312"/>
        <item h="1" x="313"/>
        <item h="1" x="314"/>
        <item h="1" x="315"/>
        <item h="1" x="316"/>
        <item h="1" x="317"/>
        <item h="1" x="318"/>
        <item h="1" x="319"/>
        <item h="1" x="320"/>
        <item h="1" x="321"/>
        <item h="1" x="322"/>
        <item h="1" x="323"/>
        <item h="1" x="324"/>
        <item h="1" x="325"/>
        <item h="1" x="326"/>
        <item h="1" x="327"/>
        <item h="1" x="328"/>
        <item h="1" x="329"/>
        <item h="1" x="330"/>
        <item h="1" x="331"/>
        <item h="1" x="332"/>
        <item h="1" x="333"/>
        <item h="1" x="334"/>
        <item h="1" x="335"/>
        <item h="1" x="336"/>
        <item h="1" x="337"/>
        <item h="1" x="338"/>
        <item h="1" x="339"/>
        <item h="1" x="340"/>
        <item h="1" x="341"/>
        <item h="1" x="342"/>
        <item h="1" x="343"/>
        <item h="1" x="344"/>
        <item h="1" x="345"/>
        <item h="1" x="346"/>
        <item h="1" x="347"/>
        <item h="1" x="348"/>
        <item h="1" x="349"/>
        <item h="1" x="350"/>
        <item h="1" x="351"/>
        <item h="1" x="352"/>
        <item h="1" x="353"/>
        <item h="1" x="354"/>
        <item h="1" x="355"/>
        <item h="1" x="356"/>
        <item h="1" x="357"/>
        <item h="1" x="358"/>
        <item h="1" x="359"/>
        <item h="1" x="360"/>
        <item h="1" x="361"/>
        <item h="1" x="362"/>
        <item h="1" x="363"/>
        <item h="1" x="364"/>
        <item h="1" x="365"/>
        <item h="1" x="366"/>
        <item h="1" x="367"/>
        <item h="1" x="368"/>
        <item h="1" x="369"/>
        <item h="1" x="370"/>
        <item h="1" x="371"/>
        <item h="1" x="372"/>
        <item h="1" x="373"/>
        <item h="1" x="374"/>
        <item h="1" x="375"/>
        <item h="1" x="376"/>
        <item h="1" x="377"/>
        <item h="1" x="378"/>
        <item h="1" x="379"/>
        <item h="1" x="380"/>
        <item h="1" x="381"/>
        <item h="1" x="382"/>
        <item h="1" x="383"/>
        <item h="1" x="384"/>
        <item h="1" x="385"/>
        <item h="1" x="386"/>
        <item h="1" x="387"/>
        <item h="1" x="388"/>
        <item h="1" x="389"/>
        <item h="1" x="390"/>
        <item h="1" x="391"/>
        <item h="1" x="392"/>
        <item h="1" x="393"/>
        <item h="1" x="394"/>
        <item h="1" x="395"/>
        <item h="1" x="396"/>
        <item h="1" x="397"/>
        <item h="1" x="398"/>
        <item h="1" x="399"/>
        <item h="1" x="400"/>
        <item h="1" x="401"/>
        <item h="1" x="402"/>
        <item h="1" x="403"/>
        <item h="1" x="404"/>
        <item h="1" x="405"/>
        <item h="1" x="406"/>
        <item h="1" x="407"/>
        <item h="1" x="408"/>
        <item h="1" x="409"/>
        <item h="1" x="410"/>
        <item h="1" x="411"/>
        <item h="1" x="412"/>
        <item h="1" x="413"/>
        <item h="1" x="414"/>
        <item h="1" x="415"/>
        <item h="1" x="416"/>
        <item h="1" x="417"/>
        <item h="1" x="418"/>
        <item h="1" x="419"/>
        <item h="1" x="420"/>
        <item h="1" x="421"/>
        <item h="1" x="422"/>
        <item h="1" x="423"/>
        <item h="1" x="424"/>
        <item h="1" x="425"/>
        <item h="1" x="426"/>
        <item h="1" x="427"/>
        <item h="1" x="428"/>
        <item h="1" x="429"/>
        <item h="1" x="430"/>
        <item h="1" x="431"/>
        <item h="1" x="432"/>
        <item h="1" x="433"/>
        <item h="1" x="434"/>
        <item h="1" x="435"/>
        <item h="1" x="436"/>
        <item h="1" x="437"/>
        <item h="1" x="438"/>
        <item h="1" x="439"/>
        <item h="1" x="440"/>
        <item h="1" x="441"/>
        <item h="1" x="442"/>
        <item h="1" x="443"/>
        <item h="1" x="444"/>
        <item h="1" x="445"/>
        <item h="1" x="446"/>
        <item h="1" x="447"/>
        <item h="1" x="448"/>
        <item h="1" x="449"/>
        <item h="1" x="450"/>
        <item h="1" x="451"/>
        <item h="1" x="452"/>
        <item h="1" x="453"/>
        <item h="1" x="454"/>
        <item h="1" x="455"/>
        <item h="1" x="456"/>
        <item h="1" x="457"/>
        <item h="1" x="458"/>
        <item h="1" x="459"/>
        <item h="1" x="460"/>
        <item h="1" x="461"/>
        <item h="1" x="462"/>
        <item h="1" x="463"/>
        <item h="1" x="464"/>
        <item h="1" x="465"/>
        <item h="1" x="466"/>
        <item h="1" x="467"/>
        <item h="1" x="468"/>
        <item h="1" x="469"/>
        <item h="1" x="470"/>
        <item h="1" x="471"/>
        <item h="1" x="472"/>
        <item h="1" x="473"/>
        <item h="1" x="474"/>
        <item h="1" x="475"/>
        <item h="1" x="476"/>
        <item h="1" x="477"/>
        <item h="1" x="478"/>
        <item h="1" x="479"/>
        <item h="1" x="480"/>
        <item h="1" x="481"/>
        <item h="1" x="482"/>
        <item h="1" x="483"/>
        <item h="1" x="484"/>
        <item h="1" x="485"/>
        <item h="1" x="486"/>
        <item h="1" x="487"/>
        <item h="1" x="488"/>
        <item h="1" x="489"/>
        <item h="1" x="490"/>
        <item h="1" x="491"/>
        <item h="1" x="492"/>
        <item h="1" x="493"/>
        <item h="1" x="494"/>
        <item h="1" x="495"/>
        <item h="1" x="496"/>
        <item h="1" x="497"/>
        <item h="1" x="498"/>
        <item h="1" x="499"/>
        <item h="1" x="500"/>
        <item h="1" x="501"/>
        <item h="1" x="502"/>
        <item h="1" x="503"/>
        <item h="1" x="504"/>
        <item h="1" x="505"/>
        <item h="1" x="506"/>
        <item h="1" x="507"/>
        <item h="1" x="508"/>
        <item h="1" x="509"/>
        <item h="1" x="510"/>
        <item h="1" x="511"/>
        <item h="1" x="512"/>
        <item h="1" x="513"/>
        <item h="1" x="514"/>
        <item h="1" x="515"/>
        <item h="1" x="516"/>
        <item h="1" x="517"/>
        <item h="1" x="518"/>
        <item h="1" x="519"/>
        <item h="1" x="520"/>
        <item h="1" x="521"/>
        <item h="1" x="522"/>
        <item h="1" x="523"/>
        <item h="1" x="524"/>
        <item h="1" x="525"/>
        <item h="1" x="526"/>
        <item h="1" x="527"/>
        <item h="1" x="528"/>
        <item h="1" x="529"/>
        <item h="1" x="530"/>
        <item h="1" x="531"/>
        <item h="1" x="532"/>
        <item h="1" x="533"/>
        <item h="1" x="534"/>
        <item h="1" x="535"/>
        <item h="1" x="536"/>
        <item h="1" x="537"/>
        <item h="1" x="538"/>
        <item h="1" x="539"/>
        <item h="1" x="540"/>
        <item h="1" x="541"/>
        <item h="1" x="542"/>
        <item h="1" x="543"/>
        <item h="1" x="544"/>
        <item h="1" x="545"/>
        <item h="1" x="546"/>
        <item h="1" x="547"/>
        <item h="1" x="548"/>
        <item h="1" x="549"/>
        <item h="1" x="550"/>
        <item h="1" x="551"/>
        <item h="1" x="552"/>
        <item h="1" x="553"/>
        <item h="1" x="554"/>
        <item h="1" x="555"/>
        <item h="1" x="556"/>
        <item h="1" x="557"/>
        <item h="1" x="558"/>
        <item h="1" x="559"/>
        <item h="1" x="560"/>
        <item h="1" x="561"/>
        <item h="1" x="562"/>
        <item h="1" x="563"/>
        <item h="1" x="564"/>
        <item h="1" x="565"/>
        <item h="1" x="566"/>
        <item h="1" x="567"/>
        <item h="1" x="568"/>
        <item h="1" x="569"/>
        <item h="1" x="570"/>
        <item h="1" x="571"/>
        <item h="1" x="572"/>
        <item h="1" x="573"/>
        <item h="1" x="574"/>
        <item h="1" x="575"/>
        <item h="1" x="576"/>
        <item h="1" x="577"/>
        <item h="1" x="578"/>
        <item h="1" x="579"/>
        <item h="1" x="580"/>
        <item h="1" x="581"/>
        <item h="1" x="582"/>
        <item h="1" x="583"/>
        <item h="1" x="584"/>
        <item h="1" x="585"/>
        <item h="1" x="586"/>
        <item h="1" x="587"/>
        <item h="1" x="588"/>
        <item h="1" x="589"/>
        <item h="1" x="590"/>
        <item h="1" x="591"/>
        <item h="1" x="592"/>
        <item h="1" x="593"/>
        <item h="1" x="594"/>
        <item h="1" x="595"/>
        <item h="1" x="596"/>
        <item h="1" x="597"/>
        <item h="1" x="598"/>
        <item h="1" x="599"/>
        <item h="1" x="600"/>
        <item h="1" x="601"/>
        <item h="1" x="602"/>
        <item h="1" x="603"/>
        <item h="1" x="604"/>
        <item h="1" x="605"/>
        <item h="1" x="606"/>
        <item h="1" x="607"/>
        <item h="1" x="608"/>
        <item h="1" x="609"/>
        <item h="1" x="610"/>
        <item h="1" x="611"/>
        <item h="1" x="612"/>
        <item h="1" x="613"/>
        <item h="1" x="614"/>
        <item h="1" x="615"/>
        <item h="1" x="616"/>
        <item h="1" x="617"/>
        <item h="1" x="618"/>
        <item h="1" x="619"/>
        <item h="1" x="620"/>
        <item h="1" x="621"/>
        <item h="1" x="622"/>
        <item h="1" x="623"/>
        <item h="1" x="624"/>
        <item h="1" x="625"/>
        <item h="1" x="637"/>
        <item h="1" x="626"/>
        <item h="1" x="638"/>
        <item h="1" x="627"/>
        <item h="1" x="639"/>
        <item h="1" x="628"/>
        <item h="1" x="640"/>
        <item h="1" x="629"/>
        <item h="1" x="641"/>
        <item h="1" x="630"/>
        <item h="1" x="642"/>
        <item h="1" x="631"/>
        <item h="1" x="643"/>
        <item h="1" x="632"/>
        <item h="1" x="644"/>
        <item h="1" x="633"/>
        <item h="1" x="645"/>
        <item h="1" x="634"/>
        <item h="1" x="646"/>
        <item h="1" x="635"/>
        <item h="1" x="647"/>
        <item h="1" x="636"/>
        <item h="1" x="648"/>
        <item h="1" x="649"/>
        <item h="1" x="650"/>
        <item h="1" x="651"/>
        <item h="1" x="652"/>
        <item h="1" x="653"/>
        <item h="1" x="654"/>
        <item h="1" x="655"/>
        <item h="1" x="656"/>
        <item h="1" x="657"/>
        <item h="1" x="658"/>
        <item h="1" x="659"/>
        <item h="1" x="660"/>
        <item h="1" x="661"/>
        <item h="1" x="662"/>
        <item h="1" x="663"/>
        <item h="1" x="664"/>
        <item h="1" x="665"/>
        <item h="1" x="666"/>
        <item h="1" x="667"/>
        <item h="1" x="668"/>
        <item h="1" x="669"/>
        <item h="1" x="670"/>
        <item h="1" x="671"/>
        <item h="1" x="672"/>
        <item h="1" x="673"/>
        <item h="1" x="674"/>
        <item h="1" x="675"/>
        <item h="1" x="676"/>
        <item h="1" x="677"/>
        <item h="1" x="678"/>
        <item h="1" x="679"/>
        <item h="1" x="680"/>
        <item h="1" x="681"/>
        <item h="1" x="682"/>
        <item h="1" x="683"/>
        <item h="1" x="684"/>
        <item h="1" x="685"/>
        <item h="1" x="686"/>
        <item h="1" x="687"/>
        <item h="1" x="688"/>
        <item h="1" x="701"/>
        <item h="1" x="702"/>
        <item h="1" x="703"/>
        <item h="1" x="704"/>
        <item h="1" x="705"/>
        <item h="1" x="689"/>
        <item h="1" x="690"/>
        <item h="1" x="691"/>
        <item h="1" x="692"/>
        <item h="1" x="693"/>
        <item h="1" x="694"/>
        <item h="1" x="695"/>
        <item h="1" x="696"/>
        <item h="1" x="697"/>
        <item h="1" x="698"/>
        <item h="1" x="699"/>
        <item h="1" x="700"/>
        <item h="1" x="706"/>
        <item h="1" x="707"/>
        <item h="1" x="708"/>
        <item h="1" x="709"/>
        <item h="1" x="710"/>
        <item h="1" x="711"/>
        <item h="1" x="712"/>
        <item h="1" x="713"/>
        <item h="1" x="714"/>
        <item h="1" x="715"/>
        <item h="1" x="716"/>
        <item h="1" x="717"/>
        <item h="1" x="718"/>
        <item h="1" x="723"/>
        <item h="1" x="719"/>
        <item h="1" x="720"/>
        <item h="1" x="721"/>
        <item h="1" x="722"/>
        <item h="1" x="724"/>
        <item h="1" x="725"/>
        <item h="1" x="726"/>
        <item h="1" x="727"/>
        <item h="1" x="728"/>
        <item h="1" x="729"/>
        <item h="1" x="730"/>
        <item h="1" x="731"/>
        <item h="1" x="732"/>
        <item h="1" x="733"/>
        <item h="1" x="734"/>
        <item h="1" x="735"/>
        <item h="1" x="736"/>
        <item h="1" x="737"/>
        <item h="1" x="738"/>
        <item h="1" x="739"/>
        <item h="1" x="740"/>
        <item h="1" x="741"/>
        <item h="1" x="742"/>
        <item h="1" x="743"/>
        <item h="1" x="744"/>
        <item h="1" x="745"/>
        <item h="1" x="746"/>
        <item h="1" x="747"/>
        <item h="1" x="748"/>
        <item h="1" x="749"/>
        <item h="1" x="750"/>
        <item h="1" x="751"/>
        <item h="1" x="752"/>
        <item h="1" x="753"/>
        <item h="1" x="754"/>
        <item h="1" x="755"/>
        <item h="1" x="756"/>
        <item h="1" x="757"/>
        <item h="1" x="758"/>
        <item h="1" x="759"/>
        <item h="1" x="760"/>
        <item h="1" x="761"/>
        <item h="1" x="762"/>
        <item h="1" x="763"/>
        <item h="1" x="764"/>
        <item h="1" x="765"/>
        <item h="1" x="766"/>
        <item h="1" x="767"/>
        <item h="1" x="768"/>
        <item h="1" x="769"/>
        <item h="1" x="770"/>
        <item h="1" x="771"/>
        <item h="1" x="772"/>
        <item h="1" x="773"/>
        <item h="1" x="774"/>
        <item h="1" x="775"/>
        <item h="1" x="776"/>
        <item h="1" x="777"/>
        <item h="1" x="778"/>
        <item h="1" x="779"/>
        <item h="1" x="780"/>
        <item h="1" x="781"/>
        <item h="1" x="782"/>
        <item h="1" x="783"/>
        <item h="1" x="784"/>
        <item h="1" x="785"/>
        <item h="1" x="786"/>
        <item h="1" x="787"/>
        <item h="1" x="788"/>
        <item h="1" x="789"/>
        <item h="1" x="790"/>
        <item h="1" x="791"/>
        <item h="1" x="792"/>
        <item h="1" x="793"/>
        <item h="1" x="794"/>
        <item h="1" x="795"/>
        <item h="1" x="796"/>
        <item h="1" x="797"/>
        <item h="1" x="798"/>
        <item h="1" x="799"/>
        <item h="1" x="800"/>
        <item h="1" x="801"/>
        <item h="1" x="802"/>
        <item h="1" x="803"/>
        <item h="1" x="804"/>
        <item h="1" x="805"/>
        <item h="1" x="806"/>
        <item h="1" x="807"/>
        <item h="1" x="808"/>
        <item h="1" x="809"/>
        <item h="1" x="810"/>
        <item h="1" x="811"/>
        <item h="1" x="812"/>
        <item h="1" x="813"/>
        <item h="1" x="814"/>
        <item h="1" x="815"/>
        <item h="1" x="816"/>
        <item h="1" x="817"/>
        <item h="1" x="818"/>
        <item h="1" x="819"/>
        <item h="1" x="820"/>
        <item h="1" x="821"/>
        <item h="1" x="822"/>
        <item h="1" x="823"/>
        <item h="1" x="824"/>
        <item h="1" x="825"/>
        <item h="1" x="826"/>
        <item h="1" x="827"/>
        <item h="1" x="830"/>
        <item h="1" x="828"/>
        <item h="1" x="829"/>
        <item h="1" x="831"/>
        <item h="1" x="832"/>
        <item h="1" x="833"/>
        <item h="1" x="834"/>
        <item h="1" x="835"/>
        <item h="1" x="836"/>
        <item h="1" x="841"/>
        <item h="1" x="837"/>
        <item h="1" x="838"/>
        <item h="1" x="839"/>
        <item h="1" x="840"/>
        <item h="1" x="842"/>
        <item h="1" x="843"/>
        <item h="1" x="844"/>
        <item h="1" x="845"/>
        <item h="1" x="846"/>
        <item h="1" x="847"/>
        <item h="1" x="848"/>
        <item h="1" x="849"/>
        <item h="1" x="850"/>
        <item h="1" x="851"/>
        <item h="1" x="852"/>
        <item h="1" x="896"/>
        <item h="1" x="853"/>
        <item h="1" x="897"/>
        <item h="1" x="854"/>
        <item h="1" x="898"/>
        <item h="1" x="855"/>
        <item h="1" x="856"/>
        <item h="1" x="857"/>
        <item h="1" x="858"/>
        <item h="1" x="859"/>
        <item h="1" x="860"/>
        <item h="1" x="861"/>
        <item h="1" x="862"/>
        <item h="1" x="863"/>
        <item h="1" x="864"/>
        <item h="1" x="865"/>
        <item h="1" x="866"/>
        <item h="1" x="867"/>
        <item h="1" x="868"/>
        <item h="1" x="869"/>
        <item h="1" x="870"/>
        <item h="1" x="871"/>
        <item h="1" x="872"/>
        <item h="1" x="873"/>
        <item h="1" x="874"/>
        <item h="1" x="875"/>
        <item h="1" x="876"/>
        <item h="1" x="877"/>
        <item h="1" x="878"/>
        <item h="1" x="879"/>
        <item h="1" x="880"/>
        <item h="1" x="881"/>
        <item h="1" x="882"/>
        <item h="1" x="883"/>
        <item h="1" x="884"/>
        <item h="1" x="885"/>
        <item h="1" x="886"/>
        <item h="1" x="887"/>
        <item h="1" x="888"/>
        <item h="1" x="889"/>
        <item h="1" x="890"/>
        <item h="1" x="891"/>
        <item h="1" x="892"/>
        <item h="1" x="893"/>
        <item h="1" x="894"/>
        <item h="1" x="895"/>
        <item h="1" x="906"/>
        <item h="1" x="907"/>
        <item h="1" x="908"/>
        <item h="1" x="909"/>
        <item h="1" x="899"/>
        <item h="1" x="900"/>
        <item h="1" x="901"/>
        <item h="1" x="902"/>
        <item h="1" x="903"/>
        <item h="1" x="904"/>
        <item h="1" x="905"/>
        <item h="1" x="910"/>
        <item h="1" x="911"/>
        <item h="1" x="912"/>
        <item h="1" x="913"/>
        <item h="1" x="914"/>
        <item h="1" x="915"/>
        <item h="1" x="916"/>
        <item h="1" x="917"/>
        <item h="1" x="918"/>
        <item h="1" x="919"/>
        <item h="1" x="920"/>
        <item h="1" x="921"/>
        <item h="1" x="922"/>
        <item h="1" x="923"/>
        <item h="1" x="924"/>
        <item h="1" x="925"/>
        <item h="1" x="926"/>
        <item h="1" x="927"/>
        <item h="1" x="928"/>
        <item h="1" x="929"/>
        <item h="1" x="930"/>
        <item h="1" x="931"/>
        <item h="1" x="932"/>
        <item h="1" x="933"/>
        <item h="1" x="934"/>
        <item h="1" x="935"/>
        <item h="1" x="936"/>
        <item h="1" x="937"/>
        <item h="1" x="938"/>
        <item h="1" x="939"/>
        <item h="1" x="940"/>
        <item h="1" x="941"/>
        <item h="1" x="942"/>
        <item h="1" x="943"/>
        <item h="1" x="944"/>
        <item h="1" x="945"/>
        <item h="1" x="946"/>
        <item h="1" x="947"/>
        <item h="1" x="948"/>
        <item h="1" x="949"/>
        <item h="1" x="950"/>
        <item h="1" x="951"/>
        <item h="1" x="952"/>
        <item h="1" x="953"/>
        <item h="1" x="954"/>
        <item h="1" x="955"/>
        <item h="1" x="956"/>
        <item h="1" x="957"/>
        <item h="1" x="958"/>
        <item h="1" x="959"/>
        <item h="1" x="960"/>
        <item h="1" x="961"/>
        <item h="1" x="962"/>
        <item h="1" x="963"/>
        <item h="1" x="964"/>
        <item h="1" x="965"/>
        <item h="1" x="966"/>
        <item h="1" x="967"/>
        <item h="1" x="968"/>
        <item h="1" x="969"/>
        <item h="1" x="970"/>
        <item h="1" x="971"/>
        <item h="1" x="972"/>
        <item h="1" x="973"/>
        <item h="1" x="974"/>
        <item h="1" x="975"/>
        <item h="1" x="976"/>
        <item h="1" x="977"/>
        <item h="1" x="978"/>
        <item h="1" x="979"/>
        <item h="1" x="980"/>
        <item h="1" x="981"/>
        <item h="1" x="982"/>
        <item h="1" x="983"/>
        <item h="1" x="984"/>
        <item h="1" x="985"/>
        <item h="1" x="986"/>
        <item h="1" x="987"/>
        <item h="1" x="988"/>
        <item h="1" x="989"/>
        <item h="1" x="990"/>
        <item h="1" x="991"/>
        <item h="1" x="992"/>
        <item h="1" x="993"/>
        <item h="1" x="994"/>
        <item h="1" x="995"/>
        <item h="1" x="996"/>
        <item h="1" x="997"/>
        <item h="1" x="998"/>
        <item h="1" x="999"/>
        <item h="1" x="1000"/>
        <item h="1" x="1001"/>
        <item h="1" x="1002"/>
        <item h="1" x="1003"/>
        <item h="1" x="1004"/>
        <item h="1" x="1005"/>
        <item h="1" x="1006"/>
        <item h="1" x="1007"/>
        <item h="1" x="1008"/>
        <item h="1" x="1009"/>
        <item h="1" x="1010"/>
        <item h="1" x="1011"/>
        <item h="1" x="1012"/>
        <item h="1" x="1013"/>
        <item h="1" x="1014"/>
        <item h="1" x="1015"/>
        <item h="1" x="1016"/>
        <item h="1" x="1017"/>
        <item h="1" x="1018"/>
        <item h="1" x="1019"/>
        <item h="1" x="1020"/>
        <item h="1" x="1021"/>
        <item h="1" x="1022"/>
        <item h="1" x="1023"/>
        <item h="1" x="1024"/>
        <item h="1" x="1025"/>
        <item h="1" x="1028"/>
        <item h="1" x="1029"/>
        <item h="1" x="1026"/>
        <item h="1" x="1027"/>
        <item h="1" x="1031"/>
        <item h="1" x="1030"/>
        <item h="1" x="1032"/>
        <item h="1" x="1033"/>
        <item h="1" x="1034"/>
        <item h="1" x="1035"/>
        <item h="1" x="1036"/>
        <item h="1" x="1037"/>
        <item h="1" x="1038"/>
        <item h="1" x="1039"/>
        <item h="1" x="1040"/>
        <item h="1" x="1041"/>
        <item h="1" x="1042"/>
        <item h="1" x="1043"/>
        <item h="1" x="1044"/>
        <item h="1" x="1045"/>
        <item h="1" x="1046"/>
        <item h="1" x="1047"/>
        <item h="1" x="1048"/>
        <item h="1" x="1049"/>
        <item h="1" x="1050"/>
        <item h="1" x="1051"/>
        <item h="1" x="1052"/>
        <item h="1" x="1053"/>
        <item h="1" x="1054"/>
        <item h="1" x="1055"/>
        <item h="1" x="1061"/>
        <item h="1" x="1062"/>
        <item h="1" x="1063"/>
        <item h="1" x="1056"/>
        <item h="1" x="1057"/>
        <item h="1" x="1058"/>
        <item h="1" x="1059"/>
        <item h="1" x="1060"/>
        <item h="1" x="1064"/>
        <item h="1" x="1065"/>
        <item h="1" x="1066"/>
        <item h="1" x="1067"/>
        <item h="1" x="1068"/>
        <item h="1" x="1069"/>
        <item h="1" x="1070"/>
        <item h="1" x="1071"/>
        <item h="1" x="1072"/>
        <item h="1" x="1073"/>
        <item h="1" x="1074"/>
        <item h="1" x="1075"/>
        <item h="1" x="1076"/>
        <item h="1" x="1077"/>
        <item h="1" x="1078"/>
        <item h="1" x="1079"/>
        <item h="1" x="1084"/>
        <item h="1" x="1080"/>
        <item h="1" x="1081"/>
        <item h="1" x="1082"/>
        <item h="1" x="1083"/>
        <item h="1" x="1085"/>
        <item h="1" x="1086"/>
        <item h="1" x="1087"/>
        <item h="1" x="1088"/>
        <item h="1" x="1089"/>
        <item h="1" x="1090"/>
        <item h="1" x="1091"/>
        <item h="1" x="1092"/>
        <item h="1" x="1093"/>
        <item h="1" x="1094"/>
        <item h="1" x="1095"/>
        <item h="1" x="1096"/>
        <item h="1" x="1097"/>
        <item h="1" x="1098"/>
        <item h="1" x="1099"/>
        <item h="1" x="1100"/>
        <item h="1" x="1101"/>
        <item h="1" x="1102"/>
        <item h="1" x="1103"/>
        <item h="1" x="1104"/>
        <item h="1" x="1105"/>
        <item h="1" x="1106"/>
        <item h="1" x="1107"/>
        <item h="1" x="1108"/>
        <item h="1" x="1125"/>
        <item h="1" x="1109"/>
        <item h="1" x="1110"/>
        <item h="1" x="1111"/>
        <item h="1" x="1112"/>
        <item h="1" x="1113"/>
        <item h="1" x="1114"/>
        <item h="1" x="1115"/>
        <item h="1" x="1116"/>
        <item h="1" x="1117"/>
        <item h="1" x="1118"/>
        <item h="1" x="1119"/>
        <item h="1" x="1120"/>
        <item h="1" x="1121"/>
        <item h="1" x="1122"/>
        <item h="1" x="1123"/>
        <item h="1" x="1124"/>
        <item h="1" x="1126"/>
        <item x="1127"/>
        <item t="default"/>
      </items>
    </pivotField>
    <pivotField name="Combustível" axis="axisRow" compact="0" outline="0" subtotalTop="0" showAll="0" includeNewItemsInFilter="1" sortType="ascending" defaultSubtotal="0">
      <items count="21">
        <item n=" " x="17"/>
        <item x="3"/>
        <item x="4"/>
        <item x="13"/>
        <item x="20"/>
        <item x="18"/>
        <item x="19"/>
        <item x="1"/>
        <item x="16"/>
        <item x="5"/>
        <item x="6"/>
        <item x="2"/>
        <item x="14"/>
        <item x="7"/>
        <item x="9"/>
        <item x="12"/>
        <item x="8"/>
        <item x="10"/>
        <item x="15"/>
        <item x="11"/>
        <item x="0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2" count="1" selected="0">
              <x v="0"/>
            </reference>
          </references>
        </pivotArea>
      </autoSortScope>
    </pivotField>
    <pivotField name="Componentes" axis="axisCol" compact="0" outline="0" subtotalTop="0" showAll="0" includeNewItemsInFilter="1">
      <items count="5">
        <item n="PST (€)" x="2"/>
        <item n="IVA (€)" x="1"/>
        <item n="ISP+Out. (€)" x="0"/>
        <item n="PVP (€)" x="3"/>
        <item t="default"/>
      </items>
    </pivotField>
    <pivotField name="Valor médio2" dataField="1" compact="0" outline="0" subtotalTop="0" showAll="0" includeNewItemsInFilter="1"/>
    <pivotField axis="axisPage" compact="0" outline="0" subtotalTop="0" multipleItemSelectionAllowed="1" showAll="0" includeNewItemsInFilter="1">
      <items count="1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x="15"/>
        <item t="default"/>
      </items>
    </pivotField>
    <pivotField compact="0" outline="0" subtotalTop="0" showAll="0" includeNewItemsInFilter="1" defaultSubtotal="0"/>
    <pivotField axis="axisPage" compact="0" outline="0" subtotalTop="0" multipleItemSelectionAllowed="1" showAll="0" includeNewItemsInFilter="1">
      <items count="5">
        <item x="0"/>
        <item x="1"/>
        <item x="2"/>
        <item x="3"/>
        <item t="default"/>
      </items>
    </pivotField>
    <pivotField axis="axisPage" compact="0" outline="0" subtotalTop="0" multipleItemSelectionAllowed="1" showAll="0" includeNewItemsInFilter="1">
      <items count="13"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x="10"/>
        <item h="1" x="11"/>
        <item t="default"/>
      </items>
    </pivotField>
  </pivotFields>
  <rowFields count="1">
    <field x="1"/>
  </rowFields>
  <rowItems count="14">
    <i>
      <x v="20"/>
    </i>
    <i>
      <x v="10"/>
    </i>
    <i>
      <x v="3"/>
    </i>
    <i>
      <x v="12"/>
    </i>
    <i>
      <x v="18"/>
    </i>
    <i>
      <x v="11"/>
    </i>
    <i>
      <x v="16"/>
    </i>
    <i>
      <x v="9"/>
    </i>
    <i>
      <x v="14"/>
    </i>
    <i>
      <x v="17"/>
    </i>
    <i>
      <x v="15"/>
    </i>
    <i>
      <x v="4"/>
    </i>
    <i>
      <x v="5"/>
    </i>
    <i>
      <x v="6"/>
    </i>
  </rowItems>
  <colFields count="1">
    <field x="2"/>
  </colFields>
  <colItems count="4">
    <i>
      <x/>
    </i>
    <i>
      <x v="1"/>
    </i>
    <i>
      <x v="2"/>
    </i>
    <i>
      <x v="3"/>
    </i>
  </colItems>
  <pageFields count="4">
    <pageField fld="4" hier="0"/>
    <pageField fld="6" hier="0"/>
    <pageField fld="7" hier="0"/>
    <pageField fld="0" hier="-1"/>
  </pageFields>
  <dataFields count="1">
    <dataField name="Valor Médio" fld="3" subtotal="average" baseField="1" baseItem="4" numFmtId="164"/>
  </dataFields>
  <formats count="155">
    <format dxfId="442">
      <pivotArea field="4" type="button" dataOnly="0" labelOnly="1" outline="0" axis="axisPage" fieldPosition="0"/>
    </format>
    <format dxfId="441">
      <pivotArea field="7" type="button" dataOnly="0" labelOnly="1" outline="0" axis="axisPage" fieldPosition="2"/>
    </format>
    <format dxfId="440">
      <pivotArea dataOnly="0" labelOnly="1" outline="0" fieldPosition="0">
        <references count="1">
          <reference field="2" count="0"/>
        </references>
      </pivotArea>
    </format>
    <format dxfId="439">
      <pivotArea dataOnly="0" labelOnly="1" outline="0" fieldPosition="0">
        <references count="1">
          <reference field="2" count="0"/>
        </references>
      </pivotArea>
    </format>
    <format dxfId="438">
      <pivotArea type="origin" dataOnly="0" labelOnly="1" outline="0" fieldPosition="0"/>
    </format>
    <format dxfId="437">
      <pivotArea outline="0" fieldPosition="0"/>
    </format>
    <format dxfId="436">
      <pivotArea dataOnly="0" labelOnly="1" grandRow="1" outline="0" fieldPosition="0"/>
    </format>
    <format dxfId="435">
      <pivotArea grandRow="1" outline="0" fieldPosition="0"/>
    </format>
    <format dxfId="434">
      <pivotArea dataOnly="0" labelOnly="1" grandRow="1" outline="0" fieldPosition="0"/>
    </format>
    <format dxfId="433">
      <pivotArea field="6" type="button" dataOnly="0" labelOnly="1" outline="0" axis="axisPage" fieldPosition="1"/>
    </format>
    <format dxfId="432">
      <pivotArea field="0" type="button" dataOnly="0" labelOnly="1" outline="0" axis="axisPage" fieldPosition="3"/>
    </format>
    <format dxfId="431">
      <pivotArea type="all" dataOnly="0" outline="0" fieldPosition="0"/>
    </format>
    <format dxfId="430">
      <pivotArea type="all" dataOnly="0" outline="0" fieldPosition="0"/>
    </format>
    <format dxfId="429">
      <pivotArea field="4" type="button" dataOnly="0" labelOnly="1" outline="0" axis="axisPage" fieldPosition="0"/>
    </format>
    <format dxfId="428">
      <pivotArea field="6" type="button" dataOnly="0" labelOnly="1" outline="0" axis="axisPage" fieldPosition="1"/>
    </format>
    <format dxfId="427">
      <pivotArea field="7" type="button" dataOnly="0" labelOnly="1" outline="0" axis="axisPage" fieldPosition="2"/>
    </format>
    <format dxfId="426">
      <pivotArea field="0" type="button" dataOnly="0" labelOnly="1" outline="0" axis="axisPage" fieldPosition="3"/>
    </format>
    <format dxfId="425">
      <pivotArea dataOnly="0" labelOnly="1" outline="0" fieldPosition="0">
        <references count="1">
          <reference field="2" count="0"/>
        </references>
      </pivotArea>
    </format>
    <format dxfId="424">
      <pivotArea grandRow="1" outline="0" fieldPosition="0"/>
    </format>
    <format dxfId="423">
      <pivotArea dataOnly="0" labelOnly="1" grandRow="1" outline="0" fieldPosition="0"/>
    </format>
    <format dxfId="422">
      <pivotArea type="origin" dataOnly="0" labelOnly="1" outline="0" fieldPosition="0"/>
    </format>
    <format dxfId="421">
      <pivotArea type="origin" dataOnly="0" labelOnly="1" outline="0" fieldPosition="0"/>
    </format>
    <format dxfId="420">
      <pivotArea field="2" type="button" dataOnly="0" labelOnly="1" outline="0" axis="axisCol" fieldPosition="0"/>
    </format>
    <format dxfId="419">
      <pivotArea grandRow="1" outline="0" fieldPosition="0"/>
    </format>
    <format dxfId="418">
      <pivotArea dataOnly="0" labelOnly="1" grandRow="1" outline="0" fieldPosition="0"/>
    </format>
    <format dxfId="417">
      <pivotArea dataOnly="0" labelOnly="1" outline="0" fieldPosition="0">
        <references count="1">
          <reference field="2" count="0"/>
        </references>
      </pivotArea>
    </format>
    <format dxfId="416">
      <pivotArea grandRow="1" outline="0" fieldPosition="0"/>
    </format>
    <format dxfId="415">
      <pivotArea dataOnly="0" labelOnly="1" grandRow="1" outline="0" fieldPosition="0"/>
    </format>
    <format dxfId="414">
      <pivotArea field="4" type="button" dataOnly="0" labelOnly="1" outline="0" axis="axisPage" fieldPosition="0"/>
    </format>
    <format dxfId="413">
      <pivotArea field="6" type="button" dataOnly="0" labelOnly="1" outline="0" axis="axisPage" fieldPosition="1"/>
    </format>
    <format dxfId="412">
      <pivotArea field="7" type="button" dataOnly="0" labelOnly="1" outline="0" axis="axisPage" fieldPosition="2"/>
    </format>
    <format dxfId="411">
      <pivotArea field="0" type="button" dataOnly="0" labelOnly="1" outline="0" axis="axisPage" fieldPosition="3"/>
    </format>
    <format dxfId="410">
      <pivotArea dataOnly="0" labelOnly="1" outline="0" fieldPosition="0">
        <references count="1">
          <reference field="4" count="0"/>
        </references>
      </pivotArea>
    </format>
    <format dxfId="409">
      <pivotArea dataOnly="0" labelOnly="1" outline="0" fieldPosition="0">
        <references count="1">
          <reference field="6" count="0"/>
        </references>
      </pivotArea>
    </format>
    <format dxfId="408">
      <pivotArea dataOnly="0" labelOnly="1" outline="0" fieldPosition="0">
        <references count="1">
          <reference field="7" count="0"/>
        </references>
      </pivotArea>
    </format>
    <format dxfId="407">
      <pivotArea dataOnly="0" labelOnly="1" outline="0" fieldPosition="0">
        <references count="1">
          <reference field="0" count="0"/>
        </references>
      </pivotArea>
    </format>
    <format dxfId="406">
      <pivotArea field="2" type="button" dataOnly="0" labelOnly="1" outline="0" axis="axisCol" fieldPosition="0"/>
    </format>
    <format dxfId="405">
      <pivotArea type="topRight" dataOnly="0" labelOnly="1" outline="0" fieldPosition="0"/>
    </format>
    <format dxfId="404">
      <pivotArea type="origin" dataOnly="0" labelOnly="1" outline="0" fieldPosition="0"/>
    </format>
    <format dxfId="403">
      <pivotArea field="2" type="button" dataOnly="0" labelOnly="1" outline="0" axis="axisCol" fieldPosition="0"/>
    </format>
    <format dxfId="402">
      <pivotArea dataOnly="0" labelOnly="1" outline="0" fieldPosition="0">
        <references count="1">
          <reference field="2" count="0"/>
        </references>
      </pivotArea>
    </format>
    <format dxfId="401">
      <pivotArea outline="0" fieldPosition="0">
        <references count="1">
          <reference field="4294967294" count="1">
            <x v="0"/>
          </reference>
        </references>
      </pivotArea>
    </format>
    <format dxfId="400">
      <pivotArea outline="0" fieldPosition="0">
        <references count="1">
          <reference field="2" count="1" selected="0">
            <x v="0"/>
          </reference>
        </references>
      </pivotArea>
    </format>
    <format dxfId="399">
      <pivotArea outline="0" fieldPosition="0">
        <references count="1">
          <reference field="2" count="1" selected="0">
            <x v="1"/>
          </reference>
        </references>
      </pivotArea>
    </format>
    <format dxfId="398">
      <pivotArea outline="0" fieldPosition="0">
        <references count="1">
          <reference field="2" count="1" selected="0">
            <x v="3"/>
          </reference>
        </references>
      </pivotArea>
    </format>
    <format dxfId="397">
      <pivotArea outline="0" fieldPosition="0"/>
    </format>
    <format>
      <pivotArea outline="0" fieldPosition="0"/>
    </format>
    <format>
      <pivotArea dataOnly="0" labelOnly="1" outline="0" fieldPosition="0">
        <references count="1">
          <reference field="2" count="0"/>
        </references>
      </pivotArea>
    </format>
    <format dxfId="396">
      <pivotArea field="4" type="button" dataOnly="0" labelOnly="1" outline="0" axis="axisPage" fieldPosition="0"/>
    </format>
    <format dxfId="395">
      <pivotArea type="origin" dataOnly="0" labelOnly="1" outline="0" fieldPosition="0"/>
    </format>
    <format dxfId="394">
      <pivotArea type="origin" dataOnly="0" labelOnly="1" outline="0" fieldPosition="0"/>
    </format>
    <format dxfId="393">
      <pivotArea dataOnly="0" labelOnly="1" outline="0" fieldPosition="0">
        <references count="1">
          <reference field="2" count="0"/>
        </references>
      </pivotArea>
    </format>
    <format dxfId="392">
      <pivotArea type="origin" dataOnly="0" labelOnly="1" outline="0" fieldPosition="0"/>
    </format>
    <format dxfId="391">
      <pivotArea type="origin" dataOnly="0" labelOnly="1" outline="0" fieldPosition="0"/>
    </format>
    <format dxfId="390">
      <pivotArea field="2" type="button" dataOnly="0" labelOnly="1" outline="0" axis="axisCol" fieldPosition="0"/>
    </format>
    <format dxfId="389">
      <pivotArea dataOnly="0" labelOnly="1" outline="0" fieldPosition="0">
        <references count="1">
          <reference field="2" count="0"/>
        </references>
      </pivotArea>
    </format>
    <format dxfId="388">
      <pivotArea field="2" type="button" dataOnly="0" labelOnly="1" outline="0" axis="axisCol" fieldPosition="0"/>
    </format>
    <format dxfId="387">
      <pivotArea field="2" type="button" dataOnly="0" labelOnly="1" outline="0" axis="axisCol" fieldPosition="0"/>
    </format>
    <format dxfId="386">
      <pivotArea field="6" type="button" dataOnly="0" labelOnly="1" outline="0" axis="axisPage" fieldPosition="1"/>
    </format>
    <format dxfId="385">
      <pivotArea field="7" type="button" dataOnly="0" labelOnly="1" outline="0" axis="axisPage" fieldPosition="2"/>
    </format>
    <format dxfId="384">
      <pivotArea field="0" type="button" dataOnly="0" labelOnly="1" outline="0" axis="axisPage" fieldPosition="3"/>
    </format>
    <format dxfId="383">
      <pivotArea dataOnly="0" labelOnly="1" outline="0" fieldPosition="0">
        <references count="1">
          <reference field="2" count="0"/>
        </references>
      </pivotArea>
    </format>
    <format dxfId="382">
      <pivotArea dataOnly="0" labelOnly="1" outline="0" fieldPosition="0">
        <references count="1">
          <reference field="2" count="0"/>
        </references>
      </pivotArea>
    </format>
    <format dxfId="381">
      <pivotArea type="all" dataOnly="0" outline="0" fieldPosition="0"/>
    </format>
    <format dxfId="380">
      <pivotArea field="4" type="button" dataOnly="0" labelOnly="1" outline="0" axis="axisPage" fieldPosition="0"/>
    </format>
    <format dxfId="379">
      <pivotArea field="6" type="button" dataOnly="0" labelOnly="1" outline="0" axis="axisPage" fieldPosition="1"/>
    </format>
    <format dxfId="378">
      <pivotArea field="7" type="button" dataOnly="0" labelOnly="1" outline="0" axis="axisPage" fieldPosition="2"/>
    </format>
    <format dxfId="377">
      <pivotArea field="0" type="button" dataOnly="0" labelOnly="1" outline="0" axis="axisPage" fieldPosition="3"/>
    </format>
    <format dxfId="376">
      <pivotArea outline="0" fieldPosition="0"/>
    </format>
    <format dxfId="375">
      <pivotArea outline="0" fieldPosition="0"/>
    </format>
    <format dxfId="374">
      <pivotArea type="topRight" dataOnly="0" labelOnly="1" outline="0" fieldPosition="0"/>
    </format>
    <format dxfId="373">
      <pivotArea type="origin" dataOnly="0" labelOnly="1" outline="0" fieldPosition="0"/>
    </format>
    <format dxfId="372">
      <pivotArea dataOnly="0" labelOnly="1" outline="0" fieldPosition="0">
        <references count="1">
          <reference field="2" count="0"/>
        </references>
      </pivotArea>
    </format>
    <format dxfId="371">
      <pivotArea dataOnly="0" labelOnly="1" outline="0" fieldPosition="0">
        <references count="1">
          <reference field="2" count="0"/>
        </references>
      </pivotArea>
    </format>
    <format dxfId="370">
      <pivotArea field="2" type="button" dataOnly="0" labelOnly="1" outline="0" axis="axisCol" fieldPosition="0"/>
    </format>
    <format dxfId="369">
      <pivotArea field="2" type="button" dataOnly="0" labelOnly="1" outline="0" axis="axisCol" fieldPosition="0"/>
    </format>
    <format dxfId="368">
      <pivotArea field="2" type="button" dataOnly="0" labelOnly="1" outline="0" axis="axisCol" fieldPosition="0"/>
    </format>
    <format dxfId="367">
      <pivotArea field="4" type="button" dataOnly="0" labelOnly="1" outline="0" axis="axisPage" fieldPosition="0"/>
    </format>
    <format dxfId="366">
      <pivotArea field="6" type="button" dataOnly="0" labelOnly="1" outline="0" axis="axisPage" fieldPosition="1"/>
    </format>
    <format dxfId="365">
      <pivotArea field="7" type="button" dataOnly="0" labelOnly="1" outline="0" axis="axisPage" fieldPosition="2"/>
    </format>
    <format dxfId="364">
      <pivotArea field="0" type="button" dataOnly="0" labelOnly="1" outline="0" axis="axisPage" fieldPosition="3"/>
    </format>
    <format dxfId="363">
      <pivotArea field="0" type="button" dataOnly="0" labelOnly="1" outline="0" axis="axisPage" fieldPosition="3"/>
    </format>
    <format dxfId="362">
      <pivotArea field="4" type="button" dataOnly="0" labelOnly="1" outline="0" axis="axisPage" fieldPosition="0"/>
    </format>
    <format dxfId="361">
      <pivotArea field="6" type="button" dataOnly="0" labelOnly="1" outline="0" axis="axisPage" fieldPosition="1"/>
    </format>
    <format dxfId="360">
      <pivotArea field="7" type="button" dataOnly="0" labelOnly="1" outline="0" axis="axisPage" fieldPosition="2"/>
    </format>
    <format dxfId="359">
      <pivotArea dataOnly="0" labelOnly="1" outline="0" fieldPosition="0">
        <references count="1">
          <reference field="4" count="0"/>
        </references>
      </pivotArea>
    </format>
    <format dxfId="358">
      <pivotArea dataOnly="0" labelOnly="1" outline="0" fieldPosition="0">
        <references count="1">
          <reference field="6" count="0"/>
        </references>
      </pivotArea>
    </format>
    <format dxfId="357">
      <pivotArea dataOnly="0" labelOnly="1" outline="0" fieldPosition="0">
        <references count="1">
          <reference field="7" count="0"/>
        </references>
      </pivotArea>
    </format>
    <format dxfId="356">
      <pivotArea dataOnly="0" labelOnly="1" outline="0" fieldPosition="0">
        <references count="1">
          <reference field="0" count="0"/>
        </references>
      </pivotArea>
    </format>
    <format dxfId="355">
      <pivotArea dataOnly="0" labelOnly="1" outline="0" fieldPosition="0">
        <references count="1">
          <reference field="4" count="0"/>
        </references>
      </pivotArea>
    </format>
    <format dxfId="354">
      <pivotArea dataOnly="0" labelOnly="1" outline="0" fieldPosition="0">
        <references count="1">
          <reference field="6" count="0"/>
        </references>
      </pivotArea>
    </format>
    <format dxfId="353">
      <pivotArea dataOnly="0" labelOnly="1" outline="0" fieldPosition="0">
        <references count="1">
          <reference field="7" count="0"/>
        </references>
      </pivotArea>
    </format>
    <format dxfId="352">
      <pivotArea dataOnly="0" labelOnly="1" outline="0" fieldPosition="0">
        <references count="1">
          <reference field="0" count="0"/>
        </references>
      </pivotArea>
    </format>
    <format dxfId="351">
      <pivotArea outline="0" fieldPosition="0"/>
    </format>
    <format dxfId="350">
      <pivotArea field="1" type="button" dataOnly="0" labelOnly="1" outline="0" axis="axisRow" fieldPosition="0"/>
    </format>
    <format dxfId="349">
      <pivotArea field="1" type="button" dataOnly="0" labelOnly="1" outline="0" axis="axisRow" fieldPosition="0"/>
    </format>
    <format dxfId="348">
      <pivotArea dataOnly="0" labelOnly="1" outline="0" fieldPosition="0">
        <references count="1">
          <reference field="1" count="14">
            <x v="0"/>
            <x v="1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47">
      <pivotArea dataOnly="0" labelOnly="1" outline="0" fieldPosition="0">
        <references count="1">
          <reference field="2" count="0"/>
        </references>
      </pivotArea>
    </format>
    <format dxfId="346">
      <pivotArea outline="0" fieldPosition="0"/>
    </format>
    <format dxfId="345">
      <pivotArea field="1" type="button" dataOnly="0" labelOnly="1" outline="0" axis="axisRow" fieldPosition="0"/>
    </format>
    <format dxfId="344">
      <pivotArea dataOnly="0" labelOnly="1" outline="0" fieldPosition="0">
        <references count="1">
          <reference field="1" count="14">
            <x v="0"/>
            <x v="1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43">
      <pivotArea dataOnly="0" labelOnly="1" outline="0" fieldPosition="0">
        <references count="1">
          <reference field="2" count="0"/>
        </references>
      </pivotArea>
    </format>
    <format dxfId="342">
      <pivotArea dataOnly="0" labelOnly="1" outline="0" fieldPosition="0">
        <references count="1">
          <reference field="1" count="14">
            <x v="0"/>
            <x v="1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41">
      <pivotArea dataOnly="0" labelOnly="1" outline="0" fieldPosition="0">
        <references count="1">
          <reference field="1" count="1">
            <x v="8"/>
          </reference>
        </references>
      </pivotArea>
    </format>
    <format dxfId="340">
      <pivotArea field="4" type="button" dataOnly="0" labelOnly="1" outline="0" axis="axisPage" fieldPosition="0"/>
    </format>
    <format dxfId="339">
      <pivotArea field="6" type="button" dataOnly="0" labelOnly="1" outline="0" axis="axisPage" fieldPosition="1"/>
    </format>
    <format dxfId="338">
      <pivotArea field="7" type="button" dataOnly="0" labelOnly="1" outline="0" axis="axisPage" fieldPosition="2"/>
    </format>
    <format dxfId="337">
      <pivotArea field="0" type="button" dataOnly="0" labelOnly="1" outline="0" axis="axisPage" fieldPosition="3"/>
    </format>
    <format dxfId="336">
      <pivotArea dataOnly="0" labelOnly="1" outline="0" fieldPosition="0">
        <references count="1">
          <reference field="1" count="14">
            <x v="0"/>
            <x v="1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35">
      <pivotArea field="2" type="button" dataOnly="0" labelOnly="1" outline="0" axis="axisCol" fieldPosition="0"/>
    </format>
    <format dxfId="334">
      <pivotArea type="all" dataOnly="0" outline="0" fieldPosition="0"/>
    </format>
    <format dxfId="333">
      <pivotArea dataOnly="0" labelOnly="1" outline="0" fieldPosition="0">
        <references count="1">
          <reference field="1" count="4">
            <x v="5"/>
            <x v="6"/>
            <x v="8"/>
            <x v="9"/>
          </reference>
        </references>
      </pivotArea>
    </format>
    <format dxfId="332">
      <pivotArea outline="0" fieldPosition="0"/>
    </format>
    <format dxfId="331">
      <pivotArea field="1" type="button" dataOnly="0" labelOnly="1" outline="0" axis="axisRow" fieldPosition="0"/>
    </format>
    <format dxfId="330">
      <pivotArea dataOnly="0" labelOnly="1" outline="0" fieldPosition="0">
        <references count="1">
          <reference field="1" count="15">
            <x v="0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29">
      <pivotArea dataOnly="0" labelOnly="1" outline="0" fieldPosition="0">
        <references count="1">
          <reference field="2" count="0"/>
        </references>
      </pivotArea>
    </format>
    <format dxfId="328">
      <pivotArea dataOnly="0" labelOnly="1" outline="0" fieldPosition="0">
        <references count="1">
          <reference field="1" count="4">
            <x v="5"/>
            <x v="6"/>
            <x v="8"/>
            <x v="9"/>
          </reference>
        </references>
      </pivotArea>
    </format>
    <format dxfId="327">
      <pivotArea dataOnly="0" labelOnly="1" outline="0" fieldPosition="0">
        <references count="1">
          <reference field="1" count="1">
            <x v="3"/>
          </reference>
        </references>
      </pivotArea>
    </format>
    <format dxfId="326">
      <pivotArea dataOnly="0" outline="0" fieldPosition="0">
        <references count="5">
          <reference field="0" count="1" selected="0">
            <x v="853"/>
          </reference>
          <reference field="1" count="1">
            <x v="4"/>
          </reference>
          <reference field="4" count="1" selected="0">
            <x v="10"/>
          </reference>
          <reference field="6" count="1" selected="0">
            <x v="0"/>
          </reference>
          <reference field="7" count="1" selected="0">
            <x v="1"/>
          </reference>
        </references>
      </pivotArea>
    </format>
    <format dxfId="325">
      <pivotArea dataOnly="0" outline="0" fieldPosition="0">
        <references count="5">
          <reference field="0" count="1" selected="0">
            <x v="853"/>
          </reference>
          <reference field="1" count="1">
            <x v="4"/>
          </reference>
          <reference field="4" count="1" selected="0">
            <x v="10"/>
          </reference>
          <reference field="6" count="1" selected="0">
            <x v="0"/>
          </reference>
          <reference field="7" count="1" selected="0">
            <x v="1"/>
          </reference>
        </references>
      </pivotArea>
    </format>
    <format dxfId="324">
      <pivotArea dataOnly="0" labelOnly="1" outline="0" fieldPosition="0">
        <references count="1">
          <reference field="1" count="1">
            <x v="4"/>
          </reference>
        </references>
      </pivotArea>
    </format>
    <format dxfId="323">
      <pivotArea dataOnly="0" labelOnly="1" outline="0" fieldPosition="0">
        <references count="1">
          <reference field="1" count="0"/>
        </references>
      </pivotArea>
    </format>
    <format dxfId="322">
      <pivotArea dataOnly="0" labelOnly="1" outline="0" fieldPosition="0">
        <references count="1">
          <reference field="1" count="0"/>
        </references>
      </pivotArea>
    </format>
    <format dxfId="321">
      <pivotArea dataOnly="0" labelOnly="1" outline="0" fieldPosition="0">
        <references count="1">
          <reference field="1" count="0"/>
        </references>
      </pivotArea>
    </format>
    <format dxfId="320">
      <pivotArea type="all" dataOnly="0" outline="0" fieldPosition="0"/>
    </format>
    <format dxfId="319">
      <pivotArea field="2" type="button" dataOnly="0" labelOnly="1" outline="0" axis="axisCol" fieldPosition="0"/>
    </format>
    <format dxfId="318">
      <pivotArea field="1" type="button" dataOnly="0" labelOnly="1" outline="0" axis="axisRow" fieldPosition="0"/>
    </format>
    <format dxfId="317">
      <pivotArea dataOnly="0" labelOnly="1" outline="0" fieldPosition="0">
        <references count="1">
          <reference field="2" count="0"/>
        </references>
      </pivotArea>
    </format>
    <format dxfId="316">
      <pivotArea outline="0" fieldPosition="0">
        <references count="1">
          <reference field="2" count="1" selected="0">
            <x v="2"/>
          </reference>
        </references>
      </pivotArea>
    </format>
    <format dxfId="315">
      <pivotArea field="4" type="button" dataOnly="0" labelOnly="1" outline="0" axis="axisPage" fieldPosition="0"/>
    </format>
    <format dxfId="314">
      <pivotArea field="6" type="button" dataOnly="0" labelOnly="1" outline="0" axis="axisPage" fieldPosition="1"/>
    </format>
    <format dxfId="313">
      <pivotArea field="7" type="button" dataOnly="0" labelOnly="1" outline="0" axis="axisPage" fieldPosition="2"/>
    </format>
    <format dxfId="312">
      <pivotArea field="0" type="button" dataOnly="0" labelOnly="1" outline="0" axis="axisPage" fieldPosition="3"/>
    </format>
    <format dxfId="311">
      <pivotArea field="1" type="button" dataOnly="0" labelOnly="1" outline="0" axis="axisRow" fieldPosition="0"/>
    </format>
    <format dxfId="310">
      <pivotArea dataOnly="0" labelOnly="1" outline="0" fieldPosition="0">
        <references count="1">
          <reference field="2" count="0"/>
        </references>
      </pivotArea>
    </format>
    <format dxfId="309">
      <pivotArea field="2" type="button" dataOnly="0" labelOnly="1" outline="0" axis="axisCol" fieldPosition="0"/>
    </format>
    <format dxfId="308">
      <pivotArea type="all" dataOnly="0" outline="0" fieldPosition="0"/>
    </format>
    <format dxfId="307">
      <pivotArea outline="0" fieldPosition="0"/>
    </format>
    <format dxfId="306">
      <pivotArea type="origin" dataOnly="0" labelOnly="1" outline="0" fieldPosition="0"/>
    </format>
    <format dxfId="305">
      <pivotArea field="2" type="button" dataOnly="0" labelOnly="1" outline="0" axis="axisCol" fieldPosition="0"/>
    </format>
    <format dxfId="304">
      <pivotArea type="topRight" dataOnly="0" labelOnly="1" outline="0" fieldPosition="0"/>
    </format>
    <format dxfId="303">
      <pivotArea field="1" type="button" dataOnly="0" labelOnly="1" outline="0" axis="axisRow" fieldPosition="0"/>
    </format>
    <format dxfId="302">
      <pivotArea dataOnly="0" labelOnly="1" outline="0" fieldPosition="0">
        <references count="1">
          <reference field="1" count="14">
            <x v="3"/>
            <x v="4"/>
            <x v="5"/>
            <x v="6"/>
            <x v="9"/>
            <x v="10"/>
            <x v="11"/>
            <x v="12"/>
            <x v="14"/>
            <x v="15"/>
            <x v="16"/>
            <x v="17"/>
            <x v="18"/>
            <x v="20"/>
          </reference>
        </references>
      </pivotArea>
    </format>
    <format dxfId="301">
      <pivotArea dataOnly="0" labelOnly="1" outline="0" fieldPosition="0">
        <references count="1">
          <reference field="2" count="0"/>
        </references>
      </pivotArea>
    </format>
    <format dxfId="300">
      <pivotArea type="all" dataOnly="0" outline="0" fieldPosition="0"/>
    </format>
    <format dxfId="299">
      <pivotArea outline="0" fieldPosition="0"/>
    </format>
    <format dxfId="298">
      <pivotArea type="origin" dataOnly="0" labelOnly="1" outline="0" fieldPosition="0"/>
    </format>
    <format dxfId="297">
      <pivotArea field="2" type="button" dataOnly="0" labelOnly="1" outline="0" axis="axisCol" fieldPosition="0"/>
    </format>
    <format dxfId="296">
      <pivotArea type="topRight" dataOnly="0" labelOnly="1" outline="0" fieldPosition="0"/>
    </format>
    <format dxfId="295">
      <pivotArea field="1" type="button" dataOnly="0" labelOnly="1" outline="0" axis="axisRow" fieldPosition="0"/>
    </format>
    <format dxfId="294">
      <pivotArea dataOnly="0" labelOnly="1" outline="0" fieldPosition="0">
        <references count="1">
          <reference field="1" count="14">
            <x v="3"/>
            <x v="4"/>
            <x v="5"/>
            <x v="6"/>
            <x v="9"/>
            <x v="10"/>
            <x v="11"/>
            <x v="12"/>
            <x v="14"/>
            <x v="15"/>
            <x v="16"/>
            <x v="17"/>
            <x v="18"/>
            <x v="20"/>
          </reference>
        </references>
      </pivotArea>
    </format>
    <format dxfId="293">
      <pivotArea dataOnly="0" labelOnly="1" outline="0" fieldPosition="0">
        <references count="1">
          <reference field="2" count="0"/>
        </references>
      </pivotArea>
    </format>
    <format dxfId="292">
      <pivotArea dataOnly="0" labelOnly="1" outline="0" fieldPosition="0">
        <references count="1">
          <reference field="2" count="1">
            <x v="3"/>
          </reference>
        </references>
      </pivotArea>
    </format>
    <format dxfId="291">
      <pivotArea outline="0" fieldPosition="0">
        <references count="1">
          <reference field="2" count="1" selected="0">
            <x v="3"/>
          </reference>
        </references>
      </pivotArea>
    </format>
    <format dxfId="290">
      <pivotArea dataOnly="0" labelOnly="1" outline="0" fieldPosition="0">
        <references count="1">
          <reference field="1" count="14">
            <x v="3"/>
            <x v="4"/>
            <x v="5"/>
            <x v="6"/>
            <x v="9"/>
            <x v="10"/>
            <x v="11"/>
            <x v="12"/>
            <x v="14"/>
            <x v="15"/>
            <x v="16"/>
            <x v="17"/>
            <x v="18"/>
            <x v="20"/>
          </reference>
        </references>
      </pivotArea>
    </format>
  </formats>
  <pivotTableStyleInfo name="PivotStyleMedium23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EB9455-0C8B-4463-9BCD-12FE30406B91}" name="Tabela dinâmica1" cacheId="0" dataOnRows="1" applyNumberFormats="0" applyBorderFormats="0" applyFontFormats="0" applyPatternFormats="0" applyAlignmentFormats="0" applyWidthHeightFormats="1" dataCaption="Dados" grandTotalCaption="Média " updatedVersion="7" asteriskTotals="1" showMemberPropertyTips="0" colGrandTotals="0" itemPrintTitles="1" createdVersion="1" indent="0" compact="0" compactData="0" gridDropZones="1">
  <location ref="A15:E18" firstHeaderRow="1" firstDataRow="2" firstDataCol="1" rowPageCount="3" colPageCount="1"/>
  <pivotFields count="8">
    <pivotField axis="axisRow" compact="0" numFmtId="14" outline="0" subtotalTop="0" showAll="0" includeNewItemsInFilter="1" sortType="ascending" rankBy="0">
      <items count="1129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97"/>
        <item h="1" x="198"/>
        <item h="1" x="199"/>
        <item h="1" x="200"/>
        <item h="1" x="201"/>
        <item h="1" x="202"/>
        <item h="1" x="203"/>
        <item h="1" x="204"/>
        <item h="1" x="205"/>
        <item h="1" x="206"/>
        <item h="1" x="207"/>
        <item h="1" x="208"/>
        <item h="1" x="209"/>
        <item h="1" x="210"/>
        <item h="1" x="211"/>
        <item h="1" x="212"/>
        <item h="1" x="213"/>
        <item h="1" x="214"/>
        <item h="1" x="215"/>
        <item h="1" x="216"/>
        <item h="1" x="217"/>
        <item h="1" x="218"/>
        <item h="1" x="219"/>
        <item h="1" x="220"/>
        <item h="1" x="221"/>
        <item h="1" x="222"/>
        <item h="1" x="223"/>
        <item h="1" x="224"/>
        <item h="1" x="225"/>
        <item h="1" x="226"/>
        <item h="1" x="227"/>
        <item h="1" x="228"/>
        <item h="1" x="229"/>
        <item h="1" x="230"/>
        <item h="1" x="231"/>
        <item h="1" x="232"/>
        <item h="1" x="233"/>
        <item h="1" x="234"/>
        <item h="1" x="235"/>
        <item h="1" x="236"/>
        <item h="1" x="237"/>
        <item h="1" x="238"/>
        <item h="1" x="239"/>
        <item h="1" x="240"/>
        <item h="1" x="241"/>
        <item h="1" x="242"/>
        <item h="1" x="243"/>
        <item h="1" x="244"/>
        <item h="1" x="245"/>
        <item h="1" x="246"/>
        <item h="1" x="247"/>
        <item h="1" x="248"/>
        <item h="1" x="249"/>
        <item h="1" x="250"/>
        <item h="1" x="251"/>
        <item h="1" x="252"/>
        <item h="1" x="253"/>
        <item h="1" x="254"/>
        <item h="1" x="255"/>
        <item h="1" x="256"/>
        <item h="1" x="257"/>
        <item h="1" x="258"/>
        <item h="1" x="259"/>
        <item h="1" x="260"/>
        <item h="1" x="261"/>
        <item h="1" x="262"/>
        <item h="1" x="263"/>
        <item h="1" x="264"/>
        <item h="1" x="265"/>
        <item h="1" x="266"/>
        <item h="1" x="267"/>
        <item h="1" x="268"/>
        <item h="1" x="269"/>
        <item h="1" x="270"/>
        <item h="1" x="271"/>
        <item h="1" x="272"/>
        <item h="1" x="273"/>
        <item h="1" x="274"/>
        <item h="1" x="275"/>
        <item h="1" x="276"/>
        <item h="1" x="277"/>
        <item h="1" x="278"/>
        <item h="1" x="279"/>
        <item h="1" x="280"/>
        <item h="1" x="281"/>
        <item h="1" x="282"/>
        <item h="1" x="283"/>
        <item h="1" x="284"/>
        <item h="1" x="285"/>
        <item h="1" x="286"/>
        <item h="1" x="287"/>
        <item h="1" x="288"/>
        <item h="1" x="289"/>
        <item h="1" x="290"/>
        <item h="1" x="291"/>
        <item h="1" x="292"/>
        <item h="1" x="293"/>
        <item h="1" x="294"/>
        <item h="1" x="295"/>
        <item h="1" x="296"/>
        <item h="1" x="297"/>
        <item h="1" x="298"/>
        <item h="1" x="299"/>
        <item h="1" x="300"/>
        <item h="1" x="301"/>
        <item h="1" x="302"/>
        <item h="1" x="303"/>
        <item h="1" x="304"/>
        <item h="1" x="305"/>
        <item h="1" x="306"/>
        <item h="1" x="307"/>
        <item h="1" x="308"/>
        <item h="1" x="309"/>
        <item h="1" x="310"/>
        <item h="1" x="311"/>
        <item h="1" x="312"/>
        <item h="1" x="313"/>
        <item h="1" x="314"/>
        <item h="1" x="315"/>
        <item h="1" x="316"/>
        <item h="1" x="317"/>
        <item h="1" x="318"/>
        <item h="1" x="319"/>
        <item h="1" x="320"/>
        <item h="1" x="321"/>
        <item h="1" x="322"/>
        <item h="1" x="323"/>
        <item h="1" x="324"/>
        <item h="1" x="325"/>
        <item h="1" x="326"/>
        <item h="1" x="327"/>
        <item h="1" x="328"/>
        <item h="1" x="329"/>
        <item h="1" x="330"/>
        <item h="1" x="331"/>
        <item h="1" x="332"/>
        <item h="1" x="333"/>
        <item h="1" x="334"/>
        <item h="1" x="335"/>
        <item h="1" x="336"/>
        <item h="1" x="337"/>
        <item h="1" x="338"/>
        <item h="1" x="339"/>
        <item h="1" x="340"/>
        <item h="1" x="341"/>
        <item h="1" x="342"/>
        <item h="1" x="343"/>
        <item h="1" x="344"/>
        <item h="1" x="345"/>
        <item h="1" x="346"/>
        <item h="1" x="347"/>
        <item h="1" x="348"/>
        <item h="1" x="349"/>
        <item h="1" x="350"/>
        <item h="1" x="351"/>
        <item h="1" x="352"/>
        <item h="1" x="353"/>
        <item h="1" x="354"/>
        <item h="1" x="355"/>
        <item h="1" x="356"/>
        <item h="1" x="357"/>
        <item h="1" x="358"/>
        <item h="1" x="359"/>
        <item h="1" x="360"/>
        <item h="1" x="361"/>
        <item h="1" x="362"/>
        <item h="1" x="363"/>
        <item h="1" x="364"/>
        <item h="1" x="365"/>
        <item h="1" x="366"/>
        <item h="1" x="367"/>
        <item h="1" x="368"/>
        <item h="1" x="369"/>
        <item h="1" x="370"/>
        <item h="1" x="371"/>
        <item h="1" x="372"/>
        <item h="1" x="373"/>
        <item h="1" x="374"/>
        <item h="1" x="375"/>
        <item h="1" x="376"/>
        <item h="1" x="377"/>
        <item h="1" x="378"/>
        <item h="1" x="379"/>
        <item h="1" x="380"/>
        <item h="1" x="381"/>
        <item h="1" x="382"/>
        <item h="1" x="383"/>
        <item h="1" x="384"/>
        <item h="1" x="385"/>
        <item h="1" x="386"/>
        <item h="1" x="387"/>
        <item h="1" x="388"/>
        <item h="1" x="389"/>
        <item h="1" x="390"/>
        <item h="1" x="391"/>
        <item h="1" x="392"/>
        <item h="1" x="393"/>
        <item h="1" x="394"/>
        <item h="1" x="395"/>
        <item h="1" x="396"/>
        <item h="1" x="397"/>
        <item h="1" x="398"/>
        <item h="1" x="399"/>
        <item h="1" x="400"/>
        <item h="1" x="401"/>
        <item h="1" x="402"/>
        <item h="1" x="403"/>
        <item h="1" x="404"/>
        <item h="1" x="405"/>
        <item h="1" x="406"/>
        <item h="1" x="407"/>
        <item h="1" x="408"/>
        <item h="1" x="409"/>
        <item h="1" x="410"/>
        <item h="1" x="411"/>
        <item h="1" x="412"/>
        <item h="1" x="413"/>
        <item h="1" x="414"/>
        <item h="1" x="415"/>
        <item h="1" x="416"/>
        <item h="1" x="417"/>
        <item h="1" x="418"/>
        <item h="1" x="419"/>
        <item h="1" x="420"/>
        <item h="1" x="421"/>
        <item h="1" x="422"/>
        <item h="1" x="423"/>
        <item h="1" x="424"/>
        <item h="1" x="425"/>
        <item h="1" x="426"/>
        <item h="1" x="427"/>
        <item h="1" x="428"/>
        <item h="1" x="429"/>
        <item h="1" x="430"/>
        <item h="1" x="431"/>
        <item h="1" x="432"/>
        <item h="1" x="433"/>
        <item h="1" x="434"/>
        <item h="1" x="435"/>
        <item h="1" x="436"/>
        <item h="1" x="437"/>
        <item h="1" x="438"/>
        <item h="1" x="439"/>
        <item h="1" x="440"/>
        <item h="1" x="441"/>
        <item h="1" x="442"/>
        <item h="1" x="443"/>
        <item h="1" x="444"/>
        <item h="1" x="445"/>
        <item h="1" x="446"/>
        <item h="1" x="447"/>
        <item h="1" x="448"/>
        <item h="1" x="449"/>
        <item h="1" x="450"/>
        <item h="1" x="451"/>
        <item h="1" x="452"/>
        <item h="1" x="453"/>
        <item h="1" x="454"/>
        <item h="1" x="455"/>
        <item h="1" x="456"/>
        <item h="1" x="457"/>
        <item h="1" x="458"/>
        <item h="1" x="459"/>
        <item h="1" x="460"/>
        <item h="1" x="461"/>
        <item h="1" x="462"/>
        <item h="1" x="463"/>
        <item h="1" x="464"/>
        <item h="1" x="465"/>
        <item h="1" x="466"/>
        <item h="1" x="467"/>
        <item h="1" x="468"/>
        <item h="1" x="469"/>
        <item h="1" x="470"/>
        <item h="1" x="471"/>
        <item h="1" x="472"/>
        <item h="1" x="473"/>
        <item h="1" x="474"/>
        <item h="1" x="475"/>
        <item h="1" x="476"/>
        <item h="1" x="477"/>
        <item h="1" x="478"/>
        <item h="1" x="479"/>
        <item h="1" x="480"/>
        <item h="1" x="481"/>
        <item h="1" x="482"/>
        <item h="1" x="483"/>
        <item h="1" x="484"/>
        <item h="1" x="485"/>
        <item h="1" x="486"/>
        <item h="1" x="487"/>
        <item h="1" x="488"/>
        <item h="1" x="489"/>
        <item h="1" x="490"/>
        <item h="1" x="491"/>
        <item h="1" x="492"/>
        <item h="1" x="493"/>
        <item h="1" x="494"/>
        <item h="1" x="495"/>
        <item h="1" x="496"/>
        <item h="1" x="497"/>
        <item h="1" x="498"/>
        <item h="1" x="499"/>
        <item h="1" x="500"/>
        <item h="1" x="501"/>
        <item h="1" x="502"/>
        <item h="1" x="503"/>
        <item h="1" x="504"/>
        <item h="1" x="505"/>
        <item h="1" x="506"/>
        <item h="1" x="507"/>
        <item h="1" x="508"/>
        <item h="1" x="509"/>
        <item h="1" x="510"/>
        <item h="1" x="511"/>
        <item h="1" x="512"/>
        <item h="1" x="513"/>
        <item h="1" x="514"/>
        <item h="1" x="515"/>
        <item h="1" x="516"/>
        <item h="1" x="517"/>
        <item h="1" x="518"/>
        <item h="1" x="519"/>
        <item h="1" x="520"/>
        <item h="1" x="521"/>
        <item h="1" x="522"/>
        <item h="1" x="523"/>
        <item h="1" x="524"/>
        <item h="1" x="525"/>
        <item h="1" x="526"/>
        <item h="1" x="527"/>
        <item h="1" x="528"/>
        <item h="1" x="529"/>
        <item h="1" x="530"/>
        <item h="1" x="531"/>
        <item h="1" x="532"/>
        <item h="1" x="533"/>
        <item h="1" x="534"/>
        <item h="1" x="535"/>
        <item h="1" x="536"/>
        <item h="1" x="537"/>
        <item h="1" x="538"/>
        <item h="1" x="539"/>
        <item h="1" x="540"/>
        <item h="1" x="541"/>
        <item h="1" x="542"/>
        <item h="1" x="543"/>
        <item h="1" x="544"/>
        <item h="1" x="545"/>
        <item h="1" x="546"/>
        <item h="1" x="547"/>
        <item h="1" x="548"/>
        <item h="1" x="549"/>
        <item h="1" x="550"/>
        <item h="1" x="551"/>
        <item h="1" x="552"/>
        <item h="1" x="553"/>
        <item h="1" x="554"/>
        <item h="1" x="555"/>
        <item h="1" x="556"/>
        <item h="1" x="557"/>
        <item h="1" x="558"/>
        <item h="1" x="559"/>
        <item h="1" x="560"/>
        <item h="1" x="561"/>
        <item h="1" x="562"/>
        <item h="1" x="563"/>
        <item h="1" x="564"/>
        <item h="1" x="565"/>
        <item h="1" x="566"/>
        <item h="1" x="567"/>
        <item h="1" x="568"/>
        <item h="1" x="569"/>
        <item h="1" x="570"/>
        <item h="1" x="571"/>
        <item h="1" x="572"/>
        <item h="1" x="573"/>
        <item h="1" x="574"/>
        <item h="1" x="575"/>
        <item h="1" x="576"/>
        <item h="1" x="577"/>
        <item h="1" x="578"/>
        <item h="1" x="579"/>
        <item h="1" x="580"/>
        <item h="1" x="581"/>
        <item h="1" x="582"/>
        <item h="1" x="583"/>
        <item h="1" x="584"/>
        <item h="1" x="585"/>
        <item h="1" x="586"/>
        <item h="1" x="587"/>
        <item h="1" x="588"/>
        <item h="1" x="589"/>
        <item h="1" x="590"/>
        <item h="1" x="591"/>
        <item h="1" x="592"/>
        <item h="1" x="593"/>
        <item h="1" x="594"/>
        <item h="1" x="595"/>
        <item h="1" x="596"/>
        <item h="1" x="597"/>
        <item h="1" x="598"/>
        <item h="1" x="599"/>
        <item h="1" x="600"/>
        <item h="1" x="601"/>
        <item h="1" x="602"/>
        <item h="1" x="603"/>
        <item h="1" x="604"/>
        <item h="1" x="605"/>
        <item h="1" x="606"/>
        <item h="1" x="607"/>
        <item h="1" x="608"/>
        <item h="1" x="609"/>
        <item h="1" x="610"/>
        <item h="1" x="611"/>
        <item h="1" x="612"/>
        <item h="1" x="613"/>
        <item h="1" x="614"/>
        <item h="1" x="615"/>
        <item h="1" x="616"/>
        <item h="1" x="617"/>
        <item h="1" x="618"/>
        <item h="1" x="619"/>
        <item h="1" x="620"/>
        <item h="1" x="621"/>
        <item h="1" x="622"/>
        <item h="1" x="623"/>
        <item h="1" x="624"/>
        <item h="1" x="625"/>
        <item h="1" x="637"/>
        <item h="1" x="626"/>
        <item h="1" x="638"/>
        <item h="1" x="627"/>
        <item h="1" x="639"/>
        <item h="1" x="628"/>
        <item h="1" x="640"/>
        <item h="1" x="629"/>
        <item h="1" x="641"/>
        <item h="1" x="630"/>
        <item h="1" x="642"/>
        <item h="1" x="631"/>
        <item h="1" x="643"/>
        <item h="1" x="632"/>
        <item h="1" x="644"/>
        <item h="1" x="633"/>
        <item h="1" x="645"/>
        <item h="1" x="634"/>
        <item h="1" x="646"/>
        <item h="1" x="635"/>
        <item h="1" x="647"/>
        <item h="1" x="636"/>
        <item h="1" x="648"/>
        <item h="1" x="649"/>
        <item h="1" x="650"/>
        <item h="1" x="651"/>
        <item h="1" x="652"/>
        <item h="1" x="653"/>
        <item h="1" x="654"/>
        <item h="1" x="655"/>
        <item h="1" x="656"/>
        <item h="1" x="657"/>
        <item h="1" x="658"/>
        <item h="1" x="659"/>
        <item h="1" x="660"/>
        <item h="1" x="661"/>
        <item h="1" x="662"/>
        <item h="1" x="663"/>
        <item h="1" x="664"/>
        <item h="1" x="665"/>
        <item h="1" x="666"/>
        <item h="1" x="667"/>
        <item h="1" x="668"/>
        <item h="1" x="669"/>
        <item h="1" x="670"/>
        <item h="1" x="671"/>
        <item h="1" x="672"/>
        <item h="1" x="673"/>
        <item h="1" x="674"/>
        <item h="1" x="675"/>
        <item h="1" x="676"/>
        <item h="1" x="677"/>
        <item h="1" x="678"/>
        <item h="1" x="679"/>
        <item h="1" x="680"/>
        <item h="1" x="681"/>
        <item h="1" x="682"/>
        <item h="1" x="683"/>
        <item h="1" x="684"/>
        <item h="1" x="685"/>
        <item h="1" x="686"/>
        <item h="1" x="687"/>
        <item h="1" x="688"/>
        <item h="1" x="701"/>
        <item h="1" x="702"/>
        <item h="1" x="703"/>
        <item h="1" x="704"/>
        <item h="1" x="705"/>
        <item h="1" x="689"/>
        <item h="1" x="690"/>
        <item h="1" x="691"/>
        <item h="1" x="692"/>
        <item h="1" x="693"/>
        <item h="1" x="694"/>
        <item h="1" x="695"/>
        <item h="1" x="696"/>
        <item h="1" x="697"/>
        <item h="1" x="698"/>
        <item h="1" x="699"/>
        <item h="1" x="700"/>
        <item h="1" x="706"/>
        <item h="1" x="707"/>
        <item h="1" x="708"/>
        <item h="1" x="709"/>
        <item h="1" x="710"/>
        <item h="1" x="711"/>
        <item h="1" x="712"/>
        <item h="1" x="713"/>
        <item h="1" x="714"/>
        <item h="1" x="715"/>
        <item h="1" x="716"/>
        <item h="1" x="717"/>
        <item h="1" x="718"/>
        <item h="1" x="723"/>
        <item h="1" x="719"/>
        <item h="1" x="720"/>
        <item h="1" x="721"/>
        <item h="1" x="722"/>
        <item h="1" x="724"/>
        <item h="1" x="725"/>
        <item h="1" x="726"/>
        <item h="1" x="727"/>
        <item h="1" x="728"/>
        <item h="1" x="729"/>
        <item h="1" x="730"/>
        <item h="1" x="731"/>
        <item h="1" x="732"/>
        <item h="1" x="733"/>
        <item h="1" x="734"/>
        <item h="1" x="735"/>
        <item h="1" x="736"/>
        <item h="1" x="737"/>
        <item h="1" x="738"/>
        <item h="1" x="739"/>
        <item h="1" x="740"/>
        <item h="1" x="741"/>
        <item h="1" x="742"/>
        <item h="1" x="743"/>
        <item h="1" x="744"/>
        <item h="1" x="745"/>
        <item h="1" x="746"/>
        <item h="1" x="747"/>
        <item h="1" x="748"/>
        <item h="1" x="749"/>
        <item h="1" x="750"/>
        <item h="1" x="751"/>
        <item h="1" x="752"/>
        <item h="1" x="753"/>
        <item h="1" x="754"/>
        <item h="1" x="755"/>
        <item h="1" x="756"/>
        <item h="1" x="757"/>
        <item h="1" x="758"/>
        <item h="1" x="759"/>
        <item h="1" x="760"/>
        <item h="1" x="761"/>
        <item h="1" x="762"/>
        <item h="1" x="763"/>
        <item h="1" x="764"/>
        <item h="1" x="765"/>
        <item h="1" x="766"/>
        <item h="1" x="767"/>
        <item h="1" x="768"/>
        <item h="1" x="769"/>
        <item h="1" x="770"/>
        <item h="1" x="771"/>
        <item h="1" x="772"/>
        <item h="1" x="773"/>
        <item h="1" x="774"/>
        <item h="1" x="775"/>
        <item h="1" x="776"/>
        <item h="1" x="777"/>
        <item h="1" x="778"/>
        <item h="1" x="779"/>
        <item h="1" x="780"/>
        <item h="1" x="781"/>
        <item h="1" x="782"/>
        <item h="1" x="783"/>
        <item h="1" x="784"/>
        <item h="1" x="785"/>
        <item h="1" x="786"/>
        <item h="1" x="787"/>
        <item h="1" x="788"/>
        <item h="1" x="789"/>
        <item h="1" x="790"/>
        <item h="1" x="791"/>
        <item h="1" x="792"/>
        <item h="1" x="793"/>
        <item h="1" x="794"/>
        <item h="1" x="795"/>
        <item h="1" x="796"/>
        <item h="1" x="797"/>
        <item h="1" x="798"/>
        <item h="1" x="799"/>
        <item h="1" x="800"/>
        <item h="1" x="801"/>
        <item h="1" x="802"/>
        <item h="1" x="803"/>
        <item h="1" x="804"/>
        <item h="1" x="805"/>
        <item h="1" x="806"/>
        <item h="1" x="807"/>
        <item h="1" x="808"/>
        <item h="1" x="809"/>
        <item h="1" x="810"/>
        <item h="1" x="811"/>
        <item h="1" x="812"/>
        <item h="1" x="813"/>
        <item h="1" x="814"/>
        <item h="1" x="815"/>
        <item h="1" x="816"/>
        <item h="1" x="817"/>
        <item h="1" x="818"/>
        <item h="1" x="819"/>
        <item h="1" x="820"/>
        <item h="1" x="821"/>
        <item h="1" x="822"/>
        <item h="1" x="823"/>
        <item h="1" x="824"/>
        <item h="1" x="825"/>
        <item h="1" x="826"/>
        <item h="1" x="827"/>
        <item h="1" x="830"/>
        <item h="1" x="828"/>
        <item h="1" x="829"/>
        <item h="1" x="831"/>
        <item h="1" x="832"/>
        <item h="1" x="833"/>
        <item h="1" x="834"/>
        <item h="1" x="835"/>
        <item h="1" x="836"/>
        <item h="1" x="841"/>
        <item h="1" x="837"/>
        <item h="1" x="838"/>
        <item h="1" x="839"/>
        <item h="1" x="840"/>
        <item h="1" x="842"/>
        <item h="1" x="843"/>
        <item h="1" x="844"/>
        <item h="1" x="845"/>
        <item h="1" x="846"/>
        <item h="1" x="847"/>
        <item h="1" x="848"/>
        <item h="1" x="849"/>
        <item h="1" x="850"/>
        <item h="1" x="851"/>
        <item h="1" x="852"/>
        <item h="1" x="896"/>
        <item h="1" x="853"/>
        <item h="1" x="897"/>
        <item h="1" x="854"/>
        <item h="1" x="898"/>
        <item h="1" x="855"/>
        <item h="1" x="856"/>
        <item h="1" x="857"/>
        <item h="1" x="858"/>
        <item h="1" x="859"/>
        <item h="1" x="860"/>
        <item h="1" x="861"/>
        <item h="1" x="862"/>
        <item h="1" x="863"/>
        <item h="1" x="864"/>
        <item h="1" x="865"/>
        <item h="1" x="866"/>
        <item h="1" x="867"/>
        <item h="1" x="868"/>
        <item h="1" x="869"/>
        <item h="1" x="870"/>
        <item h="1" x="871"/>
        <item h="1" x="872"/>
        <item h="1" x="873"/>
        <item h="1" x="874"/>
        <item h="1" x="875"/>
        <item h="1" x="876"/>
        <item h="1" x="877"/>
        <item h="1" x="878"/>
        <item h="1" x="879"/>
        <item h="1" x="880"/>
        <item h="1" x="881"/>
        <item h="1" x="882"/>
        <item h="1" x="883"/>
        <item h="1" x="884"/>
        <item h="1" x="885"/>
        <item h="1" x="886"/>
        <item h="1" x="887"/>
        <item h="1" x="888"/>
        <item h="1" x="889"/>
        <item h="1" x="890"/>
        <item h="1" x="891"/>
        <item h="1" x="892"/>
        <item h="1" x="893"/>
        <item h="1" x="894"/>
        <item h="1" x="895"/>
        <item h="1" x="906"/>
        <item h="1" x="907"/>
        <item h="1" x="908"/>
        <item h="1" x="909"/>
        <item h="1" x="899"/>
        <item h="1" x="900"/>
        <item h="1" x="901"/>
        <item h="1" x="902"/>
        <item h="1" x="903"/>
        <item h="1" x="904"/>
        <item h="1" x="905"/>
        <item h="1" x="910"/>
        <item h="1" x="911"/>
        <item h="1" x="912"/>
        <item h="1" x="913"/>
        <item h="1" x="914"/>
        <item h="1" x="915"/>
        <item h="1" x="916"/>
        <item h="1" x="917"/>
        <item h="1" x="918"/>
        <item h="1" x="919"/>
        <item h="1" x="920"/>
        <item h="1" x="921"/>
        <item h="1" x="922"/>
        <item h="1" x="923"/>
        <item h="1" x="924"/>
        <item h="1" x="925"/>
        <item h="1" x="926"/>
        <item h="1" x="927"/>
        <item h="1" x="928"/>
        <item h="1" x="929"/>
        <item h="1" x="930"/>
        <item h="1" x="931"/>
        <item h="1" x="932"/>
        <item h="1" x="933"/>
        <item h="1" x="934"/>
        <item h="1" x="935"/>
        <item h="1" x="936"/>
        <item h="1" x="937"/>
        <item h="1" x="938"/>
        <item h="1" x="939"/>
        <item h="1" x="940"/>
        <item h="1" x="941"/>
        <item h="1" x="942"/>
        <item h="1" x="943"/>
        <item h="1" x="944"/>
        <item h="1" x="945"/>
        <item h="1" x="946"/>
        <item h="1" x="947"/>
        <item h="1" x="948"/>
        <item h="1" x="949"/>
        <item h="1" x="950"/>
        <item h="1" x="951"/>
        <item h="1" x="952"/>
        <item h="1" x="953"/>
        <item h="1" x="954"/>
        <item h="1" x="955"/>
        <item h="1" x="956"/>
        <item h="1" x="957"/>
        <item h="1" x="958"/>
        <item h="1" x="959"/>
        <item h="1" x="960"/>
        <item h="1" x="961"/>
        <item h="1" x="962"/>
        <item h="1" x="963"/>
        <item h="1" x="964"/>
        <item h="1" x="965"/>
        <item h="1" x="966"/>
        <item h="1" x="967"/>
        <item h="1" x="968"/>
        <item h="1" x="969"/>
        <item h="1" x="970"/>
        <item h="1" x="971"/>
        <item h="1" x="972"/>
        <item h="1" x="973"/>
        <item h="1" x="974"/>
        <item h="1" x="975"/>
        <item h="1" x="976"/>
        <item h="1" x="977"/>
        <item h="1" x="978"/>
        <item h="1" x="979"/>
        <item h="1" x="980"/>
        <item h="1" x="981"/>
        <item h="1" x="982"/>
        <item h="1" x="983"/>
        <item h="1" x="984"/>
        <item h="1" x="985"/>
        <item h="1" x="986"/>
        <item h="1" x="987"/>
        <item h="1" x="988"/>
        <item h="1" x="989"/>
        <item h="1" x="990"/>
        <item h="1" x="991"/>
        <item h="1" x="992"/>
        <item h="1" x="993"/>
        <item h="1" x="994"/>
        <item h="1" x="995"/>
        <item h="1" x="996"/>
        <item h="1" x="997"/>
        <item h="1" x="998"/>
        <item h="1" x="999"/>
        <item h="1" x="1000"/>
        <item h="1" x="1001"/>
        <item h="1" x="1002"/>
        <item h="1" x="1003"/>
        <item h="1" x="1004"/>
        <item h="1" x="1005"/>
        <item h="1" x="1006"/>
        <item h="1" x="1007"/>
        <item h="1" x="1008"/>
        <item h="1" x="1009"/>
        <item h="1" x="1010"/>
        <item h="1" x="1011"/>
        <item h="1" x="1012"/>
        <item h="1" x="1013"/>
        <item h="1" x="1014"/>
        <item h="1" x="1015"/>
        <item h="1" x="1016"/>
        <item h="1" x="1017"/>
        <item h="1" x="1018"/>
        <item h="1" x="1019"/>
        <item h="1" x="1020"/>
        <item h="1" x="1021"/>
        <item h="1" x="1022"/>
        <item h="1" x="1023"/>
        <item h="1" x="1024"/>
        <item h="1" x="1025"/>
        <item h="1" x="1028"/>
        <item h="1" x="1029"/>
        <item h="1" x="1026"/>
        <item h="1" x="1027"/>
        <item h="1" x="1031"/>
        <item h="1" x="1030"/>
        <item h="1" x="1032"/>
        <item h="1" x="1033"/>
        <item h="1" x="1034"/>
        <item h="1" x="1035"/>
        <item h="1" x="1036"/>
        <item h="1" x="1037"/>
        <item h="1" x="1038"/>
        <item h="1" x="1039"/>
        <item h="1" x="1040"/>
        <item h="1" x="1041"/>
        <item h="1" x="1042"/>
        <item h="1" x="1043"/>
        <item h="1" x="1044"/>
        <item h="1" x="1045"/>
        <item h="1" x="1046"/>
        <item h="1" x="1047"/>
        <item h="1" x="1048"/>
        <item h="1" x="1049"/>
        <item h="1" x="1050"/>
        <item h="1" x="1051"/>
        <item h="1" x="1052"/>
        <item h="1" x="1053"/>
        <item h="1" x="1054"/>
        <item h="1" x="1055"/>
        <item h="1" x="1061"/>
        <item h="1" x="1062"/>
        <item h="1" x="1063"/>
        <item h="1" x="1056"/>
        <item h="1" x="1057"/>
        <item h="1" x="1058"/>
        <item h="1" x="1059"/>
        <item h="1" x="1060"/>
        <item h="1" x="1064"/>
        <item h="1" x="1065"/>
        <item h="1" x="1066"/>
        <item h="1" x="1067"/>
        <item h="1" x="1068"/>
        <item h="1" x="1069"/>
        <item h="1" x="1070"/>
        <item h="1" x="1071"/>
        <item h="1" x="1072"/>
        <item h="1" x="1073"/>
        <item h="1" x="1074"/>
        <item h="1" x="1075"/>
        <item h="1" x="1076"/>
        <item h="1" x="1077"/>
        <item h="1" x="1078"/>
        <item h="1" x="1079"/>
        <item h="1" x="1084"/>
        <item h="1" x="1080"/>
        <item h="1" x="1081"/>
        <item h="1" x="1082"/>
        <item h="1" x="1083"/>
        <item h="1" x="1085"/>
        <item h="1" x="1086"/>
        <item h="1" x="1087"/>
        <item h="1" x="1088"/>
        <item h="1" x="1089"/>
        <item h="1" x="1090"/>
        <item h="1" x="1091"/>
        <item h="1" x="1092"/>
        <item h="1" x="1093"/>
        <item h="1" x="1094"/>
        <item h="1" x="1095"/>
        <item h="1" x="1096"/>
        <item h="1" x="1097"/>
        <item h="1" x="1098"/>
        <item h="1" x="1099"/>
        <item h="1" x="1100"/>
        <item h="1" x="1101"/>
        <item h="1" x="1102"/>
        <item h="1" x="1103"/>
        <item h="1" x="1104"/>
        <item h="1" x="1105"/>
        <item h="1" x="1106"/>
        <item h="1" x="1107"/>
        <item h="1" x="1108"/>
        <item h="1" x="1125"/>
        <item h="1" x="1109"/>
        <item h="1" x="1110"/>
        <item h="1" x="1111"/>
        <item h="1" x="1112"/>
        <item h="1" x="1113"/>
        <item h="1" x="1114"/>
        <item h="1" x="1115"/>
        <item h="1" x="1116"/>
        <item h="1" x="1117"/>
        <item h="1" x="1118"/>
        <item h="1" x="1119"/>
        <item h="1" x="1120"/>
        <item h="1" x="1121"/>
        <item h="1" x="1122"/>
        <item h="1" x="1123"/>
        <item h="1" x="1124"/>
        <item h="1" x="1126"/>
        <item x="1127"/>
        <item t="default"/>
      </items>
    </pivotField>
    <pivotField axis="axisPage" compact="0" outline="0" subtotalTop="0" multipleItemSelectionAllowed="1" showAll="0" includeNewItemsInFilter="1" defaultSubtotal="0">
      <items count="21">
        <item h="1" x="3"/>
        <item h="1" x="4"/>
        <item h="1" x="1"/>
        <item h="1" x="16"/>
        <item h="1" x="5"/>
        <item h="1" x="6"/>
        <item h="1" x="2"/>
        <item h="1" x="14"/>
        <item h="1" x="7"/>
        <item h="1" x="9"/>
        <item h="1" x="17"/>
        <item h="1" x="12"/>
        <item h="1" x="8"/>
        <item h="1" x="10"/>
        <item x="15"/>
        <item h="1" x="11"/>
        <item h="1" x="0"/>
        <item h="1" x="18"/>
        <item h="1" x="19"/>
        <item h="1" x="13"/>
        <item h="1" x="20"/>
      </items>
    </pivotField>
    <pivotField axis="axisCol" compact="0" outline="0" subtotalTop="0" showAll="0" includeNewItemsInFilter="1">
      <items count="5">
        <item n="PST (€)" x="2"/>
        <item n="ISP+Out. (€)" x="0"/>
        <item n="IVA (€)" x="1"/>
        <item n="PVP (€)" x="3"/>
        <item t="default"/>
      </items>
    </pivotField>
    <pivotField name="Valor médio2" dataField="1" compact="0" outline="0" subtotalTop="0" showAll="0" includeNewItemsInFilter="1"/>
    <pivotField axis="axisPage" compact="0" outline="0" subtotalTop="0" multipleItemSelectionAllowed="1" showAll="0" includeNewItemsInFilter="1" defaultSubtotal="0">
      <items count="1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x="15"/>
      </items>
    </pivotField>
    <pivotField compact="0" outline="0" subtotalTop="0" showAll="0" includeNewItemsInFilter="1" defaultSubtotal="0"/>
    <pivotField compact="0" outline="0" subtotalTop="0" showAll="0" includeNewItemsInFilter="1" defaultSubtotal="0"/>
    <pivotField axis="axisPage" compact="0" outline="0" subtotalTop="0" multipleItemSelectionAllowed="1" showAll="0" includeNewItemsInFilter="1" defaultSubtotal="0">
      <items count="12"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x="10"/>
        <item h="1" x="11"/>
      </items>
    </pivotField>
  </pivotFields>
  <rowFields count="1">
    <field x="0"/>
  </rowFields>
  <rowItems count="2">
    <i>
      <x v="1127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3">
    <pageField fld="4" hier="0"/>
    <pageField fld="7" hier="0"/>
    <pageField fld="1" hier="-1"/>
  </pageFields>
  <dataFields count="1">
    <dataField name="Valor Médio" fld="3" subtotal="average" baseField="0" baseItem="0" numFmtId="165"/>
  </dataFields>
  <formats count="292">
    <format dxfId="289">
      <pivotArea dataOnly="0" labelOnly="1" outline="0" fieldPosition="0">
        <references count="1">
          <reference field="2" count="0"/>
        </references>
      </pivotArea>
    </format>
    <format dxfId="288">
      <pivotArea dataOnly="0" labelOnly="1" outline="0" fieldPosition="0">
        <references count="1">
          <reference field="0" count="0"/>
        </references>
      </pivotArea>
    </format>
    <format dxfId="287">
      <pivotArea dataOnly="0" labelOnly="1" outline="0" fieldPosition="0">
        <references count="1">
          <reference field="2" count="0"/>
        </references>
      </pivotArea>
    </format>
    <format dxfId="286">
      <pivotArea type="origin" dataOnly="0" labelOnly="1" outline="0" fieldPosition="0"/>
    </format>
    <format dxfId="285">
      <pivotArea field="0" type="button" dataOnly="0" labelOnly="1" outline="0" axis="axisRow" fieldPosition="0"/>
    </format>
    <format dxfId="284">
      <pivotArea dataOnly="0" labelOnly="1" outline="0" fieldPosition="0">
        <references count="1">
          <reference field="0" count="0"/>
        </references>
      </pivotArea>
    </format>
    <format dxfId="283">
      <pivotArea outline="0" fieldPosition="0"/>
    </format>
    <format dxfId="282">
      <pivotArea dataOnly="0" labelOnly="1" grandRow="1" outline="0" fieldPosition="0"/>
    </format>
    <format dxfId="281">
      <pivotArea outline="0" fieldPosition="0">
        <references count="1">
          <reference field="4294967294" count="1">
            <x v="0"/>
          </reference>
        </references>
      </pivotArea>
    </format>
    <format dxfId="280">
      <pivotArea grandRow="1" outline="0" fieldPosition="0"/>
    </format>
    <format dxfId="279">
      <pivotArea dataOnly="0" labelOnly="1" grandRow="1" outline="0" fieldPosition="0"/>
    </format>
    <format dxfId="278">
      <pivotArea dataOnly="0" labelOnly="1" outline="0" fieldPosition="0">
        <references count="1">
          <reference field="0" count="4">
            <x v="96"/>
            <x v="98"/>
            <x v="100"/>
            <x v="102"/>
          </reference>
        </references>
      </pivotArea>
    </format>
    <format dxfId="277">
      <pivotArea dataOnly="0" labelOnly="1" outline="0" fieldPosition="0">
        <references count="1">
          <reference field="0" count="1">
            <x v="138"/>
          </reference>
        </references>
      </pivotArea>
    </format>
    <format dxfId="276">
      <pivotArea dataOnly="0" labelOnly="1" outline="0" fieldPosition="0">
        <references count="1">
          <reference field="0" count="1">
            <x v="138"/>
          </reference>
        </references>
      </pivotArea>
    </format>
    <format dxfId="275">
      <pivotArea dataOnly="0" labelOnly="1" outline="0" fieldPosition="0">
        <references count="1">
          <reference field="0" count="1">
            <x v="210"/>
          </reference>
        </references>
      </pivotArea>
    </format>
    <format dxfId="274">
      <pivotArea dataOnly="0" labelOnly="1" outline="0" fieldPosition="0">
        <references count="1">
          <reference field="0" count="1">
            <x v="212"/>
          </reference>
        </references>
      </pivotArea>
    </format>
    <format dxfId="273">
      <pivotArea dataOnly="0" labelOnly="1" outline="0" fieldPosition="0">
        <references count="1">
          <reference field="0" count="1">
            <x v="212"/>
          </reference>
        </references>
      </pivotArea>
    </format>
    <format dxfId="272">
      <pivotArea dataOnly="0" labelOnly="1" outline="0" fieldPosition="0">
        <references count="1">
          <reference field="0" count="1">
            <x v="212"/>
          </reference>
        </references>
      </pivotArea>
    </format>
    <format dxfId="271">
      <pivotArea dataOnly="0" labelOnly="1" outline="0" fieldPosition="0">
        <references count="1">
          <reference field="0" count="1">
            <x v="212"/>
          </reference>
        </references>
      </pivotArea>
    </format>
    <format dxfId="270">
      <pivotArea dataOnly="0" labelOnly="1" outline="0" fieldPosition="0">
        <references count="1">
          <reference field="0" count="1">
            <x v="214"/>
          </reference>
        </references>
      </pivotArea>
    </format>
    <format dxfId="269">
      <pivotArea dataOnly="0" labelOnly="1" outline="0" fieldPosition="0">
        <references count="1">
          <reference field="0" count="2">
            <x v="212"/>
            <x v="214"/>
          </reference>
        </references>
      </pivotArea>
    </format>
    <format dxfId="268">
      <pivotArea dataOnly="0" labelOnly="1" outline="0" fieldPosition="0">
        <references count="1">
          <reference field="0" count="1">
            <x v="212"/>
          </reference>
        </references>
      </pivotArea>
    </format>
    <format dxfId="267">
      <pivotArea dataOnly="0" labelOnly="1" outline="0" fieldPosition="0">
        <references count="1">
          <reference field="0" count="2">
            <x v="212"/>
            <x v="214"/>
          </reference>
        </references>
      </pivotArea>
    </format>
    <format dxfId="266">
      <pivotArea dataOnly="0" labelOnly="1" outline="0" fieldPosition="0">
        <references count="1">
          <reference field="0" count="2">
            <x v="212"/>
            <x v="214"/>
          </reference>
        </references>
      </pivotArea>
    </format>
    <format dxfId="265">
      <pivotArea dataOnly="0" labelOnly="1" outline="0" fieldPosition="0">
        <references count="1">
          <reference field="0" count="2">
            <x v="212"/>
            <x v="214"/>
          </reference>
        </references>
      </pivotArea>
    </format>
    <format dxfId="264">
      <pivotArea field="0" type="button" dataOnly="0" labelOnly="1" outline="0" axis="axisRow" fieldPosition="0"/>
    </format>
    <format dxfId="263">
      <pivotArea dataOnly="0" labelOnly="1" outline="0" fieldPosition="0">
        <references count="1">
          <reference field="0" count="0"/>
        </references>
      </pivotArea>
    </format>
    <format dxfId="262"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 dxfId="261"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 dxfId="260"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 dxfId="259"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 dxfId="258">
      <pivotArea field="0" type="button" dataOnly="0" labelOnly="1" outline="0" axis="axisRow" fieldPosition="0"/>
    </format>
    <format dxfId="257">
      <pivotArea dataOnly="0" labelOnly="1" outline="0" fieldPosition="0">
        <references count="1">
          <reference field="0" count="4">
            <x v="200"/>
            <x v="202"/>
            <x v="204"/>
            <x v="206"/>
          </reference>
        </references>
      </pivotArea>
    </format>
    <format dxfId="256">
      <pivotArea dataOnly="0" labelOnly="1" outline="0" fieldPosition="0">
        <references count="1">
          <reference field="0" count="1">
            <x v="212"/>
          </reference>
        </references>
      </pivotArea>
    </format>
    <format dxfId="255">
      <pivotArea dataOnly="0" labelOnly="1" outline="0" fieldPosition="0">
        <references count="1">
          <reference field="0" count="1">
            <x v="216"/>
          </reference>
        </references>
      </pivotArea>
    </format>
    <format dxfId="254">
      <pivotArea dataOnly="0" labelOnly="1" outline="0" fieldPosition="0">
        <references count="1">
          <reference field="0" count="1">
            <x v="218"/>
          </reference>
        </references>
      </pivotArea>
    </format>
    <format dxfId="253">
      <pivotArea dataOnly="0" labelOnly="1" outline="0" fieldPosition="0">
        <references count="1">
          <reference field="0" count="1">
            <x v="220"/>
          </reference>
        </references>
      </pivotArea>
    </format>
    <format dxfId="252">
      <pivotArea dataOnly="0" labelOnly="1" outline="0" fieldPosition="0">
        <references count="1">
          <reference field="0" count="1">
            <x v="222"/>
          </reference>
        </references>
      </pivotArea>
    </format>
    <format dxfId="251">
      <pivotArea dataOnly="0" labelOnly="1" outline="0" fieldPosition="0">
        <references count="1">
          <reference field="0" count="1">
            <x v="224"/>
          </reference>
        </references>
      </pivotArea>
    </format>
    <format dxfId="250">
      <pivotArea dataOnly="0" labelOnly="1" outline="0" fieldPosition="0">
        <references count="1">
          <reference field="0" count="1">
            <x v="226"/>
          </reference>
        </references>
      </pivotArea>
    </format>
    <format dxfId="249">
      <pivotArea dataOnly="0" labelOnly="1" outline="0" fieldPosition="0">
        <references count="1">
          <reference field="0" count="1">
            <x v="228"/>
          </reference>
        </references>
      </pivotArea>
    </format>
    <format dxfId="248">
      <pivotArea dataOnly="0" labelOnly="1" outline="0" fieldPosition="0">
        <references count="1">
          <reference field="0" count="1">
            <x v="230"/>
          </reference>
        </references>
      </pivotArea>
    </format>
    <format dxfId="247">
      <pivotArea dataOnly="0" labelOnly="1" outline="0" fieldPosition="0">
        <references count="1">
          <reference field="0" count="1">
            <x v="232"/>
          </reference>
        </references>
      </pivotArea>
    </format>
    <format dxfId="246">
      <pivotArea dataOnly="0" labelOnly="1" outline="0" fieldPosition="0">
        <references count="1">
          <reference field="0" count="1">
            <x v="234"/>
          </reference>
        </references>
      </pivotArea>
    </format>
    <format dxfId="245">
      <pivotArea dataOnly="0" labelOnly="1" outline="0" fieldPosition="0">
        <references count="1">
          <reference field="0" count="1">
            <x v="236"/>
          </reference>
        </references>
      </pivotArea>
    </format>
    <format dxfId="244">
      <pivotArea dataOnly="0" labelOnly="1" outline="0" fieldPosition="0">
        <references count="1">
          <reference field="0" count="1">
            <x v="238"/>
          </reference>
        </references>
      </pivotArea>
    </format>
    <format dxfId="243">
      <pivotArea dataOnly="0" labelOnly="1" outline="0" fieldPosition="0">
        <references count="1">
          <reference field="0" count="1">
            <x v="240"/>
          </reference>
        </references>
      </pivotArea>
    </format>
    <format dxfId="242">
      <pivotArea dataOnly="0" labelOnly="1" outline="0" fieldPosition="0">
        <references count="1">
          <reference field="0" count="1">
            <x v="242"/>
          </reference>
        </references>
      </pivotArea>
    </format>
    <format dxfId="241">
      <pivotArea dataOnly="0" labelOnly="1" outline="0" fieldPosition="0">
        <references count="1">
          <reference field="0" count="1">
            <x v="244"/>
          </reference>
        </references>
      </pivotArea>
    </format>
    <format dxfId="240">
      <pivotArea dataOnly="0" labelOnly="1" outline="0" fieldPosition="0">
        <references count="1">
          <reference field="0" count="1">
            <x v="246"/>
          </reference>
        </references>
      </pivotArea>
    </format>
    <format dxfId="239">
      <pivotArea dataOnly="0" labelOnly="1" outline="0" fieldPosition="0">
        <references count="1">
          <reference field="0" count="1">
            <x v="216"/>
          </reference>
        </references>
      </pivotArea>
    </format>
    <format dxfId="238">
      <pivotArea dataOnly="0" labelOnly="1" outline="0" fieldPosition="0">
        <references count="1">
          <reference field="0" count="1">
            <x v="248"/>
          </reference>
        </references>
      </pivotArea>
    </format>
    <format dxfId="237">
      <pivotArea dataOnly="0" labelOnly="1" outline="0" fieldPosition="0">
        <references count="1">
          <reference field="0" count="1">
            <x v="250"/>
          </reference>
        </references>
      </pivotArea>
    </format>
    <format dxfId="236">
      <pivotArea dataOnly="0" labelOnly="1" outline="0" fieldPosition="0">
        <references count="1">
          <reference field="0" count="1">
            <x v="252"/>
          </reference>
        </references>
      </pivotArea>
    </format>
    <format dxfId="235">
      <pivotArea dataOnly="0" labelOnly="1" outline="0" fieldPosition="0">
        <references count="1">
          <reference field="0" count="1">
            <x v="254"/>
          </reference>
        </references>
      </pivotArea>
    </format>
    <format dxfId="234">
      <pivotArea dataOnly="0" labelOnly="1" outline="0" fieldPosition="0">
        <references count="1">
          <reference field="0" count="1">
            <x v="256"/>
          </reference>
        </references>
      </pivotArea>
    </format>
    <format dxfId="233">
      <pivotArea dataOnly="0" labelOnly="1" outline="0" fieldPosition="0">
        <references count="1">
          <reference field="0" count="1">
            <x v="258"/>
          </reference>
        </references>
      </pivotArea>
    </format>
    <format dxfId="232">
      <pivotArea dataOnly="0" labelOnly="1" outline="0" fieldPosition="0">
        <references count="1">
          <reference field="0" count="2">
            <x v="260"/>
            <x v="262"/>
          </reference>
        </references>
      </pivotArea>
    </format>
    <format dxfId="231">
      <pivotArea dataOnly="0" labelOnly="1" outline="0" fieldPosition="0">
        <references count="1">
          <reference field="0" count="1">
            <x v="264"/>
          </reference>
        </references>
      </pivotArea>
    </format>
    <format dxfId="230">
      <pivotArea dataOnly="0" labelOnly="1" outline="0" fieldPosition="0">
        <references count="1">
          <reference field="0" count="1">
            <x v="266"/>
          </reference>
        </references>
      </pivotArea>
    </format>
    <format dxfId="229">
      <pivotArea dataOnly="0" labelOnly="1" outline="0" fieldPosition="0">
        <references count="1">
          <reference field="0" count="1">
            <x v="268"/>
          </reference>
        </references>
      </pivotArea>
    </format>
    <format dxfId="228">
      <pivotArea dataOnly="0" labelOnly="1" outline="0" fieldPosition="0">
        <references count="1">
          <reference field="0" count="1">
            <x v="270"/>
          </reference>
        </references>
      </pivotArea>
    </format>
    <format dxfId="227">
      <pivotArea dataOnly="0" labelOnly="1" outline="0" fieldPosition="0">
        <references count="1">
          <reference field="0" count="1">
            <x v="272"/>
          </reference>
        </references>
      </pivotArea>
    </format>
    <format dxfId="226">
      <pivotArea dataOnly="0" labelOnly="1" outline="0" fieldPosition="0">
        <references count="1">
          <reference field="0" count="1">
            <x v="274"/>
          </reference>
        </references>
      </pivotArea>
    </format>
    <format dxfId="225">
      <pivotArea dataOnly="0" labelOnly="1" outline="0" fieldPosition="0">
        <references count="1">
          <reference field="0" count="1">
            <x v="276"/>
          </reference>
        </references>
      </pivotArea>
    </format>
    <format dxfId="224">
      <pivotArea dataOnly="0" labelOnly="1" outline="0" fieldPosition="0">
        <references count="1">
          <reference field="0" count="1">
            <x v="278"/>
          </reference>
        </references>
      </pivotArea>
    </format>
    <format dxfId="223">
      <pivotArea dataOnly="0" labelOnly="1" outline="0" fieldPosition="0">
        <references count="1">
          <reference field="0" count="1">
            <x v="279"/>
          </reference>
        </references>
      </pivotArea>
    </format>
    <format dxfId="222">
      <pivotArea dataOnly="0" labelOnly="1" outline="0" fieldPosition="0">
        <references count="1">
          <reference field="0" count="1">
            <x v="281"/>
          </reference>
        </references>
      </pivotArea>
    </format>
    <format dxfId="221">
      <pivotArea dataOnly="0" labelOnly="1" outline="0" fieldPosition="0">
        <references count="1">
          <reference field="0" count="1">
            <x v="283"/>
          </reference>
        </references>
      </pivotArea>
    </format>
    <format dxfId="220">
      <pivotArea dataOnly="0" labelOnly="1" outline="0" fieldPosition="0">
        <references count="1">
          <reference field="0" count="3">
            <x v="285"/>
            <x v="287"/>
            <x v="289"/>
          </reference>
        </references>
      </pivotArea>
    </format>
    <format dxfId="219">
      <pivotArea dataOnly="0" labelOnly="1" outline="0" fieldPosition="0">
        <references count="1">
          <reference field="0" count="1">
            <x v="291"/>
          </reference>
        </references>
      </pivotArea>
    </format>
    <format dxfId="218">
      <pivotArea dataOnly="0" labelOnly="1" outline="0" fieldPosition="0">
        <references count="1">
          <reference field="0" count="1">
            <x v="293"/>
          </reference>
        </references>
      </pivotArea>
    </format>
    <format dxfId="217">
      <pivotArea dataOnly="0" labelOnly="1" outline="0" fieldPosition="0">
        <references count="1">
          <reference field="0" count="1">
            <x v="295"/>
          </reference>
        </references>
      </pivotArea>
    </format>
    <format dxfId="216">
      <pivotArea dataOnly="0" labelOnly="1" outline="0" fieldPosition="0">
        <references count="1">
          <reference field="0" count="1">
            <x v="297"/>
          </reference>
        </references>
      </pivotArea>
    </format>
    <format dxfId="215">
      <pivotArea dataOnly="0" labelOnly="1" outline="0" fieldPosition="0">
        <references count="1">
          <reference field="0" count="1">
            <x v="299"/>
          </reference>
        </references>
      </pivotArea>
    </format>
    <format dxfId="214">
      <pivotArea dataOnly="0" labelOnly="1" outline="0" fieldPosition="0">
        <references count="1">
          <reference field="0" count="1">
            <x v="305"/>
          </reference>
        </references>
      </pivotArea>
    </format>
    <format dxfId="213">
      <pivotArea dataOnly="0" labelOnly="1" outline="0" fieldPosition="0">
        <references count="1">
          <reference field="0" count="1">
            <x v="307"/>
          </reference>
        </references>
      </pivotArea>
    </format>
    <format dxfId="212">
      <pivotArea dataOnly="0" labelOnly="1" outline="0" fieldPosition="0">
        <references count="1">
          <reference field="0" count="1">
            <x v="309"/>
          </reference>
        </references>
      </pivotArea>
    </format>
    <format dxfId="211">
      <pivotArea dataOnly="0" labelOnly="1" outline="0" fieldPosition="0">
        <references count="1">
          <reference field="0" count="1">
            <x v="313"/>
          </reference>
        </references>
      </pivotArea>
    </format>
    <format dxfId="210">
      <pivotArea dataOnly="0" labelOnly="1" outline="0" fieldPosition="0">
        <references count="1">
          <reference field="0" count="1">
            <x v="315"/>
          </reference>
        </references>
      </pivotArea>
    </format>
    <format dxfId="209">
      <pivotArea dataOnly="0" labelOnly="1" outline="0" fieldPosition="0">
        <references count="1">
          <reference field="0" count="1">
            <x v="317"/>
          </reference>
        </references>
      </pivotArea>
    </format>
    <format dxfId="208">
      <pivotArea dataOnly="0" labelOnly="1" outline="0" fieldPosition="0">
        <references count="1">
          <reference field="0" count="1">
            <x v="319"/>
          </reference>
        </references>
      </pivotArea>
    </format>
    <format dxfId="207">
      <pivotArea dataOnly="0" labelOnly="1" outline="0" fieldPosition="0">
        <references count="1">
          <reference field="0" count="1">
            <x v="321"/>
          </reference>
        </references>
      </pivotArea>
    </format>
    <format dxfId="206">
      <pivotArea dataOnly="0" labelOnly="1" outline="0" fieldPosition="0">
        <references count="1">
          <reference field="0" count="1">
            <x v="322"/>
          </reference>
        </references>
      </pivotArea>
    </format>
    <format dxfId="205">
      <pivotArea dataOnly="0" labelOnly="1" outline="0" fieldPosition="0">
        <references count="1">
          <reference field="0" count="1">
            <x v="324"/>
          </reference>
        </references>
      </pivotArea>
    </format>
    <format dxfId="204">
      <pivotArea dataOnly="0" labelOnly="1" outline="0" fieldPosition="0">
        <references count="1">
          <reference field="0" count="1">
            <x v="327"/>
          </reference>
        </references>
      </pivotArea>
    </format>
    <format dxfId="203">
      <pivotArea dataOnly="0" labelOnly="1" outline="0" fieldPosition="0">
        <references count="1">
          <reference field="0" count="1">
            <x v="328"/>
          </reference>
        </references>
      </pivotArea>
    </format>
    <format dxfId="202">
      <pivotArea dataOnly="0" labelOnly="1" outline="0" fieldPosition="0">
        <references count="1">
          <reference field="0" count="1">
            <x v="330"/>
          </reference>
        </references>
      </pivotArea>
    </format>
    <format dxfId="201">
      <pivotArea dataOnly="0" labelOnly="1" outline="0" fieldPosition="0">
        <references count="1">
          <reference field="0" count="1">
            <x v="332"/>
          </reference>
        </references>
      </pivotArea>
    </format>
    <format dxfId="200">
      <pivotArea dataOnly="0" labelOnly="1" outline="0" fieldPosition="0">
        <references count="1">
          <reference field="0" count="1">
            <x v="334"/>
          </reference>
        </references>
      </pivotArea>
    </format>
    <format dxfId="199">
      <pivotArea dataOnly="0" labelOnly="1" outline="0" fieldPosition="0">
        <references count="1">
          <reference field="0" count="1">
            <x v="336"/>
          </reference>
        </references>
      </pivotArea>
    </format>
    <format dxfId="198">
      <pivotArea dataOnly="0" labelOnly="1" outline="0" fieldPosition="0">
        <references count="1">
          <reference field="0" count="1">
            <x v="338"/>
          </reference>
        </references>
      </pivotArea>
    </format>
    <format dxfId="197">
      <pivotArea dataOnly="0" labelOnly="1" outline="0" fieldPosition="0">
        <references count="1">
          <reference field="0" count="0"/>
        </references>
      </pivotArea>
    </format>
    <format dxfId="196">
      <pivotArea type="all" dataOnly="0" outline="0" fieldPosition="0"/>
    </format>
    <format dxfId="195">
      <pivotArea type="all" dataOnly="0" outline="0" fieldPosition="0"/>
    </format>
    <format dxfId="194">
      <pivotArea field="0" type="button" dataOnly="0" labelOnly="1" outline="0" axis="axisRow" fieldPosition="0"/>
    </format>
    <format dxfId="193">
      <pivotArea dataOnly="0" labelOnly="1" outline="0" fieldPosition="0">
        <references count="1">
          <reference field="2" count="0"/>
        </references>
      </pivotArea>
    </format>
    <format dxfId="192">
      <pivotArea field="0" type="button" dataOnly="0" labelOnly="1" outline="0" axis="axisRow" fieldPosition="0"/>
    </format>
    <format dxfId="191">
      <pivotArea dataOnly="0" labelOnly="1" outline="0" fieldPosition="0">
        <references count="1">
          <reference field="2" count="0"/>
        </references>
      </pivotArea>
    </format>
    <format dxfId="190">
      <pivotArea outline="0" fieldPosition="0">
        <references count="1">
          <reference field="0" count="183" selected="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</reference>
        </references>
      </pivotArea>
    </format>
    <format dxfId="189">
      <pivotArea grandRow="1" outline="0" fieldPosition="0"/>
    </format>
    <format dxfId="188">
      <pivotArea dataOnly="0" labelOnly="1" grandRow="1" outline="0" fieldPosition="0"/>
    </format>
    <format dxfId="187">
      <pivotArea grandRow="1" outline="0" fieldPosition="0"/>
    </format>
    <format dxfId="186">
      <pivotArea dataOnly="0" labelOnly="1" grandRow="1" outline="0" fieldPosition="0"/>
    </format>
    <format dxfId="185">
      <pivotArea dataOnly="0" labelOnly="1" outline="0" fieldPosition="0">
        <references count="1">
          <reference field="0" count="1">
            <x v="214"/>
          </reference>
        </references>
      </pivotArea>
    </format>
    <format dxfId="184">
      <pivotArea dataOnly="0" labelOnly="1" outline="0" fieldPosition="0">
        <references count="1">
          <reference field="0" count="5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</reference>
        </references>
      </pivotArea>
    </format>
    <format dxfId="183">
      <pivotArea dataOnly="0" labelOnly="1" outline="0" fieldPosition="0">
        <references count="1">
          <reference field="0" count="50"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</reference>
        </references>
      </pivotArea>
    </format>
    <format dxfId="182">
      <pivotArea dataOnly="0" labelOnly="1" outline="0" fieldPosition="0">
        <references count="1">
          <reference field="0" count="50"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</reference>
        </references>
      </pivotArea>
    </format>
    <format dxfId="181">
      <pivotArea dataOnly="0" labelOnly="1" outline="0" fieldPosition="0">
        <references count="1">
          <reference field="0" count="33"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</reference>
        </references>
      </pivotArea>
    </format>
    <format dxfId="180">
      <pivotArea dataOnly="0" labelOnly="1" outline="0" fieldPosition="0">
        <references count="1">
          <reference field="0" count="5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</reference>
        </references>
      </pivotArea>
    </format>
    <format dxfId="179">
      <pivotArea dataOnly="0" labelOnly="1" outline="0" fieldPosition="0">
        <references count="1">
          <reference field="0" count="50"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</reference>
        </references>
      </pivotArea>
    </format>
    <format dxfId="178">
      <pivotArea dataOnly="0" labelOnly="1" outline="0" fieldPosition="0">
        <references count="1">
          <reference field="0" count="50"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</reference>
        </references>
      </pivotArea>
    </format>
    <format dxfId="177">
      <pivotArea dataOnly="0" labelOnly="1" outline="0" fieldPosition="0">
        <references count="1">
          <reference field="0" count="33"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</reference>
        </references>
      </pivotArea>
    </format>
    <format dxfId="176">
      <pivotArea field="0" type="button" dataOnly="0" labelOnly="1" outline="0" axis="axisRow" fieldPosition="0"/>
    </format>
    <format dxfId="175">
      <pivotArea dataOnly="0" labelOnly="1" outline="0" fieldPosition="0">
        <references count="1">
          <reference field="2" count="0"/>
        </references>
      </pivotArea>
    </format>
    <format dxfId="174">
      <pivotArea outline="0" fieldPosition="0"/>
    </format>
    <format dxfId="173">
      <pivotArea type="origin" dataOnly="0" labelOnly="1" outline="0" fieldPosition="0"/>
    </format>
    <format dxfId="172">
      <pivotArea field="2" type="button" dataOnly="0" labelOnly="1" outline="0" axis="axisCol" fieldPosition="0"/>
    </format>
    <format dxfId="171">
      <pivotArea type="topRight" dataOnly="0" labelOnly="1" outline="0" fieldPosition="0"/>
    </format>
    <format dxfId="170">
      <pivotArea field="2" type="button" dataOnly="0" labelOnly="1" outline="0" axis="axisCol" fieldPosition="0"/>
    </format>
    <format dxfId="169">
      <pivotArea type="origin" dataOnly="0" labelOnly="1" outline="0" fieldPosition="0"/>
    </format>
    <format dxfId="168">
      <pivotArea field="2" type="button" dataOnly="0" labelOnly="1" outline="0" axis="axisCol" fieldPosition="0"/>
    </format>
    <format dxfId="167">
      <pivotArea type="origin" dataOnly="0" labelOnly="1" outline="0" fieldPosition="0"/>
    </format>
    <format dxfId="166">
      <pivotArea field="4" type="button" dataOnly="0" labelOnly="1" outline="0" axis="axisPage" fieldPosition="0"/>
    </format>
    <format dxfId="165">
      <pivotArea field="7" type="button" dataOnly="0" labelOnly="1" outline="0" axis="axisPage" fieldPosition="1"/>
    </format>
    <format dxfId="164">
      <pivotArea field="4" type="button" dataOnly="0" labelOnly="1" outline="0" axis="axisPage" fieldPosition="0"/>
    </format>
    <format dxfId="163">
      <pivotArea field="7" type="button" dataOnly="0" labelOnly="1" outline="0" axis="axisPage" fieldPosition="1"/>
    </format>
    <format dxfId="162">
      <pivotArea dataOnly="0" labelOnly="1" outline="0" fieldPosition="0">
        <references count="1">
          <reference field="4" count="0"/>
        </references>
      </pivotArea>
    </format>
    <format dxfId="161">
      <pivotArea dataOnly="0" labelOnly="1" outline="0" fieldPosition="0">
        <references count="1">
          <reference field="7" count="0"/>
        </references>
      </pivotArea>
    </format>
    <format dxfId="160">
      <pivotArea dataOnly="0" labelOnly="1" grandRow="1" outline="0" fieldPosition="0"/>
    </format>
    <format dxfId="159">
      <pivotArea grandRow="1" outline="0" fieldPosition="0"/>
    </format>
    <format dxfId="158">
      <pivotArea dataOnly="0" labelOnly="1" grandRow="1" outline="0" fieldPosition="0"/>
    </format>
    <format dxfId="157">
      <pivotArea dataOnly="0" labelOnly="1" outline="0" fieldPosition="0">
        <references count="1">
          <reference field="0" count="0"/>
        </references>
      </pivotArea>
    </format>
    <format dxfId="156">
      <pivotArea field="0" type="button" dataOnly="0" labelOnly="1" outline="0" axis="axisRow" fieldPosition="0"/>
    </format>
    <format dxfId="155">
      <pivotArea dataOnly="0" labelOnly="1" outline="0" fieldPosition="0">
        <references count="1">
          <reference field="2" count="0"/>
        </references>
      </pivotArea>
    </format>
    <format dxfId="154">
      <pivotArea dataOnly="0" labelOnly="1" outline="0" fieldPosition="0">
        <references count="1">
          <reference field="0" count="0"/>
        </references>
      </pivotArea>
    </format>
    <format dxfId="153">
      <pivotArea dataOnly="0" labelOnly="1" outline="0" fieldPosition="0">
        <references count="1">
          <reference field="0" count="4">
            <x v="354"/>
            <x v="356"/>
            <x v="358"/>
            <x v="360"/>
          </reference>
        </references>
      </pivotArea>
    </format>
    <format dxfId="152">
      <pivotArea dataOnly="0" labelOnly="1" outline="0" fieldPosition="0">
        <references count="1">
          <reference field="0" count="0"/>
        </references>
      </pivotArea>
    </format>
    <format dxfId="151">
      <pivotArea dataOnly="0" labelOnly="1" grandRow="1" outline="0" fieldPosition="0"/>
    </format>
    <format dxfId="150">
      <pivotArea outline="0" fieldPosition="0">
        <references count="1">
          <reference field="0" count="184" selected="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  <x v="364"/>
          </reference>
        </references>
      </pivotArea>
    </format>
    <format dxfId="149">
      <pivotArea outline="0" fieldPosition="0">
        <references count="1">
          <reference field="0" count="184" selected="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  <x v="364"/>
          </reference>
        </references>
      </pivotArea>
    </format>
    <format dxfId="148">
      <pivotArea dataOnly="0" labelOnly="1" outline="0" fieldPosition="0">
        <references count="1">
          <reference field="0" count="0"/>
        </references>
      </pivotArea>
    </format>
    <format dxfId="147">
      <pivotArea outline="0" fieldPosition="0">
        <references count="1">
          <reference field="0" count="2" selected="0">
            <x v="366"/>
            <x v="368"/>
          </reference>
        </references>
      </pivotArea>
    </format>
    <format dxfId="146">
      <pivotArea outline="0" fieldPosition="0">
        <references count="1">
          <reference field="0" count="5" selected="0">
            <x v="362"/>
            <x v="364"/>
            <x v="366"/>
            <x v="368"/>
            <x v="370"/>
          </reference>
        </references>
      </pivotArea>
    </format>
    <format dxfId="145">
      <pivotArea dataOnly="0" labelOnly="1" outline="0" fieldPosition="0">
        <references count="1">
          <reference field="0" count="5">
            <x v="362"/>
            <x v="364"/>
            <x v="366"/>
            <x v="368"/>
            <x v="370"/>
          </reference>
        </references>
      </pivotArea>
    </format>
    <format dxfId="144">
      <pivotArea outline="0" fieldPosition="0">
        <references count="1">
          <reference field="0" count="1" selected="0">
            <x v="370"/>
          </reference>
        </references>
      </pivotArea>
    </format>
    <format dxfId="143">
      <pivotArea outline="0" fieldPosition="0">
        <references count="1">
          <reference field="0" count="1" selected="0">
            <x v="371"/>
          </reference>
        </references>
      </pivotArea>
    </format>
    <format dxfId="142">
      <pivotArea grandRow="1" outline="0" fieldPosition="0"/>
    </format>
    <format dxfId="141">
      <pivotArea outline="0" fieldPosition="0">
        <references count="1">
          <reference field="0" count="3" selected="0">
            <x v="371"/>
            <x v="373"/>
            <x v="375"/>
          </reference>
        </references>
      </pivotArea>
    </format>
    <format dxfId="140">
      <pivotArea type="all" dataOnly="0" outline="0" fieldPosition="0"/>
    </format>
    <format dxfId="139">
      <pivotArea type="all" dataOnly="0" outline="0" fieldPosition="0"/>
    </format>
    <format dxfId="138">
      <pivotArea type="topRight" dataOnly="0" labelOnly="1" outline="0" fieldPosition="0"/>
    </format>
    <format dxfId="137">
      <pivotArea type="origin" dataOnly="0" labelOnly="1" outline="0" fieldPosition="0"/>
    </format>
    <format dxfId="136">
      <pivotArea field="2" type="button" dataOnly="0" labelOnly="1" outline="0" axis="axisCol" fieldPosition="0"/>
    </format>
    <format dxfId="135">
      <pivotArea dataOnly="0" labelOnly="1" outline="0" fieldPosition="0">
        <references count="1">
          <reference field="0" count="5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</reference>
        </references>
      </pivotArea>
    </format>
    <format dxfId="134">
      <pivotArea dataOnly="0" labelOnly="1" outline="0" fieldPosition="0">
        <references count="1">
          <reference field="0" count="50"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</reference>
        </references>
      </pivotArea>
    </format>
    <format dxfId="133">
      <pivotArea dataOnly="0" labelOnly="1" outline="0" fieldPosition="0">
        <references count="1">
          <reference field="0" count="50"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</reference>
        </references>
      </pivotArea>
    </format>
    <format dxfId="132">
      <pivotArea dataOnly="0" labelOnly="1" outline="0" fieldPosition="0">
        <references count="1">
          <reference field="0" count="50"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  <x v="364"/>
            <x v="366"/>
            <x v="368"/>
            <x v="370"/>
            <x v="371"/>
            <x v="373"/>
            <x v="375"/>
            <x v="377"/>
            <x v="380"/>
            <x v="382"/>
            <x v="384"/>
            <x v="386"/>
            <x v="388"/>
            <x v="390"/>
            <x v="392"/>
            <x v="394"/>
            <x v="396"/>
          </reference>
        </references>
      </pivotArea>
    </format>
    <format dxfId="131">
      <pivotArea dataOnly="0" labelOnly="1" outline="0" fieldPosition="0">
        <references count="1">
          <reference field="0" count="50">
            <x v="398"/>
            <x v="400"/>
            <x v="402"/>
            <x v="404"/>
            <x v="406"/>
            <x v="408"/>
            <x v="410"/>
            <x v="412"/>
            <x v="414"/>
            <x v="416"/>
            <x v="418"/>
            <x v="420"/>
            <x v="422"/>
            <x v="424"/>
            <x v="426"/>
            <x v="428"/>
            <x v="430"/>
            <x v="432"/>
            <x v="434"/>
            <x v="436"/>
            <x v="438"/>
            <x v="440"/>
            <x v="442"/>
            <x v="444"/>
            <x v="446"/>
            <x v="448"/>
            <x v="450"/>
            <x v="452"/>
            <x v="454"/>
            <x v="456"/>
            <x v="458"/>
            <x v="460"/>
            <x v="462"/>
            <x v="464"/>
            <x v="466"/>
            <x v="468"/>
            <x v="470"/>
            <x v="472"/>
            <x v="474"/>
            <x v="476"/>
            <x v="478"/>
            <x v="480"/>
            <x v="482"/>
            <x v="484"/>
            <x v="486"/>
            <x v="488"/>
            <x v="490"/>
            <x v="492"/>
            <x v="494"/>
            <x v="496"/>
          </reference>
        </references>
      </pivotArea>
    </format>
    <format dxfId="130">
      <pivotArea dataOnly="0" labelOnly="1" outline="0" fieldPosition="0">
        <references count="1">
          <reference field="0" count="11">
            <x v="498"/>
            <x v="500"/>
            <x v="502"/>
            <x v="504"/>
            <x v="506"/>
            <x v="508"/>
            <x v="510"/>
            <x v="512"/>
            <x v="514"/>
            <x v="516"/>
            <x v="518"/>
          </reference>
        </references>
      </pivotArea>
    </format>
    <format dxfId="129">
      <pivotArea type="all" dataOnly="0" outline="0" fieldPosition="0"/>
    </format>
    <format dxfId="128">
      <pivotArea type="all" dataOnly="0" outline="0" fieldPosition="0"/>
    </format>
    <format>
      <pivotArea dataOnly="0" labelOnly="1" outline="0" fieldPosition="0">
        <references count="1">
          <reference field="0" count="0"/>
        </references>
      </pivotArea>
    </format>
    <format dxfId="127">
      <pivotArea outline="0" fieldPosition="0"/>
    </format>
    <format dxfId="126">
      <pivotArea outline="0" fieldPosition="0">
        <references count="1">
          <reference field="2" count="1" selected="0">
            <x v="1"/>
          </reference>
        </references>
      </pivotArea>
    </format>
    <format dxfId="125">
      <pivotArea type="topRight" dataOnly="0" labelOnly="1" outline="0" fieldPosition="0"/>
    </format>
    <format dxfId="124">
      <pivotArea type="origin" dataOnly="0" labelOnly="1" outline="0" fieldPosition="0"/>
    </format>
    <format dxfId="123">
      <pivotArea type="origin" dataOnly="0" labelOnly="1" outline="0" fieldPosition="0"/>
    </format>
    <format dxfId="122">
      <pivotArea dataOnly="0" labelOnly="1" outline="0" fieldPosition="0">
        <references count="1">
          <reference field="0" count="0"/>
        </references>
      </pivotArea>
    </format>
    <format dxfId="121">
      <pivotArea outline="0" fieldPosition="0"/>
    </format>
    <format dxfId="120">
      <pivotArea dataOnly="0" labelOnly="1" outline="0" fieldPosition="0">
        <references count="3">
          <reference field="1" count="1" selected="0">
            <x v="7"/>
          </reference>
          <reference field="4" count="1">
            <x v="6"/>
          </reference>
          <reference field="7" count="1" selected="0">
            <x v="1"/>
          </reference>
        </references>
      </pivotArea>
    </format>
    <format dxfId="119">
      <pivotArea dataOnly="0" labelOnly="1" outline="0" fieldPosition="0">
        <references count="3">
          <reference field="1" count="1" selected="0">
            <x v="7"/>
          </reference>
          <reference field="4" count="1" selected="0">
            <x v="6"/>
          </reference>
          <reference field="7" count="1">
            <x v="1"/>
          </reference>
        </references>
      </pivotArea>
    </format>
    <format dxfId="118">
      <pivotArea dataOnly="0" labelOnly="1" outline="0" fieldPosition="0">
        <references count="3">
          <reference field="1" count="1">
            <x v="7"/>
          </reference>
          <reference field="4" count="1" selected="0">
            <x v="6"/>
          </reference>
          <reference field="7" count="1" selected="0">
            <x v="1"/>
          </reference>
        </references>
      </pivotArea>
    </format>
    <format dxfId="117">
      <pivotArea field="0" type="button" dataOnly="0" labelOnly="1" outline="0" axis="axisRow" fieldPosition="0"/>
    </format>
    <format dxfId="116">
      <pivotArea dataOnly="0" labelOnly="1" grandRow="1" outline="0" fieldPosition="0"/>
    </format>
    <format dxfId="115">
      <pivotArea field="2" type="button" dataOnly="0" labelOnly="1" outline="0" axis="axisCol" fieldPosition="0"/>
    </format>
    <format dxfId="114">
      <pivotArea dataOnly="0" labelOnly="1" outline="0" fieldPosition="0">
        <references count="1">
          <reference field="2" count="0"/>
        </references>
      </pivotArea>
    </format>
    <format dxfId="113">
      <pivotArea field="0" type="button" dataOnly="0" labelOnly="1" outline="0" axis="axisRow" fieldPosition="0"/>
    </format>
    <format dxfId="112">
      <pivotArea dataOnly="0" labelOnly="1" grandRow="1" outline="0" fieldPosition="0"/>
    </format>
    <format dxfId="111">
      <pivotArea type="all" dataOnly="0" outline="0" fieldPosition="0"/>
    </format>
    <format dxfId="110">
      <pivotArea outline="0" fieldPosition="0"/>
    </format>
    <format dxfId="109">
      <pivotArea dataOnly="0" labelOnly="1" grandRow="1" outline="0" fieldPosition="0"/>
    </format>
    <format dxfId="108">
      <pivotArea dataOnly="0" labelOnly="1" outline="0" fieldPosition="0">
        <references count="1">
          <reference field="0" count="1">
            <x v="641"/>
          </reference>
        </references>
      </pivotArea>
    </format>
    <format dxfId="107">
      <pivotArea outline="0" fieldPosition="0">
        <references count="2">
          <reference field="0" count="4" selected="0">
            <x v="798"/>
            <x v="799"/>
            <x v="800"/>
            <x v="801"/>
          </reference>
          <reference field="2" count="1" selected="0">
            <x v="1"/>
          </reference>
        </references>
      </pivotArea>
    </format>
    <format dxfId="106">
      <pivotArea outline="0" fieldPosition="0">
        <references count="2">
          <reference field="0" count="4" selected="0">
            <x v="802"/>
            <x v="803"/>
            <x v="804"/>
            <x v="805"/>
          </reference>
          <reference field="2" count="1" selected="0">
            <x v="1"/>
          </reference>
        </references>
      </pivotArea>
    </format>
    <format dxfId="105">
      <pivotArea type="all" dataOnly="0" outline="0" fieldPosition="0"/>
    </format>
    <format dxfId="104">
      <pivotArea field="2" type="button" dataOnly="0" labelOnly="1" outline="0" axis="axisCol" fieldPosition="0"/>
    </format>
    <format dxfId="103">
      <pivotArea field="0" type="button" dataOnly="0" labelOnly="1" outline="0" axis="axisRow" fieldPosition="0"/>
    </format>
    <format dxfId="102">
      <pivotArea dataOnly="0" labelOnly="1" outline="0" fieldPosition="0">
        <references count="1">
          <reference field="0" count="3">
            <x v="1000"/>
            <x v="1001"/>
            <x v="1002"/>
          </reference>
        </references>
      </pivotArea>
    </format>
    <format dxfId="101">
      <pivotArea dataOnly="0" labelOnly="1" grandRow="1" outline="0" fieldPosition="0"/>
    </format>
    <format dxfId="100">
      <pivotArea dataOnly="0" labelOnly="1" outline="0" fieldPosition="0">
        <references count="1">
          <reference field="2" count="0"/>
        </references>
      </pivotArea>
    </format>
    <format dxfId="99">
      <pivotArea dataOnly="0" labelOnly="1" outline="0" fieldPosition="0">
        <references count="1">
          <reference field="2" count="0"/>
        </references>
      </pivotArea>
    </format>
    <format dxfId="98">
      <pivotArea field="0" type="button" dataOnly="0" labelOnly="1" outline="0" axis="axisRow" fieldPosition="0"/>
    </format>
    <format dxfId="97">
      <pivotArea dataOnly="0" labelOnly="1" outline="0" fieldPosition="0">
        <references count="1">
          <reference field="0" count="4">
            <x v="1056"/>
            <x v="1057"/>
            <x v="1058"/>
            <x v="1059"/>
          </reference>
        </references>
      </pivotArea>
    </format>
    <format dxfId="96">
      <pivotArea dataOnly="0" labelOnly="1" grandRow="1" outline="0" fieldPosition="0"/>
    </format>
    <format dxfId="95">
      <pivotArea field="2" type="button" dataOnly="0" labelOnly="1" outline="0" axis="axisCol" fieldPosition="0"/>
    </format>
    <format dxfId="94">
      <pivotArea type="all" dataOnly="0" outline="0" fieldPosition="0"/>
    </format>
    <format dxfId="93">
      <pivotArea outline="0" fieldPosition="0"/>
    </format>
    <format dxfId="92">
      <pivotArea type="origin" dataOnly="0" labelOnly="1" outline="0" fieldPosition="0"/>
    </format>
    <format dxfId="91">
      <pivotArea field="2" type="button" dataOnly="0" labelOnly="1" outline="0" axis="axisCol" fieldPosition="0"/>
    </format>
    <format dxfId="90">
      <pivotArea type="topRight" dataOnly="0" labelOnly="1" outline="0" fieldPosition="0"/>
    </format>
    <format dxfId="89">
      <pivotArea field="0" type="button" dataOnly="0" labelOnly="1" outline="0" axis="axisRow" fieldPosition="0"/>
    </format>
    <format dxfId="88">
      <pivotArea dataOnly="0" labelOnly="1" outline="0" fieldPosition="0">
        <references count="1">
          <reference field="0" count="4">
            <x v="1056"/>
            <x v="1057"/>
            <x v="1058"/>
            <x v="1059"/>
          </reference>
        </references>
      </pivotArea>
    </format>
    <format dxfId="87">
      <pivotArea dataOnly="0" labelOnly="1" grandRow="1" outline="0" fieldPosition="0"/>
    </format>
    <format dxfId="86">
      <pivotArea dataOnly="0" labelOnly="1" outline="0" fieldPosition="0">
        <references count="1">
          <reference field="2" count="0"/>
        </references>
      </pivotArea>
    </format>
    <format dxfId="85">
      <pivotArea type="all" dataOnly="0" outline="0" fieldPosition="0"/>
    </format>
    <format dxfId="84">
      <pivotArea outline="0" fieldPosition="0"/>
    </format>
    <format dxfId="83">
      <pivotArea type="origin" dataOnly="0" labelOnly="1" outline="0" fieldPosition="0"/>
    </format>
    <format dxfId="82">
      <pivotArea field="2" type="button" dataOnly="0" labelOnly="1" outline="0" axis="axisCol" fieldPosition="0"/>
    </format>
    <format dxfId="81">
      <pivotArea type="topRight" dataOnly="0" labelOnly="1" outline="0" fieldPosition="0"/>
    </format>
    <format dxfId="80">
      <pivotArea field="0" type="button" dataOnly="0" labelOnly="1" outline="0" axis="axisRow" fieldPosition="0"/>
    </format>
    <format dxfId="79">
      <pivotArea dataOnly="0" labelOnly="1" outline="0" fieldPosition="0">
        <references count="1">
          <reference field="0" count="4">
            <x v="1056"/>
            <x v="1057"/>
            <x v="1058"/>
            <x v="1059"/>
          </reference>
        </references>
      </pivotArea>
    </format>
    <format dxfId="78">
      <pivotArea dataOnly="0" labelOnly="1" grandRow="1" outline="0" fieldPosition="0"/>
    </format>
    <format dxfId="77">
      <pivotArea dataOnly="0" labelOnly="1" outline="0" fieldPosition="0">
        <references count="1">
          <reference field="2" count="0"/>
        </references>
      </pivotArea>
    </format>
    <format dxfId="76">
      <pivotArea dataOnly="0" labelOnly="1" outline="0" fieldPosition="0">
        <references count="1">
          <reference field="2" count="1">
            <x v="3"/>
          </reference>
        </references>
      </pivotArea>
    </format>
    <format dxfId="75">
      <pivotArea outline="0" fieldPosition="0">
        <references count="1">
          <reference field="2" count="1" selected="0">
            <x v="3"/>
          </reference>
        </references>
      </pivotArea>
    </format>
    <format dxfId="74">
      <pivotArea dataOnly="0" labelOnly="1" outline="0" fieldPosition="0">
        <references count="1">
          <reference field="0" count="4">
            <x v="1056"/>
            <x v="1057"/>
            <x v="1058"/>
            <x v="1059"/>
          </reference>
        </references>
      </pivotArea>
    </format>
    <format dxfId="73">
      <pivotArea dataOnly="0" labelOnly="1" outline="0" fieldPosition="0">
        <references count="1">
          <reference field="0" count="1">
            <x v="1060"/>
          </reference>
        </references>
      </pivotArea>
    </format>
    <format dxfId="72">
      <pivotArea dataOnly="0" labelOnly="1" outline="0" fieldPosition="0">
        <references count="1">
          <reference field="0" count="3">
            <x v="1061"/>
            <x v="1062"/>
            <x v="1063"/>
          </reference>
        </references>
      </pivotArea>
    </format>
    <format dxfId="71">
      <pivotArea dataOnly="0" labelOnly="1" outline="0" fieldPosition="0">
        <references count="1">
          <reference field="0" count="3">
            <x v="1061"/>
            <x v="1062"/>
            <x v="1063"/>
          </reference>
        </references>
      </pivotArea>
    </format>
    <format dxfId="70">
      <pivotArea dataOnly="0" labelOnly="1" outline="0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9">
      <pivotArea dataOnly="0" labelOnly="1" outline="0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8">
      <pivotArea dataOnly="0" labelOnly="1" outline="0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7">
      <pivotArea dataOnly="0" labelOnly="1" outline="0" fieldPosition="0">
        <references count="1">
          <reference field="0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6">
      <pivotArea dataOnly="0" labelOnly="1" outline="0" fieldPosition="0">
        <references count="1">
          <reference field="0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65">
      <pivotArea dataOnly="0" labelOnly="1" outline="0" fieldPosition="0">
        <references count="1">
          <reference field="0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64">
      <pivotArea dataOnly="0" labelOnly="1" outline="0" fieldPosition="0">
        <references count="1">
          <reference field="0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63">
      <pivotArea dataOnly="0" labelOnly="1" outline="0" fieldPosition="0">
        <references count="1">
          <reference field="0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62">
      <pivotArea dataOnly="0" labelOnly="1" outline="0" fieldPosition="0">
        <references count="1">
          <reference field="0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61">
      <pivotArea dataOnly="0" labelOnly="1" outline="0" fieldPosition="0">
        <references count="1">
          <reference field="0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60">
      <pivotArea dataOnly="0" labelOnly="1" outline="0" fieldPosition="0">
        <references count="1">
          <reference field="0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59">
      <pivotArea dataOnly="0" labelOnly="1" outline="0" fieldPosition="0">
        <references count="1">
          <reference field="0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58">
      <pivotArea dataOnly="0" labelOnly="1" outline="0" fieldPosition="0">
        <references count="1">
          <reference field="0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57">
      <pivotArea dataOnly="0" labelOnly="1" outline="0" fieldPosition="0">
        <references count="1">
          <reference field="0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56">
      <pivotArea dataOnly="0" labelOnly="1" outline="0" fieldPosition="0">
        <references count="1">
          <reference field="0" count="50"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</reference>
        </references>
      </pivotArea>
    </format>
    <format dxfId="55">
      <pivotArea dataOnly="0" labelOnly="1" outline="0" fieldPosition="0">
        <references count="1">
          <reference field="0" count="50"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</reference>
        </references>
      </pivotArea>
    </format>
    <format dxfId="54">
      <pivotArea dataOnly="0" labelOnly="1" outline="0" fieldPosition="0">
        <references count="1">
          <reference field="0" count="50"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</reference>
        </references>
      </pivotArea>
    </format>
    <format dxfId="53">
      <pivotArea dataOnly="0" labelOnly="1" outline="0" fieldPosition="0">
        <references count="1">
          <reference field="0" count="50"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</reference>
        </references>
      </pivotArea>
    </format>
    <format dxfId="52">
      <pivotArea dataOnly="0" labelOnly="1" outline="0" fieldPosition="0">
        <references count="1">
          <reference field="0" count="50"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</reference>
        </references>
      </pivotArea>
    </format>
    <format dxfId="51">
      <pivotArea dataOnly="0" labelOnly="1" outline="0" fieldPosition="0">
        <references count="1">
          <reference field="0" count="50"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</reference>
        </references>
      </pivotArea>
    </format>
    <format dxfId="50">
      <pivotArea dataOnly="0" labelOnly="1" outline="0" fieldPosition="0">
        <references count="1">
          <reference field="0" count="50"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</reference>
        </references>
      </pivotArea>
    </format>
    <format dxfId="49">
      <pivotArea dataOnly="0" labelOnly="1" outline="0" fieldPosition="0">
        <references count="1">
          <reference field="0" count="14"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</reference>
        </references>
      </pivotArea>
    </format>
    <format dxfId="48">
      <pivotArea dataOnly="0" labelOnly="1" outline="0" fieldPosition="0">
        <references count="1">
          <reference field="0" count="5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</reference>
        </references>
      </pivotArea>
    </format>
    <format dxfId="47">
      <pivotArea dataOnly="0" labelOnly="1" outline="0" fieldPosition="0">
        <references count="1">
          <reference field="0" count="50"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</reference>
        </references>
      </pivotArea>
    </format>
    <format dxfId="46">
      <pivotArea dataOnly="0" labelOnly="1" outline="0" fieldPosition="0">
        <references count="1">
          <reference field="0" count="50"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</reference>
        </references>
      </pivotArea>
    </format>
    <format dxfId="45">
      <pivotArea dataOnly="0" labelOnly="1" outline="0" fieldPosition="0">
        <references count="1">
          <reference field="0" count="50"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  <x v="364"/>
            <x v="366"/>
            <x v="368"/>
            <x v="370"/>
            <x v="371"/>
            <x v="373"/>
            <x v="375"/>
            <x v="377"/>
            <x v="380"/>
            <x v="382"/>
            <x v="384"/>
            <x v="386"/>
            <x v="388"/>
            <x v="390"/>
            <x v="392"/>
            <x v="394"/>
            <x v="396"/>
          </reference>
        </references>
      </pivotArea>
    </format>
    <format dxfId="44">
      <pivotArea dataOnly="0" labelOnly="1" outline="0" fieldPosition="0">
        <references count="1">
          <reference field="0" count="50">
            <x v="398"/>
            <x v="400"/>
            <x v="402"/>
            <x v="404"/>
            <x v="406"/>
            <x v="408"/>
            <x v="410"/>
            <x v="412"/>
            <x v="414"/>
            <x v="416"/>
            <x v="418"/>
            <x v="420"/>
            <x v="422"/>
            <x v="424"/>
            <x v="426"/>
            <x v="428"/>
            <x v="430"/>
            <x v="432"/>
            <x v="434"/>
            <x v="436"/>
            <x v="438"/>
            <x v="440"/>
            <x v="442"/>
            <x v="444"/>
            <x v="446"/>
            <x v="448"/>
            <x v="450"/>
            <x v="452"/>
            <x v="454"/>
            <x v="456"/>
            <x v="458"/>
            <x v="460"/>
            <x v="462"/>
            <x v="464"/>
            <x v="466"/>
            <x v="468"/>
            <x v="470"/>
            <x v="472"/>
            <x v="474"/>
            <x v="476"/>
            <x v="478"/>
            <x v="480"/>
            <x v="482"/>
            <x v="484"/>
            <x v="486"/>
            <x v="488"/>
            <x v="490"/>
            <x v="492"/>
            <x v="494"/>
            <x v="496"/>
          </reference>
        </references>
      </pivotArea>
    </format>
    <format dxfId="43">
      <pivotArea dataOnly="0" labelOnly="1" outline="0" fieldPosition="0">
        <references count="1">
          <reference field="0" count="50">
            <x v="498"/>
            <x v="500"/>
            <x v="502"/>
            <x v="504"/>
            <x v="506"/>
            <x v="508"/>
            <x v="510"/>
            <x v="512"/>
            <x v="514"/>
            <x v="516"/>
            <x v="518"/>
            <x v="520"/>
            <x v="522"/>
            <x v="524"/>
            <x v="526"/>
            <x v="528"/>
            <x v="530"/>
            <x v="532"/>
            <x v="534"/>
            <x v="536"/>
            <x v="538"/>
            <x v="540"/>
            <x v="542"/>
            <x v="544"/>
            <x v="546"/>
            <x v="548"/>
            <x v="550"/>
            <x v="552"/>
            <x v="554"/>
            <x v="556"/>
            <x v="558"/>
            <x v="560"/>
            <x v="562"/>
            <x v="564"/>
            <x v="566"/>
            <x v="568"/>
            <x v="570"/>
            <x v="572"/>
            <x v="574"/>
            <x v="576"/>
            <x v="578"/>
            <x v="580"/>
            <x v="582"/>
            <x v="584"/>
            <x v="586"/>
            <x v="589"/>
            <x v="591"/>
            <x v="593"/>
            <x v="595"/>
            <x v="597"/>
          </reference>
        </references>
      </pivotArea>
    </format>
    <format dxfId="42">
      <pivotArea dataOnly="0" labelOnly="1" outline="0" fieldPosition="0">
        <references count="1">
          <reference field="0" count="50">
            <x v="599"/>
            <x v="601"/>
            <x v="603"/>
            <x v="605"/>
            <x v="607"/>
            <x v="609"/>
            <x v="611"/>
            <x v="613"/>
            <x v="615"/>
            <x v="617"/>
            <x v="619"/>
            <x v="621"/>
            <x v="623"/>
            <x v="625"/>
            <x v="627"/>
            <x v="629"/>
            <x v="631"/>
            <x v="633"/>
            <x v="635"/>
            <x v="637"/>
            <x v="639"/>
            <x v="641"/>
            <x v="643"/>
            <x v="645"/>
            <x v="647"/>
            <x v="649"/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</reference>
        </references>
      </pivotArea>
    </format>
    <format dxfId="41">
      <pivotArea dataOnly="0" labelOnly="1" outline="0" fieldPosition="0">
        <references count="1">
          <reference field="0" count="15"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</reference>
        </references>
      </pivotArea>
    </format>
    <format dxfId="40">
      <pivotArea dataOnly="0" labelOnly="1" outline="0" fieldPosition="0">
        <references count="1">
          <reference field="0" count="50">
            <x v="1"/>
            <x v="3"/>
            <x v="5"/>
            <x v="7"/>
            <x v="9"/>
            <x v="11"/>
            <x v="13"/>
            <x v="15"/>
            <x v="17"/>
            <x v="19"/>
            <x v="21"/>
            <x v="23"/>
            <x v="25"/>
            <x v="27"/>
            <x v="29"/>
            <x v="31"/>
            <x v="33"/>
            <x v="35"/>
            <x v="37"/>
            <x v="39"/>
            <x v="41"/>
            <x v="43"/>
            <x v="45"/>
            <x v="47"/>
            <x v="49"/>
            <x v="51"/>
            <x v="53"/>
            <x v="55"/>
            <x v="57"/>
            <x v="59"/>
            <x v="61"/>
            <x v="63"/>
            <x v="65"/>
            <x v="67"/>
            <x v="69"/>
            <x v="71"/>
            <x v="73"/>
            <x v="75"/>
            <x v="77"/>
            <x v="79"/>
            <x v="81"/>
            <x v="83"/>
            <x v="85"/>
            <x v="87"/>
            <x v="89"/>
            <x v="91"/>
            <x v="93"/>
            <x v="95"/>
            <x v="97"/>
            <x v="99"/>
          </reference>
        </references>
      </pivotArea>
    </format>
    <format dxfId="39">
      <pivotArea dataOnly="0" labelOnly="1" outline="0" fieldPosition="0">
        <references count="1">
          <reference field="0" count="50">
            <x v="101"/>
            <x v="103"/>
            <x v="105"/>
            <x v="107"/>
            <x v="109"/>
            <x v="111"/>
            <x v="113"/>
            <x v="115"/>
            <x v="117"/>
            <x v="119"/>
            <x v="121"/>
            <x v="123"/>
            <x v="125"/>
            <x v="127"/>
            <x v="129"/>
            <x v="131"/>
            <x v="133"/>
            <x v="135"/>
            <x v="137"/>
            <x v="139"/>
            <x v="141"/>
            <x v="143"/>
            <x v="145"/>
            <x v="147"/>
            <x v="149"/>
            <x v="151"/>
            <x v="153"/>
            <x v="155"/>
            <x v="157"/>
            <x v="159"/>
            <x v="161"/>
            <x v="163"/>
            <x v="165"/>
            <x v="167"/>
            <x v="169"/>
            <x v="171"/>
            <x v="173"/>
            <x v="175"/>
            <x v="177"/>
            <x v="179"/>
            <x v="181"/>
            <x v="183"/>
            <x v="185"/>
            <x v="187"/>
            <x v="189"/>
            <x v="191"/>
            <x v="193"/>
            <x v="195"/>
            <x v="197"/>
            <x v="199"/>
          </reference>
        </references>
      </pivotArea>
    </format>
    <format dxfId="38">
      <pivotArea dataOnly="0" labelOnly="1" outline="0" fieldPosition="0">
        <references count="1">
          <reference field="0" count="50">
            <x v="201"/>
            <x v="203"/>
            <x v="205"/>
            <x v="207"/>
            <x v="209"/>
            <x v="211"/>
            <x v="213"/>
            <x v="215"/>
            <x v="217"/>
            <x v="219"/>
            <x v="221"/>
            <x v="223"/>
            <x v="225"/>
            <x v="227"/>
            <x v="229"/>
            <x v="231"/>
            <x v="233"/>
            <x v="235"/>
            <x v="237"/>
            <x v="239"/>
            <x v="241"/>
            <x v="243"/>
            <x v="245"/>
            <x v="247"/>
            <x v="249"/>
            <x v="251"/>
            <x v="253"/>
            <x v="255"/>
            <x v="257"/>
            <x v="259"/>
            <x v="261"/>
            <x v="263"/>
            <x v="265"/>
            <x v="267"/>
            <x v="269"/>
            <x v="271"/>
            <x v="273"/>
            <x v="275"/>
            <x v="277"/>
            <x v="279"/>
            <x v="280"/>
            <x v="282"/>
            <x v="284"/>
            <x v="286"/>
            <x v="288"/>
            <x v="290"/>
            <x v="292"/>
            <x v="294"/>
            <x v="296"/>
            <x v="298"/>
          </reference>
        </references>
      </pivotArea>
    </format>
    <format dxfId="37">
      <pivotArea dataOnly="0" labelOnly="1" outline="0" fieldPosition="0">
        <references count="1">
          <reference field="0" count="50">
            <x v="300"/>
            <x v="302"/>
            <x v="304"/>
            <x v="306"/>
            <x v="308"/>
            <x v="310"/>
            <x v="312"/>
            <x v="314"/>
            <x v="316"/>
            <x v="318"/>
            <x v="320"/>
            <x v="321"/>
            <x v="323"/>
            <x v="325"/>
            <x v="326"/>
            <x v="329"/>
            <x v="331"/>
            <x v="333"/>
            <x v="335"/>
            <x v="337"/>
            <x v="339"/>
            <x v="341"/>
            <x v="343"/>
            <x v="345"/>
            <x v="347"/>
            <x v="349"/>
            <x v="351"/>
            <x v="353"/>
            <x v="355"/>
            <x v="357"/>
            <x v="359"/>
            <x v="361"/>
            <x v="363"/>
            <x v="365"/>
            <x v="367"/>
            <x v="369"/>
            <x v="372"/>
            <x v="374"/>
            <x v="376"/>
            <x v="378"/>
            <x v="379"/>
            <x v="381"/>
            <x v="383"/>
            <x v="385"/>
            <x v="387"/>
            <x v="389"/>
            <x v="391"/>
            <x v="393"/>
            <x v="395"/>
            <x v="397"/>
          </reference>
        </references>
      </pivotArea>
    </format>
    <format dxfId="36">
      <pivotArea dataOnly="0" labelOnly="1" outline="0" fieldPosition="0">
        <references count="1">
          <reference field="0" count="50">
            <x v="399"/>
            <x v="401"/>
            <x v="403"/>
            <x v="405"/>
            <x v="407"/>
            <x v="409"/>
            <x v="411"/>
            <x v="413"/>
            <x v="415"/>
            <x v="417"/>
            <x v="419"/>
            <x v="421"/>
            <x v="423"/>
            <x v="425"/>
            <x v="427"/>
            <x v="429"/>
            <x v="431"/>
            <x v="433"/>
            <x v="435"/>
            <x v="437"/>
            <x v="439"/>
            <x v="441"/>
            <x v="443"/>
            <x v="445"/>
            <x v="447"/>
            <x v="449"/>
            <x v="451"/>
            <x v="453"/>
            <x v="455"/>
            <x v="457"/>
            <x v="459"/>
            <x v="461"/>
            <x v="463"/>
            <x v="465"/>
            <x v="467"/>
            <x v="469"/>
            <x v="471"/>
            <x v="473"/>
            <x v="475"/>
            <x v="477"/>
            <x v="479"/>
            <x v="481"/>
            <x v="483"/>
            <x v="485"/>
            <x v="487"/>
            <x v="489"/>
            <x v="491"/>
            <x v="493"/>
            <x v="495"/>
            <x v="497"/>
          </reference>
        </references>
      </pivotArea>
    </format>
    <format dxfId="35">
      <pivotArea dataOnly="0" labelOnly="1" outline="0" fieldPosition="0">
        <references count="1">
          <reference field="0" count="50">
            <x v="499"/>
            <x v="501"/>
            <x v="503"/>
            <x v="505"/>
            <x v="507"/>
            <x v="509"/>
            <x v="511"/>
            <x v="513"/>
            <x v="515"/>
            <x v="517"/>
            <x v="519"/>
            <x v="521"/>
            <x v="523"/>
            <x v="525"/>
            <x v="527"/>
            <x v="529"/>
            <x v="531"/>
            <x v="533"/>
            <x v="535"/>
            <x v="537"/>
            <x v="539"/>
            <x v="541"/>
            <x v="543"/>
            <x v="545"/>
            <x v="547"/>
            <x v="549"/>
            <x v="551"/>
            <x v="553"/>
            <x v="555"/>
            <x v="557"/>
            <x v="559"/>
            <x v="561"/>
            <x v="563"/>
            <x v="565"/>
            <x v="567"/>
            <x v="569"/>
            <x v="571"/>
            <x v="573"/>
            <x v="575"/>
            <x v="577"/>
            <x v="579"/>
            <x v="581"/>
            <x v="583"/>
            <x v="585"/>
            <x v="587"/>
            <x v="588"/>
            <x v="590"/>
            <x v="592"/>
            <x v="594"/>
            <x v="596"/>
          </reference>
        </references>
      </pivotArea>
    </format>
    <format dxfId="34">
      <pivotArea dataOnly="0" labelOnly="1" outline="0" fieldPosition="0">
        <references count="1">
          <reference field="0" count="50">
            <x v="598"/>
            <x v="600"/>
            <x v="602"/>
            <x v="604"/>
            <x v="606"/>
            <x v="608"/>
            <x v="610"/>
            <x v="612"/>
            <x v="614"/>
            <x v="616"/>
            <x v="618"/>
            <x v="620"/>
            <x v="622"/>
            <x v="624"/>
            <x v="626"/>
            <x v="628"/>
            <x v="630"/>
            <x v="632"/>
            <x v="634"/>
            <x v="636"/>
            <x v="638"/>
            <x v="640"/>
            <x v="642"/>
            <x v="644"/>
            <x v="646"/>
            <x v="648"/>
            <x v="649"/>
            <x v="650"/>
            <x v="651"/>
            <x v="652"/>
            <x v="653"/>
            <x v="654"/>
            <x v="655"/>
            <x v="656"/>
            <x v="657"/>
            <x v="658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</reference>
        </references>
      </pivotArea>
    </format>
    <format dxfId="33">
      <pivotArea dataOnly="0" labelOnly="1" outline="0" fieldPosition="0">
        <references count="1">
          <reference field="0" count="50"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  <x v="700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</reference>
        </references>
      </pivotArea>
    </format>
    <format dxfId="32">
      <pivotArea dataOnly="0" labelOnly="1" outline="0" fieldPosition="0">
        <references count="1">
          <reference field="0" count="50"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</reference>
        </references>
      </pivotArea>
    </format>
    <format dxfId="31">
      <pivotArea dataOnly="0" labelOnly="1" outline="0" fieldPosition="0">
        <references count="1">
          <reference field="0" count="50"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</reference>
        </references>
      </pivotArea>
    </format>
    <format dxfId="30">
      <pivotArea dataOnly="0" labelOnly="1" outline="0" fieldPosition="0">
        <references count="1">
          <reference field="0" count="50"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</reference>
        </references>
      </pivotArea>
    </format>
    <format dxfId="29">
      <pivotArea dataOnly="0" labelOnly="1" outline="0" fieldPosition="0">
        <references count="1">
          <reference field="0" count="50"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</reference>
        </references>
      </pivotArea>
    </format>
    <format dxfId="28">
      <pivotArea dataOnly="0" labelOnly="1" outline="0" fieldPosition="0">
        <references count="1">
          <reference field="0" count="50"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</reference>
        </references>
      </pivotArea>
    </format>
    <format dxfId="27">
      <pivotArea dataOnly="0" labelOnly="1" outline="0" fieldPosition="0">
        <references count="1">
          <reference field="0" count="50"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</reference>
        </references>
      </pivotArea>
    </format>
    <format dxfId="26">
      <pivotArea dataOnly="0" labelOnly="1" outline="0" fieldPosition="0">
        <references count="1">
          <reference field="0" count="38"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</reference>
        </references>
      </pivotArea>
    </format>
    <format dxfId="25">
      <pivotArea dataOnly="0" labelOnly="1" outline="0" fieldPosition="0">
        <references count="1">
          <reference field="0" count="50">
            <x v="43"/>
            <x v="44"/>
            <x v="45"/>
            <x v="46"/>
            <x v="47"/>
            <x v="48"/>
            <x v="49"/>
            <x v="50"/>
            <x v="51"/>
            <x v="148"/>
            <x v="149"/>
            <x v="150"/>
            <x v="151"/>
            <x v="152"/>
            <x v="153"/>
            <x v="154"/>
            <x v="155"/>
            <x v="252"/>
            <x v="253"/>
            <x v="254"/>
            <x v="255"/>
            <x v="256"/>
            <x v="257"/>
            <x v="258"/>
            <x v="259"/>
            <x v="354"/>
            <x v="355"/>
            <x v="356"/>
            <x v="357"/>
            <x v="358"/>
            <x v="359"/>
            <x v="360"/>
            <x v="361"/>
            <x v="458"/>
            <x v="459"/>
            <x v="460"/>
            <x v="461"/>
            <x v="462"/>
            <x v="463"/>
            <x v="464"/>
            <x v="465"/>
            <x v="466"/>
            <x v="562"/>
            <x v="563"/>
            <x v="564"/>
            <x v="565"/>
            <x v="566"/>
            <x v="567"/>
            <x v="568"/>
            <x v="569"/>
          </reference>
        </references>
      </pivotArea>
    </format>
    <format dxfId="24">
      <pivotArea dataOnly="0" labelOnly="1" outline="0" fieldPosition="0">
        <references count="1">
          <reference field="0" count="35">
            <x v="570"/>
            <x v="571"/>
            <x v="659"/>
            <x v="660"/>
            <x v="661"/>
            <x v="662"/>
            <x v="711"/>
            <x v="712"/>
            <x v="713"/>
            <x v="714"/>
            <x v="763"/>
            <x v="764"/>
            <x v="765"/>
            <x v="766"/>
            <x v="815"/>
            <x v="816"/>
            <x v="817"/>
            <x v="818"/>
            <x v="868"/>
            <x v="869"/>
            <x v="870"/>
            <x v="871"/>
            <x v="872"/>
            <x v="921"/>
            <x v="922"/>
            <x v="923"/>
            <x v="924"/>
            <x v="974"/>
            <x v="975"/>
            <x v="976"/>
            <x v="977"/>
            <x v="1026"/>
            <x v="1027"/>
            <x v="1028"/>
            <x v="1029"/>
          </reference>
        </references>
      </pivotArea>
    </format>
    <format dxfId="23">
      <pivotArea dataOnly="0" labelOnly="1" grandRow="1" outline="0" fieldPosition="0"/>
    </format>
    <format dxfId="22">
      <pivotArea dataOnly="0" labelOnly="1" outline="0" fieldPosition="0">
        <references count="1">
          <reference field="0" count="1">
            <x v="1064"/>
          </reference>
        </references>
      </pivotArea>
    </format>
    <format dxfId="21">
      <pivotArea dataOnly="0" labelOnly="1" outline="0" fieldPosition="0">
        <references count="1">
          <reference field="0" count="1">
            <x v="1065"/>
          </reference>
        </references>
      </pivotArea>
    </format>
    <format dxfId="20">
      <pivotArea dataOnly="0" labelOnly="1" outline="0" fieldPosition="0">
        <references count="1">
          <reference field="0" count="0"/>
        </references>
      </pivotArea>
    </format>
    <format dxfId="19">
      <pivotArea dataOnly="0" labelOnly="1" outline="0" fieldPosition="0">
        <references count="1">
          <reference field="0" count="1">
            <x v="1066"/>
          </reference>
        </references>
      </pivotArea>
    </format>
    <format dxfId="18">
      <pivotArea dataOnly="0" labelOnly="1" outline="0" fieldPosition="0">
        <references count="1">
          <reference field="0" count="1">
            <x v="1067"/>
          </reference>
        </references>
      </pivotArea>
    </format>
    <format dxfId="17">
      <pivotArea dataOnly="0" labelOnly="1" outline="0" fieldPosition="0">
        <references count="1">
          <reference field="0" count="1">
            <x v="1068"/>
          </reference>
        </references>
      </pivotArea>
    </format>
    <format dxfId="16">
      <pivotArea dataOnly="0" labelOnly="1" outline="0" fieldPosition="0">
        <references count="1">
          <reference field="0" count="1">
            <x v="1070"/>
          </reference>
        </references>
      </pivotArea>
    </format>
    <format dxfId="15">
      <pivotArea dataOnly="0" labelOnly="1" outline="0" fieldPosition="0">
        <references count="1">
          <reference field="0" count="1">
            <x v="1071"/>
          </reference>
        </references>
      </pivotArea>
    </format>
    <format dxfId="14">
      <pivotArea dataOnly="0" labelOnly="1" outline="0" fieldPosition="0">
        <references count="1">
          <reference field="0" count="2">
            <x v="1072"/>
            <x v="1073"/>
          </reference>
        </references>
      </pivotArea>
    </format>
    <format dxfId="13">
      <pivotArea dataOnly="0" labelOnly="1" outline="0" fieldPosition="0">
        <references count="1">
          <reference field="0" count="1">
            <x v="1075"/>
          </reference>
        </references>
      </pivotArea>
    </format>
    <format dxfId="12">
      <pivotArea dataOnly="0" labelOnly="1" outline="0" fieldPosition="0">
        <references count="1">
          <reference field="0" count="2">
            <x v="1076"/>
            <x v="1077"/>
          </reference>
        </references>
      </pivotArea>
    </format>
    <format dxfId="11">
      <pivotArea dataOnly="0" labelOnly="1" outline="0" fieldPosition="0">
        <references count="1">
          <reference field="0" count="2">
            <x v="1079"/>
            <x v="1080"/>
          </reference>
        </references>
      </pivotArea>
    </format>
    <format dxfId="10">
      <pivotArea dataOnly="0" labelOnly="1" outline="0" fieldPosition="0">
        <references count="1">
          <reference field="0" count="1">
            <x v="1081"/>
          </reference>
        </references>
      </pivotArea>
    </format>
    <format dxfId="9">
      <pivotArea dataOnly="0" labelOnly="1" outline="0" fieldPosition="0">
        <references count="1">
          <reference field="0" count="1">
            <x v="1083"/>
          </reference>
        </references>
      </pivotArea>
    </format>
    <format dxfId="8">
      <pivotArea dataOnly="0" labelOnly="1" outline="0" fieldPosition="0">
        <references count="1">
          <reference field="0" count="1">
            <x v="1084"/>
          </reference>
        </references>
      </pivotArea>
    </format>
    <format dxfId="7">
      <pivotArea dataOnly="0" labelOnly="1" outline="0" fieldPosition="0">
        <references count="1">
          <reference field="0" count="2">
            <x v="1085"/>
            <x v="1086"/>
          </reference>
        </references>
      </pivotArea>
    </format>
    <format dxfId="6">
      <pivotArea dataOnly="0" labelOnly="1" outline="0" fieldPosition="0">
        <references count="1">
          <reference field="4" count="0"/>
        </references>
      </pivotArea>
    </format>
    <format dxfId="5">
      <pivotArea dataOnly="0" labelOnly="1" outline="0" fieldPosition="0">
        <references count="1">
          <reference field="0" count="2">
            <x v="1088"/>
            <x v="1089"/>
          </reference>
        </references>
      </pivotArea>
    </format>
    <format dxfId="4">
      <pivotArea dataOnly="0" labelOnly="1" outline="0" fieldPosition="0">
        <references count="1">
          <reference field="0" count="1">
            <x v="1090"/>
          </reference>
        </references>
      </pivotArea>
    </format>
    <format dxfId="3">
      <pivotArea dataOnly="0" labelOnly="1" outline="0" fieldPosition="0">
        <references count="1">
          <reference field="0" count="0"/>
        </references>
      </pivotArea>
    </format>
    <format dxfId="2">
      <pivotArea field="4" type="button" dataOnly="0" labelOnly="1" outline="0" axis="axisPage" fieldPosition="0"/>
    </format>
    <format dxfId="1">
      <pivotArea field="7" type="button" dataOnly="0" labelOnly="1" outline="0" axis="axisPage" fieldPosition="1"/>
    </format>
    <format dxfId="0">
      <pivotArea field="1" type="button" dataOnly="0" labelOnly="1" outline="0" axis="axisPage" fieldPosition="2"/>
    </format>
  </formats>
  <pivotTableStyleInfo name="PivotStyleMedium23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7" dT="2025-01-02T13:05:55.31" personId="{3D254539-3742-496E-B750-FBEB7BBFFB1C}" id="{5D9F70D5-ECD2-478D-8A8E-101DDDBFC7EB}">
    <text>Portaria n.º 355-B/2024/1, de 27/12</text>
  </threadedComment>
  <threadedComment ref="F17" dT="2025-01-02T13:07:03.87" personId="{3D254539-3742-496E-B750-FBEB7BBFFB1C}" id="{FEE791B9-F229-4BC1-A77E-AE804FBF7E77}">
    <text>Portaria n.º 355-A/2024/1, de 27/12</text>
  </threadedComment>
  <threadedComment ref="J17" dT="2025-01-02T13:07:57.88" personId="{3D254539-3742-496E-B750-FBEB7BBFFB1C}" id="{5364100B-6694-46C7-8AAB-C6B0EEC06B4C}">
    <text>Portaria n.º 355-B/2024/1, de 27/12</text>
  </threadedComment>
  <threadedComment ref="L17" dT="2024-09-09T10:15:23.57" personId="{270BC64C-2985-45E7-BA15-5A5CF577C908}" id="{47F78FF7-6562-412D-A151-1FA8C09B06D7}">
    <text>Portaria n.º 355-A/2024/1, de 27/12</text>
  </threadedComment>
  <threadedComment ref="R17" dT="2024-09-09T10:15:23.57" personId="{270BC64C-2985-45E7-BA15-5A5CF577C908}" id="{07E2612F-F2F9-44DD-B29F-C4F215A8DA32}">
    <text>Portaria n.º 355-A/2024/1, de 27/12</text>
  </threadedComment>
  <threadedComment ref="X17" dT="2024-09-09T10:15:23.57" personId="{270BC64C-2985-45E7-BA15-5A5CF577C908}" id="{76F089B6-91F7-41F8-92DD-2E9A70DE1B5B}">
    <text>Portaria n.º 355-A/2024/1, de 27/12</text>
  </threadedComment>
  <threadedComment ref="AD17" dT="2025-01-02T13:12:01.04" personId="{3D254539-3742-496E-B750-FBEB7BBFFB1C}" id="{BD30B8F7-8166-4747-8E2A-209FF5C84FC7}">
    <text>Portaria n.º 355-A/2024/1, de 27/12</text>
  </threadedComment>
  <threadedComment ref="AK17" dT="2025-01-02T13:12:58.99" personId="{3D254539-3742-496E-B750-FBEB7BBFFB1C}" id="{22F13497-F0B6-4E48-8E66-0F20DC231414}">
    <text>Portaria n.º 355-A/2024/1, de 27/12</text>
  </threadedComment>
  <threadedComment ref="AQ17" dT="2025-01-02T13:15:05.32" personId="{3D254539-3742-496E-B750-FBEB7BBFFB1C}" id="{A49ADB03-3AD9-4ABA-A2CF-D075A08F5698}">
    <text>Portaria n.º 355-A/2024/1, de 27/12</text>
  </threadedComment>
  <threadedComment ref="AW17" dT="2025-01-02T13:15:15.39" personId="{3D254539-3742-496E-B750-FBEB7BBFFB1C}" id="{84E4AC4F-75E8-4148-8A19-C8792E89B1E5}">
    <text>Portaria n.º 355-A/2024/1, de 27/12</text>
  </threadedComment>
  <threadedComment ref="BC17" dT="2025-01-02T13:16:19.84" personId="{3D254539-3742-496E-B750-FBEB7BBFFB1C}" id="{36B0D40E-7ADC-4C56-BFEA-5A6007ADD969}">
    <text>Portaria n.º 355-A/2024/1, de 27/12</text>
  </threadedComment>
  <threadedComment ref="BI17" dT="2025-01-02T13:18:03.74" personId="{3D254539-3742-496E-B750-FBEB7BBFFB1C}" id="{40879DDE-689A-49CB-A31A-4800B1034EB0}">
    <text>Portaria n.º 355-A/2024/1, de 27/12</text>
  </threadedComment>
  <threadedComment ref="BO17" dT="2025-01-02T13:18:48.30" personId="{3D254539-3742-496E-B750-FBEB7BBFFB1C}" id="{405E11EF-2DC0-419E-8D05-A6D2CD23280C}">
    <text>Portaria n.º 355-A/2024/1, de 27/12</text>
  </threadedComment>
  <threadedComment ref="CA17" dT="2025-01-02T13:20:02.78" personId="{3D254539-3742-496E-B750-FBEB7BBFFB1C}" id="{EBC82714-0A77-44E0-A726-08AC7351633E}">
    <text>Portaria n.º 355-A/2024/1, de 27/12</text>
  </threadedComment>
  <threadedComment ref="F18" dT="2024-09-09T10:15:23.57" personId="{270BC64C-2985-45E7-BA15-5A5CF577C908}" id="{9C921A99-8840-409C-9DB0-1120D1590C66}">
    <text>Portaria n.º 210-A/2024/1, de 13 de setembro</text>
  </threadedComment>
  <threadedComment ref="L18" dT="2024-09-09T10:15:23.57" personId="{270BC64C-2985-45E7-BA15-5A5CF577C908}" id="{FC1CB3A4-9708-4F25-AE38-C223D90AA3F4}">
    <text>Portaria n.º 210-A/2024/1, de 13 de setembro</text>
  </threadedComment>
  <threadedComment ref="R18" dT="2024-09-09T10:15:23.57" personId="{270BC64C-2985-45E7-BA15-5A5CF577C908}" id="{C9958D8C-EA87-4A53-9BD6-806F958BF81D}">
    <text>Portaria n.º 210-A/2024/1, de 13 de setembro</text>
  </threadedComment>
  <threadedComment ref="X18" dT="2024-09-09T10:15:23.57" personId="{270BC64C-2985-45E7-BA15-5A5CF577C908}" id="{65484204-290D-4C83-B7F3-2DAEF01BF392}">
    <text>Portaria n.º 210-A/2024/1, de 13 de setembro</text>
  </threadedComment>
  <threadedComment ref="AD18" dT="2024-09-09T10:15:23.57" personId="{270BC64C-2985-45E7-BA15-5A5CF577C908}" id="{749C54E3-DAF6-4ED5-94AA-B8EE98091E7F}">
    <text>Portaria n.º 210-A/2024/1, de 13 de setembro</text>
  </threadedComment>
  <threadedComment ref="AK18" dT="2024-09-09T10:15:23.57" personId="{270BC64C-2985-45E7-BA15-5A5CF577C908}" id="{464E09D2-E7B3-4F76-9DCE-ED7E71B82667}">
    <text>Portaria n.º 210-A/2024/1, de 13 de setembro</text>
  </threadedComment>
  <threadedComment ref="AQ18" dT="2024-09-09T10:15:23.57" personId="{270BC64C-2985-45E7-BA15-5A5CF577C908}" id="{5A011C98-E3D7-4704-90F1-089FA488DEA2}">
    <text>Portaria n.º 210-A/2024/1, de 13 de setembro</text>
  </threadedComment>
  <threadedComment ref="AW18" dT="2024-09-09T10:15:23.57" personId="{270BC64C-2985-45E7-BA15-5A5CF577C908}" id="{43B126BF-5303-4B75-B35B-EC8E58D95E3C}">
    <text>Portaria n.º 210-A/2024/1, de 13 de setembro</text>
  </threadedComment>
  <threadedComment ref="BC18" dT="2024-09-09T10:15:23.57" personId="{270BC64C-2985-45E7-BA15-5A5CF577C908}" id="{EB6E8210-3118-4740-821C-7A789B37FCA2}">
    <text>Portaria n.º 210-A/2024/1, de 13 de setembro</text>
  </threadedComment>
  <threadedComment ref="BI18" dT="2024-09-09T10:15:23.57" personId="{270BC64C-2985-45E7-BA15-5A5CF577C908}" id="{01D23C93-ABCE-44E6-A671-0D33E55210AB}">
    <text>Portaria n.º 210-A/2024/1, de 13 de setembro</text>
  </threadedComment>
  <threadedComment ref="BO18" dT="2024-09-09T10:15:23.57" personId="{270BC64C-2985-45E7-BA15-5A5CF577C908}" id="{1D52129B-4C24-4B1E-A5A3-C59215465188}">
    <text>Portaria n.º 210-A/2024/1, de 13 de setembro</text>
  </threadedComment>
  <threadedComment ref="CA18" dT="2024-09-09T10:35:12.18" personId="{270BC64C-2985-45E7-BA15-5A5CF577C908}" id="{E9DEA2D1-79BD-4520-AD05-D427E6935BF9}">
    <text>Portaria n.º 203-A/2024/1, de 8 de setembro</text>
  </threadedComment>
  <threadedComment ref="F19" dT="2024-09-09T10:15:23.57" personId="{270BC64C-2985-45E7-BA15-5A5CF577C908}" id="{0243E790-3CF0-44DD-8659-FAFA019338D1}">
    <text>Portaria n.º 203-A/2024/1, de 8 de setembro</text>
  </threadedComment>
  <threadedComment ref="L19" dT="2024-09-09T10:29:35.24" personId="{270BC64C-2985-45E7-BA15-5A5CF577C908}" id="{C915CC3A-1B96-48EC-B9A3-CAFA277A9345}">
    <text>Portaria n.º 203-A/2024/1, de 8 de setembro</text>
  </threadedComment>
  <threadedComment ref="R19" dT="2024-09-09T10:29:47.28" personId="{270BC64C-2985-45E7-BA15-5A5CF577C908}" id="{2AFFDEA1-1319-42F8-B888-290EDE45EFB7}">
    <text>Portaria n.º 203-A/2024/1, de 8 de setembro</text>
  </threadedComment>
  <threadedComment ref="X19" dT="2024-09-09T10:31:03.17" personId="{270BC64C-2985-45E7-BA15-5A5CF577C908}" id="{3C50E61D-2DE3-4863-BFE8-3E61D07CB9FC}">
    <text>Portaria n.º 203-A/2024/1, de 8 de setembro</text>
  </threadedComment>
  <threadedComment ref="AD19" dT="2024-09-09T10:32:55.20" personId="{270BC64C-2985-45E7-BA15-5A5CF577C908}" id="{9D679B4E-7F29-4CB7-B74B-0B767E40999C}">
    <text>Portaria n.º 203-A/2024/1, de 8 de setembro</text>
  </threadedComment>
  <threadedComment ref="AK19" dT="2024-09-09T10:34:52.36" personId="{270BC64C-2985-45E7-BA15-5A5CF577C908}" id="{5686591F-2456-43F5-952D-A0ACB67E5108}">
    <text>Portaria n.º 203-A/2024/1, de 8 de setembro</text>
  </threadedComment>
  <threadedComment ref="AQ19" dT="2024-09-09T10:33:21.53" personId="{270BC64C-2985-45E7-BA15-5A5CF577C908}" id="{358AB93C-9A24-45D7-BE0C-D60EA94A83B6}">
    <text>Portaria n.º 203-A/2024/1, de 8 de setembro</text>
  </threadedComment>
  <threadedComment ref="AW19" dT="2024-09-09T10:34:43.96" personId="{270BC64C-2985-45E7-BA15-5A5CF577C908}" id="{3E89E109-2562-4547-A156-13DA9F0A996E}">
    <text>Portaria n.º 203-A/2024/1, de 8 de setembro</text>
  </threadedComment>
  <threadedComment ref="BC19" dT="2024-09-09T10:35:26.32" personId="{270BC64C-2985-45E7-BA15-5A5CF577C908}" id="{901038B2-435D-4DAF-8941-71CB7E23778D}">
    <text>Portaria n.º 203-A/2024/1, de 8 de setembro</text>
  </threadedComment>
  <threadedComment ref="BI19" dT="2024-09-09T10:35:30.37" personId="{270BC64C-2985-45E7-BA15-5A5CF577C908}" id="{7B693CA8-8A0A-49F4-802F-A2D9EB72816D}">
    <text>Portaria n.º 203-A/2024/1, de 8 de setembro</text>
  </threadedComment>
  <threadedComment ref="BO19" dT="2024-09-09T10:35:37.36" personId="{270BC64C-2985-45E7-BA15-5A5CF577C908}" id="{6EBA93E0-3141-4F93-8C6A-B0576E49E08C}">
    <text>Portaria n.º 203-A/2024/1, de 8 de setembro</text>
  </threadedComment>
  <threadedComment ref="CA19" dT="2024-09-09T10:35:12.18" personId="{270BC64C-2985-45E7-BA15-5A5CF577C908}" id="{20A3AFBA-644C-4A44-BC7D-6446DA37C62D}">
    <text>Portaria n.º 203-A/2024/1, de 8 de setembro</text>
  </threadedComment>
  <threadedComment ref="F20" dT="2024-08-26T22:36:27.92" personId="{3D254539-3742-496E-B750-FBEB7BBFFB1C}" id="{5F675252-8CE5-4D4A-B4FA-5E29384F5DE3}">
    <text>Portaria n.º 189-A/2024/1, de 23/08</text>
  </threadedComment>
  <threadedComment ref="L20" dT="2024-08-26T22:36:39.10" personId="{3D254539-3742-496E-B750-FBEB7BBFFB1C}" id="{E61F77B6-785C-4581-A2D3-87A5731BFC4E}">
    <text>Portaria n.º 189-A/2024/1, de 23/08</text>
  </threadedComment>
  <threadedComment ref="R20" dT="2024-08-26T22:38:37.99" personId="{3D254539-3742-496E-B750-FBEB7BBFFB1C}" id="{64329EE0-478B-410F-9BE6-D2E447F45815}">
    <text>Portaria n.º 189-A/2024/1, de 23/08</text>
  </threadedComment>
  <threadedComment ref="X20" dT="2024-08-26T22:38:37.99" personId="{3D254539-3742-496E-B750-FBEB7BBFFB1C}" id="{4730EDE2-75B8-4F4A-B663-AD6B6C3182C9}">
    <text>Portaria n.º 189-A/2024/1, de 23/08</text>
  </threadedComment>
  <threadedComment ref="AD20" dT="2024-08-26T22:41:16.77" personId="{3D254539-3742-496E-B750-FBEB7BBFFB1C}" id="{FD101E3C-9B65-4024-99C1-31869739036E}">
    <text>Portaria n.º 189-A/2024/1, de 23/08</text>
  </threadedComment>
  <threadedComment ref="AK20" dT="2024-08-26T22:42:17.07" personId="{3D254539-3742-496E-B750-FBEB7BBFFB1C}" id="{2BEFFA07-66B6-4E15-9960-4725EB508D8F}">
    <text>Portaria n.º 189-A/2024/1, de 23/08</text>
  </threadedComment>
  <threadedComment ref="AQ20" dT="2024-08-26T22:43:27.49" personId="{3D254539-3742-496E-B750-FBEB7BBFFB1C}" id="{99C31082-3CF4-42C8-8800-9D4C1D6FCF1A}">
    <text>Portaria n.º 189-A/2024/1, de 23/08</text>
  </threadedComment>
  <threadedComment ref="AW20" dT="2024-08-26T22:44:42.82" personId="{3D254539-3742-496E-B750-FBEB7BBFFB1C}" id="{57612EAD-9E7C-4ABF-A2B4-293E9CC4F8C1}">
    <text>Portaria n.º 189-A/2024/1, de 23/08</text>
  </threadedComment>
  <threadedComment ref="BC20" dT="2024-08-26T22:44:42.82" personId="{3D254539-3742-496E-B750-FBEB7BBFFB1C}" id="{22C1907F-EC57-4766-B23B-A20ED8D80177}">
    <text>Portaria n.º 189-A/2024/1, de 23/08</text>
  </threadedComment>
  <threadedComment ref="BI20" dT="2024-08-26T22:49:22.68" personId="{3D254539-3742-496E-B750-FBEB7BBFFB1C}" id="{A48902DC-B77F-42D5-AFAD-3E480B987C66}">
    <text>Portaria n.º 189-A/2024/1, de 23/08</text>
  </threadedComment>
  <threadedComment ref="BO20" dT="2024-08-26T22:50:51.63" personId="{3D254539-3742-496E-B750-FBEB7BBFFB1C}" id="{D47A13B2-BD55-4F68-AED0-0C6CB02EF2DD}">
    <text>Portaria n.º 189-A/2024/1, de 23/08</text>
  </threadedComment>
  <threadedComment ref="CA20" dT="2024-08-26T22:42:17.07" personId="{3D254539-3742-496E-B750-FBEB7BBFFB1C}" id="{50F98D6C-F7D5-4B17-A782-EAA12A67F45C}">
    <text>Portaria n.º 189-A/2024/1, de 23/08</text>
  </threadedComment>
  <threadedComment ref="P21" dT="2024-02-07T11:53:01.02" personId="{3D254539-3742-496E-B750-FBEB7BBFFB1C}" id="{5140B742-365A-4D0D-8026-097EB0FEB7DB}">
    <text>Portaria n.º 36-A/2024, de 31 janeiro</text>
  </threadedComment>
  <threadedComment ref="D24" dT="2023-12-07T12:55:13.45" personId="{3D254539-3742-496E-B750-FBEB7BBFFB1C}" id="{4F230A38-B29F-4E87-BD41-0451C8E1EFE0}">
    <text>Portaria n.º 288-A/2023, de 25/09</text>
  </threadedComment>
  <threadedComment ref="J24" dT="2023-12-07T12:56:49.36" personId="{3D254539-3742-496E-B750-FBEB7BBFFB1C}" id="{0DB3A58C-ED38-4E1D-A777-B7E0305B058C}">
    <text>Portaria n.º 288-A/2023, de 25/09</text>
  </threadedComment>
  <threadedComment ref="P24" dT="2023-12-07T15:25:04.32" personId="{3D254539-3742-496E-B750-FBEB7BBFFB1C}" id="{770D570F-55C7-4D24-A0BC-C3B72962F888}">
    <text>Portaria n.º 288-A/2023, de 25/09</text>
  </threadedComment>
  <threadedComment ref="D25" dT="2023-12-06T17:07:43.66" personId="{3D254539-3742-496E-B750-FBEB7BBFFB1C}" id="{42A5B52C-67EE-4A76-89FE-0213E5916474}">
    <text>Portaria n.º 244-B/2023, de 28 julho</text>
  </threadedComment>
  <threadedComment ref="F25" dT="2023-12-07T12:57:40.05" personId="{3D254539-3742-496E-B750-FBEB7BBFFB1C}" id="{085C1B10-40DE-4F68-8380-18CF8A9A25BC}">
    <text>Portaria n.º 244-A/2023, de 28/07</text>
  </threadedComment>
  <threadedComment ref="J25" dT="2023-12-07T12:53:29.49" personId="{3D254539-3742-496E-B750-FBEB7BBFFB1C}" id="{B9F636BC-8D47-425F-89B8-840F90BC7A4D}">
    <text>Portaria n.º 244-B/2023, de 28 julho</text>
  </threadedComment>
  <threadedComment ref="L25" dT="2023-12-07T12:57:40.05" personId="{3D254539-3742-496E-B750-FBEB7BBFFB1C}" id="{10F86921-EC94-4A07-985F-0FECB025F62B}">
    <text>Portaria n.º 244-A/2023, de 28/07</text>
  </threadedComment>
  <threadedComment ref="P25" dT="2023-12-07T15:25:40.39" personId="{3D254539-3742-496E-B750-FBEB7BBFFB1C}" id="{A85241AE-EE62-4EE5-9D20-1E3F33B09D9F}">
    <text xml:space="preserve">Portaria n.º 244-B/2023, de 28 julho
</text>
  </threadedComment>
  <threadedComment ref="R25" dT="2023-12-07T12:57:40.05" personId="{3D254539-3742-496E-B750-FBEB7BBFFB1C}" id="{C2029E46-7579-473A-A802-22511A7DD98F}">
    <text>Portaria n.º 244-A/2023, de 28/07</text>
  </threadedComment>
  <threadedComment ref="X25" dT="2023-12-07T12:57:40.05" personId="{3D254539-3742-496E-B750-FBEB7BBFFB1C}" id="{8970D4AA-C277-4F61-987E-894112BDC425}">
    <text>Portaria n.º 244-A/2023, de 28/07</text>
  </threadedComment>
  <threadedComment ref="AD25" dT="2024-01-03T17:14:40.44" personId="{3D254539-3742-496E-B750-FBEB7BBFFB1C}" id="{B7DC6DAC-BBD2-4327-BA39-1E874E5578C3}">
    <text>Portaria n.º 244-A/2023, de 28/07</text>
  </threadedComment>
  <threadedComment ref="AK25" dT="2024-01-03T17:14:40.44" personId="{3D254539-3742-496E-B750-FBEB7BBFFB1C}" id="{C53E20A3-71D6-4F51-9C05-57E58F303610}">
    <text>Portaria n.º 244-A/2023, de 28/07</text>
  </threadedComment>
  <threadedComment ref="AQ25" dT="2024-01-03T17:14:40.44" personId="{3D254539-3742-496E-B750-FBEB7BBFFB1C}" id="{419A1942-BBC2-4AB1-A022-024BD4A86AB4}">
    <text>Portaria n.º 244-A/2023, de 28/07</text>
  </threadedComment>
  <threadedComment ref="AW25" dT="2024-01-08T11:51:18.16" personId="{3D254539-3742-496E-B750-FBEB7BBFFB1C}" id="{EB9DC0FF-4A9E-4F81-A0CC-4588AD21AB13}">
    <text>Portaria n.º 244-A/2023, de 28/07</text>
  </threadedComment>
  <threadedComment ref="BC25" dT="2024-01-08T11:51:18.16" personId="{3D254539-3742-496E-B750-FBEB7BBFFB1C}" id="{66F1A4FE-2391-4668-B32D-DE996DBD4F5A}">
    <text>Portaria n.º 244-A/2023, de 28/07</text>
  </threadedComment>
  <threadedComment ref="BI25" dT="2024-01-08T11:51:18.16" personId="{3D254539-3742-496E-B750-FBEB7BBFFB1C}" id="{5D1FE97B-2CF7-47F3-9EBB-852B30681E03}">
    <text>Portaria n.º 244-A/2023, de 28/07</text>
  </threadedComment>
  <threadedComment ref="BO25" dT="2024-01-08T11:51:18.16" personId="{3D254539-3742-496E-B750-FBEB7BBFFB1C}" id="{7C0EC610-4B3E-42E1-B97A-4042BB80FB85}">
    <text>Portaria n.º 244-A/2023, de 28/07</text>
  </threadedComment>
  <threadedComment ref="CA25" dT="2024-01-08T11:51:18.16" personId="{3D254539-3742-496E-B750-FBEB7BBFFB1C}" id="{E14B5EBA-1BA8-4EC9-BDE2-627DCA62D9A1}">
    <text>Portaria n.º 244-A/2023, de 28/07</text>
  </threadedComment>
  <threadedComment ref="D26" dT="2023-12-06T17:08:37.44" personId="{3D254539-3742-496E-B750-FBEB7BBFFB1C}" id="{2A615271-51CA-438B-B84B-7CC2501EC92C}">
    <text>Portaria nº 187-C/2023, de 3 julho</text>
  </threadedComment>
  <threadedComment ref="F26" dT="2023-12-07T12:57:56.04" personId="{3D254539-3742-496E-B750-FBEB7BBFFB1C}" id="{F70852B0-107A-4A28-BE75-1A5093C8E6C1}">
    <text>Portaria n.º 187-B/2023, de 03/07</text>
  </threadedComment>
  <threadedComment ref="J26" dT="2023-12-07T12:52:55.12" personId="{3D254539-3742-496E-B750-FBEB7BBFFB1C}" id="{42FDD1EE-C2CF-47D6-985A-EAE7E6402167}">
    <text>Portaria nº 187-C/2023, de 3 julho</text>
  </threadedComment>
  <threadedComment ref="L26" dT="2023-12-07T12:57:56.04" personId="{3D254539-3742-496E-B750-FBEB7BBFFB1C}" id="{71AFC39D-F78E-4C41-A482-B111DA2C00A7}">
    <text>Portaria n.º 187-B/2023, de 03/07</text>
  </threadedComment>
  <threadedComment ref="P26" dT="2023-12-07T15:26:01.95" personId="{3D254539-3742-496E-B750-FBEB7BBFFB1C}" id="{9F980EB0-E29F-4A17-8CFD-3A9CFB3F9971}">
    <text>Portaria nº 187-C/2023, de 3 julho</text>
  </threadedComment>
  <threadedComment ref="R26" dT="2023-12-07T12:57:56.04" personId="{3D254539-3742-496E-B750-FBEB7BBFFB1C}" id="{DE5BC2E1-840E-47AC-AF1F-E20B5514113D}">
    <text>Portaria n.º 187-B/2023, de 03/07</text>
  </threadedComment>
  <threadedComment ref="X26" dT="2023-12-07T12:57:56.04" personId="{3D254539-3742-496E-B750-FBEB7BBFFB1C}" id="{5A450BC9-4252-4EBA-9697-EE59FB8050A9}">
    <text>Portaria n.º 187-B/2023, de 03/07</text>
  </threadedComment>
  <threadedComment ref="AD26" dT="2024-01-03T17:14:54.33" personId="{3D254539-3742-496E-B750-FBEB7BBFFB1C}" id="{9BD46421-B4C9-49D7-B52A-62C21DEA11EF}">
    <text>Portaria n.º 187-B/2023, de 03/07</text>
  </threadedComment>
  <threadedComment ref="AK26" dT="2024-01-03T17:14:54.33" personId="{3D254539-3742-496E-B750-FBEB7BBFFB1C}" id="{782BA972-3CBF-4334-9503-207C7D8A59C9}">
    <text>Portaria n.º 187-B/2023, de 03/07</text>
  </threadedComment>
  <threadedComment ref="AQ26" dT="2024-01-03T17:14:54.33" personId="{3D254539-3742-496E-B750-FBEB7BBFFB1C}" id="{2F30E1F9-5E5E-474B-B53F-3528029659AE}">
    <text>Portaria n.º 187-B/2023, de 03/07</text>
  </threadedComment>
  <threadedComment ref="AW26" dT="2024-01-08T11:51:03.69" personId="{3D254539-3742-496E-B750-FBEB7BBFFB1C}" id="{A43FD4DF-7938-476D-835B-0B38B3CF24AB}">
    <text>Portaria n.º 187-B/2023, de 03/07</text>
  </threadedComment>
  <threadedComment ref="BC26" dT="2024-01-08T11:51:03.69" personId="{3D254539-3742-496E-B750-FBEB7BBFFB1C}" id="{BA158670-F954-4F14-BD38-EC58EB7A3A27}">
    <text>Portaria n.º 187-B/2023, de 03/07</text>
  </threadedComment>
  <threadedComment ref="BI26" dT="2024-01-08T11:51:03.69" personId="{3D254539-3742-496E-B750-FBEB7BBFFB1C}" id="{3859AC14-5E62-4764-B42F-69EF945163EB}">
    <text>Portaria n.º 187-B/2023, de 03/07</text>
  </threadedComment>
  <threadedComment ref="BO26" dT="2024-01-08T11:51:03.69" personId="{3D254539-3742-496E-B750-FBEB7BBFFB1C}" id="{7EFF25D4-9062-49DE-A0E5-431F76C1961C}">
    <text>Portaria n.º 187-B/2023, de 03/07</text>
  </threadedComment>
  <threadedComment ref="CA26" dT="2024-01-08T11:51:03.69" personId="{3D254539-3742-496E-B750-FBEB7BBFFB1C}" id="{BA2BD221-B8B2-48EB-A89E-399424FF9F67}">
    <text>Portaria n.º 187-B/2023, de 03/07</text>
  </threadedComment>
  <threadedComment ref="D27" dT="2023-12-05T16:41:19.68" personId="{3D254539-3742-496E-B750-FBEB7BBFFB1C}" id="{DDA3ACFD-2F5C-4741-8B21-7536FF2C778B}">
    <text>Portaria nº 150-B/2023, de 05/06</text>
  </threadedComment>
  <threadedComment ref="F27" dT="2023-12-05T16:44:42.19" personId="{3D254539-3742-496E-B750-FBEB7BBFFB1C}" id="{8C4332CD-5BA7-4F01-80B2-4E430D64BE3D}">
    <text>Portaria n.º 150-A/2023</text>
  </threadedComment>
  <threadedComment ref="J27" dT="2023-12-07T12:58:27.70" personId="{3D254539-3742-496E-B750-FBEB7BBFFB1C}" id="{376478F3-66CC-4DF2-BA9D-4683DB5A7916}">
    <text>Portaria nº 150-B/2023, de 05/06</text>
  </threadedComment>
  <threadedComment ref="L27" dT="2023-12-05T16:44:42.19" personId="{3D254539-3742-496E-B750-FBEB7BBFFB1C}" id="{FF2E377B-C432-4EF9-AD6E-38820CCD9476}">
    <text>Portaria n.º 150-A/2023</text>
  </threadedComment>
  <threadedComment ref="P27" dT="2023-12-07T15:26:21.27" personId="{3D254539-3742-496E-B750-FBEB7BBFFB1C}" id="{6D2DCC6D-AFA5-438D-A067-D6D573E60A02}">
    <text>Portaria nº 150-B/2023, de 05/06</text>
  </threadedComment>
  <threadedComment ref="R27" dT="2023-12-05T16:44:42.19" personId="{3D254539-3742-496E-B750-FBEB7BBFFB1C}" id="{344D5B82-437D-41C4-BB03-C0044887DF0B}">
    <text>Portaria n.º 150-A/2023</text>
  </threadedComment>
  <threadedComment ref="X27" dT="2023-12-05T16:44:42.19" personId="{3D254539-3742-496E-B750-FBEB7BBFFB1C}" id="{5C020E28-8529-402F-AD39-ECB0D6D75F41}">
    <text>Portaria n.º 150-A/2023, de 05/06</text>
  </threadedComment>
  <threadedComment ref="AD27" dT="2024-01-03T17:15:08.16" personId="{3D254539-3742-496E-B750-FBEB7BBFFB1C}" id="{56E10329-C87F-42E2-8F3C-92EB22B77038}">
    <text>Portaria n.º 150-A/2023, de 05/06</text>
  </threadedComment>
  <threadedComment ref="AK27" dT="2024-01-03T17:15:08.16" personId="{3D254539-3742-496E-B750-FBEB7BBFFB1C}" id="{14750F4C-3576-4CB5-82BD-F0BA11B40466}">
    <text>Portaria n.º 150-A/2023, de 05/06</text>
  </threadedComment>
  <threadedComment ref="AQ27" dT="2024-01-03T17:15:08.16" personId="{3D254539-3742-496E-B750-FBEB7BBFFB1C}" id="{79B89E8E-A090-427B-9BCB-369CD112AF41}">
    <text>Portaria n.º 150-A/2023, de 05/06</text>
  </threadedComment>
  <threadedComment ref="AW27" dT="2024-01-08T11:50:49.97" personId="{3D254539-3742-496E-B750-FBEB7BBFFB1C}" id="{83AB02A2-5151-47C4-824A-3701922032D7}">
    <text>Portaria n.º 150-A/2023, de 05/06</text>
  </threadedComment>
  <threadedComment ref="BC27" dT="2024-01-08T11:50:49.97" personId="{3D254539-3742-496E-B750-FBEB7BBFFB1C}" id="{6B12059F-1BCA-4254-B74D-60F905FFD2A4}">
    <text>Portaria n.º 150-A/2023, de 05/06</text>
  </threadedComment>
  <threadedComment ref="BI27" dT="2024-01-08T11:50:49.97" personId="{3D254539-3742-496E-B750-FBEB7BBFFB1C}" id="{C4C47B0F-3A51-41EC-93D8-16C48F76591F}">
    <text>Portaria n.º 150-A/2023, de 05/06</text>
  </threadedComment>
  <threadedComment ref="BO27" dT="2024-01-08T11:50:49.97" personId="{3D254539-3742-496E-B750-FBEB7BBFFB1C}" id="{4878078F-3FF6-4A54-8869-2DF3D469FF75}">
    <text>Portaria n.º 150-A/2023, de 05/06</text>
  </threadedComment>
  <threadedComment ref="CA27" dT="2024-01-08T11:50:49.97" personId="{3D254539-3742-496E-B750-FBEB7BBFFB1C}" id="{F2EC4F7B-4CD8-4A2D-87E3-58056598BCE8}">
    <text>Portaria n.º 150-A/2023, de 05/06</text>
  </threadedComment>
  <threadedComment ref="D28" dT="2023-12-05T16:39:54.17" personId="{3D254539-3742-496E-B750-FBEB7BBFFB1C}" id="{13962D5B-903A-4653-B230-9F03B21C181F}">
    <text>Portaria nº 113-B/2023, de 28/04</text>
  </threadedComment>
  <threadedComment ref="F28" dT="2023-12-05T16:44:20.34" personId="{3D254539-3742-496E-B750-FBEB7BBFFB1C}" id="{6E22D7FF-0486-4E90-9373-EBFD4B8DC702}">
    <text>Portaria n.º 113-A/2023</text>
  </threadedComment>
  <threadedComment ref="J28" dT="2023-12-07T12:50:50.82" personId="{3D254539-3742-496E-B750-FBEB7BBFFB1C}" id="{F59CE7C3-6C2E-4094-B0F8-B9BAE90C28F9}">
    <text>Portaria nº 113-B/2023, de 28/04</text>
  </threadedComment>
  <threadedComment ref="L28" dT="2023-12-05T16:44:20.34" personId="{3D254539-3742-496E-B750-FBEB7BBFFB1C}" id="{E1B10FF7-923B-434A-AC6C-C41EDAFC8793}">
    <text>Portaria n.º 113-A/2023</text>
  </threadedComment>
  <threadedComment ref="R28" dT="2023-12-05T16:44:20.34" personId="{3D254539-3742-496E-B750-FBEB7BBFFB1C}" id="{A19B0909-A356-4776-9024-E18E11AE95BD}">
    <text>Portaria n.º 113-A/2023</text>
  </threadedComment>
  <threadedComment ref="X28" dT="2023-12-05T16:44:20.34" personId="{3D254539-3742-496E-B750-FBEB7BBFFB1C}" id="{C89A208F-60A6-4769-B871-EA864F08FE35}">
    <text>Portaria n.º 113-A/2023, de 30/04</text>
  </threadedComment>
  <threadedComment ref="AD28" dT="2024-01-03T17:15:22.95" personId="{3D254539-3742-496E-B750-FBEB7BBFFB1C}" id="{44160E0D-8FF8-45F5-BBB1-4D1FFDD0785C}">
    <text>Portaria n.º 113-A/2023, de 30/04</text>
  </threadedComment>
  <threadedComment ref="AK28" dT="2024-01-03T17:15:22.95" personId="{3D254539-3742-496E-B750-FBEB7BBFFB1C}" id="{17EB86AB-16D5-46A1-92C3-8883DA41E73F}">
    <text>Portaria n.º 113-A/2023, de 30/04</text>
  </threadedComment>
  <threadedComment ref="AQ28" dT="2024-01-03T17:15:22.95" personId="{3D254539-3742-496E-B750-FBEB7BBFFB1C}" id="{B3CAE31D-54AB-49AE-98BC-A2EEC567E74A}">
    <text>Portaria n.º 113-A/2023, de 30/04</text>
  </threadedComment>
  <threadedComment ref="AW28" dT="2024-01-08T11:49:42.57" personId="{3D254539-3742-496E-B750-FBEB7BBFFB1C}" id="{644E7656-4220-46F4-A791-FE1F579AB710}">
    <text>Portaria n.º 113-A/2023, de 30/04</text>
  </threadedComment>
  <threadedComment ref="BC28" dT="2024-01-08T11:49:42.57" personId="{3D254539-3742-496E-B750-FBEB7BBFFB1C}" id="{9E9C9D4A-328C-4BB2-8FDB-F4CFD4E4B984}">
    <text>Portaria n.º 113-A/2023, de 30/04</text>
  </threadedComment>
  <threadedComment ref="BI28" dT="2024-01-08T11:49:42.57" personId="{3D254539-3742-496E-B750-FBEB7BBFFB1C}" id="{1C1DC4A6-607B-4037-82E5-F691BCD3483A}">
    <text>Portaria n.º 113-A/2023, de 30/04</text>
  </threadedComment>
  <threadedComment ref="BO28" dT="2024-01-08T11:49:42.57" personId="{3D254539-3742-496E-B750-FBEB7BBFFB1C}" id="{EFB28A96-3D7A-4C0B-A880-D6E0AD41F281}">
    <text>Portaria n.º 113-A/2023, de 30/04</text>
  </threadedComment>
  <threadedComment ref="CA28" dT="2024-01-08T11:49:42.57" personId="{3D254539-3742-496E-B750-FBEB7BBFFB1C}" id="{0B7B72DD-2F78-4EEF-AD04-760B6BBE002B}">
    <text>Portaria n.º 113-A/2023, de 30/04</text>
  </threadedComment>
  <threadedComment ref="D29" dT="2023-12-05T16:41:49.24" personId="{3D254539-3742-496E-B750-FBEB7BBFFB1C}" id="{82AA5AC8-2C66-4F18-AA98-C300C41FD277}">
    <text>Portaria nº 106-B/2023, de 17/04</text>
  </threadedComment>
  <threadedComment ref="F29" dT="2023-12-28T17:14:35.37" personId="{3D254539-3742-496E-B750-FBEB7BBFFB1C}" id="{3E098007-1B77-4D4C-9B8C-E2E2073EDDFB}">
    <text xml:space="preserve">Portaria nº106-A/2023, de 17/04 </text>
  </threadedComment>
  <threadedComment ref="J29" dT="2023-12-07T12:50:21.46" personId="{3D254539-3742-496E-B750-FBEB7BBFFB1C}" id="{4302926A-1CE9-4660-8F12-30682E22FA1A}">
    <text>Portaria nº 106-B/2023, de 17/04</text>
  </threadedComment>
  <threadedComment ref="L29" dT="2023-12-28T17:23:37.26" personId="{3D254539-3742-496E-B750-FBEB7BBFFB1C}" id="{FFD975E5-E7E2-48AB-AD4C-1F68967EAF28}">
    <text>Portaria nº106-A/2023, de 17/04</text>
  </threadedComment>
  <threadedComment ref="P29" dT="2023-12-07T15:26:58.60" personId="{3D254539-3742-496E-B750-FBEB7BBFFB1C}" id="{D1CC23EA-C3D6-402F-AED5-53F887372D80}">
    <text>Portaria nº 106-B/2023, de 17/04</text>
  </threadedComment>
  <threadedComment ref="R29" dT="2024-01-05T15:39:43.74" personId="{3D254539-3742-496E-B750-FBEB7BBFFB1C}" id="{B881DD2A-CC14-43D4-8900-208B069F193B}">
    <text>Portaria nº106-A/2023, de 17/04</text>
  </threadedComment>
  <threadedComment ref="X29" dT="2024-01-03T17:10:17.21" personId="{3D254539-3742-496E-B750-FBEB7BBFFB1C}" id="{7F22D093-3528-457D-80B4-23188C5BE6A0}">
    <text>Portaria n.º 106-B/2023, de 17/04</text>
  </threadedComment>
  <threadedComment ref="AD29" dT="2024-01-03T17:15:38.26" personId="{3D254539-3742-496E-B750-FBEB7BBFFB1C}" id="{0885D52F-C8FE-4FB6-8FC1-A1669C0A7AEC}">
    <text>Portaria n.º 106-B/2023, de 17/04</text>
  </threadedComment>
  <threadedComment ref="AK29" dT="2024-01-03T17:15:38.26" personId="{3D254539-3742-496E-B750-FBEB7BBFFB1C}" id="{D298AA3C-AC72-43D1-92A7-C779648438C2}">
    <text>Portaria n.º 106-B/2023, de 17/04</text>
  </threadedComment>
  <threadedComment ref="AQ29" dT="2024-01-03T17:15:38.26" personId="{3D254539-3742-496E-B750-FBEB7BBFFB1C}" id="{3F9E4D72-6D6C-4AAF-9756-7EE5FC189794}">
    <text>Portaria n.º 106-B/2023, de 17/04</text>
  </threadedComment>
  <threadedComment ref="AW29" dT="2024-01-08T11:42:39.49" personId="{3D254539-3742-496E-B750-FBEB7BBFFB1C}" id="{8D291846-10C3-41E6-90E2-567AF2C914DB}">
    <text xml:space="preserve">Portaria n.º 106-B/2023, de 17/04
</text>
  </threadedComment>
  <threadedComment ref="BC29" dT="2024-01-08T11:42:39.49" personId="{3D254539-3742-496E-B750-FBEB7BBFFB1C}" id="{19526E86-0A69-4512-9F6D-A1A3AE8D3165}">
    <text xml:space="preserve">Portaria n.º 106-B/2023, de 17/04
</text>
  </threadedComment>
  <threadedComment ref="BI29" dT="2024-01-08T11:42:39.49" personId="{3D254539-3742-496E-B750-FBEB7BBFFB1C}" id="{5410395E-F2A3-4E49-A538-C0FA5E1191D9}">
    <text xml:space="preserve">Portaria n.º 106-B/2023, de 17/04
</text>
  </threadedComment>
  <threadedComment ref="D30" dT="2023-12-05T16:42:09.86" personId="{3D254539-3742-496E-B750-FBEB7BBFFB1C}" id="{F54F54DF-AC86-4A7A-8286-5E81ED13CDB9}">
    <text>Portaria nº 99-B/2023, de 03/04</text>
  </threadedComment>
  <threadedComment ref="F30" dT="2023-12-28T17:14:19.18" personId="{3D254539-3742-496E-B750-FBEB7BBFFB1C}" id="{DADB0B02-54B3-4885-BBC2-17AC83513813}">
    <text xml:space="preserve">Portaria n.º 99-A/2023, de 03/04 </text>
  </threadedComment>
  <threadedComment ref="L30" dT="2023-12-28T17:23:20.31" personId="{3D254539-3742-496E-B750-FBEB7BBFFB1C}" id="{C46648D5-CBFA-421B-AD66-863A700026AB}">
    <text xml:space="preserve">Portaria n.º 99-A/2023, de 03/04 </text>
  </threadedComment>
  <threadedComment ref="P30" dT="2023-12-07T15:27:22.31" personId="{3D254539-3742-496E-B750-FBEB7BBFFB1C}" id="{D7FC6CE2-03BD-43AA-A74A-D14C892F943B}">
    <text>Portaria nº 99-B/2023, de 03/04</text>
  </threadedComment>
  <threadedComment ref="R30" dT="2024-01-05T15:39:24.28" personId="{3D254539-3742-496E-B750-FBEB7BBFFB1C}" id="{74D592DA-4F6A-4C45-B3E2-C03E7ACB852A}">
    <text xml:space="preserve">Portaria n.º 99-A/2023, de 03/04 </text>
  </threadedComment>
  <threadedComment ref="X30" dT="2024-01-03T17:07:47.90" personId="{3D254539-3742-496E-B750-FBEB7BBFFB1C}" id="{93CDDD49-F74E-4E80-ACC7-38DD888C314C}">
    <text>Portaria n.º 99-A/2023, de 03/04</text>
  </threadedComment>
  <threadedComment ref="AD30" dT="2024-01-03T17:15:56.42" personId="{3D254539-3742-496E-B750-FBEB7BBFFB1C}" id="{4A355473-C6CD-4584-A9E6-AA052784AE64}">
    <text>Portaria n.º 99-A/2023, de 03/04</text>
  </threadedComment>
  <threadedComment ref="AK30" dT="2024-01-03T17:15:56.42" personId="{3D254539-3742-496E-B750-FBEB7BBFFB1C}" id="{99DB2491-C2E8-4EB4-9BD4-AE15A884F1A1}">
    <text>Portaria n.º 99-A/2023, de 03/04</text>
  </threadedComment>
  <threadedComment ref="AQ30" dT="2024-01-03T17:15:56.42" personId="{3D254539-3742-496E-B750-FBEB7BBFFB1C}" id="{1FEF4B95-37B4-4AE2-B301-C0AF5152DB5F}">
    <text>Portaria n.º 99-A/2023, de 03/04</text>
  </threadedComment>
  <threadedComment ref="AW30" dT="2024-01-08T11:42:25.38" personId="{3D254539-3742-496E-B750-FBEB7BBFFB1C}" id="{E6652841-81FF-49D2-8358-315A05CCE7AE}">
    <text>Portaria n.º 99-A/2023, de 03/04</text>
  </threadedComment>
  <threadedComment ref="BC30" dT="2024-01-08T11:42:25.38" personId="{3D254539-3742-496E-B750-FBEB7BBFFB1C}" id="{C09416F6-49A4-4A76-BF13-3ECE1A3962C4}">
    <text>Portaria n.º 99-A/2023, de 03/04</text>
  </threadedComment>
  <threadedComment ref="BI30" dT="2024-01-08T11:42:25.38" personId="{3D254539-3742-496E-B750-FBEB7BBFFB1C}" id="{B93D76FE-7EC6-4D7E-9380-56EFE07013AE}">
    <text>Portaria n.º 99-A/2023, de 03/04</text>
  </threadedComment>
  <threadedComment ref="D31" dT="2023-12-05T16:38:45.86" personId="{3D254539-3742-496E-B750-FBEB7BBFFB1C}" id="{842C2D40-AB12-4404-9147-CAE1DE7F0E64}">
    <text>Portaria nº 65-B/2023, de 03/03</text>
  </threadedComment>
  <threadedComment ref="F31" dT="2023-12-28T17:13:53.97" personId="{3D254539-3742-496E-B750-FBEB7BBFFB1C}" id="{F4D34112-5D22-42FD-A237-48F6FE2D42A6}">
    <text>Portaria n.º 65-A/2023, de 03/03</text>
  </threadedComment>
  <threadedComment ref="J31" dT="2023-12-07T12:49:31.69" personId="{3D254539-3742-496E-B750-FBEB7BBFFB1C}" id="{E004D988-2BDC-4B6F-AF67-78644EF0C558}">
    <text>Portaria nº 65-B/2023, de 03/03</text>
  </threadedComment>
  <threadedComment ref="L31" dT="2023-12-28T17:23:05.49" personId="{3D254539-3742-496E-B750-FBEB7BBFFB1C}" id="{98B9F3A2-74CF-4608-8350-975DE529C8C2}">
    <text>Portaria n.º 65-A/2023, de 03/03</text>
  </threadedComment>
  <threadedComment ref="R31" dT="2024-01-05T15:39:08.14" personId="{3D254539-3742-496E-B750-FBEB7BBFFB1C}" id="{17E09D95-6109-4D07-B0B2-F423DCED23A8}">
    <text>Portaria n.º 65-A/2023, de 03/03</text>
  </threadedComment>
  <threadedComment ref="X31" dT="2024-01-03T17:05:16.95" personId="{3D254539-3742-496E-B750-FBEB7BBFFB1C}" id="{E2A0F4DC-595E-4CAF-84B8-7313941CD473}">
    <text>Portaria n.º 65-A/2023, de 03/03</text>
  </threadedComment>
  <threadedComment ref="AD31" dT="2024-01-03T17:16:16.65" personId="{3D254539-3742-496E-B750-FBEB7BBFFB1C}" id="{1EEF6E5F-6666-498C-8E54-C934A5A6BBD8}">
    <text>Portaria n.º 65-A/2023, de 03/03</text>
  </threadedComment>
  <threadedComment ref="AK31" dT="2024-01-03T17:16:16.65" personId="{3D254539-3742-496E-B750-FBEB7BBFFB1C}" id="{7B2803F9-E684-4893-8B84-1D059F736229}">
    <text>Portaria n.º 65-A/2023, de 03/03</text>
  </threadedComment>
  <threadedComment ref="AQ31" dT="2024-01-03T17:16:16.65" personId="{3D254539-3742-496E-B750-FBEB7BBFFB1C}" id="{85BF8B2B-CA07-4CEE-9A71-3088B4EFF27B}">
    <text>Portaria n.º 65-A/2023, de 03/03</text>
  </threadedComment>
  <threadedComment ref="AW31" dT="2024-01-08T11:42:09.71" personId="{3D254539-3742-496E-B750-FBEB7BBFFB1C}" id="{4059A09B-7AD6-497D-B6D9-E5683E38A4C7}">
    <text>Portaria n.º 65-A/2023, de 03/03</text>
  </threadedComment>
  <threadedComment ref="BC31" dT="2024-01-08T11:42:09.71" personId="{3D254539-3742-496E-B750-FBEB7BBFFB1C}" id="{FB28300E-436A-458D-B339-CB7C38B406BA}">
    <text>Portaria n.º 65-A/2023, de 03/03</text>
  </threadedComment>
  <threadedComment ref="BI31" dT="2024-01-08T11:42:09.71" personId="{3D254539-3742-496E-B750-FBEB7BBFFB1C}" id="{9F064C07-A4FA-4444-91F2-96BBDBB1716E}">
    <text>Portaria n.º 65-A/2023, de 03/03</text>
  </threadedComment>
  <threadedComment ref="D32" dT="2023-12-05T16:38:12.01" personId="{3D254539-3742-496E-B750-FBEB7BBFFB1C}" id="{9EF9C65F-B2B8-41ED-A2F6-79136917B1DE}">
    <text>Portaria nº 38-C/2023, de 03/02</text>
  </threadedComment>
  <threadedComment ref="F32" dT="2023-12-28T17:13:34.19" personId="{3D254539-3742-496E-B750-FBEB7BBFFB1C}" id="{7581844F-2628-4069-B3A2-278DF99F15D8}">
    <text>Portaria n.º 38-B/2023, de 03/02</text>
  </threadedComment>
  <threadedComment ref="L32" dT="2023-12-28T17:22:48.16" personId="{3D254539-3742-496E-B750-FBEB7BBFFB1C}" id="{2456B389-DBE3-4AA7-8380-2C30B00EEA0B}">
    <text>Portaria n.º 38-B/2023, de 03/02</text>
  </threadedComment>
  <threadedComment ref="P32" dT="2023-12-07T15:23:54.94" personId="{3D254539-3742-496E-B750-FBEB7BBFFB1C}" id="{2CD19E58-A00B-4B89-A7C8-6CDD040E1718}">
    <text>Portaria nº 38-C/2023, de 03/02</text>
  </threadedComment>
  <threadedComment ref="R32" dT="2024-01-05T15:38:50.60" personId="{3D254539-3742-496E-B750-FBEB7BBFFB1C}" id="{CED8BE40-DE17-46F3-8544-4EB17B832505}">
    <text>Portaria n.º 38-B/2023, de 03/02</text>
  </threadedComment>
  <threadedComment ref="X32" dT="2024-01-03T17:04:02.01" personId="{3D254539-3742-496E-B750-FBEB7BBFFB1C}" id="{4FA43161-4299-44DB-9415-71049F8C89CA}">
    <text>Portaria n.º 38-B/2023, de 03/02</text>
  </threadedComment>
  <threadedComment ref="AD32" dT="2024-01-03T17:16:35.64" personId="{3D254539-3742-496E-B750-FBEB7BBFFB1C}" id="{7567A824-C355-40CD-8682-92DE7E53B0A5}">
    <text>Portaria n.º 38-B/2023, de 03/02</text>
  </threadedComment>
  <threadedComment ref="AK32" dT="2024-01-03T17:16:35.64" personId="{3D254539-3742-496E-B750-FBEB7BBFFB1C}" id="{6439ADBB-C402-4301-9BCD-3F0DBADD4C02}">
    <text>Portaria n.º 38-B/2023, de 03/02</text>
  </threadedComment>
  <threadedComment ref="AQ32" dT="2024-01-03T17:16:35.64" personId="{3D254539-3742-496E-B750-FBEB7BBFFB1C}" id="{F07F445B-DE9B-4AA3-B0A9-18796A250037}">
    <text>Portaria n.º 38-B/2023, de 03/02</text>
  </threadedComment>
  <threadedComment ref="AW32" dT="2024-01-08T11:41:27.13" personId="{3D254539-3742-496E-B750-FBEB7BBFFB1C}" id="{BB20EC3B-33AD-42A8-968B-5F9CFBFD931D}">
    <text>Portaria n.º 38-B/2023, de 03/02</text>
  </threadedComment>
  <threadedComment ref="BC32" dT="2024-01-08T11:41:27.13" personId="{3D254539-3742-496E-B750-FBEB7BBFFB1C}" id="{828006AC-C977-408A-BB86-A84F20F511B9}">
    <text>Portaria n.º 38-B/2023, de 03/02</text>
  </threadedComment>
  <threadedComment ref="BI32" dT="2024-01-08T11:41:27.13" personId="{3D254539-3742-496E-B750-FBEB7BBFFB1C}" id="{BBF168D8-AAA0-4E3D-8CBB-B706D47575E4}">
    <text>Portaria n.º 38-B/2023, de 03/02</text>
  </threadedComment>
  <threadedComment ref="D33" dT="2023-12-05T16:01:32.92" personId="{3D254539-3742-496E-B750-FBEB7BBFFB1C}" id="{C24BD649-9F42-4A87-B0C1-5177DC0AB310}">
    <text>Portaria nº 312-F/2022, de 30/12 - Na sequência das alterações aprovadas ao Código dos Impostos Especiais de Consumo, o montante da contribuição do serviço rodoviário (CSR) passa a estar integrado nas taxas unitárias do ISP (gasolinas e gasóleos), num quadro de neutralidade (ou seja, o montante que era cobrado a título de contribuição de serviço rodoviário passa a ser cobrado a título de consignação do ISP, sem que daí decorra aumento da tributação aplicável).</text>
  </threadedComment>
  <threadedComment ref="J33" dT="2023-12-07T12:47:56.37" personId="{3D254539-3742-496E-B750-FBEB7BBFFB1C}" id="{0ADA414C-AB37-494A-ACE4-BE7524A7010D}">
    <text xml:space="preserve">Portaria nº 312-F/2022, de 30/12 - Na sequência das alterações aprovadas ao Código dos Impostos Especiais de Consumo, o montante da contribuição do serviço rodoviário (CSR) passa a estar integrado nas taxas unitárias do ISP (gasolinas e gasóleos), num quadro de neutralidade (ou seja, o montante que era cobrado a título de contribuição de serviço rodoviário passa a ser cobrado a título de consignação do ISP, sem que daí decorra aumento da tributação aplicável).
</text>
  </threadedComment>
  <threadedComment ref="F34" dT="2023-12-28T17:12:50.74" personId="{3D254539-3742-496E-B750-FBEB7BBFFB1C}" id="{463B95A0-198C-43A8-A975-77BB99165CCB}">
    <text xml:space="preserve">Portaria n.º 312-F/2022, de 30/12 </text>
  </threadedComment>
  <threadedComment ref="L34" dT="2023-12-28T17:12:58.36" personId="{3D254539-3742-496E-B750-FBEB7BBFFB1C}" id="{725CE669-0E91-4D57-A78C-93B5B99D382F}">
    <text xml:space="preserve">Portaria n.º 312-F/2022, de 30/12 </text>
  </threadedComment>
  <threadedComment ref="P34" dT="2023-12-07T15:23:03.21" personId="{3D254539-3742-496E-B750-FBEB7BBFFB1C}" id="{521077EA-556D-458A-831C-01378CCFBE69}">
    <text>Portaria nº 312-F/2022, de 30/12</text>
  </threadedComment>
  <threadedComment ref="R34" dT="2024-01-05T15:38:26.58" personId="{3D254539-3742-496E-B750-FBEB7BBFFB1C}" id="{817A83B8-E3AA-4F81-B188-677BDD98904A}">
    <text xml:space="preserve">Portaria n.º 312-F/2022, de 30/12 </text>
  </threadedComment>
  <threadedComment ref="X34" dT="2024-01-05T15:41:28.56" personId="{3D254539-3742-496E-B750-FBEB7BBFFB1C}" id="{BC24758A-E32A-4742-9FD5-B8CE3C4E2C5A}">
    <text xml:space="preserve">Portaria n.º 312-F/2022, de 30/12 </text>
  </threadedComment>
  <threadedComment ref="AD34" dT="2024-01-05T15:42:52.80" personId="{3D254539-3742-496E-B750-FBEB7BBFFB1C}" id="{D05B1408-4A55-4707-9FFD-9BFB006224CB}">
    <text>Portaria n.º 312-F/2022, de 30/12</text>
  </threadedComment>
  <threadedComment ref="AK34" dT="2024-01-05T15:42:52.80" personId="{3D254539-3742-496E-B750-FBEB7BBFFB1C}" id="{A3491F06-8F82-45EF-8A27-87D260E628A8}">
    <text>Portaria n.º 312-F/2022, de 30/12</text>
  </threadedComment>
  <threadedComment ref="AQ34" dT="2024-01-05T15:42:52.80" personId="{3D254539-3742-496E-B750-FBEB7BBFFB1C}" id="{F6778915-CBA2-447F-8B81-454478468E30}">
    <text>Portaria n.º 312-F/2022, de 30/12</text>
  </threadedComment>
  <threadedComment ref="AW34" dT="2024-01-08T11:41:05.58" personId="{3D254539-3742-496E-B750-FBEB7BBFFB1C}" id="{4D8039F6-F8BF-4C07-A649-B7952264FB84}">
    <text>Portaria n.º 312-F/2022, de 30/12</text>
  </threadedComment>
  <threadedComment ref="BC34" dT="2024-01-08T11:41:05.58" personId="{3D254539-3742-496E-B750-FBEB7BBFFB1C}" id="{1A0AAF8D-3E1C-4F9E-B8A9-6DD556885441}">
    <text>Portaria n.º 312-F/2022, de 30/12</text>
  </threadedComment>
  <threadedComment ref="BI34" dT="2024-01-08T11:41:05.58" personId="{3D254539-3742-496E-B750-FBEB7BBFFB1C}" id="{F8224DFF-5406-40EA-8194-89F5678026D8}">
    <text>Portaria n.º 312-F/2022, de 30/12</text>
  </threadedComment>
  <threadedComment ref="D35" dT="2023-11-09T16:20:30.53" personId="{3D254539-3742-496E-B750-FBEB7BBFFB1C}" id="{507D9C09-8098-42DF-9E07-A8FD69D4B453}">
    <text>Portaria nº 289-A/2022, de 02/12</text>
  </threadedComment>
  <threadedComment ref="J35" dT="2023-12-07T12:46:51.21" personId="{3D254539-3742-496E-B750-FBEB7BBFFB1C}" id="{5065322E-F05F-4E1B-B51F-997E44DB00AA}">
    <text>Portaria nº 289-A/2022, de 02/12</text>
  </threadedComment>
  <threadedComment ref="D36" dT="2023-11-09T16:19:49.07" personId="{3D254539-3742-496E-B750-FBEB7BBFFB1C}" id="{C6183F4B-9092-40D5-964C-E4842A57912C}">
    <text>Portaria nº 268-A/2022, de 04/11</text>
  </threadedComment>
  <threadedComment ref="J36" dT="2023-12-07T12:46:28.56" personId="{3D254539-3742-496E-B750-FBEB7BBFFB1C}" id="{97FE4DBF-C9BF-4BF9-B75B-8DB12F36E26C}">
    <text>Portaria nº 268-A/2022, de 04/11</text>
  </threadedComment>
  <threadedComment ref="D37" dT="2023-11-09T16:18:29.48" personId="{3D254539-3742-496E-B750-FBEB7BBFFB1C}" id="{65E13C2F-AAEB-4646-ACE1-59C96909E527}">
    <text>Portaria nº 249-C/2022, de 03/10</text>
  </threadedComment>
  <threadedComment ref="F37" dT="2023-12-28T17:12:21.10" personId="{3D254539-3742-496E-B750-FBEB7BBFFB1C}" id="{045D6CE0-420F-4524-91B0-91AEDCD02DD9}">
    <text>Portaria n.º 249-A/2022, de 30/09</text>
  </threadedComment>
  <threadedComment ref="J37" dT="2023-12-07T12:45:53.76" personId="{3D254539-3742-496E-B750-FBEB7BBFFB1C}" id="{C800D22E-B6F0-4924-8CD0-2C1213A7BC1E}">
    <text>Portaria nº 249-C/2022, de 03/10</text>
  </threadedComment>
  <threadedComment ref="L37" dT="2023-12-28T17:22:09.50" personId="{3D254539-3742-496E-B750-FBEB7BBFFB1C}" id="{D08280EF-6077-4DF5-B0BF-042A48494482}">
    <text>Portaria n.º 249-A/2022, de 30/09</text>
  </threadedComment>
  <threadedComment ref="P37" dT="2023-12-07T15:21:36.50" personId="{3D254539-3742-496E-B750-FBEB7BBFFB1C}" id="{BF8FC208-F258-459E-8D5D-BA092BC95607}">
    <text>Portaria nº 249-C/2022, de 03/10</text>
  </threadedComment>
  <threadedComment ref="R37" dT="2024-01-05T15:40:10.27" personId="{3D254539-3742-496E-B750-FBEB7BBFFB1C}" id="{9853D029-F179-4C96-AE4F-3B5539861F1A}">
    <text>Portaria n.º 249-A/2022, de 30/09</text>
  </threadedComment>
  <threadedComment ref="X37" dT="2024-01-05T15:41:43.48" personId="{3D254539-3742-496E-B750-FBEB7BBFFB1C}" id="{6B983A00-6878-4F7E-9B9D-CB4551AED0A9}">
    <text>Portaria n.º 249-A/2022, de 30/09</text>
  </threadedComment>
  <threadedComment ref="AD37" dT="2024-01-05T15:43:11.55" personId="{3D254539-3742-496E-B750-FBEB7BBFFB1C}" id="{454D0E5D-2F3B-41B6-BDF2-FA6362875ADE}">
    <text>Portaria n.º 249-A/2022, de 30/09</text>
  </threadedComment>
  <threadedComment ref="AK37" dT="2024-01-05T15:43:11.55" personId="{3D254539-3742-496E-B750-FBEB7BBFFB1C}" id="{BF697832-8964-4900-B4BE-A6B2BC301464}">
    <text>Portaria n.º 249-A/2022, de 30/09</text>
  </threadedComment>
  <threadedComment ref="AQ37" dT="2024-01-05T15:43:11.55" personId="{3D254539-3742-496E-B750-FBEB7BBFFB1C}" id="{14F81289-DD77-47A4-B667-04AEFDA91FD1}">
    <text>Portaria n.º 249-A/2022, de 30/09</text>
  </threadedComment>
  <threadedComment ref="AW37" dT="2024-01-08T11:40:48.61" personId="{3D254539-3742-496E-B750-FBEB7BBFFB1C}" id="{985511F4-AB00-45D2-96F1-B0297E518AA1}">
    <text>Portaria n.º 249-A/2022, de 30/09</text>
  </threadedComment>
  <threadedComment ref="BC37" dT="2024-01-08T11:40:48.61" personId="{3D254539-3742-496E-B750-FBEB7BBFFB1C}" id="{3370452A-56C4-4295-8B1A-B7F1E909B908}">
    <text>Portaria n.º 249-A/2022, de 30/09</text>
  </threadedComment>
  <threadedComment ref="BI37" dT="2024-01-08T11:40:48.61" personId="{3D254539-3742-496E-B750-FBEB7BBFFB1C}" id="{6050951F-7ED1-48C7-8D54-C40FB1796D95}">
    <text>Portaria n.º 249-A/2022, de 30/09</text>
  </threadedComment>
  <threadedComment ref="D38" dT="2023-11-09T16:17:45.09" personId="{3D254539-3742-496E-B750-FBEB7BBFFB1C}" id="{15D27913-249C-4A1E-918C-51B1FF3D4031}">
    <text>Portaria nº 217-B/2022, de 31/08</text>
  </threadedComment>
  <threadedComment ref="J38" dT="2023-12-07T12:59:01.28" personId="{3D254539-3742-496E-B750-FBEB7BBFFB1C}" id="{55C344D6-0D31-4F87-B065-B8E2B16B7288}">
    <text>Portaria nº 217-B/2022, de 31/08</text>
  </threadedComment>
  <threadedComment ref="F39" dT="2023-12-28T16:26:21.83" personId="{3D254539-3742-496E-B750-FBEB7BBFFB1C}" id="{11859841-8B43-479D-AF55-01732178AACC}">
    <text>Portaria n.º 217-A/2022, de 31/08</text>
  </threadedComment>
  <threadedComment ref="L39" dT="2023-12-28T17:21:49.69" personId="{3D254539-3742-496E-B750-FBEB7BBFFB1C}" id="{576C2160-AA80-453D-8C0A-AEA4296FB60B}">
    <text>Portaria n.º 217-A/2022, de 31/08</text>
  </threadedComment>
  <threadedComment ref="P39" dT="2023-11-09T16:16:31.98" personId="{3D254539-3742-496E-B750-FBEB7BBFFB1C}" id="{E6A9CC05-9EBE-4968-BC1B-F05E221A254E}">
    <text>Portaria n.º217-C/2022, de 31/08 (mantém)</text>
  </threadedComment>
  <threadedComment ref="R39" dT="2024-01-05T15:40:28.39" personId="{3D254539-3742-496E-B750-FBEB7BBFFB1C}" id="{00CE9552-C3E9-4544-BD3A-1B073F3EE517}">
    <text>Portaria n.º 217-A/2022, de 31/08</text>
  </threadedComment>
  <threadedComment ref="X39" dT="2024-01-05T15:42:01.63" personId="{3D254539-3742-496E-B750-FBEB7BBFFB1C}" id="{9680131B-C04C-4793-ACC4-76CB390CB485}">
    <text>Portaria n.º 217-A/2022, de 31/08</text>
  </threadedComment>
  <threadedComment ref="AD39" dT="2024-01-05T15:43:27.82" personId="{3D254539-3742-496E-B750-FBEB7BBFFB1C}" id="{58966423-0400-4951-957C-E1E483B18EA7}">
    <text>Portaria n.º 217-A/2022, de 31/08</text>
  </threadedComment>
  <threadedComment ref="AK39" dT="2024-01-05T15:43:27.82" personId="{3D254539-3742-496E-B750-FBEB7BBFFB1C}" id="{D3A27149-8236-4AF7-84CE-B863652B0708}">
    <text>Portaria n.º 217-A/2022, de 31/08</text>
  </threadedComment>
  <threadedComment ref="AQ39" dT="2024-01-05T15:43:27.82" personId="{3D254539-3742-496E-B750-FBEB7BBFFB1C}" id="{A5E310FE-A1E3-433B-827D-B659AC9A1A78}">
    <text>Portaria n.º 217-A/2022, de 31/08</text>
  </threadedComment>
  <threadedComment ref="AW39" dT="2024-01-08T11:40:32.11" personId="{3D254539-3742-496E-B750-FBEB7BBFFB1C}" id="{88E95A7F-C4EC-4A8C-9EEA-E987101C30C6}">
    <text>Portaria n.º 217-A/2022, de 31/08</text>
  </threadedComment>
  <threadedComment ref="BC39" dT="2024-01-08T11:40:32.11" personId="{3D254539-3742-496E-B750-FBEB7BBFFB1C}" id="{704FE1A9-D6A5-4CCF-8C0C-8829A1144FB8}">
    <text>Portaria n.º 217-A/2022, de 31/08</text>
  </threadedComment>
  <threadedComment ref="BI39" dT="2024-01-08T11:40:32.11" personId="{3D254539-3742-496E-B750-FBEB7BBFFB1C}" id="{98A850C7-1095-4497-B212-5AD9536ACA46}">
    <text>Portaria n.º 217-A/2022, de 31/08</text>
  </threadedComment>
  <threadedComment ref="D40" dT="2023-11-09T16:15:25.62" personId="{3D254539-3742-496E-B750-FBEB7BBFFB1C}" id="{98CB7162-76EE-45A0-AEEA-21F3C7636A9B}">
    <text>Portaria nº 167-D/2022, de 01/07</text>
  </threadedComment>
  <threadedComment ref="J40" dT="2023-12-07T12:59:18.82" personId="{3D254539-3742-496E-B750-FBEB7BBFFB1C}" id="{B4E2755B-B431-409F-B2BC-57694F7EB046}">
    <text>Portaria nº 167-D/2022, de 01/07</text>
  </threadedComment>
  <threadedComment ref="F41" dT="2023-12-28T16:25:37.17" personId="{3D254539-3742-496E-B750-FBEB7BBFFB1C}" id="{E6361F52-2B12-4268-AF50-BA1F22D3AF44}">
    <text>Portaria n.º 167-A/2022, de 30/06</text>
  </threadedComment>
  <threadedComment ref="L41" dT="2023-12-28T17:21:27.63" personId="{3D254539-3742-496E-B750-FBEB7BBFFB1C}" id="{9C1B3B45-2DD2-4B53-85CC-EC31B3742C8D}">
    <text>Portaria n.º 167-A/2022, de 30/06</text>
  </threadedComment>
  <threadedComment ref="P41" dT="2023-11-09T16:13:21.85" personId="{3D254539-3742-496E-B750-FBEB7BBFFB1C}" id="{E25DC944-4D51-47B3-9A25-72C44C517386}">
    <text>Portaria n.º167-C/2022, de 30/06</text>
  </threadedComment>
  <threadedComment ref="R41" dT="2024-01-05T15:40:46.95" personId="{3D254539-3742-496E-B750-FBEB7BBFFB1C}" id="{3A2F43F7-ECAD-445D-8DF2-FC41BA7A7280}">
    <text>Portaria n.º 167-A/2022, de 30/06</text>
  </threadedComment>
  <threadedComment ref="X41" dT="2024-01-05T15:42:16.97" personId="{3D254539-3742-496E-B750-FBEB7BBFFB1C}" id="{FA621BC3-09FA-4232-81AD-6628476B3770}">
    <text>Portaria n.º 167-A/2022, de 30/06</text>
  </threadedComment>
  <threadedComment ref="AD41" dT="2024-01-05T15:43:47.68" personId="{3D254539-3742-496E-B750-FBEB7BBFFB1C}" id="{EA392A53-45ED-4948-B0BB-EF53A5C7FD4B}">
    <text>Portaria n.º 167-A/2022, de 30/06</text>
  </threadedComment>
  <threadedComment ref="AK41" dT="2024-01-05T15:43:47.68" personId="{3D254539-3742-496E-B750-FBEB7BBFFB1C}" id="{363ED3B5-896B-48C7-AF02-94C51205795F}">
    <text>Portaria n.º 167-A/2022, de 30/06</text>
  </threadedComment>
  <threadedComment ref="AQ41" dT="2024-01-05T15:43:47.68" personId="{3D254539-3742-496E-B750-FBEB7BBFFB1C}" id="{8A295766-50DD-4671-AF42-94658B9CC48F}">
    <text>Portaria n.º 167-A/2022, de 30/06</text>
  </threadedComment>
  <threadedComment ref="AW41" dT="2024-01-08T11:40:12.50" personId="{3D254539-3742-496E-B750-FBEB7BBFFB1C}" id="{682F1C90-AFD8-42E0-B725-C2C0DDE90BC0}">
    <text>Portaria n.º 167-A/2022, de 30/06</text>
  </threadedComment>
  <threadedComment ref="BC41" dT="2024-01-08T11:40:12.50" personId="{3D254539-3742-496E-B750-FBEB7BBFFB1C}" id="{518444AD-50B7-43D5-8C83-C54CA4F429B5}">
    <text>Portaria n.º 167-A/2022, de 30/06</text>
  </threadedComment>
  <threadedComment ref="BI41" dT="2024-01-08T11:40:12.50" personId="{3D254539-3742-496E-B750-FBEB7BBFFB1C}" id="{5741B58F-3959-4FEE-BB13-7C4AE99C8F6D}">
    <text>Portaria n.º 167-A/2022, de 30/06</text>
  </threadedComment>
  <threadedComment ref="D42" dT="2023-11-09T16:12:25.89" personId="{3D254539-3742-496E-B750-FBEB7BBFFB1C}" id="{85B23535-F421-465C-A97B-86013DFC7161}">
    <text>Portaria nº 164-A/2022, de 24/06</text>
  </threadedComment>
  <threadedComment ref="D43" dT="2023-11-09T16:11:47.56" personId="{3D254539-3742-496E-B750-FBEB7BBFFB1C}" id="{70718221-2DE9-4256-8832-CCACA4787B9B}">
    <text>Portaria nº 160-B/2022, de 17/06</text>
  </threadedComment>
  <threadedComment ref="J43" dT="2023-12-07T12:43:29.82" personId="{3D254539-3742-496E-B750-FBEB7BBFFB1C}" id="{4A8AF24F-F08F-4B8B-8AB6-0333B9E4A4D5}">
    <text>Portaria nº 160-B/2022, de 17/06</text>
  </threadedComment>
  <threadedComment ref="D44" dT="2023-11-09T16:11:10.45" personId="{3D254539-3742-496E-B750-FBEB7BBFFB1C}" id="{F0AA33FF-597A-47E5-97BC-D8D870AFB167}">
    <text>Portaria nº 155-A/2022, de 03/06</text>
  </threadedComment>
  <threadedComment ref="J44" dT="2023-12-07T12:43:02.83" personId="{3D254539-3742-496E-B750-FBEB7BBFFB1C}" id="{EC7E5F59-0795-41D7-BC3A-3D7FE3C7E902}">
    <text>Portaria nº 155-A/2022, de 03/06</text>
  </threadedComment>
  <threadedComment ref="D45" dT="2023-11-09T16:10:29.21" personId="{3D254539-3742-496E-B750-FBEB7BBFFB1C}" id="{5073D190-719F-4292-98D6-AD6B8A12FEB3}">
    <text>Portaria nº 152-A/2022, de 27/05</text>
  </threadedComment>
  <threadedComment ref="D46" dT="2023-11-09T16:09:51.91" personId="{3D254539-3742-496E-B750-FBEB7BBFFB1C}" id="{696668FB-2B84-4C2E-8F83-B4E9B6E3541C}">
    <text>Portaria nº 151-A/2022, de 20/05</text>
  </threadedComment>
  <threadedComment ref="D47" dT="2023-11-09T16:08:21.57" personId="{3D254539-3742-496E-B750-FBEB7BBFFB1C}" id="{7E587496-91FB-4D65-B8A5-9E521DDB3874}">
    <text>Portaria nº 145-A/2022, de 13/05</text>
  </threadedComment>
  <threadedComment ref="D48" dT="2023-11-09T16:07:41.31" personId="{3D254539-3742-496E-B750-FBEB7BBFFB1C}" id="{FD7BC96A-B103-4281-8E21-0D3BFABC32C6}">
    <text>Portaria nº 141-B/2022, de 06/05</text>
  </threadedComment>
  <threadedComment ref="J48" dT="2023-12-07T12:40:49.10" personId="{3D254539-3742-496E-B750-FBEB7BBFFB1C}" id="{06B7556B-4D0B-447B-94F5-C1D4A97ED52E}">
    <text>Portaria nº 141-B/2022, de 06/05</text>
  </threadedComment>
  <threadedComment ref="D49" dT="2023-11-09T16:05:13.63" personId="{3D254539-3742-496E-B750-FBEB7BBFFB1C}" id="{55EB66D0-F0EF-4ED3-B783-3FCAC7AA1BDF}">
    <text>Portaria nº 140-A/2022, de 29-04</text>
  </threadedComment>
  <threadedComment ref="J49" dT="2023-12-07T12:40:14.63" personId="{3D254539-3742-496E-B750-FBEB7BBFFB1C}" id="{FA5DD238-5162-401B-A25D-C6CADA671BC0}">
    <text>Portaria nº 140-A/2022, de 29-04</text>
  </threadedComment>
  <threadedComment ref="D50" dT="2023-11-09T16:04:18.84" personId="{3D254539-3742-496E-B750-FBEB7BBFFB1C}" id="{915FA864-9693-4A73-BD7C-8001CF9ED110}">
    <text>Portaria nº 139-A/2022, de 22-04</text>
  </threadedComment>
  <threadedComment ref="D51" dT="2023-11-09T16:04:38.80" personId="{3D254539-3742-496E-B750-FBEB7BBFFB1C}" id="{EB2DCD13-5FA8-4EC0-9A26-CC09A42253FA}">
    <text>Portaria nº 138-A/2022, de 08-04</text>
  </threadedComment>
  <threadedComment ref="D52" dT="2023-11-09T16:02:58.45" personId="{3D254539-3742-496E-B750-FBEB7BBFFB1C}" id="{614D72E0-D49B-4049-8C67-11590BC4F327}">
    <text>Portaria nº 135-B/2022, de 01-04</text>
  </threadedComment>
  <threadedComment ref="D53" dT="2023-11-09T16:02:26.76" personId="{3D254539-3742-496E-B750-FBEB7BBFFB1C}" id="{6837FC05-70B1-4FF7-AD86-23FC3304FA5D}">
    <text>Portaria n.º128-A/2022, de 25-03</text>
  </threadedComment>
  <threadedComment ref="J53" dT="2023-12-07T12:37:12.58" personId="{3D254539-3742-496E-B750-FBEB7BBFFB1C}" id="{D9193A26-0A2C-4A26-B510-5AF1787AAA8B}">
    <text xml:space="preserve">Portaria n.º128-A/2022, de 25-03
</text>
  </threadedComment>
  <threadedComment ref="D54" dT="2023-11-09T16:01:42.41" personId="{3D254539-3742-496E-B750-FBEB7BBFFB1C}" id="{5030D479-38D9-4D39-965A-6A2F582EA86B}">
    <text>Portaria n.º116-B/2022, de 18-03</text>
  </threadedComment>
  <threadedComment ref="J54" dT="2023-11-10T16:53:55.29" personId="{3D254539-3742-496E-B750-FBEB7BBFFB1C}" id="{4FEA3A30-9755-4A07-9A45-4772AA4DE5A3}">
    <text>Portaria n.º116-B/2022, de 18-03</text>
  </threadedComment>
  <threadedComment ref="P54" dT="2023-11-09T16:14:24.49" personId="{3D254539-3742-496E-B750-FBEB7BBFFB1C}" id="{4FD7C78D-A12A-471C-A34B-55471C975496}">
    <text>Portaria n.º116-B/2022, de 18-03</text>
  </threadedComment>
  <threadedComment ref="D55" dT="2023-11-09T16:00:49.33" personId="{3D254539-3742-496E-B750-FBEB7BBFFB1C}" id="{79239E4D-0A7C-4471-ADB7-515AC4614054}">
    <text>Portaria n.º111-A/2022, de 11-03</text>
  </threadedComment>
  <threadedComment ref="J55" dT="2023-11-10T16:53:06.93" personId="{3D254539-3742-496E-B750-FBEB7BBFFB1C}" id="{8AF15D82-C675-4319-8423-7379CCAF7EA1}">
    <text>Portaria n.º111-A/2022, de 11-03</text>
  </threadedComment>
  <threadedComment ref="D56" dT="2023-11-09T15:59:14.55" personId="{3D254539-3742-496E-B750-FBEB7BBFFB1C}" id="{EA74DE61-1A4C-47C8-9887-F22E6A85AA7D}">
    <text>Portaria n.º63-A/2022, de 28-01</text>
  </threadedComment>
  <threadedComment ref="J56" dT="2023-11-10T16:52:42.56" personId="{3D254539-3742-496E-B750-FBEB7BBFFB1C}" id="{34D2103F-2BA9-4345-B130-D1C849359F67}">
    <text>Portaria n.º63-A/2022, de 28-01</text>
  </threadedComment>
  <threadedComment ref="F57" dT="2023-11-09T16:42:28.63" personId="{3D254539-3742-496E-B750-FBEB7BBFFB1C}" id="{BD22241F-418B-492E-8EB9-94395DD9BD2E}">
    <text>Portaria n.º 315/2021, de 23/12 - Suspende a atualização da taxa do adicionamento sobre as emissões de CO2 até 31 de março de 2022</text>
  </threadedComment>
  <threadedComment ref="X57" dT="2023-12-28T16:21:20.62" personId="{3D254539-3742-496E-B750-FBEB7BBFFB1C}" id="{DEF48E93-2A8D-4D1A-8AC5-156009F26D86}">
    <text>Portaria n.º 315/2021, de 23/12</text>
  </threadedComment>
  <threadedComment ref="D58" dT="2023-11-09T15:58:27.75" personId="{3D254539-3742-496E-B750-FBEB7BBFFB1C}" id="{A85D8C78-676B-469B-B59B-BC53E980350E}">
    <text>Portaria nº 208-A/2021, de 15-10</text>
  </threadedComment>
  <threadedComment ref="J58" dT="2023-11-10T16:50:59.79" personId="{3D254539-3742-496E-B750-FBEB7BBFFB1C}" id="{547AE0DF-BBC9-4B8A-A98C-D765B1944CCC}">
    <text>Portaria nº 208-A/2021, de 15-10</text>
  </threadedComment>
  <threadedComment ref="F59" dT="2023-11-09T16:40:42.17" personId="{3D254539-3742-496E-B750-FBEB7BBFFB1C}" id="{3C34BDBF-6695-47F5-885A-3EC913B1D230}">
    <text>Portaria n.º 277/2020, de 4/12</text>
  </threadedComment>
  <threadedComment ref="L59" dT="2023-12-07T13:12:06.35" personId="{3D254539-3742-496E-B750-FBEB7BBFFB1C}" id="{93CE0F9C-0442-4602-AD83-65DCC7C39626}">
    <text>Portaria n.º 277/2020, de 4/12</text>
  </threadedComment>
  <threadedComment ref="R59" dT="2023-12-07T13:12:06.35" personId="{3D254539-3742-496E-B750-FBEB7BBFFB1C}" id="{06A8CA35-6600-4A93-884F-4C00B832252C}">
    <text>Portaria n.º 277/2020, de 4/12</text>
  </threadedComment>
  <threadedComment ref="X59" dT="2023-12-07T13:12:06.35" personId="{3D254539-3742-496E-B750-FBEB7BBFFB1C}" id="{636DFB19-54ED-476A-9893-73C3F00A5D4F}">
    <text>Portaria n.º 277/2020, de 4/12</text>
  </threadedComment>
  <threadedComment ref="AD59" dT="2024-01-05T15:37:08.74" personId="{3D254539-3742-496E-B750-FBEB7BBFFB1C}" id="{4B9C3351-403A-46D3-9880-F3253E56D383}">
    <text>Portaria n.º 277/2020, de 4/12</text>
  </threadedComment>
  <threadedComment ref="AK59" dT="2024-01-05T16:38:23.70" personId="{3D254539-3742-496E-B750-FBEB7BBFFB1C}" id="{A021A8C8-CE75-44E2-B92C-3FC508876373}">
    <text>Portaria n.º 277/2020, de 4/12</text>
  </threadedComment>
  <threadedComment ref="AQ59" dT="2024-01-05T16:38:23.70" personId="{3D254539-3742-496E-B750-FBEB7BBFFB1C}" id="{202B2BDE-C9FD-49C0-B7B3-B3043B93762C}">
    <text>Portaria n.º 277/2020, de 4/12</text>
  </threadedComment>
  <threadedComment ref="AW59" dT="2024-01-08T11:39:28.42" personId="{3D254539-3742-496E-B750-FBEB7BBFFB1C}" id="{B0E747F6-CD04-4838-9941-47A39C1BE9AE}">
    <text>Portaria n.º 277/2020, de 4/12</text>
  </threadedComment>
  <threadedComment ref="BC59" dT="2024-01-08T11:39:28.42" personId="{3D254539-3742-496E-B750-FBEB7BBFFB1C}" id="{FD5EBFEC-7D04-4C1A-BEE0-B81DBA719EEB}">
    <text>Portaria n.º 277/2020, de 4/12</text>
  </threadedComment>
  <threadedComment ref="BI59" dT="2024-01-12T15:12:08.71" personId="{3D254539-3742-496E-B750-FBEB7BBFFB1C}" id="{9D049EAC-FC2C-43FD-88CF-404DEB85F2F4}">
    <text>Portaria n.º 277/2020, de 4/12</text>
  </threadedComment>
  <threadedComment ref="BO59" dT="2024-01-12T15:13:12.32" personId="{3D254539-3742-496E-B750-FBEB7BBFFB1C}" id="{DCF27513-6E99-462C-85AC-19D1CC450F33}">
    <text>Portaria n.º 277/2020, de 4/12</text>
  </threadedComment>
  <threadedComment ref="BS59" dT="2024-01-18T15:19:13.83" personId="{3D254539-3742-496E-B750-FBEB7BBFFB1C}" id="{2417D66F-9872-4060-B202-A86F6C3901DE}">
    <text xml:space="preserve">Tributado com uma taxa correspondente a 75% da taxa de ISP. </text>
  </threadedComment>
  <threadedComment ref="BU59" dT="2024-01-18T15:45:58.91" personId="{3D254539-3742-496E-B750-FBEB7BBFFB1C}" id="{94934BDF-29C8-4169-B82E-F35FB0CCF8E8}">
    <text>Portaria n.º 277/2020, de 4/12.
Percentagem a utilizar no cálculo do adicionamento sobre o carvão utilizado para a produção de energia elétrica em 2021 = 75%</text>
  </threadedComment>
  <threadedComment ref="CA59" dT="2024-01-18T16:23:16.08" personId="{3D254539-3742-496E-B750-FBEB7BBFFB1C}" id="{14798711-8377-4770-BCB8-2A8649793C62}">
    <text>Portaria n.º 277/2020, de 4/12</text>
  </threadedComment>
  <threadedComment ref="F60" dT="2023-11-09T16:36:13.03" personId="{3D254539-3742-496E-B750-FBEB7BBFFB1C}" id="{63D57AE1-27E0-4AAB-991D-2F959BE5C7A9}">
    <text>Portaria n.º 42/2020, de 14/02</text>
  </threadedComment>
  <threadedComment ref="L60" dT="2023-12-07T13:10:57.08" personId="{3D254539-3742-496E-B750-FBEB7BBFFB1C}" id="{E3D2ED72-27C3-4573-8DE6-A7FCDE737F9F}">
    <text>Portaria n.º 42/2020, de 14/02</text>
  </threadedComment>
  <threadedComment ref="R60" dT="2023-12-07T13:10:57.08" personId="{3D254539-3742-496E-B750-FBEB7BBFFB1C}" id="{2C0AE253-4209-4BA5-8CE8-65122A12FBBB}">
    <text>Portaria n.º 42/2020, de 14/02</text>
  </threadedComment>
  <threadedComment ref="X60" dT="2023-12-07T13:10:57.08" personId="{3D254539-3742-496E-B750-FBEB7BBFFB1C}" id="{2B47CD14-957B-4F32-BEA5-DA2AED50BCDB}">
    <text>Portaria n.º 42/2020, de 14/02</text>
  </threadedComment>
  <threadedComment ref="AD60" dT="2024-01-05T15:36:50.16" personId="{3D254539-3742-496E-B750-FBEB7BBFFB1C}" id="{7D47183E-F160-4CE5-864D-542F8761C21A}">
    <text>Portaria n.º 42/2020, de 14/02</text>
  </threadedComment>
  <threadedComment ref="AK60" dT="2024-01-05T16:18:06.43" personId="{3D254539-3742-496E-B750-FBEB7BBFFB1C}" id="{5DCDF883-5EC3-4B65-86AE-B06BAA7C2AA5}">
    <text>Portaria n.º 42/2020, de 14/02</text>
  </threadedComment>
  <threadedComment ref="AQ60" dT="2024-01-05T16:18:06.43" personId="{3D254539-3742-496E-B750-FBEB7BBFFB1C}" id="{715E6A76-3EBD-435E-B196-DD9D151137A1}">
    <text>Portaria n.º 42/2020, de 14/02</text>
  </threadedComment>
  <threadedComment ref="AW60" dT="2024-01-08T11:38:13.78" personId="{3D254539-3742-496E-B750-FBEB7BBFFB1C}" id="{FDB6236D-7011-41E3-8C9C-A35765BE6989}">
    <text>Portaria n.º 42/2020, de 14/02</text>
  </threadedComment>
  <threadedComment ref="BC60" dT="2024-01-08T11:38:13.78" personId="{3D254539-3742-496E-B750-FBEB7BBFFB1C}" id="{F7E031BA-ABF4-4376-8A0D-578627E4AE76}">
    <text>Portaria n.º 42/2020, de 14/02</text>
  </threadedComment>
  <threadedComment ref="BI60" dT="2024-01-12T15:12:32.95" personId="{3D254539-3742-496E-B750-FBEB7BBFFB1C}" id="{B214C4B5-5965-4039-99FD-5DB546A08B42}">
    <text>Portaria n.º 42/2020, de 14/02</text>
  </threadedComment>
  <threadedComment ref="BO60" dT="2024-01-12T15:12:40.79" personId="{3D254539-3742-496E-B750-FBEB7BBFFB1C}" id="{B2F6BAED-5D57-4F24-82EC-3BA91C342949}">
    <text>Portaria n.º 42/2020, de 14/02</text>
  </threadedComment>
  <threadedComment ref="BU60" dT="2024-01-18T15:45:43.13" personId="{3D254539-3742-496E-B750-FBEB7BBFFB1C}" id="{07D66307-B84E-45CA-942C-C34D64001D64}">
    <text>Portaria n.º 42/2020, de 14/02.
Percentagem a utilizar no cálculo do adicionamento sobre o carvão utilizado para a produção de energia elétrica em 2020 = 50%</text>
  </threadedComment>
  <threadedComment ref="CA60" dT="2024-01-18T16:21:47.49" personId="{3D254539-3742-496E-B750-FBEB7BBFFB1C}" id="{43B83FC0-FC3D-4E51-BDEA-A7DACFE5D1AC}">
    <text>Portaria n.º 42/2020, de 14/02</text>
  </threadedComment>
  <threadedComment ref="BS61" dT="2024-01-18T15:14:30.26" personId="{3D254539-3742-496E-B750-FBEB7BBFFB1C}" id="{11865508-6581-443B-BC7A-BDB545C70BD8}">
    <text xml:space="preserve">Tributado com uma taxa correspondente a 50% da taxa de ISP. </text>
  </threadedComment>
  <threadedComment ref="D62" dT="2023-11-09T15:41:22.28" personId="{3D254539-3742-496E-B750-FBEB7BBFFB1C}" id="{A3196F89-F63B-4570-B596-9FEFBE202097}">
    <text>Portaria n.º 301-A/2018, de 23/11</text>
  </threadedComment>
  <threadedComment ref="F62" dT="2023-11-09T16:36:34.77" personId="{3D254539-3742-496E-B750-FBEB7BBFFB1C}" id="{CD139CAE-6846-40A7-8422-C792F02433CC}">
    <text>Portaria n.º 6-A/2019, de 4/01</text>
  </threadedComment>
  <threadedComment ref="J62" dT="2023-11-10T16:50:17.54" personId="{3D254539-3742-496E-B750-FBEB7BBFFB1C}" id="{7C76E810-64C0-4A70-A1B7-D5866C32A096}">
    <text xml:space="preserve">Portaria n.º 301-A/2018, de 23/11
</text>
  </threadedComment>
  <threadedComment ref="L62" dT="2023-12-07T13:08:12.44" personId="{3D254539-3742-496E-B750-FBEB7BBFFB1C}" id="{BAD5A05E-309A-4D42-A943-D24658BA86C6}">
    <text>Portaria n.º 6-A/2019, de 4/01</text>
  </threadedComment>
  <threadedComment ref="P62" dT="2023-12-07T15:17:57.60" personId="{3D254539-3742-496E-B750-FBEB7BBFFB1C}" id="{DA27589D-220E-4E20-B4F7-C6C590A1F0EF}">
    <text>Portaria n.º 301-A/2018, de 23/11</text>
  </threadedComment>
  <threadedComment ref="R62" dT="2023-12-07T13:08:12.44" personId="{3D254539-3742-496E-B750-FBEB7BBFFB1C}" id="{48B6F8F5-73F2-42D2-B53A-445D610DC225}">
    <text>Portaria n.º 6-A/2019, de 4/01</text>
  </threadedComment>
  <threadedComment ref="X62" dT="2023-12-07T13:08:12.44" personId="{3D254539-3742-496E-B750-FBEB7BBFFB1C}" id="{63F5D605-B19D-453A-95C9-BDFE00B5573A}">
    <text>Portaria n.º 6-A/2019, de 4/01</text>
  </threadedComment>
  <threadedComment ref="AD62" dT="2024-01-05T15:36:29.84" personId="{3D254539-3742-496E-B750-FBEB7BBFFB1C}" id="{8271D6EA-F4BB-48D3-AE1A-F842FDD8C97D}">
    <text>Portaria n.º 6-A/2019, de 4/01</text>
  </threadedComment>
  <threadedComment ref="AK62" dT="2024-01-05T16:16:30.25" personId="{3D254539-3742-496E-B750-FBEB7BBFFB1C}" id="{FDBBC141-11EB-4273-8E64-6AF0B848AC56}">
    <text>Portaria n.º 6-A/2019, de 4/01</text>
  </threadedComment>
  <threadedComment ref="AQ62" dT="2024-01-05T16:16:30.25" personId="{3D254539-3742-496E-B750-FBEB7BBFFB1C}" id="{F1D08508-E480-4944-A054-B834DA75E5A8}">
    <text>Portaria n.º 6-A/2019, de 4/01</text>
  </threadedComment>
  <threadedComment ref="AW62" dT="2024-01-08T11:29:17.96" personId="{3D254539-3742-496E-B750-FBEB7BBFFB1C}" id="{C489E739-39A6-4750-AB30-89441BC9D32A}">
    <text>Portaria n.º 6-A/2019, de 4/01</text>
  </threadedComment>
  <threadedComment ref="BC62" dT="2024-01-08T11:29:17.96" personId="{3D254539-3742-496E-B750-FBEB7BBFFB1C}" id="{96A6BE4A-8090-4488-A85B-7FEFE97F1AC5}">
    <text>Portaria n.º 6-A/2019, de 4/01</text>
  </threadedComment>
  <threadedComment ref="BI62" dT="2024-01-12T12:53:48.48" personId="{3D254539-3742-496E-B750-FBEB7BBFFB1C}" id="{DEE767BA-DCB3-42E4-BCA1-59FDEED5985C}">
    <text>Portaria n.º 6-A/2019, de 4/01</text>
  </threadedComment>
  <threadedComment ref="BO62" dT="2024-01-12T15:10:57.17" personId="{3D254539-3742-496E-B750-FBEB7BBFFB1C}" id="{BE1531A9-2EA2-4F17-B46B-7F38E3DAA536}">
    <text>Portaria n.º 6-A/2019, de 4/01</text>
  </threadedComment>
  <threadedComment ref="BS62" dT="2024-01-18T15:12:38.22" personId="{3D254539-3742-496E-B750-FBEB7BBFFB1C}" id="{474B243A-449E-4D63-9E79-B3A2B0BDA864}">
    <text xml:space="preserve">Tributado com uma taxa correspondente a 25% da taxa de ISP. 
</text>
  </threadedComment>
  <threadedComment ref="BU62" dT="2024-01-18T15:40:27.67" personId="{3D254539-3742-496E-B750-FBEB7BBFFB1C}" id="{830F472F-E503-42D2-99B7-D28C32604558}">
    <text>Portaria n.º 6-A/2019, de 4/01.
Percentagem a utilizar no cálculo do adicionamento sobre o carvão utilizado para a produção de energia elétrica em 2019 = 25%</text>
  </threadedComment>
  <threadedComment ref="CA62" dT="2024-01-18T16:19:30.91" personId="{3D254539-3742-496E-B750-FBEB7BBFFB1C}" id="{F260336F-E981-4497-95C2-0E65CE14A969}">
    <text>Portaria n.º 6-A/2019, de 4/01</text>
  </threadedComment>
  <threadedComment ref="D63" dT="2023-11-09T15:40:38.27" personId="{3D254539-3742-496E-B750-FBEB7BBFFB1C}" id="{CD0D7B19-4DA9-47FF-83CC-16E411EB0754}">
    <text>Portaria n.º 385-I/2017, de 29/12</text>
  </threadedComment>
  <threadedComment ref="J63" dT="2023-11-10T16:48:09.26" personId="{3D254539-3742-496E-B750-FBEB7BBFFB1C}" id="{902BCD3C-AF0D-4917-A5F4-6E265BD074EC}">
    <text xml:space="preserve">Portaria n.º 385-I/2017, de 29/12
</text>
  </threadedComment>
  <threadedComment ref="P63" dT="2023-12-07T15:17:40.00" personId="{3D254539-3742-496E-B750-FBEB7BBFFB1C}" id="{94E4573F-A5A6-455F-9EDF-CF5E064BBA4E}">
    <text>Portaria n.º 385-I/2017, de 29/12</text>
  </threadedComment>
  <threadedComment ref="R63" dT="2023-12-28T16:18:21.43" personId="{3D254539-3742-496E-B750-FBEB7BBFFB1C}" id="{53E9C4C2-B235-4424-9D2E-52A7965B0A15}">
    <text>Portaria n.º 384/2017, de 28/12</text>
  </threadedComment>
  <threadedComment ref="X63" dT="2023-12-28T16:18:32.62" personId="{3D254539-3742-496E-B750-FBEB7BBFFB1C}" id="{36E06FCC-C25E-499D-A01A-ACA3A2D1C767}">
    <text>Portaria n.º 384/2017, de 28/12</text>
  </threadedComment>
  <threadedComment ref="AB63" dT="2024-01-03T15:53:00.21" personId="{3D254539-3742-496E-B750-FBEB7BBFFB1C}" id="{34BD8E36-20E2-49A2-AB1E-32F0C2D96E61}">
    <text>Lei n.º 114/2017, de 29/12 (OE2018)</text>
  </threadedComment>
  <threadedComment ref="AD63" dT="2024-01-05T16:15:32.28" personId="{3D254539-3742-496E-B750-FBEB7BBFFB1C}" id="{FA0594DE-5E5E-4338-8D13-7C33CCC61EF4}">
    <text>Portaria n.º 384/2017, de 28/12</text>
  </threadedComment>
  <threadedComment ref="AI63" dT="2024-01-05T16:07:00.37" personId="{3D254539-3742-496E-B750-FBEB7BBFFB1C}" id="{DBD8CD8B-DAF4-4CB4-AB56-74143EFE5B0E}">
    <text>Lei n.º 114/2017 de 29/12 (OE2018)</text>
  </threadedComment>
  <threadedComment ref="AK63" dT="2024-01-05T16:15:23.29" personId="{3D254539-3742-496E-B750-FBEB7BBFFB1C}" id="{DD5E3C91-3027-4B82-954E-1F0210E1CF56}">
    <text>Portaria n.º 384/2017, de 28/12</text>
  </threadedComment>
  <threadedComment ref="AO63" dT="2024-01-05T16:52:41.06" personId="{3D254539-3742-496E-B750-FBEB7BBFFB1C}" id="{4C664DA6-D7CF-4927-BB1C-2818D905D486}">
    <text>Lei n.º 114/2017, de 29/12 (OE2018)</text>
  </threadedComment>
  <threadedComment ref="AQ63" dT="2024-01-05T16:36:42.42" personId="{3D254539-3742-496E-B750-FBEB7BBFFB1C}" id="{0DE56791-E250-4188-9C40-346700385C96}">
    <text>Portaria n.º 384/2017, de 28/12</text>
  </threadedComment>
  <threadedComment ref="AW63" dT="2024-01-08T11:25:50.68" personId="{3D254539-3742-496E-B750-FBEB7BBFFB1C}" id="{2503D6A4-671B-44A1-963E-E2E5A587F21E}">
    <text>Portaria n.º 384/2017, de 28/12</text>
  </threadedComment>
  <threadedComment ref="BC63" dT="2024-01-08T11:25:50.68" personId="{3D254539-3742-496E-B750-FBEB7BBFFB1C}" id="{8789FB6C-4382-4E04-A4BA-3BF5578235CD}">
    <text>Portaria n.º 384/2017, de 28/12</text>
  </threadedComment>
  <threadedComment ref="BI63" dT="2024-01-12T12:53:32.85" personId="{3D254539-3742-496E-B750-FBEB7BBFFB1C}" id="{6E42E821-FCC7-49B3-9711-7DC141C6004A}">
    <text>Portaria n.º 384/2017, de 28/12</text>
  </threadedComment>
  <threadedComment ref="BO63" dT="2024-01-12T15:10:23.03" personId="{3D254539-3742-496E-B750-FBEB7BBFFB1C}" id="{094098C3-3F5D-47F2-B00C-AFA59B7A408E}">
    <text>Portaria n.º 384/2017, de 28/12</text>
  </threadedComment>
  <threadedComment ref="BS63" dT="2024-01-18T15:08:50.93" personId="{3D254539-3742-496E-B750-FBEB7BBFFB1C}" id="{7E76E2DC-69B1-46E4-93C8-09DAC2A93359}">
    <text xml:space="preserve">Lei n.º 114/2017, de 29 de dezembro (OE de 2018).
Tributado com uma taxa correspondente a 10 % da taxa de ISP. </text>
  </threadedComment>
  <threadedComment ref="BU63" dT="2024-01-18T15:40:08.37" personId="{3D254539-3742-496E-B750-FBEB7BBFFB1C}" id="{20806257-A147-4C44-ADCB-22D5ACEA1C1F}">
    <text>Portaria n.º 384/2017, de 28/12.
percentagem a utilizar no cálculo do adicionamento sobre o carvão utilizado para a produção de energia elétrica em 2018 = 10%</text>
  </threadedComment>
  <threadedComment ref="BY63" dT="2024-01-18T16:42:29.32" personId="{3D254539-3742-496E-B750-FBEB7BBFFB1C}" id="{8475B40C-DC1F-4445-BE22-2CA09038C5E9}">
    <text>Lei n.º 114/2017, de 29 de dezembro (OE de 2018).</text>
  </threadedComment>
  <threadedComment ref="D64" dT="2023-11-09T12:49:29.49" personId="{3D254539-3742-496E-B750-FBEB7BBFFB1C}" id="{2ED825A5-4667-41AE-90E7-622B37905FCD}">
    <text>Portaria n.º 345-C/2016, de 30/12</text>
  </threadedComment>
  <threadedComment ref="F64" dT="2023-11-09T13:10:48.10" personId="{3D254539-3742-496E-B750-FBEB7BBFFB1C}" id="{9AFC5D96-DF99-43F9-8F56-EB379F4616F9}">
    <text>Portaria n.º 10/2017, de 9/01</text>
  </threadedComment>
  <threadedComment ref="J64" dT="2023-11-10T16:47:45.60" personId="{3D254539-3742-496E-B750-FBEB7BBFFB1C}" id="{37E2E95F-D82C-4539-B4DC-78FE4395045F}">
    <text xml:space="preserve">Portaria n.º 345-C/2016, de 30/12
</text>
  </threadedComment>
  <threadedComment ref="L64" dT="2023-11-09T13:10:53.94" personId="{3D254539-3742-496E-B750-FBEB7BBFFB1C}" id="{185FE679-5523-4AE8-9C0B-3C366FC4384C}">
    <text>Portaria n.º 10/2017, de 9/01</text>
  </threadedComment>
  <threadedComment ref="P64" dT="2023-12-07T15:17:23.37" personId="{3D254539-3742-496E-B750-FBEB7BBFFB1C}" id="{1BDC7154-8076-4D45-A024-9B2C0BE070C6}">
    <text>Portaria n.º 345-C/2016, de 30/12</text>
  </threadedComment>
  <threadedComment ref="R64" dT="2023-11-09T13:10:53.94" personId="{3D254539-3742-496E-B750-FBEB7BBFFB1C}" id="{503E957D-60F7-42FC-A9D8-AAD5F53B9FDE}">
    <text>Portaria n.º 10/2017, de 9/01</text>
  </threadedComment>
  <threadedComment ref="X64" dT="2023-11-09T13:10:53.94" personId="{3D254539-3742-496E-B750-FBEB7BBFFB1C}" id="{EB1C3503-38EF-48BD-99B4-6350EC651C8F}">
    <text>Portaria n.º 10/2017, de 9/01</text>
  </threadedComment>
  <threadedComment ref="AB64" dT="2024-01-03T15:52:07.97" personId="{3D254539-3742-496E-B750-FBEB7BBFFB1C}" id="{2079C47F-3714-403A-AA3C-9F9B0DB0FC6C}">
    <text>Lei n.º 42/2016 de 28/12 (OE 2017)</text>
  </threadedComment>
  <threadedComment ref="AD64" dT="2023-11-09T13:11:12.63" personId="{3D254539-3742-496E-B750-FBEB7BBFFB1C}" id="{62C927DA-3754-4AAC-AECA-216D1A783DD7}">
    <text>Portaria n.º 10/2017, de 9/01</text>
  </threadedComment>
  <threadedComment ref="AI64" dT="2024-01-05T16:54:12.35" personId="{3D254539-3742-496E-B750-FBEB7BBFFB1C}" id="{82B502D3-1CF7-4494-A7BD-C4243DFEB247}">
    <text>Lei n.º 42/2016 de 28/12 (OE 2017)</text>
  </threadedComment>
  <threadedComment ref="AK64" dT="2023-11-09T13:11:21.03" personId="{3D254539-3742-496E-B750-FBEB7BBFFB1C}" id="{2A85974C-7D26-4897-909D-BD7615776B5F}">
    <text>Portaria n.º 10/2017, de 9/01</text>
  </threadedComment>
  <threadedComment ref="AO64" dT="2024-01-05T16:52:01.18" personId="{3D254539-3742-496E-B750-FBEB7BBFFB1C}" id="{DBC30407-8604-4628-B5A4-1347BF5E10FE}">
    <text>Lei n.º 42/2016 de 28/12 (OE 2017)</text>
  </threadedComment>
  <threadedComment ref="AQ64" dT="2023-11-09T13:11:26.93" personId="{3D254539-3742-496E-B750-FBEB7BBFFB1C}" id="{93114177-B19D-4A75-B9B8-1DD8E93E2C31}">
    <text>Portaria n.º 10/2017, de 9/01</text>
  </threadedComment>
  <threadedComment ref="AW64" dT="2023-11-09T13:11:34.64" personId="{3D254539-3742-496E-B750-FBEB7BBFFB1C}" id="{A104691C-C58D-4ECE-AE75-1FB00732C4C3}">
    <text>Portaria n.º 10/2017, de 9/01</text>
  </threadedComment>
  <threadedComment ref="BC64" dT="2023-11-09T13:11:34.64" personId="{3D254539-3742-496E-B750-FBEB7BBFFB1C}" id="{2964E916-14A0-457D-A5DD-1F057E9B8389}">
    <text>Portaria n.º 10/2017, de 9/01</text>
  </threadedComment>
  <threadedComment ref="BI64" dT="2023-11-09T13:11:45.69" personId="{3D254539-3742-496E-B750-FBEB7BBFFB1C}" id="{6650BA9C-6D75-418A-BCBD-6A3C658DBD57}">
    <text>Portaria n.º 10/2017, de 9/01</text>
  </threadedComment>
  <threadedComment ref="BO64" dT="2023-11-09T13:11:50.72" personId="{3D254539-3742-496E-B750-FBEB7BBFFB1C}" id="{A6B98980-CD94-4DF6-8E5D-EA080AB43430}">
    <text>Portaria n.º 10/2017, de 9/01</text>
  </threadedComment>
  <threadedComment ref="BY64" dT="2024-01-18T16:44:13.36" personId="{3D254539-3742-496E-B750-FBEB7BBFFB1C}" id="{9739FB31-8847-414A-A6A2-F39F576569DE}">
    <text>Lei n.º 42/2016 de 28/12 (OE 2017)</text>
  </threadedComment>
  <threadedComment ref="CA64" dT="2023-11-09T13:11:58.55" personId="{3D254539-3742-496E-B750-FBEB7BBFFB1C}" id="{2C990FE6-C722-488B-9358-93ED8CB9058C}">
    <text>Portaria n.º 10/2017, de 9/01</text>
  </threadedComment>
  <threadedComment ref="D65" dT="2023-11-09T12:49:29.49" personId="{3D254539-3742-496E-B750-FBEB7BBFFB1C}" id="{CE489805-1BF1-4E8D-B257-EE97D7D36494}">
    <text>Portaria n.º 291-A/2016, de 16/11</text>
  </threadedComment>
  <threadedComment ref="J65" dT="2023-11-09T12:49:35.40" personId="{3D254539-3742-496E-B750-FBEB7BBFFB1C}" id="{4B69F5B5-2E72-4854-8F76-46A62922DF00}">
    <text>Portaria n.º 291-A/2016, de 16/11</text>
  </threadedComment>
  <threadedComment ref="P65" dT="2023-11-09T12:49:42.56" personId="{3D254539-3742-496E-B750-FBEB7BBFFB1C}" id="{31D92933-F239-4AF1-AA9B-18C9E024959E}">
    <text>Portaria n.º 291-A/2016, de 16/11</text>
  </threadedComment>
  <threadedComment ref="D66" dT="2023-11-09T12:45:14.86" personId="{3D254539-3742-496E-B750-FBEB7BBFFB1C}" id="{38FA663C-44F5-49A9-8F59-D5CBD4F483D8}">
    <text>Portaria n.º 136-A/2016, de 12/05</text>
  </threadedComment>
  <threadedComment ref="J66" dT="2023-11-09T12:45:22.35" personId="{3D254539-3742-496E-B750-FBEB7BBFFB1C}" id="{67BF987B-5305-452E-AFBD-6BC084E98DD2}">
    <text>Portaria n.º 136-A/2016, de 12/05</text>
  </threadedComment>
  <threadedComment ref="P66" dT="2023-11-09T12:45:30.61" personId="{3D254539-3742-496E-B750-FBEB7BBFFB1C}" id="{2EC4CA4D-7C03-4B6E-8085-B5571ED72C8C}">
    <text>Portaria n.º 136-A/2016, de 12/05</text>
  </threadedComment>
  <threadedComment ref="D67" dT="2023-11-09T12:41:58.68" personId="{3D254539-3742-496E-B750-FBEB7BBFFB1C}" id="{B43B6720-96A8-441C-A023-944A253E35C6}">
    <text>Portaria n.º 24-A/2016, de 11/02</text>
  </threadedComment>
  <threadedComment ref="J67" dT="2023-11-09T12:42:04.37" personId="{3D254539-3742-496E-B750-FBEB7BBFFB1C}" id="{0C9E9523-FDF0-4349-9C6A-4C5051275B2D}">
    <text>Portaria n.º 24-A/2016, de 11/02</text>
  </threadedComment>
  <threadedComment ref="P67" dT="2023-11-09T12:42:10.19" personId="{3D254539-3742-496E-B750-FBEB7BBFFB1C}" id="{6F2707A5-6E0B-420F-B352-0637AA7027B0}">
    <text>Portaria n.º 24-A/2016, de 11/02</text>
  </threadedComment>
  <threadedComment ref="F68" dT="2023-11-09T12:55:19.83" personId="{3D254539-3742-496E-B750-FBEB7BBFFB1C}" id="{30C08DF5-B979-431B-B6D2-C78A58F0085F}">
    <text>Portaria n.º 420-B/2015, de 31/12</text>
  </threadedComment>
  <threadedComment ref="L68" dT="2023-12-07T13:05:58.08" personId="{3D254539-3742-496E-B750-FBEB7BBFFB1C}" id="{BE2AE580-6C40-4236-B8A0-658D6C1FB47E}">
    <text>Portaria n.º 420-B/2015, de 31/12</text>
  </threadedComment>
  <threadedComment ref="R68" dT="2023-12-07T13:05:58.08" personId="{3D254539-3742-496E-B750-FBEB7BBFFB1C}" id="{92C4F55A-1C14-450D-9FAF-27FDED872007}">
    <text>Portaria n.º 420-B/2015, de 31/12</text>
  </threadedComment>
  <threadedComment ref="X68" dT="2023-12-07T13:05:58.08" personId="{3D254539-3742-496E-B750-FBEB7BBFFB1C}" id="{36C17514-BA4F-41CB-B0B4-589CC03982CE}">
    <text>Portaria n.º 420-B/2015, de 31/12</text>
  </threadedComment>
  <threadedComment ref="AD68" dT="2023-11-09T12:56:01.30" personId="{3D254539-3742-496E-B750-FBEB7BBFFB1C}" id="{D655F6A6-6EF5-4794-A369-1BD2051CEE2A}">
    <text>Portaria n.º 420-B/2015, de 31/12</text>
  </threadedComment>
  <threadedComment ref="AK68" dT="2023-11-09T12:56:09.23" personId="{3D254539-3742-496E-B750-FBEB7BBFFB1C}" id="{02DEA0F9-5F65-4DD0-B467-1E60F86C0224}">
    <text>Portaria n.º 420-B/2015, de 31/12</text>
  </threadedComment>
  <threadedComment ref="AQ68" dT="2023-11-09T12:56:18.36" personId="{3D254539-3742-496E-B750-FBEB7BBFFB1C}" id="{89ABE5A9-C71A-49DB-88DB-B5C005AC87B8}">
    <text>Portaria n.º 420-B/2015, de 31/12</text>
  </threadedComment>
  <threadedComment ref="AW68" dT="2023-11-09T12:56:31.18" personId="{3D254539-3742-496E-B750-FBEB7BBFFB1C}" id="{6C020D84-6825-43DD-9F0B-39D0519912BA}">
    <text>Portaria n.º 420-B/2015, de 31/12</text>
  </threadedComment>
  <threadedComment ref="BC68" dT="2023-11-09T12:56:31.18" personId="{3D254539-3742-496E-B750-FBEB7BBFFB1C}" id="{9F8936DE-BF80-4E63-AB1F-15BA3995D981}">
    <text>Portaria n.º 420-B/2015, de 31/12</text>
  </threadedComment>
  <threadedComment ref="BI68" dT="2023-11-09T12:56:39.76" personId="{3D254539-3742-496E-B750-FBEB7BBFFB1C}" id="{4A89BCD0-6772-4B4C-A90F-5B8EE8B7953A}">
    <text>Portaria n.º 420-B/2015, de 31/12</text>
  </threadedComment>
  <threadedComment ref="BO68" dT="2023-11-09T12:56:45.37" personId="{3D254539-3742-496E-B750-FBEB7BBFFB1C}" id="{7622170A-A123-4788-A360-58F5F1AD727C}">
    <text>Portaria n.º 420-B/2015, de 31/12</text>
  </threadedComment>
  <threadedComment ref="CA68" dT="2023-11-09T12:56:53.66" personId="{3D254539-3742-496E-B750-FBEB7BBFFB1C}" id="{6038C012-4209-4B6A-939D-5276FE9F659A}">
    <text>Portaria n.º 420-B/2015, de 31/12</text>
  </threadedComment>
  <threadedComment ref="E69" dT="2023-11-09T12:25:43.99" personId="{3D254539-3742-496E-B750-FBEB7BBFFB1C}" id="{C8312D8C-EE12-4C0C-AD05-1BC122DDB632}">
    <text>Lei n.º 82-B/2014, de 31/12 (OE 2015)</text>
  </threadedComment>
  <threadedComment ref="F69" dT="2023-11-09T12:31:31.67" personId="{3D254539-3742-496E-B750-FBEB7BBFFB1C}" id="{90FA16D5-5F7C-4748-BF0C-7C6E91307A03}">
    <text>Lei n.º 82-D/2014, de 31/12 (OE 2015)</text>
  </threadedComment>
  <threadedComment ref="K69" dT="2023-11-09T12:25:38.10" personId="{3D254539-3742-496E-B750-FBEB7BBFFB1C}" id="{A078771F-D8BC-448B-8B63-7E1FF1A63084}">
    <text>Lei n.º 82-B/2014, de 31/12 (OE 2015)</text>
  </threadedComment>
  <threadedComment ref="L69" dT="2023-11-09T12:31:37.98" personId="{3D254539-3742-496E-B750-FBEB7BBFFB1C}" id="{1EC5552D-BACF-4828-9E4A-3ADEA0DD0673}">
    <text>Lei n.º 82-D/2014, de 31/12 (OE 2015)</text>
  </threadedComment>
  <threadedComment ref="R69" dT="2023-11-09T12:31:37.98" personId="{3D254539-3742-496E-B750-FBEB7BBFFB1C}" id="{76131598-7B5C-4B89-B115-2075DD483745}">
    <text>Lei n.º 82-D/2014, de 31/12 (OE 2015)</text>
  </threadedComment>
  <threadedComment ref="X69" dT="2023-11-09T12:31:37.98" personId="{3D254539-3742-496E-B750-FBEB7BBFFB1C}" id="{3AFC94F7-488E-4483-8D3E-D5F8A241AB97}">
    <text>Lei n.º 82-D/2014, de 31/12 (OE 2015)</text>
  </threadedComment>
  <threadedComment ref="AC69" dT="2023-11-09T12:25:18.69" personId="{3D254539-3742-496E-B750-FBEB7BBFFB1C}" id="{474684AD-49B3-4009-B66C-F6D434A9CC78}">
    <text>Lei n.º 82-B/2014, de 31/12 (OE 2015)</text>
  </threadedComment>
  <threadedComment ref="AD69" dT="2023-11-09T12:31:59.65" personId="{3D254539-3742-496E-B750-FBEB7BBFFB1C}" id="{968D66EB-3488-4780-8678-69DB414F1A4B}">
    <text>Lei n.º 82-D/2014, de 31/12 (OE 2015)</text>
  </threadedComment>
  <threadedComment ref="AK69" dT="2023-11-09T12:32:06.34" personId="{3D254539-3742-496E-B750-FBEB7BBFFB1C}" id="{1A234081-A7CA-4ED8-BC9C-F8DE53D9E978}">
    <text>Lei n.º 82-D/2014, de 31/12 (OE 2015)</text>
  </threadedComment>
  <threadedComment ref="AQ69" dT="2023-11-09T12:32:14.79" personId="{3D254539-3742-496E-B750-FBEB7BBFFB1C}" id="{288975C4-3504-4193-A343-73196732AD56}">
    <text>Lei n.º 82-D/2014, de 31/12 (OE 2015)</text>
  </threadedComment>
  <threadedComment ref="AW69" dT="2023-11-09T12:32:20.91" personId="{3D254539-3742-496E-B750-FBEB7BBFFB1C}" id="{0EFA1621-4477-4E7C-964F-4929FD1F68E8}">
    <text>Lei n.º 82-D/2014, de 31/12 (OE 2015)</text>
  </threadedComment>
  <threadedComment ref="BC69" dT="2023-11-09T12:32:20.91" personId="{3D254539-3742-496E-B750-FBEB7BBFFB1C}" id="{90348B8E-C365-4E4E-A086-BF77544EDE97}">
    <text>Lei n.º 82-D/2014, de 31/12 (OE 2015)</text>
  </threadedComment>
  <threadedComment ref="BI69" dT="2023-11-09T12:32:35.82" personId="{3D254539-3742-496E-B750-FBEB7BBFFB1C}" id="{E06A2B7C-D86D-417F-BBF6-E850F2809524}">
    <text>Lei n.º 82-D/2014, de 31/12 (OE 2015)</text>
  </threadedComment>
  <threadedComment ref="BO69" dT="2023-11-09T12:32:43.56" personId="{3D254539-3742-496E-B750-FBEB7BBFFB1C}" id="{86DAC3F8-DCC0-4783-B4D3-78AB99C21E06}">
    <text>Lei n.º 82-D/2014, de 31/12 (OE 2015)</text>
  </threadedComment>
  <threadedComment ref="CA69" dT="2023-11-09T12:32:52.20" personId="{3D254539-3742-496E-B750-FBEB7BBFFB1C}" id="{B25597A3-AA25-4F30-975E-408663F71A04}">
    <text>Lei n.º 82-D/2014, de 31/12 (OE 2015)</text>
  </threadedComment>
  <threadedComment ref="E70" dT="2023-11-09T12:20:16.18" personId="{3D254539-3742-496E-B750-FBEB7BBFFB1C}" id="{4F8F24F1-6C46-47A7-BDA7-5A8FADA6512B}">
    <text>Lei n.º 83-C/2013, de  31/12 (OE 2014)</text>
  </threadedComment>
  <threadedComment ref="K70" dT="2023-11-09T12:20:22.78" personId="{3D254539-3742-496E-B750-FBEB7BBFFB1C}" id="{289A4A58-A6E0-479C-ACC0-199BC05DD9B5}">
    <text>Lei n.º 83-C/2013, de  31/12 (OE 2014)</text>
  </threadedComment>
  <threadedComment ref="AC70" dT="2023-11-09T12:19:57.30" personId="{3D254539-3742-496E-B750-FBEB7BBFFB1C}" id="{CBA3CB81-959F-473E-8B32-A1E7AE914232}">
    <text>Lei n.º 83-C/2013, de  31/12 (OE 2014)</text>
  </threadedComment>
  <threadedComment ref="V71" dT="2023-11-09T15:18:18.19" personId="{3D254539-3742-496E-B750-FBEB7BBFFB1C}" id="{20247CFA-677D-4DFE-BD1F-E2463C591EE8}">
    <text>Portaria n.º 84/2013 de 27/02</text>
  </threadedComment>
  <threadedComment ref="E72" dT="2023-11-09T12:17:32.27" personId="{3D254539-3742-496E-B750-FBEB7BBFFB1C}" id="{54566CE1-3C16-4971-9BCA-ACD51C1A9FA2}">
    <text>Lei n.º 66-B/2012, de  31/12 (OE 2013)</text>
  </threadedComment>
  <threadedComment ref="K72" dT="2023-11-09T12:18:12.78" personId="{3D254539-3742-496E-B750-FBEB7BBFFB1C}" id="{A5D35B4E-32C5-476A-ABE0-7CC8076429B2}">
    <text>Lei n.º 66-B/2012, de  31/12 (OE 2013)</text>
  </threadedComment>
  <threadedComment ref="AI72" dT="2023-11-09T15:22:31.12" personId="{3D254539-3742-496E-B750-FBEB7BBFFB1C}" id="{3A676288-159E-4692-9B53-A789CC575392}">
    <text>Lei n.º 66-B/2012 de 31/12 (OE2013)</text>
  </threadedComment>
  <threadedComment ref="BY72" dT="2024-01-18T16:46:02.78" personId="{3D254539-3742-496E-B750-FBEB7BBFFB1C}" id="{A3A67697-9771-4C71-9486-C46B3BD63A5B}">
    <text>Lei n.º 66-B/2012 de 31/12 (OE2013)</text>
  </threadedComment>
  <threadedComment ref="E73" dT="2023-11-09T12:12:16.43" personId="{3D254539-3742-496E-B750-FBEB7BBFFB1C}" id="{07D09FBE-E3B5-4711-BC25-84EC1B098E8D}">
    <text>Lei n.º 64-B/2011, de 31/12 (OE 2012)</text>
  </threadedComment>
  <threadedComment ref="K73" dT="2023-11-09T12:13:39.05" personId="{3D254539-3742-496E-B750-FBEB7BBFFB1C}" id="{9773DD0B-027D-4DFD-9416-422DBC058F7D}">
    <text>Lei n.º 64-B/2011, de 31/12 (OE 2012)</text>
  </threadedComment>
  <threadedComment ref="V73" dT="2023-11-09T15:15:16.16" personId="{3D254539-3742-496E-B750-FBEB7BBFFB1C}" id="{FA63CDA8-7FA3-4728-B8DE-AD56BA106414}">
    <text>Portaria n.º 320-D/2011 de 29/12</text>
  </threadedComment>
  <threadedComment ref="Z73" dT="2023-12-07T16:18:43.03" personId="{3D254539-3742-496E-B750-FBEB7BBFFB1C}" id="{F47F5EE7-FF8F-4228-BB12-99C0D26A41E8}">
    <text>Lei nrº.64-B/2011, de 30/12</text>
  </threadedComment>
  <threadedComment ref="AB73" dT="2023-11-09T15:20:00.61" personId="{3D254539-3742-496E-B750-FBEB7BBFFB1C}" id="{066DBD5A-EE74-413F-BDAC-3A6822100BE0}">
    <text>Lei n.º 64-B/2011, de 30/12(OE 2012)</text>
  </threadedComment>
  <threadedComment ref="AI73" dT="2023-11-09T15:21:56.98" personId="{3D254539-3742-496E-B750-FBEB7BBFFB1C}" id="{39CB3AAC-65C2-4AF2-83B2-A58AECD58714}">
    <text>Lei n.º 64-B/2011, de 30/12(OE 2012)</text>
  </threadedComment>
  <threadedComment ref="AO73" dT="2024-01-05T16:47:39.45" personId="{3D254539-3742-496E-B750-FBEB7BBFFB1C}" id="{8D7704C6-B0EC-4B72-BD3C-4126DCAF5C0D}">
    <text>Portaria n.º 320-D/2011 de 30/12</text>
  </threadedComment>
  <threadedComment ref="AU73" dT="2024-01-08T11:20:15.29" personId="{3D254539-3742-496E-B750-FBEB7BBFFB1C}" id="{81C743F6-93CD-4308-9B51-6DEEFC736796}">
    <text>Portaria n.º 320-D/2011 de 30/12</text>
  </threadedComment>
  <threadedComment ref="BA73" dT="2024-01-08T11:22:45.68" personId="{3D254539-3742-496E-B750-FBEB7BBFFB1C}" id="{D15D1ACB-CED1-4730-B3AB-999F92A1CDEE}">
    <text>Portaria n.º 320-D/2011 de 30/12</text>
  </threadedComment>
  <threadedComment ref="BG73" dT="2024-01-12T14:43:25.49" personId="{3D254539-3742-496E-B750-FBEB7BBFFB1C}" id="{C2D4E760-C567-4327-9F8B-FB6A19ACD5C2}">
    <text>Portaria n.º 320-D/2011 de 30/12</text>
  </threadedComment>
  <threadedComment ref="BM73" dT="2024-01-12T15:03:30.99" personId="{3D254539-3742-496E-B750-FBEB7BBFFB1C}" id="{DFB88D12-1A92-4234-989A-CE3116E75790}">
    <text>Portaria n.º 320-D/2011 de 30/12</text>
  </threadedComment>
  <threadedComment ref="BS73" dT="2024-01-12T15:03:30.99" personId="{3D254539-3742-496E-B750-FBEB7BBFFB1C}" id="{B5B091F8-3E0D-48E0-A537-472982416861}">
    <text>Portaria n.º 320-D/2011 de 30/12
Produto isento de ISP</text>
  </threadedComment>
  <threadedComment ref="CE73" dT="2024-01-18T16:32:51.44" personId="{3D254539-3742-496E-B750-FBEB7BBFFB1C}" id="{414E272B-EA48-4AB4-ACB1-22CB39929B10}">
    <text>Portaria n.º 320-D/2011 de 30/12</text>
  </threadedComment>
  <threadedComment ref="CC74" dT="2024-01-18T16:16:03.68" personId="{3D254539-3742-496E-B750-FBEB7BBFFB1C}" id="{CDE7FA19-B066-473A-B5BC-7D6CEC1705F5}">
    <text>Lei n.º 51-A/2011, de 30/09</text>
  </threadedComment>
  <threadedComment ref="CI74" dT="2024-01-18T16:16:08.91" personId="{3D254539-3742-496E-B750-FBEB7BBFFB1C}" id="{675A739C-36FF-47DD-8CC4-E825101A2094}">
    <text>Lei n.º 51-A/2011, de 30/09</text>
  </threadedComment>
  <threadedComment ref="V75" dT="2023-11-09T15:14:25.40" personId="{3D254539-3742-496E-B750-FBEB7BBFFB1C}" id="{578052F6-4358-48C9-9331-3AE3D4EA1CEC}">
    <text>Portaria n.º 99/2011 de 11/03</text>
  </threadedComment>
  <threadedComment ref="H76" dT="2023-11-10T16:13:33.11" personId="{3D254539-3742-496E-B750-FBEB7BBFFB1C}" id="{4840A940-4735-42E6-8926-477B2EBDF81A}">
    <text>Lei n.º55-A/2010 de 31/12</text>
  </threadedComment>
  <threadedComment ref="N76" dT="2023-11-10T16:13:33.11" personId="{3D254539-3742-496E-B750-FBEB7BBFFB1C}" id="{2F5BDE48-2904-4958-80CA-2BC369FB5F92}">
    <text>Lei n.º55-A/2010 de 31/12</text>
  </threadedComment>
  <threadedComment ref="AB76" dT="2023-11-09T15:19:08.53" personId="{3D254539-3742-496E-B750-FBEB7BBFFB1C}" id="{5E83A6E1-8EA0-44D5-8B93-ADF196FA2AF3}">
    <text>Lei n.º 55-A/2010 de 31/12 (OE 2011)</text>
  </threadedComment>
  <threadedComment ref="AG76" dT="2024-01-05T15:22:11.31" personId="{3D254539-3742-496E-B750-FBEB7BBFFB1C}" id="{2FBA32AC-8BB8-421C-B706-3027764F336A}">
    <text>Lei n.º55-A/2010 de 31/12</text>
  </threadedComment>
  <threadedComment ref="AM76" dT="2024-01-05T16:09:56.36" personId="{3D254539-3742-496E-B750-FBEB7BBFFB1C}" id="{B06ECEC6-F538-4806-939F-D8079E314BA0}">
    <text>Lei n.º55-A/2010 de 31/12</text>
  </threadedComment>
  <threadedComment ref="AS76" dT="2024-01-05T15:22:11.31" personId="{3D254539-3742-496E-B750-FBEB7BBFFB1C}" id="{AA7BE843-ED1C-49B9-BDD5-1F551419B556}">
    <text>Lei n.º55-A/2010 de 31/12</text>
  </threadedComment>
  <threadedComment ref="BK76" dT="2024-01-05T15:22:11.31" personId="{3D254539-3742-496E-B750-FBEB7BBFFB1C}" id="{46BBE451-5335-43C0-B44B-661272407D5F}">
    <text>Lei n.º55-A/2010 de 31/12</text>
  </threadedComment>
  <threadedComment ref="BQ76" dT="2024-01-05T15:22:11.31" personId="{3D254539-3742-496E-B750-FBEB7BBFFB1C}" id="{C7E1F8B7-75F9-441E-9B59-742339054B0F}">
    <text>Lei n.º55-A/2010 de 31/12</text>
  </threadedComment>
  <threadedComment ref="V77" dT="2023-11-09T15:07:13.90" personId="{3D254539-3742-496E-B750-FBEB7BBFFB1C}" id="{4A15700F-8EA1-4713-912A-97B3FA8EFD38}">
    <text>Portaria n.º 653/2010 de 11/08</text>
  </threadedComment>
  <threadedComment ref="H78" dT="2023-12-07T16:05:04.59" personId="{3D254539-3742-496E-B750-FBEB7BBFFB1C}" id="{21FF485D-0CA6-4D14-A748-1514A6FD4B76}">
    <text>Lei n.º12-A/2010, de 30/06</text>
  </threadedComment>
  <threadedComment ref="N78" dT="2023-12-07T16:05:04.59" personId="{3D254539-3742-496E-B750-FBEB7BBFFB1C}" id="{17E2D0D5-9EBF-4F59-A32E-D002FAC43693}">
    <text>Lei n.º12-A/2010, de 30/06</text>
  </threadedComment>
  <threadedComment ref="T78" dT="2023-12-07T16:05:39.95" personId="{3D254539-3742-496E-B750-FBEB7BBFFB1C}" id="{0D4E24FF-7DA6-4F0D-89C2-F6D2407994FF}">
    <text>Lei n.º12-A/2010, de 30/06</text>
  </threadedComment>
  <threadedComment ref="Z78" dT="2023-12-07T16:05:39.95" personId="{3D254539-3742-496E-B750-FBEB7BBFFB1C}" id="{7DDBC409-5AC3-4801-9466-9E68DB0F8DDC}">
    <text>Lei n.º12-A/2010, de 30/06</text>
  </threadedComment>
  <threadedComment ref="AG78" dT="2024-01-05T15:34:33.44" personId="{3D254539-3742-496E-B750-FBEB7BBFFB1C}" id="{8A6CA10B-3E08-4EB4-B56B-CF44C47A6CCD}">
    <text>Lei n.º12-A/2010, de 30/06</text>
  </threadedComment>
  <threadedComment ref="AM78" dT="2024-01-05T15:34:33.44" personId="{3D254539-3742-496E-B750-FBEB7BBFFB1C}" id="{E7179A5A-CED2-482D-88F5-AEF3937D4B52}">
    <text>Lei n.º12-A/2010, de 30/06</text>
  </threadedComment>
  <threadedComment ref="AS78" dT="2024-01-05T15:34:33.44" personId="{3D254539-3742-496E-B750-FBEB7BBFFB1C}" id="{1F80C5E0-17A0-437F-994B-D1071F156185}">
    <text>Lei n.º12-A/2010, de 30/06</text>
  </threadedComment>
  <threadedComment ref="CC78" dT="2024-01-18T16:37:37.79" personId="{3D254539-3742-496E-B750-FBEB7BBFFB1C}" id="{28F91921-6F64-43E7-A9D6-899778CEC5A5}">
    <text>Lei n.º12-A/2010, de 30 de junho</text>
  </threadedComment>
  <threadedComment ref="CI78" dT="2024-01-18T16:37:43.44" personId="{3D254539-3742-496E-B750-FBEB7BBFFB1C}" id="{FC846359-1266-45C6-A34F-F6E94898959A}">
    <text>Lei n.º12-A/2010, de 30 de junho</text>
  </threadedComment>
  <threadedComment ref="AB79" dT="2023-11-09T15:08:39.11" personId="{3D254539-3742-496E-B750-FBEB7BBFFB1C}" id="{C623FAC1-D09A-476C-B0C3-29A9987E8DC2}">
    <text>Lei n.º 3-B/2010, de 28/04 (OE 2010)</text>
  </threadedComment>
  <threadedComment ref="AO81" dT="2024-01-05T16:47:01.60" personId="{3D254539-3742-496E-B750-FBEB7BBFFB1C}" id="{26178AB4-E5D7-4885-96AE-D5662B4BE176}">
    <text>Portaria n.º 1530/2008, de 29/12</text>
  </threadedComment>
  <threadedComment ref="AU81" dT="2024-01-08T11:19:14.85" personId="{3D254539-3742-496E-B750-FBEB7BBFFB1C}" id="{9EF0ED35-8F3D-4835-BA01-8062BCFB9375}">
    <text>Portaria n.º 1530/2008 de 29/12</text>
  </threadedComment>
  <threadedComment ref="BA81" dT="2024-01-08T11:21:38.31" personId="{3D254539-3742-496E-B750-FBEB7BBFFB1C}" id="{C9A2BC22-1A7B-4D67-A815-27726C401AE4}">
    <text>Portaria n.º 1530/2008 de 29/12</text>
  </threadedComment>
  <threadedComment ref="BG81" dT="2023-07-05T16:41:52.83" personId="{3D254539-3742-496E-B750-FBEB7BBFFB1C}" id="{B1A3307C-C263-422D-8F20-CBC5ADB7E5E6}">
    <text>Portaria n.º 1530/2008 de 29/12</text>
  </threadedComment>
  <threadedComment ref="BM81" dT="2024-01-12T15:00:41.72" personId="{3D254539-3742-496E-B750-FBEB7BBFFB1C}" id="{7E6D68E3-14DB-463C-A3B5-0163B8337FEC}">
    <text>Portaria n.º 1530/2008 de 29/12</text>
  </threadedComment>
  <threadedComment ref="H83" dT="2023-11-10T16:16:18.14" personId="{3D254539-3742-496E-B750-FBEB7BBFFB1C}" id="{25046EF6-3BF9-45B5-A404-058CEEEFEC54}">
    <text>Lei n.º26-A/2008 de 27/06</text>
  </threadedComment>
  <threadedComment ref="N83" dT="2023-11-10T16:16:18.14" personId="{3D254539-3742-496E-B750-FBEB7BBFFB1C}" id="{C91E8BF7-88AA-49C8-A78D-F777D3FF8A7E}">
    <text>Lei n.º26-A/2008 de 27/06</text>
  </threadedComment>
  <threadedComment ref="AG83" dT="2024-01-05T16:11:17.65" personId="{3D254539-3742-496E-B750-FBEB7BBFFB1C}" id="{2FC45760-950F-4EBB-8821-EEF1F9E1A549}">
    <text>Lei n.º26-A/2008 de 27/06</text>
  </threadedComment>
  <threadedComment ref="AM83" dT="2024-01-05T16:12:21.02" personId="{3D254539-3742-496E-B750-FBEB7BBFFB1C}" id="{B50EA3D0-9062-44CC-A319-269B77188827}">
    <text>Lei n.º26-A/2008 de 27/06</text>
  </threadedComment>
  <threadedComment ref="AS83" dT="2024-01-05T16:11:17.65" personId="{3D254539-3742-496E-B750-FBEB7BBFFB1C}" id="{60556B2E-2223-44BA-BDB6-3B7B3344FD5B}">
    <text>Lei n.º26-A/2008 de 27/06</text>
  </threadedComment>
  <threadedComment ref="V84" dT="2023-11-09T12:46:53.13" personId="{3D254539-3742-496E-B750-FBEB7BBFFB1C}" id="{AF4071CE-BE8B-476A-9B56-99C22FC9A815}">
    <text>Portaria n.º 16-C/2008 de 9/01</text>
  </threadedComment>
  <threadedComment ref="D85" dT="2023-07-05T11:46:54.23" personId="{3D254539-3742-496E-B750-FBEB7BBFFB1C}" id="{0CC1F17F-A064-40F0-9AFC-80D534A749AA}">
    <text>Portaria n.º 16-C/2008 de 9/01</text>
  </threadedComment>
  <threadedComment ref="E85" dT="2023-07-05T11:47:42.04" personId="{3D254539-3742-496E-B750-FBEB7BBFFB1C}" id="{2E785E14-3E7A-483F-B315-70C9084B3A5E}">
    <text>Lei nr.º 55/2007, de 31/08</text>
  </threadedComment>
  <threadedComment ref="J85" dT="2023-07-05T11:51:36.97" personId="{3D254539-3742-496E-B750-FBEB7BBFFB1C}" id="{19BA743D-4C8C-4654-9DE5-39F81ED37C6E}">
    <text>Portaria n.º 16-C/2008 de 9/01</text>
  </threadedComment>
  <threadedComment ref="K85" dT="2023-07-05T11:52:14.89" personId="{3D254539-3742-496E-B750-FBEB7BBFFB1C}" id="{A04AF9BB-0E4B-4DFA-95F2-3A7E9A8F4886}">
    <text>Lei nr.º 55/2007, de 31/08</text>
  </threadedComment>
  <threadedComment ref="AB85" dT="2023-07-05T11:57:38.96" personId="{3D254539-3742-496E-B750-FBEB7BBFFB1C}" id="{86954149-C566-4DF6-BEEF-82F3D4E2FEBD}">
    <text>Lei n.º 67-A/2007, de 31/12 (OE 2008)</text>
  </threadedComment>
  <threadedComment ref="AI85" dT="2024-01-05T16:04:19.84" personId="{3D254539-3742-496E-B750-FBEB7BBFFB1C}" id="{CB553657-A343-4883-A439-6CB0212E30DA}">
    <text>Lei n.º 67-A/2007, de 31/12 (OE 2008)</text>
  </threadedComment>
  <threadedComment ref="AO85" dT="2024-01-05T16:45:58.46" personId="{3D254539-3742-496E-B750-FBEB7BBFFB1C}" id="{0BFA657F-705D-46EB-BFF2-3F859CD61BE8}">
    <text>Lei n.º 67-A/2007, de 31/12 (OE 2008)</text>
  </threadedComment>
  <threadedComment ref="V86" dT="2023-12-07T16:12:48.14" personId="{3D254539-3742-496E-B750-FBEB7BBFFB1C}" id="{62410DF4-C523-4967-9611-D354EE436A1C}">
    <text>Portaria n.º 211/2007 de 22/02</text>
  </threadedComment>
  <threadedComment ref="D87" dT="2023-07-05T11:04:30.49" personId="{3D254539-3742-496E-B750-FBEB7BBFFB1C}" id="{AD7D4B1C-2405-48CE-9293-626F71C13C3D}">
    <text>Portaria n.º 30-A/2007 de 5/01</text>
  </threadedComment>
  <threadedComment ref="J87" dT="2023-11-10T16:43:07.26" personId="{3D254539-3742-496E-B750-FBEB7BBFFB1C}" id="{5D4B023E-E7A1-4B3D-802D-BA75EF6E712F}">
    <text>Portaria n.º 30-A/2007 de 5/01</text>
  </threadedComment>
  <threadedComment ref="AB88" dT="2023-07-05T10:35:06.87" personId="{3D254539-3742-496E-B750-FBEB7BBFFB1C}" id="{F2DDB49B-FD83-4937-8D04-6BB9A16CC98E}">
    <text>Lei n.º 53-A/2006, de 29/12 (OE 2007)</text>
  </threadedComment>
  <threadedComment ref="AI88" dT="2023-07-05T10:38:43.92" personId="{3D254539-3742-496E-B750-FBEB7BBFFB1C}" id="{B1AC1798-1FB4-475F-B269-D3240F42A5A5}">
    <text>Lei n.º 53-A/2006, de 29/12 (OE 2007)</text>
  </threadedComment>
  <threadedComment ref="AO88" dT="2023-07-05T10:41:38.45" personId="{3D254539-3742-496E-B750-FBEB7BBFFB1C}" id="{BB4D23E6-49CB-485E-8915-882E9F3B29DA}">
    <text>Lei n.º 53-A/2006, de 29/12 (OE 2007)</text>
  </threadedComment>
  <threadedComment ref="BM88" dT="2023-07-05T10:42:25.36" personId="{3D254539-3742-496E-B750-FBEB7BBFFB1C}" id="{D3975AAF-50BF-4328-9F35-50B35C193801}">
    <text>Lei n.º 53-A/2006, de 29/12 (OE 2007)</text>
  </threadedComment>
  <threadedComment ref="D89" dT="2023-07-05T11:04:15.07" personId="{3D254539-3742-496E-B750-FBEB7BBFFB1C}" id="{65493F2E-EC34-402B-8D29-1B3AFB7E8939}">
    <text>Portaria n.º 75-A/2006 de 18/01</text>
  </threadedComment>
  <threadedComment ref="J89" dT="2023-11-10T16:42:35.50" personId="{3D254539-3742-496E-B750-FBEB7BBFFB1C}" id="{FC57AE01-DDF8-41EA-8364-AE708A9DFAE1}">
    <text>Portaria n.º 75-A/2006 de 18/01</text>
  </threadedComment>
  <threadedComment ref="AB90" dT="2023-07-05T10:35:39.55" personId="{3D254539-3742-496E-B750-FBEB7BBFFB1C}" id="{0DC71EDC-B669-48FF-9B2B-C5492E718FE2}">
    <text>Lei n.º 60-A/2004, de 30/12 (OE 2006)</text>
  </threadedComment>
  <threadedComment ref="AI90" dT="2023-07-05T10:39:00.27" personId="{3D254539-3742-496E-B750-FBEB7BBFFB1C}" id="{1891BC55-02B9-49D6-B498-8065F0CDF75A}">
    <text>Lei n.º 60-A/2004, de 30/12 (OE 2006)</text>
  </threadedComment>
  <threadedComment ref="AO90" dT="2023-07-05T10:41:14.01" personId="{3D254539-3742-496E-B750-FBEB7BBFFB1C}" id="{A613C934-7D0C-43A1-BF6E-983C422391EC}">
    <text>Lei n.º 60-A/2004, de 30/12 (OE 2006)</text>
  </threadedComment>
  <threadedComment ref="BM90" dT="2023-07-05T10:42:40.45" personId="{3D254539-3742-496E-B750-FBEB7BBFFB1C}" id="{5DCDF540-F651-4696-8DA8-D171174BF417}">
    <text>Lei n.º 60-A/2004, de 30/12 (OE 2006)</text>
  </threadedComment>
  <threadedComment ref="H91" dT="2023-11-10T16:18:16.27" personId="{3D254539-3742-496E-B750-FBEB7BBFFB1C}" id="{30D5CA77-C85A-40F7-A724-D4E0131F9B32}">
    <text>Lei n.º39/2005, de 24/06</text>
  </threadedComment>
  <threadedComment ref="N91" dT="2023-11-10T16:18:16.27" personId="{3D254539-3742-496E-B750-FBEB7BBFFB1C}" id="{EBCD2335-87A4-4975-A1F2-8A47D0CAE17B}">
    <text>Lei n.º39/2005, de 24/06</text>
  </threadedComment>
  <threadedComment ref="AG91" dT="2024-01-05T16:11:46.86" personId="{3D254539-3742-496E-B750-FBEB7BBFFB1C}" id="{438872B8-65A4-458C-A9F9-B001A2CD4E9F}">
    <text>Lei n.º39/2005, de 24/06</text>
  </threadedComment>
  <threadedComment ref="AM91" dT="2024-01-05T16:11:46.86" personId="{3D254539-3742-496E-B750-FBEB7BBFFB1C}" id="{C9559E35-9E35-4B77-9289-28541C348952}">
    <text>Lei n.º39/2005, de 24/06</text>
  </threadedComment>
  <threadedComment ref="AS91" dT="2024-01-05T16:11:46.86" personId="{3D254539-3742-496E-B750-FBEB7BBFFB1C}" id="{6217FABE-B13E-4174-80D5-AB1007B3AA81}">
    <text>Lei n.º39/2005, de 24/06</text>
  </threadedComment>
  <threadedComment ref="D92" dT="2023-07-05T11:03:57.78" personId="{3D254539-3742-496E-B750-FBEB7BBFFB1C}" id="{26BD081A-773F-4364-BB69-986517D63EC4}">
    <text>Portaria n.º 510/2005 de 09/06</text>
  </threadedComment>
  <threadedComment ref="J92" dT="2023-11-10T16:42:04.47" personId="{3D254539-3742-496E-B750-FBEB7BBFFB1C}" id="{71E80BE4-AB10-436C-8AF8-234BEDA577DD}">
    <text>Portaria n.º 510/2005 de 09/06</text>
  </threadedComment>
  <threadedComment ref="P92" dT="2023-12-07T12:24:37.69" personId="{3D254539-3742-496E-B750-FBEB7BBFFB1C}" id="{3C3FAAB3-D63A-44D2-86A9-953D34974BA3}">
    <text xml:space="preserve">Portaria n.º 510/2005 de 09/06
</text>
  </threadedComment>
  <threadedComment ref="V92" dT="2023-12-07T12:25:17.79" personId="{3D254539-3742-496E-B750-FBEB7BBFFB1C}" id="{343E3A80-6745-4EFB-ADB5-875291390295}">
    <text>Portaria n.º 510/2005 de 09/06</text>
  </threadedComment>
  <threadedComment ref="AU92" dT="2023-12-07T12:27:40.08" personId="{3D254539-3742-496E-B750-FBEB7BBFFB1C}" id="{35300FF0-400D-4A53-BE62-AB4F1463FAE6}">
    <text>Portaria n.º 510/2005 de 09/06</text>
  </threadedComment>
  <threadedComment ref="BA92" dT="2023-12-07T12:28:08.06" personId="{3D254539-3742-496E-B750-FBEB7BBFFB1C}" id="{8582DA53-E009-4D95-89E8-EE1BB997E668}">
    <text>Portaria n.º 510/2005 de 09/06</text>
  </threadedComment>
  <threadedComment ref="AB93" dT="2023-07-05T10:37:24.03" personId="{3D254539-3742-496E-B750-FBEB7BBFFB1C}" id="{BAF9EDE1-C926-4FC9-9FBC-B6474222ACE7}">
    <text>Lei n.º 55-B/2004, de 30/12 (OE 2005)</text>
  </threadedComment>
  <threadedComment ref="AI93" dT="2023-07-05T10:39:17.08" personId="{3D254539-3742-496E-B750-FBEB7BBFFB1C}" id="{067E1A2D-8B01-4098-A760-938211C9C716}">
    <text>Lei n.º 55-B/2004, de 30/12 (OE 2005)</text>
  </threadedComment>
  <threadedComment ref="AM93" dT="2024-01-05T16:13:10.06" personId="{3D254539-3742-496E-B750-FBEB7BBFFB1C}" id="{DF1393AF-F4A8-4739-8519-6EA7CEE7D55D}">
    <text>Lei n.º 16-A/2002 de 31/05 (OE)</text>
  </threadedComment>
  <threadedComment ref="AO93" dT="2024-01-05T16:44:34.41" personId="{3D254539-3742-496E-B750-FBEB7BBFFB1C}" id="{7B5797AC-B567-4B19-A078-1CC64B3A7AF2}">
    <text>Lei n.º 55-B/2004, de 30/12 (OE 2005)</text>
  </threadedComment>
  <threadedComment ref="BM93" dT="2024-01-12T14:58:49.89" personId="{3D254539-3742-496E-B750-FBEB7BBFFB1C}" id="{D445301D-0B36-4F4B-98CF-7B00B37EED80}">
    <text>Lei n.º 55-B/2004, de 30/12 (OE 2005) - EUR/GJ</text>
  </threadedComment>
  <threadedComment ref="D94" dT="2023-07-05T11:03:38.80" personId="{3D254539-3742-496E-B750-FBEB7BBFFB1C}" id="{C1002505-5728-4FC0-944B-359E85B5A65B}">
    <text xml:space="preserve">Portaria n.º 149-A/2004 de 12/02 </text>
  </threadedComment>
  <threadedComment ref="J94" dT="2023-11-10T16:40:23.31" personId="{3D254539-3742-496E-B750-FBEB7BBFFB1C}" id="{9A71B700-E923-44BC-B712-9CDFA50DF0F7}">
    <text xml:space="preserve">Portaria n.º 149-A/2004 de 12/02 
</text>
  </threadedComment>
  <threadedComment ref="P94" dT="2023-12-07T12:01:47.03" personId="{3D254539-3742-496E-B750-FBEB7BBFFB1C}" id="{D621D327-545C-4A37-BDFB-053FEA663B58}">
    <text xml:space="preserve">Portaria n.º 149-A/2004 de 12/02 
</text>
  </threadedComment>
  <threadedComment ref="V94" dT="2023-12-28T16:14:23.88" personId="{3D254539-3742-496E-B750-FBEB7BBFFB1C}" id="{545C175F-3FF8-4093-9114-78D956E94811}">
    <text xml:space="preserve">Portaria n.º 149-A/2004 de 12/02 </text>
  </threadedComment>
  <threadedComment ref="AU94" dT="2023-12-07T12:13:05.01" personId="{3D254539-3742-496E-B750-FBEB7BBFFB1C}" id="{294EE517-903F-4AA2-86BE-73AF8268717E}">
    <text xml:space="preserve">Portaria n.º 149-A/2004 de 12/02 </text>
  </threadedComment>
  <threadedComment ref="D95" dT="2023-07-05T11:03:20.43" personId="{3D254539-3742-496E-B750-FBEB7BBFFB1C}" id="{02C04F87-78AC-468F-9532-DCBAEE6AC9D1}">
    <text>Portaria n.º 93/2004 de 23/01</text>
  </threadedComment>
  <threadedComment ref="H95" dT="2023-11-10T16:17:44.64" personId="{3D254539-3742-496E-B750-FBEB7BBFFB1C}" id="{EA8EE124-0EA6-4444-8A63-730C4CB8157E}">
    <text>Lei n.º 16-A/2002 de 31/05 (OE)</text>
  </threadedComment>
  <threadedComment ref="J95" dT="2023-11-10T16:39:02.63" personId="{3D254539-3742-496E-B750-FBEB7BBFFB1C}" id="{0CDF745B-F4EB-43A1-AD2A-266142B5C912}">
    <text>Portaria n.º 93/2004 de 23/01</text>
  </threadedComment>
  <threadedComment ref="N95" dT="2023-11-10T16:17:44.64" personId="{3D254539-3742-496E-B750-FBEB7BBFFB1C}" id="{7E796AE6-2FFD-405F-8AC2-514959A78B0E}">
    <text>Lei n.º 16-A/2002 de 31/05 (OE)</text>
  </threadedComment>
  <threadedComment ref="P95" dT="2023-12-07T12:02:01.68" personId="{3D254539-3742-496E-B750-FBEB7BBFFB1C}" id="{51F38381-2B1D-4C56-84E9-FB734DE75899}">
    <text>Portaria n.º 93/2004 de 23/01</text>
  </threadedComment>
  <threadedComment ref="T95" dT="2023-12-28T16:08:23.40" personId="{3D254539-3742-496E-B750-FBEB7BBFFB1C}" id="{A7E7725A-7D59-4944-84D3-16A1CCACDB94}">
    <text>Decreto-Lei n.º91/1996 de 12/07</text>
  </threadedComment>
  <threadedComment ref="V95" dT="2023-12-07T12:05:37.56" personId="{3D254539-3742-496E-B750-FBEB7BBFFB1C}" id="{919DF453-B37D-4C66-85CE-D9454D4815F0}">
    <text>Portaria n.º 93/2004 de 23/01</text>
  </threadedComment>
  <threadedComment ref="Z95" dT="2023-12-28T16:11:30.92" personId="{3D254539-3742-496E-B750-FBEB7BBFFB1C}" id="{50C41989-69D4-4887-A8F4-928C387D46EF}">
    <text>Decreto-Lei n.º91/1996 de 12/07</text>
  </threadedComment>
  <threadedComment ref="AB95" dT="2023-07-05T10:36:17.58" personId="{3D254539-3742-496E-B750-FBEB7BBFFB1C}" id="{1D5ECD9E-6331-4152-BCDF-C18B95CBC2E6}">
    <text>Lei n.º109-B/2001 de 27/12 (OE 2002)</text>
  </threadedComment>
  <threadedComment ref="AG95" dT="2024-01-05T16:12:43.71" personId="{3D254539-3742-496E-B750-FBEB7BBFFB1C}" id="{C8EFF7C3-6BEC-4EEE-A963-F522163E6B51}">
    <text>Lei n.º 16-A/2002 de 31/05 (OE)</text>
  </threadedComment>
  <threadedComment ref="AO95" dT="2023-07-05T10:40:48.80" personId="{3D254539-3742-496E-B750-FBEB7BBFFB1C}" id="{35CDFFBC-9497-4B92-8902-A51932CC6943}">
    <text>Lei n.º109-B/2001 de 27 de Dezembro (OE 2002)</text>
  </threadedComment>
  <threadedComment ref="AS95" dT="2024-01-05T16:12:43.71" personId="{3D254539-3742-496E-B750-FBEB7BBFFB1C}" id="{B8D7CE3F-F05B-423E-90D5-2C215C7B3318}">
    <text>Lei n.º 16-A/2002 de 31/05 (OE)</text>
  </threadedComment>
  <threadedComment ref="AU95" dT="2023-12-07T12:12:43.88" personId="{3D254539-3742-496E-B750-FBEB7BBFFB1C}" id="{BDBE3281-9E89-4140-88AF-A946E8348534}">
    <text>Portaria n.º 93/2004 de 23/01</text>
  </threadedComment>
  <threadedComment ref="BA95" dT="2023-12-07T12:14:09.63" personId="{3D254539-3742-496E-B750-FBEB7BBFFB1C}" id="{AF6A38A1-A6D5-431E-A8B3-64475747336D}">
    <text>Portaria n.º 93/2004 de 23/01</text>
  </threadedComment>
  <threadedComment ref="BM95" dT="2023-07-05T10:44:04.75" personId="{3D254539-3742-496E-B750-FBEB7BBFFB1C}" id="{E25314E2-D2D3-47EE-B2EB-B94E47FFF303}">
    <text>Lei n.º 107-B/2003 de 31/12 (OE2004), EUR/GJ</text>
  </threadedComment>
  <threadedComment ref="CC95" dT="2024-01-18T16:38:08.87" personId="{3D254539-3742-496E-B750-FBEB7BBFFB1C}" id="{851943C9-D4D9-4816-87C6-8E404835371E}">
    <text>Decreto-Lei n.º91/1996 de 12 de julho</text>
  </threadedComment>
  <threadedComment ref="CI95" dT="2024-01-18T16:38:16.36" personId="{3D254539-3742-496E-B750-FBEB7BBFFB1C}" id="{EDD43D04-5582-4C09-A4D6-11C695ACD20C}">
    <text>Decreto-Lei n.º91/1996 de 12 de julho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dgeg.gov.pt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info-aduaneiro.portaldasfinancas.gov.pt/pt/legislacao_aduaneira/iec_doclib/Pages/iec-4580.aspx" TargetMode="External"/><Relationship Id="rId2" Type="http://schemas.openxmlformats.org/officeDocument/2006/relationships/hyperlink" Target="https://diariodarepublica.pt/dr/home" TargetMode="External"/><Relationship Id="rId1" Type="http://schemas.openxmlformats.org/officeDocument/2006/relationships/hyperlink" Target="https://precoscombustiveis.dgeg.gov.pt/estatistica/preco-medio-diario/" TargetMode="External"/><Relationship Id="rId5" Type="http://schemas.openxmlformats.org/officeDocument/2006/relationships/drawing" Target="../drawings/drawing8.xml"/><Relationship Id="rId4" Type="http://schemas.openxmlformats.org/officeDocument/2006/relationships/hyperlink" Target="https://energy.ec.europa.eu/data-and-analysis/weekly-oil-bulletin_en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EC52-5978-447C-94C4-C7987BFF710D}">
  <sheetPr codeName="Folha9">
    <tabColor theme="6" tint="0.59999389629810485"/>
  </sheetPr>
  <dimension ref="A1:N32"/>
  <sheetViews>
    <sheetView showGridLines="0" workbookViewId="0">
      <selection activeCell="H3" sqref="H3"/>
    </sheetView>
  </sheetViews>
  <sheetFormatPr defaultRowHeight="12.75" x14ac:dyDescent="0.2"/>
  <cols>
    <col min="1" max="1" width="11.140625" customWidth="1"/>
  </cols>
  <sheetData>
    <row r="1" spans="1:14" x14ac:dyDescent="0.2">
      <c r="A1" s="100"/>
      <c r="B1" s="100"/>
      <c r="C1" s="100"/>
      <c r="D1" s="6"/>
      <c r="E1" s="6"/>
      <c r="F1" s="6"/>
      <c r="G1" s="6"/>
    </row>
    <row r="2" spans="1:14" ht="15.75" x14ac:dyDescent="0.25">
      <c r="A2" s="81" t="s">
        <v>109</v>
      </c>
      <c r="B2" s="216"/>
      <c r="C2" s="216"/>
      <c r="D2" s="6"/>
      <c r="E2" s="6"/>
      <c r="F2" s="6"/>
      <c r="G2" s="6"/>
    </row>
    <row r="3" spans="1:14" x14ac:dyDescent="0.2">
      <c r="A3" s="82" t="s">
        <v>110</v>
      </c>
      <c r="B3" s="215"/>
      <c r="C3" s="215"/>
      <c r="D3" s="6"/>
      <c r="E3" s="6"/>
      <c r="F3" s="6"/>
      <c r="G3" s="6"/>
    </row>
    <row r="4" spans="1:14" x14ac:dyDescent="0.2">
      <c r="A4" s="6"/>
      <c r="B4" s="6"/>
      <c r="C4" s="6"/>
      <c r="D4" s="6"/>
      <c r="E4" s="6"/>
      <c r="F4" s="6"/>
      <c r="G4" s="6"/>
    </row>
    <row r="5" spans="1:14" x14ac:dyDescent="0.2">
      <c r="A5" s="6"/>
    </row>
    <row r="6" spans="1:14" ht="15.75" x14ac:dyDescent="0.25">
      <c r="A6" s="221" t="s">
        <v>267</v>
      </c>
      <c r="B6" s="79"/>
      <c r="C6" s="79"/>
      <c r="D6" s="79"/>
      <c r="E6" s="79"/>
      <c r="F6" s="79"/>
      <c r="G6" s="79"/>
      <c r="H6" s="79"/>
      <c r="I6" s="79"/>
      <c r="J6" s="79"/>
      <c r="K6" s="6"/>
      <c r="L6" s="6"/>
      <c r="M6" s="6"/>
    </row>
    <row r="7" spans="1:14" ht="15.75" x14ac:dyDescent="0.25">
      <c r="A7" s="79"/>
      <c r="B7" s="79"/>
      <c r="C7" s="79"/>
      <c r="D7" s="79"/>
      <c r="E7" s="79"/>
      <c r="F7" s="79"/>
      <c r="G7" s="1"/>
      <c r="H7" s="79"/>
      <c r="I7" s="79"/>
      <c r="J7" s="79"/>
      <c r="K7" s="6"/>
      <c r="L7" s="6"/>
      <c r="M7" s="6"/>
    </row>
    <row r="8" spans="1:14" ht="15.75" customHeight="1" x14ac:dyDescent="0.25">
      <c r="A8" s="224" t="s">
        <v>276</v>
      </c>
      <c r="B8" s="225"/>
      <c r="C8" s="225"/>
      <c r="D8" s="225"/>
      <c r="E8" s="225"/>
      <c r="F8" s="225"/>
      <c r="G8" s="225"/>
      <c r="H8" s="225"/>
      <c r="I8" s="225"/>
      <c r="J8" s="1"/>
      <c r="K8" s="1"/>
      <c r="L8" s="1"/>
      <c r="M8" s="1"/>
      <c r="N8" s="226"/>
    </row>
    <row r="9" spans="1:14" ht="15.75" customHeight="1" x14ac:dyDescent="0.25">
      <c r="A9" s="225" t="s">
        <v>277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226"/>
    </row>
    <row r="10" spans="1:14" ht="15.75" customHeight="1" x14ac:dyDescent="0.25">
      <c r="A10" s="224" t="s">
        <v>278</v>
      </c>
      <c r="B10" s="225"/>
      <c r="C10" s="225"/>
      <c r="D10" s="225"/>
      <c r="E10" s="225"/>
      <c r="F10" s="225"/>
      <c r="G10" s="225"/>
      <c r="H10" s="225"/>
      <c r="I10" s="225"/>
      <c r="J10" s="1"/>
      <c r="K10" s="1"/>
      <c r="L10" s="1"/>
      <c r="M10" s="1"/>
      <c r="N10" s="226"/>
    </row>
    <row r="11" spans="1:14" ht="15.75" customHeight="1" x14ac:dyDescent="0.25">
      <c r="A11" s="225" t="s">
        <v>279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226"/>
    </row>
    <row r="12" spans="1:14" ht="15.75" customHeight="1" x14ac:dyDescent="0.25">
      <c r="A12" s="224" t="s">
        <v>280</v>
      </c>
      <c r="B12" s="225"/>
      <c r="C12" s="225"/>
      <c r="D12" s="225"/>
      <c r="E12" s="225"/>
      <c r="F12" s="225"/>
      <c r="G12" s="225"/>
      <c r="H12" s="225"/>
      <c r="I12" s="225"/>
      <c r="J12" s="225"/>
      <c r="K12" s="1"/>
      <c r="L12" s="1"/>
      <c r="M12" s="1"/>
      <c r="N12" s="226"/>
    </row>
    <row r="13" spans="1:14" ht="15.75" customHeight="1" x14ac:dyDescent="0.25">
      <c r="A13" s="224" t="s">
        <v>281</v>
      </c>
      <c r="B13" s="224"/>
      <c r="C13" s="224"/>
      <c r="D13" s="224"/>
      <c r="E13" s="224"/>
      <c r="F13" s="1"/>
      <c r="G13" s="1"/>
      <c r="H13" s="1"/>
      <c r="I13" s="1"/>
      <c r="J13" s="1"/>
      <c r="K13" s="1"/>
      <c r="L13" s="1"/>
      <c r="M13" s="1"/>
      <c r="N13" s="226"/>
    </row>
    <row r="14" spans="1:14" ht="15.75" customHeight="1" x14ac:dyDescent="0.25">
      <c r="A14" s="225" t="s">
        <v>282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226"/>
    </row>
    <row r="15" spans="1:14" ht="15.75" customHeight="1" x14ac:dyDescent="0.25">
      <c r="A15" s="225" t="s">
        <v>283</v>
      </c>
      <c r="B15" s="225"/>
      <c r="C15" s="225"/>
      <c r="D15" s="225"/>
      <c r="E15" s="225"/>
      <c r="F15" s="1"/>
      <c r="G15" s="1"/>
      <c r="H15" s="1"/>
      <c r="I15" s="1"/>
      <c r="J15" s="1"/>
      <c r="K15" s="1"/>
      <c r="L15" s="1"/>
      <c r="M15" s="1"/>
      <c r="N15" s="226"/>
    </row>
    <row r="16" spans="1:14" ht="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226"/>
    </row>
    <row r="17" spans="1:13" ht="15.75" x14ac:dyDescent="0.25">
      <c r="A17" s="221" t="s">
        <v>286</v>
      </c>
      <c r="B17" s="79"/>
      <c r="C17" s="79"/>
      <c r="D17" s="79"/>
      <c r="E17" s="79"/>
      <c r="F17" s="79"/>
      <c r="G17" s="6"/>
      <c r="H17" s="6"/>
      <c r="I17" s="6"/>
      <c r="J17" s="6"/>
      <c r="K17" s="6"/>
      <c r="L17" s="6"/>
      <c r="M17" s="6"/>
    </row>
    <row r="18" spans="1:13" ht="15.75" x14ac:dyDescent="0.25">
      <c r="A18" s="222"/>
      <c r="B18" s="79"/>
      <c r="C18" s="79"/>
      <c r="D18" s="79"/>
      <c r="E18" s="79"/>
      <c r="F18" s="79"/>
      <c r="G18" s="6"/>
      <c r="H18" s="6"/>
      <c r="I18" s="6"/>
      <c r="J18" s="6"/>
      <c r="K18" s="6"/>
      <c r="L18" s="6"/>
      <c r="M18" s="6"/>
    </row>
    <row r="19" spans="1:13" ht="15.75" x14ac:dyDescent="0.25">
      <c r="A19" s="223" t="s">
        <v>272</v>
      </c>
      <c r="B19" s="1" t="s">
        <v>300</v>
      </c>
      <c r="C19" s="1"/>
      <c r="D19" s="1"/>
      <c r="E19" s="1"/>
      <c r="F19" s="1"/>
      <c r="G19" s="1"/>
      <c r="H19" s="1"/>
      <c r="I19" s="1"/>
      <c r="J19" s="6"/>
      <c r="K19" s="6"/>
      <c r="L19" s="6"/>
      <c r="M19" s="6"/>
    </row>
    <row r="20" spans="1:13" ht="15.75" x14ac:dyDescent="0.25">
      <c r="A20" s="223"/>
      <c r="B20" s="1"/>
      <c r="C20" s="1"/>
      <c r="D20" s="1"/>
      <c r="E20" s="1"/>
      <c r="F20" s="1"/>
      <c r="G20" s="1"/>
      <c r="H20" s="1"/>
      <c r="I20" s="1"/>
      <c r="J20" s="6"/>
      <c r="K20" s="6"/>
      <c r="L20" s="6"/>
      <c r="M20" s="6"/>
    </row>
    <row r="21" spans="1:13" ht="15.75" x14ac:dyDescent="0.25">
      <c r="A21" s="223" t="s">
        <v>268</v>
      </c>
      <c r="B21" s="231" t="s">
        <v>270</v>
      </c>
      <c r="C21" s="1"/>
      <c r="D21" s="1"/>
      <c r="E21" s="1"/>
      <c r="F21" s="1"/>
      <c r="G21" s="1"/>
      <c r="H21" s="1"/>
      <c r="I21" s="1"/>
      <c r="J21" s="6"/>
      <c r="K21" s="6"/>
      <c r="L21" s="6"/>
      <c r="M21" s="6"/>
    </row>
    <row r="22" spans="1:13" ht="15.75" x14ac:dyDescent="0.25">
      <c r="A22" s="223"/>
      <c r="B22" s="231" t="s">
        <v>271</v>
      </c>
      <c r="C22" s="1"/>
      <c r="D22" s="1"/>
      <c r="E22" s="1"/>
      <c r="F22" s="1"/>
      <c r="G22" s="1"/>
      <c r="H22" s="1"/>
      <c r="I22" s="1"/>
      <c r="J22" s="6"/>
      <c r="K22" s="6"/>
      <c r="L22" s="6"/>
      <c r="M22" s="6"/>
    </row>
    <row r="23" spans="1:13" ht="15.75" x14ac:dyDescent="0.25">
      <c r="A23" s="223"/>
      <c r="B23" s="231" t="s">
        <v>274</v>
      </c>
      <c r="C23" s="1"/>
      <c r="D23" s="1"/>
      <c r="E23" s="1"/>
      <c r="F23" s="1"/>
      <c r="G23" s="1"/>
      <c r="H23" s="1"/>
      <c r="I23" s="1"/>
      <c r="J23" s="6"/>
      <c r="K23" s="6"/>
      <c r="L23" s="6"/>
      <c r="M23" s="6"/>
    </row>
    <row r="24" spans="1:13" ht="15.75" x14ac:dyDescent="0.25">
      <c r="A24" s="223"/>
      <c r="B24" s="231" t="s">
        <v>285</v>
      </c>
      <c r="C24" s="1"/>
      <c r="D24" s="1"/>
      <c r="E24" s="1"/>
      <c r="F24" s="1"/>
      <c r="G24" s="1"/>
      <c r="H24" s="1"/>
      <c r="I24" s="1"/>
      <c r="J24" s="6"/>
      <c r="K24" s="6"/>
      <c r="L24" s="6"/>
      <c r="M24" s="6"/>
    </row>
    <row r="25" spans="1:13" ht="15.75" x14ac:dyDescent="0.25">
      <c r="A25" s="223"/>
      <c r="B25" s="231" t="s">
        <v>273</v>
      </c>
      <c r="C25" s="1"/>
      <c r="D25" s="1"/>
      <c r="E25" s="1"/>
      <c r="F25" s="1"/>
      <c r="G25" s="1"/>
      <c r="H25" s="1"/>
      <c r="I25" s="1"/>
      <c r="J25" s="6"/>
      <c r="K25" s="6"/>
      <c r="L25" s="6"/>
      <c r="M25" s="6"/>
    </row>
    <row r="26" spans="1:13" ht="15.75" x14ac:dyDescent="0.25">
      <c r="A26" s="223"/>
      <c r="B26" s="1"/>
      <c r="C26" s="1"/>
      <c r="D26" s="1"/>
      <c r="E26" s="1"/>
      <c r="F26" s="1"/>
      <c r="G26" s="1"/>
      <c r="H26" s="1"/>
      <c r="I26" s="1"/>
      <c r="J26" s="6"/>
      <c r="K26" s="6"/>
      <c r="L26" s="6"/>
      <c r="M26" s="6"/>
    </row>
    <row r="27" spans="1:13" ht="15.75" x14ac:dyDescent="0.25">
      <c r="A27" s="223" t="s">
        <v>269</v>
      </c>
      <c r="B27" s="225" t="s">
        <v>284</v>
      </c>
      <c r="C27" s="1"/>
      <c r="D27" s="1"/>
      <c r="E27" s="1"/>
      <c r="F27" s="1"/>
      <c r="G27" s="1"/>
      <c r="H27" s="6"/>
      <c r="I27" s="6"/>
      <c r="J27" s="6"/>
      <c r="K27" s="6"/>
      <c r="L27" s="6"/>
      <c r="M27" s="6"/>
    </row>
    <row r="28" spans="1:13" ht="15.75" x14ac:dyDescent="0.25">
      <c r="A28" s="79"/>
      <c r="B28" s="1"/>
      <c r="C28" s="1"/>
      <c r="D28" s="1"/>
      <c r="E28" s="1"/>
      <c r="F28" s="1"/>
      <c r="G28" s="1"/>
      <c r="H28" s="6"/>
      <c r="I28" s="6"/>
      <c r="J28" s="6"/>
      <c r="K28" s="6"/>
      <c r="L28" s="6"/>
      <c r="M28" s="6"/>
    </row>
    <row r="29" spans="1:13" ht="15.75" x14ac:dyDescent="0.25">
      <c r="A29" s="223"/>
      <c r="B29" s="79"/>
      <c r="C29" s="79"/>
      <c r="D29" s="79"/>
      <c r="E29" s="79"/>
      <c r="F29" s="79"/>
    </row>
    <row r="30" spans="1:13" ht="15.75" x14ac:dyDescent="0.25">
      <c r="A30" s="79"/>
      <c r="B30" s="79"/>
      <c r="C30" s="79"/>
      <c r="D30" s="79"/>
      <c r="E30" s="79"/>
      <c r="F30" s="79"/>
    </row>
    <row r="31" spans="1:13" ht="15.75" x14ac:dyDescent="0.25">
      <c r="A31" s="79"/>
      <c r="B31" s="79"/>
      <c r="C31" s="79"/>
      <c r="D31" s="79"/>
      <c r="E31" s="79"/>
      <c r="F31" s="79"/>
    </row>
    <row r="32" spans="1:13" ht="15.75" x14ac:dyDescent="0.25">
      <c r="A32" s="79"/>
      <c r="B32" s="79"/>
      <c r="C32" s="79"/>
      <c r="D32" s="79"/>
      <c r="E32" s="79"/>
      <c r="F32" s="79"/>
    </row>
  </sheetData>
  <hyperlinks>
    <hyperlink ref="A9" location="'Preços por data'!A1" display="Tabela 2 - Estrutura de preços médios (de 2º feira) dos combustíveis em Portugal Continental, por data. " xr:uid="{7BF84DEE-D791-47AE-8E49-BCF1F328025D}"/>
    <hyperlink ref="A11" location="'Taxa de carbono'!A1" display="Tabela 4 - Taxa de carbono - Adicionamento aplicável a produtos petrolíferos e energéticos sobre as emissões de CO2" xr:uid="{9D0BA46C-A16D-4FF8-9697-292CF2785D0F}"/>
    <hyperlink ref="A14" location="'Abreviaturas e conceitos'!A1" display="Tabela 7 - Abreviaturas e conceitos." xr:uid="{6D18E2A9-8D4B-4F1C-A7D1-21E0815CC1A6}"/>
    <hyperlink ref="A15:E15" location="'Preços (2004 a 2009)'!A1" display="Tabela 8 - Histórico de preços médios de 2004 a 2009" xr:uid="{30632133-2EAE-4C91-8422-FCBD6A9BC96B}"/>
    <hyperlink ref="A12:J12" location="'Decomposição das taxas'!A1" display="Tabela 5 - Decomposição das taxas sobre produtos petroliferos e energéticos em Portugal Continental." xr:uid="{6C558670-7E92-497E-816A-E2040542CAE7}"/>
    <hyperlink ref="A10:I10" location="'Histórico UE'!A1" display="Tabela 3 - Estrutura de preços médios (de 2º feira) reportada à Comissão Europeia." xr:uid="{0FFEE1DA-D728-4D7E-ADE7-5E464B0D148B}"/>
    <hyperlink ref="A8:I8" location="'Preços por combustível'!A1" display="Tabela 1 - Estrutura de preços médios (de 2º feira) por combustível em Portugal Continental. " xr:uid="{96C4C89D-2824-4E83-997A-ED5ECFE62550}"/>
    <hyperlink ref="A13:E13" location="Legislação!A1" display="Tabela 6 - Listagem das alterações legislativas das taxas aplicadas em Portugal Continental." xr:uid="{0FF7D47E-D8EE-4F87-A486-DFBACC8261E3}"/>
    <hyperlink ref="B27" r:id="rId1" xr:uid="{E1B1B5DD-7E42-4362-A2BA-A7B06E7A811D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D1C8F-B1B8-42CB-BC98-CF68AEAD8644}">
  <sheetPr codeName="Folha1">
    <tabColor theme="6" tint="0.59999389629810485"/>
    <pageSetUpPr autoPageBreaks="0" fitToPage="1"/>
  </sheetPr>
  <dimension ref="A1:G879"/>
  <sheetViews>
    <sheetView showGridLines="0" workbookViewId="0">
      <selection activeCell="A7" sqref="A7"/>
    </sheetView>
  </sheetViews>
  <sheetFormatPr defaultColWidth="9.140625" defaultRowHeight="15" x14ac:dyDescent="0.25"/>
  <cols>
    <col min="1" max="1" width="37.85546875" style="102" customWidth="1"/>
    <col min="2" max="2" width="14.5703125" style="102" customWidth="1"/>
    <col min="3" max="5" width="13.42578125" style="102" customWidth="1"/>
    <col min="6" max="6" width="10" style="102" bestFit="1" customWidth="1"/>
    <col min="7" max="16384" width="9.140625" style="102"/>
  </cols>
  <sheetData>
    <row r="1" spans="1:7" s="100" customFormat="1" ht="12.75" x14ac:dyDescent="0.2"/>
    <row r="2" spans="1:7" s="100" customFormat="1" ht="15.75" x14ac:dyDescent="0.25">
      <c r="A2" s="81" t="s">
        <v>109</v>
      </c>
      <c r="B2" s="216"/>
      <c r="C2" s="216"/>
    </row>
    <row r="3" spans="1:7" s="100" customFormat="1" ht="12.75" x14ac:dyDescent="0.2">
      <c r="A3" s="233" t="s">
        <v>110</v>
      </c>
      <c r="B3" s="215"/>
      <c r="C3" s="215"/>
    </row>
    <row r="4" spans="1:7" x14ac:dyDescent="0.25">
      <c r="A4" s="285"/>
      <c r="B4" s="285"/>
      <c r="C4" s="285"/>
      <c r="D4" s="285"/>
      <c r="E4" s="101"/>
    </row>
    <row r="5" spans="1:7" s="100" customFormat="1" ht="15" customHeight="1" x14ac:dyDescent="0.2">
      <c r="A5" s="105" t="s">
        <v>253</v>
      </c>
      <c r="E5" s="103"/>
    </row>
    <row r="6" spans="1:7" s="100" customFormat="1" ht="15" customHeight="1" x14ac:dyDescent="0.2">
      <c r="A6" s="105" t="s">
        <v>359</v>
      </c>
      <c r="E6" s="103"/>
    </row>
    <row r="7" spans="1:7" s="100" customFormat="1" ht="15" customHeight="1" x14ac:dyDescent="0.2">
      <c r="A7" s="105"/>
      <c r="E7" s="103"/>
    </row>
    <row r="8" spans="1:7" s="100" customFormat="1" x14ac:dyDescent="0.25">
      <c r="A8" s="286" t="s">
        <v>302</v>
      </c>
      <c r="B8" s="286"/>
      <c r="C8" s="286"/>
      <c r="D8" s="286"/>
      <c r="E8" s="286"/>
      <c r="F8" s="111"/>
      <c r="G8" s="111"/>
    </row>
    <row r="9" spans="1:7" s="100" customFormat="1" ht="12.75" x14ac:dyDescent="0.2">
      <c r="A9" s="287" t="s">
        <v>237</v>
      </c>
      <c r="B9" s="287"/>
      <c r="C9" s="287"/>
      <c r="D9" s="287"/>
      <c r="E9" s="287"/>
      <c r="F9" s="111"/>
      <c r="G9" s="111"/>
    </row>
    <row r="10" spans="1:7" s="100" customFormat="1" ht="13.5" thickBot="1" x14ac:dyDescent="0.25">
      <c r="A10" s="6"/>
      <c r="B10" s="6"/>
      <c r="C10" s="103"/>
    </row>
    <row r="11" spans="1:7" s="100" customFormat="1" ht="14.25" thickTop="1" thickBot="1" x14ac:dyDescent="0.25">
      <c r="A11" s="256" t="s">
        <v>5</v>
      </c>
      <c r="B11" s="252">
        <v>2025</v>
      </c>
      <c r="C11" s="203" t="s">
        <v>232</v>
      </c>
    </row>
    <row r="12" spans="1:7" s="100" customFormat="1" ht="14.25" thickTop="1" thickBot="1" x14ac:dyDescent="0.25">
      <c r="A12" s="257" t="s">
        <v>12</v>
      </c>
      <c r="B12" s="253" t="s">
        <v>342</v>
      </c>
      <c r="C12" s="203" t="s">
        <v>232</v>
      </c>
    </row>
    <row r="13" spans="1:7" s="100" customFormat="1" ht="14.25" thickTop="1" thickBot="1" x14ac:dyDescent="0.25">
      <c r="A13" s="257" t="s">
        <v>6</v>
      </c>
      <c r="B13" s="253" t="s">
        <v>358</v>
      </c>
      <c r="C13" s="203" t="s">
        <v>232</v>
      </c>
    </row>
    <row r="14" spans="1:7" s="100" customFormat="1" ht="14.25" thickTop="1" thickBot="1" x14ac:dyDescent="0.25">
      <c r="A14" s="257" t="s">
        <v>0</v>
      </c>
      <c r="B14" s="278">
        <v>45789</v>
      </c>
      <c r="C14" s="203" t="s">
        <v>232</v>
      </c>
    </row>
    <row r="15" spans="1:7" s="100" customFormat="1" ht="14.25" thickTop="1" thickBot="1" x14ac:dyDescent="0.25"/>
    <row r="16" spans="1:7" s="100" customFormat="1" ht="14.25" thickTop="1" thickBot="1" x14ac:dyDescent="0.25">
      <c r="A16" s="254" t="s">
        <v>9</v>
      </c>
      <c r="B16" s="258" t="s">
        <v>218</v>
      </c>
      <c r="C16" s="280"/>
      <c r="D16" s="280"/>
      <c r="E16" s="280"/>
    </row>
    <row r="17" spans="1:5" s="100" customFormat="1" ht="14.25" thickTop="1" thickBot="1" x14ac:dyDescent="0.25">
      <c r="A17" s="259" t="s">
        <v>7</v>
      </c>
      <c r="B17" s="260" t="s">
        <v>233</v>
      </c>
      <c r="C17" s="260" t="s">
        <v>234</v>
      </c>
      <c r="D17" s="260" t="s">
        <v>235</v>
      </c>
      <c r="E17" s="261" t="s">
        <v>236</v>
      </c>
    </row>
    <row r="18" spans="1:5" s="100" customFormat="1" ht="14.25" thickTop="1" thickBot="1" x14ac:dyDescent="0.25">
      <c r="A18" s="255" t="s">
        <v>14</v>
      </c>
      <c r="B18" s="250">
        <v>0.45654450000000002</v>
      </c>
      <c r="C18" s="250">
        <v>0.15804550000000001</v>
      </c>
      <c r="D18" s="250">
        <v>0.23061000000000001</v>
      </c>
      <c r="E18" s="262">
        <v>0.84519999999999995</v>
      </c>
    </row>
    <row r="19" spans="1:5" s="100" customFormat="1" ht="14.25" thickTop="1" thickBot="1" x14ac:dyDescent="0.25">
      <c r="A19" s="279" t="s">
        <v>29</v>
      </c>
      <c r="B19" s="251">
        <v>0.70963279999999995</v>
      </c>
      <c r="C19" s="251">
        <v>0.27747719999999998</v>
      </c>
      <c r="D19" s="251">
        <v>0.49679000000000001</v>
      </c>
      <c r="E19" s="263">
        <v>1.4839</v>
      </c>
    </row>
    <row r="20" spans="1:5" s="100" customFormat="1" ht="14.25" thickTop="1" thickBot="1" x14ac:dyDescent="0.25">
      <c r="A20" s="279" t="s">
        <v>341</v>
      </c>
      <c r="B20" s="251">
        <v>0.71410700000000005</v>
      </c>
      <c r="C20" s="251">
        <v>0.1219929</v>
      </c>
      <c r="D20" s="251">
        <v>0.2243</v>
      </c>
      <c r="E20" s="263">
        <v>1.0604</v>
      </c>
    </row>
    <row r="21" spans="1:5" s="100" customFormat="1" ht="14.25" thickTop="1" thickBot="1" x14ac:dyDescent="0.25">
      <c r="A21" s="279" t="s">
        <v>8</v>
      </c>
      <c r="B21" s="251">
        <v>0.71827640000000004</v>
      </c>
      <c r="C21" s="251">
        <v>0.28112359999999997</v>
      </c>
      <c r="D21" s="251">
        <v>0.504</v>
      </c>
      <c r="E21" s="263">
        <v>1.5034000000000001</v>
      </c>
    </row>
    <row r="22" spans="1:5" s="100" customFormat="1" ht="14.25" thickTop="1" thickBot="1" x14ac:dyDescent="0.25">
      <c r="A22" s="279" t="s">
        <v>34</v>
      </c>
      <c r="B22" s="251">
        <v>0.72043659999999998</v>
      </c>
      <c r="C22" s="251">
        <v>0.31160320000000002</v>
      </c>
      <c r="D22" s="251">
        <v>0.63436000000000003</v>
      </c>
      <c r="E22" s="263">
        <v>1.6664000000000001</v>
      </c>
    </row>
    <row r="23" spans="1:5" s="100" customFormat="1" ht="14.25" thickTop="1" thickBot="1" x14ac:dyDescent="0.25">
      <c r="A23" s="279" t="s">
        <v>30</v>
      </c>
      <c r="B23" s="251">
        <v>0.73754459999999999</v>
      </c>
      <c r="C23" s="251">
        <v>0.28555530000000001</v>
      </c>
      <c r="D23" s="251">
        <v>0.504</v>
      </c>
      <c r="E23" s="263">
        <v>1.5270999999999999</v>
      </c>
    </row>
    <row r="24" spans="1:5" s="100" customFormat="1" ht="14.25" thickTop="1" thickBot="1" x14ac:dyDescent="0.25">
      <c r="A24" s="279" t="s">
        <v>32</v>
      </c>
      <c r="B24" s="251">
        <v>0.74255070000000001</v>
      </c>
      <c r="C24" s="251">
        <v>0.31668940000000001</v>
      </c>
      <c r="D24" s="251">
        <v>0.63436000000000003</v>
      </c>
      <c r="E24" s="263">
        <v>1.6936</v>
      </c>
    </row>
    <row r="25" spans="1:5" s="100" customFormat="1" ht="14.25" thickTop="1" thickBot="1" x14ac:dyDescent="0.25">
      <c r="A25" s="279" t="s">
        <v>28</v>
      </c>
      <c r="B25" s="251">
        <v>0.80327190000000004</v>
      </c>
      <c r="C25" s="251">
        <v>0.12883800000000001</v>
      </c>
      <c r="D25" s="251">
        <v>0.18779000000000001</v>
      </c>
      <c r="E25" s="263">
        <v>1.1198999999999999</v>
      </c>
    </row>
    <row r="26" spans="1:5" s="100" customFormat="1" ht="14.25" thickTop="1" thickBot="1" x14ac:dyDescent="0.25">
      <c r="A26" s="279" t="s">
        <v>13</v>
      </c>
      <c r="B26" s="251">
        <v>0.87442059999999999</v>
      </c>
      <c r="C26" s="251">
        <v>0.34701949999999998</v>
      </c>
      <c r="D26" s="251">
        <v>0.63436000000000003</v>
      </c>
      <c r="E26" s="263">
        <v>1.8557999999999999</v>
      </c>
    </row>
    <row r="27" spans="1:5" s="100" customFormat="1" ht="14.25" thickTop="1" thickBot="1" x14ac:dyDescent="0.25">
      <c r="A27" s="279" t="s">
        <v>33</v>
      </c>
      <c r="B27" s="251">
        <v>0.89255059999999997</v>
      </c>
      <c r="C27" s="251">
        <v>0.35118939999999998</v>
      </c>
      <c r="D27" s="251">
        <v>0.63436000000000003</v>
      </c>
      <c r="E27" s="263">
        <v>1.8781000000000001</v>
      </c>
    </row>
    <row r="28" spans="1:5" s="100" customFormat="1" ht="14.25" thickTop="1" thickBot="1" x14ac:dyDescent="0.25">
      <c r="A28" s="279" t="s">
        <v>31</v>
      </c>
      <c r="B28" s="251">
        <v>1.259298</v>
      </c>
      <c r="C28" s="251">
        <v>0.43554150000000003</v>
      </c>
      <c r="D28" s="251">
        <v>0.63436000000000003</v>
      </c>
      <c r="E28" s="263">
        <v>2.3292000000000002</v>
      </c>
    </row>
    <row r="29" spans="1:5" s="100" customFormat="1" ht="14.25" thickTop="1" thickBot="1" x14ac:dyDescent="0.25">
      <c r="A29" s="279" t="s">
        <v>36</v>
      </c>
      <c r="B29" s="251">
        <v>1.4157029999999999</v>
      </c>
      <c r="C29" s="251">
        <v>0.38830730000000002</v>
      </c>
      <c r="D29" s="251">
        <v>0.27259</v>
      </c>
      <c r="E29" s="263">
        <v>2.0766</v>
      </c>
    </row>
    <row r="30" spans="1:5" s="100" customFormat="1" ht="14.25" thickTop="1" thickBot="1" x14ac:dyDescent="0.25">
      <c r="A30" s="279" t="s">
        <v>357</v>
      </c>
      <c r="B30" s="251">
        <v>1.80708</v>
      </c>
      <c r="C30" s="251">
        <v>0.46359020000000001</v>
      </c>
      <c r="D30" s="251">
        <v>0.20852999999999999</v>
      </c>
      <c r="E30" s="263">
        <v>2.4792000000000001</v>
      </c>
    </row>
    <row r="31" spans="1:5" s="100" customFormat="1" ht="14.25" thickTop="1" thickBot="1" x14ac:dyDescent="0.25">
      <c r="A31" s="279" t="s">
        <v>35</v>
      </c>
      <c r="B31" s="251">
        <v>1.812613</v>
      </c>
      <c r="C31" s="251">
        <v>0.47959679999999999</v>
      </c>
      <c r="D31" s="251">
        <v>0.27259</v>
      </c>
      <c r="E31" s="263">
        <v>2.5648</v>
      </c>
    </row>
    <row r="32" spans="1:5" s="100" customFormat="1" ht="14.25" thickTop="1" thickBot="1" x14ac:dyDescent="0.25">
      <c r="A32" s="245"/>
      <c r="B32"/>
      <c r="C32"/>
      <c r="D32"/>
      <c r="E32"/>
    </row>
    <row r="33" spans="1:5" s="100" customFormat="1" ht="14.25" thickTop="1" thickBot="1" x14ac:dyDescent="0.25">
      <c r="A33" s="246"/>
      <c r="B33"/>
      <c r="C33"/>
      <c r="D33"/>
      <c r="E33"/>
    </row>
    <row r="34" spans="1:5" s="100" customFormat="1" ht="13.5" thickTop="1" x14ac:dyDescent="0.2">
      <c r="A34"/>
      <c r="B34"/>
      <c r="C34"/>
      <c r="D34"/>
      <c r="E34"/>
    </row>
    <row r="35" spans="1:5" s="100" customFormat="1" ht="14.25" thickTop="1" thickBot="1" x14ac:dyDescent="0.25">
      <c r="A35"/>
      <c r="B35"/>
      <c r="C35"/>
      <c r="D35"/>
      <c r="E35"/>
    </row>
    <row r="36" spans="1:5" s="100" customFormat="1" ht="14.25" thickTop="1" thickBot="1" x14ac:dyDescent="0.25">
      <c r="A36"/>
      <c r="B36"/>
      <c r="C36"/>
      <c r="D36"/>
      <c r="E36"/>
    </row>
    <row r="37" spans="1:5" s="100" customFormat="1" ht="14.25" thickTop="1" thickBot="1" x14ac:dyDescent="0.25">
      <c r="A37"/>
      <c r="B37"/>
      <c r="C37"/>
      <c r="D37"/>
      <c r="E37"/>
    </row>
    <row r="38" spans="1:5" s="100" customFormat="1" ht="14.25" thickTop="1" thickBot="1" x14ac:dyDescent="0.25">
      <c r="A38"/>
      <c r="B38"/>
      <c r="C38"/>
      <c r="D38"/>
      <c r="E38"/>
    </row>
    <row r="39" spans="1:5" s="100" customFormat="1" ht="13.5" thickTop="1" x14ac:dyDescent="0.2">
      <c r="A39" s="6"/>
      <c r="B39" s="6"/>
      <c r="C39" s="6"/>
      <c r="D39" s="6"/>
      <c r="E39" s="6"/>
    </row>
    <row r="40" spans="1:5" s="100" customFormat="1" ht="12.75" x14ac:dyDescent="0.2">
      <c r="A40" s="6"/>
      <c r="B40" s="6"/>
      <c r="C40" s="6"/>
      <c r="D40" s="6"/>
      <c r="E40" s="6"/>
    </row>
    <row r="41" spans="1:5" s="100" customFormat="1" ht="12.75" x14ac:dyDescent="0.2">
      <c r="A41" s="6"/>
      <c r="B41" s="6"/>
      <c r="C41" s="6"/>
      <c r="D41" s="6"/>
    </row>
    <row r="42" spans="1:5" s="100" customFormat="1" ht="12.75" x14ac:dyDescent="0.2">
      <c r="A42" s="6"/>
      <c r="B42" s="6"/>
      <c r="C42" s="6"/>
      <c r="D42" s="6"/>
      <c r="E42" s="6"/>
    </row>
    <row r="43" spans="1:5" s="100" customFormat="1" ht="12.75" x14ac:dyDescent="0.2">
      <c r="A43" s="6"/>
      <c r="B43" s="6"/>
      <c r="C43" s="6"/>
      <c r="D43" s="6"/>
      <c r="E43" s="8"/>
    </row>
    <row r="44" spans="1:5" s="100" customFormat="1" ht="12.75" x14ac:dyDescent="0.2">
      <c r="A44" s="8"/>
      <c r="B44" s="6"/>
      <c r="C44" s="6"/>
      <c r="D44" s="6"/>
      <c r="E44" s="93"/>
    </row>
    <row r="45" spans="1:5" s="100" customFormat="1" ht="12.75" x14ac:dyDescent="0.2">
      <c r="A45" s="6"/>
      <c r="B45" s="6"/>
      <c r="C45" s="6"/>
      <c r="D45" s="6"/>
      <c r="E45" s="92"/>
    </row>
    <row r="46" spans="1:5" s="100" customFormat="1" ht="12.75" x14ac:dyDescent="0.2">
      <c r="A46" s="6"/>
      <c r="B46" s="6"/>
      <c r="C46" s="6"/>
      <c r="D46" s="6"/>
      <c r="E46" s="93"/>
    </row>
    <row r="47" spans="1:5" s="100" customFormat="1" ht="12.75" x14ac:dyDescent="0.2">
      <c r="A47" s="6"/>
      <c r="B47" s="6"/>
      <c r="C47" s="6"/>
      <c r="D47" s="6"/>
      <c r="E47" s="6"/>
    </row>
    <row r="48" spans="1:5" s="100" customFormat="1" ht="12.75" x14ac:dyDescent="0.2">
      <c r="A48" s="6"/>
      <c r="B48" s="6"/>
      <c r="C48" s="6"/>
      <c r="D48" s="6"/>
      <c r="E48" s="6"/>
    </row>
    <row r="49" spans="1:7" s="100" customFormat="1" ht="12.75" x14ac:dyDescent="0.2">
      <c r="A49" s="8"/>
      <c r="B49" s="6"/>
      <c r="C49" s="6"/>
      <c r="D49" s="6"/>
      <c r="E49" s="6"/>
    </row>
    <row r="50" spans="1:7" s="100" customFormat="1" ht="12.75" x14ac:dyDescent="0.2">
      <c r="A50" s="93"/>
      <c r="B50" s="6"/>
      <c r="C50" s="6"/>
      <c r="D50" s="6"/>
      <c r="E50" s="6"/>
    </row>
    <row r="51" spans="1:7" s="100" customFormat="1" ht="12.75" x14ac:dyDescent="0.2">
      <c r="A51" s="92"/>
      <c r="B51" s="6"/>
      <c r="C51" s="6"/>
      <c r="D51" s="6"/>
      <c r="E51" s="6"/>
    </row>
    <row r="52" spans="1:7" s="100" customFormat="1" ht="12.75" x14ac:dyDescent="0.2">
      <c r="A52" s="93"/>
      <c r="B52" s="6"/>
      <c r="C52" s="6"/>
      <c r="D52" s="6"/>
      <c r="E52" s="6"/>
    </row>
    <row r="53" spans="1:7" s="100" customFormat="1" ht="12.75" x14ac:dyDescent="0.2">
      <c r="A53" s="6"/>
      <c r="B53" s="6"/>
      <c r="C53" s="6"/>
      <c r="D53" s="6"/>
      <c r="E53" s="6"/>
    </row>
    <row r="54" spans="1:7" x14ac:dyDescent="0.25">
      <c r="A54" s="6"/>
      <c r="B54" s="6"/>
      <c r="C54" s="6"/>
      <c r="D54" s="6"/>
      <c r="E54" s="6"/>
      <c r="F54" s="100"/>
      <c r="G54" s="100"/>
    </row>
    <row r="55" spans="1:7" x14ac:dyDescent="0.25">
      <c r="A55" s="6"/>
      <c r="B55" s="6"/>
      <c r="C55" s="6"/>
      <c r="D55" s="6"/>
      <c r="E55" s="6"/>
      <c r="F55" s="100"/>
      <c r="G55" s="100"/>
    </row>
    <row r="56" spans="1:7" x14ac:dyDescent="0.25">
      <c r="A56" s="6"/>
      <c r="B56" s="6"/>
      <c r="C56" s="6"/>
      <c r="D56" s="6"/>
      <c r="E56" s="6"/>
      <c r="F56" s="100"/>
      <c r="G56" s="100"/>
    </row>
    <row r="57" spans="1:7" x14ac:dyDescent="0.25">
      <c r="A57" s="6"/>
      <c r="B57" s="6"/>
      <c r="C57" s="6"/>
      <c r="D57" s="6"/>
      <c r="E57" s="6"/>
      <c r="F57" s="100"/>
      <c r="G57" s="100"/>
    </row>
    <row r="58" spans="1:7" x14ac:dyDescent="0.25">
      <c r="A58" s="6"/>
      <c r="B58" s="6"/>
      <c r="C58" s="6"/>
      <c r="D58" s="6"/>
      <c r="E58" s="6"/>
      <c r="F58" s="100"/>
      <c r="G58" s="100"/>
    </row>
    <row r="59" spans="1:7" x14ac:dyDescent="0.25">
      <c r="A59" s="6"/>
      <c r="B59" s="6"/>
      <c r="C59" s="6"/>
      <c r="D59" s="6"/>
      <c r="E59" s="6"/>
      <c r="F59" s="100"/>
      <c r="G59" s="100"/>
    </row>
    <row r="60" spans="1:7" x14ac:dyDescent="0.25">
      <c r="A60" s="6"/>
      <c r="B60" s="6"/>
      <c r="C60" s="6"/>
      <c r="D60" s="6"/>
      <c r="E60" s="6"/>
    </row>
    <row r="61" spans="1:7" x14ac:dyDescent="0.25">
      <c r="A61" s="6"/>
      <c r="B61" s="6"/>
      <c r="C61" s="6"/>
      <c r="D61" s="6"/>
      <c r="E61" s="6"/>
    </row>
    <row r="62" spans="1:7" x14ac:dyDescent="0.25">
      <c r="A62" s="6"/>
      <c r="B62" s="6"/>
      <c r="C62" s="6"/>
      <c r="D62" s="6"/>
      <c r="E62" s="6"/>
    </row>
    <row r="63" spans="1:7" x14ac:dyDescent="0.25">
      <c r="A63" s="6"/>
      <c r="B63" s="6"/>
      <c r="C63" s="6"/>
      <c r="D63" s="6"/>
      <c r="E63" s="6"/>
    </row>
    <row r="64" spans="1:7" x14ac:dyDescent="0.25">
      <c r="A64" s="6"/>
      <c r="B64" s="6"/>
      <c r="C64" s="6"/>
      <c r="D64" s="6"/>
      <c r="E64" s="6"/>
    </row>
    <row r="65" spans="1:5" x14ac:dyDescent="0.25">
      <c r="A65" s="6"/>
      <c r="B65" s="6"/>
      <c r="C65" s="6"/>
      <c r="D65" s="6"/>
      <c r="E65" s="6"/>
    </row>
    <row r="66" spans="1:5" x14ac:dyDescent="0.25">
      <c r="A66" s="6"/>
      <c r="B66" s="6"/>
      <c r="C66" s="6"/>
      <c r="D66" s="6"/>
      <c r="E66" s="6"/>
    </row>
    <row r="67" spans="1:5" x14ac:dyDescent="0.25">
      <c r="A67" s="6"/>
      <c r="B67" s="6"/>
      <c r="C67" s="6"/>
      <c r="D67" s="6"/>
      <c r="E67" s="6"/>
    </row>
    <row r="68" spans="1:5" x14ac:dyDescent="0.25">
      <c r="A68" s="6"/>
      <c r="B68" s="6"/>
      <c r="C68" s="6"/>
      <c r="D68" s="6"/>
      <c r="E68" s="6"/>
    </row>
    <row r="69" spans="1:5" x14ac:dyDescent="0.25">
      <c r="A69" s="6"/>
      <c r="B69" s="6"/>
      <c r="C69" s="6"/>
      <c r="D69" s="6"/>
      <c r="E69" s="6"/>
    </row>
    <row r="70" spans="1:5" x14ac:dyDescent="0.25">
      <c r="A70" s="6"/>
      <c r="B70" s="6"/>
      <c r="C70" s="6"/>
      <c r="D70" s="6"/>
      <c r="E70" s="6"/>
    </row>
    <row r="71" spans="1:5" x14ac:dyDescent="0.25">
      <c r="A71" s="6"/>
      <c r="B71" s="6"/>
      <c r="C71" s="6"/>
      <c r="D71" s="6"/>
      <c r="E71" s="6"/>
    </row>
    <row r="72" spans="1:5" x14ac:dyDescent="0.25">
      <c r="A72" s="6"/>
      <c r="B72" s="6"/>
      <c r="C72" s="6"/>
      <c r="D72" s="6"/>
      <c r="E72" s="6"/>
    </row>
    <row r="73" spans="1:5" x14ac:dyDescent="0.25">
      <c r="A73" s="6"/>
      <c r="B73" s="6"/>
      <c r="C73" s="6"/>
      <c r="D73" s="6"/>
      <c r="E73" s="6"/>
    </row>
    <row r="74" spans="1:5" x14ac:dyDescent="0.25">
      <c r="A74" s="6"/>
      <c r="B74" s="6"/>
      <c r="C74" s="6"/>
      <c r="D74" s="6"/>
      <c r="E74" s="6"/>
    </row>
    <row r="75" spans="1:5" x14ac:dyDescent="0.25">
      <c r="A75" s="6"/>
      <c r="B75" s="6"/>
      <c r="C75" s="6"/>
      <c r="D75" s="6"/>
      <c r="E75" s="6"/>
    </row>
    <row r="76" spans="1:5" x14ac:dyDescent="0.25">
      <c r="A76" s="6"/>
      <c r="B76" s="6"/>
      <c r="C76" s="6"/>
      <c r="D76" s="6"/>
      <c r="E76" s="6"/>
    </row>
    <row r="77" spans="1:5" x14ac:dyDescent="0.25">
      <c r="A77" s="6"/>
      <c r="B77" s="6"/>
      <c r="C77" s="6"/>
      <c r="D77" s="6"/>
      <c r="E77" s="6"/>
    </row>
    <row r="78" spans="1:5" x14ac:dyDescent="0.25">
      <c r="A78" s="6"/>
      <c r="B78" s="6"/>
      <c r="C78" s="6"/>
      <c r="D78" s="6"/>
      <c r="E78" s="6"/>
    </row>
    <row r="79" spans="1:5" x14ac:dyDescent="0.25">
      <c r="A79" s="6"/>
      <c r="B79" s="6"/>
      <c r="C79" s="6"/>
      <c r="D79" s="6"/>
      <c r="E79" s="6"/>
    </row>
    <row r="80" spans="1:5" x14ac:dyDescent="0.25">
      <c r="A80" s="6"/>
      <c r="B80" s="6"/>
      <c r="C80" s="6"/>
      <c r="D80" s="6"/>
      <c r="E80" s="6"/>
    </row>
    <row r="81" spans="1:5" x14ac:dyDescent="0.25">
      <c r="A81" s="6"/>
      <c r="B81" s="6"/>
      <c r="C81" s="6"/>
      <c r="D81" s="6"/>
      <c r="E81" s="6"/>
    </row>
    <row r="82" spans="1:5" x14ac:dyDescent="0.25">
      <c r="A82" s="6"/>
      <c r="B82" s="6"/>
      <c r="C82" s="6"/>
      <c r="D82" s="6"/>
      <c r="E82" s="6"/>
    </row>
    <row r="83" spans="1:5" x14ac:dyDescent="0.25">
      <c r="A83" s="6"/>
      <c r="B83" s="6"/>
      <c r="C83" s="6"/>
      <c r="D83" s="6"/>
      <c r="E83" s="6"/>
    </row>
    <row r="84" spans="1:5" x14ac:dyDescent="0.25">
      <c r="A84" s="6"/>
      <c r="B84" s="6"/>
      <c r="C84" s="6"/>
      <c r="D84" s="6"/>
      <c r="E84" s="6"/>
    </row>
    <row r="85" spans="1:5" x14ac:dyDescent="0.25">
      <c r="A85" s="6"/>
      <c r="B85" s="6"/>
      <c r="C85" s="6"/>
      <c r="D85" s="6"/>
      <c r="E85" s="6"/>
    </row>
    <row r="86" spans="1:5" x14ac:dyDescent="0.25">
      <c r="A86" s="6"/>
      <c r="B86" s="6"/>
      <c r="C86" s="6"/>
      <c r="D86" s="6"/>
      <c r="E86" s="6"/>
    </row>
    <row r="87" spans="1:5" x14ac:dyDescent="0.25">
      <c r="A87" s="6"/>
      <c r="B87" s="6"/>
      <c r="C87" s="6"/>
      <c r="D87" s="6"/>
      <c r="E87" s="6"/>
    </row>
    <row r="88" spans="1:5" x14ac:dyDescent="0.25">
      <c r="A88" s="6"/>
      <c r="B88" s="6"/>
      <c r="C88" s="6"/>
      <c r="D88" s="6"/>
      <c r="E88" s="6"/>
    </row>
    <row r="89" spans="1:5" x14ac:dyDescent="0.25">
      <c r="A89" s="6"/>
      <c r="B89" s="6"/>
      <c r="C89" s="6"/>
      <c r="D89" s="6"/>
      <c r="E89" s="6"/>
    </row>
    <row r="90" spans="1:5" x14ac:dyDescent="0.25">
      <c r="A90" s="6"/>
      <c r="B90" s="6"/>
      <c r="C90" s="6"/>
      <c r="D90" s="6"/>
      <c r="E90" s="6"/>
    </row>
    <row r="91" spans="1:5" x14ac:dyDescent="0.25">
      <c r="A91" s="6"/>
      <c r="B91" s="6"/>
      <c r="C91" s="6"/>
      <c r="D91" s="6"/>
      <c r="E91" s="6"/>
    </row>
    <row r="92" spans="1:5" x14ac:dyDescent="0.25">
      <c r="A92" s="6"/>
      <c r="B92" s="6"/>
      <c r="C92" s="6"/>
      <c r="D92" s="6"/>
      <c r="E92" s="6"/>
    </row>
    <row r="93" spans="1:5" x14ac:dyDescent="0.25">
      <c r="A93" s="6"/>
      <c r="B93" s="6"/>
      <c r="C93" s="6"/>
      <c r="D93" s="6"/>
      <c r="E93" s="6"/>
    </row>
    <row r="94" spans="1:5" x14ac:dyDescent="0.25">
      <c r="A94" s="6"/>
      <c r="B94" s="6"/>
      <c r="C94" s="6"/>
      <c r="D94" s="6"/>
      <c r="E94" s="6"/>
    </row>
    <row r="95" spans="1:5" x14ac:dyDescent="0.25">
      <c r="A95" s="6"/>
      <c r="B95" s="6"/>
      <c r="C95" s="6"/>
      <c r="D95" s="6"/>
      <c r="E95" s="6"/>
    </row>
    <row r="96" spans="1:5" x14ac:dyDescent="0.25">
      <c r="A96" s="6"/>
      <c r="B96" s="6"/>
      <c r="C96" s="6"/>
      <c r="D96" s="6"/>
      <c r="E96" s="6"/>
    </row>
    <row r="97" spans="1:5" x14ac:dyDescent="0.25">
      <c r="A97" s="6"/>
      <c r="B97" s="6"/>
      <c r="C97" s="6"/>
      <c r="D97" s="6"/>
      <c r="E97" s="6"/>
    </row>
    <row r="98" spans="1:5" x14ac:dyDescent="0.25">
      <c r="A98" s="6"/>
      <c r="B98" s="6"/>
      <c r="C98" s="6"/>
      <c r="D98" s="6"/>
      <c r="E98" s="6"/>
    </row>
    <row r="99" spans="1:5" x14ac:dyDescent="0.25">
      <c r="A99" s="6"/>
      <c r="B99" s="6"/>
      <c r="C99" s="6"/>
      <c r="D99" s="6"/>
      <c r="E99" s="6"/>
    </row>
    <row r="100" spans="1:5" x14ac:dyDescent="0.25">
      <c r="A100" s="6"/>
      <c r="B100" s="6"/>
      <c r="C100" s="6"/>
      <c r="D100" s="6"/>
      <c r="E100" s="6"/>
    </row>
    <row r="101" spans="1:5" x14ac:dyDescent="0.25">
      <c r="A101" s="6"/>
      <c r="B101" s="6"/>
      <c r="C101" s="6"/>
      <c r="D101" s="6"/>
      <c r="E101" s="6"/>
    </row>
    <row r="102" spans="1:5" x14ac:dyDescent="0.25">
      <c r="A102" s="6"/>
      <c r="B102" s="6"/>
      <c r="C102" s="6"/>
      <c r="D102" s="6"/>
      <c r="E102" s="6"/>
    </row>
    <row r="103" spans="1:5" x14ac:dyDescent="0.25">
      <c r="A103" s="6"/>
      <c r="B103" s="6"/>
      <c r="C103" s="6"/>
      <c r="D103" s="6"/>
      <c r="E103" s="6"/>
    </row>
    <row r="104" spans="1:5" x14ac:dyDescent="0.25">
      <c r="A104" s="6"/>
      <c r="B104" s="6"/>
      <c r="C104" s="6"/>
      <c r="D104" s="6"/>
      <c r="E104" s="6"/>
    </row>
    <row r="105" spans="1:5" x14ac:dyDescent="0.25">
      <c r="A105" s="6"/>
      <c r="B105" s="6"/>
      <c r="C105" s="6"/>
      <c r="D105" s="6"/>
      <c r="E105" s="6"/>
    </row>
    <row r="106" spans="1:5" x14ac:dyDescent="0.25">
      <c r="A106" s="6"/>
      <c r="B106" s="6"/>
      <c r="C106" s="6"/>
      <c r="D106" s="6"/>
      <c r="E106" s="6"/>
    </row>
    <row r="107" spans="1:5" x14ac:dyDescent="0.25">
      <c r="A107" s="6"/>
      <c r="B107" s="6"/>
      <c r="C107" s="6"/>
      <c r="D107" s="6"/>
      <c r="E107" s="6"/>
    </row>
    <row r="108" spans="1:5" x14ac:dyDescent="0.25">
      <c r="A108" s="6"/>
      <c r="B108" s="6"/>
      <c r="C108" s="6"/>
      <c r="D108" s="6"/>
      <c r="E108" s="6"/>
    </row>
    <row r="109" spans="1:5" x14ac:dyDescent="0.25">
      <c r="A109" s="6"/>
      <c r="B109" s="6"/>
      <c r="C109" s="6"/>
      <c r="D109" s="6"/>
      <c r="E109" s="6"/>
    </row>
    <row r="110" spans="1:5" x14ac:dyDescent="0.25">
      <c r="A110" s="6"/>
      <c r="B110" s="6"/>
      <c r="C110" s="6"/>
      <c r="D110" s="6"/>
      <c r="E110" s="6"/>
    </row>
    <row r="111" spans="1:5" x14ac:dyDescent="0.25">
      <c r="A111" s="6"/>
      <c r="B111" s="6"/>
      <c r="C111" s="6"/>
      <c r="D111" s="6"/>
      <c r="E111" s="6"/>
    </row>
    <row r="112" spans="1:5" x14ac:dyDescent="0.25">
      <c r="A112" s="6"/>
      <c r="B112" s="6"/>
      <c r="C112" s="6"/>
      <c r="D112" s="6"/>
      <c r="E112" s="6"/>
    </row>
    <row r="113" spans="1:5" x14ac:dyDescent="0.25">
      <c r="A113" s="6"/>
      <c r="B113" s="6"/>
      <c r="C113" s="6"/>
      <c r="D113" s="6"/>
      <c r="E113" s="6"/>
    </row>
    <row r="114" spans="1:5" x14ac:dyDescent="0.25">
      <c r="A114" s="6"/>
      <c r="B114" s="6"/>
      <c r="C114" s="6"/>
      <c r="D114" s="6"/>
      <c r="E114" s="6"/>
    </row>
    <row r="115" spans="1:5" x14ac:dyDescent="0.25">
      <c r="A115" s="6"/>
      <c r="B115" s="6"/>
      <c r="C115" s="6"/>
      <c r="D115" s="6"/>
      <c r="E115" s="6"/>
    </row>
    <row r="116" spans="1:5" x14ac:dyDescent="0.25">
      <c r="A116" s="6"/>
      <c r="B116" s="6"/>
      <c r="C116" s="6"/>
      <c r="D116" s="6"/>
      <c r="E116" s="6"/>
    </row>
    <row r="117" spans="1:5" x14ac:dyDescent="0.25">
      <c r="A117" s="6"/>
      <c r="B117" s="6"/>
      <c r="C117" s="6"/>
      <c r="D117" s="6"/>
      <c r="E117" s="6"/>
    </row>
    <row r="118" spans="1:5" x14ac:dyDescent="0.25">
      <c r="A118" s="6"/>
      <c r="B118" s="6"/>
      <c r="C118" s="6"/>
      <c r="D118" s="6"/>
      <c r="E118" s="6"/>
    </row>
    <row r="119" spans="1:5" x14ac:dyDescent="0.25">
      <c r="A119" s="6"/>
      <c r="B119" s="6"/>
      <c r="C119" s="6"/>
      <c r="D119" s="6"/>
      <c r="E119" s="6"/>
    </row>
    <row r="120" spans="1:5" x14ac:dyDescent="0.25">
      <c r="A120" s="6"/>
      <c r="B120" s="6"/>
      <c r="C120" s="6"/>
      <c r="D120" s="6"/>
      <c r="E120" s="6"/>
    </row>
    <row r="121" spans="1:5" x14ac:dyDescent="0.25">
      <c r="A121" s="6"/>
      <c r="B121" s="6"/>
      <c r="C121" s="6"/>
      <c r="D121" s="6"/>
      <c r="E121" s="6"/>
    </row>
    <row r="122" spans="1:5" x14ac:dyDescent="0.25">
      <c r="A122" s="6"/>
      <c r="B122" s="6"/>
      <c r="C122" s="6"/>
      <c r="D122" s="6"/>
      <c r="E122" s="6"/>
    </row>
    <row r="123" spans="1:5" x14ac:dyDescent="0.25">
      <c r="A123" s="6"/>
      <c r="B123" s="6"/>
      <c r="C123" s="6"/>
      <c r="D123" s="6"/>
      <c r="E123" s="6"/>
    </row>
    <row r="124" spans="1:5" x14ac:dyDescent="0.25">
      <c r="A124" s="6"/>
      <c r="B124" s="6"/>
      <c r="C124" s="6"/>
      <c r="D124" s="6"/>
      <c r="E124" s="6"/>
    </row>
    <row r="125" spans="1:5" x14ac:dyDescent="0.25">
      <c r="A125" s="6"/>
      <c r="B125" s="6"/>
      <c r="C125" s="6"/>
      <c r="D125" s="6"/>
      <c r="E125" s="6"/>
    </row>
    <row r="126" spans="1:5" x14ac:dyDescent="0.25">
      <c r="A126" s="6"/>
      <c r="B126" s="6"/>
      <c r="C126" s="6"/>
      <c r="D126" s="6"/>
      <c r="E126" s="6"/>
    </row>
    <row r="127" spans="1:5" x14ac:dyDescent="0.25">
      <c r="A127" s="6"/>
      <c r="B127" s="6"/>
      <c r="C127" s="6"/>
      <c r="D127" s="6"/>
      <c r="E127" s="6"/>
    </row>
    <row r="128" spans="1:5" x14ac:dyDescent="0.25">
      <c r="A128" s="6"/>
      <c r="B128" s="6"/>
      <c r="C128" s="6"/>
      <c r="D128" s="6"/>
      <c r="E128" s="6"/>
    </row>
    <row r="129" spans="1:5" x14ac:dyDescent="0.25">
      <c r="A129" s="6"/>
      <c r="B129" s="6"/>
      <c r="C129" s="6"/>
      <c r="D129" s="6"/>
      <c r="E129" s="6"/>
    </row>
    <row r="130" spans="1:5" x14ac:dyDescent="0.25">
      <c r="A130" s="6"/>
      <c r="B130" s="6"/>
      <c r="C130" s="6"/>
      <c r="D130" s="6"/>
      <c r="E130" s="6"/>
    </row>
    <row r="131" spans="1:5" x14ac:dyDescent="0.25">
      <c r="A131" s="6"/>
      <c r="B131" s="6"/>
      <c r="C131" s="6"/>
      <c r="D131" s="6"/>
      <c r="E131" s="6"/>
    </row>
    <row r="132" spans="1:5" x14ac:dyDescent="0.25">
      <c r="A132" s="6"/>
      <c r="B132" s="6"/>
      <c r="C132" s="6"/>
      <c r="D132" s="6"/>
      <c r="E132" s="6"/>
    </row>
    <row r="133" spans="1:5" x14ac:dyDescent="0.25">
      <c r="A133" s="6"/>
      <c r="B133" s="6"/>
      <c r="C133" s="6"/>
      <c r="D133" s="6"/>
      <c r="E133" s="6"/>
    </row>
    <row r="134" spans="1:5" x14ac:dyDescent="0.25">
      <c r="A134" s="6"/>
      <c r="B134" s="6"/>
      <c r="C134" s="6"/>
      <c r="D134" s="6"/>
      <c r="E134" s="6"/>
    </row>
    <row r="135" spans="1:5" x14ac:dyDescent="0.25">
      <c r="A135" s="6"/>
      <c r="B135" s="6"/>
      <c r="C135" s="6"/>
      <c r="D135" s="6"/>
      <c r="E135" s="6"/>
    </row>
    <row r="136" spans="1:5" x14ac:dyDescent="0.25">
      <c r="A136" s="6"/>
      <c r="B136" s="6"/>
      <c r="C136" s="6"/>
      <c r="D136" s="6"/>
      <c r="E136" s="6"/>
    </row>
    <row r="137" spans="1:5" x14ac:dyDescent="0.25">
      <c r="A137" s="6"/>
      <c r="B137" s="6"/>
      <c r="C137" s="6"/>
      <c r="D137" s="6"/>
      <c r="E137" s="6"/>
    </row>
    <row r="138" spans="1:5" x14ac:dyDescent="0.25">
      <c r="A138" s="6"/>
      <c r="B138" s="6"/>
      <c r="C138" s="6"/>
      <c r="D138" s="6"/>
      <c r="E138" s="6"/>
    </row>
    <row r="139" spans="1:5" x14ac:dyDescent="0.25">
      <c r="A139" s="6"/>
      <c r="B139" s="6"/>
      <c r="C139" s="6"/>
      <c r="D139" s="6"/>
      <c r="E139" s="6"/>
    </row>
    <row r="140" spans="1:5" x14ac:dyDescent="0.25">
      <c r="A140" s="6"/>
      <c r="B140" s="6"/>
      <c r="C140" s="6"/>
      <c r="D140" s="6"/>
      <c r="E140" s="6"/>
    </row>
    <row r="141" spans="1:5" x14ac:dyDescent="0.25">
      <c r="A141" s="6"/>
      <c r="B141" s="6"/>
      <c r="C141" s="6"/>
      <c r="D141" s="6"/>
      <c r="E141" s="6"/>
    </row>
    <row r="142" spans="1:5" x14ac:dyDescent="0.25">
      <c r="A142" s="6"/>
      <c r="B142" s="6"/>
      <c r="C142" s="6"/>
      <c r="D142" s="6"/>
      <c r="E142" s="6"/>
    </row>
    <row r="143" spans="1:5" x14ac:dyDescent="0.25">
      <c r="A143" s="6"/>
      <c r="B143" s="6"/>
      <c r="C143" s="6"/>
      <c r="D143" s="6"/>
      <c r="E143" s="6"/>
    </row>
    <row r="144" spans="1:5" x14ac:dyDescent="0.25">
      <c r="A144" s="6"/>
      <c r="B144" s="6"/>
      <c r="C144" s="6"/>
      <c r="D144" s="6"/>
      <c r="E144" s="6"/>
    </row>
    <row r="145" spans="1:5" x14ac:dyDescent="0.25">
      <c r="A145" s="6"/>
      <c r="B145" s="6"/>
      <c r="C145" s="6"/>
      <c r="D145" s="6"/>
      <c r="E145" s="6"/>
    </row>
    <row r="146" spans="1:5" x14ac:dyDescent="0.25">
      <c r="A146" s="6"/>
      <c r="B146" s="6"/>
      <c r="C146" s="6"/>
      <c r="D146" s="6"/>
      <c r="E146" s="6"/>
    </row>
    <row r="147" spans="1:5" x14ac:dyDescent="0.25">
      <c r="A147" s="6"/>
      <c r="B147" s="6"/>
      <c r="C147" s="6"/>
      <c r="D147" s="6"/>
      <c r="E147" s="6"/>
    </row>
    <row r="148" spans="1:5" x14ac:dyDescent="0.25">
      <c r="A148" s="6"/>
      <c r="B148" s="6"/>
      <c r="C148" s="6"/>
      <c r="D148" s="6"/>
      <c r="E148" s="6"/>
    </row>
    <row r="149" spans="1:5" x14ac:dyDescent="0.25">
      <c r="A149" s="6"/>
      <c r="B149" s="6"/>
      <c r="C149" s="6"/>
      <c r="D149" s="6"/>
      <c r="E149" s="6"/>
    </row>
    <row r="150" spans="1:5" x14ac:dyDescent="0.25">
      <c r="A150" s="6"/>
      <c r="B150" s="6"/>
      <c r="C150" s="6"/>
      <c r="D150" s="6"/>
      <c r="E150" s="6"/>
    </row>
    <row r="151" spans="1:5" x14ac:dyDescent="0.25">
      <c r="A151" s="6"/>
      <c r="B151" s="6"/>
      <c r="C151" s="6"/>
      <c r="D151" s="6"/>
      <c r="E151" s="6"/>
    </row>
    <row r="152" spans="1:5" x14ac:dyDescent="0.25">
      <c r="A152" s="6"/>
      <c r="B152" s="6"/>
      <c r="C152" s="6"/>
      <c r="D152" s="6"/>
      <c r="E152" s="6"/>
    </row>
    <row r="153" spans="1:5" x14ac:dyDescent="0.25">
      <c r="A153" s="6"/>
      <c r="B153" s="6"/>
      <c r="C153" s="6"/>
      <c r="D153" s="6"/>
      <c r="E153" s="6"/>
    </row>
    <row r="154" spans="1:5" x14ac:dyDescent="0.25">
      <c r="A154" s="6"/>
      <c r="B154" s="6"/>
      <c r="C154" s="6"/>
      <c r="D154" s="6"/>
      <c r="E154" s="6"/>
    </row>
    <row r="155" spans="1:5" x14ac:dyDescent="0.25">
      <c r="A155" s="6"/>
      <c r="B155" s="6"/>
      <c r="C155" s="6"/>
      <c r="D155" s="6"/>
      <c r="E155" s="6"/>
    </row>
    <row r="156" spans="1:5" x14ac:dyDescent="0.25">
      <c r="A156" s="6"/>
      <c r="B156" s="6"/>
      <c r="C156" s="6"/>
      <c r="D156" s="6"/>
      <c r="E156" s="6"/>
    </row>
    <row r="157" spans="1:5" x14ac:dyDescent="0.25">
      <c r="A157" s="6"/>
      <c r="B157" s="6"/>
      <c r="C157" s="6"/>
      <c r="D157" s="6"/>
      <c r="E157" s="6"/>
    </row>
    <row r="158" spans="1:5" x14ac:dyDescent="0.25">
      <c r="A158" s="6"/>
      <c r="B158" s="6"/>
      <c r="C158" s="6"/>
      <c r="D158" s="6"/>
      <c r="E158" s="6"/>
    </row>
    <row r="159" spans="1:5" x14ac:dyDescent="0.25">
      <c r="A159" s="6"/>
      <c r="B159" s="6"/>
      <c r="C159" s="6"/>
      <c r="D159" s="6"/>
      <c r="E159" s="6"/>
    </row>
    <row r="160" spans="1:5" x14ac:dyDescent="0.25">
      <c r="A160" s="6"/>
      <c r="B160" s="6"/>
      <c r="C160" s="6"/>
      <c r="D160" s="6"/>
      <c r="E160" s="6"/>
    </row>
    <row r="161" spans="1:5" x14ac:dyDescent="0.25">
      <c r="A161" s="6"/>
      <c r="B161" s="6"/>
      <c r="C161" s="6"/>
      <c r="D161" s="6"/>
      <c r="E161" s="6"/>
    </row>
    <row r="162" spans="1:5" x14ac:dyDescent="0.25">
      <c r="A162" s="6"/>
      <c r="B162" s="6"/>
      <c r="C162" s="6"/>
      <c r="D162" s="6"/>
      <c r="E162" s="6"/>
    </row>
    <row r="163" spans="1:5" x14ac:dyDescent="0.25">
      <c r="A163" s="6"/>
      <c r="B163" s="6"/>
      <c r="C163" s="6"/>
      <c r="D163" s="6"/>
      <c r="E163" s="6"/>
    </row>
    <row r="164" spans="1:5" x14ac:dyDescent="0.25">
      <c r="A164" s="6"/>
      <c r="B164" s="6"/>
      <c r="C164" s="6"/>
      <c r="D164" s="6"/>
      <c r="E164" s="6"/>
    </row>
    <row r="165" spans="1:5" x14ac:dyDescent="0.25">
      <c r="A165" s="6"/>
      <c r="B165" s="6"/>
      <c r="C165" s="6"/>
      <c r="D165" s="6"/>
      <c r="E165" s="6"/>
    </row>
    <row r="166" spans="1:5" x14ac:dyDescent="0.25">
      <c r="A166" s="6"/>
      <c r="B166" s="6"/>
      <c r="C166" s="6"/>
      <c r="D166" s="6"/>
      <c r="E166" s="6"/>
    </row>
    <row r="167" spans="1:5" x14ac:dyDescent="0.25">
      <c r="A167" s="6"/>
      <c r="B167" s="6"/>
      <c r="C167" s="6"/>
      <c r="D167" s="6"/>
      <c r="E167" s="6"/>
    </row>
    <row r="168" spans="1:5" x14ac:dyDescent="0.25">
      <c r="A168" s="6"/>
      <c r="B168" s="6"/>
      <c r="C168" s="6"/>
      <c r="D168" s="6"/>
      <c r="E168" s="6"/>
    </row>
    <row r="169" spans="1:5" x14ac:dyDescent="0.25">
      <c r="A169" s="6"/>
      <c r="B169" s="6"/>
      <c r="C169" s="6"/>
      <c r="D169" s="6"/>
      <c r="E169" s="6"/>
    </row>
    <row r="170" spans="1:5" x14ac:dyDescent="0.25">
      <c r="A170" s="6"/>
      <c r="B170" s="6"/>
      <c r="C170" s="6"/>
      <c r="D170" s="6"/>
      <c r="E170" s="6"/>
    </row>
    <row r="171" spans="1:5" x14ac:dyDescent="0.25">
      <c r="A171" s="6"/>
      <c r="B171" s="6"/>
      <c r="C171" s="6"/>
      <c r="D171" s="6"/>
      <c r="E171" s="6"/>
    </row>
    <row r="172" spans="1:5" x14ac:dyDescent="0.25">
      <c r="A172" s="6"/>
      <c r="B172" s="6"/>
      <c r="C172" s="6"/>
      <c r="D172" s="6"/>
      <c r="E172" s="6"/>
    </row>
    <row r="173" spans="1:5" x14ac:dyDescent="0.25">
      <c r="A173" s="6"/>
      <c r="B173" s="6"/>
      <c r="C173" s="6"/>
      <c r="D173" s="6"/>
      <c r="E173" s="6"/>
    </row>
    <row r="174" spans="1:5" x14ac:dyDescent="0.25">
      <c r="A174" s="6"/>
      <c r="B174" s="6"/>
      <c r="C174" s="6"/>
      <c r="D174" s="6"/>
      <c r="E174" s="6"/>
    </row>
    <row r="175" spans="1:5" x14ac:dyDescent="0.25">
      <c r="A175" s="6"/>
      <c r="B175" s="6"/>
      <c r="C175" s="6"/>
      <c r="D175" s="6"/>
      <c r="E175" s="6"/>
    </row>
    <row r="176" spans="1:5" x14ac:dyDescent="0.25">
      <c r="A176" s="6"/>
      <c r="B176" s="6"/>
      <c r="C176" s="6"/>
      <c r="D176" s="6"/>
      <c r="E176" s="6"/>
    </row>
    <row r="177" spans="1:5" x14ac:dyDescent="0.25">
      <c r="A177" s="6"/>
      <c r="B177" s="6"/>
      <c r="C177" s="6"/>
      <c r="D177" s="6"/>
      <c r="E177" s="6"/>
    </row>
    <row r="178" spans="1:5" x14ac:dyDescent="0.25">
      <c r="A178" s="6"/>
      <c r="B178" s="6"/>
      <c r="C178" s="6"/>
      <c r="D178" s="6"/>
      <c r="E178" s="6"/>
    </row>
    <row r="179" spans="1:5" x14ac:dyDescent="0.25">
      <c r="A179" s="6"/>
      <c r="B179" s="6"/>
      <c r="C179" s="6"/>
      <c r="D179" s="6"/>
      <c r="E179" s="6"/>
    </row>
    <row r="180" spans="1:5" x14ac:dyDescent="0.25">
      <c r="A180" s="6"/>
      <c r="B180" s="6"/>
      <c r="C180" s="6"/>
      <c r="D180" s="6"/>
      <c r="E180" s="6"/>
    </row>
    <row r="181" spans="1:5" x14ac:dyDescent="0.25">
      <c r="A181" s="6"/>
      <c r="B181" s="6"/>
      <c r="C181" s="6"/>
      <c r="D181" s="6"/>
      <c r="E181" s="6"/>
    </row>
    <row r="182" spans="1:5" x14ac:dyDescent="0.25">
      <c r="A182" s="6"/>
      <c r="B182" s="6"/>
      <c r="C182" s="6"/>
      <c r="D182" s="6"/>
      <c r="E182" s="6"/>
    </row>
    <row r="183" spans="1:5" x14ac:dyDescent="0.25">
      <c r="A183" s="6"/>
      <c r="B183" s="6"/>
      <c r="C183" s="6"/>
      <c r="D183" s="6"/>
      <c r="E183" s="6"/>
    </row>
    <row r="184" spans="1:5" x14ac:dyDescent="0.25">
      <c r="A184" s="6"/>
      <c r="B184" s="6"/>
      <c r="C184" s="6"/>
      <c r="D184" s="6"/>
      <c r="E184" s="6"/>
    </row>
    <row r="185" spans="1:5" x14ac:dyDescent="0.25">
      <c r="A185" s="6"/>
      <c r="B185" s="6"/>
      <c r="C185" s="6"/>
      <c r="D185" s="6"/>
      <c r="E185" s="6"/>
    </row>
    <row r="186" spans="1:5" x14ac:dyDescent="0.25">
      <c r="A186" s="6"/>
      <c r="B186" s="6"/>
      <c r="C186" s="6"/>
      <c r="D186" s="6"/>
      <c r="E186" s="6"/>
    </row>
    <row r="187" spans="1:5" x14ac:dyDescent="0.25">
      <c r="A187" s="6"/>
      <c r="B187" s="6"/>
      <c r="C187" s="6"/>
      <c r="D187" s="6"/>
      <c r="E187" s="6"/>
    </row>
    <row r="188" spans="1:5" x14ac:dyDescent="0.25">
      <c r="A188" s="6"/>
      <c r="B188" s="6"/>
      <c r="C188" s="6"/>
      <c r="D188" s="6"/>
      <c r="E188" s="6"/>
    </row>
    <row r="189" spans="1:5" x14ac:dyDescent="0.25">
      <c r="A189" s="6"/>
      <c r="B189" s="6"/>
      <c r="C189" s="6"/>
      <c r="D189" s="6"/>
      <c r="E189" s="6"/>
    </row>
    <row r="190" spans="1:5" x14ac:dyDescent="0.25">
      <c r="A190" s="6"/>
      <c r="B190" s="6"/>
      <c r="C190" s="6"/>
      <c r="D190" s="6"/>
      <c r="E190" s="6"/>
    </row>
    <row r="191" spans="1:5" x14ac:dyDescent="0.25">
      <c r="A191" s="6"/>
      <c r="B191" s="6"/>
      <c r="C191" s="6"/>
      <c r="D191" s="6"/>
      <c r="E191" s="6"/>
    </row>
    <row r="192" spans="1:5" x14ac:dyDescent="0.25">
      <c r="A192" s="6"/>
      <c r="B192" s="6"/>
      <c r="C192" s="6"/>
      <c r="D192" s="6"/>
      <c r="E192" s="6"/>
    </row>
    <row r="193" spans="1:5" x14ac:dyDescent="0.25">
      <c r="A193" s="6"/>
      <c r="B193" s="6"/>
      <c r="C193" s="6"/>
      <c r="D193" s="6"/>
      <c r="E193" s="6"/>
    </row>
    <row r="194" spans="1:5" x14ac:dyDescent="0.25">
      <c r="A194" s="6"/>
      <c r="B194" s="6"/>
      <c r="C194" s="6"/>
      <c r="D194" s="6"/>
      <c r="E194" s="6"/>
    </row>
    <row r="195" spans="1:5" x14ac:dyDescent="0.25">
      <c r="A195" s="6"/>
      <c r="B195" s="6"/>
      <c r="C195" s="6"/>
      <c r="D195" s="6"/>
      <c r="E195" s="6"/>
    </row>
    <row r="196" spans="1:5" x14ac:dyDescent="0.25">
      <c r="A196" s="6"/>
      <c r="B196" s="6"/>
      <c r="C196" s="6"/>
      <c r="D196" s="6"/>
      <c r="E196" s="6"/>
    </row>
    <row r="197" spans="1:5" x14ac:dyDescent="0.25">
      <c r="A197" s="6"/>
      <c r="B197" s="6"/>
      <c r="C197" s="6"/>
      <c r="D197" s="6"/>
      <c r="E197" s="6"/>
    </row>
    <row r="198" spans="1:5" x14ac:dyDescent="0.25">
      <c r="A198" s="6"/>
      <c r="B198" s="6"/>
      <c r="C198" s="6"/>
      <c r="D198" s="6"/>
      <c r="E198" s="6"/>
    </row>
    <row r="199" spans="1:5" x14ac:dyDescent="0.25">
      <c r="A199" s="6"/>
      <c r="B199" s="6"/>
      <c r="C199" s="6"/>
      <c r="D199" s="6"/>
      <c r="E199" s="6"/>
    </row>
    <row r="200" spans="1:5" x14ac:dyDescent="0.25">
      <c r="A200" s="6"/>
      <c r="B200" s="6"/>
      <c r="C200" s="6"/>
      <c r="D200" s="6"/>
      <c r="E200" s="6"/>
    </row>
    <row r="201" spans="1:5" x14ac:dyDescent="0.25">
      <c r="A201" s="6"/>
      <c r="B201" s="6"/>
      <c r="C201" s="6"/>
      <c r="D201" s="6"/>
      <c r="E201" s="6"/>
    </row>
    <row r="202" spans="1:5" x14ac:dyDescent="0.25">
      <c r="A202" s="6"/>
      <c r="B202" s="6"/>
      <c r="C202" s="6"/>
      <c r="D202" s="6"/>
      <c r="E202" s="6"/>
    </row>
    <row r="203" spans="1:5" x14ac:dyDescent="0.25">
      <c r="A203" s="6"/>
      <c r="B203" s="6"/>
      <c r="C203" s="6"/>
      <c r="D203" s="6"/>
      <c r="E203" s="6"/>
    </row>
    <row r="204" spans="1:5" x14ac:dyDescent="0.25">
      <c r="A204" s="6"/>
      <c r="B204" s="6"/>
      <c r="C204" s="6"/>
      <c r="D204" s="6"/>
      <c r="E204" s="6"/>
    </row>
    <row r="205" spans="1:5" x14ac:dyDescent="0.25">
      <c r="A205" s="6"/>
      <c r="B205" s="6"/>
      <c r="C205" s="6"/>
      <c r="D205" s="6"/>
      <c r="E205" s="6"/>
    </row>
    <row r="206" spans="1:5" x14ac:dyDescent="0.25">
      <c r="A206" s="6"/>
      <c r="B206" s="6"/>
      <c r="C206" s="6"/>
      <c r="D206" s="6"/>
      <c r="E206" s="6"/>
    </row>
    <row r="207" spans="1:5" x14ac:dyDescent="0.25">
      <c r="A207" s="6"/>
      <c r="B207" s="6"/>
      <c r="C207" s="6"/>
      <c r="D207" s="6"/>
      <c r="E207" s="6"/>
    </row>
    <row r="208" spans="1:5" x14ac:dyDescent="0.25">
      <c r="A208" s="6"/>
      <c r="B208" s="6"/>
      <c r="C208" s="6"/>
      <c r="D208" s="6"/>
      <c r="E208" s="6"/>
    </row>
    <row r="209" spans="1:5" x14ac:dyDescent="0.25">
      <c r="A209" s="6"/>
      <c r="B209" s="6"/>
      <c r="C209" s="6"/>
      <c r="D209" s="6"/>
      <c r="E209" s="6"/>
    </row>
    <row r="210" spans="1:5" x14ac:dyDescent="0.25">
      <c r="A210" s="6"/>
      <c r="B210" s="6"/>
      <c r="C210" s="6"/>
      <c r="D210" s="6"/>
      <c r="E210" s="6"/>
    </row>
    <row r="211" spans="1:5" x14ac:dyDescent="0.25">
      <c r="A211" s="6"/>
      <c r="B211" s="6"/>
      <c r="C211" s="6"/>
      <c r="D211" s="6"/>
      <c r="E211" s="6"/>
    </row>
    <row r="212" spans="1:5" x14ac:dyDescent="0.25">
      <c r="A212" s="6"/>
      <c r="B212" s="6"/>
      <c r="C212" s="6"/>
      <c r="D212" s="6"/>
      <c r="E212" s="6"/>
    </row>
    <row r="213" spans="1:5" x14ac:dyDescent="0.25">
      <c r="A213" s="6"/>
      <c r="B213" s="6"/>
      <c r="C213" s="6"/>
      <c r="D213" s="6"/>
      <c r="E213" s="6"/>
    </row>
    <row r="214" spans="1:5" x14ac:dyDescent="0.25">
      <c r="A214" s="6"/>
      <c r="B214" s="6"/>
      <c r="C214" s="6"/>
      <c r="D214" s="6"/>
      <c r="E214" s="6"/>
    </row>
    <row r="215" spans="1:5" x14ac:dyDescent="0.25">
      <c r="A215" s="6"/>
      <c r="B215" s="6"/>
      <c r="C215" s="6"/>
      <c r="D215" s="6"/>
      <c r="E215" s="6"/>
    </row>
    <row r="216" spans="1:5" x14ac:dyDescent="0.25">
      <c r="A216" s="6"/>
      <c r="B216" s="6"/>
      <c r="C216" s="6"/>
      <c r="D216" s="6"/>
      <c r="E216" s="6"/>
    </row>
    <row r="217" spans="1:5" x14ac:dyDescent="0.25">
      <c r="A217" s="6"/>
      <c r="B217" s="6"/>
      <c r="C217" s="6"/>
      <c r="D217" s="6"/>
      <c r="E217" s="6"/>
    </row>
    <row r="218" spans="1:5" x14ac:dyDescent="0.25">
      <c r="A218" s="6"/>
      <c r="B218" s="6"/>
      <c r="C218" s="6"/>
      <c r="D218" s="6"/>
      <c r="E218" s="6"/>
    </row>
    <row r="219" spans="1:5" x14ac:dyDescent="0.25">
      <c r="A219" s="6"/>
      <c r="B219" s="6"/>
      <c r="C219" s="6"/>
      <c r="D219" s="6"/>
      <c r="E219" s="6"/>
    </row>
    <row r="220" spans="1:5" x14ac:dyDescent="0.25">
      <c r="A220" s="6"/>
      <c r="B220" s="6"/>
      <c r="C220" s="6"/>
      <c r="D220" s="6"/>
      <c r="E220" s="6"/>
    </row>
    <row r="221" spans="1:5" x14ac:dyDescent="0.25">
      <c r="A221" s="6"/>
      <c r="B221" s="6"/>
      <c r="C221" s="6"/>
      <c r="D221" s="6"/>
      <c r="E221" s="6"/>
    </row>
    <row r="222" spans="1:5" x14ac:dyDescent="0.25">
      <c r="A222" s="6"/>
      <c r="B222" s="6"/>
      <c r="C222" s="6"/>
      <c r="D222" s="6"/>
      <c r="E222" s="6"/>
    </row>
    <row r="223" spans="1:5" x14ac:dyDescent="0.25">
      <c r="A223" s="6"/>
      <c r="B223" s="6"/>
      <c r="C223" s="6"/>
      <c r="D223" s="6"/>
      <c r="E223" s="6"/>
    </row>
    <row r="224" spans="1:5" x14ac:dyDescent="0.25">
      <c r="A224" s="6"/>
      <c r="B224" s="6"/>
      <c r="C224" s="6"/>
      <c r="D224" s="6"/>
      <c r="E224" s="6"/>
    </row>
    <row r="225" spans="1:5" x14ac:dyDescent="0.25">
      <c r="A225" s="6"/>
      <c r="B225" s="6"/>
      <c r="C225" s="6"/>
      <c r="D225" s="6"/>
      <c r="E225" s="6"/>
    </row>
    <row r="226" spans="1:5" x14ac:dyDescent="0.25">
      <c r="A226" s="6"/>
      <c r="B226" s="6"/>
      <c r="C226" s="6"/>
      <c r="D226" s="6"/>
      <c r="E226" s="6"/>
    </row>
    <row r="227" spans="1:5" x14ac:dyDescent="0.25">
      <c r="A227" s="6"/>
      <c r="B227" s="6"/>
      <c r="C227" s="6"/>
      <c r="D227" s="6"/>
      <c r="E227" s="6"/>
    </row>
    <row r="228" spans="1:5" x14ac:dyDescent="0.25">
      <c r="A228" s="6"/>
      <c r="B228" s="6"/>
      <c r="C228" s="6"/>
      <c r="D228" s="6"/>
      <c r="E228" s="6"/>
    </row>
    <row r="229" spans="1:5" x14ac:dyDescent="0.25">
      <c r="A229" s="6"/>
      <c r="B229" s="6"/>
      <c r="C229" s="6"/>
      <c r="D229" s="6"/>
      <c r="E229" s="6"/>
    </row>
    <row r="230" spans="1:5" x14ac:dyDescent="0.25">
      <c r="A230" s="6"/>
      <c r="B230" s="6"/>
      <c r="C230" s="6"/>
      <c r="D230" s="6"/>
      <c r="E230" s="6"/>
    </row>
    <row r="231" spans="1:5" x14ac:dyDescent="0.25">
      <c r="A231" s="6"/>
      <c r="B231" s="6"/>
      <c r="C231" s="6"/>
      <c r="D231" s="6"/>
      <c r="E231" s="6"/>
    </row>
    <row r="232" spans="1:5" x14ac:dyDescent="0.25">
      <c r="A232" s="6"/>
      <c r="B232" s="6"/>
      <c r="C232" s="6"/>
      <c r="D232" s="6"/>
      <c r="E232" s="6"/>
    </row>
    <row r="233" spans="1:5" x14ac:dyDescent="0.25">
      <c r="A233" s="6"/>
      <c r="B233" s="6"/>
      <c r="C233" s="6"/>
      <c r="D233" s="6"/>
      <c r="E233" s="6"/>
    </row>
    <row r="234" spans="1:5" x14ac:dyDescent="0.25">
      <c r="A234" s="6"/>
      <c r="B234" s="6"/>
      <c r="C234" s="6"/>
      <c r="D234" s="6"/>
      <c r="E234" s="6"/>
    </row>
    <row r="235" spans="1:5" x14ac:dyDescent="0.25">
      <c r="A235" s="6"/>
      <c r="B235" s="6"/>
      <c r="C235" s="6"/>
      <c r="D235" s="6"/>
      <c r="E235" s="6"/>
    </row>
    <row r="236" spans="1:5" x14ac:dyDescent="0.25">
      <c r="A236" s="6"/>
      <c r="B236" s="6"/>
      <c r="C236" s="6"/>
      <c r="D236" s="6"/>
      <c r="E236" s="6"/>
    </row>
    <row r="237" spans="1:5" x14ac:dyDescent="0.25">
      <c r="A237" s="6"/>
      <c r="B237" s="6"/>
      <c r="C237" s="6"/>
      <c r="D237" s="6"/>
      <c r="E237" s="6"/>
    </row>
    <row r="238" spans="1:5" x14ac:dyDescent="0.25">
      <c r="A238" s="6"/>
      <c r="B238" s="6"/>
      <c r="C238" s="6"/>
      <c r="D238" s="6"/>
      <c r="E238" s="6"/>
    </row>
    <row r="239" spans="1:5" x14ac:dyDescent="0.25">
      <c r="A239" s="6"/>
      <c r="B239" s="6"/>
      <c r="C239" s="6"/>
      <c r="D239" s="6"/>
      <c r="E239" s="6"/>
    </row>
    <row r="240" spans="1:5" x14ac:dyDescent="0.25">
      <c r="A240" s="6"/>
      <c r="B240" s="6"/>
      <c r="C240" s="6"/>
      <c r="D240" s="6"/>
      <c r="E240" s="6"/>
    </row>
    <row r="241" spans="1:5" x14ac:dyDescent="0.25">
      <c r="A241" s="6"/>
      <c r="B241" s="6"/>
      <c r="C241" s="6"/>
      <c r="D241" s="6"/>
      <c r="E241" s="6"/>
    </row>
    <row r="242" spans="1:5" x14ac:dyDescent="0.25">
      <c r="A242" s="6"/>
      <c r="B242" s="6"/>
      <c r="C242" s="6"/>
      <c r="D242" s="6"/>
      <c r="E242" s="6"/>
    </row>
    <row r="243" spans="1:5" x14ac:dyDescent="0.25">
      <c r="A243" s="6"/>
      <c r="B243" s="6"/>
      <c r="C243" s="6"/>
      <c r="D243" s="6"/>
      <c r="E243" s="6"/>
    </row>
    <row r="244" spans="1:5" x14ac:dyDescent="0.25">
      <c r="A244" s="6"/>
      <c r="B244" s="6"/>
      <c r="C244" s="6"/>
      <c r="D244" s="6"/>
      <c r="E244" s="6"/>
    </row>
    <row r="245" spans="1:5" x14ac:dyDescent="0.25">
      <c r="A245" s="6"/>
      <c r="B245" s="6"/>
      <c r="C245" s="6"/>
      <c r="D245" s="6"/>
      <c r="E245" s="6"/>
    </row>
    <row r="246" spans="1:5" x14ac:dyDescent="0.25">
      <c r="A246" s="6"/>
      <c r="B246" s="6"/>
      <c r="C246" s="6"/>
      <c r="D246" s="6"/>
      <c r="E246" s="6"/>
    </row>
    <row r="247" spans="1:5" x14ac:dyDescent="0.25">
      <c r="A247" s="6"/>
      <c r="B247" s="6"/>
      <c r="C247" s="6"/>
      <c r="D247" s="6"/>
      <c r="E247" s="6"/>
    </row>
    <row r="248" spans="1:5" x14ac:dyDescent="0.25">
      <c r="A248" s="6"/>
      <c r="B248" s="6"/>
      <c r="C248" s="6"/>
      <c r="D248" s="6"/>
      <c r="E248" s="6"/>
    </row>
    <row r="249" spans="1:5" x14ac:dyDescent="0.25">
      <c r="A249" s="6"/>
      <c r="B249" s="6"/>
      <c r="C249" s="6"/>
      <c r="D249" s="6"/>
      <c r="E249" s="6"/>
    </row>
    <row r="250" spans="1:5" x14ac:dyDescent="0.25">
      <c r="A250" s="6"/>
      <c r="B250" s="6"/>
      <c r="C250" s="6"/>
      <c r="D250" s="6"/>
      <c r="E250" s="6"/>
    </row>
    <row r="251" spans="1:5" x14ac:dyDescent="0.25">
      <c r="A251" s="6"/>
      <c r="B251" s="6"/>
      <c r="C251" s="6"/>
      <c r="D251" s="6"/>
      <c r="E251" s="6"/>
    </row>
    <row r="252" spans="1:5" x14ac:dyDescent="0.25">
      <c r="A252" s="6"/>
      <c r="B252" s="6"/>
      <c r="C252" s="6"/>
      <c r="D252" s="6"/>
      <c r="E252" s="6"/>
    </row>
    <row r="253" spans="1:5" x14ac:dyDescent="0.25">
      <c r="A253" s="6"/>
      <c r="B253" s="6"/>
      <c r="C253" s="6"/>
      <c r="D253" s="6"/>
      <c r="E253" s="6"/>
    </row>
    <row r="254" spans="1:5" x14ac:dyDescent="0.25">
      <c r="A254" s="6"/>
      <c r="B254" s="6"/>
      <c r="C254" s="6"/>
      <c r="D254" s="6"/>
      <c r="E254" s="6"/>
    </row>
    <row r="255" spans="1:5" x14ac:dyDescent="0.25">
      <c r="A255" s="6"/>
      <c r="B255" s="6"/>
      <c r="C255" s="6"/>
      <c r="D255" s="6"/>
      <c r="E255" s="6"/>
    </row>
    <row r="256" spans="1:5" x14ac:dyDescent="0.25">
      <c r="A256" s="6"/>
      <c r="B256" s="6"/>
      <c r="C256" s="6"/>
      <c r="D256" s="6"/>
      <c r="E256" s="6"/>
    </row>
    <row r="257" spans="1:5" x14ac:dyDescent="0.25">
      <c r="A257" s="6"/>
      <c r="B257" s="6"/>
      <c r="C257" s="6"/>
      <c r="D257" s="6"/>
      <c r="E257" s="6"/>
    </row>
    <row r="258" spans="1:5" x14ac:dyDescent="0.25">
      <c r="A258" s="6"/>
      <c r="B258" s="6"/>
      <c r="C258" s="6"/>
      <c r="D258" s="6"/>
      <c r="E258" s="6"/>
    </row>
    <row r="259" spans="1:5" x14ac:dyDescent="0.25">
      <c r="A259" s="6"/>
      <c r="B259" s="6"/>
      <c r="C259" s="6"/>
      <c r="D259" s="6"/>
      <c r="E259" s="6"/>
    </row>
    <row r="260" spans="1:5" x14ac:dyDescent="0.25">
      <c r="A260" s="6"/>
      <c r="B260" s="6"/>
      <c r="C260" s="6"/>
      <c r="D260" s="6"/>
      <c r="E260" s="6"/>
    </row>
    <row r="261" spans="1:5" x14ac:dyDescent="0.25">
      <c r="A261" s="6"/>
      <c r="B261" s="6"/>
      <c r="C261" s="6"/>
      <c r="D261" s="6"/>
      <c r="E261" s="6"/>
    </row>
    <row r="262" spans="1:5" x14ac:dyDescent="0.25">
      <c r="A262" s="6"/>
      <c r="B262" s="6"/>
      <c r="C262" s="6"/>
      <c r="D262" s="6"/>
      <c r="E262" s="6"/>
    </row>
    <row r="263" spans="1:5" x14ac:dyDescent="0.25">
      <c r="A263" s="6"/>
      <c r="B263" s="6"/>
      <c r="C263" s="6"/>
      <c r="D263" s="6"/>
      <c r="E263" s="6"/>
    </row>
    <row r="264" spans="1:5" x14ac:dyDescent="0.25">
      <c r="A264" s="6"/>
      <c r="B264" s="6"/>
      <c r="C264" s="6"/>
      <c r="D264" s="6"/>
      <c r="E264" s="6"/>
    </row>
    <row r="265" spans="1:5" x14ac:dyDescent="0.25">
      <c r="A265" s="6"/>
      <c r="B265" s="6"/>
      <c r="C265" s="6"/>
      <c r="D265" s="6"/>
      <c r="E265" s="6"/>
    </row>
    <row r="266" spans="1:5" x14ac:dyDescent="0.25">
      <c r="A266" s="6"/>
      <c r="B266" s="6"/>
      <c r="C266" s="6"/>
      <c r="D266" s="6"/>
      <c r="E266" s="6"/>
    </row>
    <row r="267" spans="1:5" x14ac:dyDescent="0.25">
      <c r="A267" s="6"/>
      <c r="B267" s="6"/>
      <c r="C267" s="6"/>
      <c r="D267" s="6"/>
      <c r="E267" s="6"/>
    </row>
    <row r="268" spans="1:5" x14ac:dyDescent="0.25">
      <c r="A268" s="6"/>
      <c r="B268" s="6"/>
      <c r="C268" s="6"/>
      <c r="D268" s="6"/>
      <c r="E268" s="6"/>
    </row>
    <row r="269" spans="1:5" x14ac:dyDescent="0.25">
      <c r="A269" s="6"/>
      <c r="B269" s="6"/>
      <c r="C269" s="6"/>
      <c r="D269" s="6"/>
      <c r="E269" s="6"/>
    </row>
    <row r="270" spans="1:5" x14ac:dyDescent="0.25">
      <c r="A270" s="6"/>
      <c r="B270" s="6"/>
      <c r="C270" s="6"/>
      <c r="D270" s="6"/>
      <c r="E270" s="6"/>
    </row>
    <row r="271" spans="1:5" x14ac:dyDescent="0.25">
      <c r="A271" s="6"/>
      <c r="B271" s="6"/>
      <c r="C271" s="6"/>
      <c r="D271" s="6"/>
      <c r="E271" s="6"/>
    </row>
    <row r="272" spans="1:5" x14ac:dyDescent="0.25">
      <c r="A272" s="6"/>
      <c r="B272" s="6"/>
      <c r="C272" s="6"/>
      <c r="D272" s="6"/>
      <c r="E272" s="6"/>
    </row>
    <row r="273" spans="1:5" x14ac:dyDescent="0.25">
      <c r="A273" s="6"/>
      <c r="B273" s="6"/>
      <c r="C273" s="6"/>
      <c r="D273" s="6"/>
      <c r="E273" s="6"/>
    </row>
    <row r="274" spans="1:5" x14ac:dyDescent="0.25">
      <c r="A274" s="6"/>
      <c r="B274" s="6"/>
      <c r="C274" s="6"/>
      <c r="D274" s="6"/>
      <c r="E274" s="6"/>
    </row>
    <row r="275" spans="1:5" x14ac:dyDescent="0.25">
      <c r="A275" s="6"/>
      <c r="B275" s="6"/>
      <c r="C275" s="6"/>
      <c r="D275" s="6"/>
      <c r="E275" s="6"/>
    </row>
    <row r="276" spans="1:5" x14ac:dyDescent="0.25">
      <c r="A276" s="6"/>
      <c r="B276" s="6"/>
      <c r="C276" s="6"/>
      <c r="D276" s="6"/>
      <c r="E276" s="6"/>
    </row>
    <row r="277" spans="1:5" x14ac:dyDescent="0.25">
      <c r="A277" s="6"/>
      <c r="B277" s="6"/>
      <c r="C277" s="6"/>
      <c r="D277" s="6"/>
      <c r="E277" s="6"/>
    </row>
    <row r="278" spans="1:5" x14ac:dyDescent="0.25">
      <c r="A278" s="6"/>
      <c r="B278" s="6"/>
      <c r="C278" s="6"/>
      <c r="D278" s="6"/>
      <c r="E278" s="6"/>
    </row>
    <row r="279" spans="1:5" x14ac:dyDescent="0.25">
      <c r="A279" s="6"/>
      <c r="B279" s="6"/>
      <c r="C279" s="6"/>
      <c r="D279" s="6"/>
      <c r="E279" s="6"/>
    </row>
    <row r="280" spans="1:5" x14ac:dyDescent="0.25">
      <c r="A280" s="6"/>
      <c r="B280" s="6"/>
      <c r="C280" s="6"/>
      <c r="D280" s="6"/>
      <c r="E280" s="6"/>
    </row>
    <row r="281" spans="1:5" x14ac:dyDescent="0.25">
      <c r="A281" s="6"/>
      <c r="B281" s="6"/>
      <c r="C281" s="6"/>
      <c r="D281" s="6"/>
      <c r="E281" s="6"/>
    </row>
    <row r="282" spans="1:5" x14ac:dyDescent="0.25">
      <c r="A282" s="6"/>
      <c r="B282" s="6"/>
      <c r="C282" s="6"/>
      <c r="D282" s="6"/>
      <c r="E282" s="6"/>
    </row>
    <row r="283" spans="1:5" x14ac:dyDescent="0.25">
      <c r="A283" s="6"/>
      <c r="B283" s="6"/>
      <c r="C283" s="6"/>
      <c r="D283" s="6"/>
      <c r="E283" s="6"/>
    </row>
    <row r="284" spans="1:5" x14ac:dyDescent="0.25">
      <c r="A284" s="6"/>
      <c r="B284" s="6"/>
      <c r="C284" s="6"/>
      <c r="D284" s="6"/>
      <c r="E284" s="6"/>
    </row>
    <row r="285" spans="1:5" x14ac:dyDescent="0.25">
      <c r="A285" s="6"/>
      <c r="B285" s="6"/>
      <c r="C285" s="6"/>
      <c r="D285" s="6"/>
      <c r="E285" s="6"/>
    </row>
    <row r="286" spans="1:5" x14ac:dyDescent="0.25">
      <c r="A286" s="6"/>
      <c r="B286" s="6"/>
      <c r="C286" s="6"/>
      <c r="D286" s="6"/>
      <c r="E286" s="6"/>
    </row>
    <row r="287" spans="1:5" x14ac:dyDescent="0.25">
      <c r="A287" s="6"/>
      <c r="B287" s="6"/>
      <c r="C287" s="6"/>
      <c r="D287" s="6"/>
      <c r="E287" s="6"/>
    </row>
    <row r="288" spans="1:5" x14ac:dyDescent="0.25">
      <c r="A288" s="6"/>
      <c r="B288" s="6"/>
      <c r="C288" s="6"/>
      <c r="D288" s="6"/>
      <c r="E288" s="6"/>
    </row>
    <row r="289" spans="1:5" x14ac:dyDescent="0.25">
      <c r="A289" s="6"/>
      <c r="B289" s="6"/>
      <c r="C289" s="6"/>
      <c r="D289" s="6"/>
      <c r="E289" s="6"/>
    </row>
    <row r="290" spans="1:5" x14ac:dyDescent="0.25">
      <c r="A290" s="6"/>
      <c r="B290" s="6"/>
      <c r="C290" s="6"/>
      <c r="D290" s="6"/>
      <c r="E290" s="6"/>
    </row>
    <row r="291" spans="1:5" x14ac:dyDescent="0.25">
      <c r="A291" s="6"/>
      <c r="B291" s="6"/>
      <c r="C291" s="6"/>
      <c r="D291" s="6"/>
      <c r="E291" s="6"/>
    </row>
    <row r="292" spans="1:5" x14ac:dyDescent="0.25">
      <c r="A292" s="6"/>
      <c r="B292" s="6"/>
      <c r="C292" s="6"/>
      <c r="D292" s="6"/>
      <c r="E292" s="6"/>
    </row>
    <row r="293" spans="1:5" x14ac:dyDescent="0.25">
      <c r="A293" s="6"/>
      <c r="B293" s="6"/>
      <c r="C293" s="6"/>
      <c r="D293" s="6"/>
      <c r="E293" s="6"/>
    </row>
    <row r="294" spans="1:5" x14ac:dyDescent="0.25">
      <c r="A294" s="6"/>
      <c r="B294" s="6"/>
      <c r="C294" s="6"/>
      <c r="D294" s="6"/>
      <c r="E294" s="6"/>
    </row>
    <row r="295" spans="1:5" x14ac:dyDescent="0.25">
      <c r="A295" s="6"/>
      <c r="B295" s="6"/>
      <c r="C295" s="6"/>
      <c r="D295" s="6"/>
      <c r="E295" s="6"/>
    </row>
    <row r="296" spans="1:5" x14ac:dyDescent="0.25">
      <c r="A296" s="6"/>
      <c r="B296" s="6"/>
      <c r="C296" s="6"/>
      <c r="D296" s="6"/>
      <c r="E296" s="6"/>
    </row>
    <row r="297" spans="1:5" x14ac:dyDescent="0.25">
      <c r="A297" s="6"/>
      <c r="B297" s="6"/>
      <c r="C297" s="6"/>
      <c r="D297" s="6"/>
      <c r="E297" s="6"/>
    </row>
    <row r="298" spans="1:5" x14ac:dyDescent="0.25">
      <c r="A298" s="6"/>
      <c r="B298" s="6"/>
      <c r="C298" s="6"/>
      <c r="D298" s="6"/>
      <c r="E298" s="6"/>
    </row>
    <row r="299" spans="1:5" x14ac:dyDescent="0.25">
      <c r="A299" s="6"/>
      <c r="B299" s="6"/>
      <c r="C299" s="6"/>
      <c r="D299" s="6"/>
      <c r="E299" s="6"/>
    </row>
    <row r="300" spans="1:5" x14ac:dyDescent="0.25">
      <c r="A300" s="6"/>
      <c r="B300" s="6"/>
      <c r="C300" s="6"/>
      <c r="D300" s="6"/>
      <c r="E300" s="6"/>
    </row>
    <row r="301" spans="1:5" x14ac:dyDescent="0.25">
      <c r="A301" s="6"/>
      <c r="B301" s="6"/>
      <c r="C301" s="6"/>
      <c r="D301" s="6"/>
      <c r="E301" s="6"/>
    </row>
    <row r="302" spans="1:5" x14ac:dyDescent="0.25">
      <c r="A302" s="6"/>
      <c r="B302" s="6"/>
      <c r="C302" s="6"/>
      <c r="D302" s="6"/>
      <c r="E302" s="6"/>
    </row>
    <row r="303" spans="1:5" x14ac:dyDescent="0.25">
      <c r="A303" s="6"/>
      <c r="B303" s="6"/>
      <c r="C303" s="6"/>
      <c r="D303" s="6"/>
      <c r="E303" s="6"/>
    </row>
    <row r="304" spans="1:5" x14ac:dyDescent="0.25">
      <c r="A304" s="6"/>
      <c r="B304" s="6"/>
      <c r="C304" s="6"/>
      <c r="D304" s="6"/>
      <c r="E304" s="6"/>
    </row>
    <row r="305" spans="1:5" x14ac:dyDescent="0.25">
      <c r="A305" s="6"/>
      <c r="B305" s="6"/>
      <c r="C305" s="6"/>
      <c r="D305" s="6"/>
      <c r="E305" s="6"/>
    </row>
    <row r="306" spans="1:5" x14ac:dyDescent="0.25">
      <c r="A306" s="6"/>
      <c r="B306" s="6"/>
      <c r="C306" s="6"/>
      <c r="D306" s="6"/>
      <c r="E306" s="6"/>
    </row>
    <row r="307" spans="1:5" x14ac:dyDescent="0.25">
      <c r="A307" s="6"/>
      <c r="B307" s="6"/>
      <c r="C307" s="6"/>
      <c r="D307" s="6"/>
      <c r="E307" s="6"/>
    </row>
    <row r="308" spans="1:5" x14ac:dyDescent="0.25">
      <c r="A308" s="6"/>
      <c r="B308" s="6"/>
      <c r="C308" s="6"/>
      <c r="D308" s="6"/>
      <c r="E308" s="6"/>
    </row>
    <row r="309" spans="1:5" x14ac:dyDescent="0.25">
      <c r="A309" s="6"/>
      <c r="B309" s="6"/>
      <c r="C309" s="6"/>
      <c r="D309" s="6"/>
      <c r="E309" s="6"/>
    </row>
    <row r="310" spans="1:5" x14ac:dyDescent="0.25">
      <c r="A310" s="6"/>
      <c r="B310" s="6"/>
      <c r="C310" s="6"/>
      <c r="D310" s="6"/>
      <c r="E310" s="6"/>
    </row>
    <row r="311" spans="1:5" x14ac:dyDescent="0.25">
      <c r="A311" s="6"/>
      <c r="B311" s="6"/>
      <c r="C311" s="6"/>
      <c r="D311" s="6"/>
      <c r="E311" s="6"/>
    </row>
    <row r="312" spans="1:5" x14ac:dyDescent="0.25">
      <c r="A312" s="6"/>
      <c r="B312" s="6"/>
      <c r="C312" s="6"/>
      <c r="D312" s="6"/>
      <c r="E312" s="6"/>
    </row>
    <row r="313" spans="1:5" x14ac:dyDescent="0.25">
      <c r="A313" s="6"/>
      <c r="B313" s="6"/>
      <c r="C313" s="6"/>
      <c r="D313" s="6"/>
      <c r="E313" s="6"/>
    </row>
    <row r="314" spans="1:5" x14ac:dyDescent="0.25">
      <c r="A314" s="6"/>
      <c r="B314" s="6"/>
      <c r="C314" s="6"/>
      <c r="D314" s="6"/>
      <c r="E314" s="6"/>
    </row>
    <row r="315" spans="1:5" x14ac:dyDescent="0.25">
      <c r="A315" s="6"/>
      <c r="B315" s="6"/>
      <c r="C315" s="6"/>
      <c r="D315" s="6"/>
      <c r="E315" s="6"/>
    </row>
    <row r="316" spans="1:5" x14ac:dyDescent="0.25">
      <c r="A316" s="6"/>
      <c r="B316" s="6"/>
      <c r="C316" s="6"/>
      <c r="D316" s="6"/>
      <c r="E316" s="6"/>
    </row>
    <row r="317" spans="1:5" x14ac:dyDescent="0.25">
      <c r="A317" s="6"/>
      <c r="B317" s="6"/>
      <c r="C317" s="6"/>
      <c r="D317" s="6"/>
      <c r="E317" s="6"/>
    </row>
    <row r="318" spans="1:5" x14ac:dyDescent="0.25">
      <c r="A318" s="6"/>
      <c r="B318" s="6"/>
      <c r="C318" s="6"/>
      <c r="D318" s="6"/>
      <c r="E318" s="6"/>
    </row>
    <row r="319" spans="1:5" x14ac:dyDescent="0.25">
      <c r="A319" s="6"/>
      <c r="B319" s="6"/>
      <c r="C319" s="6"/>
      <c r="D319" s="6"/>
      <c r="E319" s="6"/>
    </row>
    <row r="320" spans="1:5" x14ac:dyDescent="0.25">
      <c r="A320" s="6"/>
      <c r="B320" s="6"/>
      <c r="C320" s="6"/>
      <c r="D320" s="6"/>
      <c r="E320" s="6"/>
    </row>
    <row r="321" spans="1:5" x14ac:dyDescent="0.25">
      <c r="A321" s="6"/>
      <c r="B321" s="6"/>
      <c r="C321" s="6"/>
      <c r="D321" s="6"/>
      <c r="E321" s="6"/>
    </row>
    <row r="322" spans="1:5" x14ac:dyDescent="0.25">
      <c r="A322" s="6"/>
      <c r="B322" s="6"/>
      <c r="C322" s="6"/>
      <c r="D322" s="6"/>
      <c r="E322" s="6"/>
    </row>
    <row r="323" spans="1:5" x14ac:dyDescent="0.25">
      <c r="A323" s="6"/>
      <c r="B323" s="6"/>
      <c r="C323" s="6"/>
      <c r="D323" s="6"/>
      <c r="E323" s="6"/>
    </row>
    <row r="324" spans="1:5" x14ac:dyDescent="0.25">
      <c r="A324" s="6"/>
      <c r="B324" s="6"/>
      <c r="C324" s="6"/>
      <c r="D324" s="6"/>
      <c r="E324" s="6"/>
    </row>
    <row r="325" spans="1:5" x14ac:dyDescent="0.25">
      <c r="A325" s="6"/>
      <c r="B325" s="6"/>
      <c r="C325" s="6"/>
      <c r="D325" s="6"/>
      <c r="E325" s="6"/>
    </row>
    <row r="326" spans="1:5" x14ac:dyDescent="0.25">
      <c r="A326" s="6"/>
      <c r="B326" s="6"/>
      <c r="C326" s="6"/>
      <c r="D326" s="6"/>
      <c r="E326" s="6"/>
    </row>
    <row r="327" spans="1:5" x14ac:dyDescent="0.25">
      <c r="A327" s="6"/>
      <c r="B327" s="6"/>
      <c r="C327" s="6"/>
      <c r="D327" s="6"/>
      <c r="E327" s="6"/>
    </row>
    <row r="328" spans="1:5" x14ac:dyDescent="0.25">
      <c r="A328" s="6"/>
      <c r="B328" s="6"/>
      <c r="C328" s="6"/>
      <c r="D328" s="6"/>
      <c r="E328" s="6"/>
    </row>
    <row r="329" spans="1:5" x14ac:dyDescent="0.25">
      <c r="A329" s="6"/>
      <c r="B329" s="6"/>
      <c r="C329" s="6"/>
      <c r="D329" s="6"/>
      <c r="E329" s="6"/>
    </row>
    <row r="330" spans="1:5" x14ac:dyDescent="0.25">
      <c r="A330" s="6"/>
      <c r="B330" s="6"/>
      <c r="C330" s="6"/>
      <c r="D330" s="6"/>
      <c r="E330" s="6"/>
    </row>
    <row r="331" spans="1:5" x14ac:dyDescent="0.25">
      <c r="A331" s="6"/>
      <c r="B331" s="6"/>
      <c r="C331" s="6"/>
      <c r="D331" s="6"/>
      <c r="E331" s="6"/>
    </row>
    <row r="332" spans="1:5" x14ac:dyDescent="0.25">
      <c r="A332" s="6"/>
      <c r="B332" s="6"/>
      <c r="C332" s="6"/>
      <c r="D332" s="6"/>
      <c r="E332" s="6"/>
    </row>
    <row r="333" spans="1:5" x14ac:dyDescent="0.25">
      <c r="A333" s="6"/>
      <c r="B333" s="6"/>
      <c r="C333" s="6"/>
      <c r="D333" s="6"/>
      <c r="E333" s="6"/>
    </row>
    <row r="334" spans="1:5" x14ac:dyDescent="0.25">
      <c r="A334" s="6"/>
      <c r="B334" s="6"/>
      <c r="C334" s="6"/>
      <c r="D334" s="6"/>
      <c r="E334" s="6"/>
    </row>
    <row r="335" spans="1:5" x14ac:dyDescent="0.25">
      <c r="A335" s="6"/>
      <c r="B335" s="6"/>
      <c r="C335" s="6"/>
      <c r="D335" s="6"/>
      <c r="E335" s="6"/>
    </row>
    <row r="336" spans="1:5" x14ac:dyDescent="0.25">
      <c r="A336" s="6"/>
      <c r="B336" s="6"/>
      <c r="C336" s="6"/>
      <c r="D336" s="6"/>
      <c r="E336" s="6"/>
    </row>
    <row r="337" spans="1:5" x14ac:dyDescent="0.25">
      <c r="A337" s="6"/>
      <c r="B337" s="6"/>
      <c r="C337" s="6"/>
      <c r="D337" s="6"/>
      <c r="E337" s="6"/>
    </row>
    <row r="338" spans="1:5" x14ac:dyDescent="0.25">
      <c r="A338" s="6"/>
      <c r="B338" s="6"/>
      <c r="C338" s="6"/>
      <c r="D338" s="6"/>
      <c r="E338" s="6"/>
    </row>
    <row r="339" spans="1:5" x14ac:dyDescent="0.25">
      <c r="A339" s="6"/>
      <c r="B339" s="6"/>
      <c r="C339" s="6"/>
      <c r="D339" s="6"/>
      <c r="E339" s="6"/>
    </row>
    <row r="340" spans="1:5" x14ac:dyDescent="0.25">
      <c r="A340" s="6"/>
      <c r="B340" s="6"/>
      <c r="C340" s="6"/>
      <c r="D340" s="6"/>
      <c r="E340" s="6"/>
    </row>
    <row r="341" spans="1:5" x14ac:dyDescent="0.25">
      <c r="A341" s="6"/>
      <c r="B341" s="6"/>
      <c r="C341" s="6"/>
      <c r="D341" s="6"/>
      <c r="E341" s="6"/>
    </row>
    <row r="342" spans="1:5" x14ac:dyDescent="0.25">
      <c r="A342" s="6"/>
      <c r="B342" s="6"/>
      <c r="C342" s="6"/>
      <c r="D342" s="6"/>
      <c r="E342" s="6"/>
    </row>
    <row r="343" spans="1:5" x14ac:dyDescent="0.25">
      <c r="A343" s="6"/>
      <c r="B343" s="6"/>
      <c r="C343" s="6"/>
      <c r="D343" s="6"/>
      <c r="E343" s="6"/>
    </row>
    <row r="344" spans="1:5" x14ac:dyDescent="0.25">
      <c r="A344" s="6"/>
      <c r="B344" s="6"/>
      <c r="C344" s="6"/>
      <c r="D344" s="6"/>
      <c r="E344" s="6"/>
    </row>
    <row r="345" spans="1:5" x14ac:dyDescent="0.25">
      <c r="A345" s="6"/>
      <c r="B345" s="6"/>
      <c r="C345" s="6"/>
      <c r="D345" s="6"/>
      <c r="E345" s="6"/>
    </row>
    <row r="346" spans="1:5" x14ac:dyDescent="0.25">
      <c r="A346" s="6"/>
      <c r="B346" s="6"/>
      <c r="C346" s="6"/>
      <c r="D346" s="6"/>
      <c r="E346" s="6"/>
    </row>
    <row r="347" spans="1:5" x14ac:dyDescent="0.25">
      <c r="A347" s="6"/>
      <c r="B347" s="6"/>
      <c r="C347" s="6"/>
      <c r="D347" s="6"/>
      <c r="E347" s="6"/>
    </row>
    <row r="348" spans="1:5" x14ac:dyDescent="0.25">
      <c r="A348" s="6"/>
      <c r="B348" s="6"/>
      <c r="C348" s="6"/>
      <c r="D348" s="6"/>
      <c r="E348" s="6"/>
    </row>
    <row r="349" spans="1:5" x14ac:dyDescent="0.25">
      <c r="A349" s="6"/>
      <c r="B349" s="6"/>
      <c r="C349" s="6"/>
      <c r="D349" s="6"/>
      <c r="E349" s="6"/>
    </row>
    <row r="350" spans="1:5" x14ac:dyDescent="0.25">
      <c r="A350" s="6"/>
      <c r="B350" s="6"/>
      <c r="C350" s="6"/>
      <c r="D350" s="6"/>
      <c r="E350" s="6"/>
    </row>
    <row r="351" spans="1:5" x14ac:dyDescent="0.25">
      <c r="A351" s="6"/>
      <c r="B351" s="6"/>
      <c r="C351" s="6"/>
      <c r="D351" s="6"/>
      <c r="E351" s="6"/>
    </row>
    <row r="352" spans="1:5" x14ac:dyDescent="0.25">
      <c r="A352" s="6"/>
      <c r="B352" s="6"/>
      <c r="C352" s="6"/>
      <c r="D352" s="6"/>
      <c r="E352" s="6"/>
    </row>
    <row r="353" spans="1:5" x14ac:dyDescent="0.25">
      <c r="A353" s="6"/>
      <c r="B353" s="6"/>
      <c r="C353" s="6"/>
      <c r="D353" s="6"/>
      <c r="E353" s="6"/>
    </row>
    <row r="354" spans="1:5" x14ac:dyDescent="0.25">
      <c r="A354" s="6"/>
      <c r="B354" s="6"/>
      <c r="C354" s="6"/>
      <c r="D354" s="6"/>
      <c r="E354" s="6"/>
    </row>
    <row r="355" spans="1:5" x14ac:dyDescent="0.25">
      <c r="A355" s="6"/>
      <c r="B355" s="6"/>
      <c r="C355" s="6"/>
      <c r="D355" s="6"/>
      <c r="E355" s="6"/>
    </row>
    <row r="356" spans="1:5" x14ac:dyDescent="0.25">
      <c r="A356" s="6"/>
      <c r="B356" s="6"/>
      <c r="C356" s="6"/>
      <c r="D356" s="6"/>
      <c r="E356" s="6"/>
    </row>
    <row r="357" spans="1:5" x14ac:dyDescent="0.25">
      <c r="A357" s="6"/>
      <c r="B357" s="6"/>
      <c r="C357" s="6"/>
      <c r="D357" s="6"/>
      <c r="E357" s="6"/>
    </row>
    <row r="358" spans="1:5" x14ac:dyDescent="0.25">
      <c r="A358" s="6"/>
      <c r="B358" s="6"/>
      <c r="C358" s="6"/>
      <c r="D358" s="6"/>
      <c r="E358" s="6"/>
    </row>
    <row r="359" spans="1:5" x14ac:dyDescent="0.25">
      <c r="A359" s="6"/>
      <c r="B359" s="6"/>
      <c r="C359" s="6"/>
      <c r="D359" s="6"/>
      <c r="E359" s="6"/>
    </row>
    <row r="360" spans="1:5" x14ac:dyDescent="0.25">
      <c r="A360" s="6"/>
      <c r="B360" s="6"/>
      <c r="C360" s="6"/>
      <c r="D360" s="6"/>
      <c r="E360" s="6"/>
    </row>
    <row r="361" spans="1:5" x14ac:dyDescent="0.25">
      <c r="A361" s="6"/>
      <c r="B361" s="6"/>
      <c r="C361" s="6"/>
      <c r="D361" s="6"/>
      <c r="E361" s="6"/>
    </row>
    <row r="362" spans="1:5" x14ac:dyDescent="0.25">
      <c r="A362" s="6"/>
      <c r="B362" s="6"/>
      <c r="C362" s="6"/>
      <c r="D362" s="6"/>
      <c r="E362" s="6"/>
    </row>
    <row r="363" spans="1:5" x14ac:dyDescent="0.25">
      <c r="A363" s="6"/>
      <c r="B363" s="6"/>
      <c r="C363" s="6"/>
      <c r="D363" s="6"/>
      <c r="E363" s="6"/>
    </row>
    <row r="364" spans="1:5" x14ac:dyDescent="0.25">
      <c r="A364" s="6"/>
      <c r="B364" s="6"/>
      <c r="C364" s="6"/>
      <c r="D364" s="6"/>
      <c r="E364" s="6"/>
    </row>
    <row r="365" spans="1:5" x14ac:dyDescent="0.25">
      <c r="A365" s="6"/>
      <c r="B365" s="6"/>
      <c r="C365" s="6"/>
      <c r="D365" s="6"/>
      <c r="E365" s="6"/>
    </row>
    <row r="366" spans="1:5" x14ac:dyDescent="0.25">
      <c r="A366" s="6"/>
      <c r="B366" s="6"/>
      <c r="C366" s="6"/>
      <c r="D366" s="6"/>
      <c r="E366" s="6"/>
    </row>
    <row r="367" spans="1:5" x14ac:dyDescent="0.25">
      <c r="A367" s="6"/>
      <c r="B367" s="6"/>
      <c r="C367" s="6"/>
      <c r="D367" s="6"/>
      <c r="E367" s="6"/>
    </row>
    <row r="368" spans="1:5" x14ac:dyDescent="0.25">
      <c r="A368" s="6"/>
      <c r="B368" s="6"/>
      <c r="C368" s="6"/>
      <c r="D368" s="6"/>
      <c r="E368" s="6"/>
    </row>
    <row r="369" spans="1:5" x14ac:dyDescent="0.25">
      <c r="A369" s="6"/>
      <c r="B369" s="6"/>
      <c r="C369" s="6"/>
      <c r="D369" s="6"/>
      <c r="E369" s="6"/>
    </row>
    <row r="370" spans="1:5" x14ac:dyDescent="0.25">
      <c r="A370" s="6"/>
      <c r="B370" s="6"/>
      <c r="C370" s="6"/>
      <c r="D370" s="6"/>
      <c r="E370" s="6"/>
    </row>
    <row r="371" spans="1:5" x14ac:dyDescent="0.25">
      <c r="A371" s="6"/>
      <c r="B371" s="6"/>
      <c r="C371" s="6"/>
      <c r="D371" s="6"/>
      <c r="E371" s="6"/>
    </row>
    <row r="372" spans="1:5" x14ac:dyDescent="0.25">
      <c r="A372" s="6"/>
      <c r="B372" s="6"/>
      <c r="C372" s="6"/>
      <c r="D372" s="6"/>
      <c r="E372" s="6"/>
    </row>
    <row r="373" spans="1:5" x14ac:dyDescent="0.25">
      <c r="A373" s="6"/>
      <c r="B373" s="6"/>
      <c r="C373" s="6"/>
      <c r="D373" s="6"/>
      <c r="E373" s="6"/>
    </row>
    <row r="374" spans="1:5" x14ac:dyDescent="0.25">
      <c r="A374" s="6"/>
      <c r="B374" s="6"/>
      <c r="C374" s="6"/>
      <c r="D374" s="6"/>
      <c r="E374" s="6"/>
    </row>
    <row r="375" spans="1:5" x14ac:dyDescent="0.25">
      <c r="A375" s="6"/>
      <c r="B375" s="6"/>
      <c r="C375" s="6"/>
      <c r="D375" s="6"/>
      <c r="E375" s="6"/>
    </row>
    <row r="376" spans="1:5" x14ac:dyDescent="0.25">
      <c r="A376" s="6"/>
      <c r="B376" s="6"/>
      <c r="C376" s="6"/>
      <c r="D376" s="6"/>
      <c r="E376" s="6"/>
    </row>
    <row r="377" spans="1:5" x14ac:dyDescent="0.25">
      <c r="A377" s="6"/>
      <c r="B377" s="6"/>
      <c r="C377" s="6"/>
      <c r="D377" s="6"/>
      <c r="E377" s="6"/>
    </row>
    <row r="378" spans="1:5" x14ac:dyDescent="0.25">
      <c r="A378" s="6"/>
      <c r="B378" s="6"/>
      <c r="C378" s="6"/>
      <c r="D378" s="6"/>
      <c r="E378" s="6"/>
    </row>
    <row r="379" spans="1:5" x14ac:dyDescent="0.25">
      <c r="A379" s="6"/>
      <c r="B379" s="6"/>
      <c r="C379" s="6"/>
      <c r="D379" s="6"/>
      <c r="E379" s="6"/>
    </row>
    <row r="380" spans="1:5" x14ac:dyDescent="0.25">
      <c r="A380" s="6"/>
      <c r="B380" s="6"/>
      <c r="C380" s="6"/>
      <c r="D380" s="6"/>
      <c r="E380" s="6"/>
    </row>
    <row r="381" spans="1:5" x14ac:dyDescent="0.25">
      <c r="A381" s="6"/>
      <c r="B381" s="6"/>
      <c r="C381" s="6"/>
      <c r="D381" s="6"/>
      <c r="E381" s="6"/>
    </row>
    <row r="382" spans="1:5" x14ac:dyDescent="0.25">
      <c r="A382" s="6"/>
      <c r="B382" s="6"/>
      <c r="C382" s="6"/>
      <c r="D382" s="6"/>
      <c r="E382" s="6"/>
    </row>
    <row r="383" spans="1:5" x14ac:dyDescent="0.25">
      <c r="A383" s="6"/>
      <c r="B383" s="6"/>
      <c r="C383" s="6"/>
      <c r="D383" s="6"/>
      <c r="E383" s="6"/>
    </row>
    <row r="384" spans="1:5" x14ac:dyDescent="0.25">
      <c r="A384" s="6"/>
      <c r="B384" s="6"/>
      <c r="C384" s="6"/>
      <c r="D384" s="6"/>
      <c r="E384" s="6"/>
    </row>
    <row r="385" spans="1:5" x14ac:dyDescent="0.25">
      <c r="A385" s="6"/>
      <c r="B385" s="6"/>
      <c r="C385" s="6"/>
      <c r="D385" s="6"/>
      <c r="E385" s="6"/>
    </row>
    <row r="386" spans="1:5" x14ac:dyDescent="0.25">
      <c r="A386" s="6"/>
      <c r="B386" s="6"/>
      <c r="C386" s="6"/>
      <c r="D386" s="6"/>
      <c r="E386" s="6"/>
    </row>
    <row r="387" spans="1:5" x14ac:dyDescent="0.25">
      <c r="A387" s="6"/>
      <c r="B387" s="6"/>
      <c r="C387" s="6"/>
      <c r="D387" s="6"/>
      <c r="E387" s="6"/>
    </row>
    <row r="388" spans="1:5" x14ac:dyDescent="0.25">
      <c r="A388" s="6"/>
      <c r="B388" s="6"/>
      <c r="C388" s="6"/>
      <c r="D388" s="6"/>
      <c r="E388" s="6"/>
    </row>
    <row r="389" spans="1:5" x14ac:dyDescent="0.25">
      <c r="A389" s="6"/>
      <c r="B389" s="6"/>
      <c r="C389" s="6"/>
      <c r="D389" s="6"/>
      <c r="E389" s="6"/>
    </row>
    <row r="390" spans="1:5" x14ac:dyDescent="0.25">
      <c r="A390" s="6"/>
      <c r="B390" s="6"/>
      <c r="C390" s="6"/>
      <c r="D390" s="6"/>
      <c r="E390" s="6"/>
    </row>
    <row r="391" spans="1:5" x14ac:dyDescent="0.25">
      <c r="A391" s="6"/>
      <c r="B391" s="6"/>
      <c r="C391" s="6"/>
      <c r="D391" s="6"/>
      <c r="E391" s="6"/>
    </row>
    <row r="392" spans="1:5" x14ac:dyDescent="0.25">
      <c r="A392" s="6"/>
      <c r="B392" s="6"/>
      <c r="C392" s="6"/>
      <c r="D392" s="6"/>
      <c r="E392" s="6"/>
    </row>
    <row r="393" spans="1:5" x14ac:dyDescent="0.25">
      <c r="A393" s="6"/>
      <c r="B393" s="6"/>
      <c r="C393" s="6"/>
      <c r="D393" s="6"/>
      <c r="E393" s="6"/>
    </row>
    <row r="394" spans="1:5" x14ac:dyDescent="0.25">
      <c r="A394" s="6"/>
      <c r="B394" s="6"/>
      <c r="C394" s="6"/>
      <c r="D394" s="6"/>
      <c r="E394" s="6"/>
    </row>
    <row r="395" spans="1:5" x14ac:dyDescent="0.25">
      <c r="A395" s="6"/>
      <c r="B395" s="6"/>
      <c r="C395" s="6"/>
      <c r="D395" s="6"/>
      <c r="E395" s="6"/>
    </row>
    <row r="396" spans="1:5" x14ac:dyDescent="0.25">
      <c r="A396" s="6"/>
      <c r="B396" s="6"/>
      <c r="C396" s="6"/>
      <c r="D396" s="6"/>
      <c r="E396" s="6"/>
    </row>
    <row r="397" spans="1:5" x14ac:dyDescent="0.25">
      <c r="A397" s="6"/>
      <c r="B397" s="6"/>
      <c r="C397" s="6"/>
      <c r="D397" s="6"/>
      <c r="E397" s="6"/>
    </row>
    <row r="398" spans="1:5" x14ac:dyDescent="0.25">
      <c r="A398" s="6"/>
      <c r="B398" s="6"/>
      <c r="C398" s="6"/>
      <c r="D398" s="6"/>
      <c r="E398" s="6"/>
    </row>
    <row r="399" spans="1:5" x14ac:dyDescent="0.25">
      <c r="A399" s="6"/>
      <c r="B399" s="6"/>
      <c r="C399" s="6"/>
      <c r="D399" s="6"/>
      <c r="E399" s="6"/>
    </row>
    <row r="400" spans="1:5" x14ac:dyDescent="0.25">
      <c r="A400" s="6"/>
      <c r="B400" s="6"/>
      <c r="C400" s="6"/>
      <c r="D400" s="6"/>
      <c r="E400" s="6"/>
    </row>
    <row r="401" spans="1:5" x14ac:dyDescent="0.25">
      <c r="A401" s="6"/>
      <c r="B401" s="6"/>
      <c r="C401" s="6"/>
      <c r="D401" s="6"/>
      <c r="E401" s="6"/>
    </row>
    <row r="402" spans="1:5" x14ac:dyDescent="0.25">
      <c r="A402" s="6"/>
      <c r="B402" s="6"/>
      <c r="C402" s="6"/>
      <c r="D402" s="6"/>
      <c r="E402" s="6"/>
    </row>
    <row r="403" spans="1:5" x14ac:dyDescent="0.25">
      <c r="A403" s="6"/>
      <c r="B403" s="6"/>
      <c r="C403" s="6"/>
      <c r="D403" s="6"/>
      <c r="E403" s="6"/>
    </row>
    <row r="404" spans="1:5" x14ac:dyDescent="0.25">
      <c r="A404" s="6"/>
      <c r="B404" s="6"/>
      <c r="C404" s="6"/>
      <c r="D404" s="6"/>
      <c r="E404" s="6"/>
    </row>
    <row r="405" spans="1:5" x14ac:dyDescent="0.25">
      <c r="A405" s="6"/>
      <c r="B405" s="6"/>
      <c r="C405" s="6"/>
      <c r="D405" s="6"/>
      <c r="E405" s="6"/>
    </row>
    <row r="406" spans="1:5" x14ac:dyDescent="0.25">
      <c r="A406" s="6"/>
      <c r="B406" s="6"/>
      <c r="C406" s="6"/>
      <c r="D406" s="6"/>
      <c r="E406" s="6"/>
    </row>
    <row r="407" spans="1:5" x14ac:dyDescent="0.25">
      <c r="A407" s="6"/>
      <c r="B407" s="6"/>
      <c r="C407" s="6"/>
      <c r="D407" s="6"/>
      <c r="E407" s="6"/>
    </row>
    <row r="408" spans="1:5" x14ac:dyDescent="0.25">
      <c r="A408" s="6"/>
      <c r="B408" s="6"/>
      <c r="C408" s="6"/>
      <c r="D408" s="6"/>
      <c r="E408" s="6"/>
    </row>
    <row r="409" spans="1:5" x14ac:dyDescent="0.25">
      <c r="A409" s="6"/>
      <c r="B409" s="6"/>
      <c r="C409" s="6"/>
      <c r="D409" s="6"/>
      <c r="E409" s="6"/>
    </row>
    <row r="410" spans="1:5" x14ac:dyDescent="0.25">
      <c r="A410" s="6"/>
      <c r="B410" s="6"/>
      <c r="C410" s="6"/>
      <c r="D410" s="6"/>
      <c r="E410" s="6"/>
    </row>
    <row r="411" spans="1:5" x14ac:dyDescent="0.25">
      <c r="A411" s="6"/>
      <c r="B411" s="6"/>
      <c r="C411" s="6"/>
      <c r="D411" s="6"/>
      <c r="E411" s="6"/>
    </row>
    <row r="412" spans="1:5" x14ac:dyDescent="0.25">
      <c r="A412" s="6"/>
      <c r="B412" s="6"/>
      <c r="C412" s="6"/>
      <c r="D412" s="6"/>
      <c r="E412" s="6"/>
    </row>
    <row r="413" spans="1:5" x14ac:dyDescent="0.25">
      <c r="A413" s="6"/>
      <c r="B413" s="6"/>
      <c r="C413" s="6"/>
      <c r="D413" s="6"/>
      <c r="E413" s="6"/>
    </row>
    <row r="414" spans="1:5" x14ac:dyDescent="0.25">
      <c r="A414" s="6"/>
      <c r="B414" s="6"/>
      <c r="C414" s="6"/>
      <c r="D414" s="6"/>
      <c r="E414" s="6"/>
    </row>
    <row r="415" spans="1:5" x14ac:dyDescent="0.25">
      <c r="A415" s="6"/>
      <c r="B415" s="6"/>
      <c r="C415" s="6"/>
      <c r="D415" s="6"/>
      <c r="E415" s="6"/>
    </row>
    <row r="416" spans="1:5" x14ac:dyDescent="0.25">
      <c r="A416" s="6"/>
      <c r="B416" s="6"/>
      <c r="C416" s="6"/>
      <c r="D416" s="6"/>
      <c r="E416" s="6"/>
    </row>
    <row r="417" spans="1:5" x14ac:dyDescent="0.25">
      <c r="A417" s="6"/>
      <c r="B417" s="6"/>
      <c r="C417" s="6"/>
      <c r="D417" s="6"/>
      <c r="E417" s="6"/>
    </row>
    <row r="418" spans="1:5" x14ac:dyDescent="0.25">
      <c r="A418" s="6"/>
      <c r="B418" s="6"/>
      <c r="C418" s="6"/>
      <c r="D418" s="6"/>
      <c r="E418" s="6"/>
    </row>
    <row r="419" spans="1:5" x14ac:dyDescent="0.25">
      <c r="A419" s="6"/>
      <c r="B419" s="6"/>
      <c r="C419" s="6"/>
      <c r="D419" s="6"/>
      <c r="E419" s="6"/>
    </row>
    <row r="420" spans="1:5" x14ac:dyDescent="0.25">
      <c r="A420" s="6"/>
      <c r="B420" s="6"/>
      <c r="C420" s="6"/>
      <c r="D420" s="6"/>
      <c r="E420" s="6"/>
    </row>
    <row r="421" spans="1:5" x14ac:dyDescent="0.25">
      <c r="A421" s="6"/>
      <c r="B421" s="6"/>
      <c r="C421" s="6"/>
      <c r="D421" s="6"/>
      <c r="E421" s="6"/>
    </row>
    <row r="422" spans="1:5" x14ac:dyDescent="0.25">
      <c r="A422" s="6"/>
      <c r="B422" s="6"/>
      <c r="C422" s="6"/>
      <c r="D422" s="6"/>
      <c r="E422" s="6"/>
    </row>
    <row r="423" spans="1:5" x14ac:dyDescent="0.25">
      <c r="A423" s="6"/>
      <c r="B423" s="6"/>
      <c r="C423" s="6"/>
      <c r="D423" s="6"/>
      <c r="E423" s="6"/>
    </row>
    <row r="424" spans="1:5" x14ac:dyDescent="0.25">
      <c r="A424" s="6"/>
      <c r="B424" s="6"/>
      <c r="C424" s="6"/>
      <c r="D424" s="6"/>
      <c r="E424" s="6"/>
    </row>
    <row r="425" spans="1:5" x14ac:dyDescent="0.25">
      <c r="A425" s="6"/>
      <c r="B425" s="6"/>
      <c r="C425" s="6"/>
      <c r="D425" s="6"/>
      <c r="E425" s="6"/>
    </row>
    <row r="426" spans="1:5" x14ac:dyDescent="0.25">
      <c r="A426" s="6"/>
      <c r="B426" s="6"/>
      <c r="C426" s="6"/>
      <c r="D426" s="6"/>
      <c r="E426" s="6"/>
    </row>
    <row r="427" spans="1:5" x14ac:dyDescent="0.25">
      <c r="A427" s="6"/>
      <c r="B427" s="6"/>
      <c r="C427" s="6"/>
      <c r="D427" s="6"/>
      <c r="E427" s="6"/>
    </row>
    <row r="428" spans="1:5" x14ac:dyDescent="0.25">
      <c r="A428" s="6"/>
      <c r="B428" s="6"/>
      <c r="C428" s="6"/>
      <c r="D428" s="6"/>
      <c r="E428" s="6"/>
    </row>
    <row r="429" spans="1:5" x14ac:dyDescent="0.25">
      <c r="A429" s="6"/>
      <c r="B429" s="6"/>
      <c r="C429" s="6"/>
      <c r="D429" s="6"/>
      <c r="E429" s="6"/>
    </row>
    <row r="430" spans="1:5" x14ac:dyDescent="0.25">
      <c r="A430" s="6"/>
      <c r="B430" s="6"/>
      <c r="C430" s="6"/>
      <c r="D430" s="6"/>
      <c r="E430" s="6"/>
    </row>
    <row r="431" spans="1:5" x14ac:dyDescent="0.25">
      <c r="A431" s="6"/>
      <c r="B431" s="6"/>
      <c r="C431" s="6"/>
      <c r="D431" s="6"/>
      <c r="E431" s="6"/>
    </row>
    <row r="432" spans="1:5" x14ac:dyDescent="0.25">
      <c r="A432" s="6"/>
      <c r="B432" s="6"/>
      <c r="C432" s="6"/>
      <c r="D432" s="6"/>
      <c r="E432" s="6"/>
    </row>
    <row r="433" spans="1:5" x14ac:dyDescent="0.25">
      <c r="A433" s="6"/>
      <c r="B433" s="6"/>
      <c r="C433" s="6"/>
      <c r="D433" s="6"/>
      <c r="E433" s="6"/>
    </row>
    <row r="434" spans="1:5" x14ac:dyDescent="0.25">
      <c r="A434" s="6"/>
      <c r="B434" s="6"/>
      <c r="C434" s="6"/>
      <c r="D434" s="6"/>
      <c r="E434" s="6"/>
    </row>
    <row r="435" spans="1:5" x14ac:dyDescent="0.25">
      <c r="A435" s="6"/>
      <c r="B435" s="6"/>
      <c r="C435" s="6"/>
      <c r="D435" s="6"/>
      <c r="E435" s="6"/>
    </row>
    <row r="436" spans="1:5" x14ac:dyDescent="0.25">
      <c r="A436" s="6"/>
      <c r="B436" s="6"/>
      <c r="C436" s="6"/>
      <c r="D436" s="6"/>
      <c r="E436" s="6"/>
    </row>
    <row r="437" spans="1:5" x14ac:dyDescent="0.25">
      <c r="A437" s="6"/>
      <c r="B437" s="6"/>
      <c r="C437" s="6"/>
      <c r="D437" s="6"/>
      <c r="E437" s="6"/>
    </row>
    <row r="438" spans="1:5" x14ac:dyDescent="0.25">
      <c r="A438" s="6"/>
      <c r="B438" s="6"/>
      <c r="C438" s="6"/>
      <c r="D438" s="6"/>
      <c r="E438" s="6"/>
    </row>
    <row r="439" spans="1:5" x14ac:dyDescent="0.25">
      <c r="A439" s="6"/>
      <c r="B439" s="6"/>
      <c r="C439" s="6"/>
      <c r="D439" s="6"/>
      <c r="E439" s="6"/>
    </row>
    <row r="440" spans="1:5" x14ac:dyDescent="0.25">
      <c r="A440" s="6"/>
      <c r="B440" s="6"/>
      <c r="C440" s="6"/>
      <c r="D440" s="6"/>
      <c r="E440" s="6"/>
    </row>
    <row r="441" spans="1:5" x14ac:dyDescent="0.25">
      <c r="A441" s="6"/>
      <c r="B441" s="6"/>
      <c r="C441" s="6"/>
      <c r="D441" s="6"/>
      <c r="E441" s="6"/>
    </row>
    <row r="442" spans="1:5" x14ac:dyDescent="0.25">
      <c r="A442" s="6"/>
      <c r="B442" s="6"/>
      <c r="C442" s="6"/>
      <c r="D442" s="6"/>
      <c r="E442" s="6"/>
    </row>
    <row r="443" spans="1:5" x14ac:dyDescent="0.25">
      <c r="A443" s="6"/>
      <c r="B443" s="6"/>
      <c r="C443" s="6"/>
      <c r="D443" s="6"/>
      <c r="E443" s="6"/>
    </row>
    <row r="444" spans="1:5" x14ac:dyDescent="0.25">
      <c r="A444" s="6"/>
      <c r="B444" s="6"/>
      <c r="C444" s="6"/>
      <c r="D444" s="6"/>
      <c r="E444" s="6"/>
    </row>
    <row r="445" spans="1:5" x14ac:dyDescent="0.25">
      <c r="A445" s="6"/>
      <c r="B445" s="6"/>
      <c r="C445" s="6"/>
      <c r="D445" s="6"/>
      <c r="E445" s="6"/>
    </row>
    <row r="446" spans="1:5" x14ac:dyDescent="0.25">
      <c r="A446" s="6"/>
      <c r="B446" s="6"/>
      <c r="C446" s="6"/>
      <c r="D446" s="6"/>
      <c r="E446" s="6"/>
    </row>
    <row r="447" spans="1:5" x14ac:dyDescent="0.25">
      <c r="A447" s="6"/>
      <c r="B447" s="6"/>
      <c r="C447" s="6"/>
      <c r="D447" s="6"/>
      <c r="E447" s="6"/>
    </row>
    <row r="448" spans="1:5" x14ac:dyDescent="0.25">
      <c r="A448" s="6"/>
      <c r="B448" s="6"/>
      <c r="C448" s="6"/>
      <c r="D448" s="6"/>
      <c r="E448" s="6"/>
    </row>
    <row r="449" spans="1:5" x14ac:dyDescent="0.25">
      <c r="A449" s="6"/>
      <c r="B449" s="6"/>
      <c r="C449" s="6"/>
      <c r="D449" s="6"/>
      <c r="E449" s="6"/>
    </row>
    <row r="450" spans="1:5" x14ac:dyDescent="0.25">
      <c r="A450" s="6"/>
      <c r="B450" s="6"/>
      <c r="C450" s="6"/>
      <c r="D450" s="6"/>
      <c r="E450" s="6"/>
    </row>
    <row r="451" spans="1:5" x14ac:dyDescent="0.25">
      <c r="A451" s="6"/>
      <c r="B451" s="6"/>
      <c r="C451" s="6"/>
      <c r="D451" s="6"/>
      <c r="E451" s="6"/>
    </row>
    <row r="452" spans="1:5" x14ac:dyDescent="0.25">
      <c r="A452" s="6"/>
      <c r="B452" s="6"/>
      <c r="C452" s="6"/>
      <c r="D452" s="6"/>
      <c r="E452" s="6"/>
    </row>
    <row r="453" spans="1:5" x14ac:dyDescent="0.25">
      <c r="A453" s="6"/>
      <c r="B453" s="6"/>
      <c r="C453" s="6"/>
      <c r="D453" s="6"/>
      <c r="E453" s="6"/>
    </row>
    <row r="454" spans="1:5" x14ac:dyDescent="0.25">
      <c r="A454" s="6"/>
      <c r="B454" s="6"/>
      <c r="C454" s="6"/>
      <c r="D454" s="6"/>
      <c r="E454" s="6"/>
    </row>
    <row r="455" spans="1:5" x14ac:dyDescent="0.25">
      <c r="A455" s="6"/>
      <c r="B455" s="6"/>
      <c r="C455" s="6"/>
      <c r="D455" s="6"/>
      <c r="E455" s="6"/>
    </row>
    <row r="456" spans="1:5" x14ac:dyDescent="0.25">
      <c r="A456" s="6"/>
      <c r="B456" s="6"/>
      <c r="C456" s="6"/>
      <c r="D456" s="6"/>
      <c r="E456" s="6"/>
    </row>
    <row r="457" spans="1:5" x14ac:dyDescent="0.25">
      <c r="A457" s="6"/>
      <c r="B457" s="6"/>
      <c r="C457" s="6"/>
      <c r="D457" s="6"/>
      <c r="E457" s="6"/>
    </row>
    <row r="458" spans="1:5" x14ac:dyDescent="0.25">
      <c r="A458" s="6"/>
      <c r="B458" s="6"/>
      <c r="C458" s="6"/>
      <c r="D458" s="6"/>
      <c r="E458" s="6"/>
    </row>
    <row r="459" spans="1:5" x14ac:dyDescent="0.25">
      <c r="A459" s="6"/>
      <c r="B459" s="6"/>
      <c r="C459" s="6"/>
      <c r="D459" s="6"/>
      <c r="E459" s="6"/>
    </row>
    <row r="460" spans="1:5" x14ac:dyDescent="0.25">
      <c r="A460" s="6"/>
      <c r="B460" s="6"/>
      <c r="C460" s="6"/>
      <c r="D460" s="6"/>
      <c r="E460" s="6"/>
    </row>
    <row r="461" spans="1:5" x14ac:dyDescent="0.25">
      <c r="A461" s="6"/>
      <c r="B461" s="6"/>
      <c r="C461" s="6"/>
      <c r="D461" s="6"/>
      <c r="E461" s="6"/>
    </row>
    <row r="462" spans="1:5" x14ac:dyDescent="0.25">
      <c r="A462" s="6"/>
      <c r="B462" s="6"/>
      <c r="C462" s="6"/>
      <c r="D462" s="6"/>
      <c r="E462" s="6"/>
    </row>
    <row r="463" spans="1:5" x14ac:dyDescent="0.25">
      <c r="A463" s="6"/>
      <c r="B463" s="6"/>
      <c r="C463" s="6"/>
      <c r="D463" s="6"/>
      <c r="E463" s="6"/>
    </row>
    <row r="464" spans="1:5" x14ac:dyDescent="0.25">
      <c r="A464" s="6"/>
      <c r="B464" s="6"/>
      <c r="C464" s="6"/>
      <c r="D464" s="6"/>
      <c r="E464" s="6"/>
    </row>
    <row r="465" spans="1:5" x14ac:dyDescent="0.25">
      <c r="A465" s="6"/>
      <c r="B465" s="6"/>
      <c r="C465" s="6"/>
      <c r="D465" s="6"/>
      <c r="E465" s="6"/>
    </row>
    <row r="466" spans="1:5" x14ac:dyDescent="0.25">
      <c r="A466" s="6"/>
      <c r="B466" s="6"/>
      <c r="C466" s="6"/>
      <c r="D466" s="6"/>
      <c r="E466" s="6"/>
    </row>
    <row r="467" spans="1:5" x14ac:dyDescent="0.25">
      <c r="A467" s="6"/>
      <c r="B467" s="6"/>
      <c r="C467" s="6"/>
      <c r="D467" s="6"/>
      <c r="E467" s="6"/>
    </row>
    <row r="468" spans="1:5" x14ac:dyDescent="0.25">
      <c r="A468" s="6"/>
      <c r="B468" s="6"/>
      <c r="C468" s="6"/>
      <c r="D468" s="6"/>
      <c r="E468" s="6"/>
    </row>
    <row r="469" spans="1:5" x14ac:dyDescent="0.25">
      <c r="A469" s="6"/>
      <c r="B469" s="6"/>
      <c r="C469" s="6"/>
      <c r="D469" s="6"/>
      <c r="E469" s="6"/>
    </row>
    <row r="470" spans="1:5" x14ac:dyDescent="0.25">
      <c r="A470" s="6"/>
      <c r="B470" s="6"/>
      <c r="C470" s="6"/>
      <c r="D470" s="6"/>
      <c r="E470" s="6"/>
    </row>
    <row r="471" spans="1:5" x14ac:dyDescent="0.25">
      <c r="A471" s="6"/>
      <c r="B471" s="6"/>
      <c r="C471" s="6"/>
      <c r="D471" s="6"/>
      <c r="E471" s="6"/>
    </row>
    <row r="472" spans="1:5" x14ac:dyDescent="0.25">
      <c r="A472" s="6"/>
      <c r="B472" s="6"/>
      <c r="C472" s="6"/>
      <c r="D472" s="6"/>
      <c r="E472" s="6"/>
    </row>
    <row r="473" spans="1:5" x14ac:dyDescent="0.25">
      <c r="A473" s="6"/>
      <c r="B473" s="6"/>
      <c r="C473" s="6"/>
      <c r="D473" s="6"/>
      <c r="E473" s="6"/>
    </row>
    <row r="474" spans="1:5" x14ac:dyDescent="0.25">
      <c r="A474" s="6"/>
      <c r="B474" s="6"/>
      <c r="C474" s="6"/>
      <c r="D474" s="6"/>
      <c r="E474" s="6"/>
    </row>
    <row r="475" spans="1:5" x14ac:dyDescent="0.25">
      <c r="A475" s="6"/>
      <c r="B475" s="6"/>
      <c r="C475" s="6"/>
      <c r="D475" s="6"/>
      <c r="E475" s="6"/>
    </row>
    <row r="476" spans="1:5" x14ac:dyDescent="0.25">
      <c r="A476" s="6"/>
      <c r="B476" s="6"/>
      <c r="C476" s="6"/>
      <c r="D476" s="6"/>
      <c r="E476" s="6"/>
    </row>
    <row r="477" spans="1:5" x14ac:dyDescent="0.25">
      <c r="A477" s="6"/>
      <c r="B477" s="6"/>
      <c r="C477" s="6"/>
      <c r="D477" s="6"/>
      <c r="E477" s="6"/>
    </row>
    <row r="478" spans="1:5" x14ac:dyDescent="0.25">
      <c r="A478" s="6"/>
      <c r="B478" s="6"/>
      <c r="C478" s="6"/>
      <c r="D478" s="6"/>
      <c r="E478" s="6"/>
    </row>
    <row r="479" spans="1:5" x14ac:dyDescent="0.25">
      <c r="A479" s="6"/>
      <c r="B479" s="6"/>
      <c r="C479" s="6"/>
      <c r="D479" s="6"/>
      <c r="E479" s="6"/>
    </row>
    <row r="480" spans="1:5" x14ac:dyDescent="0.25">
      <c r="A480" s="6"/>
      <c r="B480" s="6"/>
      <c r="C480" s="6"/>
      <c r="D480" s="6"/>
      <c r="E480" s="6"/>
    </row>
    <row r="481" spans="1:5" x14ac:dyDescent="0.25">
      <c r="A481" s="6"/>
      <c r="B481" s="6"/>
      <c r="C481" s="6"/>
      <c r="D481" s="6"/>
      <c r="E481" s="6"/>
    </row>
    <row r="482" spans="1:5" x14ac:dyDescent="0.25">
      <c r="A482" s="6"/>
      <c r="B482" s="6"/>
      <c r="C482" s="6"/>
      <c r="D482" s="6"/>
      <c r="E482" s="6"/>
    </row>
    <row r="483" spans="1:5" x14ac:dyDescent="0.25">
      <c r="A483" s="6"/>
      <c r="B483" s="6"/>
      <c r="C483" s="6"/>
      <c r="D483" s="6"/>
      <c r="E483" s="6"/>
    </row>
    <row r="484" spans="1:5" x14ac:dyDescent="0.25">
      <c r="A484" s="6"/>
      <c r="B484" s="6"/>
      <c r="C484" s="6"/>
      <c r="D484" s="6"/>
      <c r="E484" s="6"/>
    </row>
    <row r="485" spans="1:5" x14ac:dyDescent="0.25">
      <c r="A485" s="6"/>
      <c r="B485" s="6"/>
      <c r="C485" s="6"/>
      <c r="D485" s="6"/>
      <c r="E485" s="6"/>
    </row>
    <row r="486" spans="1:5" x14ac:dyDescent="0.25">
      <c r="A486" s="6"/>
      <c r="B486" s="6"/>
      <c r="C486" s="6"/>
      <c r="D486" s="6"/>
      <c r="E486" s="6"/>
    </row>
    <row r="487" spans="1:5" x14ac:dyDescent="0.25">
      <c r="A487" s="6"/>
      <c r="B487" s="6"/>
      <c r="C487" s="6"/>
      <c r="D487" s="6"/>
      <c r="E487" s="6"/>
    </row>
    <row r="488" spans="1:5" x14ac:dyDescent="0.25">
      <c r="A488" s="6"/>
      <c r="B488" s="6"/>
      <c r="C488" s="6"/>
      <c r="D488" s="6"/>
      <c r="E488" s="6"/>
    </row>
    <row r="489" spans="1:5" x14ac:dyDescent="0.25">
      <c r="A489" s="6"/>
      <c r="B489" s="6"/>
      <c r="C489" s="6"/>
      <c r="D489" s="6"/>
      <c r="E489" s="6"/>
    </row>
    <row r="490" spans="1:5" x14ac:dyDescent="0.25">
      <c r="A490" s="6"/>
      <c r="B490" s="6"/>
      <c r="C490" s="6"/>
      <c r="D490" s="6"/>
      <c r="E490" s="6"/>
    </row>
    <row r="491" spans="1:5" x14ac:dyDescent="0.25">
      <c r="A491" s="6"/>
      <c r="B491" s="6"/>
      <c r="C491" s="6"/>
      <c r="D491" s="6"/>
      <c r="E491" s="6"/>
    </row>
    <row r="492" spans="1:5" x14ac:dyDescent="0.25">
      <c r="A492" s="6"/>
      <c r="B492" s="6"/>
      <c r="C492" s="6"/>
      <c r="D492" s="6"/>
      <c r="E492" s="6"/>
    </row>
    <row r="493" spans="1:5" x14ac:dyDescent="0.25">
      <c r="A493" s="6"/>
      <c r="B493" s="6"/>
      <c r="C493" s="6"/>
      <c r="D493" s="6"/>
      <c r="E493" s="6"/>
    </row>
    <row r="494" spans="1:5" x14ac:dyDescent="0.25">
      <c r="A494" s="6"/>
      <c r="B494" s="6"/>
      <c r="C494" s="6"/>
      <c r="D494" s="6"/>
      <c r="E494" s="6"/>
    </row>
    <row r="495" spans="1:5" x14ac:dyDescent="0.25">
      <c r="A495" s="6"/>
      <c r="B495" s="6"/>
      <c r="C495" s="6"/>
      <c r="D495" s="6"/>
      <c r="E495" s="6"/>
    </row>
    <row r="496" spans="1:5" x14ac:dyDescent="0.25">
      <c r="A496" s="6"/>
      <c r="B496" s="6"/>
      <c r="C496" s="6"/>
      <c r="D496" s="6"/>
      <c r="E496" s="6"/>
    </row>
    <row r="497" spans="1:5" x14ac:dyDescent="0.25">
      <c r="A497" s="6"/>
      <c r="B497" s="6"/>
      <c r="C497" s="6"/>
      <c r="D497" s="6"/>
      <c r="E497" s="6"/>
    </row>
    <row r="498" spans="1:5" x14ac:dyDescent="0.25">
      <c r="A498" s="6"/>
      <c r="B498" s="6"/>
      <c r="C498" s="6"/>
      <c r="D498" s="6"/>
      <c r="E498" s="6"/>
    </row>
    <row r="499" spans="1:5" x14ac:dyDescent="0.25">
      <c r="A499" s="6"/>
      <c r="B499" s="6"/>
      <c r="C499" s="6"/>
      <c r="D499" s="6"/>
      <c r="E499" s="6"/>
    </row>
    <row r="500" spans="1:5" x14ac:dyDescent="0.25">
      <c r="A500" s="6"/>
      <c r="B500" s="6"/>
      <c r="C500" s="6"/>
      <c r="D500" s="6"/>
      <c r="E500" s="6"/>
    </row>
    <row r="501" spans="1:5" x14ac:dyDescent="0.25">
      <c r="A501" s="6"/>
      <c r="B501" s="6"/>
      <c r="C501" s="6"/>
      <c r="D501" s="6"/>
      <c r="E501" s="6"/>
    </row>
    <row r="502" spans="1:5" x14ac:dyDescent="0.25">
      <c r="A502" s="6"/>
      <c r="B502" s="6"/>
      <c r="C502" s="6"/>
      <c r="D502" s="6"/>
      <c r="E502" s="6"/>
    </row>
    <row r="503" spans="1:5" x14ac:dyDescent="0.25">
      <c r="A503" s="6"/>
      <c r="B503" s="6"/>
      <c r="C503" s="6"/>
      <c r="D503" s="6"/>
      <c r="E503" s="6"/>
    </row>
    <row r="504" spans="1:5" x14ac:dyDescent="0.25">
      <c r="A504" s="6"/>
      <c r="B504" s="6"/>
      <c r="C504" s="6"/>
      <c r="D504" s="6"/>
      <c r="E504" s="6"/>
    </row>
    <row r="505" spans="1:5" x14ac:dyDescent="0.25">
      <c r="A505" s="6"/>
      <c r="B505" s="6"/>
      <c r="C505" s="6"/>
      <c r="D505" s="6"/>
      <c r="E505" s="6"/>
    </row>
    <row r="506" spans="1:5" x14ac:dyDescent="0.25">
      <c r="A506" s="6"/>
      <c r="B506" s="6"/>
      <c r="C506" s="6"/>
      <c r="D506" s="6"/>
      <c r="E506" s="6"/>
    </row>
    <row r="507" spans="1:5" x14ac:dyDescent="0.25">
      <c r="A507" s="6"/>
      <c r="B507" s="6"/>
      <c r="C507" s="6"/>
      <c r="D507" s="6"/>
      <c r="E507" s="6"/>
    </row>
    <row r="508" spans="1:5" x14ac:dyDescent="0.25">
      <c r="A508" s="6"/>
      <c r="B508" s="6"/>
      <c r="C508" s="6"/>
      <c r="D508" s="6"/>
      <c r="E508" s="6"/>
    </row>
    <row r="509" spans="1:5" x14ac:dyDescent="0.25">
      <c r="A509" s="6"/>
      <c r="B509" s="6"/>
      <c r="C509" s="6"/>
      <c r="D509" s="6"/>
      <c r="E509" s="6"/>
    </row>
    <row r="510" spans="1:5" x14ac:dyDescent="0.25">
      <c r="A510" s="6"/>
      <c r="B510" s="6"/>
      <c r="C510" s="6"/>
      <c r="D510" s="6"/>
      <c r="E510" s="6"/>
    </row>
    <row r="511" spans="1:5" x14ac:dyDescent="0.25">
      <c r="A511" s="6"/>
      <c r="B511" s="6"/>
      <c r="C511" s="6"/>
      <c r="D511" s="6"/>
      <c r="E511" s="6"/>
    </row>
    <row r="512" spans="1:5" x14ac:dyDescent="0.25">
      <c r="A512" s="6"/>
      <c r="B512" s="6"/>
      <c r="C512" s="6"/>
      <c r="D512" s="6"/>
      <c r="E512" s="6"/>
    </row>
    <row r="513" spans="1:5" x14ac:dyDescent="0.25">
      <c r="A513" s="6"/>
      <c r="B513" s="6"/>
      <c r="C513" s="6"/>
      <c r="D513" s="6"/>
      <c r="E513" s="6"/>
    </row>
    <row r="514" spans="1:5" x14ac:dyDescent="0.25">
      <c r="A514" s="6"/>
      <c r="B514" s="6"/>
      <c r="C514" s="6"/>
      <c r="D514" s="6"/>
      <c r="E514" s="6"/>
    </row>
    <row r="515" spans="1:5" x14ac:dyDescent="0.25">
      <c r="A515" s="6"/>
      <c r="B515" s="6"/>
      <c r="C515" s="6"/>
      <c r="D515" s="6"/>
      <c r="E515" s="6"/>
    </row>
    <row r="516" spans="1:5" x14ac:dyDescent="0.25">
      <c r="A516" s="6"/>
      <c r="B516" s="6"/>
      <c r="C516" s="6"/>
      <c r="D516" s="6"/>
      <c r="E516" s="6"/>
    </row>
    <row r="517" spans="1:5" x14ac:dyDescent="0.25">
      <c r="A517" s="6"/>
      <c r="B517" s="6"/>
      <c r="C517" s="6"/>
      <c r="D517" s="6"/>
      <c r="E517" s="6"/>
    </row>
    <row r="518" spans="1:5" x14ac:dyDescent="0.25">
      <c r="A518" s="6"/>
      <c r="B518" s="6"/>
      <c r="C518" s="6"/>
      <c r="D518" s="6"/>
      <c r="E518" s="6"/>
    </row>
    <row r="519" spans="1:5" x14ac:dyDescent="0.25">
      <c r="A519" s="6"/>
      <c r="B519" s="6"/>
      <c r="C519" s="6"/>
      <c r="D519" s="6"/>
      <c r="E519" s="6"/>
    </row>
    <row r="520" spans="1:5" x14ac:dyDescent="0.25">
      <c r="A520" s="6"/>
      <c r="B520" s="6"/>
      <c r="C520" s="6"/>
      <c r="D520" s="6"/>
      <c r="E520" s="6"/>
    </row>
    <row r="521" spans="1:5" x14ac:dyDescent="0.25">
      <c r="A521" s="6"/>
      <c r="B521" s="6"/>
      <c r="C521" s="6"/>
      <c r="D521" s="6"/>
      <c r="E521" s="6"/>
    </row>
    <row r="522" spans="1:5" x14ac:dyDescent="0.25">
      <c r="A522" s="6"/>
      <c r="B522" s="6"/>
      <c r="C522" s="6"/>
      <c r="D522" s="6"/>
      <c r="E522" s="6"/>
    </row>
    <row r="523" spans="1:5" x14ac:dyDescent="0.25">
      <c r="A523" s="6"/>
      <c r="B523" s="6"/>
      <c r="C523" s="6"/>
      <c r="D523" s="6"/>
      <c r="E523" s="6"/>
    </row>
    <row r="524" spans="1:5" x14ac:dyDescent="0.25">
      <c r="A524" s="6"/>
      <c r="B524" s="6"/>
      <c r="C524" s="6"/>
      <c r="D524" s="6"/>
      <c r="E524" s="6"/>
    </row>
    <row r="525" spans="1:5" x14ac:dyDescent="0.25">
      <c r="A525" s="6"/>
      <c r="B525" s="6"/>
      <c r="C525" s="6"/>
      <c r="D525" s="6"/>
      <c r="E525" s="6"/>
    </row>
    <row r="526" spans="1:5" x14ac:dyDescent="0.25">
      <c r="A526" s="6"/>
      <c r="B526" s="6"/>
      <c r="C526" s="6"/>
      <c r="D526" s="6"/>
      <c r="E526" s="6"/>
    </row>
    <row r="527" spans="1:5" x14ac:dyDescent="0.25">
      <c r="A527" s="6"/>
      <c r="B527" s="6"/>
      <c r="C527" s="6"/>
      <c r="D527" s="6"/>
      <c r="E527" s="6"/>
    </row>
    <row r="528" spans="1:5" x14ac:dyDescent="0.25">
      <c r="A528" s="6"/>
      <c r="B528" s="6"/>
      <c r="C528" s="6"/>
      <c r="D528" s="6"/>
      <c r="E528" s="6"/>
    </row>
    <row r="529" spans="1:5" x14ac:dyDescent="0.25">
      <c r="A529" s="6"/>
      <c r="B529" s="6"/>
      <c r="C529" s="6"/>
      <c r="D529" s="6"/>
      <c r="E529" s="6"/>
    </row>
    <row r="530" spans="1:5" x14ac:dyDescent="0.25">
      <c r="A530" s="6"/>
      <c r="B530" s="6"/>
      <c r="C530" s="6"/>
      <c r="D530" s="6"/>
      <c r="E530" s="6"/>
    </row>
    <row r="531" spans="1:5" x14ac:dyDescent="0.25">
      <c r="A531" s="6"/>
      <c r="B531" s="6"/>
      <c r="C531" s="6"/>
      <c r="D531" s="6"/>
      <c r="E531" s="6"/>
    </row>
    <row r="532" spans="1:5" x14ac:dyDescent="0.25">
      <c r="A532" s="6"/>
      <c r="B532" s="6"/>
      <c r="C532" s="6"/>
      <c r="D532" s="6"/>
      <c r="E532" s="6"/>
    </row>
    <row r="533" spans="1:5" x14ac:dyDescent="0.25">
      <c r="A533" s="6"/>
      <c r="B533" s="6"/>
      <c r="C533" s="6"/>
      <c r="D533" s="6"/>
      <c r="E533" s="6"/>
    </row>
    <row r="534" spans="1:5" x14ac:dyDescent="0.25">
      <c r="A534" s="6"/>
      <c r="B534" s="6"/>
      <c r="C534" s="6"/>
      <c r="D534" s="6"/>
      <c r="E534" s="6"/>
    </row>
    <row r="535" spans="1:5" x14ac:dyDescent="0.25">
      <c r="A535" s="6"/>
      <c r="B535" s="6"/>
      <c r="C535" s="6"/>
      <c r="D535" s="6"/>
      <c r="E535" s="6"/>
    </row>
    <row r="536" spans="1:5" x14ac:dyDescent="0.25">
      <c r="A536" s="6"/>
      <c r="B536" s="6"/>
      <c r="C536" s="6"/>
      <c r="D536" s="6"/>
      <c r="E536" s="6"/>
    </row>
    <row r="537" spans="1:5" x14ac:dyDescent="0.25">
      <c r="A537" s="6"/>
      <c r="B537" s="6"/>
      <c r="C537" s="6"/>
      <c r="D537" s="6"/>
      <c r="E537" s="6"/>
    </row>
    <row r="538" spans="1:5" x14ac:dyDescent="0.25">
      <c r="A538" s="6"/>
      <c r="B538" s="6"/>
      <c r="C538" s="6"/>
      <c r="D538" s="6"/>
      <c r="E538" s="6"/>
    </row>
    <row r="539" spans="1:5" x14ac:dyDescent="0.25">
      <c r="A539" s="6"/>
      <c r="B539" s="6"/>
      <c r="C539" s="6"/>
      <c r="D539" s="6"/>
      <c r="E539" s="6"/>
    </row>
    <row r="540" spans="1:5" x14ac:dyDescent="0.25">
      <c r="A540" s="6"/>
      <c r="B540" s="6"/>
      <c r="C540" s="6"/>
      <c r="D540" s="6"/>
      <c r="E540" s="6"/>
    </row>
    <row r="541" spans="1:5" x14ac:dyDescent="0.25">
      <c r="A541" s="6"/>
      <c r="B541" s="6"/>
      <c r="C541" s="6"/>
      <c r="D541" s="6"/>
      <c r="E541" s="6"/>
    </row>
    <row r="542" spans="1:5" x14ac:dyDescent="0.25">
      <c r="A542" s="6"/>
      <c r="B542" s="6"/>
      <c r="C542" s="6"/>
      <c r="D542" s="6"/>
      <c r="E542" s="6"/>
    </row>
    <row r="543" spans="1:5" x14ac:dyDescent="0.25">
      <c r="A543" s="6"/>
      <c r="B543" s="6"/>
      <c r="C543" s="6"/>
      <c r="D543" s="6"/>
      <c r="E543" s="6"/>
    </row>
    <row r="544" spans="1:5" x14ac:dyDescent="0.25">
      <c r="A544" s="6"/>
      <c r="B544" s="6"/>
      <c r="C544" s="6"/>
      <c r="D544" s="6"/>
      <c r="E544" s="6"/>
    </row>
    <row r="545" spans="1:5" x14ac:dyDescent="0.25">
      <c r="A545" s="6"/>
      <c r="B545" s="6"/>
      <c r="C545" s="6"/>
      <c r="D545" s="6"/>
      <c r="E545" s="6"/>
    </row>
    <row r="546" spans="1:5" x14ac:dyDescent="0.25">
      <c r="A546" s="6"/>
      <c r="B546" s="6"/>
      <c r="C546" s="6"/>
      <c r="D546" s="6"/>
      <c r="E546" s="6"/>
    </row>
    <row r="547" spans="1:5" x14ac:dyDescent="0.25">
      <c r="A547" s="6"/>
      <c r="B547" s="6"/>
      <c r="C547" s="6"/>
      <c r="D547" s="6"/>
      <c r="E547" s="6"/>
    </row>
    <row r="548" spans="1:5" x14ac:dyDescent="0.25">
      <c r="A548" s="6"/>
      <c r="B548" s="6"/>
      <c r="C548" s="6"/>
      <c r="D548" s="6"/>
      <c r="E548" s="6"/>
    </row>
    <row r="549" spans="1:5" x14ac:dyDescent="0.25">
      <c r="A549" s="6"/>
      <c r="B549" s="6"/>
      <c r="C549" s="6"/>
      <c r="D549" s="6"/>
      <c r="E549" s="6"/>
    </row>
    <row r="550" spans="1:5" x14ac:dyDescent="0.25">
      <c r="A550" s="6"/>
      <c r="B550" s="6"/>
      <c r="C550" s="6"/>
      <c r="D550" s="6"/>
      <c r="E550" s="6"/>
    </row>
    <row r="551" spans="1:5" x14ac:dyDescent="0.25">
      <c r="A551" s="6"/>
      <c r="B551" s="6"/>
      <c r="C551" s="6"/>
      <c r="D551" s="6"/>
      <c r="E551" s="6"/>
    </row>
    <row r="552" spans="1:5" x14ac:dyDescent="0.25">
      <c r="A552" s="6"/>
      <c r="B552" s="6"/>
      <c r="C552" s="6"/>
      <c r="D552" s="6"/>
      <c r="E552" s="6"/>
    </row>
    <row r="553" spans="1:5" x14ac:dyDescent="0.25">
      <c r="A553" s="6"/>
      <c r="B553" s="6"/>
      <c r="C553" s="6"/>
      <c r="D553" s="6"/>
      <c r="E553" s="6"/>
    </row>
    <row r="554" spans="1:5" x14ac:dyDescent="0.25">
      <c r="A554" s="6"/>
      <c r="B554" s="6"/>
      <c r="C554" s="6"/>
      <c r="D554" s="6"/>
      <c r="E554" s="6"/>
    </row>
    <row r="555" spans="1:5" x14ac:dyDescent="0.25">
      <c r="A555" s="6"/>
      <c r="B555" s="6"/>
      <c r="C555" s="6"/>
      <c r="D555" s="6"/>
      <c r="E555" s="6"/>
    </row>
    <row r="556" spans="1:5" x14ac:dyDescent="0.25">
      <c r="A556" s="6"/>
      <c r="B556" s="6"/>
      <c r="C556" s="6"/>
      <c r="D556" s="6"/>
      <c r="E556" s="6"/>
    </row>
    <row r="557" spans="1:5" x14ac:dyDescent="0.25">
      <c r="A557" s="6"/>
      <c r="B557" s="6"/>
      <c r="C557" s="6"/>
      <c r="D557" s="6"/>
      <c r="E557" s="6"/>
    </row>
    <row r="558" spans="1:5" x14ac:dyDescent="0.25">
      <c r="A558" s="6"/>
      <c r="B558" s="6"/>
      <c r="C558" s="6"/>
      <c r="D558" s="6"/>
      <c r="E558" s="6"/>
    </row>
    <row r="559" spans="1:5" x14ac:dyDescent="0.25">
      <c r="A559" s="6"/>
      <c r="B559" s="6"/>
      <c r="C559" s="6"/>
      <c r="D559" s="6"/>
      <c r="E559" s="6"/>
    </row>
    <row r="560" spans="1:5" x14ac:dyDescent="0.25">
      <c r="A560" s="6"/>
      <c r="B560" s="6"/>
      <c r="C560" s="6"/>
      <c r="D560" s="6"/>
      <c r="E560" s="6"/>
    </row>
    <row r="561" spans="1:5" x14ac:dyDescent="0.25">
      <c r="A561" s="6"/>
      <c r="B561" s="6"/>
      <c r="C561" s="6"/>
      <c r="D561" s="6"/>
      <c r="E561" s="6"/>
    </row>
    <row r="562" spans="1:5" x14ac:dyDescent="0.25">
      <c r="A562" s="6"/>
      <c r="B562" s="6"/>
      <c r="C562" s="6"/>
      <c r="D562" s="6"/>
      <c r="E562" s="6"/>
    </row>
    <row r="563" spans="1:5" x14ac:dyDescent="0.25">
      <c r="A563" s="6"/>
      <c r="B563" s="6"/>
      <c r="C563" s="6"/>
      <c r="D563" s="6"/>
      <c r="E563" s="6"/>
    </row>
    <row r="564" spans="1:5" x14ac:dyDescent="0.25">
      <c r="A564" s="6"/>
      <c r="B564" s="6"/>
      <c r="C564" s="6"/>
      <c r="D564" s="6"/>
      <c r="E564" s="6"/>
    </row>
    <row r="565" spans="1:5" x14ac:dyDescent="0.25">
      <c r="A565" s="6"/>
      <c r="B565" s="6"/>
      <c r="C565" s="6"/>
      <c r="D565" s="6"/>
      <c r="E565" s="6"/>
    </row>
    <row r="566" spans="1:5" x14ac:dyDescent="0.25">
      <c r="A566" s="6"/>
      <c r="B566" s="6"/>
      <c r="C566" s="6"/>
      <c r="D566" s="6"/>
      <c r="E566" s="6"/>
    </row>
    <row r="567" spans="1:5" x14ac:dyDescent="0.25">
      <c r="A567" s="6"/>
      <c r="B567" s="6"/>
      <c r="C567" s="6"/>
      <c r="D567" s="6"/>
      <c r="E567" s="6"/>
    </row>
    <row r="568" spans="1:5" x14ac:dyDescent="0.25">
      <c r="A568" s="6"/>
      <c r="B568" s="6"/>
      <c r="C568" s="6"/>
      <c r="D568" s="6"/>
      <c r="E568" s="6"/>
    </row>
    <row r="569" spans="1:5" x14ac:dyDescent="0.25">
      <c r="A569" s="6"/>
      <c r="B569" s="6"/>
      <c r="C569" s="6"/>
      <c r="D569" s="6"/>
      <c r="E569" s="6"/>
    </row>
    <row r="570" spans="1:5" x14ac:dyDescent="0.25">
      <c r="A570" s="6"/>
      <c r="B570" s="6"/>
      <c r="C570" s="6"/>
      <c r="D570" s="6"/>
      <c r="E570" s="6"/>
    </row>
    <row r="571" spans="1:5" x14ac:dyDescent="0.25">
      <c r="A571" s="6"/>
      <c r="B571" s="6"/>
      <c r="C571" s="6"/>
      <c r="D571" s="6"/>
      <c r="E571" s="6"/>
    </row>
    <row r="572" spans="1:5" x14ac:dyDescent="0.25">
      <c r="A572" s="6"/>
      <c r="B572" s="6"/>
      <c r="C572" s="6"/>
      <c r="D572" s="6"/>
      <c r="E572" s="6"/>
    </row>
    <row r="573" spans="1:5" x14ac:dyDescent="0.25">
      <c r="A573" s="6"/>
      <c r="B573" s="6"/>
      <c r="C573" s="6"/>
      <c r="D573" s="6"/>
      <c r="E573" s="6"/>
    </row>
    <row r="574" spans="1:5" x14ac:dyDescent="0.25">
      <c r="A574" s="6"/>
      <c r="B574" s="6"/>
      <c r="C574" s="6"/>
      <c r="D574" s="6"/>
      <c r="E574" s="6"/>
    </row>
    <row r="575" spans="1:5" x14ac:dyDescent="0.25">
      <c r="A575" s="6"/>
      <c r="B575" s="6"/>
      <c r="C575" s="6"/>
      <c r="D575" s="6"/>
      <c r="E575" s="6"/>
    </row>
    <row r="576" spans="1:5" x14ac:dyDescent="0.25">
      <c r="A576" s="6"/>
      <c r="B576" s="6"/>
      <c r="C576" s="6"/>
      <c r="D576" s="6"/>
      <c r="E576" s="6"/>
    </row>
    <row r="577" spans="1:5" x14ac:dyDescent="0.25">
      <c r="A577" s="6"/>
      <c r="B577" s="6"/>
      <c r="C577" s="6"/>
      <c r="D577" s="6"/>
      <c r="E577" s="6"/>
    </row>
    <row r="578" spans="1:5" x14ac:dyDescent="0.25">
      <c r="A578" s="6"/>
      <c r="B578" s="6"/>
      <c r="C578" s="6"/>
      <c r="D578" s="6"/>
      <c r="E578" s="6"/>
    </row>
    <row r="579" spans="1:5" x14ac:dyDescent="0.25">
      <c r="A579" s="6"/>
      <c r="B579" s="6"/>
      <c r="C579" s="6"/>
      <c r="D579" s="6"/>
      <c r="E579" s="6"/>
    </row>
    <row r="580" spans="1:5" x14ac:dyDescent="0.25">
      <c r="A580" s="6"/>
      <c r="B580" s="6"/>
      <c r="C580" s="6"/>
      <c r="D580" s="6"/>
      <c r="E580" s="6"/>
    </row>
    <row r="581" spans="1:5" x14ac:dyDescent="0.25">
      <c r="A581" s="6"/>
      <c r="B581" s="6"/>
      <c r="C581" s="6"/>
      <c r="D581" s="6"/>
      <c r="E581" s="6"/>
    </row>
    <row r="582" spans="1:5" x14ac:dyDescent="0.25">
      <c r="A582" s="6"/>
      <c r="B582" s="6"/>
      <c r="C582" s="6"/>
      <c r="D582" s="6"/>
      <c r="E582" s="6"/>
    </row>
    <row r="583" spans="1:5" x14ac:dyDescent="0.25">
      <c r="A583" s="6"/>
      <c r="B583" s="6"/>
      <c r="C583" s="6"/>
      <c r="D583" s="6"/>
      <c r="E583" s="6"/>
    </row>
    <row r="584" spans="1:5" x14ac:dyDescent="0.25">
      <c r="A584" s="6"/>
      <c r="B584" s="6"/>
      <c r="C584" s="6"/>
      <c r="D584" s="6"/>
      <c r="E584" s="6"/>
    </row>
    <row r="585" spans="1:5" x14ac:dyDescent="0.25">
      <c r="A585" s="6"/>
      <c r="B585" s="6"/>
      <c r="C585" s="6"/>
      <c r="D585" s="6"/>
      <c r="E585" s="6"/>
    </row>
    <row r="586" spans="1:5" x14ac:dyDescent="0.25">
      <c r="A586" s="6"/>
      <c r="B586" s="6"/>
      <c r="C586" s="6"/>
      <c r="D586" s="6"/>
      <c r="E586" s="6"/>
    </row>
    <row r="587" spans="1:5" x14ac:dyDescent="0.25">
      <c r="A587" s="6"/>
      <c r="B587" s="6"/>
      <c r="C587" s="6"/>
      <c r="D587" s="6"/>
      <c r="E587" s="6"/>
    </row>
    <row r="588" spans="1:5" x14ac:dyDescent="0.25">
      <c r="A588" s="6"/>
      <c r="B588" s="6"/>
      <c r="C588" s="6"/>
      <c r="D588" s="6"/>
      <c r="E588" s="6"/>
    </row>
    <row r="589" spans="1:5" x14ac:dyDescent="0.25">
      <c r="A589" s="6"/>
      <c r="B589" s="6"/>
      <c r="C589" s="6"/>
      <c r="D589" s="6"/>
      <c r="E589" s="6"/>
    </row>
    <row r="590" spans="1:5" x14ac:dyDescent="0.25">
      <c r="A590" s="6"/>
      <c r="B590" s="6"/>
      <c r="C590" s="6"/>
      <c r="D590" s="6"/>
      <c r="E590" s="6"/>
    </row>
    <row r="591" spans="1:5" x14ac:dyDescent="0.25">
      <c r="A591" s="6"/>
      <c r="B591" s="6"/>
      <c r="C591" s="6"/>
      <c r="D591" s="6"/>
      <c r="E591" s="6"/>
    </row>
    <row r="592" spans="1:5" x14ac:dyDescent="0.25">
      <c r="A592" s="6"/>
      <c r="B592" s="6"/>
      <c r="C592" s="6"/>
      <c r="D592" s="6"/>
      <c r="E592" s="6"/>
    </row>
    <row r="593" spans="1:5" x14ac:dyDescent="0.25">
      <c r="A593" s="6"/>
      <c r="B593" s="6"/>
      <c r="C593" s="6"/>
      <c r="D593" s="6"/>
      <c r="E593" s="6"/>
    </row>
    <row r="594" spans="1:5" x14ac:dyDescent="0.25">
      <c r="A594" s="6"/>
      <c r="B594" s="6"/>
      <c r="C594" s="6"/>
      <c r="D594" s="6"/>
      <c r="E594" s="6"/>
    </row>
    <row r="595" spans="1:5" x14ac:dyDescent="0.25">
      <c r="A595" s="6"/>
      <c r="B595" s="6"/>
      <c r="C595" s="6"/>
      <c r="D595" s="6"/>
      <c r="E595" s="6"/>
    </row>
    <row r="596" spans="1:5" x14ac:dyDescent="0.25">
      <c r="A596" s="6"/>
      <c r="B596" s="6"/>
      <c r="C596" s="6"/>
      <c r="D596" s="6"/>
      <c r="E596" s="6"/>
    </row>
    <row r="597" spans="1:5" x14ac:dyDescent="0.25">
      <c r="A597" s="6"/>
      <c r="B597" s="6"/>
      <c r="C597" s="6"/>
      <c r="D597" s="6"/>
      <c r="E597" s="6"/>
    </row>
    <row r="598" spans="1:5" x14ac:dyDescent="0.25">
      <c r="A598" s="6"/>
      <c r="B598" s="6"/>
      <c r="C598" s="6"/>
      <c r="D598" s="6"/>
      <c r="E598" s="6"/>
    </row>
    <row r="599" spans="1:5" x14ac:dyDescent="0.25">
      <c r="A599" s="6"/>
      <c r="B599" s="6"/>
      <c r="C599" s="6"/>
      <c r="D599" s="6"/>
      <c r="E599" s="6"/>
    </row>
    <row r="600" spans="1:5" x14ac:dyDescent="0.25">
      <c r="A600" s="6"/>
      <c r="B600" s="6"/>
      <c r="C600" s="6"/>
      <c r="D600" s="6"/>
      <c r="E600" s="6"/>
    </row>
    <row r="601" spans="1:5" x14ac:dyDescent="0.25">
      <c r="A601" s="6"/>
      <c r="B601" s="6"/>
      <c r="C601" s="6"/>
      <c r="D601" s="6"/>
      <c r="E601" s="6"/>
    </row>
    <row r="602" spans="1:5" x14ac:dyDescent="0.25">
      <c r="A602" s="6"/>
      <c r="B602" s="6"/>
      <c r="C602" s="6"/>
      <c r="D602" s="6"/>
      <c r="E602" s="6"/>
    </row>
    <row r="603" spans="1:5" x14ac:dyDescent="0.25">
      <c r="A603" s="6"/>
      <c r="B603" s="6"/>
      <c r="C603" s="6"/>
      <c r="D603" s="6"/>
      <c r="E603" s="6"/>
    </row>
    <row r="604" spans="1:5" x14ac:dyDescent="0.25">
      <c r="A604" s="6"/>
      <c r="B604" s="6"/>
      <c r="C604" s="6"/>
      <c r="D604" s="6"/>
      <c r="E604" s="6"/>
    </row>
    <row r="605" spans="1:5" x14ac:dyDescent="0.25">
      <c r="A605" s="6"/>
      <c r="B605" s="6"/>
      <c r="C605" s="6"/>
      <c r="D605" s="6"/>
      <c r="E605" s="6"/>
    </row>
    <row r="606" spans="1:5" x14ac:dyDescent="0.25">
      <c r="A606" s="6"/>
      <c r="B606" s="6"/>
      <c r="C606" s="6"/>
      <c r="D606" s="6"/>
      <c r="E606" s="6"/>
    </row>
    <row r="607" spans="1:5" x14ac:dyDescent="0.25">
      <c r="A607" s="6"/>
      <c r="B607" s="6"/>
      <c r="C607" s="6"/>
      <c r="D607" s="6"/>
      <c r="E607" s="6"/>
    </row>
    <row r="608" spans="1:5" x14ac:dyDescent="0.25">
      <c r="A608" s="6"/>
      <c r="B608" s="6"/>
      <c r="C608" s="6"/>
      <c r="D608" s="6"/>
      <c r="E608" s="6"/>
    </row>
    <row r="609" spans="1:5" x14ac:dyDescent="0.25">
      <c r="A609" s="6"/>
      <c r="B609" s="6"/>
      <c r="C609" s="6"/>
      <c r="D609" s="6"/>
      <c r="E609" s="6"/>
    </row>
    <row r="610" spans="1:5" x14ac:dyDescent="0.25">
      <c r="A610" s="6"/>
      <c r="B610" s="6"/>
      <c r="C610" s="6"/>
      <c r="D610" s="6"/>
      <c r="E610" s="6"/>
    </row>
    <row r="611" spans="1:5" x14ac:dyDescent="0.25">
      <c r="A611" s="6"/>
      <c r="B611" s="6"/>
      <c r="C611" s="6"/>
      <c r="D611" s="6"/>
      <c r="E611" s="6"/>
    </row>
    <row r="612" spans="1:5" x14ac:dyDescent="0.25">
      <c r="A612" s="6"/>
      <c r="B612" s="6"/>
      <c r="C612" s="6"/>
      <c r="D612" s="6"/>
      <c r="E612" s="6"/>
    </row>
    <row r="613" spans="1:5" x14ac:dyDescent="0.25">
      <c r="A613" s="6"/>
      <c r="B613" s="6"/>
      <c r="C613" s="6"/>
      <c r="D613" s="6"/>
      <c r="E613" s="6"/>
    </row>
    <row r="614" spans="1:5" x14ac:dyDescent="0.25">
      <c r="A614" s="6"/>
      <c r="B614" s="6"/>
      <c r="C614" s="6"/>
      <c r="D614" s="6"/>
      <c r="E614" s="6"/>
    </row>
    <row r="615" spans="1:5" x14ac:dyDescent="0.25">
      <c r="A615" s="6"/>
      <c r="B615" s="6"/>
      <c r="C615" s="6"/>
      <c r="D615" s="6"/>
      <c r="E615" s="6"/>
    </row>
    <row r="616" spans="1:5" x14ac:dyDescent="0.25">
      <c r="A616" s="6"/>
      <c r="B616" s="6"/>
      <c r="C616" s="6"/>
      <c r="D616" s="6"/>
      <c r="E616" s="6"/>
    </row>
    <row r="617" spans="1:5" x14ac:dyDescent="0.25">
      <c r="A617" s="6"/>
      <c r="B617" s="6"/>
      <c r="C617" s="6"/>
      <c r="D617" s="6"/>
      <c r="E617" s="6"/>
    </row>
    <row r="618" spans="1:5" x14ac:dyDescent="0.25">
      <c r="A618" s="6"/>
      <c r="B618" s="6"/>
      <c r="C618" s="6"/>
      <c r="D618" s="6"/>
      <c r="E618" s="6"/>
    </row>
    <row r="619" spans="1:5" x14ac:dyDescent="0.25">
      <c r="A619" s="6"/>
      <c r="B619" s="6"/>
      <c r="C619" s="6"/>
      <c r="D619" s="6"/>
      <c r="E619" s="6"/>
    </row>
    <row r="620" spans="1:5" x14ac:dyDescent="0.25">
      <c r="A620" s="6"/>
      <c r="B620" s="6"/>
      <c r="C620" s="6"/>
      <c r="D620" s="6"/>
      <c r="E620" s="6"/>
    </row>
    <row r="621" spans="1:5" x14ac:dyDescent="0.25">
      <c r="A621" s="6"/>
      <c r="B621" s="6"/>
      <c r="C621" s="6"/>
      <c r="D621" s="6"/>
      <c r="E621" s="6"/>
    </row>
    <row r="622" spans="1:5" x14ac:dyDescent="0.25">
      <c r="A622" s="6"/>
      <c r="B622" s="6"/>
      <c r="C622" s="6"/>
      <c r="D622" s="6"/>
      <c r="E622" s="6"/>
    </row>
    <row r="623" spans="1:5" x14ac:dyDescent="0.25">
      <c r="A623" s="6"/>
      <c r="B623" s="6"/>
      <c r="C623" s="6"/>
      <c r="D623" s="6"/>
      <c r="E623" s="6"/>
    </row>
    <row r="624" spans="1:5" x14ac:dyDescent="0.25">
      <c r="A624" s="6"/>
      <c r="B624" s="6"/>
      <c r="C624" s="6"/>
      <c r="D624" s="6"/>
      <c r="E624" s="6"/>
    </row>
    <row r="625" spans="1:5" x14ac:dyDescent="0.25">
      <c r="A625" s="6"/>
      <c r="B625" s="6"/>
      <c r="C625" s="6"/>
      <c r="D625" s="6"/>
      <c r="E625" s="6"/>
    </row>
    <row r="626" spans="1:5" x14ac:dyDescent="0.25">
      <c r="A626" s="6"/>
      <c r="B626" s="6"/>
      <c r="C626" s="6"/>
      <c r="D626" s="6"/>
      <c r="E626" s="6"/>
    </row>
    <row r="627" spans="1:5" x14ac:dyDescent="0.25">
      <c r="A627" s="6"/>
      <c r="B627" s="6"/>
      <c r="C627" s="6"/>
      <c r="D627" s="6"/>
      <c r="E627" s="6"/>
    </row>
    <row r="628" spans="1:5" x14ac:dyDescent="0.25">
      <c r="A628" s="6"/>
      <c r="B628" s="6"/>
      <c r="C628" s="6"/>
      <c r="D628" s="6"/>
      <c r="E628" s="6"/>
    </row>
    <row r="629" spans="1:5" x14ac:dyDescent="0.25">
      <c r="A629" s="6"/>
      <c r="B629" s="6"/>
      <c r="C629" s="6"/>
      <c r="D629" s="6"/>
      <c r="E629" s="6"/>
    </row>
    <row r="630" spans="1:5" x14ac:dyDescent="0.25">
      <c r="A630" s="6"/>
      <c r="B630" s="6"/>
      <c r="C630" s="6"/>
      <c r="D630" s="6"/>
      <c r="E630" s="6"/>
    </row>
    <row r="631" spans="1:5" x14ac:dyDescent="0.25">
      <c r="A631" s="6"/>
      <c r="B631" s="6"/>
      <c r="C631" s="6"/>
      <c r="D631" s="6"/>
      <c r="E631" s="6"/>
    </row>
    <row r="632" spans="1:5" x14ac:dyDescent="0.25">
      <c r="A632" s="6"/>
      <c r="B632" s="6"/>
      <c r="C632" s="6"/>
      <c r="D632" s="6"/>
      <c r="E632" s="6"/>
    </row>
    <row r="633" spans="1:5" x14ac:dyDescent="0.25">
      <c r="A633" s="6"/>
      <c r="B633" s="6"/>
      <c r="C633" s="6"/>
      <c r="D633" s="6"/>
      <c r="E633" s="6"/>
    </row>
    <row r="634" spans="1:5" x14ac:dyDescent="0.25">
      <c r="A634" s="6"/>
      <c r="B634" s="6"/>
      <c r="C634" s="6"/>
      <c r="D634" s="6"/>
      <c r="E634" s="6"/>
    </row>
    <row r="635" spans="1:5" x14ac:dyDescent="0.25">
      <c r="A635" s="6"/>
      <c r="B635" s="6"/>
      <c r="C635" s="6"/>
      <c r="D635" s="6"/>
      <c r="E635" s="6"/>
    </row>
    <row r="636" spans="1:5" x14ac:dyDescent="0.25">
      <c r="A636" s="6"/>
      <c r="B636" s="6"/>
      <c r="C636" s="6"/>
      <c r="D636" s="6"/>
      <c r="E636" s="6"/>
    </row>
    <row r="637" spans="1:5" x14ac:dyDescent="0.25">
      <c r="A637" s="6"/>
      <c r="B637" s="6"/>
      <c r="C637" s="6"/>
      <c r="D637" s="6"/>
      <c r="E637" s="6"/>
    </row>
    <row r="638" spans="1:5" x14ac:dyDescent="0.25">
      <c r="A638" s="6"/>
      <c r="B638" s="6"/>
      <c r="C638" s="6"/>
      <c r="D638" s="6"/>
      <c r="E638" s="6"/>
    </row>
    <row r="639" spans="1:5" x14ac:dyDescent="0.25">
      <c r="A639" s="6"/>
      <c r="B639" s="6"/>
      <c r="C639" s="6"/>
      <c r="D639" s="6"/>
      <c r="E639" s="6"/>
    </row>
    <row r="640" spans="1:5" x14ac:dyDescent="0.25">
      <c r="A640" s="6"/>
      <c r="B640" s="6"/>
      <c r="C640" s="6"/>
      <c r="D640" s="6"/>
      <c r="E640" s="6"/>
    </row>
    <row r="641" spans="1:5" x14ac:dyDescent="0.25">
      <c r="A641" s="6"/>
      <c r="B641" s="6"/>
      <c r="C641" s="6"/>
      <c r="D641" s="6"/>
      <c r="E641" s="6"/>
    </row>
    <row r="642" spans="1:5" x14ac:dyDescent="0.25">
      <c r="A642" s="6"/>
      <c r="B642" s="6"/>
      <c r="C642" s="6"/>
      <c r="D642" s="6"/>
      <c r="E642" s="6"/>
    </row>
    <row r="643" spans="1:5" x14ac:dyDescent="0.25">
      <c r="A643" s="6"/>
      <c r="B643" s="6"/>
      <c r="C643" s="6"/>
      <c r="D643" s="6"/>
      <c r="E643" s="6"/>
    </row>
    <row r="644" spans="1:5" x14ac:dyDescent="0.25">
      <c r="A644" s="6"/>
      <c r="B644" s="6"/>
      <c r="C644" s="6"/>
      <c r="D644" s="6"/>
      <c r="E644" s="6"/>
    </row>
    <row r="645" spans="1:5" x14ac:dyDescent="0.25">
      <c r="A645" s="6"/>
      <c r="B645" s="6"/>
      <c r="C645" s="6"/>
      <c r="D645" s="6"/>
      <c r="E645" s="6"/>
    </row>
    <row r="646" spans="1:5" x14ac:dyDescent="0.25">
      <c r="A646" s="6"/>
      <c r="B646" s="6"/>
      <c r="C646" s="6"/>
      <c r="D646" s="6"/>
      <c r="E646" s="6"/>
    </row>
    <row r="647" spans="1:5" x14ac:dyDescent="0.25">
      <c r="A647" s="6"/>
      <c r="B647" s="6"/>
      <c r="C647" s="6"/>
      <c r="D647" s="6"/>
      <c r="E647" s="6"/>
    </row>
    <row r="648" spans="1:5" x14ac:dyDescent="0.25">
      <c r="A648" s="6"/>
      <c r="B648" s="6"/>
      <c r="C648" s="6"/>
      <c r="D648" s="6"/>
      <c r="E648" s="6"/>
    </row>
    <row r="649" spans="1:5" x14ac:dyDescent="0.25">
      <c r="A649" s="6"/>
      <c r="B649" s="6"/>
      <c r="C649" s="6"/>
      <c r="D649" s="6"/>
      <c r="E649" s="6"/>
    </row>
    <row r="650" spans="1:5" x14ac:dyDescent="0.25">
      <c r="A650" s="6"/>
      <c r="B650" s="6"/>
      <c r="C650" s="6"/>
      <c r="D650" s="6"/>
      <c r="E650" s="6"/>
    </row>
    <row r="651" spans="1:5" x14ac:dyDescent="0.25">
      <c r="A651" s="6"/>
      <c r="B651" s="6"/>
      <c r="C651" s="6"/>
      <c r="D651" s="6"/>
      <c r="E651" s="6"/>
    </row>
    <row r="652" spans="1:5" x14ac:dyDescent="0.25">
      <c r="A652" s="6"/>
      <c r="B652" s="6"/>
      <c r="C652" s="6"/>
      <c r="D652" s="6"/>
      <c r="E652" s="6"/>
    </row>
    <row r="653" spans="1:5" x14ac:dyDescent="0.25">
      <c r="A653" s="6"/>
      <c r="B653" s="6"/>
      <c r="C653" s="6"/>
      <c r="D653" s="6"/>
      <c r="E653" s="6"/>
    </row>
    <row r="654" spans="1:5" x14ac:dyDescent="0.25">
      <c r="A654" s="6"/>
      <c r="B654" s="6"/>
      <c r="C654" s="6"/>
      <c r="D654" s="6"/>
      <c r="E654" s="6"/>
    </row>
    <row r="655" spans="1:5" x14ac:dyDescent="0.25">
      <c r="A655" s="6"/>
      <c r="B655" s="6"/>
      <c r="C655" s="6"/>
      <c r="D655" s="6"/>
      <c r="E655" s="6"/>
    </row>
    <row r="656" spans="1:5" x14ac:dyDescent="0.25">
      <c r="A656" s="6"/>
      <c r="B656" s="6"/>
      <c r="C656" s="6"/>
      <c r="D656" s="6"/>
      <c r="E656" s="6"/>
    </row>
    <row r="657" spans="1:5" x14ac:dyDescent="0.25">
      <c r="A657" s="6"/>
      <c r="B657" s="6"/>
      <c r="C657" s="6"/>
      <c r="D657" s="6"/>
      <c r="E657" s="6"/>
    </row>
    <row r="658" spans="1:5" x14ac:dyDescent="0.25">
      <c r="A658" s="6"/>
      <c r="B658" s="6"/>
      <c r="C658" s="6"/>
      <c r="D658" s="6"/>
      <c r="E658" s="6"/>
    </row>
    <row r="659" spans="1:5" x14ac:dyDescent="0.25">
      <c r="A659" s="6"/>
      <c r="B659" s="6"/>
      <c r="C659" s="6"/>
      <c r="D659" s="6"/>
      <c r="E659" s="6"/>
    </row>
    <row r="660" spans="1:5" x14ac:dyDescent="0.25">
      <c r="A660" s="6"/>
      <c r="B660" s="6"/>
      <c r="C660" s="6"/>
      <c r="D660" s="6"/>
      <c r="E660" s="6"/>
    </row>
    <row r="661" spans="1:5" x14ac:dyDescent="0.25">
      <c r="A661" s="6"/>
      <c r="B661" s="6"/>
      <c r="C661" s="6"/>
      <c r="D661" s="6"/>
      <c r="E661" s="6"/>
    </row>
    <row r="662" spans="1:5" x14ac:dyDescent="0.25">
      <c r="A662" s="6"/>
      <c r="B662" s="6"/>
      <c r="C662" s="6"/>
      <c r="D662" s="6"/>
      <c r="E662" s="6"/>
    </row>
    <row r="663" spans="1:5" x14ac:dyDescent="0.25">
      <c r="A663" s="6"/>
      <c r="B663" s="6"/>
      <c r="C663" s="6"/>
      <c r="D663" s="6"/>
      <c r="E663" s="6"/>
    </row>
    <row r="664" spans="1:5" x14ac:dyDescent="0.25">
      <c r="A664" s="6"/>
      <c r="B664" s="6"/>
      <c r="C664" s="6"/>
      <c r="D664" s="6"/>
      <c r="E664" s="6"/>
    </row>
    <row r="665" spans="1:5" x14ac:dyDescent="0.25">
      <c r="A665" s="6"/>
      <c r="B665" s="6"/>
      <c r="C665" s="6"/>
      <c r="D665" s="6"/>
      <c r="E665" s="6"/>
    </row>
    <row r="666" spans="1:5" x14ac:dyDescent="0.25">
      <c r="A666" s="6"/>
      <c r="B666" s="6"/>
      <c r="C666" s="6"/>
      <c r="D666" s="6"/>
      <c r="E666" s="6"/>
    </row>
    <row r="667" spans="1:5" x14ac:dyDescent="0.25">
      <c r="A667" s="6"/>
      <c r="B667" s="6"/>
      <c r="C667" s="6"/>
      <c r="D667" s="6"/>
      <c r="E667" s="6"/>
    </row>
    <row r="668" spans="1:5" x14ac:dyDescent="0.25">
      <c r="A668" s="6"/>
      <c r="B668" s="6"/>
      <c r="C668" s="6"/>
      <c r="D668" s="6"/>
      <c r="E668" s="6"/>
    </row>
    <row r="669" spans="1:5" x14ac:dyDescent="0.25">
      <c r="A669" s="6"/>
      <c r="B669" s="6"/>
      <c r="C669" s="6"/>
      <c r="D669" s="6"/>
      <c r="E669" s="6"/>
    </row>
    <row r="670" spans="1:5" x14ac:dyDescent="0.25">
      <c r="A670" s="6"/>
      <c r="B670" s="6"/>
      <c r="C670" s="6"/>
      <c r="D670" s="6"/>
      <c r="E670" s="6"/>
    </row>
    <row r="671" spans="1:5" x14ac:dyDescent="0.25">
      <c r="A671" s="6"/>
      <c r="B671" s="6"/>
      <c r="C671" s="6"/>
      <c r="D671" s="6"/>
      <c r="E671" s="6"/>
    </row>
    <row r="672" spans="1:5" x14ac:dyDescent="0.25">
      <c r="A672" s="6"/>
      <c r="B672" s="6"/>
      <c r="C672" s="6"/>
      <c r="D672" s="6"/>
      <c r="E672" s="6"/>
    </row>
    <row r="673" spans="1:5" x14ac:dyDescent="0.25">
      <c r="A673" s="6"/>
      <c r="B673" s="6"/>
      <c r="C673" s="6"/>
      <c r="D673" s="6"/>
      <c r="E673" s="6"/>
    </row>
    <row r="674" spans="1:5" x14ac:dyDescent="0.25">
      <c r="A674" s="6"/>
      <c r="B674" s="6"/>
      <c r="C674" s="6"/>
      <c r="D674" s="6"/>
      <c r="E674" s="6"/>
    </row>
    <row r="675" spans="1:5" x14ac:dyDescent="0.25">
      <c r="A675" s="6"/>
      <c r="B675" s="6"/>
      <c r="C675" s="6"/>
      <c r="D675" s="6"/>
      <c r="E675" s="6"/>
    </row>
    <row r="676" spans="1:5" x14ac:dyDescent="0.25">
      <c r="A676" s="6"/>
      <c r="B676" s="6"/>
      <c r="C676" s="6"/>
      <c r="D676" s="6"/>
      <c r="E676" s="6"/>
    </row>
    <row r="677" spans="1:5" x14ac:dyDescent="0.25">
      <c r="A677" s="6"/>
      <c r="B677" s="6"/>
      <c r="C677" s="6"/>
      <c r="D677" s="6"/>
      <c r="E677" s="6"/>
    </row>
    <row r="678" spans="1:5" x14ac:dyDescent="0.25">
      <c r="A678" s="6"/>
      <c r="B678" s="6"/>
      <c r="C678" s="6"/>
      <c r="D678" s="6"/>
      <c r="E678" s="6"/>
    </row>
    <row r="679" spans="1:5" x14ac:dyDescent="0.25">
      <c r="A679" s="6"/>
      <c r="B679" s="6"/>
      <c r="C679" s="6"/>
      <c r="D679" s="6"/>
      <c r="E679" s="6"/>
    </row>
    <row r="680" spans="1:5" x14ac:dyDescent="0.25">
      <c r="A680" s="6"/>
      <c r="B680" s="6"/>
      <c r="C680" s="6"/>
      <c r="D680" s="6"/>
      <c r="E680" s="6"/>
    </row>
    <row r="681" spans="1:5" x14ac:dyDescent="0.25">
      <c r="A681" s="6"/>
      <c r="B681" s="6"/>
      <c r="C681" s="6"/>
      <c r="D681" s="6"/>
      <c r="E681" s="6"/>
    </row>
    <row r="682" spans="1:5" x14ac:dyDescent="0.25">
      <c r="A682" s="6"/>
      <c r="B682" s="6"/>
      <c r="C682" s="6"/>
      <c r="D682" s="6"/>
      <c r="E682" s="6"/>
    </row>
    <row r="683" spans="1:5" x14ac:dyDescent="0.25">
      <c r="A683" s="6"/>
      <c r="B683" s="6"/>
      <c r="C683" s="6"/>
      <c r="D683" s="6"/>
      <c r="E683" s="6"/>
    </row>
    <row r="684" spans="1:5" x14ac:dyDescent="0.25">
      <c r="A684" s="6"/>
      <c r="B684" s="6"/>
      <c r="C684" s="6"/>
      <c r="D684" s="6"/>
      <c r="E684" s="6"/>
    </row>
    <row r="685" spans="1:5" x14ac:dyDescent="0.25">
      <c r="A685" s="6"/>
      <c r="B685" s="6"/>
      <c r="C685" s="6"/>
      <c r="D685" s="6"/>
      <c r="E685" s="6"/>
    </row>
    <row r="686" spans="1:5" x14ac:dyDescent="0.25">
      <c r="A686" s="6"/>
      <c r="B686" s="6"/>
      <c r="C686" s="6"/>
      <c r="D686" s="6"/>
      <c r="E686" s="6"/>
    </row>
    <row r="687" spans="1:5" x14ac:dyDescent="0.25">
      <c r="A687" s="6"/>
      <c r="B687" s="6"/>
      <c r="C687" s="6"/>
      <c r="D687" s="6"/>
      <c r="E687" s="6"/>
    </row>
    <row r="688" spans="1:5" x14ac:dyDescent="0.25">
      <c r="A688" s="6"/>
      <c r="B688" s="6"/>
      <c r="C688" s="6"/>
      <c r="D688" s="6"/>
      <c r="E688" s="6"/>
    </row>
    <row r="689" spans="1:5" x14ac:dyDescent="0.25">
      <c r="A689" s="6"/>
      <c r="B689" s="6"/>
      <c r="C689" s="6"/>
      <c r="D689" s="6"/>
      <c r="E689" s="6"/>
    </row>
    <row r="690" spans="1:5" x14ac:dyDescent="0.25">
      <c r="A690" s="6"/>
      <c r="B690" s="6"/>
      <c r="C690" s="6"/>
      <c r="D690" s="6"/>
      <c r="E690" s="6"/>
    </row>
    <row r="691" spans="1:5" x14ac:dyDescent="0.25">
      <c r="A691" s="6"/>
      <c r="B691" s="6"/>
      <c r="C691" s="6"/>
      <c r="D691" s="6"/>
      <c r="E691" s="6"/>
    </row>
    <row r="692" spans="1:5" x14ac:dyDescent="0.25">
      <c r="A692" s="6"/>
      <c r="B692" s="6"/>
      <c r="C692" s="6"/>
      <c r="D692" s="6"/>
      <c r="E692" s="6"/>
    </row>
    <row r="693" spans="1:5" x14ac:dyDescent="0.25">
      <c r="A693" s="6"/>
      <c r="B693" s="6"/>
      <c r="C693" s="6"/>
      <c r="D693" s="6"/>
      <c r="E693" s="6"/>
    </row>
    <row r="694" spans="1:5" x14ac:dyDescent="0.25">
      <c r="A694" s="6"/>
      <c r="B694" s="6"/>
      <c r="C694" s="6"/>
      <c r="D694" s="6"/>
      <c r="E694" s="6"/>
    </row>
    <row r="695" spans="1:5" x14ac:dyDescent="0.25">
      <c r="A695" s="6"/>
      <c r="B695" s="6"/>
      <c r="C695" s="6"/>
      <c r="D695" s="6"/>
      <c r="E695" s="6"/>
    </row>
    <row r="696" spans="1:5" x14ac:dyDescent="0.25">
      <c r="A696" s="6"/>
      <c r="B696" s="6"/>
      <c r="C696" s="6"/>
      <c r="D696" s="6"/>
      <c r="E696" s="6"/>
    </row>
    <row r="697" spans="1:5" x14ac:dyDescent="0.25">
      <c r="A697" s="6"/>
      <c r="B697" s="6"/>
      <c r="C697" s="6"/>
      <c r="D697" s="6"/>
      <c r="E697" s="6"/>
    </row>
    <row r="698" spans="1:5" x14ac:dyDescent="0.25">
      <c r="A698" s="6"/>
      <c r="B698" s="6"/>
      <c r="C698" s="6"/>
      <c r="D698" s="6"/>
      <c r="E698" s="6"/>
    </row>
    <row r="699" spans="1:5" x14ac:dyDescent="0.25">
      <c r="A699" s="6"/>
      <c r="B699" s="6"/>
      <c r="C699" s="6"/>
      <c r="D699" s="6"/>
      <c r="E699" s="6"/>
    </row>
    <row r="700" spans="1:5" x14ac:dyDescent="0.25">
      <c r="A700" s="6"/>
      <c r="B700" s="6"/>
      <c r="C700" s="6"/>
      <c r="D700" s="6"/>
      <c r="E700" s="6"/>
    </row>
    <row r="701" spans="1:5" x14ac:dyDescent="0.25">
      <c r="A701" s="6"/>
      <c r="B701" s="6"/>
      <c r="C701" s="6"/>
      <c r="D701" s="6"/>
      <c r="E701" s="6"/>
    </row>
    <row r="702" spans="1:5" x14ac:dyDescent="0.25">
      <c r="A702" s="6"/>
      <c r="B702" s="6"/>
      <c r="C702" s="6"/>
      <c r="D702" s="6"/>
      <c r="E702" s="6"/>
    </row>
    <row r="703" spans="1:5" x14ac:dyDescent="0.25">
      <c r="A703" s="6"/>
      <c r="B703" s="6"/>
      <c r="C703" s="6"/>
      <c r="D703" s="6"/>
      <c r="E703" s="6"/>
    </row>
    <row r="704" spans="1:5" x14ac:dyDescent="0.25">
      <c r="A704" s="6"/>
      <c r="B704" s="6"/>
      <c r="C704" s="6"/>
      <c r="D704" s="6"/>
      <c r="E704" s="6"/>
    </row>
    <row r="705" spans="1:5" x14ac:dyDescent="0.25">
      <c r="A705" s="6"/>
      <c r="B705" s="6"/>
      <c r="C705" s="6"/>
      <c r="D705" s="6"/>
      <c r="E705" s="6"/>
    </row>
    <row r="706" spans="1:5" x14ac:dyDescent="0.25">
      <c r="A706" s="6"/>
      <c r="B706" s="6"/>
      <c r="C706" s="6"/>
      <c r="D706" s="6"/>
      <c r="E706" s="6"/>
    </row>
    <row r="707" spans="1:5" x14ac:dyDescent="0.25">
      <c r="A707" s="6"/>
      <c r="B707" s="6"/>
      <c r="C707" s="6"/>
      <c r="D707" s="6"/>
      <c r="E707" s="6"/>
    </row>
    <row r="708" spans="1:5" x14ac:dyDescent="0.25">
      <c r="A708" s="6"/>
      <c r="B708" s="6"/>
      <c r="C708" s="6"/>
      <c r="D708" s="6"/>
      <c r="E708" s="6"/>
    </row>
    <row r="709" spans="1:5" x14ac:dyDescent="0.25">
      <c r="A709" s="6"/>
      <c r="B709" s="6"/>
      <c r="C709" s="6"/>
      <c r="D709" s="6"/>
      <c r="E709" s="6"/>
    </row>
    <row r="710" spans="1:5" x14ac:dyDescent="0.25">
      <c r="A710" s="6"/>
      <c r="B710" s="6"/>
      <c r="C710" s="6"/>
      <c r="D710" s="6"/>
      <c r="E710" s="6"/>
    </row>
    <row r="711" spans="1:5" x14ac:dyDescent="0.25">
      <c r="A711" s="6"/>
      <c r="B711" s="6"/>
      <c r="C711" s="6"/>
      <c r="D711" s="6"/>
      <c r="E711" s="6"/>
    </row>
    <row r="712" spans="1:5" x14ac:dyDescent="0.25">
      <c r="A712" s="6"/>
      <c r="B712" s="6"/>
      <c r="C712" s="6"/>
      <c r="D712" s="6"/>
      <c r="E712" s="6"/>
    </row>
    <row r="713" spans="1:5" x14ac:dyDescent="0.25">
      <c r="A713" s="6"/>
      <c r="B713" s="6"/>
      <c r="C713" s="6"/>
      <c r="D713" s="6"/>
      <c r="E713" s="6"/>
    </row>
    <row r="714" spans="1:5" x14ac:dyDescent="0.25">
      <c r="A714" s="6"/>
      <c r="B714" s="6"/>
      <c r="C714" s="6"/>
      <c r="D714" s="6"/>
      <c r="E714" s="6"/>
    </row>
    <row r="715" spans="1:5" x14ac:dyDescent="0.25">
      <c r="A715" s="6"/>
      <c r="B715" s="6"/>
      <c r="C715" s="6"/>
      <c r="D715" s="6"/>
      <c r="E715" s="6"/>
    </row>
    <row r="716" spans="1:5" x14ac:dyDescent="0.25">
      <c r="A716" s="6"/>
      <c r="B716" s="6"/>
      <c r="C716" s="6"/>
      <c r="D716" s="6"/>
      <c r="E716" s="6"/>
    </row>
    <row r="717" spans="1:5" x14ac:dyDescent="0.25">
      <c r="A717" s="6"/>
      <c r="B717" s="6"/>
      <c r="C717" s="6"/>
      <c r="D717" s="6"/>
      <c r="E717" s="6"/>
    </row>
    <row r="718" spans="1:5" x14ac:dyDescent="0.25">
      <c r="A718" s="6"/>
      <c r="B718" s="6"/>
      <c r="C718" s="6"/>
      <c r="D718" s="6"/>
      <c r="E718" s="6"/>
    </row>
    <row r="719" spans="1:5" x14ac:dyDescent="0.25">
      <c r="A719" s="6"/>
      <c r="B719" s="6"/>
      <c r="C719" s="6"/>
      <c r="D719" s="6"/>
      <c r="E719" s="6"/>
    </row>
    <row r="720" spans="1:5" x14ac:dyDescent="0.25">
      <c r="A720" s="6"/>
      <c r="B720" s="6"/>
      <c r="C720" s="6"/>
      <c r="D720" s="6"/>
      <c r="E720" s="6"/>
    </row>
    <row r="721" spans="1:5" x14ac:dyDescent="0.25">
      <c r="A721" s="6"/>
      <c r="B721" s="6"/>
      <c r="C721" s="6"/>
      <c r="D721" s="6"/>
      <c r="E721" s="6"/>
    </row>
    <row r="722" spans="1:5" x14ac:dyDescent="0.25">
      <c r="A722" s="6"/>
      <c r="B722" s="6"/>
      <c r="C722" s="6"/>
      <c r="D722" s="6"/>
      <c r="E722" s="6"/>
    </row>
    <row r="723" spans="1:5" x14ac:dyDescent="0.25">
      <c r="A723" s="6"/>
      <c r="B723" s="6"/>
      <c r="C723" s="6"/>
      <c r="D723" s="6"/>
      <c r="E723" s="6"/>
    </row>
    <row r="724" spans="1:5" x14ac:dyDescent="0.25">
      <c r="A724" s="6"/>
      <c r="B724" s="6"/>
      <c r="C724" s="6"/>
      <c r="D724" s="6"/>
      <c r="E724" s="6"/>
    </row>
    <row r="725" spans="1:5" x14ac:dyDescent="0.25">
      <c r="A725" s="6"/>
      <c r="B725" s="6"/>
      <c r="C725" s="6"/>
      <c r="D725" s="6"/>
      <c r="E725" s="6"/>
    </row>
    <row r="726" spans="1:5" x14ac:dyDescent="0.25">
      <c r="A726" s="6"/>
      <c r="B726" s="6"/>
      <c r="C726" s="6"/>
      <c r="D726" s="6"/>
      <c r="E726" s="6"/>
    </row>
    <row r="727" spans="1:5" x14ac:dyDescent="0.25">
      <c r="A727" s="6"/>
      <c r="B727" s="6"/>
      <c r="C727" s="6"/>
      <c r="D727" s="6"/>
      <c r="E727" s="6"/>
    </row>
    <row r="728" spans="1:5" x14ac:dyDescent="0.25">
      <c r="A728" s="6"/>
      <c r="B728" s="6"/>
      <c r="C728" s="6"/>
      <c r="D728" s="6"/>
      <c r="E728" s="6"/>
    </row>
    <row r="729" spans="1:5" x14ac:dyDescent="0.25">
      <c r="A729" s="6"/>
      <c r="B729" s="6"/>
      <c r="C729" s="6"/>
      <c r="D729" s="6"/>
      <c r="E729" s="6"/>
    </row>
    <row r="730" spans="1:5" x14ac:dyDescent="0.25">
      <c r="A730" s="6"/>
      <c r="B730" s="6"/>
      <c r="C730" s="6"/>
      <c r="D730" s="6"/>
      <c r="E730" s="6"/>
    </row>
    <row r="731" spans="1:5" x14ac:dyDescent="0.25">
      <c r="A731" s="6"/>
      <c r="B731" s="6"/>
      <c r="C731" s="6"/>
      <c r="D731" s="6"/>
      <c r="E731" s="6"/>
    </row>
    <row r="732" spans="1:5" x14ac:dyDescent="0.25">
      <c r="A732" s="6"/>
      <c r="B732" s="6"/>
      <c r="C732" s="6"/>
      <c r="D732" s="6"/>
      <c r="E732" s="6"/>
    </row>
    <row r="733" spans="1:5" x14ac:dyDescent="0.25">
      <c r="A733" s="6"/>
      <c r="B733" s="6"/>
      <c r="C733" s="6"/>
      <c r="D733" s="6"/>
      <c r="E733" s="6"/>
    </row>
    <row r="734" spans="1:5" x14ac:dyDescent="0.25">
      <c r="A734" s="6"/>
      <c r="B734" s="6"/>
      <c r="C734" s="6"/>
      <c r="D734" s="6"/>
      <c r="E734" s="6"/>
    </row>
    <row r="735" spans="1:5" x14ac:dyDescent="0.25">
      <c r="A735" s="6"/>
      <c r="B735" s="6"/>
      <c r="C735" s="6"/>
      <c r="D735" s="6"/>
      <c r="E735" s="6"/>
    </row>
    <row r="736" spans="1:5" x14ac:dyDescent="0.25">
      <c r="A736" s="6"/>
      <c r="B736" s="6"/>
      <c r="C736" s="6"/>
      <c r="D736" s="6"/>
      <c r="E736" s="6"/>
    </row>
    <row r="737" spans="1:5" x14ac:dyDescent="0.25">
      <c r="A737" s="6"/>
      <c r="B737" s="6"/>
      <c r="C737" s="6"/>
      <c r="D737" s="6"/>
      <c r="E737" s="6"/>
    </row>
    <row r="738" spans="1:5" x14ac:dyDescent="0.25">
      <c r="A738" s="6"/>
      <c r="B738" s="6"/>
      <c r="C738" s="6"/>
      <c r="D738" s="6"/>
      <c r="E738" s="6"/>
    </row>
    <row r="739" spans="1:5" x14ac:dyDescent="0.25">
      <c r="A739" s="6"/>
      <c r="B739" s="6"/>
      <c r="C739" s="6"/>
      <c r="D739" s="6"/>
      <c r="E739" s="6"/>
    </row>
    <row r="740" spans="1:5" x14ac:dyDescent="0.25">
      <c r="A740" s="6"/>
      <c r="B740" s="6"/>
      <c r="C740" s="6"/>
      <c r="D740" s="6"/>
      <c r="E740" s="6"/>
    </row>
    <row r="741" spans="1:5" x14ac:dyDescent="0.25">
      <c r="A741" s="6"/>
      <c r="B741" s="6"/>
      <c r="C741" s="6"/>
      <c r="D741" s="6"/>
      <c r="E741" s="6"/>
    </row>
    <row r="742" spans="1:5" x14ac:dyDescent="0.25">
      <c r="A742" s="6"/>
      <c r="B742" s="6"/>
      <c r="C742" s="6"/>
      <c r="D742" s="6"/>
      <c r="E742" s="6"/>
    </row>
    <row r="743" spans="1:5" x14ac:dyDescent="0.25">
      <c r="A743" s="6"/>
      <c r="B743" s="6"/>
      <c r="C743" s="6"/>
      <c r="D743" s="6"/>
      <c r="E743" s="6"/>
    </row>
    <row r="744" spans="1:5" x14ac:dyDescent="0.25">
      <c r="A744" s="6"/>
      <c r="B744" s="6"/>
      <c r="C744" s="6"/>
      <c r="D744" s="6"/>
      <c r="E744" s="6"/>
    </row>
    <row r="745" spans="1:5" x14ac:dyDescent="0.25">
      <c r="A745" s="6"/>
      <c r="B745" s="6"/>
      <c r="C745" s="6"/>
      <c r="D745" s="6"/>
      <c r="E745" s="6"/>
    </row>
    <row r="746" spans="1:5" x14ac:dyDescent="0.25">
      <c r="A746" s="6"/>
      <c r="B746" s="6"/>
      <c r="C746" s="6"/>
      <c r="D746" s="6"/>
      <c r="E746" s="6"/>
    </row>
    <row r="747" spans="1:5" x14ac:dyDescent="0.25">
      <c r="A747" s="6"/>
      <c r="B747" s="6"/>
      <c r="C747" s="6"/>
      <c r="D747" s="6"/>
      <c r="E747" s="6"/>
    </row>
    <row r="748" spans="1:5" x14ac:dyDescent="0.25">
      <c r="A748" s="6"/>
      <c r="B748" s="6"/>
      <c r="C748" s="6"/>
      <c r="D748" s="6"/>
      <c r="E748" s="6"/>
    </row>
    <row r="749" spans="1:5" x14ac:dyDescent="0.25">
      <c r="A749" s="6"/>
      <c r="B749" s="6"/>
      <c r="C749" s="6"/>
      <c r="D749" s="6"/>
      <c r="E749" s="6"/>
    </row>
    <row r="750" spans="1:5" x14ac:dyDescent="0.25">
      <c r="A750" s="6"/>
      <c r="B750" s="6"/>
      <c r="C750" s="6"/>
      <c r="D750" s="6"/>
      <c r="E750" s="6"/>
    </row>
    <row r="751" spans="1:5" x14ac:dyDescent="0.25">
      <c r="A751" s="6"/>
      <c r="B751" s="6"/>
      <c r="C751" s="6"/>
      <c r="D751" s="6"/>
      <c r="E751" s="6"/>
    </row>
    <row r="752" spans="1:5" x14ac:dyDescent="0.25">
      <c r="A752" s="6"/>
      <c r="B752" s="6"/>
      <c r="C752" s="6"/>
      <c r="D752" s="6"/>
      <c r="E752" s="6"/>
    </row>
    <row r="753" spans="1:5" x14ac:dyDescent="0.25">
      <c r="A753" s="6"/>
      <c r="B753" s="6"/>
      <c r="C753" s="6"/>
      <c r="D753" s="6"/>
      <c r="E753" s="6"/>
    </row>
    <row r="754" spans="1:5" x14ac:dyDescent="0.25">
      <c r="A754" s="6"/>
      <c r="B754" s="6"/>
      <c r="C754" s="6"/>
      <c r="D754" s="6"/>
      <c r="E754" s="6"/>
    </row>
    <row r="755" spans="1:5" x14ac:dyDescent="0.25">
      <c r="A755" s="6"/>
      <c r="B755" s="6"/>
      <c r="C755" s="6"/>
      <c r="D755" s="6"/>
      <c r="E755" s="6"/>
    </row>
    <row r="756" spans="1:5" x14ac:dyDescent="0.25">
      <c r="A756" s="6"/>
      <c r="B756" s="6"/>
      <c r="C756" s="6"/>
      <c r="D756" s="6"/>
      <c r="E756" s="6"/>
    </row>
    <row r="757" spans="1:5" x14ac:dyDescent="0.25">
      <c r="A757" s="6"/>
      <c r="B757" s="6"/>
      <c r="C757" s="6"/>
      <c r="D757" s="6"/>
      <c r="E757" s="6"/>
    </row>
    <row r="758" spans="1:5" x14ac:dyDescent="0.25">
      <c r="A758" s="6"/>
      <c r="B758" s="6"/>
      <c r="C758" s="6"/>
      <c r="D758" s="6"/>
      <c r="E758" s="6"/>
    </row>
    <row r="759" spans="1:5" x14ac:dyDescent="0.25">
      <c r="A759" s="6"/>
      <c r="B759" s="6"/>
      <c r="C759" s="6"/>
      <c r="D759" s="6"/>
      <c r="E759" s="6"/>
    </row>
    <row r="760" spans="1:5" x14ac:dyDescent="0.25">
      <c r="A760" s="6"/>
      <c r="B760" s="6"/>
      <c r="C760" s="6"/>
      <c r="D760" s="6"/>
      <c r="E760" s="6"/>
    </row>
    <row r="761" spans="1:5" x14ac:dyDescent="0.25">
      <c r="A761" s="6"/>
      <c r="B761" s="6"/>
      <c r="C761" s="6"/>
      <c r="D761" s="6"/>
      <c r="E761" s="6"/>
    </row>
    <row r="762" spans="1:5" x14ac:dyDescent="0.25">
      <c r="A762" s="6"/>
      <c r="B762" s="6"/>
      <c r="C762" s="6"/>
      <c r="D762" s="6"/>
      <c r="E762" s="6"/>
    </row>
    <row r="763" spans="1:5" x14ac:dyDescent="0.25">
      <c r="A763" s="6"/>
      <c r="B763" s="6"/>
      <c r="C763" s="6"/>
      <c r="D763" s="6"/>
      <c r="E763" s="6"/>
    </row>
    <row r="764" spans="1:5" x14ac:dyDescent="0.25">
      <c r="A764" s="6"/>
      <c r="B764" s="6"/>
      <c r="C764" s="6"/>
      <c r="D764" s="6"/>
      <c r="E764" s="6"/>
    </row>
    <row r="765" spans="1:5" x14ac:dyDescent="0.25">
      <c r="A765" s="6"/>
      <c r="B765" s="6"/>
      <c r="C765" s="6"/>
      <c r="D765" s="6"/>
      <c r="E765" s="6"/>
    </row>
    <row r="766" spans="1:5" x14ac:dyDescent="0.25">
      <c r="A766" s="6"/>
      <c r="B766" s="6"/>
      <c r="C766" s="6"/>
      <c r="D766" s="6"/>
      <c r="E766" s="6"/>
    </row>
    <row r="767" spans="1:5" x14ac:dyDescent="0.25">
      <c r="A767" s="6"/>
      <c r="B767" s="6"/>
      <c r="C767" s="6"/>
      <c r="D767" s="6"/>
      <c r="E767" s="6"/>
    </row>
    <row r="768" spans="1:5" x14ac:dyDescent="0.25">
      <c r="A768" s="6"/>
      <c r="B768" s="6"/>
      <c r="C768" s="6"/>
      <c r="D768" s="6"/>
      <c r="E768" s="6"/>
    </row>
    <row r="769" spans="1:5" x14ac:dyDescent="0.25">
      <c r="A769" s="6"/>
      <c r="B769" s="6"/>
      <c r="C769" s="6"/>
      <c r="D769" s="6"/>
      <c r="E769" s="6"/>
    </row>
    <row r="770" spans="1:5" x14ac:dyDescent="0.25">
      <c r="A770" s="6"/>
      <c r="B770" s="6"/>
      <c r="C770" s="6"/>
      <c r="D770" s="6"/>
      <c r="E770" s="6"/>
    </row>
    <row r="771" spans="1:5" x14ac:dyDescent="0.25">
      <c r="A771" s="6"/>
      <c r="B771" s="6"/>
      <c r="C771" s="6"/>
      <c r="D771" s="6"/>
      <c r="E771" s="6"/>
    </row>
    <row r="772" spans="1:5" x14ac:dyDescent="0.25">
      <c r="A772" s="6"/>
      <c r="B772" s="6"/>
      <c r="C772" s="6"/>
      <c r="D772" s="6"/>
      <c r="E772" s="6"/>
    </row>
    <row r="773" spans="1:5" x14ac:dyDescent="0.25">
      <c r="A773" s="6"/>
      <c r="B773" s="6"/>
      <c r="C773" s="6"/>
      <c r="D773" s="6"/>
      <c r="E773" s="6"/>
    </row>
    <row r="774" spans="1:5" x14ac:dyDescent="0.25">
      <c r="A774" s="6"/>
      <c r="B774" s="6"/>
      <c r="C774" s="6"/>
      <c r="D774" s="6"/>
      <c r="E774" s="6"/>
    </row>
    <row r="775" spans="1:5" x14ac:dyDescent="0.25">
      <c r="A775" s="6"/>
      <c r="B775" s="6"/>
      <c r="C775" s="6"/>
      <c r="D775" s="6"/>
      <c r="E775" s="6"/>
    </row>
    <row r="776" spans="1:5" x14ac:dyDescent="0.25">
      <c r="A776" s="6"/>
      <c r="B776" s="6"/>
      <c r="C776" s="6"/>
      <c r="D776" s="6"/>
      <c r="E776" s="6"/>
    </row>
    <row r="777" spans="1:5" x14ac:dyDescent="0.25">
      <c r="A777" s="6"/>
      <c r="B777" s="6"/>
      <c r="C777" s="6"/>
      <c r="D777" s="6"/>
      <c r="E777" s="6"/>
    </row>
    <row r="778" spans="1:5" x14ac:dyDescent="0.25">
      <c r="A778" s="6"/>
      <c r="B778" s="6"/>
      <c r="C778" s="6"/>
      <c r="D778" s="6"/>
      <c r="E778" s="6"/>
    </row>
    <row r="779" spans="1:5" x14ac:dyDescent="0.25">
      <c r="A779" s="6"/>
      <c r="B779" s="6"/>
      <c r="C779" s="6"/>
      <c r="D779" s="6"/>
      <c r="E779" s="6"/>
    </row>
    <row r="780" spans="1:5" x14ac:dyDescent="0.25">
      <c r="A780" s="6"/>
      <c r="B780" s="6"/>
      <c r="C780" s="6"/>
      <c r="D780" s="6"/>
      <c r="E780" s="6"/>
    </row>
    <row r="781" spans="1:5" x14ac:dyDescent="0.25">
      <c r="A781" s="6"/>
      <c r="B781" s="6"/>
      <c r="C781" s="6"/>
      <c r="D781" s="6"/>
      <c r="E781" s="6"/>
    </row>
    <row r="782" spans="1:5" x14ac:dyDescent="0.25">
      <c r="A782" s="6"/>
      <c r="B782" s="6"/>
      <c r="C782" s="6"/>
      <c r="D782" s="6"/>
      <c r="E782" s="6"/>
    </row>
    <row r="783" spans="1:5" x14ac:dyDescent="0.25">
      <c r="A783" s="6"/>
      <c r="B783" s="6"/>
      <c r="C783" s="6"/>
      <c r="D783" s="6"/>
      <c r="E783" s="6"/>
    </row>
    <row r="784" spans="1:5" x14ac:dyDescent="0.25">
      <c r="A784" s="6"/>
      <c r="B784" s="6"/>
      <c r="C784" s="6"/>
      <c r="D784" s="6"/>
      <c r="E784" s="6"/>
    </row>
    <row r="785" spans="1:5" x14ac:dyDescent="0.25">
      <c r="A785" s="6"/>
      <c r="B785" s="6"/>
      <c r="C785" s="6"/>
      <c r="D785" s="6"/>
      <c r="E785" s="6"/>
    </row>
    <row r="786" spans="1:5" x14ac:dyDescent="0.25">
      <c r="A786" s="6"/>
      <c r="B786" s="6"/>
      <c r="C786" s="6"/>
      <c r="D786" s="6"/>
      <c r="E786" s="6"/>
    </row>
    <row r="787" spans="1:5" x14ac:dyDescent="0.25">
      <c r="A787" s="6"/>
      <c r="B787" s="6"/>
      <c r="C787" s="6"/>
      <c r="D787" s="6"/>
      <c r="E787" s="6"/>
    </row>
    <row r="788" spans="1:5" x14ac:dyDescent="0.25">
      <c r="A788" s="6"/>
      <c r="B788" s="6"/>
      <c r="C788" s="6"/>
      <c r="D788" s="6"/>
      <c r="E788" s="6"/>
    </row>
    <row r="789" spans="1:5" x14ac:dyDescent="0.25">
      <c r="A789" s="6"/>
      <c r="B789" s="6"/>
      <c r="C789" s="6"/>
      <c r="D789" s="6"/>
      <c r="E789" s="6"/>
    </row>
    <row r="790" spans="1:5" x14ac:dyDescent="0.25">
      <c r="A790" s="6"/>
      <c r="B790" s="6"/>
      <c r="C790" s="6"/>
      <c r="D790" s="6"/>
      <c r="E790" s="6"/>
    </row>
    <row r="791" spans="1:5" x14ac:dyDescent="0.25">
      <c r="A791" s="6"/>
      <c r="B791" s="6"/>
      <c r="C791" s="6"/>
      <c r="D791" s="6"/>
      <c r="E791" s="6"/>
    </row>
    <row r="792" spans="1:5" x14ac:dyDescent="0.25">
      <c r="A792" s="6"/>
      <c r="B792" s="6"/>
      <c r="C792" s="6"/>
      <c r="D792" s="6"/>
      <c r="E792" s="6"/>
    </row>
    <row r="793" spans="1:5" x14ac:dyDescent="0.25">
      <c r="A793" s="6"/>
      <c r="B793" s="6"/>
      <c r="C793" s="6"/>
      <c r="D793" s="6"/>
      <c r="E793" s="6"/>
    </row>
    <row r="794" spans="1:5" x14ac:dyDescent="0.25">
      <c r="A794" s="6"/>
      <c r="B794" s="6"/>
      <c r="C794" s="6"/>
      <c r="D794" s="6"/>
      <c r="E794" s="6"/>
    </row>
    <row r="795" spans="1:5" x14ac:dyDescent="0.25">
      <c r="A795" s="6"/>
      <c r="B795" s="6"/>
      <c r="C795" s="6"/>
      <c r="D795" s="6"/>
      <c r="E795" s="6"/>
    </row>
    <row r="796" spans="1:5" x14ac:dyDescent="0.25">
      <c r="A796" s="6"/>
      <c r="B796" s="6"/>
      <c r="C796" s="6"/>
      <c r="D796" s="6"/>
      <c r="E796" s="6"/>
    </row>
    <row r="797" spans="1:5" x14ac:dyDescent="0.25">
      <c r="A797" s="6"/>
      <c r="B797" s="6"/>
      <c r="C797" s="6"/>
      <c r="D797" s="6"/>
      <c r="E797" s="6"/>
    </row>
    <row r="798" spans="1:5" x14ac:dyDescent="0.25">
      <c r="A798" s="6"/>
      <c r="B798" s="6"/>
      <c r="C798" s="6"/>
      <c r="D798" s="6"/>
      <c r="E798" s="6"/>
    </row>
    <row r="799" spans="1:5" x14ac:dyDescent="0.25">
      <c r="A799" s="6"/>
      <c r="B799" s="6"/>
      <c r="C799" s="6"/>
      <c r="D799" s="6"/>
      <c r="E799" s="6"/>
    </row>
    <row r="800" spans="1:5" x14ac:dyDescent="0.25">
      <c r="A800" s="6"/>
      <c r="B800" s="6"/>
      <c r="C800" s="6"/>
      <c r="D800" s="6"/>
      <c r="E800" s="6"/>
    </row>
    <row r="801" spans="1:5" x14ac:dyDescent="0.25">
      <c r="A801" s="6"/>
      <c r="B801" s="6"/>
      <c r="C801" s="6"/>
      <c r="D801" s="6"/>
      <c r="E801" s="6"/>
    </row>
    <row r="802" spans="1:5" x14ac:dyDescent="0.25">
      <c r="A802" s="6"/>
      <c r="B802" s="6"/>
      <c r="C802" s="6"/>
      <c r="D802" s="6"/>
      <c r="E802" s="6"/>
    </row>
    <row r="803" spans="1:5" x14ac:dyDescent="0.25">
      <c r="A803" s="6"/>
      <c r="B803" s="6"/>
      <c r="C803" s="6"/>
      <c r="D803" s="6"/>
      <c r="E803" s="6"/>
    </row>
    <row r="804" spans="1:5" x14ac:dyDescent="0.25">
      <c r="A804" s="6"/>
      <c r="B804" s="6"/>
      <c r="C804" s="6"/>
      <c r="D804" s="6"/>
      <c r="E804" s="6"/>
    </row>
    <row r="805" spans="1:5" x14ac:dyDescent="0.25">
      <c r="A805" s="6"/>
      <c r="B805" s="6"/>
      <c r="C805" s="6"/>
      <c r="D805" s="6"/>
      <c r="E805" s="6"/>
    </row>
    <row r="806" spans="1:5" x14ac:dyDescent="0.25">
      <c r="A806" s="6"/>
      <c r="B806" s="6"/>
      <c r="C806" s="6"/>
      <c r="D806" s="6"/>
      <c r="E806" s="6"/>
    </row>
    <row r="807" spans="1:5" x14ac:dyDescent="0.25">
      <c r="A807" s="6"/>
      <c r="B807" s="6"/>
      <c r="C807" s="6"/>
      <c r="D807" s="6"/>
      <c r="E807" s="6"/>
    </row>
    <row r="808" spans="1:5" x14ac:dyDescent="0.25">
      <c r="A808" s="6"/>
      <c r="B808" s="6"/>
      <c r="C808" s="6"/>
      <c r="D808" s="6"/>
      <c r="E808" s="6"/>
    </row>
    <row r="809" spans="1:5" x14ac:dyDescent="0.25">
      <c r="A809" s="6"/>
      <c r="B809" s="6"/>
      <c r="C809" s="6"/>
      <c r="D809" s="6"/>
      <c r="E809" s="6"/>
    </row>
    <row r="810" spans="1:5" x14ac:dyDescent="0.25">
      <c r="A810" s="6"/>
      <c r="B810" s="6"/>
      <c r="C810" s="6"/>
      <c r="D810" s="6"/>
      <c r="E810" s="6"/>
    </row>
    <row r="811" spans="1:5" x14ac:dyDescent="0.25">
      <c r="A811" s="6"/>
      <c r="B811" s="6"/>
      <c r="C811" s="6"/>
      <c r="D811" s="6"/>
      <c r="E811" s="6"/>
    </row>
    <row r="812" spans="1:5" x14ac:dyDescent="0.25">
      <c r="A812" s="6"/>
      <c r="B812" s="6"/>
      <c r="C812" s="6"/>
      <c r="D812" s="6"/>
      <c r="E812" s="6"/>
    </row>
    <row r="813" spans="1:5" x14ac:dyDescent="0.25">
      <c r="A813" s="6"/>
      <c r="B813" s="6"/>
      <c r="C813" s="6"/>
      <c r="D813" s="6"/>
      <c r="E813" s="6"/>
    </row>
    <row r="814" spans="1:5" x14ac:dyDescent="0.25">
      <c r="A814" s="6"/>
      <c r="B814" s="6"/>
      <c r="C814" s="6"/>
      <c r="D814" s="6"/>
      <c r="E814" s="6"/>
    </row>
    <row r="815" spans="1:5" x14ac:dyDescent="0.25">
      <c r="A815" s="6"/>
      <c r="B815" s="6"/>
      <c r="C815" s="6"/>
      <c r="D815" s="6"/>
      <c r="E815" s="6"/>
    </row>
    <row r="816" spans="1:5" x14ac:dyDescent="0.25">
      <c r="A816" s="6"/>
      <c r="B816" s="6"/>
      <c r="C816" s="6"/>
      <c r="D816" s="6"/>
      <c r="E816" s="6"/>
    </row>
    <row r="817" spans="1:5" x14ac:dyDescent="0.25">
      <c r="A817" s="6"/>
      <c r="B817" s="6"/>
      <c r="C817" s="6"/>
      <c r="D817" s="6"/>
      <c r="E817" s="6"/>
    </row>
    <row r="818" spans="1:5" x14ac:dyDescent="0.25">
      <c r="A818" s="6"/>
      <c r="B818" s="6"/>
      <c r="C818" s="6"/>
      <c r="D818" s="6"/>
      <c r="E818" s="6"/>
    </row>
    <row r="819" spans="1:5" x14ac:dyDescent="0.25">
      <c r="A819" s="6"/>
      <c r="B819" s="6"/>
      <c r="C819" s="6"/>
      <c r="D819" s="6"/>
      <c r="E819" s="6"/>
    </row>
    <row r="820" spans="1:5" x14ac:dyDescent="0.25">
      <c r="A820" s="6"/>
      <c r="B820" s="6"/>
      <c r="C820" s="6"/>
      <c r="D820" s="6"/>
      <c r="E820" s="6"/>
    </row>
    <row r="821" spans="1:5" x14ac:dyDescent="0.25">
      <c r="A821" s="6"/>
      <c r="B821" s="6"/>
      <c r="C821" s="6"/>
      <c r="D821" s="6"/>
      <c r="E821" s="6"/>
    </row>
    <row r="822" spans="1:5" x14ac:dyDescent="0.25">
      <c r="A822" s="6"/>
      <c r="B822" s="6"/>
      <c r="C822" s="6"/>
      <c r="D822" s="6"/>
      <c r="E822" s="6"/>
    </row>
    <row r="823" spans="1:5" x14ac:dyDescent="0.25">
      <c r="A823" s="6"/>
      <c r="B823" s="6"/>
      <c r="C823" s="6"/>
      <c r="D823" s="6"/>
      <c r="E823" s="6"/>
    </row>
    <row r="824" spans="1:5" x14ac:dyDescent="0.25">
      <c r="A824" s="6"/>
      <c r="B824" s="6"/>
      <c r="C824" s="6"/>
      <c r="D824" s="6"/>
      <c r="E824" s="6"/>
    </row>
    <row r="825" spans="1:5" x14ac:dyDescent="0.25">
      <c r="A825" s="6"/>
      <c r="B825" s="6"/>
      <c r="C825" s="6"/>
      <c r="D825" s="6"/>
      <c r="E825" s="6"/>
    </row>
    <row r="826" spans="1:5" x14ac:dyDescent="0.25">
      <c r="A826" s="6"/>
      <c r="B826" s="6"/>
      <c r="C826" s="6"/>
      <c r="D826" s="6"/>
      <c r="E826" s="6"/>
    </row>
    <row r="827" spans="1:5" x14ac:dyDescent="0.25">
      <c r="A827" s="6"/>
      <c r="B827" s="6"/>
      <c r="C827" s="6"/>
      <c r="D827" s="6"/>
      <c r="E827" s="6"/>
    </row>
    <row r="828" spans="1:5" x14ac:dyDescent="0.25">
      <c r="A828" s="6"/>
      <c r="B828" s="6"/>
      <c r="C828" s="6"/>
      <c r="D828" s="6"/>
      <c r="E828" s="6"/>
    </row>
    <row r="829" spans="1:5" x14ac:dyDescent="0.25">
      <c r="A829" s="6"/>
      <c r="B829" s="6"/>
      <c r="C829" s="6"/>
      <c r="D829" s="6"/>
      <c r="E829" s="6"/>
    </row>
    <row r="830" spans="1:5" x14ac:dyDescent="0.25">
      <c r="A830" s="6"/>
      <c r="B830" s="6"/>
      <c r="C830" s="6"/>
      <c r="D830" s="6"/>
      <c r="E830" s="6"/>
    </row>
    <row r="831" spans="1:5" x14ac:dyDescent="0.25">
      <c r="A831" s="6"/>
      <c r="B831" s="6"/>
      <c r="C831" s="6"/>
      <c r="D831" s="6"/>
      <c r="E831" s="6"/>
    </row>
    <row r="832" spans="1:5" x14ac:dyDescent="0.25">
      <c r="A832" s="6"/>
      <c r="B832" s="6"/>
      <c r="C832" s="6"/>
      <c r="D832" s="6"/>
      <c r="E832" s="6"/>
    </row>
    <row r="833" spans="1:5" x14ac:dyDescent="0.25">
      <c r="A833" s="6"/>
      <c r="B833" s="6"/>
      <c r="C833" s="6"/>
      <c r="D833" s="6"/>
      <c r="E833" s="6"/>
    </row>
    <row r="834" spans="1:5" x14ac:dyDescent="0.25">
      <c r="A834" s="6"/>
      <c r="B834" s="6"/>
      <c r="C834" s="6"/>
      <c r="D834" s="6"/>
      <c r="E834" s="6"/>
    </row>
    <row r="835" spans="1:5" x14ac:dyDescent="0.25">
      <c r="A835" s="6"/>
      <c r="B835" s="6"/>
      <c r="C835" s="6"/>
      <c r="D835" s="6"/>
      <c r="E835" s="6"/>
    </row>
    <row r="836" spans="1:5" x14ac:dyDescent="0.25">
      <c r="A836" s="6"/>
      <c r="B836" s="6"/>
      <c r="C836" s="6"/>
      <c r="D836" s="6"/>
      <c r="E836" s="6"/>
    </row>
    <row r="837" spans="1:5" x14ac:dyDescent="0.25">
      <c r="A837" s="6"/>
      <c r="B837" s="6"/>
      <c r="C837" s="6"/>
      <c r="D837" s="6"/>
      <c r="E837" s="6"/>
    </row>
    <row r="838" spans="1:5" x14ac:dyDescent="0.25">
      <c r="A838" s="6"/>
      <c r="B838" s="6"/>
      <c r="C838" s="6"/>
      <c r="D838" s="6"/>
      <c r="E838" s="6"/>
    </row>
    <row r="839" spans="1:5" x14ac:dyDescent="0.25">
      <c r="A839" s="6"/>
      <c r="B839" s="6"/>
      <c r="C839" s="6"/>
      <c r="D839" s="6"/>
      <c r="E839" s="6"/>
    </row>
    <row r="840" spans="1:5" x14ac:dyDescent="0.25">
      <c r="A840" s="6"/>
      <c r="B840" s="6"/>
      <c r="C840" s="6"/>
      <c r="D840" s="6"/>
      <c r="E840" s="6"/>
    </row>
    <row r="841" spans="1:5" x14ac:dyDescent="0.25">
      <c r="A841" s="6"/>
      <c r="B841" s="6"/>
      <c r="C841" s="6"/>
      <c r="D841" s="6"/>
      <c r="E841" s="6"/>
    </row>
    <row r="842" spans="1:5" x14ac:dyDescent="0.25">
      <c r="A842" s="6"/>
      <c r="B842" s="6"/>
      <c r="C842" s="6"/>
      <c r="D842" s="6"/>
      <c r="E842" s="6"/>
    </row>
    <row r="843" spans="1:5" x14ac:dyDescent="0.25">
      <c r="A843" s="6"/>
      <c r="B843" s="6"/>
      <c r="C843" s="6"/>
      <c r="D843" s="6"/>
      <c r="E843" s="6"/>
    </row>
    <row r="844" spans="1:5" x14ac:dyDescent="0.25">
      <c r="A844" s="6"/>
      <c r="B844" s="6"/>
      <c r="C844" s="6"/>
      <c r="D844" s="6"/>
      <c r="E844" s="6"/>
    </row>
    <row r="845" spans="1:5" x14ac:dyDescent="0.25">
      <c r="A845" s="6"/>
      <c r="B845" s="6"/>
      <c r="C845" s="6"/>
      <c r="D845" s="6"/>
      <c r="E845" s="6"/>
    </row>
    <row r="846" spans="1:5" x14ac:dyDescent="0.25">
      <c r="A846" s="6"/>
      <c r="B846" s="6"/>
      <c r="C846" s="6"/>
      <c r="D846" s="6"/>
      <c r="E846" s="6"/>
    </row>
    <row r="847" spans="1:5" x14ac:dyDescent="0.25">
      <c r="A847" s="6"/>
      <c r="B847" s="6"/>
      <c r="C847" s="6"/>
      <c r="D847" s="6"/>
      <c r="E847" s="6"/>
    </row>
    <row r="848" spans="1:5" x14ac:dyDescent="0.25">
      <c r="A848" s="6"/>
      <c r="B848" s="6"/>
      <c r="C848" s="6"/>
      <c r="D848" s="6"/>
      <c r="E848" s="6"/>
    </row>
    <row r="849" spans="1:5" x14ac:dyDescent="0.25">
      <c r="A849" s="6"/>
      <c r="B849" s="6"/>
      <c r="C849" s="6"/>
      <c r="D849" s="6"/>
      <c r="E849" s="6"/>
    </row>
    <row r="850" spans="1:5" x14ac:dyDescent="0.25">
      <c r="A850" s="6"/>
      <c r="B850" s="6"/>
      <c r="C850" s="6"/>
      <c r="D850" s="6"/>
      <c r="E850" s="6"/>
    </row>
    <row r="851" spans="1:5" x14ac:dyDescent="0.25">
      <c r="A851" s="6"/>
      <c r="B851" s="6"/>
      <c r="C851" s="6"/>
      <c r="D851" s="6"/>
      <c r="E851" s="6"/>
    </row>
    <row r="852" spans="1:5" x14ac:dyDescent="0.25">
      <c r="A852" s="6"/>
      <c r="B852" s="6"/>
      <c r="C852" s="6"/>
      <c r="D852" s="6"/>
      <c r="E852" s="6"/>
    </row>
    <row r="853" spans="1:5" x14ac:dyDescent="0.25">
      <c r="A853" s="6"/>
      <c r="B853" s="6"/>
      <c r="C853" s="6"/>
      <c r="D853" s="6"/>
      <c r="E853" s="6"/>
    </row>
    <row r="854" spans="1:5" x14ac:dyDescent="0.25">
      <c r="A854" s="6"/>
      <c r="B854" s="6"/>
      <c r="C854" s="6"/>
      <c r="D854" s="6"/>
      <c r="E854" s="6"/>
    </row>
    <row r="855" spans="1:5" x14ac:dyDescent="0.25">
      <c r="A855" s="6"/>
      <c r="B855" s="6"/>
      <c r="C855" s="6"/>
      <c r="D855" s="6"/>
      <c r="E855" s="6"/>
    </row>
    <row r="856" spans="1:5" x14ac:dyDescent="0.25">
      <c r="A856" s="6"/>
      <c r="B856" s="6"/>
      <c r="C856" s="6"/>
      <c r="D856" s="6"/>
      <c r="E856" s="6"/>
    </row>
    <row r="857" spans="1:5" x14ac:dyDescent="0.25">
      <c r="A857" s="6"/>
      <c r="B857" s="6"/>
      <c r="C857" s="6"/>
      <c r="D857" s="6"/>
      <c r="E857" s="6"/>
    </row>
    <row r="858" spans="1:5" x14ac:dyDescent="0.25">
      <c r="A858" s="6"/>
      <c r="B858" s="6"/>
      <c r="C858" s="6"/>
      <c r="D858" s="6"/>
      <c r="E858" s="6"/>
    </row>
    <row r="859" spans="1:5" x14ac:dyDescent="0.25">
      <c r="A859" s="6"/>
      <c r="B859" s="6"/>
      <c r="C859" s="6"/>
      <c r="D859" s="6"/>
      <c r="E859" s="6"/>
    </row>
    <row r="860" spans="1:5" x14ac:dyDescent="0.25">
      <c r="A860" s="6"/>
      <c r="B860" s="6"/>
      <c r="C860" s="6"/>
      <c r="D860" s="6"/>
      <c r="E860" s="6"/>
    </row>
    <row r="861" spans="1:5" x14ac:dyDescent="0.25">
      <c r="A861" s="6"/>
      <c r="B861" s="6"/>
      <c r="C861" s="6"/>
      <c r="D861" s="6"/>
      <c r="E861" s="6"/>
    </row>
    <row r="862" spans="1:5" x14ac:dyDescent="0.25">
      <c r="A862" s="6"/>
      <c r="B862" s="6"/>
      <c r="C862" s="6"/>
      <c r="D862" s="6"/>
      <c r="E862" s="6"/>
    </row>
    <row r="863" spans="1:5" x14ac:dyDescent="0.25">
      <c r="A863" s="6"/>
      <c r="B863" s="6"/>
      <c r="C863" s="6"/>
      <c r="D863" s="6"/>
      <c r="E863" s="6"/>
    </row>
    <row r="864" spans="1:5" x14ac:dyDescent="0.25">
      <c r="A864" s="6"/>
      <c r="B864" s="6"/>
      <c r="C864" s="6"/>
      <c r="D864" s="6"/>
      <c r="E864" s="6"/>
    </row>
    <row r="865" spans="1:5" x14ac:dyDescent="0.25">
      <c r="A865" s="6"/>
      <c r="B865" s="6"/>
      <c r="C865" s="6"/>
      <c r="D865" s="6"/>
      <c r="E865" s="6"/>
    </row>
    <row r="866" spans="1:5" x14ac:dyDescent="0.25">
      <c r="A866" s="6"/>
      <c r="B866" s="6"/>
      <c r="C866" s="6"/>
      <c r="D866" s="6"/>
      <c r="E866" s="6"/>
    </row>
    <row r="867" spans="1:5" x14ac:dyDescent="0.25">
      <c r="A867" s="6"/>
      <c r="B867" s="6"/>
      <c r="C867" s="6"/>
      <c r="D867" s="6"/>
      <c r="E867" s="6"/>
    </row>
    <row r="868" spans="1:5" x14ac:dyDescent="0.25">
      <c r="A868" s="6"/>
      <c r="B868" s="6"/>
      <c r="C868" s="6"/>
      <c r="D868" s="6"/>
      <c r="E868" s="6"/>
    </row>
    <row r="869" spans="1:5" x14ac:dyDescent="0.25">
      <c r="A869" s="6"/>
      <c r="B869" s="6"/>
      <c r="C869" s="6"/>
      <c r="D869" s="6"/>
      <c r="E869" s="6"/>
    </row>
    <row r="870" spans="1:5" x14ac:dyDescent="0.25">
      <c r="A870" s="6"/>
      <c r="B870" s="6"/>
      <c r="C870" s="6"/>
      <c r="D870" s="6"/>
      <c r="E870" s="6"/>
    </row>
    <row r="871" spans="1:5" x14ac:dyDescent="0.25">
      <c r="A871" s="6"/>
      <c r="B871" s="6"/>
      <c r="C871" s="6"/>
      <c r="D871" s="6"/>
      <c r="E871" s="6"/>
    </row>
    <row r="872" spans="1:5" x14ac:dyDescent="0.25">
      <c r="A872" s="6"/>
      <c r="B872" s="6"/>
      <c r="C872" s="6"/>
      <c r="D872" s="6"/>
      <c r="E872" s="6"/>
    </row>
    <row r="873" spans="1:5" x14ac:dyDescent="0.25">
      <c r="A873" s="6"/>
      <c r="B873" s="6"/>
      <c r="C873" s="6"/>
      <c r="D873" s="6"/>
      <c r="E873" s="6"/>
    </row>
    <row r="874" spans="1:5" x14ac:dyDescent="0.25">
      <c r="A874" s="6"/>
      <c r="B874" s="6"/>
      <c r="C874" s="6"/>
      <c r="D874" s="6"/>
      <c r="E874" s="6"/>
    </row>
    <row r="875" spans="1:5" x14ac:dyDescent="0.25">
      <c r="A875" s="6"/>
      <c r="B875" s="6"/>
      <c r="C875" s="6"/>
      <c r="D875" s="6"/>
      <c r="E875" s="6"/>
    </row>
    <row r="876" spans="1:5" x14ac:dyDescent="0.25">
      <c r="A876" s="6"/>
      <c r="B876" s="6"/>
      <c r="C876" s="6"/>
      <c r="D876" s="6"/>
      <c r="E876" s="6"/>
    </row>
    <row r="877" spans="1:5" x14ac:dyDescent="0.25">
      <c r="A877" s="6"/>
      <c r="B877" s="6"/>
      <c r="C877" s="6"/>
      <c r="D877" s="6"/>
      <c r="E877" s="6"/>
    </row>
    <row r="878" spans="1:5" x14ac:dyDescent="0.25">
      <c r="A878" s="6"/>
      <c r="B878" s="6"/>
      <c r="C878" s="6"/>
      <c r="D878" s="6"/>
      <c r="E878" s="6"/>
    </row>
    <row r="879" spans="1:5" x14ac:dyDescent="0.25">
      <c r="A879" s="6"/>
      <c r="B879" s="6"/>
      <c r="C879" s="6"/>
      <c r="D879" s="6"/>
      <c r="E879" s="6"/>
    </row>
  </sheetData>
  <mergeCells count="3">
    <mergeCell ref="A4:D4"/>
    <mergeCell ref="A8:E8"/>
    <mergeCell ref="A9:E9"/>
  </mergeCells>
  <printOptions horizontalCentered="1"/>
  <pageMargins left="0.59055118110236227" right="0.59055118110236227" top="0.59055118110236227" bottom="0.59055118110236227" header="0" footer="0"/>
  <pageSetup paperSize="9" scale="99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47DC4-6C17-4CEA-8F4D-6F809B2A44EB}">
  <sheetPr codeName="Folha3">
    <tabColor theme="6" tint="0.59999389629810485"/>
    <pageSetUpPr autoPageBreaks="0" fitToPage="1"/>
  </sheetPr>
  <dimension ref="A1:N1082"/>
  <sheetViews>
    <sheetView showGridLines="0" tabSelected="1" workbookViewId="0">
      <selection activeCell="L17" sqref="L17"/>
    </sheetView>
  </sheetViews>
  <sheetFormatPr defaultColWidth="9.140625" defaultRowHeight="15" x14ac:dyDescent="0.25"/>
  <cols>
    <col min="1" max="1" width="16.42578125" style="102" customWidth="1"/>
    <col min="2" max="2" width="23" style="102" customWidth="1"/>
    <col min="3" max="5" width="15.5703125" style="102" customWidth="1"/>
    <col min="6" max="6" width="10" style="102" bestFit="1" customWidth="1"/>
    <col min="7" max="7" width="9.140625" style="102"/>
    <col min="8" max="8" width="10.5703125" style="102" bestFit="1" customWidth="1"/>
    <col min="9" max="9" width="11.140625" style="102" bestFit="1" customWidth="1"/>
    <col min="10" max="16384" width="9.140625" style="102"/>
  </cols>
  <sheetData>
    <row r="1" spans="1:9" x14ac:dyDescent="0.25">
      <c r="A1" s="100"/>
    </row>
    <row r="2" spans="1:9" ht="15.75" x14ac:dyDescent="0.25">
      <c r="A2" s="81" t="s">
        <v>109</v>
      </c>
    </row>
    <row r="3" spans="1:9" s="100" customFormat="1" ht="12.75" x14ac:dyDescent="0.2">
      <c r="A3" s="233" t="s">
        <v>110</v>
      </c>
    </row>
    <row r="4" spans="1:9" s="100" customFormat="1" ht="12.75" x14ac:dyDescent="0.2">
      <c r="A4" s="285"/>
      <c r="B4" s="285"/>
      <c r="C4" s="285"/>
      <c r="D4" s="285"/>
    </row>
    <row r="5" spans="1:9" x14ac:dyDescent="0.25">
      <c r="A5" s="205" t="s">
        <v>254</v>
      </c>
      <c r="B5" s="101"/>
      <c r="C5" s="101"/>
      <c r="D5" s="101"/>
      <c r="E5" s="101"/>
    </row>
    <row r="6" spans="1:9" x14ac:dyDescent="0.25">
      <c r="A6" s="105" t="str">
        <f>+'Preços por combustível'!A6</f>
        <v>Última atualização: 13 de maio de 2025</v>
      </c>
      <c r="B6" s="101"/>
      <c r="C6" s="101"/>
      <c r="D6" s="101"/>
      <c r="E6" s="101"/>
    </row>
    <row r="7" spans="1:9" x14ac:dyDescent="0.25">
      <c r="A7" s="105"/>
      <c r="B7" s="101"/>
      <c r="C7" s="101"/>
      <c r="D7" s="101"/>
      <c r="E7" s="101"/>
    </row>
    <row r="8" spans="1:9" s="100" customFormat="1" x14ac:dyDescent="0.2">
      <c r="A8" s="288" t="s">
        <v>302</v>
      </c>
      <c r="B8" s="288"/>
      <c r="C8" s="288"/>
      <c r="D8" s="288"/>
      <c r="E8" s="288"/>
    </row>
    <row r="9" spans="1:9" s="100" customFormat="1" ht="12.75" x14ac:dyDescent="0.2">
      <c r="A9" s="287" t="s">
        <v>237</v>
      </c>
      <c r="B9" s="287"/>
      <c r="C9" s="287"/>
      <c r="D9" s="287"/>
      <c r="E9" s="287"/>
    </row>
    <row r="10" spans="1:9" s="100" customFormat="1" ht="13.5" thickBot="1" x14ac:dyDescent="0.25"/>
    <row r="11" spans="1:9" s="100" customFormat="1" ht="14.25" thickTop="1" thickBot="1" x14ac:dyDescent="0.25">
      <c r="A11" s="283" t="s">
        <v>5</v>
      </c>
      <c r="B11" s="281">
        <v>2025</v>
      </c>
      <c r="C11" s="203" t="s">
        <v>232</v>
      </c>
      <c r="D11" s="112"/>
    </row>
    <row r="12" spans="1:9" s="100" customFormat="1" ht="14.25" thickTop="1" thickBot="1" x14ac:dyDescent="0.25">
      <c r="A12" s="283" t="s">
        <v>6</v>
      </c>
      <c r="B12" s="282" t="s">
        <v>358</v>
      </c>
      <c r="C12" s="203" t="s">
        <v>232</v>
      </c>
      <c r="D12" s="112"/>
    </row>
    <row r="13" spans="1:9" s="100" customFormat="1" ht="14.25" thickTop="1" thickBot="1" x14ac:dyDescent="0.25">
      <c r="A13" s="284" t="s">
        <v>27</v>
      </c>
      <c r="B13" s="282" t="s">
        <v>34</v>
      </c>
      <c r="C13" s="203" t="s">
        <v>232</v>
      </c>
      <c r="D13" s="112"/>
    </row>
    <row r="14" spans="1:9" s="100" customFormat="1" ht="14.25" thickTop="1" thickBot="1" x14ac:dyDescent="0.25">
      <c r="C14" s="193"/>
      <c r="D14" s="112"/>
    </row>
    <row r="15" spans="1:9" s="100" customFormat="1" ht="14.25" thickTop="1" thickBot="1" x14ac:dyDescent="0.25">
      <c r="A15" s="264" t="s">
        <v>9</v>
      </c>
      <c r="B15" s="269" t="s">
        <v>10</v>
      </c>
      <c r="C15" s="265"/>
      <c r="D15" s="265"/>
      <c r="E15" s="266"/>
      <c r="I15" s="111"/>
    </row>
    <row r="16" spans="1:9" s="100" customFormat="1" ht="14.25" thickTop="1" thickBot="1" x14ac:dyDescent="0.25">
      <c r="A16" s="270" t="s">
        <v>0</v>
      </c>
      <c r="B16" s="271" t="s">
        <v>233</v>
      </c>
      <c r="C16" s="272" t="s">
        <v>235</v>
      </c>
      <c r="D16" s="272" t="s">
        <v>234</v>
      </c>
      <c r="E16" s="274" t="s">
        <v>236</v>
      </c>
      <c r="I16" s="113"/>
    </row>
    <row r="17" spans="1:9" s="100" customFormat="1" ht="14.25" thickTop="1" thickBot="1" x14ac:dyDescent="0.25">
      <c r="A17" s="277">
        <v>45789</v>
      </c>
      <c r="B17" s="267">
        <v>0.72043659999999998</v>
      </c>
      <c r="C17" s="267">
        <v>0.63436000000000003</v>
      </c>
      <c r="D17" s="267">
        <v>0.31160320000000002</v>
      </c>
      <c r="E17" s="275">
        <v>1.6664000000000001</v>
      </c>
      <c r="I17" s="113"/>
    </row>
    <row r="18" spans="1:9" s="100" customFormat="1" ht="14.25" thickTop="1" thickBot="1" x14ac:dyDescent="0.25">
      <c r="A18" s="273" t="s">
        <v>11</v>
      </c>
      <c r="B18" s="268">
        <v>0.72043659999999998</v>
      </c>
      <c r="C18" s="268">
        <v>0.63436000000000003</v>
      </c>
      <c r="D18" s="268">
        <v>0.31160320000000002</v>
      </c>
      <c r="E18" s="276">
        <v>1.6664000000000001</v>
      </c>
      <c r="F18" s="5"/>
    </row>
    <row r="19" spans="1:9" s="100" customFormat="1" ht="13.5" thickTop="1" x14ac:dyDescent="0.2">
      <c r="A19"/>
      <c r="B19"/>
      <c r="C19"/>
      <c r="D19"/>
      <c r="E19"/>
      <c r="F19" s="6"/>
    </row>
    <row r="20" spans="1:9" s="100" customFormat="1" ht="13.5" thickTop="1" x14ac:dyDescent="0.2">
      <c r="A20"/>
      <c r="B20"/>
      <c r="C20"/>
      <c r="D20"/>
      <c r="E20"/>
      <c r="F20" s="6"/>
    </row>
    <row r="21" spans="1:9" s="100" customFormat="1" ht="14.25" thickTop="1" thickBot="1" x14ac:dyDescent="0.25">
      <c r="A21"/>
      <c r="B21"/>
      <c r="C21"/>
      <c r="D21"/>
      <c r="E21"/>
    </row>
    <row r="22" spans="1:9" s="100" customFormat="1" ht="13.5" thickTop="1" x14ac:dyDescent="0.2">
      <c r="A22"/>
      <c r="B22"/>
      <c r="C22"/>
      <c r="D22"/>
      <c r="E22"/>
    </row>
    <row r="23" spans="1:9" s="100" customFormat="1" ht="13.5" thickTop="1" x14ac:dyDescent="0.2">
      <c r="A23"/>
      <c r="B23"/>
      <c r="C23"/>
      <c r="D23"/>
      <c r="E23"/>
    </row>
    <row r="24" spans="1:9" s="100" customFormat="1" ht="14.25" thickTop="1" thickBot="1" x14ac:dyDescent="0.25">
      <c r="A24"/>
      <c r="B24"/>
      <c r="C24"/>
      <c r="D24"/>
      <c r="E24"/>
    </row>
    <row r="25" spans="1:9" s="100" customFormat="1" ht="14.25" thickTop="1" thickBot="1" x14ac:dyDescent="0.25">
      <c r="A25"/>
      <c r="B25"/>
      <c r="C25"/>
      <c r="D25"/>
      <c r="E25"/>
    </row>
    <row r="26" spans="1:9" s="100" customFormat="1" ht="13.5" thickTop="1" x14ac:dyDescent="0.2">
      <c r="A26"/>
      <c r="B26"/>
      <c r="C26"/>
      <c r="D26"/>
      <c r="E26"/>
    </row>
    <row r="27" spans="1:9" s="100" customFormat="1" ht="14.25" thickTop="1" thickBot="1" x14ac:dyDescent="0.25">
      <c r="A27"/>
      <c r="B27"/>
      <c r="C27"/>
      <c r="D27"/>
      <c r="E27"/>
    </row>
    <row r="28" spans="1:9" s="100" customFormat="1" ht="14.25" thickTop="1" thickBot="1" x14ac:dyDescent="0.25">
      <c r="A28"/>
      <c r="B28"/>
      <c r="C28"/>
      <c r="D28"/>
      <c r="E28"/>
    </row>
    <row r="29" spans="1:9" s="100" customFormat="1" ht="14.25" thickTop="1" thickBot="1" x14ac:dyDescent="0.25">
      <c r="A29"/>
      <c r="B29"/>
      <c r="C29"/>
      <c r="D29"/>
      <c r="E29"/>
    </row>
    <row r="30" spans="1:9" s="100" customFormat="1" ht="14.25" thickTop="1" thickBot="1" x14ac:dyDescent="0.25">
      <c r="A30"/>
      <c r="B30"/>
      <c r="C30"/>
      <c r="D30"/>
      <c r="E30"/>
    </row>
    <row r="31" spans="1:9" s="100" customFormat="1" ht="14.25" thickTop="1" thickBot="1" x14ac:dyDescent="0.25">
      <c r="A31"/>
      <c r="B31"/>
      <c r="C31"/>
      <c r="D31"/>
      <c r="E31"/>
    </row>
    <row r="32" spans="1:9" s="100" customFormat="1" ht="14.25" thickTop="1" thickBot="1" x14ac:dyDescent="0.25">
      <c r="A32"/>
      <c r="B32"/>
      <c r="C32"/>
      <c r="D32"/>
      <c r="E32"/>
    </row>
    <row r="33" spans="1:5" s="100" customFormat="1" ht="14.25" thickTop="1" thickBot="1" x14ac:dyDescent="0.25">
      <c r="A33"/>
      <c r="B33"/>
      <c r="C33"/>
      <c r="D33"/>
      <c r="E33"/>
    </row>
    <row r="34" spans="1:5" s="100" customFormat="1" ht="14.25" thickTop="1" thickBot="1" x14ac:dyDescent="0.25">
      <c r="A34"/>
      <c r="B34"/>
      <c r="C34"/>
      <c r="D34"/>
      <c r="E34"/>
    </row>
    <row r="35" spans="1:5" s="100" customFormat="1" ht="14.25" thickTop="1" thickBot="1" x14ac:dyDescent="0.25">
      <c r="A35"/>
      <c r="B35"/>
      <c r="C35"/>
      <c r="D35"/>
      <c r="E35"/>
    </row>
    <row r="36" spans="1:5" s="100" customFormat="1" ht="14.25" thickTop="1" thickBot="1" x14ac:dyDescent="0.25">
      <c r="A36"/>
      <c r="B36"/>
      <c r="C36"/>
      <c r="D36"/>
      <c r="E36"/>
    </row>
    <row r="37" spans="1:5" s="100" customFormat="1" ht="14.25" thickTop="1" thickBot="1" x14ac:dyDescent="0.25">
      <c r="A37"/>
      <c r="B37"/>
      <c r="C37"/>
      <c r="D37"/>
      <c r="E37"/>
    </row>
    <row r="38" spans="1:5" s="100" customFormat="1" ht="14.25" thickTop="1" thickBot="1" x14ac:dyDescent="0.25">
      <c r="A38"/>
      <c r="B38"/>
      <c r="C38"/>
      <c r="D38"/>
      <c r="E38"/>
    </row>
    <row r="39" spans="1:5" s="100" customFormat="1" ht="14.25" thickTop="1" thickBot="1" x14ac:dyDescent="0.25">
      <c r="A39"/>
      <c r="B39"/>
      <c r="C39"/>
      <c r="D39"/>
      <c r="E39"/>
    </row>
    <row r="40" spans="1:5" s="100" customFormat="1" ht="14.25" thickTop="1" thickBot="1" x14ac:dyDescent="0.25">
      <c r="A40"/>
      <c r="B40"/>
      <c r="C40"/>
      <c r="D40"/>
      <c r="E40"/>
    </row>
    <row r="41" spans="1:5" s="100" customFormat="1" ht="14.25" thickTop="1" thickBot="1" x14ac:dyDescent="0.25">
      <c r="A41"/>
      <c r="B41"/>
      <c r="C41"/>
      <c r="D41"/>
      <c r="E41"/>
    </row>
    <row r="42" spans="1:5" s="100" customFormat="1" ht="14.25" thickTop="1" thickBot="1" x14ac:dyDescent="0.25">
      <c r="A42"/>
      <c r="B42"/>
      <c r="C42"/>
      <c r="D42"/>
      <c r="E42"/>
    </row>
    <row r="43" spans="1:5" s="100" customFormat="1" ht="14.25" thickTop="1" thickBot="1" x14ac:dyDescent="0.25">
      <c r="A43"/>
      <c r="B43"/>
      <c r="C43"/>
      <c r="D43"/>
      <c r="E43"/>
    </row>
    <row r="44" spans="1:5" s="100" customFormat="1" ht="14.25" thickTop="1" thickBot="1" x14ac:dyDescent="0.25">
      <c r="A44"/>
      <c r="B44"/>
      <c r="C44"/>
      <c r="D44"/>
      <c r="E44"/>
    </row>
    <row r="45" spans="1:5" s="100" customFormat="1" ht="14.25" thickTop="1" thickBot="1" x14ac:dyDescent="0.25">
      <c r="A45"/>
      <c r="B45"/>
      <c r="C45"/>
      <c r="D45"/>
      <c r="E45"/>
    </row>
    <row r="46" spans="1:5" s="100" customFormat="1" ht="14.25" thickTop="1" thickBot="1" x14ac:dyDescent="0.25">
      <c r="A46"/>
      <c r="B46"/>
      <c r="C46"/>
      <c r="D46"/>
      <c r="E46"/>
    </row>
    <row r="47" spans="1:5" ht="16.5" thickTop="1" thickBot="1" x14ac:dyDescent="0.3">
      <c r="A47"/>
      <c r="B47"/>
      <c r="C47"/>
      <c r="D47"/>
      <c r="E47"/>
    </row>
    <row r="48" spans="1:5" ht="16.5" thickTop="1" thickBot="1" x14ac:dyDescent="0.3">
      <c r="A48"/>
      <c r="B48"/>
      <c r="C48"/>
      <c r="D48"/>
      <c r="E48"/>
    </row>
    <row r="49" spans="1:14" ht="16.5" thickTop="1" thickBot="1" x14ac:dyDescent="0.3">
      <c r="A49"/>
      <c r="B49"/>
      <c r="C49"/>
      <c r="D49"/>
      <c r="E49"/>
    </row>
    <row r="50" spans="1:14" ht="16.5" thickTop="1" thickBot="1" x14ac:dyDescent="0.3">
      <c r="A50"/>
      <c r="B50"/>
      <c r="C50"/>
      <c r="D50"/>
      <c r="E50"/>
    </row>
    <row r="51" spans="1:14" ht="16.5" thickTop="1" thickBot="1" x14ac:dyDescent="0.3">
      <c r="A51"/>
      <c r="B51"/>
      <c r="C51"/>
      <c r="D51"/>
      <c r="E51"/>
    </row>
    <row r="52" spans="1:14" ht="16.5" thickTop="1" thickBot="1" x14ac:dyDescent="0.3">
      <c r="A52"/>
      <c r="B52"/>
      <c r="C52"/>
      <c r="D52"/>
      <c r="E52"/>
    </row>
    <row r="53" spans="1:14" ht="16.5" thickTop="1" thickBot="1" x14ac:dyDescent="0.3">
      <c r="A53"/>
      <c r="B53"/>
      <c r="C53"/>
      <c r="D53"/>
      <c r="E53"/>
    </row>
    <row r="54" spans="1:14" ht="16.5" thickTop="1" thickBot="1" x14ac:dyDescent="0.3">
      <c r="A54"/>
      <c r="B54"/>
      <c r="C54"/>
      <c r="D54"/>
      <c r="E54"/>
      <c r="N54" s="10"/>
    </row>
    <row r="55" spans="1:14" ht="16.5" thickTop="1" thickBot="1" x14ac:dyDescent="0.3">
      <c r="A55"/>
      <c r="B55"/>
      <c r="C55"/>
      <c r="D55"/>
      <c r="E55"/>
    </row>
    <row r="56" spans="1:14" ht="16.5" thickTop="1" thickBot="1" x14ac:dyDescent="0.3">
      <c r="A56"/>
      <c r="B56"/>
      <c r="C56"/>
      <c r="D56"/>
      <c r="E56"/>
    </row>
    <row r="57" spans="1:14" ht="16.5" thickTop="1" thickBot="1" x14ac:dyDescent="0.3">
      <c r="A57"/>
      <c r="B57"/>
      <c r="C57"/>
      <c r="D57"/>
      <c r="E57"/>
    </row>
    <row r="58" spans="1:14" ht="16.5" thickTop="1" thickBot="1" x14ac:dyDescent="0.3">
      <c r="A58"/>
      <c r="B58"/>
      <c r="C58"/>
      <c r="D58"/>
      <c r="E58"/>
    </row>
    <row r="59" spans="1:14" ht="16.5" thickTop="1" thickBot="1" x14ac:dyDescent="0.3">
      <c r="A59"/>
      <c r="B59"/>
      <c r="C59"/>
      <c r="D59"/>
      <c r="E59"/>
    </row>
    <row r="60" spans="1:14" s="2" customFormat="1" ht="16.5" thickTop="1" thickBot="1" x14ac:dyDescent="0.3">
      <c r="A60"/>
      <c r="B60"/>
      <c r="C60"/>
      <c r="D60"/>
      <c r="E60"/>
    </row>
    <row r="61" spans="1:14" s="2" customFormat="1" ht="16.5" thickTop="1" thickBot="1" x14ac:dyDescent="0.3">
      <c r="A61"/>
      <c r="B61"/>
      <c r="C61"/>
      <c r="D61"/>
      <c r="E61"/>
    </row>
    <row r="62" spans="1:14" ht="16.5" thickTop="1" thickBot="1" x14ac:dyDescent="0.3">
      <c r="A62"/>
      <c r="B62"/>
      <c r="C62"/>
      <c r="D62"/>
      <c r="E62"/>
    </row>
    <row r="63" spans="1:14" ht="16.5" thickTop="1" thickBot="1" x14ac:dyDescent="0.3">
      <c r="A63"/>
      <c r="B63"/>
      <c r="C63"/>
      <c r="D63"/>
      <c r="E63"/>
    </row>
    <row r="64" spans="1:14" ht="16.5" thickTop="1" thickBot="1" x14ac:dyDescent="0.3">
      <c r="A64"/>
      <c r="B64"/>
      <c r="C64"/>
      <c r="D64"/>
      <c r="E64"/>
    </row>
    <row r="65" spans="1:5" ht="16.5" thickTop="1" thickBot="1" x14ac:dyDescent="0.3">
      <c r="A65"/>
      <c r="B65"/>
      <c r="C65"/>
      <c r="D65"/>
      <c r="E65"/>
    </row>
    <row r="66" spans="1:5" ht="16.5" thickTop="1" thickBot="1" x14ac:dyDescent="0.3">
      <c r="A66"/>
      <c r="B66"/>
      <c r="C66"/>
      <c r="D66"/>
      <c r="E66"/>
    </row>
    <row r="67" spans="1:5" ht="16.5" thickTop="1" thickBot="1" x14ac:dyDescent="0.3">
      <c r="A67"/>
      <c r="B67"/>
      <c r="C67"/>
      <c r="D67"/>
      <c r="E67"/>
    </row>
    <row r="68" spans="1:5" ht="16.5" thickTop="1" thickBot="1" x14ac:dyDescent="0.3">
      <c r="A68"/>
      <c r="B68"/>
      <c r="C68"/>
      <c r="D68"/>
      <c r="E68"/>
    </row>
    <row r="69" spans="1:5" ht="16.5" thickTop="1" thickBot="1" x14ac:dyDescent="0.3">
      <c r="A69"/>
      <c r="B69"/>
      <c r="C69"/>
      <c r="D69"/>
      <c r="E69"/>
    </row>
    <row r="70" spans="1:5" ht="16.5" thickTop="1" thickBot="1" x14ac:dyDescent="0.3">
      <c r="A70"/>
      <c r="B70"/>
      <c r="C70"/>
      <c r="D70"/>
      <c r="E70"/>
    </row>
    <row r="71" spans="1:5" ht="16.5" thickTop="1" thickBot="1" x14ac:dyDescent="0.3">
      <c r="A71"/>
      <c r="B71"/>
      <c r="C71"/>
      <c r="D71"/>
      <c r="E71"/>
    </row>
    <row r="72" spans="1:5" ht="16.5" thickTop="1" thickBot="1" x14ac:dyDescent="0.3">
      <c r="A72"/>
      <c r="B72"/>
      <c r="C72"/>
      <c r="D72"/>
      <c r="E72"/>
    </row>
    <row r="73" spans="1:5" ht="16.5" thickTop="1" thickBot="1" x14ac:dyDescent="0.3">
      <c r="A73"/>
      <c r="B73"/>
      <c r="C73"/>
      <c r="D73"/>
      <c r="E73"/>
    </row>
    <row r="74" spans="1:5" ht="16.5" thickTop="1" thickBot="1" x14ac:dyDescent="0.3">
      <c r="A74"/>
      <c r="B74"/>
      <c r="C74"/>
      <c r="D74"/>
      <c r="E74"/>
    </row>
    <row r="75" spans="1:5" ht="16.5" thickTop="1" thickBot="1" x14ac:dyDescent="0.3">
      <c r="A75"/>
      <c r="B75"/>
      <c r="C75"/>
      <c r="D75"/>
      <c r="E75"/>
    </row>
    <row r="76" spans="1:5" ht="16.5" thickTop="1" thickBot="1" x14ac:dyDescent="0.3">
      <c r="A76"/>
      <c r="B76"/>
      <c r="C76"/>
      <c r="D76"/>
      <c r="E76"/>
    </row>
    <row r="77" spans="1:5" ht="16.5" thickTop="1" thickBot="1" x14ac:dyDescent="0.3">
      <c r="A77"/>
      <c r="B77"/>
      <c r="C77"/>
      <c r="D77"/>
      <c r="E77"/>
    </row>
    <row r="78" spans="1:5" ht="16.5" thickTop="1" thickBot="1" x14ac:dyDescent="0.3">
      <c r="A78"/>
      <c r="B78"/>
      <c r="C78"/>
      <c r="D78"/>
      <c r="E78"/>
    </row>
    <row r="79" spans="1:5" ht="16.5" thickTop="1" thickBot="1" x14ac:dyDescent="0.3">
      <c r="A79"/>
      <c r="B79"/>
      <c r="C79"/>
      <c r="D79"/>
      <c r="E79"/>
    </row>
    <row r="80" spans="1:5" ht="16.5" thickTop="1" thickBot="1" x14ac:dyDescent="0.3">
      <c r="A80"/>
      <c r="B80"/>
      <c r="C80"/>
      <c r="D80"/>
      <c r="E80"/>
    </row>
    <row r="81" spans="1:5" ht="16.5" thickTop="1" thickBot="1" x14ac:dyDescent="0.3">
      <c r="A81"/>
      <c r="B81"/>
      <c r="C81"/>
      <c r="D81"/>
      <c r="E81"/>
    </row>
    <row r="82" spans="1:5" ht="16.5" thickTop="1" thickBot="1" x14ac:dyDescent="0.3">
      <c r="A82"/>
      <c r="B82"/>
      <c r="C82"/>
      <c r="D82"/>
      <c r="E82"/>
    </row>
    <row r="83" spans="1:5" ht="16.5" thickTop="1" thickBot="1" x14ac:dyDescent="0.3">
      <c r="A83"/>
      <c r="B83"/>
      <c r="C83"/>
      <c r="D83"/>
      <c r="E83"/>
    </row>
    <row r="84" spans="1:5" ht="16.5" thickTop="1" thickBot="1" x14ac:dyDescent="0.3">
      <c r="A84"/>
      <c r="B84"/>
      <c r="C84"/>
      <c r="D84"/>
      <c r="E84"/>
    </row>
    <row r="85" spans="1:5" ht="16.5" thickTop="1" thickBot="1" x14ac:dyDescent="0.3">
      <c r="A85"/>
      <c r="B85"/>
      <c r="C85"/>
      <c r="D85"/>
      <c r="E85"/>
    </row>
    <row r="86" spans="1:5" ht="16.5" thickTop="1" thickBot="1" x14ac:dyDescent="0.3">
      <c r="A86"/>
      <c r="B86"/>
      <c r="C86"/>
      <c r="D86"/>
      <c r="E86"/>
    </row>
    <row r="87" spans="1:5" ht="16.5" thickTop="1" thickBot="1" x14ac:dyDescent="0.3">
      <c r="A87"/>
      <c r="B87"/>
      <c r="C87"/>
      <c r="D87"/>
      <c r="E87"/>
    </row>
    <row r="88" spans="1:5" ht="16.5" thickTop="1" thickBot="1" x14ac:dyDescent="0.3">
      <c r="A88"/>
      <c r="B88"/>
      <c r="C88"/>
      <c r="D88"/>
      <c r="E88"/>
    </row>
    <row r="89" spans="1:5" ht="16.5" thickTop="1" thickBot="1" x14ac:dyDescent="0.3">
      <c r="A89"/>
      <c r="B89"/>
      <c r="C89"/>
      <c r="D89"/>
      <c r="E89"/>
    </row>
    <row r="90" spans="1:5" ht="16.5" thickTop="1" thickBot="1" x14ac:dyDescent="0.3">
      <c r="A90"/>
      <c r="B90"/>
      <c r="C90"/>
      <c r="D90"/>
      <c r="E90"/>
    </row>
    <row r="91" spans="1:5" ht="16.5" thickTop="1" thickBot="1" x14ac:dyDescent="0.3">
      <c r="A91"/>
      <c r="B91"/>
      <c r="C91"/>
      <c r="D91"/>
      <c r="E91"/>
    </row>
    <row r="92" spans="1:5" ht="16.5" thickTop="1" thickBot="1" x14ac:dyDescent="0.3">
      <c r="A92"/>
      <c r="B92"/>
      <c r="C92"/>
      <c r="D92"/>
      <c r="E92"/>
    </row>
    <row r="93" spans="1:5" ht="16.5" thickTop="1" thickBot="1" x14ac:dyDescent="0.3">
      <c r="A93"/>
      <c r="B93"/>
      <c r="C93"/>
      <c r="D93"/>
      <c r="E93"/>
    </row>
    <row r="94" spans="1:5" ht="16.5" thickTop="1" thickBot="1" x14ac:dyDescent="0.3">
      <c r="A94"/>
      <c r="B94"/>
      <c r="C94"/>
      <c r="D94"/>
      <c r="E94"/>
    </row>
    <row r="95" spans="1:5" ht="16.5" thickTop="1" thickBot="1" x14ac:dyDescent="0.3">
      <c r="A95"/>
      <c r="B95"/>
      <c r="C95"/>
      <c r="D95"/>
      <c r="E95"/>
    </row>
    <row r="96" spans="1:5" ht="16.5" thickTop="1" thickBot="1" x14ac:dyDescent="0.3">
      <c r="A96"/>
      <c r="B96"/>
      <c r="C96"/>
      <c r="D96"/>
      <c r="E96"/>
    </row>
    <row r="97" spans="1:5" ht="16.5" thickTop="1" thickBot="1" x14ac:dyDescent="0.3">
      <c r="A97"/>
      <c r="B97"/>
      <c r="C97"/>
      <c r="D97"/>
      <c r="E97"/>
    </row>
    <row r="98" spans="1:5" ht="16.5" thickTop="1" thickBot="1" x14ac:dyDescent="0.3">
      <c r="A98"/>
      <c r="B98"/>
      <c r="C98"/>
      <c r="D98"/>
      <c r="E98"/>
    </row>
    <row r="99" spans="1:5" ht="16.5" thickTop="1" thickBot="1" x14ac:dyDescent="0.3">
      <c r="A99"/>
      <c r="B99"/>
      <c r="C99"/>
      <c r="D99"/>
      <c r="E99"/>
    </row>
    <row r="100" spans="1:5" ht="16.5" thickTop="1" thickBot="1" x14ac:dyDescent="0.3">
      <c r="A100"/>
      <c r="B100"/>
      <c r="C100"/>
      <c r="D100"/>
      <c r="E100"/>
    </row>
    <row r="101" spans="1:5" ht="16.5" thickTop="1" thickBot="1" x14ac:dyDescent="0.3">
      <c r="A101"/>
      <c r="B101"/>
      <c r="C101"/>
      <c r="D101"/>
      <c r="E101"/>
    </row>
    <row r="102" spans="1:5" ht="16.5" thickTop="1" thickBot="1" x14ac:dyDescent="0.3">
      <c r="A102"/>
      <c r="B102"/>
      <c r="C102"/>
      <c r="D102"/>
      <c r="E102"/>
    </row>
    <row r="103" spans="1:5" ht="16.5" thickTop="1" thickBot="1" x14ac:dyDescent="0.3">
      <c r="A103"/>
      <c r="B103"/>
      <c r="C103"/>
      <c r="D103"/>
      <c r="E103"/>
    </row>
    <row r="104" spans="1:5" ht="16.5" thickTop="1" thickBot="1" x14ac:dyDescent="0.3">
      <c r="A104"/>
      <c r="B104"/>
      <c r="C104"/>
      <c r="D104"/>
      <c r="E104"/>
    </row>
    <row r="105" spans="1:5" ht="16.5" thickTop="1" thickBot="1" x14ac:dyDescent="0.3">
      <c r="A105"/>
      <c r="B105"/>
      <c r="C105"/>
      <c r="D105"/>
      <c r="E105"/>
    </row>
    <row r="106" spans="1:5" ht="16.5" thickTop="1" thickBot="1" x14ac:dyDescent="0.3">
      <c r="A106"/>
      <c r="B106"/>
      <c r="C106"/>
      <c r="D106"/>
      <c r="E106"/>
    </row>
    <row r="107" spans="1:5" ht="16.5" thickTop="1" thickBot="1" x14ac:dyDescent="0.3">
      <c r="A107"/>
      <c r="B107"/>
      <c r="C107"/>
      <c r="D107"/>
      <c r="E107"/>
    </row>
    <row r="108" spans="1:5" ht="16.5" thickTop="1" thickBot="1" x14ac:dyDescent="0.3">
      <c r="A108"/>
      <c r="B108"/>
      <c r="C108"/>
      <c r="D108"/>
      <c r="E108"/>
    </row>
    <row r="109" spans="1:5" ht="16.5" thickTop="1" thickBot="1" x14ac:dyDescent="0.3">
      <c r="A109"/>
      <c r="B109"/>
      <c r="C109"/>
      <c r="D109"/>
      <c r="E109"/>
    </row>
    <row r="110" spans="1:5" ht="16.5" thickTop="1" thickBot="1" x14ac:dyDescent="0.3">
      <c r="A110"/>
      <c r="B110"/>
      <c r="C110"/>
      <c r="D110"/>
      <c r="E110"/>
    </row>
    <row r="111" spans="1:5" ht="16.5" thickTop="1" thickBot="1" x14ac:dyDescent="0.3">
      <c r="A111"/>
      <c r="B111"/>
      <c r="C111"/>
      <c r="D111"/>
      <c r="E111"/>
    </row>
    <row r="112" spans="1:5" ht="16.5" thickTop="1" thickBot="1" x14ac:dyDescent="0.3">
      <c r="A112"/>
      <c r="B112"/>
      <c r="C112"/>
      <c r="D112"/>
      <c r="E112"/>
    </row>
    <row r="113" spans="1:5" ht="16.5" thickTop="1" thickBot="1" x14ac:dyDescent="0.3">
      <c r="A113"/>
      <c r="B113"/>
      <c r="C113"/>
      <c r="D113"/>
      <c r="E113"/>
    </row>
    <row r="114" spans="1:5" ht="16.5" thickTop="1" thickBot="1" x14ac:dyDescent="0.3">
      <c r="A114"/>
      <c r="B114"/>
      <c r="C114"/>
      <c r="D114"/>
      <c r="E114"/>
    </row>
    <row r="115" spans="1:5" ht="16.5" thickTop="1" thickBot="1" x14ac:dyDescent="0.3">
      <c r="A115"/>
      <c r="B115"/>
      <c r="C115"/>
      <c r="D115"/>
      <c r="E115"/>
    </row>
    <row r="116" spans="1:5" ht="16.5" thickTop="1" thickBot="1" x14ac:dyDescent="0.3">
      <c r="A116"/>
      <c r="B116"/>
      <c r="C116"/>
      <c r="D116"/>
      <c r="E116"/>
    </row>
    <row r="117" spans="1:5" ht="16.5" thickTop="1" thickBot="1" x14ac:dyDescent="0.3">
      <c r="A117"/>
      <c r="B117"/>
      <c r="C117"/>
      <c r="D117"/>
      <c r="E117"/>
    </row>
    <row r="118" spans="1:5" ht="16.5" thickTop="1" thickBot="1" x14ac:dyDescent="0.3">
      <c r="A118"/>
      <c r="B118"/>
      <c r="C118"/>
      <c r="D118"/>
      <c r="E118"/>
    </row>
    <row r="119" spans="1:5" ht="16.5" thickTop="1" thickBot="1" x14ac:dyDescent="0.3">
      <c r="A119"/>
      <c r="B119"/>
      <c r="C119"/>
      <c r="D119"/>
      <c r="E119"/>
    </row>
    <row r="120" spans="1:5" ht="16.5" thickTop="1" thickBot="1" x14ac:dyDescent="0.3">
      <c r="A120"/>
      <c r="B120"/>
      <c r="C120"/>
      <c r="D120"/>
      <c r="E120"/>
    </row>
    <row r="121" spans="1:5" ht="16.5" thickTop="1" thickBot="1" x14ac:dyDescent="0.3">
      <c r="A121"/>
      <c r="B121"/>
      <c r="C121"/>
      <c r="D121"/>
      <c r="E121"/>
    </row>
    <row r="122" spans="1:5" ht="16.5" thickTop="1" thickBot="1" x14ac:dyDescent="0.3">
      <c r="A122"/>
      <c r="B122"/>
      <c r="C122"/>
      <c r="D122"/>
      <c r="E122"/>
    </row>
    <row r="123" spans="1:5" ht="16.5" thickTop="1" thickBot="1" x14ac:dyDescent="0.3">
      <c r="A123"/>
      <c r="B123"/>
      <c r="C123"/>
      <c r="D123"/>
      <c r="E123"/>
    </row>
    <row r="124" spans="1:5" ht="16.5" thickTop="1" thickBot="1" x14ac:dyDescent="0.3">
      <c r="A124"/>
      <c r="B124"/>
      <c r="C124"/>
      <c r="D124"/>
      <c r="E124"/>
    </row>
    <row r="125" spans="1:5" ht="16.5" thickTop="1" thickBot="1" x14ac:dyDescent="0.3">
      <c r="A125"/>
      <c r="B125"/>
      <c r="C125"/>
      <c r="D125"/>
      <c r="E125"/>
    </row>
    <row r="126" spans="1:5" ht="16.5" thickTop="1" thickBot="1" x14ac:dyDescent="0.3">
      <c r="A126"/>
      <c r="B126"/>
      <c r="C126"/>
      <c r="D126"/>
      <c r="E126"/>
    </row>
    <row r="127" spans="1:5" ht="16.5" thickTop="1" thickBot="1" x14ac:dyDescent="0.3">
      <c r="A127"/>
      <c r="B127"/>
      <c r="C127"/>
      <c r="D127"/>
      <c r="E127"/>
    </row>
    <row r="128" spans="1:5" ht="16.5" thickTop="1" thickBot="1" x14ac:dyDescent="0.3">
      <c r="A128"/>
      <c r="B128"/>
      <c r="C128"/>
      <c r="D128"/>
      <c r="E128"/>
    </row>
    <row r="129" spans="1:5" ht="16.5" thickTop="1" thickBot="1" x14ac:dyDescent="0.3">
      <c r="A129"/>
      <c r="B129"/>
      <c r="C129"/>
      <c r="D129"/>
      <c r="E129"/>
    </row>
    <row r="130" spans="1:5" ht="16.5" thickTop="1" thickBot="1" x14ac:dyDescent="0.3">
      <c r="A130"/>
      <c r="B130"/>
      <c r="C130"/>
      <c r="D130"/>
      <c r="E130"/>
    </row>
    <row r="131" spans="1:5" ht="16.5" thickTop="1" thickBot="1" x14ac:dyDescent="0.3">
      <c r="A131"/>
      <c r="B131"/>
      <c r="C131"/>
      <c r="D131"/>
      <c r="E131"/>
    </row>
    <row r="132" spans="1:5" ht="16.5" thickTop="1" thickBot="1" x14ac:dyDescent="0.3">
      <c r="A132"/>
      <c r="B132"/>
      <c r="C132"/>
      <c r="D132"/>
      <c r="E132"/>
    </row>
    <row r="133" spans="1:5" ht="16.5" thickTop="1" thickBot="1" x14ac:dyDescent="0.3">
      <c r="A133"/>
      <c r="B133"/>
      <c r="C133"/>
      <c r="D133"/>
      <c r="E133"/>
    </row>
    <row r="134" spans="1:5" ht="16.5" thickTop="1" thickBot="1" x14ac:dyDescent="0.3">
      <c r="A134"/>
      <c r="B134"/>
      <c r="C134"/>
      <c r="D134"/>
      <c r="E134"/>
    </row>
    <row r="135" spans="1:5" ht="16.5" thickTop="1" thickBot="1" x14ac:dyDescent="0.3">
      <c r="A135"/>
      <c r="B135"/>
      <c r="C135"/>
      <c r="D135"/>
      <c r="E135"/>
    </row>
    <row r="136" spans="1:5" ht="16.5" thickTop="1" thickBot="1" x14ac:dyDescent="0.3">
      <c r="A136"/>
      <c r="B136"/>
      <c r="C136"/>
      <c r="D136"/>
      <c r="E136"/>
    </row>
    <row r="137" spans="1:5" ht="16.5" thickTop="1" thickBot="1" x14ac:dyDescent="0.3">
      <c r="A137"/>
      <c r="B137"/>
      <c r="C137"/>
      <c r="D137"/>
      <c r="E137"/>
    </row>
    <row r="138" spans="1:5" ht="16.5" thickTop="1" thickBot="1" x14ac:dyDescent="0.3">
      <c r="A138"/>
      <c r="B138"/>
      <c r="C138"/>
      <c r="D138"/>
      <c r="E138"/>
    </row>
    <row r="139" spans="1:5" ht="16.5" thickTop="1" thickBot="1" x14ac:dyDescent="0.3">
      <c r="A139"/>
      <c r="B139"/>
      <c r="C139"/>
      <c r="D139"/>
      <c r="E139"/>
    </row>
    <row r="140" spans="1:5" ht="16.5" thickTop="1" thickBot="1" x14ac:dyDescent="0.3">
      <c r="A140"/>
      <c r="B140"/>
      <c r="C140"/>
      <c r="D140"/>
      <c r="E140"/>
    </row>
    <row r="141" spans="1:5" ht="16.5" thickTop="1" thickBot="1" x14ac:dyDescent="0.3">
      <c r="A141"/>
      <c r="B141"/>
      <c r="C141"/>
      <c r="D141"/>
      <c r="E141"/>
    </row>
    <row r="142" spans="1:5" ht="16.5" thickTop="1" thickBot="1" x14ac:dyDescent="0.3">
      <c r="A142"/>
      <c r="B142"/>
      <c r="C142"/>
      <c r="D142"/>
      <c r="E142"/>
    </row>
    <row r="143" spans="1:5" ht="16.5" thickTop="1" thickBot="1" x14ac:dyDescent="0.3">
      <c r="A143"/>
      <c r="B143"/>
      <c r="C143"/>
      <c r="D143"/>
      <c r="E143"/>
    </row>
    <row r="144" spans="1:5" ht="16.5" thickTop="1" thickBot="1" x14ac:dyDescent="0.3">
      <c r="A144"/>
      <c r="B144"/>
      <c r="C144"/>
      <c r="D144"/>
      <c r="E144"/>
    </row>
    <row r="145" spans="1:5" ht="16.5" thickTop="1" thickBot="1" x14ac:dyDescent="0.3">
      <c r="A145"/>
      <c r="B145"/>
      <c r="C145"/>
      <c r="D145"/>
      <c r="E145"/>
    </row>
    <row r="146" spans="1:5" ht="16.5" thickTop="1" thickBot="1" x14ac:dyDescent="0.3">
      <c r="A146"/>
      <c r="B146"/>
      <c r="C146"/>
      <c r="D146"/>
      <c r="E146"/>
    </row>
    <row r="147" spans="1:5" ht="16.5" thickTop="1" thickBot="1" x14ac:dyDescent="0.3">
      <c r="A147"/>
      <c r="B147"/>
      <c r="C147"/>
      <c r="D147"/>
      <c r="E147"/>
    </row>
    <row r="148" spans="1:5" ht="16.5" thickTop="1" thickBot="1" x14ac:dyDescent="0.3">
      <c r="A148"/>
      <c r="B148"/>
      <c r="C148"/>
      <c r="D148"/>
      <c r="E148"/>
    </row>
    <row r="149" spans="1:5" ht="16.5" thickTop="1" thickBot="1" x14ac:dyDescent="0.3">
      <c r="A149"/>
      <c r="B149"/>
      <c r="C149"/>
      <c r="D149"/>
      <c r="E149"/>
    </row>
    <row r="150" spans="1:5" ht="16.5" thickTop="1" thickBot="1" x14ac:dyDescent="0.3">
      <c r="A150"/>
      <c r="B150"/>
      <c r="C150"/>
      <c r="D150"/>
      <c r="E150"/>
    </row>
    <row r="151" spans="1:5" ht="16.5" thickTop="1" thickBot="1" x14ac:dyDescent="0.3">
      <c r="A151"/>
      <c r="B151"/>
      <c r="C151"/>
      <c r="D151"/>
      <c r="E151"/>
    </row>
    <row r="152" spans="1:5" ht="16.5" thickTop="1" thickBot="1" x14ac:dyDescent="0.3">
      <c r="A152"/>
      <c r="B152"/>
      <c r="C152"/>
      <c r="D152"/>
      <c r="E152"/>
    </row>
    <row r="153" spans="1:5" ht="16.5" thickTop="1" thickBot="1" x14ac:dyDescent="0.3">
      <c r="A153"/>
      <c r="B153"/>
      <c r="C153"/>
      <c r="D153"/>
      <c r="E153"/>
    </row>
    <row r="154" spans="1:5" ht="16.5" thickTop="1" thickBot="1" x14ac:dyDescent="0.3">
      <c r="A154"/>
      <c r="B154"/>
      <c r="C154"/>
      <c r="D154"/>
      <c r="E154"/>
    </row>
    <row r="155" spans="1:5" ht="16.5" thickTop="1" thickBot="1" x14ac:dyDescent="0.3">
      <c r="A155"/>
      <c r="B155"/>
      <c r="C155"/>
      <c r="D155"/>
      <c r="E155"/>
    </row>
    <row r="156" spans="1:5" ht="16.5" thickTop="1" thickBot="1" x14ac:dyDescent="0.3">
      <c r="A156"/>
      <c r="B156"/>
      <c r="C156"/>
      <c r="D156"/>
      <c r="E156"/>
    </row>
    <row r="157" spans="1:5" ht="16.5" thickTop="1" thickBot="1" x14ac:dyDescent="0.3">
      <c r="A157"/>
      <c r="B157"/>
      <c r="C157"/>
      <c r="D157"/>
      <c r="E157"/>
    </row>
    <row r="158" spans="1:5" ht="16.5" thickTop="1" thickBot="1" x14ac:dyDescent="0.3">
      <c r="A158"/>
      <c r="B158"/>
      <c r="C158"/>
      <c r="D158"/>
      <c r="E158"/>
    </row>
    <row r="159" spans="1:5" ht="16.5" thickTop="1" thickBot="1" x14ac:dyDescent="0.3">
      <c r="A159"/>
      <c r="B159"/>
      <c r="C159"/>
      <c r="D159"/>
      <c r="E159"/>
    </row>
    <row r="160" spans="1:5" ht="16.5" thickTop="1" thickBot="1" x14ac:dyDescent="0.3">
      <c r="A160"/>
      <c r="B160"/>
      <c r="C160"/>
      <c r="D160"/>
      <c r="E160"/>
    </row>
    <row r="161" spans="1:5" ht="16.5" thickTop="1" thickBot="1" x14ac:dyDescent="0.3">
      <c r="A161"/>
      <c r="B161"/>
      <c r="C161"/>
      <c r="D161"/>
      <c r="E161"/>
    </row>
    <row r="162" spans="1:5" ht="16.5" thickTop="1" thickBot="1" x14ac:dyDescent="0.3">
      <c r="A162"/>
      <c r="B162"/>
      <c r="C162"/>
      <c r="D162"/>
      <c r="E162"/>
    </row>
    <row r="163" spans="1:5" ht="16.5" thickTop="1" thickBot="1" x14ac:dyDescent="0.3">
      <c r="A163"/>
      <c r="B163"/>
      <c r="C163"/>
      <c r="D163"/>
      <c r="E163"/>
    </row>
    <row r="164" spans="1:5" ht="16.5" thickTop="1" thickBot="1" x14ac:dyDescent="0.3">
      <c r="A164"/>
      <c r="B164"/>
      <c r="C164"/>
      <c r="D164"/>
      <c r="E164"/>
    </row>
    <row r="165" spans="1:5" ht="16.5" thickTop="1" thickBot="1" x14ac:dyDescent="0.3">
      <c r="A165"/>
      <c r="B165"/>
      <c r="C165"/>
      <c r="D165"/>
      <c r="E165"/>
    </row>
    <row r="166" spans="1:5" ht="16.5" thickTop="1" thickBot="1" x14ac:dyDescent="0.3">
      <c r="A166"/>
      <c r="B166"/>
      <c r="C166"/>
      <c r="D166"/>
      <c r="E166"/>
    </row>
    <row r="167" spans="1:5" ht="16.5" thickTop="1" thickBot="1" x14ac:dyDescent="0.3">
      <c r="A167"/>
      <c r="B167"/>
      <c r="C167"/>
      <c r="D167"/>
      <c r="E167"/>
    </row>
    <row r="168" spans="1:5" ht="16.5" thickTop="1" thickBot="1" x14ac:dyDescent="0.3">
      <c r="A168"/>
      <c r="B168"/>
      <c r="C168"/>
      <c r="D168"/>
      <c r="E168"/>
    </row>
    <row r="169" spans="1:5" ht="16.5" thickTop="1" thickBot="1" x14ac:dyDescent="0.3">
      <c r="A169"/>
      <c r="B169"/>
      <c r="C169"/>
      <c r="D169"/>
      <c r="E169"/>
    </row>
    <row r="170" spans="1:5" ht="16.5" thickTop="1" thickBot="1" x14ac:dyDescent="0.3">
      <c r="A170"/>
      <c r="B170"/>
      <c r="C170"/>
      <c r="D170"/>
      <c r="E170"/>
    </row>
    <row r="171" spans="1:5" ht="16.5" thickTop="1" thickBot="1" x14ac:dyDescent="0.3">
      <c r="A171"/>
      <c r="B171"/>
      <c r="C171"/>
      <c r="D171"/>
      <c r="E171"/>
    </row>
    <row r="172" spans="1:5" ht="16.5" thickTop="1" thickBot="1" x14ac:dyDescent="0.3">
      <c r="A172"/>
      <c r="B172"/>
      <c r="C172"/>
      <c r="D172"/>
      <c r="E172"/>
    </row>
    <row r="173" spans="1:5" ht="16.5" thickTop="1" thickBot="1" x14ac:dyDescent="0.3">
      <c r="A173"/>
      <c r="B173"/>
      <c r="C173"/>
      <c r="D173"/>
      <c r="E173"/>
    </row>
    <row r="174" spans="1:5" ht="16.5" thickTop="1" thickBot="1" x14ac:dyDescent="0.3">
      <c r="A174"/>
      <c r="B174"/>
      <c r="C174"/>
      <c r="D174"/>
      <c r="E174"/>
    </row>
    <row r="175" spans="1:5" ht="16.5" thickTop="1" thickBot="1" x14ac:dyDescent="0.3">
      <c r="A175"/>
      <c r="B175"/>
      <c r="C175"/>
      <c r="D175"/>
      <c r="E175"/>
    </row>
    <row r="176" spans="1:5" ht="16.5" thickTop="1" thickBot="1" x14ac:dyDescent="0.3">
      <c r="A176"/>
      <c r="B176"/>
      <c r="C176"/>
      <c r="D176"/>
      <c r="E176"/>
    </row>
    <row r="177" spans="1:5" ht="16.5" thickTop="1" thickBot="1" x14ac:dyDescent="0.3">
      <c r="A177"/>
      <c r="B177"/>
      <c r="C177"/>
      <c r="D177"/>
      <c r="E177"/>
    </row>
    <row r="178" spans="1:5" ht="16.5" thickTop="1" thickBot="1" x14ac:dyDescent="0.3">
      <c r="A178"/>
      <c r="B178"/>
      <c r="C178"/>
      <c r="D178"/>
      <c r="E178"/>
    </row>
    <row r="179" spans="1:5" ht="16.5" thickTop="1" thickBot="1" x14ac:dyDescent="0.3">
      <c r="A179"/>
      <c r="B179"/>
      <c r="C179"/>
      <c r="D179"/>
      <c r="E179"/>
    </row>
    <row r="180" spans="1:5" ht="16.5" thickTop="1" thickBot="1" x14ac:dyDescent="0.3">
      <c r="A180"/>
      <c r="B180"/>
      <c r="C180"/>
      <c r="D180"/>
      <c r="E180"/>
    </row>
    <row r="181" spans="1:5" ht="16.5" thickTop="1" thickBot="1" x14ac:dyDescent="0.3">
      <c r="A181"/>
      <c r="B181"/>
      <c r="C181"/>
      <c r="D181"/>
      <c r="E181"/>
    </row>
    <row r="182" spans="1:5" ht="16.5" thickTop="1" thickBot="1" x14ac:dyDescent="0.3">
      <c r="A182"/>
      <c r="B182"/>
      <c r="C182"/>
      <c r="D182"/>
      <c r="E182"/>
    </row>
    <row r="183" spans="1:5" ht="16.5" thickTop="1" thickBot="1" x14ac:dyDescent="0.3">
      <c r="A183"/>
      <c r="B183"/>
      <c r="C183"/>
      <c r="D183"/>
      <c r="E183"/>
    </row>
    <row r="184" spans="1:5" ht="16.5" thickTop="1" thickBot="1" x14ac:dyDescent="0.3">
      <c r="A184"/>
      <c r="B184"/>
      <c r="C184"/>
      <c r="D184"/>
      <c r="E184"/>
    </row>
    <row r="185" spans="1:5" ht="16.5" thickTop="1" thickBot="1" x14ac:dyDescent="0.3">
      <c r="A185"/>
      <c r="B185"/>
      <c r="C185"/>
      <c r="D185"/>
      <c r="E185"/>
    </row>
    <row r="186" spans="1:5" ht="16.5" thickTop="1" thickBot="1" x14ac:dyDescent="0.3">
      <c r="A186"/>
      <c r="B186"/>
      <c r="C186"/>
      <c r="D186"/>
      <c r="E186"/>
    </row>
    <row r="187" spans="1:5" ht="16.5" thickTop="1" thickBot="1" x14ac:dyDescent="0.3">
      <c r="A187"/>
      <c r="B187"/>
      <c r="C187"/>
      <c r="D187"/>
      <c r="E187"/>
    </row>
    <row r="188" spans="1:5" ht="16.5" thickTop="1" thickBot="1" x14ac:dyDescent="0.3">
      <c r="A188"/>
      <c r="B188"/>
      <c r="C188"/>
      <c r="D188"/>
      <c r="E188"/>
    </row>
    <row r="189" spans="1:5" ht="16.5" thickTop="1" thickBot="1" x14ac:dyDescent="0.3">
      <c r="A189"/>
      <c r="B189"/>
      <c r="C189"/>
      <c r="D189"/>
      <c r="E189"/>
    </row>
    <row r="190" spans="1:5" ht="16.5" thickTop="1" thickBot="1" x14ac:dyDescent="0.3">
      <c r="A190"/>
      <c r="B190"/>
      <c r="C190"/>
      <c r="D190"/>
      <c r="E190"/>
    </row>
    <row r="191" spans="1:5" ht="16.5" thickTop="1" thickBot="1" x14ac:dyDescent="0.3">
      <c r="A191"/>
      <c r="B191"/>
      <c r="C191"/>
      <c r="D191"/>
      <c r="E191"/>
    </row>
    <row r="192" spans="1:5" ht="16.5" thickTop="1" thickBot="1" x14ac:dyDescent="0.3">
      <c r="A192"/>
      <c r="B192"/>
      <c r="C192"/>
      <c r="D192"/>
      <c r="E192"/>
    </row>
    <row r="193" spans="1:5" ht="16.5" thickTop="1" thickBot="1" x14ac:dyDescent="0.3">
      <c r="A193"/>
      <c r="B193"/>
      <c r="C193"/>
      <c r="D193"/>
      <c r="E193"/>
    </row>
    <row r="194" spans="1:5" ht="16.5" thickTop="1" thickBot="1" x14ac:dyDescent="0.3">
      <c r="A194"/>
      <c r="B194"/>
      <c r="C194"/>
      <c r="D194"/>
      <c r="E194"/>
    </row>
    <row r="195" spans="1:5" ht="16.5" thickTop="1" thickBot="1" x14ac:dyDescent="0.3">
      <c r="A195"/>
      <c r="B195"/>
      <c r="C195"/>
      <c r="D195"/>
      <c r="E195"/>
    </row>
    <row r="196" spans="1:5" ht="16.5" thickTop="1" thickBot="1" x14ac:dyDescent="0.3">
      <c r="A196"/>
      <c r="B196"/>
      <c r="C196"/>
      <c r="D196"/>
      <c r="E196"/>
    </row>
    <row r="197" spans="1:5" ht="16.5" thickTop="1" thickBot="1" x14ac:dyDescent="0.3">
      <c r="A197"/>
      <c r="B197"/>
      <c r="C197"/>
      <c r="D197"/>
      <c r="E197"/>
    </row>
    <row r="198" spans="1:5" ht="16.5" thickTop="1" thickBot="1" x14ac:dyDescent="0.3">
      <c r="A198"/>
      <c r="B198"/>
      <c r="C198"/>
      <c r="D198"/>
      <c r="E198"/>
    </row>
    <row r="199" spans="1:5" ht="16.5" thickTop="1" thickBot="1" x14ac:dyDescent="0.3">
      <c r="A199"/>
      <c r="B199"/>
      <c r="C199"/>
      <c r="D199"/>
      <c r="E199"/>
    </row>
    <row r="200" spans="1:5" ht="16.5" thickTop="1" thickBot="1" x14ac:dyDescent="0.3">
      <c r="A200"/>
      <c r="B200"/>
      <c r="C200"/>
      <c r="D200"/>
      <c r="E200"/>
    </row>
    <row r="201" spans="1:5" ht="16.5" thickTop="1" thickBot="1" x14ac:dyDescent="0.3">
      <c r="A201"/>
      <c r="B201"/>
      <c r="C201"/>
      <c r="D201"/>
      <c r="E201"/>
    </row>
    <row r="202" spans="1:5" ht="16.5" thickTop="1" thickBot="1" x14ac:dyDescent="0.3">
      <c r="A202"/>
      <c r="B202"/>
      <c r="C202"/>
      <c r="D202"/>
      <c r="E202"/>
    </row>
    <row r="203" spans="1:5" ht="16.5" thickTop="1" thickBot="1" x14ac:dyDescent="0.3">
      <c r="A203"/>
      <c r="B203"/>
      <c r="C203"/>
      <c r="D203"/>
      <c r="E203"/>
    </row>
    <row r="204" spans="1:5" ht="16.5" thickTop="1" thickBot="1" x14ac:dyDescent="0.3">
      <c r="A204"/>
      <c r="B204"/>
      <c r="C204"/>
      <c r="D204"/>
      <c r="E204"/>
    </row>
    <row r="205" spans="1:5" ht="16.5" thickTop="1" thickBot="1" x14ac:dyDescent="0.3">
      <c r="A205"/>
      <c r="B205"/>
      <c r="C205"/>
      <c r="D205"/>
      <c r="E205"/>
    </row>
    <row r="206" spans="1:5" ht="16.5" thickTop="1" thickBot="1" x14ac:dyDescent="0.3">
      <c r="A206"/>
      <c r="B206"/>
      <c r="C206"/>
      <c r="D206"/>
      <c r="E206"/>
    </row>
    <row r="207" spans="1:5" ht="16.5" thickTop="1" thickBot="1" x14ac:dyDescent="0.3">
      <c r="A207"/>
      <c r="B207"/>
      <c r="C207"/>
      <c r="D207"/>
      <c r="E207"/>
    </row>
    <row r="208" spans="1:5" ht="16.5" thickTop="1" thickBot="1" x14ac:dyDescent="0.3">
      <c r="A208"/>
      <c r="B208"/>
      <c r="C208"/>
      <c r="D208"/>
      <c r="E208"/>
    </row>
    <row r="209" spans="1:5" ht="16.5" thickTop="1" thickBot="1" x14ac:dyDescent="0.3">
      <c r="A209"/>
      <c r="B209"/>
      <c r="C209"/>
      <c r="D209"/>
      <c r="E209"/>
    </row>
    <row r="210" spans="1:5" ht="16.5" thickTop="1" thickBot="1" x14ac:dyDescent="0.3">
      <c r="A210"/>
      <c r="B210"/>
      <c r="C210"/>
      <c r="D210"/>
      <c r="E210"/>
    </row>
    <row r="211" spans="1:5" ht="16.5" thickTop="1" thickBot="1" x14ac:dyDescent="0.3">
      <c r="A211"/>
      <c r="B211"/>
      <c r="C211"/>
      <c r="D211"/>
      <c r="E211"/>
    </row>
    <row r="212" spans="1:5" ht="16.5" thickTop="1" thickBot="1" x14ac:dyDescent="0.3">
      <c r="A212"/>
      <c r="B212"/>
      <c r="C212"/>
      <c r="D212"/>
      <c r="E212"/>
    </row>
    <row r="213" spans="1:5" ht="16.5" thickTop="1" thickBot="1" x14ac:dyDescent="0.3">
      <c r="A213"/>
      <c r="B213"/>
      <c r="C213"/>
      <c r="D213"/>
      <c r="E213"/>
    </row>
    <row r="214" spans="1:5" ht="16.5" thickTop="1" thickBot="1" x14ac:dyDescent="0.3">
      <c r="A214"/>
      <c r="B214"/>
      <c r="C214"/>
      <c r="D214"/>
      <c r="E214"/>
    </row>
    <row r="215" spans="1:5" ht="16.5" thickTop="1" thickBot="1" x14ac:dyDescent="0.3">
      <c r="A215"/>
      <c r="B215"/>
      <c r="C215"/>
      <c r="D215"/>
      <c r="E215"/>
    </row>
    <row r="216" spans="1:5" ht="16.5" thickTop="1" thickBot="1" x14ac:dyDescent="0.3">
      <c r="A216"/>
      <c r="B216"/>
      <c r="C216"/>
      <c r="D216"/>
      <c r="E216"/>
    </row>
    <row r="217" spans="1:5" ht="16.5" thickTop="1" thickBot="1" x14ac:dyDescent="0.3">
      <c r="A217"/>
      <c r="B217"/>
      <c r="C217"/>
      <c r="D217"/>
      <c r="E217"/>
    </row>
    <row r="218" spans="1:5" ht="16.5" thickTop="1" thickBot="1" x14ac:dyDescent="0.3">
      <c r="A218"/>
      <c r="B218"/>
      <c r="C218"/>
      <c r="D218"/>
      <c r="E218"/>
    </row>
    <row r="219" spans="1:5" ht="16.5" thickTop="1" thickBot="1" x14ac:dyDescent="0.3">
      <c r="A219"/>
      <c r="B219"/>
      <c r="C219"/>
      <c r="D219"/>
      <c r="E219"/>
    </row>
    <row r="220" spans="1:5" ht="16.5" thickTop="1" thickBot="1" x14ac:dyDescent="0.3">
      <c r="A220"/>
      <c r="B220"/>
      <c r="C220"/>
      <c r="D220"/>
      <c r="E220"/>
    </row>
    <row r="221" spans="1:5" ht="16.5" thickTop="1" thickBot="1" x14ac:dyDescent="0.3">
      <c r="A221"/>
      <c r="B221"/>
      <c r="C221"/>
      <c r="D221"/>
      <c r="E221"/>
    </row>
    <row r="222" spans="1:5" ht="16.5" thickTop="1" thickBot="1" x14ac:dyDescent="0.3">
      <c r="A222"/>
      <c r="B222"/>
      <c r="C222"/>
      <c r="D222"/>
      <c r="E222"/>
    </row>
    <row r="223" spans="1:5" ht="16.5" thickTop="1" thickBot="1" x14ac:dyDescent="0.3">
      <c r="A223"/>
      <c r="B223"/>
      <c r="C223"/>
      <c r="D223"/>
      <c r="E223"/>
    </row>
    <row r="224" spans="1:5" ht="16.5" thickTop="1" thickBot="1" x14ac:dyDescent="0.3">
      <c r="A224"/>
      <c r="B224"/>
      <c r="C224"/>
      <c r="D224"/>
      <c r="E224"/>
    </row>
    <row r="225" spans="1:5" ht="16.5" thickTop="1" thickBot="1" x14ac:dyDescent="0.3">
      <c r="A225"/>
      <c r="B225"/>
      <c r="C225"/>
      <c r="D225"/>
      <c r="E225"/>
    </row>
    <row r="226" spans="1:5" ht="16.5" thickTop="1" thickBot="1" x14ac:dyDescent="0.3">
      <c r="A226"/>
      <c r="B226"/>
      <c r="C226"/>
      <c r="D226"/>
      <c r="E226"/>
    </row>
    <row r="227" spans="1:5" ht="16.5" thickTop="1" thickBot="1" x14ac:dyDescent="0.3">
      <c r="A227"/>
      <c r="B227"/>
      <c r="C227"/>
      <c r="D227"/>
      <c r="E227"/>
    </row>
    <row r="228" spans="1:5" ht="16.5" thickTop="1" thickBot="1" x14ac:dyDescent="0.3">
      <c r="A228"/>
      <c r="B228"/>
      <c r="C228"/>
      <c r="D228"/>
      <c r="E228"/>
    </row>
    <row r="229" spans="1:5" ht="16.5" thickTop="1" thickBot="1" x14ac:dyDescent="0.3">
      <c r="A229"/>
      <c r="B229"/>
      <c r="C229"/>
      <c r="D229"/>
      <c r="E229"/>
    </row>
    <row r="230" spans="1:5" ht="16.5" thickTop="1" thickBot="1" x14ac:dyDescent="0.3">
      <c r="A230"/>
      <c r="B230"/>
      <c r="C230"/>
      <c r="D230"/>
      <c r="E230"/>
    </row>
    <row r="231" spans="1:5" ht="16.5" thickTop="1" thickBot="1" x14ac:dyDescent="0.3">
      <c r="A231"/>
      <c r="B231"/>
      <c r="C231"/>
      <c r="D231"/>
      <c r="E231"/>
    </row>
    <row r="232" spans="1:5" ht="16.5" thickTop="1" thickBot="1" x14ac:dyDescent="0.3">
      <c r="A232"/>
      <c r="B232"/>
      <c r="C232"/>
      <c r="D232"/>
      <c r="E232"/>
    </row>
    <row r="233" spans="1:5" ht="16.5" thickTop="1" thickBot="1" x14ac:dyDescent="0.3">
      <c r="A233"/>
      <c r="B233"/>
      <c r="C233"/>
      <c r="D233"/>
      <c r="E233"/>
    </row>
    <row r="234" spans="1:5" ht="16.5" thickTop="1" thickBot="1" x14ac:dyDescent="0.3">
      <c r="A234"/>
      <c r="B234"/>
      <c r="C234"/>
      <c r="D234"/>
      <c r="E234"/>
    </row>
    <row r="235" spans="1:5" ht="16.5" thickTop="1" thickBot="1" x14ac:dyDescent="0.3">
      <c r="A235"/>
      <c r="B235"/>
      <c r="C235"/>
      <c r="D235"/>
      <c r="E235"/>
    </row>
    <row r="236" spans="1:5" ht="16.5" thickTop="1" thickBot="1" x14ac:dyDescent="0.3">
      <c r="A236"/>
      <c r="B236"/>
      <c r="C236"/>
      <c r="D236"/>
      <c r="E236"/>
    </row>
    <row r="237" spans="1:5" ht="16.5" thickTop="1" thickBot="1" x14ac:dyDescent="0.3">
      <c r="A237"/>
      <c r="B237"/>
      <c r="C237"/>
      <c r="D237"/>
      <c r="E237"/>
    </row>
    <row r="238" spans="1:5" ht="16.5" thickTop="1" thickBot="1" x14ac:dyDescent="0.3">
      <c r="A238"/>
      <c r="B238"/>
      <c r="C238"/>
      <c r="D238"/>
      <c r="E238"/>
    </row>
    <row r="239" spans="1:5" ht="16.5" thickTop="1" thickBot="1" x14ac:dyDescent="0.3">
      <c r="A239"/>
      <c r="B239"/>
      <c r="C239"/>
      <c r="D239"/>
      <c r="E239"/>
    </row>
    <row r="240" spans="1:5" ht="16.5" thickTop="1" thickBot="1" x14ac:dyDescent="0.3">
      <c r="A240"/>
      <c r="B240"/>
      <c r="C240"/>
      <c r="D240"/>
      <c r="E240"/>
    </row>
    <row r="241" spans="1:5" ht="16.5" thickTop="1" thickBot="1" x14ac:dyDescent="0.3">
      <c r="A241"/>
      <c r="B241"/>
      <c r="C241"/>
      <c r="D241"/>
      <c r="E241"/>
    </row>
    <row r="242" spans="1:5" ht="16.5" thickTop="1" thickBot="1" x14ac:dyDescent="0.3">
      <c r="A242"/>
      <c r="B242"/>
      <c r="C242"/>
      <c r="D242"/>
      <c r="E242"/>
    </row>
    <row r="243" spans="1:5" ht="16.5" thickTop="1" thickBot="1" x14ac:dyDescent="0.3">
      <c r="A243"/>
      <c r="B243"/>
      <c r="C243"/>
      <c r="D243"/>
      <c r="E243"/>
    </row>
    <row r="244" spans="1:5" ht="16.5" thickTop="1" thickBot="1" x14ac:dyDescent="0.3">
      <c r="A244"/>
      <c r="B244"/>
      <c r="C244"/>
      <c r="D244"/>
      <c r="E244"/>
    </row>
    <row r="245" spans="1:5" ht="16.5" thickTop="1" thickBot="1" x14ac:dyDescent="0.3">
      <c r="A245"/>
      <c r="B245"/>
      <c r="C245"/>
      <c r="D245"/>
      <c r="E245"/>
    </row>
    <row r="246" spans="1:5" ht="16.5" thickTop="1" thickBot="1" x14ac:dyDescent="0.3">
      <c r="A246"/>
      <c r="B246"/>
      <c r="C246"/>
      <c r="D246"/>
      <c r="E246"/>
    </row>
    <row r="247" spans="1:5" ht="16.5" thickTop="1" thickBot="1" x14ac:dyDescent="0.3">
      <c r="A247"/>
      <c r="B247"/>
      <c r="C247"/>
      <c r="D247"/>
      <c r="E247"/>
    </row>
    <row r="248" spans="1:5" ht="16.5" thickTop="1" thickBot="1" x14ac:dyDescent="0.3">
      <c r="A248"/>
      <c r="B248"/>
      <c r="C248"/>
      <c r="D248"/>
      <c r="E248"/>
    </row>
    <row r="249" spans="1:5" ht="16.5" thickTop="1" thickBot="1" x14ac:dyDescent="0.3">
      <c r="A249"/>
      <c r="B249"/>
      <c r="C249"/>
      <c r="D249"/>
      <c r="E249"/>
    </row>
    <row r="250" spans="1:5" ht="16.5" thickTop="1" thickBot="1" x14ac:dyDescent="0.3">
      <c r="A250"/>
      <c r="B250"/>
      <c r="C250"/>
      <c r="D250"/>
      <c r="E250"/>
    </row>
    <row r="251" spans="1:5" ht="16.5" thickTop="1" thickBot="1" x14ac:dyDescent="0.3">
      <c r="A251"/>
      <c r="B251"/>
      <c r="C251"/>
      <c r="D251"/>
      <c r="E251"/>
    </row>
    <row r="252" spans="1:5" ht="16.5" thickTop="1" thickBot="1" x14ac:dyDescent="0.3">
      <c r="A252"/>
      <c r="B252"/>
      <c r="C252"/>
      <c r="D252"/>
      <c r="E252"/>
    </row>
    <row r="253" spans="1:5" ht="16.5" thickTop="1" thickBot="1" x14ac:dyDescent="0.3">
      <c r="A253"/>
      <c r="B253"/>
      <c r="C253"/>
      <c r="D253"/>
      <c r="E253"/>
    </row>
    <row r="254" spans="1:5" ht="16.5" thickTop="1" thickBot="1" x14ac:dyDescent="0.3">
      <c r="A254"/>
      <c r="B254"/>
      <c r="C254"/>
      <c r="D254"/>
      <c r="E254"/>
    </row>
    <row r="255" spans="1:5" ht="16.5" thickTop="1" thickBot="1" x14ac:dyDescent="0.3">
      <c r="A255"/>
      <c r="B255"/>
      <c r="C255"/>
      <c r="D255"/>
      <c r="E255"/>
    </row>
    <row r="256" spans="1:5" ht="16.5" thickTop="1" thickBot="1" x14ac:dyDescent="0.3">
      <c r="A256"/>
      <c r="B256"/>
      <c r="C256"/>
      <c r="D256"/>
      <c r="E256"/>
    </row>
    <row r="257" spans="1:5" ht="16.5" thickTop="1" thickBot="1" x14ac:dyDescent="0.3">
      <c r="A257"/>
      <c r="B257"/>
      <c r="C257"/>
      <c r="D257"/>
      <c r="E257"/>
    </row>
    <row r="258" spans="1:5" ht="16.5" thickTop="1" thickBot="1" x14ac:dyDescent="0.3">
      <c r="A258"/>
      <c r="B258"/>
      <c r="C258"/>
      <c r="D258"/>
      <c r="E258"/>
    </row>
    <row r="259" spans="1:5" ht="16.5" thickTop="1" thickBot="1" x14ac:dyDescent="0.3">
      <c r="A259"/>
      <c r="B259"/>
      <c r="C259"/>
      <c r="D259"/>
      <c r="E259"/>
    </row>
    <row r="260" spans="1:5" ht="16.5" thickTop="1" thickBot="1" x14ac:dyDescent="0.3">
      <c r="A260"/>
      <c r="B260"/>
      <c r="C260"/>
      <c r="D260"/>
      <c r="E260"/>
    </row>
    <row r="261" spans="1:5" ht="16.5" thickTop="1" thickBot="1" x14ac:dyDescent="0.3">
      <c r="A261"/>
      <c r="B261"/>
      <c r="C261"/>
      <c r="D261"/>
      <c r="E261"/>
    </row>
    <row r="262" spans="1:5" ht="16.5" thickTop="1" thickBot="1" x14ac:dyDescent="0.3">
      <c r="A262"/>
      <c r="B262"/>
      <c r="C262"/>
      <c r="D262"/>
      <c r="E262"/>
    </row>
    <row r="263" spans="1:5" ht="16.5" thickTop="1" thickBot="1" x14ac:dyDescent="0.3">
      <c r="A263"/>
      <c r="B263"/>
      <c r="C263"/>
      <c r="D263"/>
      <c r="E263"/>
    </row>
    <row r="264" spans="1:5" ht="16.5" thickTop="1" thickBot="1" x14ac:dyDescent="0.3">
      <c r="A264"/>
      <c r="B264"/>
      <c r="C264"/>
      <c r="D264"/>
      <c r="E264"/>
    </row>
    <row r="265" spans="1:5" ht="16.5" thickTop="1" thickBot="1" x14ac:dyDescent="0.3">
      <c r="A265"/>
      <c r="B265"/>
      <c r="C265"/>
      <c r="D265"/>
      <c r="E265"/>
    </row>
    <row r="266" spans="1:5" ht="16.5" thickTop="1" thickBot="1" x14ac:dyDescent="0.3">
      <c r="A266"/>
      <c r="B266"/>
      <c r="C266"/>
      <c r="D266"/>
      <c r="E266"/>
    </row>
    <row r="267" spans="1:5" ht="16.5" thickTop="1" thickBot="1" x14ac:dyDescent="0.3">
      <c r="A267"/>
      <c r="B267"/>
      <c r="C267"/>
      <c r="D267"/>
      <c r="E267"/>
    </row>
    <row r="268" spans="1:5" ht="16.5" thickTop="1" thickBot="1" x14ac:dyDescent="0.3">
      <c r="A268"/>
      <c r="B268"/>
      <c r="C268"/>
      <c r="D268"/>
      <c r="E268"/>
    </row>
    <row r="269" spans="1:5" ht="16.5" thickTop="1" thickBot="1" x14ac:dyDescent="0.3">
      <c r="A269"/>
      <c r="B269"/>
      <c r="C269"/>
      <c r="D269"/>
      <c r="E269"/>
    </row>
    <row r="270" spans="1:5" ht="16.5" thickTop="1" thickBot="1" x14ac:dyDescent="0.3">
      <c r="A270"/>
      <c r="B270"/>
      <c r="C270"/>
      <c r="D270"/>
      <c r="E270"/>
    </row>
    <row r="271" spans="1:5" ht="16.5" thickTop="1" thickBot="1" x14ac:dyDescent="0.3">
      <c r="A271"/>
      <c r="B271"/>
      <c r="C271"/>
      <c r="D271"/>
      <c r="E271"/>
    </row>
    <row r="272" spans="1:5" ht="16.5" thickTop="1" thickBot="1" x14ac:dyDescent="0.3">
      <c r="A272"/>
      <c r="B272"/>
      <c r="C272"/>
      <c r="D272"/>
      <c r="E272"/>
    </row>
    <row r="273" spans="1:5" ht="16.5" thickTop="1" thickBot="1" x14ac:dyDescent="0.3">
      <c r="A273"/>
      <c r="B273"/>
      <c r="C273"/>
      <c r="D273"/>
      <c r="E273"/>
    </row>
    <row r="274" spans="1:5" ht="16.5" thickTop="1" thickBot="1" x14ac:dyDescent="0.3">
      <c r="A274"/>
      <c r="B274"/>
      <c r="C274"/>
      <c r="D274"/>
      <c r="E274"/>
    </row>
    <row r="275" spans="1:5" ht="16.5" thickTop="1" thickBot="1" x14ac:dyDescent="0.3">
      <c r="A275"/>
      <c r="B275"/>
      <c r="C275"/>
      <c r="D275"/>
      <c r="E275"/>
    </row>
    <row r="276" spans="1:5" ht="16.5" thickTop="1" thickBot="1" x14ac:dyDescent="0.3">
      <c r="A276"/>
      <c r="B276"/>
      <c r="C276"/>
      <c r="D276"/>
      <c r="E276"/>
    </row>
    <row r="277" spans="1:5" ht="16.5" thickTop="1" thickBot="1" x14ac:dyDescent="0.3">
      <c r="A277"/>
      <c r="B277"/>
      <c r="C277"/>
      <c r="D277"/>
      <c r="E277"/>
    </row>
    <row r="278" spans="1:5" ht="16.5" thickTop="1" thickBot="1" x14ac:dyDescent="0.3">
      <c r="A278"/>
      <c r="B278"/>
      <c r="C278"/>
      <c r="D278"/>
      <c r="E278"/>
    </row>
    <row r="279" spans="1:5" ht="16.5" thickTop="1" thickBot="1" x14ac:dyDescent="0.3">
      <c r="A279"/>
      <c r="B279"/>
      <c r="C279"/>
      <c r="D279"/>
      <c r="E279"/>
    </row>
    <row r="280" spans="1:5" ht="16.5" thickTop="1" thickBot="1" x14ac:dyDescent="0.3">
      <c r="A280"/>
      <c r="B280"/>
      <c r="C280"/>
      <c r="D280"/>
      <c r="E280"/>
    </row>
    <row r="281" spans="1:5" ht="16.5" thickTop="1" thickBot="1" x14ac:dyDescent="0.3">
      <c r="A281"/>
      <c r="B281"/>
      <c r="C281"/>
      <c r="D281"/>
      <c r="E281"/>
    </row>
    <row r="282" spans="1:5" ht="16.5" thickTop="1" thickBot="1" x14ac:dyDescent="0.3">
      <c r="A282"/>
      <c r="B282"/>
      <c r="C282"/>
      <c r="D282"/>
      <c r="E282"/>
    </row>
    <row r="283" spans="1:5" ht="16.5" thickTop="1" thickBot="1" x14ac:dyDescent="0.3">
      <c r="A283"/>
      <c r="B283"/>
      <c r="C283"/>
      <c r="D283"/>
      <c r="E283"/>
    </row>
    <row r="284" spans="1:5" ht="16.5" thickTop="1" thickBot="1" x14ac:dyDescent="0.3">
      <c r="A284"/>
      <c r="B284"/>
      <c r="C284"/>
      <c r="D284"/>
      <c r="E284"/>
    </row>
    <row r="285" spans="1:5" ht="16.5" thickTop="1" thickBot="1" x14ac:dyDescent="0.3">
      <c r="A285"/>
      <c r="B285"/>
      <c r="C285"/>
      <c r="D285"/>
      <c r="E285"/>
    </row>
    <row r="286" spans="1:5" ht="16.5" thickTop="1" thickBot="1" x14ac:dyDescent="0.3">
      <c r="A286"/>
      <c r="B286"/>
      <c r="C286"/>
      <c r="D286"/>
      <c r="E286"/>
    </row>
    <row r="287" spans="1:5" ht="16.5" thickTop="1" thickBot="1" x14ac:dyDescent="0.3">
      <c r="A287"/>
      <c r="B287"/>
      <c r="C287"/>
      <c r="D287"/>
      <c r="E287"/>
    </row>
    <row r="288" spans="1:5" ht="16.5" thickTop="1" thickBot="1" x14ac:dyDescent="0.3">
      <c r="A288"/>
      <c r="B288"/>
      <c r="C288"/>
      <c r="D288"/>
      <c r="E288"/>
    </row>
    <row r="289" spans="1:5" ht="16.5" thickTop="1" thickBot="1" x14ac:dyDescent="0.3">
      <c r="A289"/>
      <c r="B289"/>
      <c r="C289"/>
      <c r="D289"/>
      <c r="E289"/>
    </row>
    <row r="290" spans="1:5" ht="16.5" thickTop="1" thickBot="1" x14ac:dyDescent="0.3">
      <c r="A290"/>
      <c r="B290"/>
      <c r="C290"/>
      <c r="D290"/>
      <c r="E290"/>
    </row>
    <row r="291" spans="1:5" ht="16.5" thickTop="1" thickBot="1" x14ac:dyDescent="0.3">
      <c r="A291"/>
      <c r="B291"/>
      <c r="C291"/>
      <c r="D291"/>
      <c r="E291"/>
    </row>
    <row r="292" spans="1:5" ht="16.5" thickTop="1" thickBot="1" x14ac:dyDescent="0.3">
      <c r="A292"/>
      <c r="B292"/>
      <c r="C292"/>
      <c r="D292"/>
      <c r="E292"/>
    </row>
    <row r="293" spans="1:5" ht="16.5" thickTop="1" thickBot="1" x14ac:dyDescent="0.3">
      <c r="A293"/>
      <c r="B293"/>
      <c r="C293"/>
      <c r="D293"/>
      <c r="E293"/>
    </row>
    <row r="294" spans="1:5" ht="16.5" thickTop="1" thickBot="1" x14ac:dyDescent="0.3">
      <c r="A294"/>
      <c r="B294"/>
      <c r="C294"/>
      <c r="D294"/>
      <c r="E294"/>
    </row>
    <row r="295" spans="1:5" ht="16.5" thickTop="1" thickBot="1" x14ac:dyDescent="0.3">
      <c r="A295"/>
      <c r="B295"/>
      <c r="C295"/>
      <c r="D295"/>
      <c r="E295"/>
    </row>
    <row r="296" spans="1:5" ht="16.5" thickTop="1" thickBot="1" x14ac:dyDescent="0.3">
      <c r="A296"/>
      <c r="B296"/>
      <c r="C296"/>
      <c r="D296"/>
      <c r="E296"/>
    </row>
    <row r="297" spans="1:5" ht="16.5" thickTop="1" thickBot="1" x14ac:dyDescent="0.3">
      <c r="A297"/>
      <c r="B297"/>
      <c r="C297"/>
      <c r="D297"/>
      <c r="E297"/>
    </row>
    <row r="298" spans="1:5" ht="16.5" thickTop="1" thickBot="1" x14ac:dyDescent="0.3">
      <c r="A298"/>
      <c r="B298"/>
      <c r="C298"/>
      <c r="D298"/>
      <c r="E298"/>
    </row>
    <row r="299" spans="1:5" ht="16.5" thickTop="1" thickBot="1" x14ac:dyDescent="0.3">
      <c r="A299"/>
      <c r="B299"/>
      <c r="C299"/>
      <c r="D299"/>
      <c r="E299"/>
    </row>
    <row r="300" spans="1:5" ht="16.5" thickTop="1" thickBot="1" x14ac:dyDescent="0.3">
      <c r="A300"/>
      <c r="B300"/>
      <c r="C300"/>
      <c r="D300"/>
      <c r="E300"/>
    </row>
    <row r="301" spans="1:5" ht="16.5" thickTop="1" thickBot="1" x14ac:dyDescent="0.3">
      <c r="A301"/>
      <c r="B301"/>
      <c r="C301"/>
      <c r="D301"/>
      <c r="E301"/>
    </row>
    <row r="302" spans="1:5" ht="16.5" thickTop="1" thickBot="1" x14ac:dyDescent="0.3">
      <c r="A302"/>
      <c r="B302"/>
      <c r="C302"/>
      <c r="D302"/>
      <c r="E302"/>
    </row>
    <row r="303" spans="1:5" ht="16.5" thickTop="1" thickBot="1" x14ac:dyDescent="0.3">
      <c r="A303"/>
      <c r="B303"/>
      <c r="C303"/>
      <c r="D303"/>
      <c r="E303"/>
    </row>
    <row r="304" spans="1:5" ht="16.5" thickTop="1" thickBot="1" x14ac:dyDescent="0.3">
      <c r="A304"/>
      <c r="B304"/>
      <c r="C304"/>
      <c r="D304"/>
      <c r="E304"/>
    </row>
    <row r="305" spans="1:5" ht="16.5" thickTop="1" thickBot="1" x14ac:dyDescent="0.3">
      <c r="A305"/>
      <c r="B305"/>
      <c r="C305"/>
      <c r="D305"/>
      <c r="E305"/>
    </row>
    <row r="306" spans="1:5" ht="16.5" thickTop="1" thickBot="1" x14ac:dyDescent="0.3">
      <c r="A306"/>
      <c r="B306"/>
      <c r="C306"/>
      <c r="D306"/>
      <c r="E306"/>
    </row>
    <row r="307" spans="1:5" ht="16.5" thickTop="1" thickBot="1" x14ac:dyDescent="0.3">
      <c r="A307"/>
      <c r="B307"/>
      <c r="C307"/>
      <c r="D307"/>
      <c r="E307"/>
    </row>
    <row r="308" spans="1:5" ht="16.5" thickTop="1" thickBot="1" x14ac:dyDescent="0.3">
      <c r="A308"/>
      <c r="B308"/>
      <c r="C308"/>
      <c r="D308"/>
      <c r="E308"/>
    </row>
    <row r="309" spans="1:5" ht="16.5" thickTop="1" thickBot="1" x14ac:dyDescent="0.3">
      <c r="A309"/>
      <c r="B309"/>
      <c r="C309"/>
      <c r="D309"/>
      <c r="E309"/>
    </row>
    <row r="310" spans="1:5" ht="16.5" thickTop="1" thickBot="1" x14ac:dyDescent="0.3">
      <c r="A310"/>
      <c r="B310"/>
      <c r="C310"/>
      <c r="D310"/>
      <c r="E310"/>
    </row>
    <row r="311" spans="1:5" ht="16.5" thickTop="1" thickBot="1" x14ac:dyDescent="0.3">
      <c r="A311"/>
      <c r="B311"/>
      <c r="C311"/>
      <c r="D311"/>
      <c r="E311"/>
    </row>
    <row r="312" spans="1:5" ht="16.5" thickTop="1" thickBot="1" x14ac:dyDescent="0.3">
      <c r="A312"/>
      <c r="B312"/>
      <c r="C312"/>
      <c r="D312"/>
      <c r="E312"/>
    </row>
    <row r="313" spans="1:5" ht="16.5" thickTop="1" thickBot="1" x14ac:dyDescent="0.3">
      <c r="A313"/>
      <c r="B313"/>
      <c r="C313"/>
      <c r="D313"/>
      <c r="E313"/>
    </row>
    <row r="314" spans="1:5" ht="16.5" thickTop="1" thickBot="1" x14ac:dyDescent="0.3">
      <c r="A314"/>
      <c r="B314"/>
      <c r="C314"/>
      <c r="D314"/>
      <c r="E314"/>
    </row>
    <row r="315" spans="1:5" ht="16.5" thickTop="1" thickBot="1" x14ac:dyDescent="0.3">
      <c r="A315"/>
      <c r="B315"/>
      <c r="C315"/>
      <c r="D315"/>
      <c r="E315"/>
    </row>
    <row r="316" spans="1:5" ht="16.5" thickTop="1" thickBot="1" x14ac:dyDescent="0.3">
      <c r="A316"/>
      <c r="B316"/>
      <c r="C316"/>
      <c r="D316"/>
      <c r="E316"/>
    </row>
    <row r="317" spans="1:5" ht="16.5" thickTop="1" thickBot="1" x14ac:dyDescent="0.3">
      <c r="A317"/>
      <c r="B317"/>
      <c r="C317"/>
      <c r="D317"/>
      <c r="E317"/>
    </row>
    <row r="318" spans="1:5" ht="16.5" thickTop="1" thickBot="1" x14ac:dyDescent="0.3">
      <c r="A318"/>
      <c r="B318"/>
      <c r="C318"/>
      <c r="D318"/>
      <c r="E318"/>
    </row>
    <row r="319" spans="1:5" ht="16.5" thickTop="1" thickBot="1" x14ac:dyDescent="0.3">
      <c r="A319"/>
      <c r="B319"/>
      <c r="C319"/>
      <c r="D319"/>
      <c r="E319"/>
    </row>
    <row r="320" spans="1:5" ht="16.5" thickTop="1" thickBot="1" x14ac:dyDescent="0.3">
      <c r="A320"/>
      <c r="B320"/>
      <c r="C320"/>
      <c r="D320"/>
      <c r="E320"/>
    </row>
    <row r="321" spans="1:5" ht="16.5" thickTop="1" thickBot="1" x14ac:dyDescent="0.3">
      <c r="A321"/>
      <c r="B321"/>
      <c r="C321"/>
      <c r="D321"/>
      <c r="E321"/>
    </row>
    <row r="322" spans="1:5" ht="16.5" thickTop="1" thickBot="1" x14ac:dyDescent="0.3">
      <c r="A322"/>
      <c r="B322"/>
      <c r="C322"/>
      <c r="D322"/>
      <c r="E322"/>
    </row>
    <row r="323" spans="1:5" ht="16.5" thickTop="1" thickBot="1" x14ac:dyDescent="0.3">
      <c r="A323"/>
      <c r="B323"/>
      <c r="C323"/>
      <c r="D323"/>
      <c r="E323"/>
    </row>
    <row r="324" spans="1:5" ht="16.5" thickTop="1" thickBot="1" x14ac:dyDescent="0.3">
      <c r="A324"/>
      <c r="B324"/>
      <c r="C324"/>
      <c r="D324"/>
      <c r="E324"/>
    </row>
    <row r="325" spans="1:5" ht="16.5" thickTop="1" thickBot="1" x14ac:dyDescent="0.3">
      <c r="A325"/>
      <c r="B325"/>
      <c r="C325"/>
      <c r="D325"/>
      <c r="E325"/>
    </row>
    <row r="326" spans="1:5" ht="16.5" thickTop="1" thickBot="1" x14ac:dyDescent="0.3">
      <c r="A326"/>
      <c r="B326"/>
      <c r="C326"/>
      <c r="D326"/>
      <c r="E326"/>
    </row>
    <row r="327" spans="1:5" ht="16.5" thickTop="1" thickBot="1" x14ac:dyDescent="0.3">
      <c r="A327"/>
      <c r="B327"/>
      <c r="C327"/>
      <c r="D327"/>
      <c r="E327"/>
    </row>
    <row r="328" spans="1:5" ht="16.5" thickTop="1" thickBot="1" x14ac:dyDescent="0.3">
      <c r="A328"/>
      <c r="B328"/>
      <c r="C328"/>
      <c r="D328"/>
      <c r="E328"/>
    </row>
    <row r="329" spans="1:5" ht="16.5" thickTop="1" thickBot="1" x14ac:dyDescent="0.3">
      <c r="A329"/>
      <c r="B329"/>
      <c r="C329"/>
      <c r="D329"/>
      <c r="E329"/>
    </row>
    <row r="330" spans="1:5" ht="16.5" thickTop="1" thickBot="1" x14ac:dyDescent="0.3">
      <c r="A330"/>
      <c r="B330"/>
      <c r="C330"/>
      <c r="D330"/>
      <c r="E330"/>
    </row>
    <row r="331" spans="1:5" ht="16.5" thickTop="1" thickBot="1" x14ac:dyDescent="0.3">
      <c r="A331"/>
      <c r="B331"/>
      <c r="C331"/>
      <c r="D331"/>
      <c r="E331"/>
    </row>
    <row r="332" spans="1:5" ht="16.5" thickTop="1" thickBot="1" x14ac:dyDescent="0.3">
      <c r="A332"/>
      <c r="B332"/>
      <c r="C332"/>
      <c r="D332"/>
      <c r="E332"/>
    </row>
    <row r="333" spans="1:5" ht="16.5" thickTop="1" thickBot="1" x14ac:dyDescent="0.3">
      <c r="A333"/>
      <c r="B333"/>
      <c r="C333"/>
      <c r="D333"/>
      <c r="E333"/>
    </row>
    <row r="334" spans="1:5" ht="16.5" thickTop="1" thickBot="1" x14ac:dyDescent="0.3">
      <c r="A334"/>
      <c r="B334"/>
      <c r="C334"/>
      <c r="D334"/>
      <c r="E334"/>
    </row>
    <row r="335" spans="1:5" ht="16.5" thickTop="1" thickBot="1" x14ac:dyDescent="0.3">
      <c r="A335"/>
      <c r="B335"/>
      <c r="C335"/>
      <c r="D335"/>
      <c r="E335"/>
    </row>
    <row r="336" spans="1:5" ht="16.5" thickTop="1" thickBot="1" x14ac:dyDescent="0.3">
      <c r="A336"/>
      <c r="B336"/>
      <c r="C336"/>
      <c r="D336"/>
      <c r="E336"/>
    </row>
    <row r="337" spans="1:5" ht="16.5" thickTop="1" thickBot="1" x14ac:dyDescent="0.3">
      <c r="A337"/>
      <c r="B337"/>
      <c r="C337"/>
      <c r="D337"/>
      <c r="E337"/>
    </row>
    <row r="338" spans="1:5" ht="16.5" thickTop="1" thickBot="1" x14ac:dyDescent="0.3">
      <c r="A338"/>
      <c r="B338"/>
      <c r="C338"/>
      <c r="D338"/>
      <c r="E338"/>
    </row>
    <row r="339" spans="1:5" ht="16.5" thickTop="1" thickBot="1" x14ac:dyDescent="0.3">
      <c r="A339"/>
      <c r="B339"/>
      <c r="C339"/>
      <c r="D339"/>
      <c r="E339"/>
    </row>
    <row r="340" spans="1:5" ht="16.5" thickTop="1" thickBot="1" x14ac:dyDescent="0.3">
      <c r="A340"/>
      <c r="B340"/>
      <c r="C340"/>
      <c r="D340"/>
      <c r="E340"/>
    </row>
    <row r="341" spans="1:5" ht="16.5" thickTop="1" thickBot="1" x14ac:dyDescent="0.3">
      <c r="A341"/>
      <c r="B341"/>
      <c r="C341"/>
      <c r="D341"/>
      <c r="E341"/>
    </row>
    <row r="342" spans="1:5" ht="16.5" thickTop="1" thickBot="1" x14ac:dyDescent="0.3">
      <c r="A342"/>
      <c r="B342"/>
      <c r="C342"/>
      <c r="D342"/>
      <c r="E342"/>
    </row>
    <row r="343" spans="1:5" ht="16.5" thickTop="1" thickBot="1" x14ac:dyDescent="0.3">
      <c r="A343"/>
      <c r="B343"/>
      <c r="C343"/>
      <c r="D343"/>
      <c r="E343"/>
    </row>
    <row r="344" spans="1:5" ht="16.5" thickTop="1" thickBot="1" x14ac:dyDescent="0.3">
      <c r="A344"/>
      <c r="B344"/>
      <c r="C344"/>
      <c r="D344"/>
      <c r="E344"/>
    </row>
    <row r="345" spans="1:5" ht="16.5" thickTop="1" thickBot="1" x14ac:dyDescent="0.3">
      <c r="A345"/>
      <c r="B345"/>
      <c r="C345"/>
      <c r="D345"/>
      <c r="E345"/>
    </row>
    <row r="346" spans="1:5" ht="16.5" thickTop="1" thickBot="1" x14ac:dyDescent="0.3">
      <c r="A346"/>
      <c r="B346"/>
      <c r="C346"/>
      <c r="D346"/>
      <c r="E346"/>
    </row>
    <row r="347" spans="1:5" ht="16.5" thickTop="1" thickBot="1" x14ac:dyDescent="0.3">
      <c r="A347"/>
      <c r="B347"/>
      <c r="C347"/>
      <c r="D347"/>
      <c r="E347"/>
    </row>
    <row r="348" spans="1:5" ht="16.5" thickTop="1" thickBot="1" x14ac:dyDescent="0.3">
      <c r="A348"/>
      <c r="B348"/>
      <c r="C348"/>
      <c r="D348"/>
      <c r="E348"/>
    </row>
    <row r="349" spans="1:5" ht="16.5" thickTop="1" thickBot="1" x14ac:dyDescent="0.3">
      <c r="A349"/>
      <c r="B349"/>
      <c r="C349"/>
      <c r="D349"/>
      <c r="E349"/>
    </row>
    <row r="350" spans="1:5" ht="16.5" thickTop="1" thickBot="1" x14ac:dyDescent="0.3">
      <c r="A350"/>
      <c r="B350"/>
      <c r="C350"/>
      <c r="D350"/>
      <c r="E350"/>
    </row>
    <row r="351" spans="1:5" ht="16.5" thickTop="1" thickBot="1" x14ac:dyDescent="0.3">
      <c r="A351"/>
      <c r="B351"/>
      <c r="C351"/>
      <c r="D351"/>
      <c r="E351"/>
    </row>
    <row r="352" spans="1:5" ht="16.5" thickTop="1" thickBot="1" x14ac:dyDescent="0.3">
      <c r="A352"/>
      <c r="B352"/>
      <c r="C352"/>
      <c r="D352"/>
      <c r="E352"/>
    </row>
    <row r="353" spans="1:5" ht="16.5" thickTop="1" thickBot="1" x14ac:dyDescent="0.3">
      <c r="A353"/>
      <c r="B353"/>
      <c r="C353"/>
      <c r="D353"/>
      <c r="E353"/>
    </row>
    <row r="354" spans="1:5" ht="16.5" thickTop="1" thickBot="1" x14ac:dyDescent="0.3">
      <c r="A354"/>
      <c r="B354"/>
      <c r="C354"/>
      <c r="D354"/>
      <c r="E354"/>
    </row>
    <row r="355" spans="1:5" ht="16.5" thickTop="1" thickBot="1" x14ac:dyDescent="0.3">
      <c r="A355"/>
      <c r="B355"/>
      <c r="C355"/>
      <c r="D355"/>
      <c r="E355"/>
    </row>
    <row r="356" spans="1:5" ht="16.5" thickTop="1" thickBot="1" x14ac:dyDescent="0.3">
      <c r="A356"/>
      <c r="B356"/>
      <c r="C356"/>
      <c r="D356"/>
      <c r="E356"/>
    </row>
    <row r="357" spans="1:5" ht="16.5" thickTop="1" thickBot="1" x14ac:dyDescent="0.3">
      <c r="A357"/>
      <c r="B357"/>
      <c r="C357"/>
      <c r="D357"/>
      <c r="E357"/>
    </row>
    <row r="358" spans="1:5" ht="16.5" thickTop="1" thickBot="1" x14ac:dyDescent="0.3">
      <c r="A358"/>
      <c r="B358"/>
      <c r="C358"/>
      <c r="D358"/>
      <c r="E358"/>
    </row>
    <row r="359" spans="1:5" ht="16.5" thickTop="1" thickBot="1" x14ac:dyDescent="0.3">
      <c r="A359"/>
      <c r="B359"/>
      <c r="C359"/>
      <c r="D359"/>
      <c r="E359"/>
    </row>
    <row r="360" spans="1:5" ht="16.5" thickTop="1" thickBot="1" x14ac:dyDescent="0.3">
      <c r="A360"/>
      <c r="B360"/>
      <c r="C360"/>
      <c r="D360"/>
      <c r="E360"/>
    </row>
    <row r="361" spans="1:5" ht="16.5" thickTop="1" thickBot="1" x14ac:dyDescent="0.3">
      <c r="A361"/>
      <c r="B361"/>
      <c r="C361"/>
      <c r="D361"/>
      <c r="E361"/>
    </row>
    <row r="362" spans="1:5" ht="16.5" thickTop="1" thickBot="1" x14ac:dyDescent="0.3">
      <c r="A362"/>
      <c r="B362"/>
      <c r="C362"/>
      <c r="D362"/>
      <c r="E362"/>
    </row>
    <row r="363" spans="1:5" ht="16.5" thickTop="1" thickBot="1" x14ac:dyDescent="0.3">
      <c r="A363"/>
      <c r="B363"/>
      <c r="C363"/>
      <c r="D363"/>
      <c r="E363"/>
    </row>
    <row r="364" spans="1:5" ht="16.5" thickTop="1" thickBot="1" x14ac:dyDescent="0.3">
      <c r="A364"/>
      <c r="B364"/>
      <c r="C364"/>
      <c r="D364"/>
      <c r="E364"/>
    </row>
    <row r="365" spans="1:5" ht="16.5" thickTop="1" thickBot="1" x14ac:dyDescent="0.3">
      <c r="A365"/>
      <c r="B365"/>
      <c r="C365"/>
      <c r="D365"/>
      <c r="E365"/>
    </row>
    <row r="366" spans="1:5" ht="16.5" thickTop="1" thickBot="1" x14ac:dyDescent="0.3">
      <c r="A366"/>
      <c r="B366"/>
      <c r="C366"/>
      <c r="D366"/>
      <c r="E366"/>
    </row>
    <row r="367" spans="1:5" ht="16.5" thickTop="1" thickBot="1" x14ac:dyDescent="0.3">
      <c r="A367"/>
      <c r="B367"/>
      <c r="C367"/>
      <c r="D367"/>
      <c r="E367"/>
    </row>
    <row r="368" spans="1:5" ht="16.5" thickTop="1" thickBot="1" x14ac:dyDescent="0.3">
      <c r="A368"/>
      <c r="B368"/>
      <c r="C368"/>
      <c r="D368"/>
      <c r="E368"/>
    </row>
    <row r="369" spans="1:5" ht="16.5" thickTop="1" thickBot="1" x14ac:dyDescent="0.3">
      <c r="A369"/>
      <c r="B369"/>
      <c r="C369"/>
      <c r="D369"/>
      <c r="E369"/>
    </row>
    <row r="370" spans="1:5" ht="16.5" thickTop="1" thickBot="1" x14ac:dyDescent="0.3">
      <c r="A370"/>
      <c r="B370"/>
      <c r="C370"/>
      <c r="D370"/>
      <c r="E370"/>
    </row>
    <row r="371" spans="1:5" ht="16.5" thickTop="1" thickBot="1" x14ac:dyDescent="0.3">
      <c r="A371"/>
      <c r="B371"/>
      <c r="C371"/>
      <c r="D371"/>
      <c r="E371"/>
    </row>
    <row r="372" spans="1:5" ht="16.5" thickTop="1" thickBot="1" x14ac:dyDescent="0.3">
      <c r="A372"/>
      <c r="B372"/>
      <c r="C372"/>
      <c r="D372"/>
      <c r="E372"/>
    </row>
    <row r="373" spans="1:5" ht="16.5" thickTop="1" thickBot="1" x14ac:dyDescent="0.3">
      <c r="A373"/>
      <c r="B373"/>
      <c r="C373"/>
      <c r="D373"/>
      <c r="E373"/>
    </row>
    <row r="374" spans="1:5" ht="16.5" thickTop="1" thickBot="1" x14ac:dyDescent="0.3">
      <c r="A374"/>
      <c r="B374"/>
      <c r="C374"/>
      <c r="D374"/>
      <c r="E374"/>
    </row>
    <row r="375" spans="1:5" ht="16.5" thickTop="1" thickBot="1" x14ac:dyDescent="0.3">
      <c r="A375"/>
      <c r="B375"/>
      <c r="C375"/>
      <c r="D375"/>
      <c r="E375"/>
    </row>
    <row r="376" spans="1:5" ht="16.5" thickTop="1" thickBot="1" x14ac:dyDescent="0.3">
      <c r="A376"/>
      <c r="B376"/>
      <c r="C376"/>
      <c r="D376"/>
      <c r="E376"/>
    </row>
    <row r="377" spans="1:5" ht="16.5" thickTop="1" thickBot="1" x14ac:dyDescent="0.3">
      <c r="A377"/>
      <c r="B377"/>
      <c r="C377"/>
      <c r="D377"/>
      <c r="E377"/>
    </row>
    <row r="378" spans="1:5" ht="16.5" thickTop="1" thickBot="1" x14ac:dyDescent="0.3">
      <c r="A378"/>
      <c r="B378"/>
      <c r="C378"/>
      <c r="D378"/>
      <c r="E378"/>
    </row>
    <row r="379" spans="1:5" ht="16.5" thickTop="1" thickBot="1" x14ac:dyDescent="0.3">
      <c r="A379"/>
      <c r="B379"/>
      <c r="C379"/>
      <c r="D379"/>
      <c r="E379"/>
    </row>
    <row r="380" spans="1:5" ht="16.5" thickTop="1" thickBot="1" x14ac:dyDescent="0.3">
      <c r="A380"/>
      <c r="B380"/>
      <c r="C380"/>
      <c r="D380"/>
      <c r="E380"/>
    </row>
    <row r="381" spans="1:5" ht="16.5" thickTop="1" thickBot="1" x14ac:dyDescent="0.3">
      <c r="A381"/>
      <c r="B381"/>
      <c r="C381"/>
      <c r="D381"/>
      <c r="E381"/>
    </row>
    <row r="382" spans="1:5" ht="16.5" thickTop="1" thickBot="1" x14ac:dyDescent="0.3">
      <c r="A382"/>
      <c r="B382"/>
      <c r="C382"/>
      <c r="D382"/>
      <c r="E382"/>
    </row>
    <row r="383" spans="1:5" ht="16.5" thickTop="1" thickBot="1" x14ac:dyDescent="0.3">
      <c r="A383"/>
      <c r="B383"/>
      <c r="C383"/>
      <c r="D383"/>
      <c r="E383"/>
    </row>
    <row r="384" spans="1:5" ht="16.5" thickTop="1" thickBot="1" x14ac:dyDescent="0.3">
      <c r="A384"/>
      <c r="B384"/>
      <c r="C384"/>
      <c r="D384"/>
      <c r="E384"/>
    </row>
    <row r="385" spans="1:5" ht="16.5" thickTop="1" thickBot="1" x14ac:dyDescent="0.3">
      <c r="A385"/>
      <c r="B385"/>
      <c r="C385"/>
      <c r="D385"/>
      <c r="E385"/>
    </row>
    <row r="386" spans="1:5" ht="16.5" thickTop="1" thickBot="1" x14ac:dyDescent="0.3">
      <c r="A386"/>
      <c r="B386"/>
      <c r="C386"/>
      <c r="D386"/>
      <c r="E386"/>
    </row>
    <row r="387" spans="1:5" ht="16.5" thickTop="1" thickBot="1" x14ac:dyDescent="0.3">
      <c r="A387"/>
      <c r="B387"/>
      <c r="C387"/>
      <c r="D387"/>
      <c r="E387"/>
    </row>
    <row r="388" spans="1:5" ht="16.5" thickTop="1" thickBot="1" x14ac:dyDescent="0.3">
      <c r="A388"/>
      <c r="B388"/>
      <c r="C388"/>
      <c r="D388"/>
      <c r="E388"/>
    </row>
    <row r="389" spans="1:5" ht="16.5" thickTop="1" thickBot="1" x14ac:dyDescent="0.3">
      <c r="A389"/>
      <c r="B389"/>
      <c r="C389"/>
      <c r="D389"/>
      <c r="E389"/>
    </row>
    <row r="390" spans="1:5" ht="16.5" thickTop="1" thickBot="1" x14ac:dyDescent="0.3">
      <c r="A390"/>
      <c r="B390"/>
      <c r="C390"/>
      <c r="D390"/>
      <c r="E390"/>
    </row>
    <row r="391" spans="1:5" ht="16.5" thickTop="1" thickBot="1" x14ac:dyDescent="0.3">
      <c r="A391"/>
      <c r="B391"/>
      <c r="C391"/>
      <c r="D391"/>
      <c r="E391"/>
    </row>
    <row r="392" spans="1:5" ht="16.5" thickTop="1" thickBot="1" x14ac:dyDescent="0.3">
      <c r="A392"/>
      <c r="B392"/>
      <c r="C392"/>
      <c r="D392"/>
      <c r="E392"/>
    </row>
    <row r="393" spans="1:5" ht="16.5" thickTop="1" thickBot="1" x14ac:dyDescent="0.3">
      <c r="A393"/>
      <c r="B393"/>
      <c r="C393"/>
      <c r="D393"/>
      <c r="E393"/>
    </row>
    <row r="394" spans="1:5" ht="16.5" thickTop="1" thickBot="1" x14ac:dyDescent="0.3">
      <c r="A394"/>
      <c r="B394"/>
      <c r="C394"/>
      <c r="D394"/>
      <c r="E394"/>
    </row>
    <row r="395" spans="1:5" ht="16.5" thickTop="1" thickBot="1" x14ac:dyDescent="0.3">
      <c r="A395"/>
      <c r="B395"/>
      <c r="C395"/>
      <c r="D395"/>
      <c r="E395"/>
    </row>
    <row r="396" spans="1:5" ht="16.5" thickTop="1" thickBot="1" x14ac:dyDescent="0.3">
      <c r="A396"/>
      <c r="B396"/>
      <c r="C396"/>
      <c r="D396"/>
      <c r="E396"/>
    </row>
    <row r="397" spans="1:5" ht="16.5" thickTop="1" thickBot="1" x14ac:dyDescent="0.3">
      <c r="A397"/>
      <c r="B397"/>
      <c r="C397"/>
      <c r="D397"/>
      <c r="E397"/>
    </row>
    <row r="398" spans="1:5" ht="16.5" thickTop="1" thickBot="1" x14ac:dyDescent="0.3">
      <c r="A398"/>
      <c r="B398"/>
      <c r="C398"/>
      <c r="D398"/>
      <c r="E398"/>
    </row>
    <row r="399" spans="1:5" ht="16.5" thickTop="1" thickBot="1" x14ac:dyDescent="0.3">
      <c r="A399"/>
      <c r="B399"/>
      <c r="C399"/>
      <c r="D399"/>
      <c r="E399"/>
    </row>
    <row r="400" spans="1:5" ht="16.5" thickTop="1" thickBot="1" x14ac:dyDescent="0.3">
      <c r="A400"/>
      <c r="B400"/>
      <c r="C400"/>
      <c r="D400"/>
      <c r="E400"/>
    </row>
    <row r="401" spans="1:5" ht="16.5" thickTop="1" thickBot="1" x14ac:dyDescent="0.3">
      <c r="A401"/>
      <c r="B401"/>
      <c r="C401"/>
      <c r="D401"/>
      <c r="E401"/>
    </row>
    <row r="402" spans="1:5" ht="16.5" thickTop="1" thickBot="1" x14ac:dyDescent="0.3">
      <c r="A402"/>
      <c r="B402"/>
      <c r="C402"/>
      <c r="D402"/>
      <c r="E402"/>
    </row>
    <row r="403" spans="1:5" ht="16.5" thickTop="1" thickBot="1" x14ac:dyDescent="0.3">
      <c r="A403"/>
      <c r="B403"/>
      <c r="C403"/>
      <c r="D403"/>
      <c r="E403"/>
    </row>
    <row r="404" spans="1:5" ht="16.5" thickTop="1" thickBot="1" x14ac:dyDescent="0.3">
      <c r="A404"/>
      <c r="B404"/>
      <c r="C404"/>
      <c r="D404"/>
      <c r="E404"/>
    </row>
    <row r="405" spans="1:5" ht="16.5" thickTop="1" thickBot="1" x14ac:dyDescent="0.3">
      <c r="A405"/>
      <c r="B405"/>
      <c r="C405"/>
      <c r="D405"/>
      <c r="E405"/>
    </row>
    <row r="406" spans="1:5" ht="16.5" thickTop="1" thickBot="1" x14ac:dyDescent="0.3">
      <c r="A406"/>
      <c r="B406"/>
      <c r="C406"/>
      <c r="D406"/>
      <c r="E406"/>
    </row>
    <row r="407" spans="1:5" ht="16.5" thickTop="1" thickBot="1" x14ac:dyDescent="0.3">
      <c r="A407"/>
      <c r="B407"/>
      <c r="C407"/>
      <c r="D407"/>
      <c r="E407"/>
    </row>
    <row r="408" spans="1:5" ht="16.5" thickTop="1" thickBot="1" x14ac:dyDescent="0.3">
      <c r="A408"/>
      <c r="B408"/>
      <c r="C408"/>
      <c r="D408"/>
      <c r="E408"/>
    </row>
    <row r="409" spans="1:5" ht="16.5" thickTop="1" thickBot="1" x14ac:dyDescent="0.3">
      <c r="A409"/>
      <c r="B409"/>
      <c r="C409"/>
      <c r="D409"/>
      <c r="E409"/>
    </row>
    <row r="410" spans="1:5" ht="16.5" thickTop="1" thickBot="1" x14ac:dyDescent="0.3">
      <c r="A410"/>
      <c r="B410"/>
      <c r="C410"/>
      <c r="D410"/>
      <c r="E410"/>
    </row>
    <row r="411" spans="1:5" ht="16.5" thickTop="1" thickBot="1" x14ac:dyDescent="0.3">
      <c r="A411"/>
      <c r="B411"/>
      <c r="C411"/>
      <c r="D411"/>
      <c r="E411"/>
    </row>
    <row r="412" spans="1:5" ht="16.5" thickTop="1" thickBot="1" x14ac:dyDescent="0.3">
      <c r="A412"/>
      <c r="B412"/>
      <c r="C412"/>
      <c r="D412"/>
      <c r="E412"/>
    </row>
    <row r="413" spans="1:5" ht="16.5" thickTop="1" thickBot="1" x14ac:dyDescent="0.3">
      <c r="A413"/>
      <c r="B413"/>
      <c r="C413"/>
      <c r="D413"/>
      <c r="E413"/>
    </row>
    <row r="414" spans="1:5" ht="16.5" thickTop="1" thickBot="1" x14ac:dyDescent="0.3">
      <c r="A414"/>
      <c r="B414"/>
      <c r="C414"/>
      <c r="D414"/>
      <c r="E414"/>
    </row>
    <row r="415" spans="1:5" ht="16.5" thickTop="1" thickBot="1" x14ac:dyDescent="0.3">
      <c r="A415"/>
      <c r="B415"/>
      <c r="C415"/>
      <c r="D415"/>
      <c r="E415"/>
    </row>
    <row r="416" spans="1:5" ht="16.5" thickTop="1" thickBot="1" x14ac:dyDescent="0.3">
      <c r="A416"/>
      <c r="B416"/>
      <c r="C416"/>
      <c r="D416"/>
      <c r="E416"/>
    </row>
    <row r="417" spans="1:5" ht="16.5" thickTop="1" thickBot="1" x14ac:dyDescent="0.3">
      <c r="A417"/>
      <c r="B417"/>
      <c r="C417"/>
      <c r="D417"/>
      <c r="E417"/>
    </row>
    <row r="418" spans="1:5" ht="16.5" thickTop="1" thickBot="1" x14ac:dyDescent="0.3">
      <c r="A418"/>
      <c r="B418"/>
      <c r="C418"/>
      <c r="D418"/>
      <c r="E418"/>
    </row>
    <row r="419" spans="1:5" ht="16.5" thickTop="1" thickBot="1" x14ac:dyDescent="0.3">
      <c r="A419"/>
      <c r="B419"/>
      <c r="C419"/>
      <c r="D419"/>
      <c r="E419"/>
    </row>
    <row r="420" spans="1:5" ht="16.5" thickTop="1" thickBot="1" x14ac:dyDescent="0.3">
      <c r="A420"/>
      <c r="B420"/>
      <c r="C420"/>
      <c r="D420"/>
      <c r="E420"/>
    </row>
    <row r="421" spans="1:5" ht="16.5" thickTop="1" thickBot="1" x14ac:dyDescent="0.3">
      <c r="A421"/>
      <c r="B421"/>
      <c r="C421"/>
      <c r="D421"/>
      <c r="E421"/>
    </row>
    <row r="422" spans="1:5" ht="16.5" thickTop="1" thickBot="1" x14ac:dyDescent="0.3">
      <c r="A422"/>
      <c r="B422"/>
      <c r="C422"/>
      <c r="D422"/>
      <c r="E422"/>
    </row>
    <row r="423" spans="1:5" ht="16.5" thickTop="1" thickBot="1" x14ac:dyDescent="0.3">
      <c r="A423"/>
      <c r="B423"/>
      <c r="C423"/>
      <c r="D423"/>
      <c r="E423"/>
    </row>
    <row r="424" spans="1:5" ht="16.5" thickTop="1" thickBot="1" x14ac:dyDescent="0.3">
      <c r="A424"/>
      <c r="B424"/>
      <c r="C424"/>
      <c r="D424"/>
      <c r="E424"/>
    </row>
    <row r="425" spans="1:5" ht="16.5" thickTop="1" thickBot="1" x14ac:dyDescent="0.3">
      <c r="A425"/>
      <c r="B425"/>
      <c r="C425"/>
      <c r="D425"/>
      <c r="E425"/>
    </row>
    <row r="426" spans="1:5" ht="16.5" thickTop="1" thickBot="1" x14ac:dyDescent="0.3">
      <c r="A426"/>
      <c r="B426"/>
      <c r="C426"/>
      <c r="D426"/>
      <c r="E426"/>
    </row>
    <row r="427" spans="1:5" ht="16.5" thickTop="1" thickBot="1" x14ac:dyDescent="0.3">
      <c r="A427"/>
      <c r="B427"/>
      <c r="C427"/>
      <c r="D427"/>
      <c r="E427"/>
    </row>
    <row r="428" spans="1:5" ht="16.5" thickTop="1" thickBot="1" x14ac:dyDescent="0.3">
      <c r="A428"/>
      <c r="B428"/>
      <c r="C428"/>
      <c r="D428"/>
      <c r="E428"/>
    </row>
    <row r="429" spans="1:5" ht="16.5" thickTop="1" thickBot="1" x14ac:dyDescent="0.3">
      <c r="A429"/>
      <c r="B429"/>
      <c r="C429"/>
      <c r="D429"/>
      <c r="E429"/>
    </row>
    <row r="430" spans="1:5" ht="16.5" thickTop="1" thickBot="1" x14ac:dyDescent="0.3">
      <c r="A430"/>
      <c r="B430"/>
      <c r="C430"/>
      <c r="D430"/>
      <c r="E430"/>
    </row>
    <row r="431" spans="1:5" ht="16.5" thickTop="1" thickBot="1" x14ac:dyDescent="0.3">
      <c r="A431"/>
      <c r="B431"/>
      <c r="C431"/>
      <c r="D431"/>
      <c r="E431"/>
    </row>
    <row r="432" spans="1:5" ht="16.5" thickTop="1" thickBot="1" x14ac:dyDescent="0.3">
      <c r="A432"/>
      <c r="B432"/>
      <c r="C432"/>
      <c r="D432"/>
      <c r="E432"/>
    </row>
    <row r="433" spans="1:5" ht="16.5" thickTop="1" thickBot="1" x14ac:dyDescent="0.3">
      <c r="A433"/>
      <c r="B433"/>
      <c r="C433"/>
      <c r="D433"/>
      <c r="E433"/>
    </row>
    <row r="434" spans="1:5" ht="16.5" thickTop="1" thickBot="1" x14ac:dyDescent="0.3">
      <c r="A434"/>
      <c r="B434"/>
      <c r="C434"/>
      <c r="D434"/>
      <c r="E434"/>
    </row>
    <row r="435" spans="1:5" ht="16.5" thickTop="1" thickBot="1" x14ac:dyDescent="0.3">
      <c r="A435"/>
      <c r="B435"/>
      <c r="C435"/>
      <c r="D435"/>
      <c r="E435"/>
    </row>
    <row r="436" spans="1:5" ht="16.5" thickTop="1" thickBot="1" x14ac:dyDescent="0.3">
      <c r="A436"/>
      <c r="B436"/>
      <c r="C436"/>
      <c r="D436"/>
      <c r="E436"/>
    </row>
    <row r="437" spans="1:5" ht="16.5" thickTop="1" thickBot="1" x14ac:dyDescent="0.3">
      <c r="A437"/>
      <c r="B437"/>
      <c r="C437"/>
      <c r="D437"/>
      <c r="E437"/>
    </row>
    <row r="438" spans="1:5" ht="16.5" thickTop="1" thickBot="1" x14ac:dyDescent="0.3">
      <c r="A438"/>
      <c r="B438"/>
      <c r="C438"/>
      <c r="D438"/>
      <c r="E438"/>
    </row>
    <row r="439" spans="1:5" ht="16.5" thickTop="1" thickBot="1" x14ac:dyDescent="0.3">
      <c r="A439"/>
      <c r="B439"/>
      <c r="C439"/>
      <c r="D439"/>
      <c r="E439"/>
    </row>
    <row r="440" spans="1:5" ht="16.5" thickTop="1" thickBot="1" x14ac:dyDescent="0.3">
      <c r="A440"/>
      <c r="B440"/>
      <c r="C440"/>
      <c r="D440"/>
      <c r="E440"/>
    </row>
    <row r="441" spans="1:5" ht="16.5" thickTop="1" thickBot="1" x14ac:dyDescent="0.3">
      <c r="A441"/>
      <c r="B441"/>
      <c r="C441"/>
      <c r="D441"/>
      <c r="E441"/>
    </row>
    <row r="442" spans="1:5" ht="16.5" thickTop="1" thickBot="1" x14ac:dyDescent="0.3">
      <c r="A442"/>
      <c r="B442"/>
      <c r="C442"/>
      <c r="D442"/>
      <c r="E442"/>
    </row>
    <row r="443" spans="1:5" ht="16.5" thickTop="1" thickBot="1" x14ac:dyDescent="0.3">
      <c r="A443"/>
      <c r="B443"/>
      <c r="C443"/>
      <c r="D443"/>
      <c r="E443"/>
    </row>
    <row r="444" spans="1:5" ht="16.5" thickTop="1" thickBot="1" x14ac:dyDescent="0.3">
      <c r="A444"/>
      <c r="B444"/>
      <c r="C444"/>
      <c r="D444"/>
      <c r="E444"/>
    </row>
    <row r="445" spans="1:5" ht="16.5" thickTop="1" thickBot="1" x14ac:dyDescent="0.3">
      <c r="A445"/>
      <c r="B445"/>
      <c r="C445"/>
      <c r="D445"/>
      <c r="E445"/>
    </row>
    <row r="446" spans="1:5" ht="16.5" thickTop="1" thickBot="1" x14ac:dyDescent="0.3">
      <c r="A446"/>
      <c r="B446"/>
      <c r="C446"/>
      <c r="D446"/>
      <c r="E446"/>
    </row>
    <row r="447" spans="1:5" ht="16.5" thickTop="1" thickBot="1" x14ac:dyDescent="0.3">
      <c r="A447"/>
      <c r="B447"/>
      <c r="C447"/>
      <c r="D447"/>
      <c r="E447"/>
    </row>
    <row r="448" spans="1:5" ht="16.5" thickTop="1" thickBot="1" x14ac:dyDescent="0.3">
      <c r="A448"/>
      <c r="B448"/>
      <c r="C448"/>
      <c r="D448"/>
      <c r="E448"/>
    </row>
    <row r="449" spans="1:5" ht="16.5" thickTop="1" thickBot="1" x14ac:dyDescent="0.3">
      <c r="A449"/>
      <c r="B449"/>
      <c r="C449"/>
      <c r="D449"/>
      <c r="E449"/>
    </row>
    <row r="450" spans="1:5" ht="16.5" thickTop="1" thickBot="1" x14ac:dyDescent="0.3">
      <c r="A450"/>
      <c r="B450"/>
      <c r="C450"/>
      <c r="D450"/>
      <c r="E450"/>
    </row>
    <row r="451" spans="1:5" ht="16.5" thickTop="1" thickBot="1" x14ac:dyDescent="0.3">
      <c r="A451"/>
      <c r="B451"/>
      <c r="C451"/>
      <c r="D451"/>
      <c r="E451"/>
    </row>
    <row r="452" spans="1:5" ht="16.5" thickTop="1" thickBot="1" x14ac:dyDescent="0.3">
      <c r="A452"/>
      <c r="B452"/>
      <c r="C452"/>
      <c r="D452"/>
      <c r="E452"/>
    </row>
    <row r="453" spans="1:5" ht="16.5" thickTop="1" thickBot="1" x14ac:dyDescent="0.3">
      <c r="A453"/>
      <c r="B453"/>
      <c r="C453"/>
      <c r="D453"/>
      <c r="E453"/>
    </row>
    <row r="454" spans="1:5" ht="16.5" thickTop="1" thickBot="1" x14ac:dyDescent="0.3">
      <c r="A454"/>
      <c r="B454"/>
      <c r="C454"/>
      <c r="D454"/>
      <c r="E454"/>
    </row>
    <row r="455" spans="1:5" ht="16.5" thickTop="1" thickBot="1" x14ac:dyDescent="0.3">
      <c r="A455"/>
      <c r="B455"/>
      <c r="C455"/>
      <c r="D455"/>
      <c r="E455"/>
    </row>
    <row r="456" spans="1:5" ht="16.5" thickTop="1" thickBot="1" x14ac:dyDescent="0.3">
      <c r="A456"/>
      <c r="B456"/>
      <c r="C456"/>
      <c r="D456"/>
      <c r="E456"/>
    </row>
    <row r="457" spans="1:5" ht="16.5" thickTop="1" thickBot="1" x14ac:dyDescent="0.3">
      <c r="A457"/>
      <c r="B457"/>
      <c r="C457"/>
      <c r="D457"/>
      <c r="E457"/>
    </row>
    <row r="458" spans="1:5" ht="16.5" thickTop="1" thickBot="1" x14ac:dyDescent="0.3">
      <c r="A458"/>
      <c r="B458"/>
      <c r="C458"/>
      <c r="D458"/>
      <c r="E458"/>
    </row>
    <row r="459" spans="1:5" ht="16.5" thickTop="1" thickBot="1" x14ac:dyDescent="0.3">
      <c r="A459"/>
      <c r="B459"/>
      <c r="C459"/>
      <c r="D459"/>
      <c r="E459"/>
    </row>
    <row r="460" spans="1:5" ht="16.5" thickTop="1" thickBot="1" x14ac:dyDescent="0.3">
      <c r="A460"/>
      <c r="B460"/>
      <c r="C460"/>
      <c r="D460"/>
      <c r="E460"/>
    </row>
    <row r="461" spans="1:5" ht="16.5" thickTop="1" thickBot="1" x14ac:dyDescent="0.3">
      <c r="A461"/>
      <c r="B461"/>
      <c r="C461"/>
      <c r="D461"/>
      <c r="E461"/>
    </row>
    <row r="462" spans="1:5" ht="16.5" thickTop="1" thickBot="1" x14ac:dyDescent="0.3">
      <c r="A462"/>
      <c r="B462"/>
      <c r="C462"/>
      <c r="D462"/>
      <c r="E462"/>
    </row>
    <row r="463" spans="1:5" ht="16.5" thickTop="1" thickBot="1" x14ac:dyDescent="0.3">
      <c r="A463"/>
      <c r="B463"/>
      <c r="C463"/>
      <c r="D463"/>
      <c r="E463"/>
    </row>
    <row r="464" spans="1:5" ht="16.5" thickTop="1" thickBot="1" x14ac:dyDescent="0.3">
      <c r="A464"/>
      <c r="B464"/>
      <c r="C464"/>
      <c r="D464"/>
      <c r="E464"/>
    </row>
    <row r="465" spans="1:5" ht="16.5" thickTop="1" thickBot="1" x14ac:dyDescent="0.3">
      <c r="A465"/>
      <c r="B465"/>
      <c r="C465"/>
      <c r="D465"/>
      <c r="E465"/>
    </row>
    <row r="466" spans="1:5" ht="16.5" thickTop="1" thickBot="1" x14ac:dyDescent="0.3">
      <c r="A466"/>
      <c r="B466"/>
      <c r="C466"/>
      <c r="D466"/>
      <c r="E466"/>
    </row>
    <row r="467" spans="1:5" ht="16.5" thickTop="1" thickBot="1" x14ac:dyDescent="0.3">
      <c r="A467"/>
      <c r="B467"/>
      <c r="C467"/>
      <c r="D467"/>
      <c r="E467"/>
    </row>
    <row r="468" spans="1:5" ht="16.5" thickTop="1" thickBot="1" x14ac:dyDescent="0.3">
      <c r="A468"/>
      <c r="B468"/>
      <c r="C468"/>
      <c r="D468"/>
      <c r="E468"/>
    </row>
    <row r="469" spans="1:5" ht="16.5" thickTop="1" thickBot="1" x14ac:dyDescent="0.3">
      <c r="A469"/>
      <c r="B469"/>
      <c r="C469"/>
      <c r="D469"/>
      <c r="E469"/>
    </row>
    <row r="470" spans="1:5" ht="16.5" thickTop="1" thickBot="1" x14ac:dyDescent="0.3">
      <c r="A470"/>
      <c r="B470"/>
      <c r="C470"/>
      <c r="D470"/>
      <c r="E470"/>
    </row>
    <row r="471" spans="1:5" ht="16.5" thickTop="1" thickBot="1" x14ac:dyDescent="0.3">
      <c r="A471"/>
      <c r="B471"/>
      <c r="C471"/>
      <c r="D471"/>
      <c r="E471"/>
    </row>
    <row r="472" spans="1:5" ht="16.5" thickTop="1" thickBot="1" x14ac:dyDescent="0.3">
      <c r="A472"/>
      <c r="B472"/>
      <c r="C472"/>
      <c r="D472"/>
      <c r="E472"/>
    </row>
    <row r="473" spans="1:5" ht="16.5" thickTop="1" thickBot="1" x14ac:dyDescent="0.3">
      <c r="A473"/>
      <c r="B473"/>
      <c r="C473"/>
      <c r="D473"/>
      <c r="E473"/>
    </row>
    <row r="474" spans="1:5" ht="16.5" thickTop="1" thickBot="1" x14ac:dyDescent="0.3">
      <c r="A474"/>
      <c r="B474"/>
      <c r="C474"/>
      <c r="D474"/>
      <c r="E474"/>
    </row>
    <row r="475" spans="1:5" ht="16.5" thickTop="1" thickBot="1" x14ac:dyDescent="0.3">
      <c r="A475"/>
      <c r="B475"/>
      <c r="C475"/>
      <c r="D475"/>
      <c r="E475"/>
    </row>
    <row r="476" spans="1:5" ht="16.5" thickTop="1" thickBot="1" x14ac:dyDescent="0.3">
      <c r="A476"/>
      <c r="B476"/>
      <c r="C476"/>
      <c r="D476"/>
      <c r="E476"/>
    </row>
    <row r="477" spans="1:5" ht="16.5" thickTop="1" thickBot="1" x14ac:dyDescent="0.3">
      <c r="A477"/>
      <c r="B477"/>
      <c r="C477"/>
      <c r="D477"/>
      <c r="E477"/>
    </row>
    <row r="478" spans="1:5" ht="16.5" thickTop="1" thickBot="1" x14ac:dyDescent="0.3">
      <c r="A478"/>
      <c r="B478"/>
      <c r="C478"/>
      <c r="D478"/>
      <c r="E478"/>
    </row>
    <row r="479" spans="1:5" ht="16.5" thickTop="1" thickBot="1" x14ac:dyDescent="0.3">
      <c r="A479"/>
      <c r="B479"/>
      <c r="C479"/>
      <c r="D479"/>
      <c r="E479"/>
    </row>
    <row r="480" spans="1:5" ht="16.5" thickTop="1" thickBot="1" x14ac:dyDescent="0.3">
      <c r="A480"/>
      <c r="B480"/>
      <c r="C480"/>
      <c r="D480"/>
      <c r="E480"/>
    </row>
    <row r="481" spans="1:5" ht="16.5" thickTop="1" thickBot="1" x14ac:dyDescent="0.3">
      <c r="A481"/>
      <c r="B481"/>
      <c r="C481"/>
      <c r="D481"/>
      <c r="E481"/>
    </row>
    <row r="482" spans="1:5" ht="16.5" thickTop="1" thickBot="1" x14ac:dyDescent="0.3">
      <c r="A482"/>
      <c r="B482"/>
      <c r="C482"/>
      <c r="D482"/>
      <c r="E482"/>
    </row>
    <row r="483" spans="1:5" ht="16.5" thickTop="1" thickBot="1" x14ac:dyDescent="0.3">
      <c r="A483"/>
      <c r="B483"/>
      <c r="C483"/>
      <c r="D483"/>
      <c r="E483"/>
    </row>
    <row r="484" spans="1:5" ht="16.5" thickTop="1" thickBot="1" x14ac:dyDescent="0.3">
      <c r="A484"/>
      <c r="B484"/>
      <c r="C484"/>
      <c r="D484"/>
      <c r="E484"/>
    </row>
    <row r="485" spans="1:5" ht="16.5" thickTop="1" thickBot="1" x14ac:dyDescent="0.3">
      <c r="A485"/>
      <c r="B485"/>
      <c r="C485"/>
      <c r="D485"/>
      <c r="E485"/>
    </row>
    <row r="486" spans="1:5" ht="16.5" thickTop="1" thickBot="1" x14ac:dyDescent="0.3">
      <c r="A486"/>
      <c r="B486"/>
      <c r="C486"/>
      <c r="D486"/>
      <c r="E486"/>
    </row>
    <row r="487" spans="1:5" ht="16.5" thickTop="1" thickBot="1" x14ac:dyDescent="0.3">
      <c r="A487"/>
      <c r="B487"/>
      <c r="C487"/>
      <c r="D487"/>
      <c r="E487"/>
    </row>
    <row r="488" spans="1:5" ht="16.5" thickTop="1" thickBot="1" x14ac:dyDescent="0.3">
      <c r="A488"/>
      <c r="B488"/>
      <c r="C488"/>
      <c r="D488"/>
      <c r="E488"/>
    </row>
    <row r="489" spans="1:5" ht="16.5" thickTop="1" thickBot="1" x14ac:dyDescent="0.3">
      <c r="A489"/>
      <c r="B489"/>
      <c r="C489"/>
      <c r="D489"/>
      <c r="E489"/>
    </row>
    <row r="490" spans="1:5" ht="16.5" thickTop="1" thickBot="1" x14ac:dyDescent="0.3">
      <c r="A490"/>
      <c r="B490"/>
      <c r="C490"/>
      <c r="D490"/>
      <c r="E490"/>
    </row>
    <row r="491" spans="1:5" ht="16.5" thickTop="1" thickBot="1" x14ac:dyDescent="0.3">
      <c r="A491"/>
      <c r="B491"/>
      <c r="C491"/>
      <c r="D491"/>
      <c r="E491"/>
    </row>
    <row r="492" spans="1:5" ht="16.5" thickTop="1" thickBot="1" x14ac:dyDescent="0.3">
      <c r="A492"/>
      <c r="B492"/>
      <c r="C492"/>
      <c r="D492"/>
      <c r="E492"/>
    </row>
    <row r="493" spans="1:5" ht="16.5" thickTop="1" thickBot="1" x14ac:dyDescent="0.3">
      <c r="A493"/>
      <c r="B493"/>
      <c r="C493"/>
      <c r="D493"/>
      <c r="E493"/>
    </row>
    <row r="494" spans="1:5" ht="16.5" thickTop="1" thickBot="1" x14ac:dyDescent="0.3">
      <c r="A494"/>
      <c r="B494"/>
      <c r="C494"/>
      <c r="D494"/>
      <c r="E494"/>
    </row>
    <row r="495" spans="1:5" ht="16.5" thickTop="1" thickBot="1" x14ac:dyDescent="0.3">
      <c r="A495"/>
      <c r="B495"/>
      <c r="C495"/>
      <c r="D495"/>
      <c r="E495"/>
    </row>
    <row r="496" spans="1:5" ht="16.5" thickTop="1" thickBot="1" x14ac:dyDescent="0.3">
      <c r="A496"/>
      <c r="B496"/>
      <c r="C496"/>
      <c r="D496"/>
      <c r="E496"/>
    </row>
    <row r="497" spans="1:5" ht="16.5" thickTop="1" thickBot="1" x14ac:dyDescent="0.3">
      <c r="A497"/>
      <c r="B497"/>
      <c r="C497"/>
      <c r="D497"/>
      <c r="E497"/>
    </row>
    <row r="498" spans="1:5" ht="16.5" thickTop="1" thickBot="1" x14ac:dyDescent="0.3">
      <c r="A498"/>
      <c r="B498"/>
      <c r="C498"/>
      <c r="D498"/>
      <c r="E498"/>
    </row>
    <row r="499" spans="1:5" ht="16.5" thickTop="1" thickBot="1" x14ac:dyDescent="0.3">
      <c r="A499"/>
      <c r="B499"/>
      <c r="C499"/>
      <c r="D499"/>
      <c r="E499"/>
    </row>
    <row r="500" spans="1:5" ht="16.5" thickTop="1" thickBot="1" x14ac:dyDescent="0.3">
      <c r="A500"/>
      <c r="B500"/>
      <c r="C500"/>
      <c r="D500"/>
      <c r="E500"/>
    </row>
    <row r="501" spans="1:5" ht="16.5" thickTop="1" thickBot="1" x14ac:dyDescent="0.3">
      <c r="A501"/>
      <c r="B501"/>
      <c r="C501"/>
      <c r="D501"/>
      <c r="E501"/>
    </row>
    <row r="502" spans="1:5" ht="16.5" thickTop="1" thickBot="1" x14ac:dyDescent="0.3">
      <c r="A502"/>
      <c r="B502"/>
      <c r="C502"/>
      <c r="D502"/>
      <c r="E502"/>
    </row>
    <row r="503" spans="1:5" ht="16.5" thickTop="1" thickBot="1" x14ac:dyDescent="0.3">
      <c r="A503"/>
      <c r="B503"/>
      <c r="C503"/>
      <c r="D503"/>
      <c r="E503"/>
    </row>
    <row r="504" spans="1:5" ht="16.5" thickTop="1" thickBot="1" x14ac:dyDescent="0.3">
      <c r="A504"/>
      <c r="B504"/>
      <c r="C504"/>
      <c r="D504"/>
      <c r="E504"/>
    </row>
    <row r="505" spans="1:5" ht="16.5" thickTop="1" thickBot="1" x14ac:dyDescent="0.3">
      <c r="A505"/>
      <c r="B505"/>
      <c r="C505"/>
      <c r="D505"/>
      <c r="E505"/>
    </row>
    <row r="506" spans="1:5" ht="16.5" thickTop="1" thickBot="1" x14ac:dyDescent="0.3">
      <c r="A506"/>
      <c r="B506"/>
      <c r="C506"/>
      <c r="D506"/>
      <c r="E506"/>
    </row>
    <row r="507" spans="1:5" ht="16.5" thickTop="1" thickBot="1" x14ac:dyDescent="0.3">
      <c r="A507"/>
      <c r="B507"/>
      <c r="C507"/>
      <c r="D507"/>
      <c r="E507"/>
    </row>
    <row r="508" spans="1:5" ht="16.5" thickTop="1" thickBot="1" x14ac:dyDescent="0.3">
      <c r="A508"/>
      <c r="B508"/>
      <c r="C508"/>
      <c r="D508"/>
      <c r="E508"/>
    </row>
    <row r="509" spans="1:5" ht="16.5" thickTop="1" thickBot="1" x14ac:dyDescent="0.3">
      <c r="A509"/>
      <c r="B509"/>
      <c r="C509"/>
      <c r="D509"/>
      <c r="E509"/>
    </row>
    <row r="510" spans="1:5" ht="16.5" thickTop="1" thickBot="1" x14ac:dyDescent="0.3">
      <c r="A510"/>
      <c r="B510"/>
      <c r="C510"/>
      <c r="D510"/>
      <c r="E510"/>
    </row>
    <row r="511" spans="1:5" ht="16.5" thickTop="1" thickBot="1" x14ac:dyDescent="0.3">
      <c r="A511"/>
      <c r="B511"/>
      <c r="C511"/>
      <c r="D511"/>
      <c r="E511"/>
    </row>
    <row r="512" spans="1:5" ht="16.5" thickTop="1" thickBot="1" x14ac:dyDescent="0.3">
      <c r="A512"/>
      <c r="B512"/>
      <c r="C512"/>
      <c r="D512"/>
      <c r="E512"/>
    </row>
    <row r="513" spans="1:5" ht="16.5" thickTop="1" thickBot="1" x14ac:dyDescent="0.3">
      <c r="A513"/>
      <c r="B513"/>
      <c r="C513"/>
      <c r="D513"/>
      <c r="E513"/>
    </row>
    <row r="514" spans="1:5" ht="16.5" thickTop="1" thickBot="1" x14ac:dyDescent="0.3">
      <c r="A514"/>
      <c r="B514"/>
      <c r="C514"/>
      <c r="D514"/>
      <c r="E514"/>
    </row>
    <row r="515" spans="1:5" ht="16.5" thickTop="1" thickBot="1" x14ac:dyDescent="0.3">
      <c r="A515"/>
      <c r="B515"/>
      <c r="C515"/>
      <c r="D515"/>
      <c r="E515"/>
    </row>
    <row r="516" spans="1:5" ht="16.5" thickTop="1" thickBot="1" x14ac:dyDescent="0.3">
      <c r="A516"/>
      <c r="B516"/>
      <c r="C516"/>
      <c r="D516"/>
      <c r="E516"/>
    </row>
    <row r="517" spans="1:5" ht="16.5" thickTop="1" thickBot="1" x14ac:dyDescent="0.3">
      <c r="A517"/>
      <c r="B517"/>
      <c r="C517"/>
      <c r="D517"/>
      <c r="E517"/>
    </row>
    <row r="518" spans="1:5" ht="16.5" thickTop="1" thickBot="1" x14ac:dyDescent="0.3">
      <c r="A518"/>
      <c r="B518"/>
      <c r="C518"/>
      <c r="D518"/>
      <c r="E518"/>
    </row>
    <row r="519" spans="1:5" ht="16.5" thickTop="1" thickBot="1" x14ac:dyDescent="0.3">
      <c r="A519"/>
      <c r="B519"/>
      <c r="C519"/>
      <c r="D519"/>
      <c r="E519"/>
    </row>
    <row r="520" spans="1:5" ht="16.5" thickTop="1" thickBot="1" x14ac:dyDescent="0.3">
      <c r="A520"/>
      <c r="B520"/>
      <c r="C520"/>
      <c r="D520"/>
      <c r="E520"/>
    </row>
    <row r="521" spans="1:5" ht="16.5" thickTop="1" thickBot="1" x14ac:dyDescent="0.3">
      <c r="A521"/>
      <c r="B521"/>
      <c r="C521"/>
      <c r="D521"/>
      <c r="E521"/>
    </row>
    <row r="522" spans="1:5" ht="16.5" thickTop="1" thickBot="1" x14ac:dyDescent="0.3">
      <c r="A522"/>
      <c r="B522"/>
      <c r="C522"/>
      <c r="D522"/>
      <c r="E522"/>
    </row>
    <row r="523" spans="1:5" ht="16.5" thickTop="1" thickBot="1" x14ac:dyDescent="0.3">
      <c r="A523"/>
      <c r="B523"/>
      <c r="C523"/>
      <c r="D523"/>
      <c r="E523"/>
    </row>
    <row r="524" spans="1:5" ht="16.5" thickTop="1" thickBot="1" x14ac:dyDescent="0.3">
      <c r="A524"/>
      <c r="B524"/>
      <c r="C524"/>
      <c r="D524"/>
      <c r="E524"/>
    </row>
    <row r="525" spans="1:5" ht="16.5" thickTop="1" thickBot="1" x14ac:dyDescent="0.3">
      <c r="A525"/>
      <c r="B525"/>
      <c r="C525"/>
      <c r="D525"/>
      <c r="E525"/>
    </row>
    <row r="526" spans="1:5" ht="16.5" thickTop="1" thickBot="1" x14ac:dyDescent="0.3">
      <c r="A526"/>
      <c r="B526"/>
      <c r="C526"/>
      <c r="D526"/>
      <c r="E526"/>
    </row>
    <row r="527" spans="1:5" ht="16.5" thickTop="1" thickBot="1" x14ac:dyDescent="0.3">
      <c r="A527"/>
      <c r="B527"/>
      <c r="C527"/>
      <c r="D527"/>
      <c r="E527"/>
    </row>
    <row r="528" spans="1:5" ht="16.5" thickTop="1" thickBot="1" x14ac:dyDescent="0.3">
      <c r="A528"/>
      <c r="B528"/>
      <c r="C528"/>
      <c r="D528"/>
      <c r="E528"/>
    </row>
    <row r="529" spans="1:5" ht="16.5" thickTop="1" thickBot="1" x14ac:dyDescent="0.3">
      <c r="A529"/>
      <c r="B529"/>
      <c r="C529"/>
      <c r="D529"/>
      <c r="E529"/>
    </row>
    <row r="530" spans="1:5" ht="16.5" thickTop="1" thickBot="1" x14ac:dyDescent="0.3">
      <c r="A530"/>
      <c r="B530"/>
      <c r="C530"/>
      <c r="D530"/>
      <c r="E530"/>
    </row>
    <row r="531" spans="1:5" ht="16.5" thickTop="1" thickBot="1" x14ac:dyDescent="0.3">
      <c r="A531"/>
      <c r="B531"/>
      <c r="C531"/>
      <c r="D531"/>
      <c r="E531"/>
    </row>
    <row r="532" spans="1:5" ht="16.5" thickTop="1" thickBot="1" x14ac:dyDescent="0.3">
      <c r="A532"/>
      <c r="B532"/>
      <c r="C532"/>
      <c r="D532"/>
      <c r="E532"/>
    </row>
    <row r="533" spans="1:5" ht="16.5" thickTop="1" thickBot="1" x14ac:dyDescent="0.3">
      <c r="A533"/>
      <c r="B533"/>
      <c r="C533"/>
      <c r="D533"/>
      <c r="E533"/>
    </row>
    <row r="534" spans="1:5" ht="16.5" thickTop="1" thickBot="1" x14ac:dyDescent="0.3">
      <c r="A534"/>
      <c r="B534"/>
      <c r="C534"/>
      <c r="D534"/>
      <c r="E534"/>
    </row>
    <row r="535" spans="1:5" ht="16.5" thickTop="1" thickBot="1" x14ac:dyDescent="0.3">
      <c r="A535"/>
      <c r="B535"/>
      <c r="C535"/>
      <c r="D535"/>
      <c r="E535"/>
    </row>
    <row r="536" spans="1:5" ht="16.5" thickTop="1" thickBot="1" x14ac:dyDescent="0.3">
      <c r="A536"/>
      <c r="B536"/>
      <c r="C536"/>
      <c r="D536"/>
      <c r="E536"/>
    </row>
    <row r="537" spans="1:5" ht="16.5" thickTop="1" thickBot="1" x14ac:dyDescent="0.3">
      <c r="A537"/>
      <c r="B537"/>
      <c r="C537"/>
      <c r="D537"/>
      <c r="E537"/>
    </row>
    <row r="538" spans="1:5" ht="16.5" thickTop="1" thickBot="1" x14ac:dyDescent="0.3">
      <c r="A538"/>
      <c r="B538"/>
      <c r="C538"/>
      <c r="D538"/>
      <c r="E538"/>
    </row>
    <row r="539" spans="1:5" ht="16.5" thickTop="1" thickBot="1" x14ac:dyDescent="0.3">
      <c r="A539"/>
      <c r="B539"/>
      <c r="C539"/>
      <c r="D539"/>
      <c r="E539"/>
    </row>
    <row r="540" spans="1:5" ht="16.5" thickTop="1" thickBot="1" x14ac:dyDescent="0.3">
      <c r="A540"/>
      <c r="B540"/>
      <c r="C540"/>
      <c r="D540"/>
      <c r="E540"/>
    </row>
    <row r="541" spans="1:5" ht="16.5" thickTop="1" thickBot="1" x14ac:dyDescent="0.3">
      <c r="A541"/>
      <c r="B541"/>
      <c r="C541"/>
      <c r="D541"/>
      <c r="E541"/>
    </row>
    <row r="542" spans="1:5" ht="16.5" thickTop="1" thickBot="1" x14ac:dyDescent="0.3">
      <c r="A542"/>
      <c r="B542"/>
      <c r="C542"/>
      <c r="D542"/>
      <c r="E542"/>
    </row>
    <row r="543" spans="1:5" ht="16.5" thickTop="1" thickBot="1" x14ac:dyDescent="0.3">
      <c r="A543"/>
      <c r="B543"/>
      <c r="C543"/>
      <c r="D543"/>
      <c r="E543"/>
    </row>
    <row r="544" spans="1:5" ht="16.5" thickTop="1" thickBot="1" x14ac:dyDescent="0.3">
      <c r="A544"/>
      <c r="B544"/>
      <c r="C544"/>
      <c r="D544"/>
      <c r="E544"/>
    </row>
    <row r="545" spans="1:5" ht="16.5" thickTop="1" thickBot="1" x14ac:dyDescent="0.3">
      <c r="A545"/>
      <c r="B545"/>
      <c r="C545"/>
      <c r="D545"/>
      <c r="E545"/>
    </row>
    <row r="546" spans="1:5" ht="16.5" thickTop="1" thickBot="1" x14ac:dyDescent="0.3">
      <c r="A546"/>
      <c r="B546"/>
      <c r="C546"/>
      <c r="D546"/>
      <c r="E546"/>
    </row>
    <row r="547" spans="1:5" ht="16.5" thickTop="1" thickBot="1" x14ac:dyDescent="0.3">
      <c r="A547"/>
      <c r="B547"/>
      <c r="C547"/>
      <c r="D547"/>
      <c r="E547"/>
    </row>
    <row r="548" spans="1:5" ht="16.5" thickTop="1" thickBot="1" x14ac:dyDescent="0.3">
      <c r="A548"/>
      <c r="B548"/>
      <c r="C548"/>
      <c r="D548"/>
      <c r="E548"/>
    </row>
    <row r="549" spans="1:5" ht="16.5" thickTop="1" thickBot="1" x14ac:dyDescent="0.3">
      <c r="A549"/>
      <c r="B549"/>
      <c r="C549"/>
      <c r="D549"/>
      <c r="E549"/>
    </row>
    <row r="550" spans="1:5" ht="16.5" thickTop="1" thickBot="1" x14ac:dyDescent="0.3">
      <c r="A550"/>
      <c r="B550"/>
      <c r="C550"/>
      <c r="D550"/>
      <c r="E550"/>
    </row>
    <row r="551" spans="1:5" ht="16.5" thickTop="1" thickBot="1" x14ac:dyDescent="0.3">
      <c r="A551"/>
      <c r="B551"/>
      <c r="C551"/>
      <c r="D551"/>
      <c r="E551"/>
    </row>
    <row r="552" spans="1:5" ht="16.5" thickTop="1" thickBot="1" x14ac:dyDescent="0.3">
      <c r="A552"/>
      <c r="B552"/>
      <c r="C552"/>
      <c r="D552"/>
      <c r="E552"/>
    </row>
    <row r="553" spans="1:5" ht="16.5" thickTop="1" thickBot="1" x14ac:dyDescent="0.3">
      <c r="A553"/>
      <c r="B553"/>
      <c r="C553"/>
      <c r="D553"/>
      <c r="E553"/>
    </row>
    <row r="554" spans="1:5" ht="16.5" thickTop="1" thickBot="1" x14ac:dyDescent="0.3">
      <c r="A554"/>
      <c r="B554"/>
      <c r="C554"/>
      <c r="D554"/>
      <c r="E554"/>
    </row>
    <row r="555" spans="1:5" ht="16.5" thickTop="1" thickBot="1" x14ac:dyDescent="0.3">
      <c r="A555"/>
      <c r="B555"/>
      <c r="C555"/>
      <c r="D555"/>
      <c r="E555"/>
    </row>
    <row r="556" spans="1:5" ht="16.5" thickTop="1" thickBot="1" x14ac:dyDescent="0.3">
      <c r="A556"/>
      <c r="B556"/>
      <c r="C556"/>
      <c r="D556"/>
      <c r="E556"/>
    </row>
    <row r="557" spans="1:5" ht="16.5" thickTop="1" thickBot="1" x14ac:dyDescent="0.3">
      <c r="A557"/>
      <c r="B557"/>
      <c r="C557"/>
      <c r="D557"/>
      <c r="E557"/>
    </row>
    <row r="558" spans="1:5" ht="16.5" thickTop="1" thickBot="1" x14ac:dyDescent="0.3">
      <c r="A558"/>
      <c r="B558"/>
      <c r="C558"/>
      <c r="D558"/>
      <c r="E558"/>
    </row>
    <row r="559" spans="1:5" ht="16.5" thickTop="1" thickBot="1" x14ac:dyDescent="0.3">
      <c r="A559"/>
      <c r="B559"/>
      <c r="C559"/>
      <c r="D559"/>
      <c r="E559"/>
    </row>
    <row r="560" spans="1:5" ht="16.5" thickTop="1" thickBot="1" x14ac:dyDescent="0.3">
      <c r="A560"/>
      <c r="B560"/>
      <c r="C560"/>
      <c r="D560"/>
      <c r="E560"/>
    </row>
    <row r="561" spans="1:5" ht="16.5" thickTop="1" thickBot="1" x14ac:dyDescent="0.3">
      <c r="A561"/>
      <c r="B561"/>
      <c r="C561"/>
      <c r="D561"/>
      <c r="E561"/>
    </row>
    <row r="562" spans="1:5" ht="16.5" thickTop="1" thickBot="1" x14ac:dyDescent="0.3">
      <c r="A562"/>
      <c r="B562"/>
      <c r="C562"/>
      <c r="D562"/>
      <c r="E562"/>
    </row>
    <row r="563" spans="1:5" ht="16.5" thickTop="1" thickBot="1" x14ac:dyDescent="0.3">
      <c r="A563"/>
      <c r="B563"/>
      <c r="C563"/>
      <c r="D563"/>
      <c r="E563"/>
    </row>
    <row r="564" spans="1:5" ht="16.5" thickTop="1" thickBot="1" x14ac:dyDescent="0.3">
      <c r="A564"/>
      <c r="B564"/>
      <c r="C564"/>
      <c r="D564"/>
      <c r="E564"/>
    </row>
    <row r="565" spans="1:5" ht="16.5" thickTop="1" thickBot="1" x14ac:dyDescent="0.3">
      <c r="A565"/>
      <c r="B565"/>
      <c r="C565"/>
      <c r="D565"/>
      <c r="E565"/>
    </row>
    <row r="566" spans="1:5" ht="16.5" thickTop="1" thickBot="1" x14ac:dyDescent="0.3">
      <c r="A566"/>
      <c r="B566"/>
      <c r="C566"/>
      <c r="D566"/>
      <c r="E566"/>
    </row>
    <row r="567" spans="1:5" ht="16.5" thickTop="1" thickBot="1" x14ac:dyDescent="0.3">
      <c r="A567"/>
      <c r="B567"/>
      <c r="C567"/>
      <c r="D567"/>
      <c r="E567"/>
    </row>
    <row r="568" spans="1:5" ht="16.5" thickTop="1" thickBot="1" x14ac:dyDescent="0.3">
      <c r="A568"/>
      <c r="B568"/>
      <c r="C568"/>
      <c r="D568"/>
      <c r="E568"/>
    </row>
    <row r="569" spans="1:5" ht="16.5" thickTop="1" thickBot="1" x14ac:dyDescent="0.3">
      <c r="A569"/>
      <c r="B569"/>
      <c r="C569"/>
      <c r="D569"/>
      <c r="E569"/>
    </row>
    <row r="570" spans="1:5" ht="16.5" thickTop="1" thickBot="1" x14ac:dyDescent="0.3">
      <c r="A570"/>
      <c r="B570"/>
      <c r="C570"/>
      <c r="D570"/>
      <c r="E570"/>
    </row>
    <row r="571" spans="1:5" ht="16.5" thickTop="1" thickBot="1" x14ac:dyDescent="0.3">
      <c r="A571"/>
      <c r="B571"/>
      <c r="C571"/>
      <c r="D571"/>
      <c r="E571"/>
    </row>
    <row r="572" spans="1:5" ht="16.5" thickTop="1" thickBot="1" x14ac:dyDescent="0.3">
      <c r="A572"/>
      <c r="B572"/>
      <c r="C572"/>
      <c r="D572"/>
      <c r="E572"/>
    </row>
    <row r="573" spans="1:5" ht="16.5" thickTop="1" thickBot="1" x14ac:dyDescent="0.3">
      <c r="A573"/>
      <c r="B573"/>
      <c r="C573"/>
      <c r="D573"/>
      <c r="E573"/>
    </row>
    <row r="574" spans="1:5" ht="16.5" thickTop="1" thickBot="1" x14ac:dyDescent="0.3">
      <c r="A574"/>
      <c r="B574"/>
      <c r="C574"/>
      <c r="D574"/>
      <c r="E574"/>
    </row>
    <row r="575" spans="1:5" ht="16.5" thickTop="1" thickBot="1" x14ac:dyDescent="0.3">
      <c r="A575"/>
      <c r="B575"/>
      <c r="C575"/>
      <c r="D575"/>
      <c r="E575"/>
    </row>
    <row r="576" spans="1:5" ht="16.5" thickTop="1" thickBot="1" x14ac:dyDescent="0.3">
      <c r="A576"/>
      <c r="B576"/>
      <c r="C576"/>
      <c r="D576"/>
      <c r="E576"/>
    </row>
    <row r="577" spans="1:5" ht="16.5" thickTop="1" thickBot="1" x14ac:dyDescent="0.3">
      <c r="A577"/>
      <c r="B577"/>
      <c r="C577"/>
      <c r="D577"/>
      <c r="E577"/>
    </row>
    <row r="578" spans="1:5" ht="16.5" thickTop="1" thickBot="1" x14ac:dyDescent="0.3">
      <c r="A578"/>
      <c r="B578"/>
      <c r="C578"/>
      <c r="D578"/>
      <c r="E578"/>
    </row>
    <row r="579" spans="1:5" ht="16.5" thickTop="1" thickBot="1" x14ac:dyDescent="0.3">
      <c r="A579"/>
      <c r="B579"/>
      <c r="C579"/>
      <c r="D579"/>
      <c r="E579"/>
    </row>
    <row r="580" spans="1:5" ht="16.5" thickTop="1" thickBot="1" x14ac:dyDescent="0.3">
      <c r="A580"/>
      <c r="B580"/>
      <c r="C580"/>
      <c r="D580"/>
      <c r="E580"/>
    </row>
    <row r="581" spans="1:5" ht="16.5" thickTop="1" thickBot="1" x14ac:dyDescent="0.3">
      <c r="A581"/>
      <c r="B581"/>
      <c r="C581"/>
      <c r="D581"/>
      <c r="E581"/>
    </row>
    <row r="582" spans="1:5" ht="16.5" thickTop="1" thickBot="1" x14ac:dyDescent="0.3">
      <c r="A582"/>
      <c r="B582"/>
      <c r="C582"/>
      <c r="D582"/>
      <c r="E582"/>
    </row>
    <row r="583" spans="1:5" ht="16.5" thickTop="1" thickBot="1" x14ac:dyDescent="0.3">
      <c r="A583"/>
      <c r="B583"/>
      <c r="C583"/>
      <c r="D583"/>
      <c r="E583"/>
    </row>
    <row r="584" spans="1:5" ht="16.5" thickTop="1" thickBot="1" x14ac:dyDescent="0.3">
      <c r="A584"/>
      <c r="B584"/>
      <c r="C584"/>
      <c r="D584"/>
      <c r="E584"/>
    </row>
    <row r="585" spans="1:5" ht="16.5" thickTop="1" thickBot="1" x14ac:dyDescent="0.3">
      <c r="A585"/>
      <c r="B585"/>
      <c r="C585"/>
      <c r="D585"/>
      <c r="E585"/>
    </row>
    <row r="586" spans="1:5" ht="16.5" thickTop="1" thickBot="1" x14ac:dyDescent="0.3">
      <c r="A586"/>
      <c r="B586"/>
      <c r="C586"/>
      <c r="D586"/>
      <c r="E586"/>
    </row>
    <row r="587" spans="1:5" ht="16.5" thickTop="1" thickBot="1" x14ac:dyDescent="0.3">
      <c r="A587"/>
      <c r="B587"/>
      <c r="C587"/>
      <c r="D587"/>
      <c r="E587"/>
    </row>
    <row r="588" spans="1:5" ht="16.5" thickTop="1" thickBot="1" x14ac:dyDescent="0.3">
      <c r="A588"/>
      <c r="B588"/>
      <c r="C588"/>
      <c r="D588"/>
      <c r="E588"/>
    </row>
    <row r="589" spans="1:5" ht="16.5" thickTop="1" thickBot="1" x14ac:dyDescent="0.3">
      <c r="A589"/>
      <c r="B589"/>
      <c r="C589"/>
      <c r="D589"/>
      <c r="E589"/>
    </row>
    <row r="590" spans="1:5" ht="16.5" thickTop="1" thickBot="1" x14ac:dyDescent="0.3">
      <c r="A590"/>
      <c r="B590"/>
      <c r="C590"/>
      <c r="D590"/>
      <c r="E590"/>
    </row>
    <row r="591" spans="1:5" ht="16.5" thickTop="1" thickBot="1" x14ac:dyDescent="0.3">
      <c r="A591"/>
      <c r="B591"/>
      <c r="C591"/>
      <c r="D591"/>
      <c r="E591"/>
    </row>
    <row r="592" spans="1:5" ht="16.5" thickTop="1" thickBot="1" x14ac:dyDescent="0.3">
      <c r="A592"/>
      <c r="B592"/>
      <c r="C592"/>
      <c r="D592"/>
      <c r="E592"/>
    </row>
    <row r="593" spans="1:5" ht="16.5" thickTop="1" thickBot="1" x14ac:dyDescent="0.3">
      <c r="A593"/>
      <c r="B593"/>
      <c r="C593"/>
      <c r="D593"/>
      <c r="E593"/>
    </row>
    <row r="594" spans="1:5" ht="16.5" thickTop="1" thickBot="1" x14ac:dyDescent="0.3">
      <c r="A594"/>
      <c r="B594"/>
      <c r="C594"/>
      <c r="D594"/>
      <c r="E594"/>
    </row>
    <row r="595" spans="1:5" ht="16.5" thickTop="1" thickBot="1" x14ac:dyDescent="0.3">
      <c r="A595"/>
      <c r="B595"/>
      <c r="C595"/>
      <c r="D595"/>
      <c r="E595"/>
    </row>
    <row r="596" spans="1:5" ht="16.5" thickTop="1" thickBot="1" x14ac:dyDescent="0.3">
      <c r="A596"/>
      <c r="B596"/>
      <c r="C596"/>
      <c r="D596"/>
      <c r="E596"/>
    </row>
    <row r="597" spans="1:5" ht="16.5" thickTop="1" thickBot="1" x14ac:dyDescent="0.3">
      <c r="A597"/>
      <c r="B597"/>
      <c r="C597"/>
      <c r="D597"/>
      <c r="E597"/>
    </row>
    <row r="598" spans="1:5" ht="16.5" thickTop="1" thickBot="1" x14ac:dyDescent="0.3">
      <c r="A598"/>
      <c r="B598"/>
      <c r="C598"/>
      <c r="D598"/>
      <c r="E598"/>
    </row>
    <row r="599" spans="1:5" ht="16.5" thickTop="1" thickBot="1" x14ac:dyDescent="0.3">
      <c r="A599"/>
      <c r="B599"/>
      <c r="C599"/>
      <c r="D599"/>
      <c r="E599"/>
    </row>
    <row r="600" spans="1:5" ht="16.5" thickTop="1" thickBot="1" x14ac:dyDescent="0.3">
      <c r="A600"/>
      <c r="B600"/>
      <c r="C600"/>
      <c r="D600"/>
      <c r="E600"/>
    </row>
    <row r="601" spans="1:5" ht="16.5" thickTop="1" thickBot="1" x14ac:dyDescent="0.3">
      <c r="A601"/>
      <c r="B601"/>
      <c r="C601"/>
      <c r="D601"/>
      <c r="E601"/>
    </row>
    <row r="602" spans="1:5" ht="16.5" thickTop="1" thickBot="1" x14ac:dyDescent="0.3">
      <c r="A602"/>
      <c r="B602"/>
      <c r="C602"/>
      <c r="D602"/>
      <c r="E602"/>
    </row>
    <row r="603" spans="1:5" ht="16.5" thickTop="1" thickBot="1" x14ac:dyDescent="0.3">
      <c r="A603"/>
      <c r="B603"/>
      <c r="C603"/>
      <c r="D603"/>
      <c r="E603"/>
    </row>
    <row r="604" spans="1:5" ht="16.5" thickTop="1" thickBot="1" x14ac:dyDescent="0.3">
      <c r="A604"/>
      <c r="B604"/>
      <c r="C604"/>
      <c r="D604"/>
      <c r="E604"/>
    </row>
    <row r="605" spans="1:5" ht="16.5" thickTop="1" thickBot="1" x14ac:dyDescent="0.3">
      <c r="A605"/>
      <c r="B605"/>
      <c r="C605"/>
      <c r="D605"/>
      <c r="E605"/>
    </row>
    <row r="606" spans="1:5" ht="16.5" thickTop="1" thickBot="1" x14ac:dyDescent="0.3">
      <c r="A606"/>
      <c r="B606"/>
      <c r="C606"/>
      <c r="D606"/>
      <c r="E606"/>
    </row>
    <row r="607" spans="1:5" ht="16.5" thickTop="1" thickBot="1" x14ac:dyDescent="0.3">
      <c r="A607"/>
      <c r="B607"/>
      <c r="C607"/>
      <c r="D607"/>
      <c r="E607"/>
    </row>
    <row r="608" spans="1:5" ht="16.5" thickTop="1" thickBot="1" x14ac:dyDescent="0.3">
      <c r="A608"/>
      <c r="B608"/>
      <c r="C608"/>
      <c r="D608"/>
      <c r="E608"/>
    </row>
    <row r="609" spans="1:5" ht="16.5" thickTop="1" thickBot="1" x14ac:dyDescent="0.3">
      <c r="A609"/>
      <c r="B609"/>
      <c r="C609"/>
      <c r="D609"/>
      <c r="E609"/>
    </row>
    <row r="610" spans="1:5" ht="16.5" thickTop="1" thickBot="1" x14ac:dyDescent="0.3">
      <c r="A610"/>
      <c r="B610"/>
      <c r="C610"/>
      <c r="D610"/>
      <c r="E610"/>
    </row>
    <row r="611" spans="1:5" ht="16.5" thickTop="1" thickBot="1" x14ac:dyDescent="0.3">
      <c r="A611"/>
      <c r="B611"/>
      <c r="C611"/>
      <c r="D611"/>
      <c r="E611"/>
    </row>
    <row r="612" spans="1:5" ht="16.5" thickTop="1" thickBot="1" x14ac:dyDescent="0.3">
      <c r="A612"/>
      <c r="B612"/>
      <c r="C612"/>
      <c r="D612"/>
      <c r="E612"/>
    </row>
    <row r="613" spans="1:5" ht="16.5" thickTop="1" thickBot="1" x14ac:dyDescent="0.3">
      <c r="A613"/>
      <c r="B613"/>
      <c r="C613"/>
      <c r="D613"/>
      <c r="E613"/>
    </row>
    <row r="614" spans="1:5" ht="16.5" thickTop="1" thickBot="1" x14ac:dyDescent="0.3">
      <c r="A614"/>
      <c r="B614"/>
      <c r="C614"/>
      <c r="D614"/>
      <c r="E614"/>
    </row>
    <row r="615" spans="1:5" ht="16.5" thickTop="1" thickBot="1" x14ac:dyDescent="0.3">
      <c r="A615"/>
      <c r="B615"/>
      <c r="C615"/>
      <c r="D615"/>
      <c r="E615"/>
    </row>
    <row r="616" spans="1:5" ht="16.5" thickTop="1" thickBot="1" x14ac:dyDescent="0.3">
      <c r="A616"/>
      <c r="B616"/>
      <c r="C616"/>
      <c r="D616"/>
      <c r="E616"/>
    </row>
    <row r="617" spans="1:5" ht="16.5" thickTop="1" thickBot="1" x14ac:dyDescent="0.3">
      <c r="A617"/>
      <c r="B617"/>
      <c r="C617"/>
      <c r="D617"/>
      <c r="E617"/>
    </row>
    <row r="618" spans="1:5" ht="16.5" thickTop="1" thickBot="1" x14ac:dyDescent="0.3">
      <c r="A618"/>
      <c r="B618"/>
      <c r="C618"/>
      <c r="D618"/>
      <c r="E618"/>
    </row>
    <row r="619" spans="1:5" ht="16.5" thickTop="1" thickBot="1" x14ac:dyDescent="0.3">
      <c r="A619"/>
      <c r="B619"/>
      <c r="C619"/>
      <c r="D619"/>
      <c r="E619"/>
    </row>
    <row r="620" spans="1:5" ht="16.5" thickTop="1" thickBot="1" x14ac:dyDescent="0.3">
      <c r="A620"/>
      <c r="B620"/>
      <c r="C620"/>
      <c r="D620"/>
      <c r="E620"/>
    </row>
    <row r="621" spans="1:5" ht="16.5" thickTop="1" thickBot="1" x14ac:dyDescent="0.3">
      <c r="A621"/>
      <c r="B621"/>
      <c r="C621"/>
      <c r="D621"/>
      <c r="E621"/>
    </row>
    <row r="622" spans="1:5" ht="16.5" thickTop="1" thickBot="1" x14ac:dyDescent="0.3">
      <c r="A622"/>
      <c r="B622"/>
      <c r="C622"/>
      <c r="D622"/>
      <c r="E622"/>
    </row>
    <row r="623" spans="1:5" ht="16.5" thickTop="1" thickBot="1" x14ac:dyDescent="0.3">
      <c r="A623"/>
      <c r="B623"/>
      <c r="C623"/>
      <c r="D623"/>
      <c r="E623"/>
    </row>
    <row r="624" spans="1:5" ht="16.5" thickTop="1" thickBot="1" x14ac:dyDescent="0.3">
      <c r="A624"/>
      <c r="B624"/>
      <c r="C624"/>
      <c r="D624"/>
      <c r="E624"/>
    </row>
    <row r="625" spans="1:5" ht="16.5" thickTop="1" thickBot="1" x14ac:dyDescent="0.3">
      <c r="A625"/>
      <c r="B625"/>
      <c r="C625"/>
      <c r="D625"/>
      <c r="E625"/>
    </row>
    <row r="626" spans="1:5" ht="16.5" thickTop="1" thickBot="1" x14ac:dyDescent="0.3">
      <c r="A626"/>
      <c r="B626"/>
      <c r="C626"/>
      <c r="D626"/>
      <c r="E626"/>
    </row>
    <row r="627" spans="1:5" ht="16.5" thickTop="1" thickBot="1" x14ac:dyDescent="0.3">
      <c r="A627"/>
      <c r="B627"/>
      <c r="C627"/>
      <c r="D627"/>
      <c r="E627"/>
    </row>
    <row r="628" spans="1:5" ht="16.5" thickTop="1" thickBot="1" x14ac:dyDescent="0.3">
      <c r="A628"/>
      <c r="B628"/>
      <c r="C628"/>
      <c r="D628"/>
      <c r="E628"/>
    </row>
    <row r="629" spans="1:5" ht="16.5" thickTop="1" thickBot="1" x14ac:dyDescent="0.3">
      <c r="A629"/>
      <c r="B629"/>
      <c r="C629"/>
      <c r="D629"/>
      <c r="E629"/>
    </row>
    <row r="630" spans="1:5" ht="16.5" thickTop="1" thickBot="1" x14ac:dyDescent="0.3">
      <c r="A630"/>
      <c r="B630"/>
      <c r="C630"/>
      <c r="D630"/>
      <c r="E630"/>
    </row>
    <row r="631" spans="1:5" ht="16.5" thickTop="1" thickBot="1" x14ac:dyDescent="0.3">
      <c r="A631"/>
      <c r="B631"/>
      <c r="C631"/>
      <c r="D631"/>
      <c r="E631"/>
    </row>
    <row r="632" spans="1:5" ht="16.5" thickTop="1" thickBot="1" x14ac:dyDescent="0.3">
      <c r="A632"/>
      <c r="B632"/>
      <c r="C632"/>
      <c r="D632"/>
      <c r="E632"/>
    </row>
    <row r="633" spans="1:5" ht="16.5" thickTop="1" thickBot="1" x14ac:dyDescent="0.3">
      <c r="A633"/>
      <c r="B633"/>
      <c r="C633"/>
      <c r="D633"/>
      <c r="E633"/>
    </row>
    <row r="634" spans="1:5" ht="16.5" thickTop="1" thickBot="1" x14ac:dyDescent="0.3">
      <c r="A634"/>
      <c r="B634"/>
      <c r="C634"/>
      <c r="D634"/>
      <c r="E634"/>
    </row>
    <row r="635" spans="1:5" ht="16.5" thickTop="1" thickBot="1" x14ac:dyDescent="0.3">
      <c r="A635"/>
      <c r="B635"/>
      <c r="C635"/>
      <c r="D635"/>
      <c r="E635"/>
    </row>
    <row r="636" spans="1:5" ht="16.5" thickTop="1" thickBot="1" x14ac:dyDescent="0.3">
      <c r="A636"/>
      <c r="B636"/>
      <c r="C636"/>
      <c r="D636"/>
      <c r="E636"/>
    </row>
    <row r="637" spans="1:5" ht="16.5" thickTop="1" thickBot="1" x14ac:dyDescent="0.3">
      <c r="A637"/>
      <c r="B637"/>
      <c r="C637"/>
      <c r="D637"/>
      <c r="E637"/>
    </row>
    <row r="638" spans="1:5" ht="16.5" thickTop="1" thickBot="1" x14ac:dyDescent="0.3">
      <c r="A638"/>
      <c r="B638"/>
      <c r="C638"/>
      <c r="D638"/>
      <c r="E638"/>
    </row>
    <row r="639" spans="1:5" ht="16.5" thickTop="1" thickBot="1" x14ac:dyDescent="0.3">
      <c r="A639"/>
      <c r="B639"/>
      <c r="C639"/>
      <c r="D639"/>
      <c r="E639"/>
    </row>
    <row r="640" spans="1:5" ht="16.5" thickTop="1" thickBot="1" x14ac:dyDescent="0.3">
      <c r="A640"/>
      <c r="B640"/>
      <c r="C640"/>
      <c r="D640"/>
      <c r="E640"/>
    </row>
    <row r="641" spans="1:5" ht="16.5" thickTop="1" thickBot="1" x14ac:dyDescent="0.3">
      <c r="A641"/>
      <c r="B641"/>
      <c r="C641"/>
      <c r="D641"/>
      <c r="E641"/>
    </row>
    <row r="642" spans="1:5" ht="16.5" thickTop="1" thickBot="1" x14ac:dyDescent="0.3">
      <c r="A642"/>
      <c r="B642"/>
      <c r="C642"/>
      <c r="D642"/>
      <c r="E642"/>
    </row>
    <row r="643" spans="1:5" ht="16.5" thickTop="1" thickBot="1" x14ac:dyDescent="0.3">
      <c r="A643"/>
      <c r="B643"/>
      <c r="C643"/>
      <c r="D643"/>
      <c r="E643"/>
    </row>
    <row r="644" spans="1:5" ht="16.5" thickTop="1" thickBot="1" x14ac:dyDescent="0.3">
      <c r="A644"/>
      <c r="B644"/>
      <c r="C644"/>
      <c r="D644"/>
      <c r="E644"/>
    </row>
    <row r="645" spans="1:5" ht="16.5" thickTop="1" thickBot="1" x14ac:dyDescent="0.3">
      <c r="A645"/>
      <c r="B645"/>
      <c r="C645"/>
      <c r="D645"/>
      <c r="E645"/>
    </row>
    <row r="646" spans="1:5" ht="16.5" thickTop="1" thickBot="1" x14ac:dyDescent="0.3">
      <c r="A646"/>
      <c r="B646"/>
      <c r="C646"/>
      <c r="D646"/>
      <c r="E646"/>
    </row>
    <row r="647" spans="1:5" ht="16.5" thickTop="1" thickBot="1" x14ac:dyDescent="0.3">
      <c r="A647"/>
      <c r="B647"/>
      <c r="C647"/>
      <c r="D647"/>
      <c r="E647"/>
    </row>
    <row r="648" spans="1:5" ht="16.5" thickTop="1" thickBot="1" x14ac:dyDescent="0.3">
      <c r="A648"/>
      <c r="B648"/>
      <c r="C648"/>
      <c r="D648"/>
      <c r="E648"/>
    </row>
    <row r="649" spans="1:5" ht="16.5" thickTop="1" thickBot="1" x14ac:dyDescent="0.3">
      <c r="A649"/>
      <c r="B649"/>
      <c r="C649"/>
      <c r="D649"/>
      <c r="E649"/>
    </row>
    <row r="650" spans="1:5" ht="16.5" thickTop="1" thickBot="1" x14ac:dyDescent="0.3">
      <c r="A650"/>
      <c r="B650"/>
      <c r="C650"/>
      <c r="D650"/>
      <c r="E650"/>
    </row>
    <row r="651" spans="1:5" ht="16.5" thickTop="1" thickBot="1" x14ac:dyDescent="0.3">
      <c r="A651"/>
      <c r="B651"/>
      <c r="C651"/>
      <c r="D651"/>
      <c r="E651"/>
    </row>
    <row r="652" spans="1:5" ht="16.5" thickTop="1" thickBot="1" x14ac:dyDescent="0.3">
      <c r="A652"/>
      <c r="B652"/>
      <c r="C652"/>
      <c r="D652"/>
      <c r="E652"/>
    </row>
    <row r="653" spans="1:5" ht="16.5" thickTop="1" thickBot="1" x14ac:dyDescent="0.3">
      <c r="A653"/>
      <c r="B653"/>
      <c r="C653"/>
      <c r="D653"/>
      <c r="E653"/>
    </row>
    <row r="654" spans="1:5" ht="16.5" thickTop="1" thickBot="1" x14ac:dyDescent="0.3">
      <c r="A654"/>
      <c r="B654"/>
      <c r="C654"/>
      <c r="D654"/>
      <c r="E654"/>
    </row>
    <row r="655" spans="1:5" ht="16.5" thickTop="1" thickBot="1" x14ac:dyDescent="0.3">
      <c r="A655"/>
      <c r="B655"/>
      <c r="C655"/>
      <c r="D655"/>
      <c r="E655"/>
    </row>
    <row r="656" spans="1:5" ht="16.5" thickTop="1" thickBot="1" x14ac:dyDescent="0.3">
      <c r="A656"/>
      <c r="B656"/>
      <c r="C656"/>
      <c r="D656"/>
      <c r="E656"/>
    </row>
    <row r="657" spans="1:5" ht="16.5" thickTop="1" thickBot="1" x14ac:dyDescent="0.3">
      <c r="A657"/>
      <c r="B657"/>
      <c r="C657"/>
      <c r="D657"/>
      <c r="E657"/>
    </row>
    <row r="658" spans="1:5" ht="16.5" thickTop="1" thickBot="1" x14ac:dyDescent="0.3">
      <c r="A658"/>
      <c r="B658"/>
      <c r="C658"/>
      <c r="D658"/>
      <c r="E658"/>
    </row>
    <row r="659" spans="1:5" ht="16.5" thickTop="1" thickBot="1" x14ac:dyDescent="0.3">
      <c r="A659"/>
      <c r="B659"/>
      <c r="C659"/>
      <c r="D659"/>
      <c r="E659"/>
    </row>
    <row r="660" spans="1:5" ht="16.5" thickTop="1" thickBot="1" x14ac:dyDescent="0.3">
      <c r="A660"/>
      <c r="B660"/>
      <c r="C660"/>
      <c r="D660"/>
      <c r="E660"/>
    </row>
    <row r="661" spans="1:5" ht="16.5" thickTop="1" thickBot="1" x14ac:dyDescent="0.3">
      <c r="A661"/>
      <c r="B661"/>
      <c r="C661"/>
      <c r="D661"/>
      <c r="E661"/>
    </row>
    <row r="662" spans="1:5" ht="16.5" thickTop="1" thickBot="1" x14ac:dyDescent="0.3">
      <c r="A662"/>
      <c r="B662"/>
      <c r="C662"/>
      <c r="D662"/>
      <c r="E662"/>
    </row>
    <row r="663" spans="1:5" ht="16.5" thickTop="1" thickBot="1" x14ac:dyDescent="0.3">
      <c r="A663"/>
      <c r="B663"/>
      <c r="C663"/>
      <c r="D663"/>
      <c r="E663"/>
    </row>
    <row r="664" spans="1:5" ht="16.5" thickTop="1" thickBot="1" x14ac:dyDescent="0.3">
      <c r="A664"/>
      <c r="B664"/>
      <c r="C664"/>
      <c r="D664"/>
      <c r="E664"/>
    </row>
    <row r="665" spans="1:5" ht="16.5" thickTop="1" thickBot="1" x14ac:dyDescent="0.3">
      <c r="A665"/>
      <c r="B665"/>
      <c r="C665"/>
      <c r="D665"/>
      <c r="E665"/>
    </row>
    <row r="666" spans="1:5" ht="16.5" thickTop="1" thickBot="1" x14ac:dyDescent="0.3">
      <c r="A666"/>
      <c r="B666"/>
      <c r="C666"/>
      <c r="D666"/>
      <c r="E666"/>
    </row>
    <row r="667" spans="1:5" ht="16.5" thickTop="1" thickBot="1" x14ac:dyDescent="0.3">
      <c r="A667"/>
      <c r="B667"/>
      <c r="C667"/>
      <c r="D667"/>
      <c r="E667"/>
    </row>
    <row r="668" spans="1:5" ht="16.5" thickTop="1" thickBot="1" x14ac:dyDescent="0.3">
      <c r="A668"/>
      <c r="B668"/>
      <c r="C668"/>
      <c r="D668"/>
      <c r="E668"/>
    </row>
    <row r="669" spans="1:5" ht="16.5" thickTop="1" thickBot="1" x14ac:dyDescent="0.3">
      <c r="A669"/>
      <c r="B669"/>
      <c r="C669"/>
      <c r="D669"/>
      <c r="E669"/>
    </row>
    <row r="670" spans="1:5" ht="16.5" thickTop="1" thickBot="1" x14ac:dyDescent="0.3">
      <c r="A670"/>
      <c r="B670"/>
      <c r="C670"/>
      <c r="D670"/>
      <c r="E670"/>
    </row>
    <row r="671" spans="1:5" ht="16.5" thickTop="1" thickBot="1" x14ac:dyDescent="0.3">
      <c r="A671"/>
      <c r="B671"/>
      <c r="C671"/>
      <c r="D671"/>
      <c r="E671"/>
    </row>
    <row r="672" spans="1:5" ht="16.5" thickTop="1" thickBot="1" x14ac:dyDescent="0.3">
      <c r="A672"/>
      <c r="B672"/>
      <c r="C672"/>
      <c r="D672"/>
      <c r="E672"/>
    </row>
    <row r="673" spans="1:5" ht="16.5" thickTop="1" thickBot="1" x14ac:dyDescent="0.3">
      <c r="A673"/>
      <c r="B673"/>
      <c r="C673"/>
      <c r="D673"/>
      <c r="E673"/>
    </row>
    <row r="674" spans="1:5" ht="16.5" thickTop="1" thickBot="1" x14ac:dyDescent="0.3">
      <c r="A674"/>
      <c r="B674"/>
      <c r="C674"/>
      <c r="D674"/>
      <c r="E674"/>
    </row>
    <row r="675" spans="1:5" ht="16.5" thickTop="1" thickBot="1" x14ac:dyDescent="0.3">
      <c r="A675"/>
      <c r="B675"/>
      <c r="C675"/>
      <c r="D675"/>
      <c r="E675"/>
    </row>
    <row r="676" spans="1:5" ht="16.5" thickTop="1" thickBot="1" x14ac:dyDescent="0.3">
      <c r="A676"/>
      <c r="B676"/>
      <c r="C676"/>
      <c r="D676"/>
      <c r="E676"/>
    </row>
    <row r="677" spans="1:5" ht="16.5" thickTop="1" thickBot="1" x14ac:dyDescent="0.3">
      <c r="A677"/>
      <c r="B677"/>
      <c r="C677"/>
      <c r="D677"/>
      <c r="E677"/>
    </row>
    <row r="678" spans="1:5" ht="16.5" thickTop="1" thickBot="1" x14ac:dyDescent="0.3">
      <c r="A678"/>
      <c r="B678"/>
      <c r="C678"/>
      <c r="D678"/>
      <c r="E678"/>
    </row>
    <row r="679" spans="1:5" ht="16.5" thickTop="1" thickBot="1" x14ac:dyDescent="0.3">
      <c r="A679"/>
      <c r="B679"/>
      <c r="C679"/>
      <c r="D679"/>
      <c r="E679"/>
    </row>
    <row r="680" spans="1:5" ht="16.5" thickTop="1" thickBot="1" x14ac:dyDescent="0.3">
      <c r="A680"/>
      <c r="B680"/>
      <c r="C680"/>
      <c r="D680"/>
      <c r="E680"/>
    </row>
    <row r="681" spans="1:5" ht="16.5" thickTop="1" thickBot="1" x14ac:dyDescent="0.3">
      <c r="A681"/>
      <c r="B681"/>
      <c r="C681"/>
      <c r="D681"/>
      <c r="E681"/>
    </row>
    <row r="682" spans="1:5" ht="16.5" thickTop="1" thickBot="1" x14ac:dyDescent="0.3">
      <c r="A682"/>
      <c r="B682"/>
      <c r="C682"/>
      <c r="D682"/>
      <c r="E682"/>
    </row>
    <row r="683" spans="1:5" ht="16.5" thickTop="1" thickBot="1" x14ac:dyDescent="0.3">
      <c r="A683"/>
      <c r="B683"/>
      <c r="C683"/>
      <c r="D683"/>
      <c r="E683"/>
    </row>
    <row r="684" spans="1:5" ht="16.5" thickTop="1" thickBot="1" x14ac:dyDescent="0.3">
      <c r="A684"/>
      <c r="B684"/>
      <c r="C684"/>
      <c r="D684"/>
      <c r="E684"/>
    </row>
    <row r="685" spans="1:5" ht="16.5" thickTop="1" thickBot="1" x14ac:dyDescent="0.3">
      <c r="A685"/>
      <c r="B685"/>
      <c r="C685"/>
      <c r="D685"/>
      <c r="E685"/>
    </row>
    <row r="686" spans="1:5" ht="16.5" thickTop="1" thickBot="1" x14ac:dyDescent="0.3">
      <c r="A686"/>
      <c r="B686"/>
      <c r="C686"/>
      <c r="D686"/>
      <c r="E686"/>
    </row>
    <row r="687" spans="1:5" ht="16.5" thickTop="1" thickBot="1" x14ac:dyDescent="0.3">
      <c r="A687"/>
      <c r="B687"/>
      <c r="C687"/>
      <c r="D687"/>
      <c r="E687"/>
    </row>
    <row r="688" spans="1:5" ht="16.5" thickTop="1" thickBot="1" x14ac:dyDescent="0.3">
      <c r="A688"/>
      <c r="B688"/>
      <c r="C688"/>
      <c r="D688"/>
      <c r="E688"/>
    </row>
    <row r="689" spans="1:5" ht="16.5" thickTop="1" thickBot="1" x14ac:dyDescent="0.3">
      <c r="A689"/>
      <c r="B689"/>
      <c r="C689"/>
      <c r="D689"/>
      <c r="E689"/>
    </row>
    <row r="690" spans="1:5" ht="16.5" thickTop="1" thickBot="1" x14ac:dyDescent="0.3">
      <c r="A690"/>
      <c r="B690"/>
      <c r="C690"/>
      <c r="D690"/>
      <c r="E690"/>
    </row>
    <row r="691" spans="1:5" ht="16.5" thickTop="1" thickBot="1" x14ac:dyDescent="0.3">
      <c r="A691"/>
      <c r="B691"/>
      <c r="C691"/>
      <c r="D691"/>
      <c r="E691"/>
    </row>
    <row r="692" spans="1:5" ht="16.5" thickTop="1" thickBot="1" x14ac:dyDescent="0.3">
      <c r="A692"/>
      <c r="B692"/>
      <c r="C692"/>
      <c r="D692"/>
      <c r="E692"/>
    </row>
    <row r="693" spans="1:5" ht="16.5" thickTop="1" thickBot="1" x14ac:dyDescent="0.3">
      <c r="A693"/>
      <c r="B693"/>
      <c r="C693"/>
      <c r="D693"/>
      <c r="E693"/>
    </row>
    <row r="694" spans="1:5" ht="16.5" thickTop="1" thickBot="1" x14ac:dyDescent="0.3">
      <c r="A694"/>
      <c r="B694"/>
      <c r="C694"/>
      <c r="D694"/>
      <c r="E694"/>
    </row>
    <row r="695" spans="1:5" ht="16.5" thickTop="1" thickBot="1" x14ac:dyDescent="0.3">
      <c r="A695"/>
      <c r="B695"/>
      <c r="C695"/>
      <c r="D695"/>
      <c r="E695"/>
    </row>
    <row r="696" spans="1:5" ht="16.5" thickTop="1" thickBot="1" x14ac:dyDescent="0.3">
      <c r="A696"/>
      <c r="B696"/>
      <c r="C696"/>
      <c r="D696"/>
      <c r="E696"/>
    </row>
    <row r="697" spans="1:5" ht="16.5" thickTop="1" thickBot="1" x14ac:dyDescent="0.3">
      <c r="A697"/>
      <c r="B697"/>
      <c r="C697"/>
      <c r="D697"/>
      <c r="E697"/>
    </row>
    <row r="698" spans="1:5" ht="16.5" thickTop="1" thickBot="1" x14ac:dyDescent="0.3">
      <c r="A698"/>
      <c r="B698"/>
      <c r="C698"/>
      <c r="D698"/>
      <c r="E698"/>
    </row>
    <row r="699" spans="1:5" ht="16.5" thickTop="1" thickBot="1" x14ac:dyDescent="0.3">
      <c r="A699"/>
      <c r="B699"/>
      <c r="C699"/>
      <c r="D699"/>
      <c r="E699"/>
    </row>
    <row r="700" spans="1:5" ht="16.5" thickTop="1" thickBot="1" x14ac:dyDescent="0.3">
      <c r="A700"/>
      <c r="B700"/>
      <c r="C700"/>
      <c r="D700"/>
      <c r="E700"/>
    </row>
    <row r="701" spans="1:5" ht="16.5" thickTop="1" thickBot="1" x14ac:dyDescent="0.3">
      <c r="A701"/>
      <c r="B701"/>
      <c r="C701"/>
      <c r="D701"/>
      <c r="E701"/>
    </row>
    <row r="702" spans="1:5" ht="16.5" thickTop="1" thickBot="1" x14ac:dyDescent="0.3">
      <c r="A702"/>
      <c r="B702"/>
      <c r="C702"/>
      <c r="D702"/>
      <c r="E702"/>
    </row>
    <row r="703" spans="1:5" ht="16.5" thickTop="1" thickBot="1" x14ac:dyDescent="0.3">
      <c r="A703"/>
      <c r="B703"/>
      <c r="C703"/>
      <c r="D703"/>
      <c r="E703"/>
    </row>
    <row r="704" spans="1:5" ht="16.5" thickTop="1" thickBot="1" x14ac:dyDescent="0.3">
      <c r="A704"/>
      <c r="B704"/>
      <c r="C704"/>
      <c r="D704"/>
      <c r="E704"/>
    </row>
    <row r="705" spans="1:5" ht="16.5" thickTop="1" thickBot="1" x14ac:dyDescent="0.3">
      <c r="A705"/>
      <c r="B705"/>
      <c r="C705"/>
      <c r="D705"/>
      <c r="E705"/>
    </row>
    <row r="706" spans="1:5" ht="16.5" thickTop="1" thickBot="1" x14ac:dyDescent="0.3">
      <c r="A706"/>
      <c r="B706"/>
      <c r="C706"/>
      <c r="D706"/>
      <c r="E706"/>
    </row>
    <row r="707" spans="1:5" ht="16.5" thickTop="1" thickBot="1" x14ac:dyDescent="0.3">
      <c r="A707"/>
      <c r="B707"/>
      <c r="C707"/>
      <c r="D707"/>
      <c r="E707"/>
    </row>
    <row r="708" spans="1:5" ht="16.5" thickTop="1" thickBot="1" x14ac:dyDescent="0.3">
      <c r="A708"/>
      <c r="B708"/>
      <c r="C708"/>
      <c r="D708"/>
      <c r="E708"/>
    </row>
    <row r="709" spans="1:5" ht="16.5" thickTop="1" thickBot="1" x14ac:dyDescent="0.3">
      <c r="A709"/>
      <c r="B709"/>
      <c r="C709"/>
      <c r="D709"/>
      <c r="E709"/>
    </row>
    <row r="710" spans="1:5" ht="16.5" thickTop="1" thickBot="1" x14ac:dyDescent="0.3">
      <c r="A710"/>
      <c r="B710"/>
      <c r="C710"/>
      <c r="D710"/>
      <c r="E710"/>
    </row>
    <row r="711" spans="1:5" ht="16.5" thickTop="1" thickBot="1" x14ac:dyDescent="0.3">
      <c r="A711"/>
      <c r="B711"/>
      <c r="C711"/>
      <c r="D711"/>
      <c r="E711"/>
    </row>
    <row r="712" spans="1:5" ht="16.5" thickTop="1" thickBot="1" x14ac:dyDescent="0.3">
      <c r="A712"/>
      <c r="B712"/>
      <c r="C712"/>
      <c r="D712"/>
      <c r="E712"/>
    </row>
    <row r="713" spans="1:5" ht="16.5" thickTop="1" thickBot="1" x14ac:dyDescent="0.3">
      <c r="A713"/>
      <c r="B713"/>
      <c r="C713"/>
      <c r="D713"/>
      <c r="E713"/>
    </row>
    <row r="714" spans="1:5" ht="16.5" thickTop="1" thickBot="1" x14ac:dyDescent="0.3">
      <c r="A714"/>
      <c r="B714"/>
      <c r="C714"/>
      <c r="D714"/>
      <c r="E714"/>
    </row>
    <row r="715" spans="1:5" ht="16.5" thickTop="1" thickBot="1" x14ac:dyDescent="0.3">
      <c r="A715"/>
      <c r="B715"/>
      <c r="C715"/>
      <c r="D715"/>
      <c r="E715"/>
    </row>
    <row r="716" spans="1:5" ht="16.5" thickTop="1" thickBot="1" x14ac:dyDescent="0.3">
      <c r="A716"/>
      <c r="B716"/>
      <c r="C716"/>
      <c r="D716"/>
      <c r="E716"/>
    </row>
    <row r="717" spans="1:5" ht="16.5" thickTop="1" thickBot="1" x14ac:dyDescent="0.3">
      <c r="A717"/>
      <c r="B717"/>
      <c r="C717"/>
      <c r="D717"/>
      <c r="E717"/>
    </row>
    <row r="718" spans="1:5" ht="16.5" thickTop="1" thickBot="1" x14ac:dyDescent="0.3">
      <c r="A718"/>
      <c r="B718"/>
      <c r="C718"/>
      <c r="D718"/>
      <c r="E718"/>
    </row>
    <row r="719" spans="1:5" ht="16.5" thickTop="1" thickBot="1" x14ac:dyDescent="0.3">
      <c r="A719"/>
      <c r="B719"/>
      <c r="C719"/>
      <c r="D719"/>
      <c r="E719"/>
    </row>
    <row r="720" spans="1:5" ht="16.5" thickTop="1" thickBot="1" x14ac:dyDescent="0.3">
      <c r="A720"/>
      <c r="B720"/>
      <c r="C720"/>
      <c r="D720"/>
      <c r="E720"/>
    </row>
    <row r="721" spans="1:5" ht="16.5" thickTop="1" thickBot="1" x14ac:dyDescent="0.3">
      <c r="A721"/>
      <c r="B721"/>
      <c r="C721"/>
      <c r="D721"/>
      <c r="E721"/>
    </row>
    <row r="722" spans="1:5" ht="16.5" thickTop="1" thickBot="1" x14ac:dyDescent="0.3">
      <c r="A722"/>
      <c r="B722"/>
      <c r="C722"/>
      <c r="D722"/>
      <c r="E722"/>
    </row>
    <row r="723" spans="1:5" ht="16.5" thickTop="1" thickBot="1" x14ac:dyDescent="0.3">
      <c r="A723"/>
      <c r="B723"/>
      <c r="C723"/>
      <c r="D723"/>
      <c r="E723"/>
    </row>
    <row r="724" spans="1:5" ht="16.5" thickTop="1" thickBot="1" x14ac:dyDescent="0.3">
      <c r="A724"/>
      <c r="B724"/>
      <c r="C724"/>
      <c r="D724"/>
      <c r="E724"/>
    </row>
    <row r="725" spans="1:5" ht="16.5" thickTop="1" thickBot="1" x14ac:dyDescent="0.3">
      <c r="A725"/>
      <c r="B725"/>
      <c r="C725"/>
      <c r="D725"/>
      <c r="E725"/>
    </row>
    <row r="726" spans="1:5" ht="16.5" thickTop="1" thickBot="1" x14ac:dyDescent="0.3">
      <c r="A726"/>
      <c r="B726"/>
      <c r="C726"/>
      <c r="D726"/>
      <c r="E726"/>
    </row>
    <row r="727" spans="1:5" ht="16.5" thickTop="1" thickBot="1" x14ac:dyDescent="0.3">
      <c r="A727"/>
      <c r="B727"/>
      <c r="C727"/>
      <c r="D727"/>
      <c r="E727"/>
    </row>
    <row r="728" spans="1:5" ht="16.5" thickTop="1" thickBot="1" x14ac:dyDescent="0.3">
      <c r="A728"/>
      <c r="B728"/>
      <c r="C728"/>
      <c r="D728"/>
      <c r="E728"/>
    </row>
    <row r="729" spans="1:5" ht="16.5" thickTop="1" thickBot="1" x14ac:dyDescent="0.3">
      <c r="A729"/>
      <c r="B729"/>
      <c r="C729"/>
      <c r="D729"/>
      <c r="E729"/>
    </row>
    <row r="730" spans="1:5" ht="16.5" thickTop="1" thickBot="1" x14ac:dyDescent="0.3">
      <c r="A730"/>
      <c r="B730"/>
      <c r="C730"/>
      <c r="D730"/>
      <c r="E730"/>
    </row>
    <row r="731" spans="1:5" ht="16.5" thickTop="1" thickBot="1" x14ac:dyDescent="0.3">
      <c r="A731"/>
      <c r="B731"/>
      <c r="C731"/>
      <c r="D731"/>
      <c r="E731"/>
    </row>
    <row r="732" spans="1:5" ht="16.5" thickTop="1" thickBot="1" x14ac:dyDescent="0.3">
      <c r="A732"/>
      <c r="B732"/>
      <c r="C732"/>
      <c r="D732"/>
      <c r="E732"/>
    </row>
    <row r="733" spans="1:5" ht="16.5" thickTop="1" thickBot="1" x14ac:dyDescent="0.3">
      <c r="A733"/>
      <c r="B733"/>
      <c r="C733"/>
      <c r="D733"/>
      <c r="E733"/>
    </row>
    <row r="734" spans="1:5" ht="16.5" thickTop="1" thickBot="1" x14ac:dyDescent="0.3">
      <c r="A734"/>
      <c r="B734"/>
      <c r="C734"/>
      <c r="D734"/>
      <c r="E734"/>
    </row>
    <row r="735" spans="1:5" ht="16.5" thickTop="1" thickBot="1" x14ac:dyDescent="0.3">
      <c r="A735"/>
      <c r="B735"/>
      <c r="C735"/>
      <c r="D735"/>
      <c r="E735"/>
    </row>
    <row r="736" spans="1:5" ht="16.5" thickTop="1" thickBot="1" x14ac:dyDescent="0.3">
      <c r="A736"/>
      <c r="B736"/>
      <c r="C736"/>
      <c r="D736"/>
      <c r="E736"/>
    </row>
    <row r="737" spans="1:5" ht="16.5" thickTop="1" thickBot="1" x14ac:dyDescent="0.3">
      <c r="A737"/>
      <c r="B737"/>
      <c r="C737"/>
      <c r="D737"/>
      <c r="E737"/>
    </row>
    <row r="738" spans="1:5" ht="16.5" thickTop="1" thickBot="1" x14ac:dyDescent="0.3">
      <c r="A738"/>
      <c r="B738"/>
      <c r="C738"/>
      <c r="D738"/>
      <c r="E738"/>
    </row>
    <row r="739" spans="1:5" ht="16.5" thickTop="1" thickBot="1" x14ac:dyDescent="0.3">
      <c r="A739"/>
      <c r="B739"/>
      <c r="C739"/>
      <c r="D739"/>
      <c r="E739"/>
    </row>
    <row r="740" spans="1:5" ht="16.5" thickTop="1" thickBot="1" x14ac:dyDescent="0.3">
      <c r="A740"/>
      <c r="B740"/>
      <c r="C740"/>
      <c r="D740"/>
      <c r="E740"/>
    </row>
    <row r="741" spans="1:5" ht="16.5" thickTop="1" thickBot="1" x14ac:dyDescent="0.3">
      <c r="A741"/>
      <c r="B741"/>
      <c r="C741"/>
      <c r="D741"/>
      <c r="E741"/>
    </row>
    <row r="742" spans="1:5" ht="16.5" thickTop="1" thickBot="1" x14ac:dyDescent="0.3">
      <c r="A742"/>
      <c r="B742"/>
      <c r="C742"/>
      <c r="D742"/>
      <c r="E742"/>
    </row>
    <row r="743" spans="1:5" ht="16.5" thickTop="1" thickBot="1" x14ac:dyDescent="0.3">
      <c r="A743"/>
      <c r="B743"/>
      <c r="C743"/>
      <c r="D743"/>
      <c r="E743"/>
    </row>
    <row r="744" spans="1:5" ht="16.5" thickTop="1" thickBot="1" x14ac:dyDescent="0.3">
      <c r="A744"/>
      <c r="B744"/>
      <c r="C744"/>
      <c r="D744"/>
      <c r="E744"/>
    </row>
    <row r="745" spans="1:5" ht="16.5" thickTop="1" thickBot="1" x14ac:dyDescent="0.3">
      <c r="A745"/>
      <c r="B745"/>
      <c r="C745"/>
      <c r="D745"/>
      <c r="E745"/>
    </row>
    <row r="746" spans="1:5" ht="16.5" thickTop="1" thickBot="1" x14ac:dyDescent="0.3">
      <c r="A746"/>
      <c r="B746"/>
      <c r="C746"/>
      <c r="D746"/>
      <c r="E746"/>
    </row>
    <row r="747" spans="1:5" ht="16.5" thickTop="1" thickBot="1" x14ac:dyDescent="0.3">
      <c r="A747"/>
      <c r="B747"/>
      <c r="C747"/>
      <c r="D747"/>
      <c r="E747"/>
    </row>
    <row r="748" spans="1:5" ht="16.5" thickTop="1" thickBot="1" x14ac:dyDescent="0.3">
      <c r="A748"/>
      <c r="B748"/>
      <c r="C748"/>
      <c r="D748"/>
      <c r="E748"/>
    </row>
    <row r="749" spans="1:5" ht="16.5" thickTop="1" thickBot="1" x14ac:dyDescent="0.3">
      <c r="A749"/>
      <c r="B749"/>
      <c r="C749"/>
      <c r="D749"/>
      <c r="E749"/>
    </row>
    <row r="750" spans="1:5" ht="16.5" thickTop="1" thickBot="1" x14ac:dyDescent="0.3">
      <c r="A750"/>
      <c r="B750"/>
      <c r="C750"/>
      <c r="D750"/>
      <c r="E750"/>
    </row>
    <row r="751" spans="1:5" ht="16.5" thickTop="1" thickBot="1" x14ac:dyDescent="0.3">
      <c r="A751"/>
      <c r="B751"/>
      <c r="C751"/>
      <c r="D751"/>
      <c r="E751"/>
    </row>
    <row r="752" spans="1:5" ht="16.5" thickTop="1" thickBot="1" x14ac:dyDescent="0.3">
      <c r="A752"/>
      <c r="B752"/>
      <c r="C752"/>
      <c r="D752"/>
      <c r="E752"/>
    </row>
    <row r="753" spans="1:5" ht="16.5" thickTop="1" thickBot="1" x14ac:dyDescent="0.3">
      <c r="A753"/>
      <c r="B753"/>
      <c r="C753"/>
      <c r="D753"/>
      <c r="E753"/>
    </row>
    <row r="754" spans="1:5" ht="16.5" thickTop="1" thickBot="1" x14ac:dyDescent="0.3">
      <c r="A754"/>
      <c r="B754"/>
      <c r="C754"/>
      <c r="D754"/>
      <c r="E754"/>
    </row>
    <row r="755" spans="1:5" ht="16.5" thickTop="1" thickBot="1" x14ac:dyDescent="0.3">
      <c r="A755"/>
      <c r="B755"/>
      <c r="C755"/>
      <c r="D755"/>
      <c r="E755"/>
    </row>
    <row r="756" spans="1:5" ht="16.5" thickTop="1" thickBot="1" x14ac:dyDescent="0.3">
      <c r="A756"/>
      <c r="B756"/>
      <c r="C756"/>
      <c r="D756"/>
      <c r="E756"/>
    </row>
    <row r="757" spans="1:5" ht="16.5" thickTop="1" thickBot="1" x14ac:dyDescent="0.3">
      <c r="A757"/>
      <c r="B757"/>
      <c r="C757"/>
      <c r="D757"/>
      <c r="E757"/>
    </row>
    <row r="758" spans="1:5" ht="16.5" thickTop="1" thickBot="1" x14ac:dyDescent="0.3">
      <c r="A758"/>
      <c r="B758"/>
      <c r="C758"/>
      <c r="D758"/>
      <c r="E758"/>
    </row>
    <row r="759" spans="1:5" ht="16.5" thickTop="1" thickBot="1" x14ac:dyDescent="0.3">
      <c r="A759"/>
      <c r="B759"/>
      <c r="C759"/>
      <c r="D759"/>
      <c r="E759"/>
    </row>
    <row r="760" spans="1:5" ht="16.5" thickTop="1" thickBot="1" x14ac:dyDescent="0.3">
      <c r="A760"/>
      <c r="B760"/>
      <c r="C760"/>
      <c r="D760"/>
      <c r="E760"/>
    </row>
    <row r="761" spans="1:5" ht="16.5" thickTop="1" thickBot="1" x14ac:dyDescent="0.3">
      <c r="A761"/>
      <c r="B761"/>
      <c r="C761"/>
      <c r="D761"/>
      <c r="E761"/>
    </row>
    <row r="762" spans="1:5" ht="16.5" thickTop="1" thickBot="1" x14ac:dyDescent="0.3">
      <c r="A762"/>
      <c r="B762"/>
      <c r="C762"/>
      <c r="D762"/>
      <c r="E762"/>
    </row>
    <row r="763" spans="1:5" ht="16.5" thickTop="1" thickBot="1" x14ac:dyDescent="0.3">
      <c r="A763"/>
      <c r="B763"/>
      <c r="C763"/>
      <c r="D763"/>
      <c r="E763"/>
    </row>
    <row r="764" spans="1:5" ht="16.5" thickTop="1" thickBot="1" x14ac:dyDescent="0.3">
      <c r="A764"/>
      <c r="B764"/>
      <c r="C764"/>
      <c r="D764"/>
      <c r="E764"/>
    </row>
    <row r="765" spans="1:5" ht="16.5" thickTop="1" thickBot="1" x14ac:dyDescent="0.3">
      <c r="A765"/>
      <c r="B765"/>
      <c r="C765"/>
      <c r="D765"/>
      <c r="E765"/>
    </row>
    <row r="766" spans="1:5" ht="16.5" thickTop="1" thickBot="1" x14ac:dyDescent="0.3">
      <c r="A766"/>
      <c r="B766"/>
      <c r="C766"/>
      <c r="D766"/>
      <c r="E766"/>
    </row>
    <row r="767" spans="1:5" ht="16.5" thickTop="1" thickBot="1" x14ac:dyDescent="0.3">
      <c r="A767"/>
      <c r="B767"/>
      <c r="C767"/>
      <c r="D767"/>
      <c r="E767"/>
    </row>
    <row r="768" spans="1:5" ht="16.5" thickTop="1" thickBot="1" x14ac:dyDescent="0.3">
      <c r="A768"/>
      <c r="B768"/>
      <c r="C768"/>
      <c r="D768"/>
      <c r="E768"/>
    </row>
    <row r="769" spans="1:5" ht="16.5" thickTop="1" thickBot="1" x14ac:dyDescent="0.3">
      <c r="A769"/>
      <c r="B769"/>
      <c r="C769"/>
      <c r="D769"/>
      <c r="E769"/>
    </row>
    <row r="770" spans="1:5" ht="16.5" thickTop="1" thickBot="1" x14ac:dyDescent="0.3">
      <c r="A770"/>
      <c r="B770"/>
      <c r="C770"/>
      <c r="D770"/>
      <c r="E770"/>
    </row>
    <row r="771" spans="1:5" ht="16.5" thickTop="1" thickBot="1" x14ac:dyDescent="0.3">
      <c r="A771"/>
      <c r="B771"/>
      <c r="C771"/>
      <c r="D771"/>
      <c r="E771"/>
    </row>
    <row r="772" spans="1:5" ht="16.5" thickTop="1" thickBot="1" x14ac:dyDescent="0.3">
      <c r="A772"/>
      <c r="B772"/>
      <c r="C772"/>
      <c r="D772"/>
      <c r="E772"/>
    </row>
    <row r="773" spans="1:5" ht="16.5" thickTop="1" thickBot="1" x14ac:dyDescent="0.3">
      <c r="A773"/>
      <c r="B773"/>
      <c r="C773"/>
      <c r="D773"/>
      <c r="E773"/>
    </row>
    <row r="774" spans="1:5" ht="16.5" thickTop="1" thickBot="1" x14ac:dyDescent="0.3">
      <c r="A774"/>
      <c r="B774"/>
      <c r="C774"/>
      <c r="D774"/>
      <c r="E774"/>
    </row>
    <row r="775" spans="1:5" ht="16.5" thickTop="1" thickBot="1" x14ac:dyDescent="0.3">
      <c r="A775"/>
      <c r="B775"/>
      <c r="C775"/>
      <c r="D775"/>
      <c r="E775"/>
    </row>
    <row r="776" spans="1:5" ht="16.5" thickTop="1" thickBot="1" x14ac:dyDescent="0.3">
      <c r="A776"/>
      <c r="B776"/>
      <c r="C776"/>
      <c r="D776"/>
      <c r="E776"/>
    </row>
    <row r="777" spans="1:5" ht="16.5" thickTop="1" thickBot="1" x14ac:dyDescent="0.3">
      <c r="A777"/>
      <c r="B777"/>
      <c r="C777"/>
      <c r="D777"/>
      <c r="E777"/>
    </row>
    <row r="778" spans="1:5" ht="16.5" thickTop="1" thickBot="1" x14ac:dyDescent="0.3">
      <c r="A778"/>
      <c r="B778"/>
      <c r="C778"/>
      <c r="D778"/>
      <c r="E778"/>
    </row>
    <row r="779" spans="1:5" ht="16.5" thickTop="1" thickBot="1" x14ac:dyDescent="0.3">
      <c r="A779"/>
      <c r="B779"/>
      <c r="C779"/>
      <c r="D779"/>
      <c r="E779"/>
    </row>
    <row r="780" spans="1:5" ht="16.5" thickTop="1" thickBot="1" x14ac:dyDescent="0.3">
      <c r="A780"/>
      <c r="B780"/>
      <c r="C780"/>
      <c r="D780"/>
      <c r="E780"/>
    </row>
    <row r="781" spans="1:5" ht="16.5" thickTop="1" thickBot="1" x14ac:dyDescent="0.3">
      <c r="A781"/>
      <c r="B781"/>
      <c r="C781"/>
      <c r="D781"/>
      <c r="E781"/>
    </row>
    <row r="782" spans="1:5" ht="16.5" thickTop="1" thickBot="1" x14ac:dyDescent="0.3">
      <c r="A782"/>
      <c r="B782"/>
      <c r="C782"/>
      <c r="D782"/>
      <c r="E782"/>
    </row>
    <row r="783" spans="1:5" ht="16.5" thickTop="1" thickBot="1" x14ac:dyDescent="0.3">
      <c r="A783"/>
      <c r="B783"/>
      <c r="C783"/>
      <c r="D783"/>
      <c r="E783"/>
    </row>
    <row r="784" spans="1:5" ht="16.5" thickTop="1" thickBot="1" x14ac:dyDescent="0.3">
      <c r="A784"/>
      <c r="B784"/>
      <c r="C784"/>
      <c r="D784"/>
      <c r="E784"/>
    </row>
    <row r="785" spans="1:5" ht="16.5" thickTop="1" thickBot="1" x14ac:dyDescent="0.3">
      <c r="A785"/>
      <c r="B785"/>
      <c r="C785"/>
      <c r="D785"/>
      <c r="E785"/>
    </row>
    <row r="786" spans="1:5" ht="16.5" thickTop="1" thickBot="1" x14ac:dyDescent="0.3">
      <c r="A786"/>
      <c r="B786"/>
      <c r="C786"/>
      <c r="D786"/>
      <c r="E786"/>
    </row>
    <row r="787" spans="1:5" ht="16.5" thickTop="1" thickBot="1" x14ac:dyDescent="0.3">
      <c r="A787"/>
      <c r="B787"/>
      <c r="C787"/>
      <c r="D787"/>
      <c r="E787"/>
    </row>
    <row r="788" spans="1:5" ht="16.5" thickTop="1" thickBot="1" x14ac:dyDescent="0.3">
      <c r="A788"/>
      <c r="B788"/>
      <c r="C788"/>
      <c r="D788"/>
      <c r="E788"/>
    </row>
    <row r="789" spans="1:5" ht="16.5" thickTop="1" thickBot="1" x14ac:dyDescent="0.3">
      <c r="A789"/>
      <c r="B789"/>
      <c r="C789"/>
      <c r="D789"/>
      <c r="E789"/>
    </row>
    <row r="790" spans="1:5" ht="16.5" thickTop="1" thickBot="1" x14ac:dyDescent="0.3">
      <c r="A790"/>
      <c r="B790"/>
      <c r="C790"/>
      <c r="D790"/>
      <c r="E790"/>
    </row>
    <row r="791" spans="1:5" ht="16.5" thickTop="1" thickBot="1" x14ac:dyDescent="0.3">
      <c r="A791"/>
      <c r="B791"/>
      <c r="C791"/>
      <c r="D791"/>
      <c r="E791"/>
    </row>
    <row r="792" spans="1:5" ht="16.5" thickTop="1" thickBot="1" x14ac:dyDescent="0.3">
      <c r="A792"/>
      <c r="B792"/>
      <c r="C792"/>
      <c r="D792"/>
      <c r="E792"/>
    </row>
    <row r="793" spans="1:5" ht="16.5" thickTop="1" thickBot="1" x14ac:dyDescent="0.3">
      <c r="A793"/>
      <c r="B793"/>
      <c r="C793"/>
      <c r="D793"/>
      <c r="E793"/>
    </row>
    <row r="794" spans="1:5" ht="16.5" thickTop="1" thickBot="1" x14ac:dyDescent="0.3">
      <c r="A794"/>
      <c r="B794"/>
      <c r="C794"/>
      <c r="D794"/>
      <c r="E794"/>
    </row>
    <row r="795" spans="1:5" ht="16.5" thickTop="1" thickBot="1" x14ac:dyDescent="0.3">
      <c r="A795"/>
      <c r="B795"/>
      <c r="C795"/>
      <c r="D795"/>
      <c r="E795"/>
    </row>
    <row r="796" spans="1:5" ht="16.5" thickTop="1" thickBot="1" x14ac:dyDescent="0.3">
      <c r="A796"/>
      <c r="B796"/>
      <c r="C796"/>
      <c r="D796"/>
      <c r="E796"/>
    </row>
    <row r="797" spans="1:5" ht="16.5" thickTop="1" thickBot="1" x14ac:dyDescent="0.3">
      <c r="A797"/>
      <c r="B797"/>
      <c r="C797"/>
      <c r="D797"/>
      <c r="E797"/>
    </row>
    <row r="798" spans="1:5" ht="16.5" thickTop="1" thickBot="1" x14ac:dyDescent="0.3">
      <c r="A798"/>
      <c r="B798"/>
      <c r="C798"/>
      <c r="D798"/>
      <c r="E798"/>
    </row>
    <row r="799" spans="1:5" ht="16.5" thickTop="1" thickBot="1" x14ac:dyDescent="0.3">
      <c r="A799"/>
      <c r="B799"/>
      <c r="C799"/>
      <c r="D799"/>
      <c r="E799"/>
    </row>
    <row r="800" spans="1:5" ht="16.5" thickTop="1" thickBot="1" x14ac:dyDescent="0.3">
      <c r="A800"/>
      <c r="B800"/>
      <c r="C800"/>
      <c r="D800"/>
      <c r="E800"/>
    </row>
    <row r="801" spans="1:5" ht="16.5" thickTop="1" thickBot="1" x14ac:dyDescent="0.3">
      <c r="A801"/>
      <c r="B801"/>
      <c r="C801"/>
      <c r="D801"/>
      <c r="E801"/>
    </row>
    <row r="802" spans="1:5" ht="16.5" thickTop="1" thickBot="1" x14ac:dyDescent="0.3">
      <c r="A802"/>
      <c r="B802"/>
      <c r="C802"/>
      <c r="D802"/>
      <c r="E802"/>
    </row>
    <row r="803" spans="1:5" ht="16.5" thickTop="1" thickBot="1" x14ac:dyDescent="0.3">
      <c r="A803"/>
      <c r="B803"/>
      <c r="C803"/>
      <c r="D803"/>
      <c r="E803"/>
    </row>
    <row r="804" spans="1:5" ht="16.5" thickTop="1" thickBot="1" x14ac:dyDescent="0.3">
      <c r="A804"/>
      <c r="B804"/>
      <c r="C804"/>
      <c r="D804"/>
      <c r="E804"/>
    </row>
    <row r="805" spans="1:5" ht="16.5" thickTop="1" thickBot="1" x14ac:dyDescent="0.3">
      <c r="A805"/>
      <c r="B805"/>
      <c r="C805"/>
      <c r="D805"/>
      <c r="E805"/>
    </row>
    <row r="806" spans="1:5" ht="16.5" thickTop="1" thickBot="1" x14ac:dyDescent="0.3">
      <c r="A806"/>
      <c r="B806"/>
      <c r="C806"/>
      <c r="D806"/>
      <c r="E806"/>
    </row>
    <row r="807" spans="1:5" ht="16.5" thickTop="1" thickBot="1" x14ac:dyDescent="0.3">
      <c r="A807"/>
      <c r="B807"/>
      <c r="C807"/>
      <c r="D807"/>
      <c r="E807"/>
    </row>
    <row r="808" spans="1:5" ht="16.5" thickTop="1" thickBot="1" x14ac:dyDescent="0.3">
      <c r="A808"/>
      <c r="B808"/>
      <c r="C808"/>
      <c r="D808"/>
      <c r="E808"/>
    </row>
    <row r="809" spans="1:5" ht="16.5" thickTop="1" thickBot="1" x14ac:dyDescent="0.3">
      <c r="A809"/>
      <c r="B809"/>
      <c r="C809"/>
      <c r="D809"/>
      <c r="E809"/>
    </row>
    <row r="810" spans="1:5" ht="16.5" thickTop="1" thickBot="1" x14ac:dyDescent="0.3">
      <c r="A810"/>
      <c r="B810"/>
      <c r="C810"/>
      <c r="D810"/>
      <c r="E810"/>
    </row>
    <row r="811" spans="1:5" ht="16.5" thickTop="1" thickBot="1" x14ac:dyDescent="0.3">
      <c r="A811"/>
      <c r="B811"/>
      <c r="C811"/>
      <c r="D811"/>
      <c r="E811"/>
    </row>
    <row r="812" spans="1:5" ht="16.5" thickTop="1" thickBot="1" x14ac:dyDescent="0.3">
      <c r="A812"/>
      <c r="B812"/>
      <c r="C812"/>
      <c r="D812"/>
      <c r="E812"/>
    </row>
    <row r="813" spans="1:5" ht="16.5" thickTop="1" thickBot="1" x14ac:dyDescent="0.3">
      <c r="A813"/>
      <c r="B813"/>
      <c r="C813"/>
      <c r="D813"/>
      <c r="E813"/>
    </row>
    <row r="814" spans="1:5" ht="16.5" thickTop="1" thickBot="1" x14ac:dyDescent="0.3">
      <c r="A814"/>
      <c r="B814"/>
      <c r="C814"/>
      <c r="D814"/>
      <c r="E814"/>
    </row>
    <row r="815" spans="1:5" ht="16.5" thickTop="1" thickBot="1" x14ac:dyDescent="0.3">
      <c r="A815"/>
      <c r="B815"/>
      <c r="C815"/>
      <c r="D815"/>
      <c r="E815"/>
    </row>
    <row r="816" spans="1:5" ht="16.5" thickTop="1" thickBot="1" x14ac:dyDescent="0.3">
      <c r="A816"/>
      <c r="B816"/>
      <c r="C816"/>
      <c r="D816"/>
      <c r="E816"/>
    </row>
    <row r="817" spans="1:5" ht="16.5" thickTop="1" thickBot="1" x14ac:dyDescent="0.3">
      <c r="A817"/>
      <c r="B817"/>
      <c r="C817"/>
      <c r="D817"/>
      <c r="E817"/>
    </row>
    <row r="818" spans="1:5" ht="16.5" thickTop="1" thickBot="1" x14ac:dyDescent="0.3">
      <c r="A818"/>
      <c r="B818"/>
      <c r="C818"/>
      <c r="D818"/>
      <c r="E818"/>
    </row>
    <row r="819" spans="1:5" ht="16.5" thickTop="1" thickBot="1" x14ac:dyDescent="0.3">
      <c r="A819"/>
      <c r="B819"/>
      <c r="C819"/>
      <c r="D819"/>
      <c r="E819"/>
    </row>
    <row r="820" spans="1:5" ht="16.5" thickTop="1" thickBot="1" x14ac:dyDescent="0.3">
      <c r="A820"/>
      <c r="B820"/>
      <c r="C820"/>
      <c r="D820"/>
      <c r="E820"/>
    </row>
    <row r="821" spans="1:5" ht="16.5" thickTop="1" thickBot="1" x14ac:dyDescent="0.3">
      <c r="A821"/>
      <c r="B821"/>
      <c r="C821"/>
      <c r="D821"/>
      <c r="E821"/>
    </row>
    <row r="822" spans="1:5" ht="16.5" thickTop="1" thickBot="1" x14ac:dyDescent="0.3">
      <c r="A822"/>
      <c r="B822"/>
      <c r="C822"/>
      <c r="D822"/>
      <c r="E822"/>
    </row>
    <row r="823" spans="1:5" ht="16.5" thickTop="1" thickBot="1" x14ac:dyDescent="0.3">
      <c r="A823"/>
      <c r="B823"/>
      <c r="C823"/>
      <c r="D823"/>
      <c r="E823"/>
    </row>
    <row r="824" spans="1:5" ht="16.5" thickTop="1" thickBot="1" x14ac:dyDescent="0.3">
      <c r="A824"/>
      <c r="B824"/>
      <c r="C824"/>
      <c r="D824"/>
      <c r="E824"/>
    </row>
    <row r="825" spans="1:5" ht="16.5" thickTop="1" thickBot="1" x14ac:dyDescent="0.3">
      <c r="A825"/>
      <c r="B825"/>
      <c r="C825"/>
      <c r="D825"/>
      <c r="E825"/>
    </row>
    <row r="826" spans="1:5" ht="16.5" thickTop="1" thickBot="1" x14ac:dyDescent="0.3">
      <c r="A826"/>
      <c r="B826"/>
      <c r="C826"/>
      <c r="D826"/>
      <c r="E826"/>
    </row>
    <row r="827" spans="1:5" ht="16.5" thickTop="1" thickBot="1" x14ac:dyDescent="0.3">
      <c r="A827"/>
      <c r="B827"/>
      <c r="C827"/>
      <c r="D827"/>
      <c r="E827"/>
    </row>
    <row r="828" spans="1:5" ht="16.5" thickTop="1" thickBot="1" x14ac:dyDescent="0.3">
      <c r="A828"/>
      <c r="B828"/>
      <c r="C828"/>
      <c r="D828"/>
      <c r="E828"/>
    </row>
    <row r="829" spans="1:5" ht="16.5" thickTop="1" thickBot="1" x14ac:dyDescent="0.3">
      <c r="A829"/>
      <c r="B829"/>
      <c r="C829"/>
      <c r="D829"/>
      <c r="E829"/>
    </row>
    <row r="830" spans="1:5" ht="16.5" thickTop="1" thickBot="1" x14ac:dyDescent="0.3">
      <c r="A830"/>
      <c r="B830"/>
      <c r="C830"/>
      <c r="D830"/>
      <c r="E830"/>
    </row>
    <row r="831" spans="1:5" ht="16.5" thickTop="1" thickBot="1" x14ac:dyDescent="0.3">
      <c r="A831"/>
      <c r="B831"/>
      <c r="C831"/>
      <c r="D831"/>
      <c r="E831"/>
    </row>
    <row r="832" spans="1:5" ht="16.5" thickTop="1" thickBot="1" x14ac:dyDescent="0.3">
      <c r="A832"/>
      <c r="B832"/>
      <c r="C832"/>
      <c r="D832"/>
      <c r="E832"/>
    </row>
    <row r="833" spans="1:5" ht="16.5" thickTop="1" thickBot="1" x14ac:dyDescent="0.3">
      <c r="A833"/>
      <c r="B833"/>
      <c r="C833"/>
      <c r="D833"/>
      <c r="E833"/>
    </row>
    <row r="834" spans="1:5" ht="16.5" thickTop="1" thickBot="1" x14ac:dyDescent="0.3">
      <c r="A834"/>
      <c r="B834"/>
      <c r="C834"/>
      <c r="D834"/>
      <c r="E834"/>
    </row>
    <row r="835" spans="1:5" ht="16.5" thickTop="1" thickBot="1" x14ac:dyDescent="0.3">
      <c r="A835"/>
      <c r="B835"/>
      <c r="C835"/>
      <c r="D835"/>
      <c r="E835"/>
    </row>
    <row r="836" spans="1:5" ht="16.5" thickTop="1" thickBot="1" x14ac:dyDescent="0.3">
      <c r="A836"/>
      <c r="B836"/>
      <c r="C836"/>
      <c r="D836"/>
      <c r="E836"/>
    </row>
    <row r="837" spans="1:5" ht="16.5" thickTop="1" thickBot="1" x14ac:dyDescent="0.3">
      <c r="A837"/>
      <c r="B837"/>
      <c r="C837"/>
      <c r="D837"/>
      <c r="E837"/>
    </row>
    <row r="838" spans="1:5" ht="16.5" thickTop="1" thickBot="1" x14ac:dyDescent="0.3">
      <c r="A838"/>
      <c r="B838"/>
      <c r="C838"/>
      <c r="D838"/>
      <c r="E838"/>
    </row>
    <row r="839" spans="1:5" ht="16.5" thickTop="1" thickBot="1" x14ac:dyDescent="0.3">
      <c r="A839"/>
      <c r="B839"/>
      <c r="C839"/>
      <c r="D839"/>
      <c r="E839"/>
    </row>
    <row r="840" spans="1:5" ht="16.5" thickTop="1" thickBot="1" x14ac:dyDescent="0.3">
      <c r="A840"/>
      <c r="B840"/>
      <c r="C840"/>
      <c r="D840"/>
      <c r="E840"/>
    </row>
    <row r="841" spans="1:5" ht="16.5" thickTop="1" thickBot="1" x14ac:dyDescent="0.3">
      <c r="A841"/>
      <c r="B841"/>
      <c r="C841"/>
      <c r="D841"/>
      <c r="E841"/>
    </row>
    <row r="842" spans="1:5" ht="16.5" thickTop="1" thickBot="1" x14ac:dyDescent="0.3">
      <c r="A842"/>
      <c r="B842"/>
      <c r="C842"/>
      <c r="D842"/>
      <c r="E842"/>
    </row>
    <row r="843" spans="1:5" ht="16.5" thickTop="1" thickBot="1" x14ac:dyDescent="0.3">
      <c r="A843"/>
      <c r="B843"/>
      <c r="C843"/>
      <c r="D843"/>
      <c r="E843"/>
    </row>
    <row r="844" spans="1:5" ht="16.5" thickTop="1" thickBot="1" x14ac:dyDescent="0.3">
      <c r="A844"/>
      <c r="B844"/>
      <c r="C844"/>
      <c r="D844"/>
      <c r="E844"/>
    </row>
    <row r="845" spans="1:5" ht="16.5" thickTop="1" thickBot="1" x14ac:dyDescent="0.3">
      <c r="A845"/>
      <c r="B845"/>
      <c r="C845"/>
      <c r="D845"/>
      <c r="E845"/>
    </row>
    <row r="846" spans="1:5" ht="16.5" thickTop="1" thickBot="1" x14ac:dyDescent="0.3">
      <c r="A846"/>
      <c r="B846"/>
      <c r="C846"/>
      <c r="D846"/>
      <c r="E846"/>
    </row>
    <row r="847" spans="1:5" ht="16.5" thickTop="1" thickBot="1" x14ac:dyDescent="0.3">
      <c r="A847"/>
      <c r="B847"/>
      <c r="C847"/>
      <c r="D847"/>
      <c r="E847"/>
    </row>
    <row r="848" spans="1:5" ht="16.5" thickTop="1" thickBot="1" x14ac:dyDescent="0.3">
      <c r="A848"/>
      <c r="B848"/>
      <c r="C848"/>
      <c r="D848"/>
      <c r="E848"/>
    </row>
    <row r="849" spans="1:5" ht="16.5" thickTop="1" thickBot="1" x14ac:dyDescent="0.3">
      <c r="A849"/>
      <c r="B849"/>
      <c r="C849"/>
      <c r="D849"/>
      <c r="E849"/>
    </row>
    <row r="850" spans="1:5" ht="16.5" thickTop="1" thickBot="1" x14ac:dyDescent="0.3">
      <c r="A850"/>
      <c r="B850"/>
      <c r="C850"/>
      <c r="D850"/>
      <c r="E850"/>
    </row>
    <row r="851" spans="1:5" ht="16.5" thickTop="1" thickBot="1" x14ac:dyDescent="0.3">
      <c r="A851"/>
      <c r="B851"/>
      <c r="C851"/>
      <c r="D851"/>
      <c r="E851"/>
    </row>
    <row r="852" spans="1:5" ht="16.5" thickTop="1" thickBot="1" x14ac:dyDescent="0.3">
      <c r="A852"/>
      <c r="B852"/>
      <c r="C852"/>
      <c r="D852"/>
      <c r="E852"/>
    </row>
    <row r="853" spans="1:5" ht="16.5" thickTop="1" thickBot="1" x14ac:dyDescent="0.3">
      <c r="A853"/>
      <c r="B853"/>
      <c r="C853"/>
      <c r="D853"/>
      <c r="E853"/>
    </row>
    <row r="854" spans="1:5" ht="16.5" thickTop="1" thickBot="1" x14ac:dyDescent="0.3">
      <c r="A854"/>
      <c r="B854"/>
      <c r="C854"/>
      <c r="D854"/>
      <c r="E854"/>
    </row>
    <row r="855" spans="1:5" ht="16.5" thickTop="1" thickBot="1" x14ac:dyDescent="0.3">
      <c r="A855"/>
      <c r="B855"/>
      <c r="C855"/>
      <c r="D855"/>
      <c r="E855"/>
    </row>
    <row r="856" spans="1:5" ht="16.5" thickTop="1" thickBot="1" x14ac:dyDescent="0.3">
      <c r="A856"/>
      <c r="B856"/>
      <c r="C856"/>
      <c r="D856"/>
      <c r="E856"/>
    </row>
    <row r="857" spans="1:5" ht="16.5" thickTop="1" thickBot="1" x14ac:dyDescent="0.3">
      <c r="A857"/>
      <c r="B857"/>
      <c r="C857"/>
      <c r="D857"/>
      <c r="E857"/>
    </row>
    <row r="858" spans="1:5" ht="16.5" thickTop="1" thickBot="1" x14ac:dyDescent="0.3">
      <c r="A858"/>
      <c r="B858"/>
      <c r="C858"/>
      <c r="D858"/>
      <c r="E858"/>
    </row>
    <row r="859" spans="1:5" ht="16.5" thickTop="1" thickBot="1" x14ac:dyDescent="0.3">
      <c r="A859"/>
      <c r="B859"/>
      <c r="C859"/>
      <c r="D859"/>
      <c r="E859"/>
    </row>
    <row r="860" spans="1:5" ht="16.5" thickTop="1" thickBot="1" x14ac:dyDescent="0.3">
      <c r="A860"/>
      <c r="B860"/>
      <c r="C860"/>
      <c r="D860"/>
      <c r="E860"/>
    </row>
    <row r="861" spans="1:5" ht="16.5" thickTop="1" thickBot="1" x14ac:dyDescent="0.3">
      <c r="A861"/>
      <c r="B861"/>
      <c r="C861"/>
      <c r="D861"/>
      <c r="E861"/>
    </row>
    <row r="862" spans="1:5" ht="16.5" thickTop="1" thickBot="1" x14ac:dyDescent="0.3">
      <c r="A862"/>
      <c r="B862"/>
      <c r="C862"/>
      <c r="D862"/>
      <c r="E862"/>
    </row>
    <row r="863" spans="1:5" ht="16.5" thickTop="1" thickBot="1" x14ac:dyDescent="0.3">
      <c r="A863"/>
      <c r="B863"/>
      <c r="C863"/>
      <c r="D863"/>
      <c r="E863"/>
    </row>
    <row r="864" spans="1:5" ht="16.5" thickTop="1" thickBot="1" x14ac:dyDescent="0.3">
      <c r="A864"/>
      <c r="B864"/>
      <c r="C864"/>
      <c r="D864"/>
      <c r="E864"/>
    </row>
    <row r="865" spans="1:5" ht="16.5" thickTop="1" thickBot="1" x14ac:dyDescent="0.3">
      <c r="A865"/>
      <c r="B865"/>
      <c r="C865"/>
      <c r="D865"/>
      <c r="E865"/>
    </row>
    <row r="866" spans="1:5" ht="16.5" thickTop="1" thickBot="1" x14ac:dyDescent="0.3">
      <c r="A866"/>
      <c r="B866"/>
      <c r="C866"/>
      <c r="D866"/>
      <c r="E866"/>
    </row>
    <row r="867" spans="1:5" ht="16.5" thickTop="1" thickBot="1" x14ac:dyDescent="0.3">
      <c r="A867"/>
      <c r="B867"/>
      <c r="C867"/>
      <c r="D867"/>
      <c r="E867"/>
    </row>
    <row r="868" spans="1:5" ht="16.5" thickTop="1" thickBot="1" x14ac:dyDescent="0.3">
      <c r="A868"/>
      <c r="B868"/>
      <c r="C868"/>
      <c r="D868"/>
      <c r="E868"/>
    </row>
    <row r="869" spans="1:5" ht="16.5" thickTop="1" thickBot="1" x14ac:dyDescent="0.3">
      <c r="A869"/>
      <c r="B869"/>
      <c r="C869"/>
      <c r="D869"/>
      <c r="E869"/>
    </row>
    <row r="870" spans="1:5" ht="16.5" thickTop="1" thickBot="1" x14ac:dyDescent="0.3">
      <c r="A870"/>
      <c r="B870"/>
      <c r="C870"/>
      <c r="D870"/>
      <c r="E870"/>
    </row>
    <row r="871" spans="1:5" ht="16.5" thickTop="1" thickBot="1" x14ac:dyDescent="0.3">
      <c r="A871"/>
      <c r="B871"/>
      <c r="C871"/>
      <c r="D871"/>
      <c r="E871"/>
    </row>
    <row r="872" spans="1:5" ht="16.5" thickTop="1" thickBot="1" x14ac:dyDescent="0.3">
      <c r="A872"/>
      <c r="B872"/>
      <c r="C872"/>
      <c r="D872"/>
      <c r="E872"/>
    </row>
    <row r="873" spans="1:5" ht="16.5" thickTop="1" thickBot="1" x14ac:dyDescent="0.3">
      <c r="A873"/>
      <c r="B873"/>
      <c r="C873"/>
      <c r="D873"/>
      <c r="E873"/>
    </row>
    <row r="874" spans="1:5" ht="16.5" thickTop="1" thickBot="1" x14ac:dyDescent="0.3">
      <c r="A874"/>
      <c r="B874"/>
      <c r="C874"/>
      <c r="D874"/>
      <c r="E874"/>
    </row>
    <row r="875" spans="1:5" ht="16.5" thickTop="1" thickBot="1" x14ac:dyDescent="0.3">
      <c r="A875"/>
      <c r="B875"/>
      <c r="C875"/>
      <c r="D875"/>
      <c r="E875"/>
    </row>
    <row r="876" spans="1:5" ht="16.5" thickTop="1" thickBot="1" x14ac:dyDescent="0.3">
      <c r="A876"/>
      <c r="B876"/>
      <c r="C876"/>
      <c r="D876"/>
      <c r="E876"/>
    </row>
    <row r="877" spans="1:5" ht="16.5" thickTop="1" thickBot="1" x14ac:dyDescent="0.3">
      <c r="A877"/>
      <c r="B877"/>
      <c r="C877"/>
      <c r="D877"/>
      <c r="E877"/>
    </row>
    <row r="878" spans="1:5" ht="16.5" thickTop="1" thickBot="1" x14ac:dyDescent="0.3">
      <c r="A878"/>
      <c r="B878"/>
      <c r="C878"/>
      <c r="D878"/>
      <c r="E878"/>
    </row>
    <row r="879" spans="1:5" ht="16.5" thickTop="1" thickBot="1" x14ac:dyDescent="0.3">
      <c r="A879"/>
      <c r="B879"/>
      <c r="C879"/>
      <c r="D879"/>
      <c r="E879"/>
    </row>
    <row r="880" spans="1:5" ht="16.5" thickTop="1" thickBot="1" x14ac:dyDescent="0.3">
      <c r="A880"/>
      <c r="B880"/>
      <c r="C880"/>
      <c r="D880"/>
      <c r="E880"/>
    </row>
    <row r="881" spans="1:5" ht="16.5" thickTop="1" thickBot="1" x14ac:dyDescent="0.3">
      <c r="A881"/>
      <c r="B881"/>
      <c r="C881"/>
      <c r="D881"/>
      <c r="E881"/>
    </row>
    <row r="882" spans="1:5" ht="16.5" thickTop="1" thickBot="1" x14ac:dyDescent="0.3">
      <c r="A882"/>
      <c r="B882"/>
      <c r="C882"/>
      <c r="D882"/>
      <c r="E882"/>
    </row>
    <row r="883" spans="1:5" ht="16.5" thickTop="1" thickBot="1" x14ac:dyDescent="0.3">
      <c r="A883"/>
      <c r="B883"/>
      <c r="C883"/>
      <c r="D883"/>
      <c r="E883"/>
    </row>
    <row r="884" spans="1:5" ht="16.5" thickTop="1" thickBot="1" x14ac:dyDescent="0.3">
      <c r="A884"/>
      <c r="B884"/>
      <c r="C884"/>
      <c r="D884"/>
      <c r="E884"/>
    </row>
    <row r="885" spans="1:5" ht="16.5" thickTop="1" thickBot="1" x14ac:dyDescent="0.3">
      <c r="A885"/>
      <c r="B885"/>
      <c r="C885"/>
      <c r="D885"/>
      <c r="E885"/>
    </row>
    <row r="886" spans="1:5" ht="16.5" thickTop="1" thickBot="1" x14ac:dyDescent="0.3">
      <c r="A886"/>
      <c r="B886"/>
      <c r="C886"/>
      <c r="D886"/>
      <c r="E886"/>
    </row>
    <row r="887" spans="1:5" ht="16.5" thickTop="1" thickBot="1" x14ac:dyDescent="0.3">
      <c r="A887"/>
      <c r="B887"/>
      <c r="C887"/>
      <c r="D887"/>
      <c r="E887"/>
    </row>
    <row r="888" spans="1:5" ht="16.5" thickTop="1" thickBot="1" x14ac:dyDescent="0.3">
      <c r="A888"/>
      <c r="B888"/>
      <c r="C888"/>
      <c r="D888"/>
      <c r="E888"/>
    </row>
    <row r="889" spans="1:5" ht="16.5" thickTop="1" thickBot="1" x14ac:dyDescent="0.3">
      <c r="A889"/>
      <c r="B889"/>
      <c r="C889"/>
      <c r="D889"/>
      <c r="E889"/>
    </row>
    <row r="890" spans="1:5" ht="16.5" thickTop="1" thickBot="1" x14ac:dyDescent="0.3">
      <c r="A890"/>
      <c r="B890"/>
      <c r="C890"/>
      <c r="D890"/>
      <c r="E890"/>
    </row>
    <row r="891" spans="1:5" ht="16.5" thickTop="1" thickBot="1" x14ac:dyDescent="0.3">
      <c r="A891"/>
      <c r="B891"/>
      <c r="C891"/>
      <c r="D891"/>
      <c r="E891"/>
    </row>
    <row r="892" spans="1:5" ht="16.5" thickTop="1" thickBot="1" x14ac:dyDescent="0.3">
      <c r="A892"/>
      <c r="B892"/>
      <c r="C892"/>
      <c r="D892"/>
      <c r="E892"/>
    </row>
    <row r="893" spans="1:5" ht="16.5" thickTop="1" thickBot="1" x14ac:dyDescent="0.3">
      <c r="A893"/>
      <c r="B893"/>
      <c r="C893"/>
      <c r="D893"/>
      <c r="E893"/>
    </row>
    <row r="894" spans="1:5" ht="16.5" thickTop="1" thickBot="1" x14ac:dyDescent="0.3">
      <c r="A894"/>
      <c r="B894"/>
      <c r="C894"/>
      <c r="D894"/>
      <c r="E894"/>
    </row>
    <row r="895" spans="1:5" ht="16.5" thickTop="1" thickBot="1" x14ac:dyDescent="0.3">
      <c r="A895"/>
      <c r="B895"/>
      <c r="C895"/>
      <c r="D895"/>
      <c r="E895"/>
    </row>
    <row r="896" spans="1:5" ht="16.5" thickTop="1" thickBot="1" x14ac:dyDescent="0.3">
      <c r="A896"/>
      <c r="B896"/>
      <c r="C896"/>
      <c r="D896"/>
      <c r="E896"/>
    </row>
    <row r="897" spans="1:5" ht="16.5" thickTop="1" thickBot="1" x14ac:dyDescent="0.3">
      <c r="A897"/>
      <c r="B897"/>
      <c r="C897"/>
      <c r="D897"/>
      <c r="E897"/>
    </row>
    <row r="898" spans="1:5" ht="16.5" thickTop="1" thickBot="1" x14ac:dyDescent="0.3">
      <c r="A898"/>
      <c r="B898"/>
      <c r="C898"/>
      <c r="D898"/>
      <c r="E898"/>
    </row>
    <row r="899" spans="1:5" ht="16.5" thickTop="1" thickBot="1" x14ac:dyDescent="0.3">
      <c r="A899"/>
      <c r="B899"/>
      <c r="C899"/>
      <c r="D899"/>
      <c r="E899"/>
    </row>
    <row r="900" spans="1:5" ht="16.5" thickTop="1" thickBot="1" x14ac:dyDescent="0.3">
      <c r="A900"/>
      <c r="B900"/>
      <c r="C900"/>
      <c r="D900"/>
      <c r="E900"/>
    </row>
    <row r="901" spans="1:5" ht="16.5" thickTop="1" thickBot="1" x14ac:dyDescent="0.3">
      <c r="A901"/>
      <c r="B901"/>
      <c r="C901"/>
      <c r="D901"/>
      <c r="E901"/>
    </row>
    <row r="902" spans="1:5" ht="16.5" thickTop="1" thickBot="1" x14ac:dyDescent="0.3">
      <c r="A902"/>
      <c r="B902"/>
      <c r="C902"/>
      <c r="D902"/>
      <c r="E902"/>
    </row>
    <row r="903" spans="1:5" ht="16.5" thickTop="1" thickBot="1" x14ac:dyDescent="0.3">
      <c r="A903"/>
      <c r="B903"/>
      <c r="C903"/>
      <c r="D903"/>
      <c r="E903"/>
    </row>
    <row r="904" spans="1:5" ht="16.5" thickTop="1" thickBot="1" x14ac:dyDescent="0.3">
      <c r="A904"/>
      <c r="B904"/>
      <c r="C904"/>
      <c r="D904"/>
      <c r="E904"/>
    </row>
    <row r="905" spans="1:5" ht="16.5" thickTop="1" thickBot="1" x14ac:dyDescent="0.3">
      <c r="A905"/>
      <c r="B905"/>
      <c r="C905"/>
      <c r="D905"/>
      <c r="E905"/>
    </row>
    <row r="906" spans="1:5" ht="16.5" thickTop="1" thickBot="1" x14ac:dyDescent="0.3">
      <c r="A906"/>
      <c r="B906"/>
      <c r="C906"/>
      <c r="D906"/>
      <c r="E906"/>
    </row>
    <row r="907" spans="1:5" ht="16.5" thickTop="1" thickBot="1" x14ac:dyDescent="0.3">
      <c r="A907"/>
      <c r="B907"/>
      <c r="C907"/>
      <c r="D907"/>
      <c r="E907"/>
    </row>
    <row r="908" spans="1:5" ht="16.5" thickTop="1" thickBot="1" x14ac:dyDescent="0.3">
      <c r="A908"/>
      <c r="B908"/>
      <c r="C908"/>
      <c r="D908"/>
      <c r="E908"/>
    </row>
    <row r="909" spans="1:5" ht="16.5" thickTop="1" thickBot="1" x14ac:dyDescent="0.3">
      <c r="A909"/>
      <c r="B909"/>
      <c r="C909"/>
      <c r="D909"/>
      <c r="E909"/>
    </row>
    <row r="910" spans="1:5" ht="16.5" thickTop="1" thickBot="1" x14ac:dyDescent="0.3">
      <c r="A910"/>
      <c r="B910"/>
      <c r="C910"/>
      <c r="D910"/>
      <c r="E910"/>
    </row>
    <row r="911" spans="1:5" ht="16.5" thickTop="1" thickBot="1" x14ac:dyDescent="0.3">
      <c r="A911"/>
      <c r="B911"/>
      <c r="C911"/>
      <c r="D911"/>
      <c r="E911"/>
    </row>
    <row r="912" spans="1:5" ht="16.5" thickTop="1" thickBot="1" x14ac:dyDescent="0.3">
      <c r="A912"/>
      <c r="B912"/>
      <c r="C912"/>
      <c r="D912"/>
      <c r="E912"/>
    </row>
    <row r="913" spans="1:5" ht="16.5" thickTop="1" thickBot="1" x14ac:dyDescent="0.3">
      <c r="A913"/>
      <c r="B913"/>
      <c r="C913"/>
      <c r="D913"/>
      <c r="E913"/>
    </row>
    <row r="914" spans="1:5" ht="16.5" thickTop="1" thickBot="1" x14ac:dyDescent="0.3">
      <c r="A914"/>
      <c r="B914"/>
      <c r="C914"/>
      <c r="D914"/>
      <c r="E914"/>
    </row>
    <row r="915" spans="1:5" ht="16.5" thickTop="1" thickBot="1" x14ac:dyDescent="0.3">
      <c r="A915"/>
      <c r="B915"/>
      <c r="C915"/>
      <c r="D915"/>
      <c r="E915"/>
    </row>
    <row r="916" spans="1:5" ht="16.5" thickTop="1" thickBot="1" x14ac:dyDescent="0.3">
      <c r="A916"/>
      <c r="B916"/>
      <c r="C916"/>
      <c r="D916"/>
      <c r="E916"/>
    </row>
    <row r="917" spans="1:5" ht="16.5" thickTop="1" thickBot="1" x14ac:dyDescent="0.3">
      <c r="A917"/>
      <c r="B917"/>
      <c r="C917"/>
      <c r="D917"/>
      <c r="E917"/>
    </row>
    <row r="918" spans="1:5" ht="16.5" thickTop="1" thickBot="1" x14ac:dyDescent="0.3">
      <c r="A918"/>
      <c r="B918"/>
      <c r="C918"/>
      <c r="D918"/>
      <c r="E918"/>
    </row>
    <row r="919" spans="1:5" ht="16.5" thickTop="1" thickBot="1" x14ac:dyDescent="0.3">
      <c r="A919"/>
      <c r="B919"/>
      <c r="C919"/>
      <c r="D919"/>
      <c r="E919"/>
    </row>
    <row r="920" spans="1:5" ht="16.5" thickTop="1" thickBot="1" x14ac:dyDescent="0.3">
      <c r="A920"/>
      <c r="B920"/>
      <c r="C920"/>
      <c r="D920"/>
      <c r="E920"/>
    </row>
    <row r="921" spans="1:5" ht="16.5" thickTop="1" thickBot="1" x14ac:dyDescent="0.3">
      <c r="A921"/>
      <c r="B921"/>
      <c r="C921"/>
      <c r="D921"/>
      <c r="E921"/>
    </row>
    <row r="922" spans="1:5" ht="16.5" thickTop="1" thickBot="1" x14ac:dyDescent="0.3">
      <c r="A922"/>
      <c r="B922"/>
      <c r="C922"/>
      <c r="D922"/>
      <c r="E922"/>
    </row>
    <row r="923" spans="1:5" ht="16.5" thickTop="1" thickBot="1" x14ac:dyDescent="0.3">
      <c r="A923"/>
      <c r="B923"/>
      <c r="C923"/>
      <c r="D923"/>
      <c r="E923"/>
    </row>
    <row r="924" spans="1:5" ht="16.5" thickTop="1" thickBot="1" x14ac:dyDescent="0.3">
      <c r="A924"/>
      <c r="B924"/>
      <c r="C924"/>
      <c r="D924"/>
      <c r="E924"/>
    </row>
    <row r="925" spans="1:5" ht="16.5" thickTop="1" thickBot="1" x14ac:dyDescent="0.3">
      <c r="A925"/>
      <c r="B925"/>
      <c r="C925"/>
      <c r="D925"/>
      <c r="E925"/>
    </row>
    <row r="926" spans="1:5" ht="16.5" thickTop="1" thickBot="1" x14ac:dyDescent="0.3">
      <c r="A926"/>
      <c r="B926"/>
      <c r="C926"/>
      <c r="D926"/>
      <c r="E926"/>
    </row>
    <row r="927" spans="1:5" ht="16.5" thickTop="1" thickBot="1" x14ac:dyDescent="0.3">
      <c r="A927"/>
      <c r="B927"/>
      <c r="C927"/>
      <c r="D927"/>
      <c r="E927"/>
    </row>
    <row r="928" spans="1:5" ht="16.5" thickTop="1" thickBot="1" x14ac:dyDescent="0.3">
      <c r="A928"/>
      <c r="B928"/>
      <c r="C928"/>
      <c r="D928"/>
      <c r="E928"/>
    </row>
    <row r="929" spans="1:5" ht="16.5" thickTop="1" thickBot="1" x14ac:dyDescent="0.3">
      <c r="A929"/>
      <c r="B929"/>
      <c r="C929"/>
      <c r="D929"/>
      <c r="E929"/>
    </row>
    <row r="930" spans="1:5" ht="16.5" thickTop="1" thickBot="1" x14ac:dyDescent="0.3">
      <c r="A930"/>
      <c r="B930"/>
      <c r="C930"/>
      <c r="D930"/>
      <c r="E930"/>
    </row>
    <row r="931" spans="1:5" ht="16.5" thickTop="1" thickBot="1" x14ac:dyDescent="0.3">
      <c r="A931"/>
      <c r="B931"/>
      <c r="C931"/>
      <c r="D931"/>
      <c r="E931"/>
    </row>
    <row r="932" spans="1:5" ht="16.5" thickTop="1" thickBot="1" x14ac:dyDescent="0.3">
      <c r="A932"/>
      <c r="B932"/>
      <c r="C932"/>
      <c r="D932"/>
      <c r="E932"/>
    </row>
    <row r="933" spans="1:5" ht="16.5" thickTop="1" thickBot="1" x14ac:dyDescent="0.3">
      <c r="A933"/>
      <c r="B933"/>
      <c r="C933"/>
      <c r="D933"/>
      <c r="E933"/>
    </row>
    <row r="934" spans="1:5" ht="16.5" thickTop="1" thickBot="1" x14ac:dyDescent="0.3">
      <c r="A934"/>
      <c r="B934"/>
      <c r="C934"/>
      <c r="D934"/>
      <c r="E934"/>
    </row>
    <row r="935" spans="1:5" ht="16.5" thickTop="1" thickBot="1" x14ac:dyDescent="0.3">
      <c r="A935"/>
      <c r="B935"/>
      <c r="C935"/>
      <c r="D935"/>
      <c r="E935"/>
    </row>
    <row r="936" spans="1:5" ht="16.5" thickTop="1" thickBot="1" x14ac:dyDescent="0.3">
      <c r="A936"/>
      <c r="B936"/>
      <c r="C936"/>
      <c r="D936"/>
      <c r="E936"/>
    </row>
    <row r="937" spans="1:5" ht="16.5" thickTop="1" thickBot="1" x14ac:dyDescent="0.3">
      <c r="A937"/>
      <c r="B937"/>
      <c r="C937"/>
      <c r="D937"/>
      <c r="E937"/>
    </row>
    <row r="938" spans="1:5" ht="16.5" thickTop="1" thickBot="1" x14ac:dyDescent="0.3">
      <c r="A938"/>
      <c r="B938"/>
      <c r="C938"/>
      <c r="D938"/>
      <c r="E938"/>
    </row>
    <row r="939" spans="1:5" ht="16.5" thickTop="1" thickBot="1" x14ac:dyDescent="0.3">
      <c r="A939"/>
      <c r="B939"/>
      <c r="C939"/>
      <c r="D939"/>
      <c r="E939"/>
    </row>
    <row r="940" spans="1:5" ht="16.5" thickTop="1" thickBot="1" x14ac:dyDescent="0.3">
      <c r="A940"/>
      <c r="B940"/>
      <c r="C940"/>
      <c r="D940"/>
      <c r="E940"/>
    </row>
    <row r="941" spans="1:5" ht="16.5" thickTop="1" thickBot="1" x14ac:dyDescent="0.3">
      <c r="A941"/>
      <c r="B941"/>
      <c r="C941"/>
      <c r="D941"/>
      <c r="E941"/>
    </row>
    <row r="942" spans="1:5" ht="16.5" thickTop="1" thickBot="1" x14ac:dyDescent="0.3">
      <c r="A942"/>
      <c r="B942"/>
      <c r="C942"/>
      <c r="D942"/>
      <c r="E942"/>
    </row>
    <row r="943" spans="1:5" ht="16.5" thickTop="1" thickBot="1" x14ac:dyDescent="0.3">
      <c r="A943"/>
      <c r="B943"/>
      <c r="C943"/>
      <c r="D943"/>
      <c r="E943"/>
    </row>
    <row r="944" spans="1:5" ht="16.5" thickTop="1" thickBot="1" x14ac:dyDescent="0.3">
      <c r="A944"/>
      <c r="B944"/>
      <c r="C944"/>
      <c r="D944"/>
      <c r="E944"/>
    </row>
    <row r="945" spans="1:5" ht="16.5" thickTop="1" thickBot="1" x14ac:dyDescent="0.3">
      <c r="A945"/>
      <c r="B945"/>
      <c r="C945"/>
      <c r="D945"/>
      <c r="E945"/>
    </row>
    <row r="946" spans="1:5" ht="16.5" thickTop="1" thickBot="1" x14ac:dyDescent="0.3">
      <c r="A946"/>
      <c r="B946"/>
      <c r="C946"/>
      <c r="D946"/>
      <c r="E946"/>
    </row>
    <row r="947" spans="1:5" ht="16.5" thickTop="1" thickBot="1" x14ac:dyDescent="0.3">
      <c r="A947"/>
      <c r="B947"/>
      <c r="C947"/>
      <c r="D947"/>
      <c r="E947"/>
    </row>
    <row r="948" spans="1:5" ht="16.5" thickTop="1" thickBot="1" x14ac:dyDescent="0.3">
      <c r="A948"/>
      <c r="B948"/>
      <c r="C948"/>
      <c r="D948"/>
      <c r="E948"/>
    </row>
    <row r="949" spans="1:5" ht="16.5" thickTop="1" thickBot="1" x14ac:dyDescent="0.3">
      <c r="A949"/>
      <c r="B949"/>
      <c r="C949"/>
      <c r="D949"/>
      <c r="E949"/>
    </row>
    <row r="950" spans="1:5" ht="16.5" thickTop="1" thickBot="1" x14ac:dyDescent="0.3">
      <c r="A950"/>
      <c r="B950"/>
      <c r="C950"/>
      <c r="D950"/>
      <c r="E950"/>
    </row>
    <row r="951" spans="1:5" ht="16.5" thickTop="1" thickBot="1" x14ac:dyDescent="0.3">
      <c r="A951"/>
      <c r="B951"/>
      <c r="C951"/>
      <c r="D951"/>
      <c r="E951"/>
    </row>
    <row r="952" spans="1:5" ht="16.5" thickTop="1" thickBot="1" x14ac:dyDescent="0.3">
      <c r="A952"/>
      <c r="B952"/>
      <c r="C952"/>
      <c r="D952"/>
      <c r="E952"/>
    </row>
    <row r="953" spans="1:5" ht="16.5" thickTop="1" thickBot="1" x14ac:dyDescent="0.3">
      <c r="A953"/>
      <c r="B953"/>
      <c r="C953"/>
      <c r="D953"/>
      <c r="E953"/>
    </row>
    <row r="954" spans="1:5" ht="16.5" thickTop="1" thickBot="1" x14ac:dyDescent="0.3">
      <c r="A954"/>
      <c r="B954"/>
      <c r="C954"/>
      <c r="D954"/>
      <c r="E954"/>
    </row>
    <row r="955" spans="1:5" ht="16.5" thickTop="1" thickBot="1" x14ac:dyDescent="0.3">
      <c r="A955"/>
      <c r="B955"/>
      <c r="C955"/>
      <c r="D955"/>
      <c r="E955"/>
    </row>
    <row r="956" spans="1:5" ht="16.5" thickTop="1" thickBot="1" x14ac:dyDescent="0.3">
      <c r="A956"/>
      <c r="B956"/>
      <c r="C956"/>
      <c r="D956"/>
      <c r="E956"/>
    </row>
    <row r="957" spans="1:5" ht="16.5" thickTop="1" thickBot="1" x14ac:dyDescent="0.3">
      <c r="A957"/>
      <c r="B957"/>
      <c r="C957"/>
      <c r="D957"/>
      <c r="E957"/>
    </row>
    <row r="958" spans="1:5" ht="16.5" thickTop="1" thickBot="1" x14ac:dyDescent="0.3">
      <c r="A958"/>
      <c r="B958"/>
      <c r="C958"/>
      <c r="D958"/>
      <c r="E958"/>
    </row>
    <row r="959" spans="1:5" ht="16.5" thickTop="1" thickBot="1" x14ac:dyDescent="0.3">
      <c r="A959"/>
      <c r="B959"/>
      <c r="C959"/>
      <c r="D959"/>
      <c r="E959"/>
    </row>
    <row r="960" spans="1:5" ht="16.5" thickTop="1" thickBot="1" x14ac:dyDescent="0.3">
      <c r="A960"/>
      <c r="B960"/>
      <c r="C960"/>
      <c r="D960"/>
      <c r="E960"/>
    </row>
    <row r="961" spans="1:5" ht="16.5" thickTop="1" thickBot="1" x14ac:dyDescent="0.3">
      <c r="A961"/>
      <c r="B961"/>
      <c r="C961"/>
      <c r="D961"/>
      <c r="E961"/>
    </row>
    <row r="962" spans="1:5" ht="16.5" thickTop="1" thickBot="1" x14ac:dyDescent="0.3">
      <c r="A962"/>
      <c r="B962"/>
      <c r="C962"/>
      <c r="D962"/>
      <c r="E962"/>
    </row>
    <row r="963" spans="1:5" ht="16.5" thickTop="1" thickBot="1" x14ac:dyDescent="0.3">
      <c r="A963"/>
      <c r="B963"/>
      <c r="C963"/>
      <c r="D963"/>
      <c r="E963"/>
    </row>
    <row r="964" spans="1:5" ht="16.5" thickTop="1" thickBot="1" x14ac:dyDescent="0.3">
      <c r="A964"/>
      <c r="B964"/>
      <c r="C964"/>
      <c r="D964"/>
      <c r="E964"/>
    </row>
    <row r="965" spans="1:5" ht="16.5" thickTop="1" thickBot="1" x14ac:dyDescent="0.3">
      <c r="A965"/>
      <c r="B965"/>
      <c r="C965"/>
      <c r="D965"/>
      <c r="E965"/>
    </row>
    <row r="966" spans="1:5" ht="16.5" thickTop="1" thickBot="1" x14ac:dyDescent="0.3">
      <c r="A966"/>
      <c r="B966"/>
      <c r="C966"/>
      <c r="D966"/>
      <c r="E966"/>
    </row>
    <row r="967" spans="1:5" ht="16.5" thickTop="1" thickBot="1" x14ac:dyDescent="0.3">
      <c r="A967"/>
      <c r="B967"/>
      <c r="C967"/>
      <c r="D967"/>
      <c r="E967"/>
    </row>
    <row r="968" spans="1:5" ht="16.5" thickTop="1" thickBot="1" x14ac:dyDescent="0.3">
      <c r="A968"/>
      <c r="B968"/>
      <c r="C968"/>
      <c r="D968"/>
      <c r="E968"/>
    </row>
    <row r="969" spans="1:5" ht="16.5" thickTop="1" thickBot="1" x14ac:dyDescent="0.3">
      <c r="A969"/>
      <c r="B969"/>
      <c r="C969"/>
      <c r="D969"/>
      <c r="E969"/>
    </row>
    <row r="970" spans="1:5" ht="16.5" thickTop="1" thickBot="1" x14ac:dyDescent="0.3">
      <c r="A970"/>
      <c r="B970"/>
      <c r="C970"/>
      <c r="D970"/>
      <c r="E970"/>
    </row>
    <row r="971" spans="1:5" ht="16.5" thickTop="1" thickBot="1" x14ac:dyDescent="0.3">
      <c r="A971"/>
      <c r="B971"/>
      <c r="C971"/>
      <c r="D971"/>
      <c r="E971"/>
    </row>
    <row r="972" spans="1:5" ht="16.5" thickTop="1" thickBot="1" x14ac:dyDescent="0.3">
      <c r="A972"/>
      <c r="B972"/>
      <c r="C972"/>
      <c r="D972"/>
      <c r="E972"/>
    </row>
    <row r="973" spans="1:5" ht="16.5" thickTop="1" thickBot="1" x14ac:dyDescent="0.3">
      <c r="A973"/>
      <c r="B973"/>
      <c r="C973"/>
      <c r="D973"/>
      <c r="E973"/>
    </row>
    <row r="974" spans="1:5" ht="16.5" thickTop="1" thickBot="1" x14ac:dyDescent="0.3">
      <c r="A974"/>
      <c r="B974"/>
      <c r="C974"/>
      <c r="D974"/>
      <c r="E974"/>
    </row>
    <row r="975" spans="1:5" ht="16.5" thickTop="1" thickBot="1" x14ac:dyDescent="0.3">
      <c r="A975"/>
      <c r="B975"/>
      <c r="C975"/>
      <c r="D975"/>
      <c r="E975"/>
    </row>
    <row r="976" spans="1:5" ht="16.5" thickTop="1" thickBot="1" x14ac:dyDescent="0.3">
      <c r="A976"/>
      <c r="B976"/>
      <c r="C976"/>
      <c r="D976"/>
      <c r="E976"/>
    </row>
    <row r="977" spans="1:5" ht="16.5" thickTop="1" thickBot="1" x14ac:dyDescent="0.3">
      <c r="A977"/>
      <c r="B977"/>
      <c r="C977"/>
      <c r="D977"/>
      <c r="E977"/>
    </row>
    <row r="978" spans="1:5" ht="16.5" thickTop="1" thickBot="1" x14ac:dyDescent="0.3">
      <c r="A978"/>
      <c r="B978"/>
      <c r="C978"/>
      <c r="D978"/>
      <c r="E978"/>
    </row>
    <row r="979" spans="1:5" ht="16.5" thickTop="1" thickBot="1" x14ac:dyDescent="0.3">
      <c r="A979"/>
      <c r="B979"/>
      <c r="C979"/>
      <c r="D979"/>
      <c r="E979"/>
    </row>
    <row r="980" spans="1:5" ht="16.5" thickTop="1" thickBot="1" x14ac:dyDescent="0.3">
      <c r="A980"/>
      <c r="B980"/>
      <c r="C980"/>
      <c r="D980"/>
      <c r="E980"/>
    </row>
    <row r="981" spans="1:5" ht="16.5" thickTop="1" thickBot="1" x14ac:dyDescent="0.3">
      <c r="A981"/>
      <c r="B981"/>
      <c r="C981"/>
      <c r="D981"/>
      <c r="E981"/>
    </row>
    <row r="982" spans="1:5" ht="16.5" thickTop="1" thickBot="1" x14ac:dyDescent="0.3">
      <c r="A982"/>
      <c r="B982"/>
      <c r="C982"/>
      <c r="D982"/>
      <c r="E982"/>
    </row>
    <row r="983" spans="1:5" ht="16.5" thickTop="1" thickBot="1" x14ac:dyDescent="0.3">
      <c r="A983"/>
      <c r="B983"/>
      <c r="C983"/>
      <c r="D983"/>
      <c r="E983"/>
    </row>
    <row r="984" spans="1:5" ht="16.5" thickTop="1" thickBot="1" x14ac:dyDescent="0.3">
      <c r="A984"/>
      <c r="B984"/>
      <c r="C984"/>
      <c r="D984"/>
      <c r="E984"/>
    </row>
    <row r="985" spans="1:5" ht="16.5" thickTop="1" thickBot="1" x14ac:dyDescent="0.3">
      <c r="A985"/>
      <c r="B985"/>
      <c r="C985"/>
      <c r="D985"/>
      <c r="E985"/>
    </row>
    <row r="986" spans="1:5" ht="16.5" thickTop="1" thickBot="1" x14ac:dyDescent="0.3">
      <c r="A986"/>
      <c r="B986"/>
      <c r="C986"/>
      <c r="D986"/>
      <c r="E986"/>
    </row>
    <row r="987" spans="1:5" ht="16.5" thickTop="1" thickBot="1" x14ac:dyDescent="0.3">
      <c r="A987"/>
      <c r="B987"/>
      <c r="C987"/>
      <c r="D987"/>
      <c r="E987"/>
    </row>
    <row r="988" spans="1:5" ht="16.5" thickTop="1" thickBot="1" x14ac:dyDescent="0.3">
      <c r="A988"/>
      <c r="B988"/>
      <c r="C988"/>
      <c r="D988"/>
      <c r="E988"/>
    </row>
    <row r="989" spans="1:5" ht="16.5" thickTop="1" thickBot="1" x14ac:dyDescent="0.3">
      <c r="A989"/>
      <c r="B989"/>
      <c r="C989"/>
      <c r="D989"/>
      <c r="E989"/>
    </row>
    <row r="990" spans="1:5" ht="16.5" thickTop="1" thickBot="1" x14ac:dyDescent="0.3">
      <c r="A990"/>
      <c r="B990"/>
      <c r="C990"/>
      <c r="D990"/>
      <c r="E990"/>
    </row>
    <row r="991" spans="1:5" ht="16.5" thickTop="1" thickBot="1" x14ac:dyDescent="0.3">
      <c r="A991"/>
      <c r="B991"/>
      <c r="C991"/>
      <c r="D991"/>
      <c r="E991"/>
    </row>
    <row r="992" spans="1:5" ht="16.5" thickTop="1" thickBot="1" x14ac:dyDescent="0.3">
      <c r="A992"/>
      <c r="B992"/>
      <c r="C992"/>
      <c r="D992"/>
      <c r="E992"/>
    </row>
    <row r="993" spans="1:5" ht="16.5" thickTop="1" thickBot="1" x14ac:dyDescent="0.3">
      <c r="A993"/>
      <c r="B993"/>
      <c r="C993"/>
      <c r="D993"/>
      <c r="E993"/>
    </row>
    <row r="994" spans="1:5" ht="16.5" thickTop="1" thickBot="1" x14ac:dyDescent="0.3">
      <c r="A994"/>
      <c r="B994"/>
      <c r="C994"/>
      <c r="D994"/>
      <c r="E994"/>
    </row>
    <row r="995" spans="1:5" ht="16.5" thickTop="1" thickBot="1" x14ac:dyDescent="0.3">
      <c r="A995"/>
      <c r="B995"/>
      <c r="C995"/>
      <c r="D995"/>
      <c r="E995"/>
    </row>
    <row r="996" spans="1:5" ht="16.5" thickTop="1" thickBot="1" x14ac:dyDescent="0.3">
      <c r="A996"/>
      <c r="B996"/>
      <c r="C996"/>
      <c r="D996"/>
      <c r="E996"/>
    </row>
    <row r="997" spans="1:5" ht="16.5" thickTop="1" thickBot="1" x14ac:dyDescent="0.3">
      <c r="A997"/>
      <c r="B997"/>
      <c r="C997"/>
      <c r="D997"/>
      <c r="E997"/>
    </row>
    <row r="998" spans="1:5" ht="16.5" thickTop="1" thickBot="1" x14ac:dyDescent="0.3">
      <c r="A998"/>
      <c r="B998"/>
      <c r="C998"/>
      <c r="D998"/>
      <c r="E998"/>
    </row>
    <row r="999" spans="1:5" ht="16.5" thickTop="1" thickBot="1" x14ac:dyDescent="0.3">
      <c r="A999"/>
      <c r="B999"/>
      <c r="C999"/>
      <c r="D999"/>
      <c r="E999"/>
    </row>
    <row r="1000" spans="1:5" ht="16.5" thickTop="1" thickBot="1" x14ac:dyDescent="0.3">
      <c r="A1000"/>
      <c r="B1000"/>
      <c r="C1000"/>
      <c r="D1000"/>
      <c r="E1000"/>
    </row>
    <row r="1001" spans="1:5" ht="16.5" thickTop="1" thickBot="1" x14ac:dyDescent="0.3">
      <c r="A1001"/>
      <c r="B1001"/>
      <c r="C1001"/>
      <c r="D1001"/>
      <c r="E1001"/>
    </row>
    <row r="1002" spans="1:5" ht="16.5" thickTop="1" thickBot="1" x14ac:dyDescent="0.3">
      <c r="A1002"/>
      <c r="B1002"/>
      <c r="C1002"/>
      <c r="D1002"/>
      <c r="E1002"/>
    </row>
    <row r="1003" spans="1:5" ht="16.5" thickTop="1" thickBot="1" x14ac:dyDescent="0.3">
      <c r="A1003"/>
      <c r="B1003"/>
      <c r="C1003"/>
      <c r="D1003"/>
      <c r="E1003"/>
    </row>
    <row r="1004" spans="1:5" ht="16.5" thickTop="1" thickBot="1" x14ac:dyDescent="0.3">
      <c r="A1004"/>
      <c r="B1004"/>
      <c r="C1004"/>
      <c r="D1004"/>
      <c r="E1004"/>
    </row>
    <row r="1005" spans="1:5" ht="16.5" thickTop="1" thickBot="1" x14ac:dyDescent="0.3">
      <c r="A1005"/>
      <c r="B1005"/>
      <c r="C1005"/>
      <c r="D1005"/>
      <c r="E1005"/>
    </row>
    <row r="1006" spans="1:5" ht="16.5" thickTop="1" thickBot="1" x14ac:dyDescent="0.3">
      <c r="A1006"/>
      <c r="B1006"/>
      <c r="C1006"/>
      <c r="D1006"/>
      <c r="E1006"/>
    </row>
    <row r="1007" spans="1:5" ht="16.5" thickTop="1" thickBot="1" x14ac:dyDescent="0.3">
      <c r="A1007"/>
      <c r="B1007"/>
      <c r="C1007"/>
      <c r="D1007"/>
      <c r="E1007"/>
    </row>
    <row r="1008" spans="1:5" ht="16.5" thickTop="1" thickBot="1" x14ac:dyDescent="0.3">
      <c r="A1008"/>
      <c r="B1008"/>
      <c r="C1008"/>
      <c r="D1008"/>
      <c r="E1008"/>
    </row>
    <row r="1009" spans="1:5" ht="16.5" thickTop="1" thickBot="1" x14ac:dyDescent="0.3">
      <c r="A1009"/>
      <c r="B1009"/>
      <c r="C1009"/>
      <c r="D1009"/>
      <c r="E1009"/>
    </row>
    <row r="1010" spans="1:5" ht="16.5" thickTop="1" thickBot="1" x14ac:dyDescent="0.3">
      <c r="A1010"/>
      <c r="B1010"/>
      <c r="C1010"/>
      <c r="D1010"/>
      <c r="E1010"/>
    </row>
    <row r="1011" spans="1:5" ht="16.5" thickTop="1" thickBot="1" x14ac:dyDescent="0.3">
      <c r="A1011"/>
      <c r="B1011"/>
      <c r="C1011"/>
      <c r="D1011"/>
      <c r="E1011"/>
    </row>
    <row r="1012" spans="1:5" ht="16.5" thickTop="1" thickBot="1" x14ac:dyDescent="0.3">
      <c r="A1012"/>
      <c r="B1012"/>
      <c r="C1012"/>
      <c r="D1012"/>
      <c r="E1012"/>
    </row>
    <row r="1013" spans="1:5" ht="16.5" thickTop="1" thickBot="1" x14ac:dyDescent="0.3">
      <c r="A1013"/>
      <c r="B1013"/>
      <c r="C1013"/>
      <c r="D1013"/>
      <c r="E1013"/>
    </row>
    <row r="1014" spans="1:5" ht="16.5" thickTop="1" thickBot="1" x14ac:dyDescent="0.3">
      <c r="A1014"/>
      <c r="B1014"/>
      <c r="C1014"/>
      <c r="D1014"/>
      <c r="E1014"/>
    </row>
    <row r="1015" spans="1:5" ht="16.5" thickTop="1" thickBot="1" x14ac:dyDescent="0.3">
      <c r="A1015"/>
      <c r="B1015"/>
      <c r="C1015"/>
      <c r="D1015"/>
      <c r="E1015"/>
    </row>
    <row r="1016" spans="1:5" ht="16.5" thickTop="1" thickBot="1" x14ac:dyDescent="0.3">
      <c r="A1016"/>
      <c r="B1016"/>
      <c r="C1016"/>
      <c r="D1016"/>
      <c r="E1016"/>
    </row>
    <row r="1017" spans="1:5" ht="16.5" thickTop="1" thickBot="1" x14ac:dyDescent="0.3">
      <c r="A1017"/>
      <c r="B1017"/>
      <c r="C1017"/>
      <c r="D1017"/>
      <c r="E1017"/>
    </row>
    <row r="1018" spans="1:5" ht="16.5" thickTop="1" thickBot="1" x14ac:dyDescent="0.3">
      <c r="A1018"/>
      <c r="B1018"/>
      <c r="C1018"/>
      <c r="D1018"/>
      <c r="E1018"/>
    </row>
    <row r="1019" spans="1:5" ht="16.5" thickTop="1" thickBot="1" x14ac:dyDescent="0.3">
      <c r="A1019"/>
      <c r="B1019"/>
      <c r="C1019"/>
      <c r="D1019"/>
      <c r="E1019"/>
    </row>
    <row r="1020" spans="1:5" ht="16.5" thickTop="1" thickBot="1" x14ac:dyDescent="0.3">
      <c r="A1020"/>
      <c r="B1020"/>
      <c r="C1020"/>
      <c r="D1020"/>
      <c r="E1020"/>
    </row>
    <row r="1021" spans="1:5" ht="16.5" thickTop="1" thickBot="1" x14ac:dyDescent="0.3">
      <c r="A1021"/>
      <c r="B1021"/>
      <c r="C1021"/>
      <c r="D1021"/>
      <c r="E1021"/>
    </row>
    <row r="1022" spans="1:5" ht="16.5" thickTop="1" thickBot="1" x14ac:dyDescent="0.3">
      <c r="A1022"/>
      <c r="B1022"/>
      <c r="C1022"/>
      <c r="D1022"/>
      <c r="E1022"/>
    </row>
    <row r="1023" spans="1:5" ht="16.5" thickTop="1" thickBot="1" x14ac:dyDescent="0.3">
      <c r="A1023"/>
      <c r="B1023"/>
      <c r="C1023"/>
      <c r="D1023"/>
      <c r="E1023"/>
    </row>
    <row r="1024" spans="1:5" ht="16.5" thickTop="1" thickBot="1" x14ac:dyDescent="0.3">
      <c r="A1024"/>
      <c r="B1024"/>
      <c r="C1024"/>
      <c r="D1024"/>
      <c r="E1024"/>
    </row>
    <row r="1025" spans="1:5" ht="16.5" thickTop="1" thickBot="1" x14ac:dyDescent="0.3">
      <c r="A1025"/>
      <c r="B1025"/>
      <c r="C1025"/>
      <c r="D1025"/>
      <c r="E1025"/>
    </row>
    <row r="1026" spans="1:5" ht="16.5" thickTop="1" thickBot="1" x14ac:dyDescent="0.3">
      <c r="A1026"/>
      <c r="B1026"/>
      <c r="C1026"/>
      <c r="D1026"/>
      <c r="E1026"/>
    </row>
    <row r="1027" spans="1:5" ht="16.5" thickTop="1" thickBot="1" x14ac:dyDescent="0.3">
      <c r="A1027"/>
      <c r="B1027"/>
      <c r="C1027"/>
      <c r="D1027"/>
      <c r="E1027"/>
    </row>
    <row r="1028" spans="1:5" ht="16.5" thickTop="1" thickBot="1" x14ac:dyDescent="0.3">
      <c r="A1028"/>
      <c r="B1028"/>
      <c r="C1028"/>
      <c r="D1028"/>
      <c r="E1028"/>
    </row>
    <row r="1029" spans="1:5" ht="16.5" thickTop="1" thickBot="1" x14ac:dyDescent="0.3">
      <c r="A1029"/>
      <c r="B1029"/>
      <c r="C1029"/>
      <c r="D1029"/>
      <c r="E1029"/>
    </row>
    <row r="1030" spans="1:5" ht="16.5" thickTop="1" thickBot="1" x14ac:dyDescent="0.3">
      <c r="A1030"/>
      <c r="B1030"/>
      <c r="C1030"/>
      <c r="D1030"/>
      <c r="E1030"/>
    </row>
    <row r="1031" spans="1:5" ht="16.5" thickTop="1" thickBot="1" x14ac:dyDescent="0.3">
      <c r="A1031"/>
      <c r="B1031"/>
      <c r="C1031"/>
      <c r="D1031"/>
      <c r="E1031"/>
    </row>
    <row r="1032" spans="1:5" ht="16.5" thickTop="1" thickBot="1" x14ac:dyDescent="0.3">
      <c r="A1032"/>
      <c r="B1032"/>
      <c r="C1032"/>
      <c r="D1032"/>
      <c r="E1032"/>
    </row>
    <row r="1033" spans="1:5" ht="16.5" thickTop="1" thickBot="1" x14ac:dyDescent="0.3">
      <c r="A1033"/>
      <c r="B1033"/>
      <c r="C1033"/>
      <c r="D1033"/>
      <c r="E1033"/>
    </row>
    <row r="1034" spans="1:5" ht="16.5" thickTop="1" thickBot="1" x14ac:dyDescent="0.3">
      <c r="A1034"/>
      <c r="B1034"/>
      <c r="C1034"/>
      <c r="D1034"/>
      <c r="E1034"/>
    </row>
    <row r="1035" spans="1:5" ht="16.5" thickTop="1" thickBot="1" x14ac:dyDescent="0.3">
      <c r="A1035"/>
      <c r="B1035"/>
      <c r="C1035"/>
      <c r="D1035"/>
      <c r="E1035"/>
    </row>
    <row r="1036" spans="1:5" ht="16.5" thickTop="1" thickBot="1" x14ac:dyDescent="0.3">
      <c r="A1036"/>
      <c r="B1036"/>
      <c r="C1036"/>
      <c r="D1036"/>
      <c r="E1036"/>
    </row>
    <row r="1037" spans="1:5" ht="16.5" thickTop="1" thickBot="1" x14ac:dyDescent="0.3">
      <c r="A1037"/>
      <c r="B1037"/>
      <c r="C1037"/>
      <c r="D1037"/>
      <c r="E1037"/>
    </row>
    <row r="1038" spans="1:5" ht="16.5" thickTop="1" thickBot="1" x14ac:dyDescent="0.3">
      <c r="A1038"/>
      <c r="B1038"/>
      <c r="C1038"/>
      <c r="D1038"/>
      <c r="E1038"/>
    </row>
    <row r="1039" spans="1:5" ht="16.5" thickTop="1" thickBot="1" x14ac:dyDescent="0.3">
      <c r="A1039"/>
      <c r="B1039"/>
      <c r="C1039"/>
      <c r="D1039"/>
      <c r="E1039"/>
    </row>
    <row r="1040" spans="1:5" ht="16.5" thickTop="1" thickBot="1" x14ac:dyDescent="0.3">
      <c r="A1040"/>
      <c r="B1040"/>
      <c r="C1040"/>
      <c r="D1040"/>
      <c r="E1040"/>
    </row>
    <row r="1041" spans="1:5" ht="16.5" thickTop="1" thickBot="1" x14ac:dyDescent="0.3">
      <c r="A1041"/>
      <c r="B1041"/>
      <c r="C1041"/>
      <c r="D1041"/>
      <c r="E1041"/>
    </row>
    <row r="1042" spans="1:5" ht="16.5" thickTop="1" thickBot="1" x14ac:dyDescent="0.3">
      <c r="A1042"/>
      <c r="B1042"/>
      <c r="C1042"/>
      <c r="D1042"/>
      <c r="E1042"/>
    </row>
    <row r="1043" spans="1:5" ht="16.5" thickTop="1" thickBot="1" x14ac:dyDescent="0.3">
      <c r="A1043"/>
      <c r="B1043"/>
      <c r="C1043"/>
      <c r="D1043"/>
      <c r="E1043"/>
    </row>
    <row r="1044" spans="1:5" ht="16.5" thickTop="1" thickBot="1" x14ac:dyDescent="0.3">
      <c r="A1044"/>
      <c r="B1044"/>
      <c r="C1044"/>
      <c r="D1044"/>
      <c r="E1044"/>
    </row>
    <row r="1045" spans="1:5" ht="16.5" thickTop="1" thickBot="1" x14ac:dyDescent="0.3">
      <c r="A1045"/>
      <c r="B1045"/>
      <c r="C1045"/>
      <c r="D1045"/>
      <c r="E1045"/>
    </row>
    <row r="1046" spans="1:5" ht="16.5" thickTop="1" thickBot="1" x14ac:dyDescent="0.3">
      <c r="A1046"/>
      <c r="B1046"/>
      <c r="C1046"/>
      <c r="D1046"/>
      <c r="E1046"/>
    </row>
    <row r="1047" spans="1:5" ht="16.5" thickTop="1" thickBot="1" x14ac:dyDescent="0.3">
      <c r="A1047"/>
      <c r="B1047"/>
      <c r="C1047"/>
      <c r="D1047"/>
      <c r="E1047"/>
    </row>
    <row r="1048" spans="1:5" ht="16.5" thickTop="1" thickBot="1" x14ac:dyDescent="0.3">
      <c r="A1048"/>
      <c r="B1048"/>
      <c r="C1048"/>
      <c r="D1048"/>
      <c r="E1048"/>
    </row>
    <row r="1049" spans="1:5" ht="16.5" thickTop="1" thickBot="1" x14ac:dyDescent="0.3">
      <c r="A1049"/>
      <c r="B1049"/>
      <c r="C1049"/>
      <c r="D1049"/>
      <c r="E1049"/>
    </row>
    <row r="1050" spans="1:5" ht="16.5" thickTop="1" thickBot="1" x14ac:dyDescent="0.3">
      <c r="A1050"/>
      <c r="B1050"/>
      <c r="C1050"/>
      <c r="D1050"/>
      <c r="E1050"/>
    </row>
    <row r="1051" spans="1:5" ht="16.5" thickTop="1" thickBot="1" x14ac:dyDescent="0.3">
      <c r="A1051"/>
      <c r="B1051"/>
      <c r="C1051"/>
      <c r="D1051"/>
      <c r="E1051"/>
    </row>
    <row r="1052" spans="1:5" ht="16.5" thickTop="1" thickBot="1" x14ac:dyDescent="0.3">
      <c r="A1052"/>
      <c r="B1052"/>
      <c r="C1052"/>
      <c r="D1052"/>
      <c r="E1052"/>
    </row>
    <row r="1053" spans="1:5" ht="16.5" thickTop="1" thickBot="1" x14ac:dyDescent="0.3">
      <c r="A1053"/>
      <c r="B1053"/>
      <c r="C1053"/>
      <c r="D1053"/>
      <c r="E1053"/>
    </row>
    <row r="1054" spans="1:5" ht="16.5" thickTop="1" thickBot="1" x14ac:dyDescent="0.3">
      <c r="A1054"/>
      <c r="B1054"/>
      <c r="C1054"/>
      <c r="D1054"/>
      <c r="E1054"/>
    </row>
    <row r="1055" spans="1:5" ht="16.5" thickTop="1" thickBot="1" x14ac:dyDescent="0.3">
      <c r="A1055"/>
      <c r="B1055"/>
      <c r="C1055"/>
      <c r="D1055"/>
      <c r="E1055"/>
    </row>
    <row r="1056" spans="1:5" ht="16.5" thickTop="1" thickBot="1" x14ac:dyDescent="0.3">
      <c r="A1056"/>
      <c r="B1056"/>
      <c r="C1056"/>
      <c r="D1056"/>
      <c r="E1056"/>
    </row>
    <row r="1057" spans="1:5" ht="16.5" thickTop="1" thickBot="1" x14ac:dyDescent="0.3">
      <c r="A1057"/>
      <c r="B1057"/>
      <c r="C1057"/>
      <c r="D1057"/>
      <c r="E1057"/>
    </row>
    <row r="1058" spans="1:5" ht="16.5" thickTop="1" thickBot="1" x14ac:dyDescent="0.3">
      <c r="A1058"/>
      <c r="B1058"/>
      <c r="C1058"/>
      <c r="D1058"/>
      <c r="E1058"/>
    </row>
    <row r="1059" spans="1:5" ht="16.5" thickTop="1" thickBot="1" x14ac:dyDescent="0.3">
      <c r="A1059"/>
      <c r="B1059"/>
      <c r="C1059"/>
      <c r="D1059"/>
      <c r="E1059"/>
    </row>
    <row r="1060" spans="1:5" ht="16.5" thickTop="1" thickBot="1" x14ac:dyDescent="0.3">
      <c r="A1060"/>
      <c r="B1060"/>
      <c r="C1060"/>
      <c r="D1060"/>
      <c r="E1060"/>
    </row>
    <row r="1061" spans="1:5" ht="16.5" thickTop="1" thickBot="1" x14ac:dyDescent="0.3">
      <c r="A1061"/>
      <c r="B1061"/>
      <c r="C1061"/>
      <c r="D1061"/>
      <c r="E1061"/>
    </row>
    <row r="1062" spans="1:5" ht="16.5" thickTop="1" thickBot="1" x14ac:dyDescent="0.3">
      <c r="A1062"/>
      <c r="B1062"/>
      <c r="C1062"/>
      <c r="D1062"/>
      <c r="E1062"/>
    </row>
    <row r="1063" spans="1:5" ht="16.5" thickTop="1" thickBot="1" x14ac:dyDescent="0.3">
      <c r="A1063"/>
      <c r="B1063"/>
      <c r="C1063"/>
      <c r="D1063"/>
      <c r="E1063"/>
    </row>
    <row r="1064" spans="1:5" ht="16.5" thickTop="1" thickBot="1" x14ac:dyDescent="0.3">
      <c r="A1064"/>
      <c r="B1064"/>
      <c r="C1064"/>
      <c r="D1064"/>
      <c r="E1064"/>
    </row>
    <row r="1065" spans="1:5" ht="16.5" thickTop="1" thickBot="1" x14ac:dyDescent="0.3">
      <c r="A1065"/>
      <c r="B1065"/>
      <c r="C1065"/>
      <c r="D1065"/>
      <c r="E1065"/>
    </row>
    <row r="1066" spans="1:5" ht="16.5" thickTop="1" thickBot="1" x14ac:dyDescent="0.3">
      <c r="A1066"/>
      <c r="B1066"/>
      <c r="C1066"/>
      <c r="D1066"/>
      <c r="E1066"/>
    </row>
    <row r="1067" spans="1:5" ht="16.5" thickTop="1" thickBot="1" x14ac:dyDescent="0.3">
      <c r="A1067"/>
      <c r="B1067"/>
      <c r="C1067"/>
      <c r="D1067"/>
      <c r="E1067"/>
    </row>
    <row r="1068" spans="1:5" ht="16.5" thickTop="1" thickBot="1" x14ac:dyDescent="0.3">
      <c r="A1068"/>
      <c r="B1068"/>
      <c r="C1068"/>
      <c r="D1068"/>
      <c r="E1068"/>
    </row>
    <row r="1069" spans="1:5" ht="16.5" thickTop="1" thickBot="1" x14ac:dyDescent="0.3">
      <c r="A1069"/>
      <c r="B1069"/>
      <c r="C1069"/>
      <c r="D1069"/>
      <c r="E1069"/>
    </row>
    <row r="1070" spans="1:5" ht="16.5" thickTop="1" thickBot="1" x14ac:dyDescent="0.3">
      <c r="A1070"/>
      <c r="B1070"/>
      <c r="C1070"/>
      <c r="D1070"/>
      <c r="E1070"/>
    </row>
    <row r="1071" spans="1:5" ht="16.5" thickTop="1" thickBot="1" x14ac:dyDescent="0.3">
      <c r="A1071"/>
      <c r="B1071"/>
      <c r="C1071"/>
      <c r="D1071"/>
      <c r="E1071"/>
    </row>
    <row r="1072" spans="1:5" ht="16.5" thickTop="1" thickBot="1" x14ac:dyDescent="0.3">
      <c r="A1072"/>
      <c r="B1072"/>
      <c r="C1072"/>
      <c r="D1072"/>
      <c r="E1072"/>
    </row>
    <row r="1073" spans="1:5" ht="16.5" thickTop="1" thickBot="1" x14ac:dyDescent="0.3">
      <c r="A1073"/>
      <c r="B1073"/>
      <c r="C1073"/>
      <c r="D1073"/>
      <c r="E1073"/>
    </row>
    <row r="1074" spans="1:5" ht="16.5" thickTop="1" thickBot="1" x14ac:dyDescent="0.3">
      <c r="A1074"/>
      <c r="B1074"/>
      <c r="C1074"/>
      <c r="D1074"/>
      <c r="E1074"/>
    </row>
    <row r="1075" spans="1:5" ht="16.5" thickTop="1" thickBot="1" x14ac:dyDescent="0.3">
      <c r="A1075"/>
      <c r="B1075"/>
      <c r="C1075"/>
      <c r="D1075"/>
      <c r="E1075"/>
    </row>
    <row r="1076" spans="1:5" ht="16.5" thickTop="1" thickBot="1" x14ac:dyDescent="0.3">
      <c r="A1076"/>
      <c r="B1076"/>
      <c r="C1076"/>
      <c r="D1076"/>
      <c r="E1076"/>
    </row>
    <row r="1077" spans="1:5" ht="16.5" thickTop="1" thickBot="1" x14ac:dyDescent="0.3">
      <c r="A1077"/>
      <c r="B1077"/>
      <c r="C1077"/>
      <c r="D1077"/>
      <c r="E1077"/>
    </row>
    <row r="1078" spans="1:5" ht="16.5" thickTop="1" thickBot="1" x14ac:dyDescent="0.3">
      <c r="A1078"/>
      <c r="B1078"/>
      <c r="C1078"/>
      <c r="D1078"/>
      <c r="E1078"/>
    </row>
    <row r="1079" spans="1:5" ht="16.5" thickTop="1" thickBot="1" x14ac:dyDescent="0.3">
      <c r="A1079"/>
      <c r="B1079"/>
      <c r="C1079"/>
      <c r="D1079"/>
      <c r="E1079"/>
    </row>
    <row r="1080" spans="1:5" ht="16.5" thickTop="1" thickBot="1" x14ac:dyDescent="0.3">
      <c r="A1080"/>
      <c r="B1080"/>
      <c r="C1080"/>
      <c r="D1080"/>
      <c r="E1080"/>
    </row>
    <row r="1081" spans="1:5" ht="16.5" thickTop="1" thickBot="1" x14ac:dyDescent="0.3">
      <c r="A1081"/>
      <c r="B1081"/>
      <c r="C1081"/>
      <c r="D1081"/>
      <c r="E1081"/>
    </row>
    <row r="1082" spans="1:5" ht="15.75" thickTop="1" x14ac:dyDescent="0.25"/>
  </sheetData>
  <sheetProtection algorithmName="SHA-512" hashValue="ojyNJlfXYzgzYIAEa/8v16t1XJk0chu6mRxZ6/Sfjll8BCC5pQJs7D6eBlFqtfZTdX8/KajYr5yYMpwS2iJsMw==" saltValue="J4RTDjoNMHYdmQ+Jl+4Paw==" spinCount="100000" sheet="1" objects="1" scenarios="1"/>
  <mergeCells count="3">
    <mergeCell ref="A4:D4"/>
    <mergeCell ref="A8:E8"/>
    <mergeCell ref="A9:E9"/>
  </mergeCells>
  <printOptions horizontalCentered="1"/>
  <pageMargins left="0.59055118110236227" right="0.59055118110236227" top="0.59055118110236227" bottom="0.59055118110236227" header="0" footer="0"/>
  <pageSetup paperSize="9" scale="96" orientation="portrait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4">
    <tabColor theme="6" tint="0.59999389629810485"/>
    <pageSetUpPr fitToPage="1"/>
  </sheetPr>
  <dimension ref="A1:M556"/>
  <sheetViews>
    <sheetView showGridLines="0" zoomScaleNormal="100" workbookViewId="0">
      <pane ySplit="13" topLeftCell="A14" activePane="bottomLeft" state="frozen"/>
      <selection pane="bottomLeft" activeCell="A7" sqref="A7"/>
    </sheetView>
  </sheetViews>
  <sheetFormatPr defaultColWidth="9.140625" defaultRowHeight="15" x14ac:dyDescent="0.25"/>
  <cols>
    <col min="1" max="1" width="11" style="13" customWidth="1"/>
    <col min="2" max="4" width="9.42578125" style="13" bestFit="1" customWidth="1"/>
    <col min="5" max="5" width="14" style="13" customWidth="1"/>
    <col min="6" max="6" width="9.140625" style="13"/>
    <col min="7" max="7" width="12.5703125" style="13" customWidth="1"/>
    <col min="8" max="10" width="9.42578125" style="13" bestFit="1" customWidth="1"/>
    <col min="11" max="11" width="12.42578125" style="13" customWidth="1"/>
    <col min="12" max="16384" width="9.140625" style="13"/>
  </cols>
  <sheetData>
    <row r="1" spans="1:12" x14ac:dyDescent="0.25">
      <c r="A1" s="89"/>
      <c r="B1" s="89"/>
    </row>
    <row r="2" spans="1:12" ht="15.75" x14ac:dyDescent="0.25">
      <c r="A2" s="81" t="s">
        <v>109</v>
      </c>
      <c r="B2" s="213"/>
      <c r="C2" s="218"/>
      <c r="D2" s="218"/>
      <c r="E2" s="218"/>
    </row>
    <row r="3" spans="1:12" x14ac:dyDescent="0.25">
      <c r="A3" s="233" t="s">
        <v>110</v>
      </c>
      <c r="B3" s="140"/>
      <c r="C3" s="217"/>
      <c r="D3" s="217"/>
      <c r="E3" s="217"/>
      <c r="F3" s="217"/>
    </row>
    <row r="4" spans="1:12" x14ac:dyDescent="0.25">
      <c r="A4" s="11"/>
      <c r="B4" s="11"/>
      <c r="C4" s="11"/>
      <c r="D4" s="11"/>
    </row>
    <row r="5" spans="1:12" s="14" customFormat="1" ht="12.75" x14ac:dyDescent="0.2">
      <c r="A5" s="205" t="s">
        <v>254</v>
      </c>
    </row>
    <row r="6" spans="1:12" s="14" customFormat="1" ht="12.75" x14ac:dyDescent="0.2">
      <c r="A6" s="105" t="str">
        <f>+'Preços por combustível'!A6</f>
        <v>Última atualização: 13 de maio de 2025</v>
      </c>
    </row>
    <row r="7" spans="1:12" s="14" customFormat="1" ht="12.75" x14ac:dyDescent="0.2"/>
    <row r="8" spans="1:12" s="14" customFormat="1" ht="13.5" customHeight="1" x14ac:dyDescent="0.25">
      <c r="A8" s="289" t="s">
        <v>301</v>
      </c>
      <c r="B8" s="289"/>
      <c r="C8" s="289"/>
      <c r="D8" s="289"/>
      <c r="E8" s="289"/>
      <c r="F8" s="289"/>
      <c r="G8" s="289"/>
      <c r="H8" s="289"/>
      <c r="I8" s="289"/>
      <c r="J8" s="289"/>
      <c r="K8" s="289"/>
    </row>
    <row r="9" spans="1:12" s="14" customFormat="1" ht="13.5" customHeight="1" thickBot="1" x14ac:dyDescent="0.25">
      <c r="A9" s="293" t="s">
        <v>217</v>
      </c>
      <c r="B9" s="293"/>
      <c r="C9" s="293"/>
      <c r="D9" s="293"/>
      <c r="E9" s="293"/>
      <c r="F9" s="293"/>
      <c r="G9" s="293"/>
      <c r="H9" s="293"/>
      <c r="I9" s="293"/>
      <c r="J9" s="293"/>
      <c r="K9" s="293"/>
    </row>
    <row r="10" spans="1:12" s="14" customFormat="1" ht="14.25" thickTop="1" thickBot="1" x14ac:dyDescent="0.25">
      <c r="A10" s="98"/>
      <c r="B10" s="98"/>
      <c r="C10" s="109"/>
      <c r="D10" s="98"/>
      <c r="E10" s="98"/>
      <c r="F10" s="98"/>
      <c r="G10" s="98"/>
      <c r="H10" s="98"/>
      <c r="I10" s="98"/>
      <c r="J10" s="98"/>
      <c r="K10" s="98"/>
    </row>
    <row r="11" spans="1:12" s="14" customFormat="1" ht="14.25" thickTop="1" thickBot="1" x14ac:dyDescent="0.25">
      <c r="A11" s="97"/>
      <c r="B11" s="290" t="s">
        <v>57</v>
      </c>
      <c r="C11" s="291"/>
      <c r="D11" s="291"/>
      <c r="E11" s="292"/>
      <c r="F11" s="98"/>
      <c r="G11" s="97"/>
      <c r="H11" s="290" t="s">
        <v>17</v>
      </c>
      <c r="I11" s="291"/>
      <c r="J11" s="291"/>
      <c r="K11" s="292"/>
    </row>
    <row r="12" spans="1:12" s="14" customFormat="1" ht="14.25" thickTop="1" thickBot="1" x14ac:dyDescent="0.25">
      <c r="B12" s="114" t="s">
        <v>1</v>
      </c>
      <c r="C12" s="114" t="s">
        <v>2</v>
      </c>
      <c r="D12" s="114" t="s">
        <v>3</v>
      </c>
      <c r="E12" s="114" t="s">
        <v>4</v>
      </c>
      <c r="H12" s="114" t="s">
        <v>1</v>
      </c>
      <c r="I12" s="114" t="s">
        <v>2</v>
      </c>
      <c r="J12" s="114" t="s">
        <v>3</v>
      </c>
      <c r="K12" s="114" t="s">
        <v>4</v>
      </c>
    </row>
    <row r="13" spans="1:12" s="14" customFormat="1" ht="14.25" thickTop="1" thickBot="1" x14ac:dyDescent="0.25">
      <c r="A13" s="95" t="s">
        <v>0</v>
      </c>
      <c r="B13" s="204" t="s">
        <v>240</v>
      </c>
      <c r="C13" s="204" t="s">
        <v>240</v>
      </c>
      <c r="D13" s="204" t="s">
        <v>240</v>
      </c>
      <c r="E13" s="204" t="s">
        <v>240</v>
      </c>
      <c r="G13" s="95" t="s">
        <v>0</v>
      </c>
      <c r="H13" s="204" t="s">
        <v>240</v>
      </c>
      <c r="I13" s="204" t="s">
        <v>240</v>
      </c>
      <c r="J13" s="204" t="s">
        <v>240</v>
      </c>
      <c r="K13" s="204" t="s">
        <v>240</v>
      </c>
    </row>
    <row r="14" spans="1:12" s="14" customFormat="1" ht="14.25" thickTop="1" thickBot="1" x14ac:dyDescent="0.25">
      <c r="A14" s="96">
        <v>45789</v>
      </c>
      <c r="B14" s="7">
        <f>E14-D14-C14</f>
        <v>0.71794789502219492</v>
      </c>
      <c r="C14" s="7">
        <v>0.50400332448999996</v>
      </c>
      <c r="D14" s="7">
        <f>+E14*0.23/1.23</f>
        <v>0.28104878048780491</v>
      </c>
      <c r="E14" s="99">
        <v>1.5029999999999999</v>
      </c>
      <c r="F14" s="241"/>
      <c r="G14" s="96">
        <f t="shared" ref="G14" si="0">+A14</f>
        <v>45789</v>
      </c>
      <c r="H14" s="7">
        <f>K14-J14-I14</f>
        <v>0.72011342338544715</v>
      </c>
      <c r="I14" s="7">
        <v>0.63435812133000002</v>
      </c>
      <c r="J14" s="7">
        <f t="shared" ref="J14" si="1">+K14*0.23/1.23</f>
        <v>0.31152845528455286</v>
      </c>
      <c r="K14" s="99">
        <v>1.6659999999999999</v>
      </c>
      <c r="L14" s="241"/>
    </row>
    <row r="15" spans="1:12" s="14" customFormat="1" ht="14.25" thickTop="1" thickBot="1" x14ac:dyDescent="0.25">
      <c r="A15" s="96">
        <v>45782</v>
      </c>
      <c r="B15" s="7">
        <f>E15-D15-C15</f>
        <v>0.72607797632300808</v>
      </c>
      <c r="C15" s="7">
        <v>0.50400332448999996</v>
      </c>
      <c r="D15" s="7">
        <f>+E15*0.23/1.23</f>
        <v>0.28291869918699186</v>
      </c>
      <c r="E15" s="99">
        <v>1.5129999999999999</v>
      </c>
      <c r="F15" s="241"/>
      <c r="G15" s="96">
        <f t="shared" ref="G15" si="2">+A15</f>
        <v>45782</v>
      </c>
      <c r="H15" s="7">
        <f>K15-J15-I15</f>
        <v>0.72092643151552838</v>
      </c>
      <c r="I15" s="7">
        <v>0.63435812133000002</v>
      </c>
      <c r="J15" s="7">
        <f t="shared" ref="J15" si="3">+K15*0.23/1.23</f>
        <v>0.31171544715447158</v>
      </c>
      <c r="K15" s="99">
        <v>1.667</v>
      </c>
      <c r="L15" s="241"/>
    </row>
    <row r="16" spans="1:12" s="14" customFormat="1" ht="14.25" thickTop="1" thickBot="1" x14ac:dyDescent="0.25">
      <c r="A16" s="96">
        <v>45775</v>
      </c>
      <c r="B16" s="7">
        <f>E16-D16-C16</f>
        <v>0.74152513079455296</v>
      </c>
      <c r="C16" s="7">
        <v>0.50400332448999996</v>
      </c>
      <c r="D16" s="7">
        <f>+E16*0.23/1.23</f>
        <v>0.28647154471544717</v>
      </c>
      <c r="E16" s="99">
        <v>1.532</v>
      </c>
      <c r="F16" s="241"/>
      <c r="G16" s="96">
        <f t="shared" ref="G16" si="4">+A16</f>
        <v>45775</v>
      </c>
      <c r="H16" s="7">
        <f>K16-J16-I16</f>
        <v>0.73718659411715448</v>
      </c>
      <c r="I16" s="7">
        <v>0.63435812133000002</v>
      </c>
      <c r="J16" s="7">
        <f t="shared" ref="J16" si="5">+K16*0.23/1.23</f>
        <v>0.31545528455284555</v>
      </c>
      <c r="K16" s="99">
        <v>1.6870000000000001</v>
      </c>
      <c r="L16" s="241"/>
    </row>
    <row r="17" spans="1:12" s="14" customFormat="1" ht="14.25" thickTop="1" thickBot="1" x14ac:dyDescent="0.25">
      <c r="A17" s="96">
        <v>45768</v>
      </c>
      <c r="B17" s="7">
        <f>E17-D17-C17</f>
        <v>0.73095602510349589</v>
      </c>
      <c r="C17" s="7">
        <v>0.50400332448999996</v>
      </c>
      <c r="D17" s="7">
        <f>+E17*0.23/1.23</f>
        <v>0.28404065040650406</v>
      </c>
      <c r="E17" s="99">
        <v>1.5189999999999999</v>
      </c>
      <c r="F17" s="241"/>
      <c r="G17" s="96">
        <f t="shared" ref="G17" si="6">+A17</f>
        <v>45768</v>
      </c>
      <c r="H17" s="7">
        <f>K17-J17-I17</f>
        <v>0.72661748842609741</v>
      </c>
      <c r="I17" s="7">
        <v>0.63435812133000002</v>
      </c>
      <c r="J17" s="7">
        <f t="shared" ref="J17" si="7">+K17*0.23/1.23</f>
        <v>0.31302439024390244</v>
      </c>
      <c r="K17" s="99">
        <v>1.6739999999999999</v>
      </c>
      <c r="L17" s="241"/>
    </row>
    <row r="18" spans="1:12" s="14" customFormat="1" ht="14.25" thickTop="1" thickBot="1" x14ac:dyDescent="0.25">
      <c r="A18" s="96">
        <v>45761</v>
      </c>
      <c r="B18" s="7">
        <f t="shared" ref="B18" si="8">E18-D18-C18</f>
        <v>0.73908610640430883</v>
      </c>
      <c r="C18" s="7">
        <f>+'Decomposição das taxas'!M17</f>
        <v>0.50400332448999996</v>
      </c>
      <c r="D18" s="7">
        <f t="shared" ref="D18" si="9">+E18*0.23/1.23</f>
        <v>0.28591056910569107</v>
      </c>
      <c r="E18" s="99">
        <v>1.5289999999999999</v>
      </c>
      <c r="F18" s="241"/>
      <c r="G18" s="96">
        <f t="shared" ref="G18" si="10">+A18</f>
        <v>45761</v>
      </c>
      <c r="H18" s="7">
        <f t="shared" ref="H18" si="11">K18-J18-I18</f>
        <v>0.73230854533666667</v>
      </c>
      <c r="I18" s="7">
        <f>+'Decomposição das taxas'!G17</f>
        <v>0.63435812133000002</v>
      </c>
      <c r="J18" s="7">
        <f t="shared" ref="J18" si="12">+K18*0.23/1.23</f>
        <v>0.31433333333333335</v>
      </c>
      <c r="K18" s="99">
        <v>1.681</v>
      </c>
    </row>
    <row r="19" spans="1:12" s="14" customFormat="1" ht="14.25" thickTop="1" thickBot="1" x14ac:dyDescent="0.25">
      <c r="A19" s="96">
        <v>45754</v>
      </c>
      <c r="B19" s="7">
        <f t="shared" ref="B19" si="13">E19-D19-C19</f>
        <v>0.78648398287804888</v>
      </c>
      <c r="C19" s="7">
        <f>+'Decomposição das taxas'!M18</f>
        <v>0.50400382199999993</v>
      </c>
      <c r="D19" s="7">
        <f t="shared" ref="D19" si="14">+E19*0.23/1.23</f>
        <v>0.29681219512195123</v>
      </c>
      <c r="E19" s="99">
        <v>1.5872999999999999</v>
      </c>
      <c r="F19" s="241"/>
      <c r="G19" s="96">
        <f t="shared" ref="G19" si="15">+A19</f>
        <v>45754</v>
      </c>
      <c r="H19" s="7">
        <f t="shared" ref="H19" si="16">K19-J19-I19</f>
        <v>0.7835222048617887</v>
      </c>
      <c r="I19" s="7">
        <f>+'Decomposição das taxas'!G18</f>
        <v>0.634363974</v>
      </c>
      <c r="J19" s="7">
        <f t="shared" ref="J19" si="17">+K19*0.23/1.23</f>
        <v>0.32611382113821141</v>
      </c>
      <c r="K19" s="99">
        <v>1.744</v>
      </c>
    </row>
    <row r="20" spans="1:12" s="14" customFormat="1" ht="14.25" thickTop="1" thickBot="1" x14ac:dyDescent="0.25">
      <c r="A20" s="96">
        <v>45747</v>
      </c>
      <c r="B20" s="7">
        <f t="shared" ref="B20" si="18">E20-D20-C20</f>
        <v>0.79518316986991888</v>
      </c>
      <c r="C20" s="7">
        <f>+'Decomposição das taxas'!M18</f>
        <v>0.50400382199999993</v>
      </c>
      <c r="D20" s="7">
        <f t="shared" ref="D20" si="19">+E20*0.23/1.23</f>
        <v>0.29881300813008133</v>
      </c>
      <c r="E20" s="99">
        <v>1.5980000000000001</v>
      </c>
      <c r="F20" s="241"/>
      <c r="G20" s="96">
        <f t="shared" ref="G20" si="20">+A20</f>
        <v>45747</v>
      </c>
      <c r="H20" s="7">
        <f t="shared" ref="H20" si="21">K20-J20-I20</f>
        <v>0.78433521299186992</v>
      </c>
      <c r="I20" s="7">
        <f>+'Decomposição das taxas'!G18</f>
        <v>0.634363974</v>
      </c>
      <c r="J20" s="7">
        <f t="shared" ref="J20" si="22">+K20*0.23/1.23</f>
        <v>0.32630081300813013</v>
      </c>
      <c r="K20" s="99">
        <v>1.7450000000000001</v>
      </c>
    </row>
    <row r="21" spans="1:12" s="14" customFormat="1" ht="14.25" thickTop="1" thickBot="1" x14ac:dyDescent="0.25">
      <c r="A21" s="96">
        <v>45740</v>
      </c>
      <c r="B21" s="7">
        <f t="shared" ref="B21" si="23">E21-D21-C21</f>
        <v>0.78136203165853668</v>
      </c>
      <c r="C21" s="7">
        <f>+'Decomposição das taxas'!M18</f>
        <v>0.50400382199999993</v>
      </c>
      <c r="D21" s="7">
        <f t="shared" ref="D21" si="24">+E21*0.23/1.23</f>
        <v>0.2956341463414634</v>
      </c>
      <c r="E21" s="99">
        <v>1.581</v>
      </c>
      <c r="F21" s="241"/>
      <c r="G21" s="96">
        <f t="shared" ref="G21" si="25">+A21</f>
        <v>45740</v>
      </c>
      <c r="H21" s="7">
        <f t="shared" ref="H21" si="26">K21-J21-I21</f>
        <v>0.75425391217886184</v>
      </c>
      <c r="I21" s="7">
        <f>+'Decomposição das taxas'!G18</f>
        <v>0.634363974</v>
      </c>
      <c r="J21" s="7">
        <f t="shared" ref="J21" si="27">+K21*0.23/1.23</f>
        <v>0.31938211382113824</v>
      </c>
      <c r="K21" s="99">
        <v>1.708</v>
      </c>
    </row>
    <row r="22" spans="1:12" s="14" customFormat="1" ht="14.25" thickTop="1" thickBot="1" x14ac:dyDescent="0.25">
      <c r="A22" s="96">
        <v>45733</v>
      </c>
      <c r="B22" s="7">
        <f t="shared" ref="B22" si="28">E22-D22-C22</f>
        <v>0.78380105604878059</v>
      </c>
      <c r="C22" s="7">
        <f>+'Decomposição das taxas'!M18</f>
        <v>0.50400382199999993</v>
      </c>
      <c r="D22" s="7">
        <f t="shared" ref="D22" si="29">+E22*0.23/1.23</f>
        <v>0.29619512195121955</v>
      </c>
      <c r="E22" s="99">
        <v>1.5840000000000001</v>
      </c>
      <c r="F22" s="241"/>
      <c r="G22" s="96">
        <f t="shared" ref="G22" si="30">+A22</f>
        <v>45733</v>
      </c>
      <c r="H22" s="7">
        <f t="shared" ref="H22" si="31">K22-J22-I22</f>
        <v>0.73961976583739841</v>
      </c>
      <c r="I22" s="7">
        <f>+'Decomposição das taxas'!G18</f>
        <v>0.634363974</v>
      </c>
      <c r="J22" s="7">
        <f t="shared" ref="J22" si="32">+K22*0.23/1.23</f>
        <v>0.31601626016260165</v>
      </c>
      <c r="K22" s="99">
        <v>1.69</v>
      </c>
    </row>
    <row r="23" spans="1:12" s="14" customFormat="1" ht="14.25" thickTop="1" thickBot="1" x14ac:dyDescent="0.25">
      <c r="A23" s="96">
        <v>45726</v>
      </c>
      <c r="B23" s="7">
        <f t="shared" ref="B23" si="33">E23-D23-C23</f>
        <v>0.80168723491056915</v>
      </c>
      <c r="C23" s="7">
        <f>+'Decomposição das taxas'!M18</f>
        <v>0.50400382199999993</v>
      </c>
      <c r="D23" s="7">
        <f t="shared" ref="D23" si="34">+E23*0.23/1.23</f>
        <v>0.30030894308943096</v>
      </c>
      <c r="E23" s="99">
        <v>1.6060000000000001</v>
      </c>
      <c r="F23" s="241"/>
      <c r="G23" s="96">
        <f t="shared" ref="G23" si="35">+A23</f>
        <v>45726</v>
      </c>
      <c r="H23" s="7">
        <f t="shared" ref="H23" si="36">K23-J23-I23</f>
        <v>0.74693683900813013</v>
      </c>
      <c r="I23" s="7">
        <f>+'Decomposição das taxas'!G18</f>
        <v>0.634363974</v>
      </c>
      <c r="J23" s="7">
        <f t="shared" ref="J23" si="37">+K23*0.23/1.23</f>
        <v>0.31769918699186994</v>
      </c>
      <c r="K23" s="99">
        <v>1.6990000000000001</v>
      </c>
    </row>
    <row r="24" spans="1:12" s="14" customFormat="1" ht="14.25" thickTop="1" thickBot="1" x14ac:dyDescent="0.25">
      <c r="A24" s="96">
        <v>45719</v>
      </c>
      <c r="B24" s="7">
        <f t="shared" ref="B24" si="38">E24-D24-C24</f>
        <v>0.83014251946341455</v>
      </c>
      <c r="C24" s="7">
        <f>+'Decomposição das taxas'!M18</f>
        <v>0.50400382199999993</v>
      </c>
      <c r="D24" s="7">
        <f t="shared" ref="D24" si="39">+E24*0.23/1.23</f>
        <v>0.30685365853658542</v>
      </c>
      <c r="E24" s="99">
        <v>1.641</v>
      </c>
      <c r="F24" s="241"/>
      <c r="G24" s="96">
        <f t="shared" ref="G24" si="40">+A24</f>
        <v>45719</v>
      </c>
      <c r="H24" s="7">
        <f t="shared" ref="H24" si="41">K24-J24-I24</f>
        <v>0.78027017234146334</v>
      </c>
      <c r="I24" s="7">
        <f>+'Decomposição das taxas'!G18</f>
        <v>0.634363974</v>
      </c>
      <c r="J24" s="7">
        <f t="shared" ref="J24" si="42">+K24*0.23/1.23</f>
        <v>0.3253658536585366</v>
      </c>
      <c r="K24" s="99">
        <v>1.74</v>
      </c>
    </row>
    <row r="25" spans="1:12" s="14" customFormat="1" ht="14.25" thickTop="1" thickBot="1" x14ac:dyDescent="0.25">
      <c r="A25" s="96">
        <v>45712</v>
      </c>
      <c r="B25" s="7">
        <f t="shared" ref="B25" si="43">E25-D25-C25</f>
        <v>0.84884170645528456</v>
      </c>
      <c r="C25" s="7">
        <f>+'Decomposição das taxas'!M18</f>
        <v>0.50400382199999993</v>
      </c>
      <c r="D25" s="7">
        <f t="shared" ref="D25" si="44">+E25*0.23/1.23</f>
        <v>0.31115447154471548</v>
      </c>
      <c r="E25" s="99">
        <v>1.6639999999999999</v>
      </c>
      <c r="F25" s="241"/>
      <c r="G25" s="96">
        <f t="shared" ref="G25" si="45">+A25</f>
        <v>45712</v>
      </c>
      <c r="H25" s="7">
        <f t="shared" ref="H25" si="46">K25-J25-I25</f>
        <v>0.79815635120325212</v>
      </c>
      <c r="I25" s="7">
        <f>+'Decomposição das taxas'!G18</f>
        <v>0.634363974</v>
      </c>
      <c r="J25" s="7">
        <f t="shared" ref="J25" si="47">+K25*0.23/1.23</f>
        <v>0.329479674796748</v>
      </c>
      <c r="K25" s="99">
        <v>1.762</v>
      </c>
    </row>
    <row r="26" spans="1:12" s="14" customFormat="1" ht="14.25" thickTop="1" thickBot="1" x14ac:dyDescent="0.25">
      <c r="A26" s="96">
        <v>45705</v>
      </c>
      <c r="B26" s="7">
        <f t="shared" ref="B26" si="48">E26-D26-C26</f>
        <v>0.8447766658048782</v>
      </c>
      <c r="C26" s="7">
        <f>+'Decomposição das taxas'!M18</f>
        <v>0.50400382199999993</v>
      </c>
      <c r="D26" s="7">
        <f t="shared" ref="D26" si="49">+E26*0.23/1.23</f>
        <v>0.31021951219512195</v>
      </c>
      <c r="E26" s="99">
        <v>1.659</v>
      </c>
      <c r="F26" s="241"/>
      <c r="G26" s="96">
        <f t="shared" ref="G26" si="50">+A26</f>
        <v>45705</v>
      </c>
      <c r="H26" s="7">
        <f t="shared" ref="H26" si="51">K26-J26-I26</f>
        <v>0.80709944063414629</v>
      </c>
      <c r="I26" s="7">
        <f>+'Decomposição das taxas'!G18</f>
        <v>0.634363974</v>
      </c>
      <c r="J26" s="7">
        <f t="shared" ref="J26" si="52">+K26*0.23/1.23</f>
        <v>0.33153658536585368</v>
      </c>
      <c r="K26" s="99">
        <v>1.7729999999999999</v>
      </c>
    </row>
    <row r="27" spans="1:12" s="14" customFormat="1" ht="14.25" thickTop="1" thickBot="1" x14ac:dyDescent="0.25">
      <c r="A27" s="96">
        <v>45698</v>
      </c>
      <c r="B27" s="7">
        <f t="shared" ref="B27" si="53">E27-D27-C27</f>
        <v>0.83420756011382113</v>
      </c>
      <c r="C27" s="7">
        <f>+'Decomposição das taxas'!M18</f>
        <v>0.50400382199999993</v>
      </c>
      <c r="D27" s="7">
        <f t="shared" ref="D27" si="54">+E27*0.23/1.23</f>
        <v>0.30778861788617884</v>
      </c>
      <c r="E27" s="99">
        <v>1.6459999999999999</v>
      </c>
      <c r="F27" s="241"/>
      <c r="G27" s="96">
        <f t="shared" ref="G27" si="55">+A27</f>
        <v>45698</v>
      </c>
      <c r="H27" s="7">
        <f t="shared" ref="H27" si="56">K27-J27-I27</f>
        <v>0.80628643250406506</v>
      </c>
      <c r="I27" s="7">
        <f>+'Decomposição das taxas'!G18</f>
        <v>0.634363974</v>
      </c>
      <c r="J27" s="7">
        <f t="shared" ref="J27" si="57">+K27*0.23/1.23</f>
        <v>0.33134959349593501</v>
      </c>
      <c r="K27" s="99">
        <v>1.772</v>
      </c>
    </row>
    <row r="28" spans="1:12" s="14" customFormat="1" ht="14.25" thickTop="1" thickBot="1" x14ac:dyDescent="0.25">
      <c r="A28" s="96">
        <v>45691</v>
      </c>
      <c r="B28" s="7">
        <f t="shared" ref="B28" si="58">E28-D28-C28</f>
        <v>0.83339455198373991</v>
      </c>
      <c r="C28" s="7">
        <f>+'Decomposição das taxas'!M18</f>
        <v>0.50400382199999993</v>
      </c>
      <c r="D28" s="7">
        <f t="shared" ref="D28" si="59">+E28*0.23/1.23</f>
        <v>0.30760162601626018</v>
      </c>
      <c r="E28" s="99">
        <v>1.645</v>
      </c>
      <c r="F28" s="241"/>
      <c r="G28" s="96">
        <f t="shared" ref="G28" si="60">+A28</f>
        <v>45691</v>
      </c>
      <c r="H28" s="7">
        <f t="shared" ref="H28" si="61">K28-J28-I28</f>
        <v>0.79896935933333313</v>
      </c>
      <c r="I28" s="7">
        <f>+'Decomposição das taxas'!G18</f>
        <v>0.634363974</v>
      </c>
      <c r="J28" s="7">
        <f t="shared" ref="J28" si="62">+K28*0.23/1.23</f>
        <v>0.32966666666666666</v>
      </c>
      <c r="K28" s="99">
        <v>1.7629999999999999</v>
      </c>
    </row>
    <row r="29" spans="1:12" s="14" customFormat="1" ht="14.25" thickTop="1" thickBot="1" x14ac:dyDescent="0.25">
      <c r="A29" s="96">
        <v>45684</v>
      </c>
      <c r="B29" s="7">
        <f t="shared" ref="B29" si="63">E29-D29-C29</f>
        <v>0.85290674710569114</v>
      </c>
      <c r="C29" s="7">
        <f>+'Decomposição das taxas'!M18</f>
        <v>0.50400382199999993</v>
      </c>
      <c r="D29" s="7">
        <f t="shared" ref="D29" si="64">+E29*0.23/1.23</f>
        <v>0.31208943089430896</v>
      </c>
      <c r="E29" s="99">
        <v>1.669</v>
      </c>
      <c r="F29" s="241"/>
      <c r="G29" s="96">
        <f t="shared" ref="G29" si="65">+A29</f>
        <v>45684</v>
      </c>
      <c r="H29" s="7">
        <f t="shared" ref="H29" si="66">K29-J29-I29</f>
        <v>0.80466041624390239</v>
      </c>
      <c r="I29" s="7">
        <f>+'Decomposição das taxas'!G18</f>
        <v>0.634363974</v>
      </c>
      <c r="J29" s="7">
        <f t="shared" ref="J29" si="67">+K29*0.23/1.23</f>
        <v>0.33097560975609758</v>
      </c>
      <c r="K29" s="99">
        <v>1.77</v>
      </c>
    </row>
    <row r="30" spans="1:12" s="14" customFormat="1" ht="14.25" thickTop="1" thickBot="1" x14ac:dyDescent="0.25">
      <c r="A30" s="96">
        <v>45677</v>
      </c>
      <c r="B30" s="7">
        <f t="shared" ref="B30" si="68">E30-D30-C30</f>
        <v>0.86754089344715457</v>
      </c>
      <c r="C30" s="7">
        <f>+'Decomposição das taxas'!M18</f>
        <v>0.50400382199999993</v>
      </c>
      <c r="D30" s="7">
        <f t="shared" ref="D30" si="69">+E30*0.23/1.23</f>
        <v>0.31545528455284555</v>
      </c>
      <c r="E30" s="99">
        <v>1.6870000000000001</v>
      </c>
      <c r="F30" s="241"/>
      <c r="G30" s="96">
        <f t="shared" ref="G30" si="70">+A30</f>
        <v>45677</v>
      </c>
      <c r="H30" s="7">
        <f t="shared" ref="H30" si="71">K30-J30-I30</f>
        <v>0.8095384650243902</v>
      </c>
      <c r="I30" s="7">
        <f>+'Decomposição das taxas'!G18</f>
        <v>0.634363974</v>
      </c>
      <c r="J30" s="7">
        <f t="shared" ref="J30" si="72">+K30*0.23/1.23</f>
        <v>0.33209756097560977</v>
      </c>
      <c r="K30" s="99">
        <v>1.776</v>
      </c>
    </row>
    <row r="31" spans="1:12" s="14" customFormat="1" ht="14.25" thickTop="1" thickBot="1" x14ac:dyDescent="0.25">
      <c r="A31" s="96">
        <v>45671</v>
      </c>
      <c r="B31" s="7">
        <f t="shared" ref="B31" si="73">E31-D31-C31</f>
        <v>0.82932951133333332</v>
      </c>
      <c r="C31" s="7">
        <f>+'Decomposição das taxas'!M18</f>
        <v>0.50400382199999993</v>
      </c>
      <c r="D31" s="7">
        <f t="shared" ref="D31" si="74">+E31*0.23/1.23</f>
        <v>0.30666666666666664</v>
      </c>
      <c r="E31" s="99">
        <v>1.64</v>
      </c>
      <c r="F31" s="241"/>
      <c r="G31" s="96">
        <f t="shared" ref="G31" si="75">+A31</f>
        <v>45671</v>
      </c>
      <c r="H31" s="7">
        <f t="shared" ref="H31" si="76">K31-J31-I31</f>
        <v>0.78840025364227651</v>
      </c>
      <c r="I31" s="7">
        <f>+'Decomposição das taxas'!G18</f>
        <v>0.634363974</v>
      </c>
      <c r="J31" s="7">
        <f t="shared" ref="J31" si="77">+K31*0.23/1.23</f>
        <v>0.32723577235772361</v>
      </c>
      <c r="K31" s="99">
        <v>1.75</v>
      </c>
    </row>
    <row r="32" spans="1:12" s="14" customFormat="1" ht="14.25" thickTop="1" thickBot="1" x14ac:dyDescent="0.25">
      <c r="A32" s="96">
        <v>45663</v>
      </c>
      <c r="B32" s="7">
        <f t="shared" ref="B32" si="78">E32-D32-C32</f>
        <v>0.82363845442276429</v>
      </c>
      <c r="C32" s="7">
        <f>+'Decomposição das taxas'!M18</f>
        <v>0.50400382199999993</v>
      </c>
      <c r="D32" s="7">
        <f t="shared" ref="D32" si="79">+E32*0.23/1.23</f>
        <v>0.30535772357723578</v>
      </c>
      <c r="E32" s="99">
        <v>1.633</v>
      </c>
      <c r="F32" s="241"/>
      <c r="G32" s="96">
        <f t="shared" ref="G32" si="80">+A32</f>
        <v>45663</v>
      </c>
      <c r="H32" s="7">
        <f t="shared" ref="H32" si="81">K32-J32-I32</f>
        <v>0.78514822112195115</v>
      </c>
      <c r="I32" s="7">
        <f>+'Decomposição das taxas'!G18</f>
        <v>0.634363974</v>
      </c>
      <c r="J32" s="7">
        <f t="shared" ref="J32" si="82">+K32*0.23/1.23</f>
        <v>0.32648780487804879</v>
      </c>
      <c r="K32" s="99">
        <v>1.746</v>
      </c>
    </row>
    <row r="33" spans="1:11" s="14" customFormat="1" ht="14.25" thickTop="1" thickBot="1" x14ac:dyDescent="0.25">
      <c r="A33" s="96">
        <v>45656</v>
      </c>
      <c r="B33" s="7">
        <f t="shared" ref="B33" si="83">E33-D33-C33</f>
        <v>0.80575227556097551</v>
      </c>
      <c r="C33" s="7">
        <v>0.50400382199999993</v>
      </c>
      <c r="D33" s="7">
        <f t="shared" ref="D33" si="84">+E33*0.23/1.23</f>
        <v>0.30124390243902444</v>
      </c>
      <c r="E33" s="99">
        <v>1.611</v>
      </c>
      <c r="F33" s="241"/>
      <c r="G33" s="96">
        <f t="shared" ref="G33" si="85">+A33</f>
        <v>45656</v>
      </c>
      <c r="H33" s="7">
        <f t="shared" ref="H33" si="86">K33-J33-I33</f>
        <v>0.76319700160975601</v>
      </c>
      <c r="I33" s="7">
        <v>0.634363974</v>
      </c>
      <c r="J33" s="7">
        <f t="shared" ref="J33" si="87">+K33*0.23/1.23</f>
        <v>0.32143902439024397</v>
      </c>
      <c r="K33" s="99">
        <v>1.7190000000000001</v>
      </c>
    </row>
    <row r="34" spans="1:11" s="14" customFormat="1" ht="14.25" thickTop="1" thickBot="1" x14ac:dyDescent="0.25">
      <c r="A34" s="96">
        <v>45649</v>
      </c>
      <c r="B34" s="7">
        <f t="shared" ref="B34" si="88">E34-D34-C34</f>
        <v>0.80412625930081305</v>
      </c>
      <c r="C34" s="7">
        <v>0.50400382199999993</v>
      </c>
      <c r="D34" s="7">
        <f t="shared" ref="D34" si="89">+E34*0.23/1.23</f>
        <v>0.300869918699187</v>
      </c>
      <c r="E34" s="99">
        <v>1.609</v>
      </c>
      <c r="F34" s="241"/>
      <c r="G34" s="96">
        <f t="shared" ref="G34" si="90">+A34</f>
        <v>45649</v>
      </c>
      <c r="H34" s="7">
        <f t="shared" ref="H34" si="91">K34-J34-I34</f>
        <v>0.76238399347967478</v>
      </c>
      <c r="I34" s="7">
        <v>0.634363974</v>
      </c>
      <c r="J34" s="7">
        <f t="shared" ref="J34" si="92">+K34*0.23/1.23</f>
        <v>0.32125203252032519</v>
      </c>
      <c r="K34" s="99">
        <v>1.718</v>
      </c>
    </row>
    <row r="35" spans="1:11" s="14" customFormat="1" ht="14.25" thickTop="1" thickBot="1" x14ac:dyDescent="0.25">
      <c r="A35" s="96">
        <v>45642</v>
      </c>
      <c r="B35" s="7">
        <f t="shared" ref="B35" si="93">E35-D35-C35</f>
        <v>0.79355715360975621</v>
      </c>
      <c r="C35" s="7">
        <v>0.50400382199999993</v>
      </c>
      <c r="D35" s="7">
        <f t="shared" ref="D35" si="94">+E35*0.23/1.23</f>
        <v>0.29843902439024395</v>
      </c>
      <c r="E35" s="99">
        <v>1.5960000000000001</v>
      </c>
      <c r="F35" s="241"/>
      <c r="G35" s="96">
        <f t="shared" ref="G35" si="95">+A35</f>
        <v>45642</v>
      </c>
      <c r="H35" s="7">
        <f t="shared" ref="H35" si="96">K35-J35-I35</f>
        <v>0.7583189528292682</v>
      </c>
      <c r="I35" s="7">
        <v>0.634363974</v>
      </c>
      <c r="J35" s="7">
        <f t="shared" ref="J35" si="97">+K35*0.23/1.23</f>
        <v>0.32031707317073177</v>
      </c>
      <c r="K35" s="99">
        <v>1.7130000000000001</v>
      </c>
    </row>
    <row r="36" spans="1:11" s="14" customFormat="1" ht="14.25" thickTop="1" thickBot="1" x14ac:dyDescent="0.25">
      <c r="A36" s="96">
        <v>45635</v>
      </c>
      <c r="B36" s="7">
        <f t="shared" ref="B36" si="98">E36-D36-C36</f>
        <v>0.78949211295934962</v>
      </c>
      <c r="C36" s="7">
        <v>0.50400382199999993</v>
      </c>
      <c r="D36" s="7">
        <f t="shared" ref="D36" si="99">+E36*0.23/1.23</f>
        <v>0.29750406504065041</v>
      </c>
      <c r="E36" s="99">
        <v>1.591</v>
      </c>
      <c r="F36" s="241"/>
      <c r="G36" s="96">
        <f t="shared" ref="G36" si="100">+A36</f>
        <v>45635</v>
      </c>
      <c r="H36" s="7">
        <f t="shared" ref="H36" si="101">K36-J36-I36</f>
        <v>0.74693683900813013</v>
      </c>
      <c r="I36" s="7">
        <v>0.634363974</v>
      </c>
      <c r="J36" s="7">
        <f t="shared" ref="J36" si="102">+K36*0.23/1.23</f>
        <v>0.31769918699186994</v>
      </c>
      <c r="K36" s="99">
        <v>1.6990000000000001</v>
      </c>
    </row>
    <row r="37" spans="1:11" s="14" customFormat="1" ht="14.25" thickTop="1" thickBot="1" x14ac:dyDescent="0.25">
      <c r="A37" s="96">
        <v>45628</v>
      </c>
      <c r="B37" s="7">
        <f t="shared" ref="B37" si="103">E37-D37-C37</f>
        <v>0.79762219426016256</v>
      </c>
      <c r="C37" s="7">
        <v>0.50400382199999993</v>
      </c>
      <c r="D37" s="7">
        <f t="shared" ref="D37" si="104">+E37*0.23/1.23</f>
        <v>0.29937398373983742</v>
      </c>
      <c r="E37" s="99">
        <v>1.601</v>
      </c>
      <c r="F37" s="241"/>
      <c r="G37" s="96">
        <f t="shared" ref="G37" si="105">+A37</f>
        <v>45628</v>
      </c>
      <c r="H37" s="7">
        <f t="shared" ref="H37" si="106">K37-J37-I37</f>
        <v>0.75100187965853649</v>
      </c>
      <c r="I37" s="7">
        <v>0.634363974</v>
      </c>
      <c r="J37" s="7">
        <f t="shared" ref="J37" si="107">+K37*0.23/1.23</f>
        <v>0.31863414634146342</v>
      </c>
      <c r="K37" s="99">
        <v>1.704</v>
      </c>
    </row>
    <row r="38" spans="1:11" s="14" customFormat="1" ht="14.25" thickTop="1" thickBot="1" x14ac:dyDescent="0.25">
      <c r="A38" s="96">
        <v>45621</v>
      </c>
      <c r="B38" s="7">
        <f t="shared" ref="B38" si="108">E38-D38-C38</f>
        <v>0.79762219426016256</v>
      </c>
      <c r="C38" s="7">
        <v>0.50400382199999993</v>
      </c>
      <c r="D38" s="7">
        <f t="shared" ref="D38" si="109">+E38*0.23/1.23</f>
        <v>0.29937398373983742</v>
      </c>
      <c r="E38" s="99">
        <v>1.601</v>
      </c>
      <c r="F38" s="241"/>
      <c r="G38" s="96">
        <f t="shared" ref="G38" si="110">+A38</f>
        <v>45621</v>
      </c>
      <c r="H38" s="7">
        <f t="shared" ref="H38" si="111">K38-J38-I38</f>
        <v>0.75994496908943088</v>
      </c>
      <c r="I38" s="7">
        <v>0.634363974</v>
      </c>
      <c r="J38" s="7">
        <f t="shared" ref="J38" si="112">+K38*0.23/1.23</f>
        <v>0.32069105691056915</v>
      </c>
      <c r="K38" s="99">
        <v>1.7150000000000001</v>
      </c>
    </row>
    <row r="39" spans="1:11" s="14" customFormat="1" ht="14.25" thickTop="1" thickBot="1" x14ac:dyDescent="0.25">
      <c r="A39" s="96">
        <v>45614</v>
      </c>
      <c r="B39" s="7">
        <f t="shared" ref="B39" si="113">E39-D39-C39</f>
        <v>0.78136203165853668</v>
      </c>
      <c r="C39" s="7">
        <v>0.50400382199999993</v>
      </c>
      <c r="D39" s="7">
        <f t="shared" ref="D39" si="114">+E39*0.23/1.23</f>
        <v>0.2956341463414634</v>
      </c>
      <c r="E39" s="99">
        <v>1.581</v>
      </c>
      <c r="F39" s="241"/>
      <c r="G39" s="96">
        <f t="shared" ref="G39" si="115">+A39</f>
        <v>45614</v>
      </c>
      <c r="H39" s="7">
        <f t="shared" ref="H39" si="116">K39-J39-I39</f>
        <v>0.74368480648780499</v>
      </c>
      <c r="I39" s="7">
        <v>0.634363974</v>
      </c>
      <c r="J39" s="7">
        <f t="shared" ref="J39" si="117">+K39*0.23/1.23</f>
        <v>0.31695121951219513</v>
      </c>
      <c r="K39" s="99">
        <v>1.6950000000000001</v>
      </c>
    </row>
    <row r="40" spans="1:11" s="14" customFormat="1" ht="14.25" thickTop="1" thickBot="1" x14ac:dyDescent="0.25">
      <c r="A40" s="96">
        <v>45607</v>
      </c>
      <c r="B40" s="7">
        <f t="shared" ref="B40" si="118">E40-D40-C40</f>
        <v>0.78054902352845545</v>
      </c>
      <c r="C40" s="7">
        <v>0.50400382199999993</v>
      </c>
      <c r="D40" s="7">
        <f t="shared" ref="D40" si="119">+E40*0.23/1.23</f>
        <v>0.29544715447154479</v>
      </c>
      <c r="E40" s="99">
        <v>1.58</v>
      </c>
      <c r="F40" s="241"/>
      <c r="G40" s="96">
        <f t="shared" ref="G40" si="120">+A40</f>
        <v>45607</v>
      </c>
      <c r="H40" s="7">
        <f t="shared" ref="H40" si="121">K40-J40-I40</f>
        <v>0.73961976583739841</v>
      </c>
      <c r="I40" s="7">
        <v>0.634363974</v>
      </c>
      <c r="J40" s="7">
        <f t="shared" ref="J40" si="122">+K40*0.23/1.23</f>
        <v>0.31601626016260165</v>
      </c>
      <c r="K40" s="99">
        <v>1.69</v>
      </c>
    </row>
    <row r="41" spans="1:11" s="14" customFormat="1" ht="14.25" thickTop="1" thickBot="1" x14ac:dyDescent="0.25">
      <c r="A41" s="96">
        <v>45600</v>
      </c>
      <c r="B41" s="7">
        <f t="shared" ref="B41" si="123">E41-D41-C41</f>
        <v>0.76266284466666667</v>
      </c>
      <c r="C41" s="7">
        <v>0.50400382199999993</v>
      </c>
      <c r="D41" s="7">
        <f t="shared" ref="D41" si="124">+E41*0.23/1.23</f>
        <v>0.29133333333333339</v>
      </c>
      <c r="E41" s="99">
        <v>1.5580000000000001</v>
      </c>
      <c r="F41" s="241"/>
      <c r="G41" s="96">
        <f t="shared" ref="G41" si="125">+A41</f>
        <v>45600</v>
      </c>
      <c r="H41" s="7">
        <f t="shared" ref="H41" si="126">K41-J41-I41</f>
        <v>0.7323026926666667</v>
      </c>
      <c r="I41" s="7">
        <v>0.634363974</v>
      </c>
      <c r="J41" s="7">
        <f t="shared" ref="J41" si="127">+K41*0.23/1.23</f>
        <v>0.31433333333333335</v>
      </c>
      <c r="K41" s="99">
        <v>1.681</v>
      </c>
    </row>
    <row r="42" spans="1:11" s="14" customFormat="1" ht="14.25" thickTop="1" thickBot="1" x14ac:dyDescent="0.25">
      <c r="A42" s="96">
        <v>45593</v>
      </c>
      <c r="B42" s="7">
        <f t="shared" ref="B42" si="128">E42-D42-C42</f>
        <v>0.76835390157723571</v>
      </c>
      <c r="C42" s="7">
        <v>0.50400382199999993</v>
      </c>
      <c r="D42" s="7">
        <f t="shared" ref="D42" si="129">+E42*0.23/1.23</f>
        <v>0.29264227642276425</v>
      </c>
      <c r="E42" s="99">
        <v>1.5649999999999999</v>
      </c>
      <c r="F42" s="241"/>
      <c r="G42" s="96">
        <f t="shared" ref="G42" si="130">+A42</f>
        <v>45593</v>
      </c>
      <c r="H42" s="7">
        <f t="shared" ref="H42" si="131">K42-J42-I42</f>
        <v>0.75750594469918697</v>
      </c>
      <c r="I42" s="7">
        <v>0.634363974</v>
      </c>
      <c r="J42" s="7">
        <f t="shared" ref="J42" si="132">+K42*0.23/1.23</f>
        <v>0.320130081300813</v>
      </c>
      <c r="K42" s="99">
        <v>1.712</v>
      </c>
    </row>
    <row r="43" spans="1:11" s="14" customFormat="1" ht="14.25" thickTop="1" thickBot="1" x14ac:dyDescent="0.25">
      <c r="A43" s="96">
        <v>45586</v>
      </c>
      <c r="B43" s="7">
        <f t="shared" ref="B43" si="133">E43-D43-C43</f>
        <v>0.76672788531707325</v>
      </c>
      <c r="C43" s="7">
        <v>0.50400382199999993</v>
      </c>
      <c r="D43" s="7">
        <f t="shared" ref="D43" si="134">+E43*0.23/1.23</f>
        <v>0.29226829268292681</v>
      </c>
      <c r="E43" s="99">
        <v>1.5629999999999999</v>
      </c>
      <c r="F43" s="241"/>
      <c r="G43" s="96">
        <f t="shared" ref="G43" si="135">+A43</f>
        <v>45586</v>
      </c>
      <c r="H43" s="7">
        <f t="shared" ref="H43" si="136">K43-J43-I43</f>
        <v>0.75262789591869916</v>
      </c>
      <c r="I43" s="7">
        <v>0.634363974</v>
      </c>
      <c r="J43" s="7">
        <f t="shared" ref="J43" si="137">+K43*0.23/1.23</f>
        <v>0.3190081300813008</v>
      </c>
      <c r="K43" s="99">
        <v>1.706</v>
      </c>
    </row>
    <row r="44" spans="1:11" s="14" customFormat="1" ht="14.25" thickTop="1" thickBot="1" x14ac:dyDescent="0.25">
      <c r="A44" s="96">
        <v>45580</v>
      </c>
      <c r="B44" s="7">
        <f t="shared" ref="B44" si="138">E44-D44-C44</f>
        <v>0.78298804791869914</v>
      </c>
      <c r="C44" s="7">
        <v>0.50400382199999993</v>
      </c>
      <c r="D44" s="7">
        <f t="shared" ref="D44" si="139">+E44*0.23/1.23</f>
        <v>0.29600813008130084</v>
      </c>
      <c r="E44" s="99">
        <v>1.583</v>
      </c>
      <c r="F44" s="241"/>
      <c r="G44" s="96">
        <f t="shared" ref="G44" si="140">+A44</f>
        <v>45580</v>
      </c>
      <c r="H44" s="7">
        <f t="shared" ref="H44" si="141">K44-J44-I44</f>
        <v>0.75344090404878061</v>
      </c>
      <c r="I44" s="7">
        <v>0.634363974</v>
      </c>
      <c r="J44" s="7">
        <f t="shared" ref="J44" si="142">+K44*0.23/1.23</f>
        <v>0.31919512195121952</v>
      </c>
      <c r="K44" s="99">
        <v>1.7070000000000001</v>
      </c>
    </row>
    <row r="45" spans="1:11" s="14" customFormat="1" ht="14.25" thickTop="1" thickBot="1" x14ac:dyDescent="0.25">
      <c r="A45" s="96">
        <v>45572</v>
      </c>
      <c r="B45" s="7">
        <f t="shared" ref="B45" si="143">E45-D45-C45</f>
        <v>0.76184983653658545</v>
      </c>
      <c r="C45" s="7">
        <v>0.50400382199999993</v>
      </c>
      <c r="D45" s="7">
        <f t="shared" ref="D45" si="144">+E45*0.23/1.23</f>
        <v>0.29114634146341462</v>
      </c>
      <c r="E45" s="99">
        <v>1.5569999999999999</v>
      </c>
      <c r="F45" s="241"/>
      <c r="G45" s="96">
        <f t="shared" ref="G45" si="145">+A45</f>
        <v>45572</v>
      </c>
      <c r="H45" s="7">
        <f t="shared" ref="H45" si="146">K45-J45-I45</f>
        <v>0.73067667640650402</v>
      </c>
      <c r="I45" s="7">
        <v>0.634363974</v>
      </c>
      <c r="J45" s="7">
        <f t="shared" ref="J45" si="147">+K45*0.23/1.23</f>
        <v>0.31395934959349597</v>
      </c>
      <c r="K45" s="99">
        <v>1.679</v>
      </c>
    </row>
    <row r="46" spans="1:11" s="14" customFormat="1" ht="14.25" thickTop="1" thickBot="1" x14ac:dyDescent="0.25">
      <c r="A46" s="96">
        <v>45565</v>
      </c>
      <c r="B46" s="7">
        <f t="shared" ref="B46" si="148">E46-D46-C46</f>
        <v>0.74965471458536592</v>
      </c>
      <c r="C46" s="7">
        <v>0.50400382199999993</v>
      </c>
      <c r="D46" s="7">
        <f t="shared" ref="D46" si="149">+E46*0.23/1.23</f>
        <v>0.28834146341463418</v>
      </c>
      <c r="E46" s="99">
        <v>1.542</v>
      </c>
      <c r="F46" s="241"/>
      <c r="G46" s="96">
        <f t="shared" ref="G46" si="150">+A46</f>
        <v>45565</v>
      </c>
      <c r="H46" s="7">
        <f t="shared" ref="H46" si="151">K46-J46-I46</f>
        <v>0.71441651380487814</v>
      </c>
      <c r="I46" s="7">
        <v>0.634363974</v>
      </c>
      <c r="J46" s="7">
        <f t="shared" ref="J46" si="152">+K46*0.23/1.23</f>
        <v>0.31021951219512195</v>
      </c>
      <c r="K46" s="99">
        <v>1.659</v>
      </c>
    </row>
    <row r="47" spans="1:11" s="14" customFormat="1" ht="14.25" thickTop="1" thickBot="1" x14ac:dyDescent="0.25">
      <c r="A47" s="96">
        <v>45558</v>
      </c>
      <c r="B47" s="7">
        <f t="shared" ref="B47" si="153">E47-D47-C47</f>
        <v>0.74477666580487811</v>
      </c>
      <c r="C47" s="7">
        <v>0.50400382199999993</v>
      </c>
      <c r="D47" s="7">
        <f t="shared" ref="D47" si="154">+E47*0.23/1.23</f>
        <v>0.28721951219512198</v>
      </c>
      <c r="E47" s="99">
        <v>1.536</v>
      </c>
      <c r="F47" s="241"/>
      <c r="G47" s="96">
        <f t="shared" ref="G47" si="155">+A47</f>
        <v>45558</v>
      </c>
      <c r="H47" s="7">
        <f t="shared" ref="H47" si="156">K47-J47-I47</f>
        <v>0.71685553819512182</v>
      </c>
      <c r="I47" s="7">
        <v>0.634363974</v>
      </c>
      <c r="J47" s="7">
        <f t="shared" ref="J47" si="157">+K47*0.23/1.23</f>
        <v>0.31078048780487805</v>
      </c>
      <c r="K47" s="99">
        <v>1.6619999999999999</v>
      </c>
    </row>
    <row r="48" spans="1:11" s="14" customFormat="1" ht="14.25" thickTop="1" thickBot="1" x14ac:dyDescent="0.25">
      <c r="A48" s="96">
        <v>45551</v>
      </c>
      <c r="B48" s="7">
        <f t="shared" ref="B48" si="158">E48-D48-C48</f>
        <v>0.74396365767479689</v>
      </c>
      <c r="C48" s="7">
        <v>0.50400382199999993</v>
      </c>
      <c r="D48" s="7">
        <f t="shared" ref="D48" si="159">+E48*0.23/1.23</f>
        <v>0.28703252032520321</v>
      </c>
      <c r="E48" s="99">
        <v>1.5349999999999999</v>
      </c>
      <c r="F48" s="241"/>
      <c r="G48" s="96">
        <f t="shared" ref="G48" si="160">+A48</f>
        <v>45551</v>
      </c>
      <c r="H48" s="7">
        <f t="shared" ref="H48" si="161">K48-J48-I48</f>
        <v>0.70791244876422765</v>
      </c>
      <c r="I48" s="7">
        <v>0.634363974</v>
      </c>
      <c r="J48" s="7">
        <f t="shared" ref="J48" si="162">+K48*0.23/1.23</f>
        <v>0.30872357723577237</v>
      </c>
      <c r="K48" s="99">
        <v>1.651</v>
      </c>
    </row>
    <row r="49" spans="1:12" s="14" customFormat="1" ht="14.25" thickTop="1" thickBot="1" x14ac:dyDescent="0.25">
      <c r="A49" s="96">
        <v>45544</v>
      </c>
      <c r="B49" s="7">
        <f t="shared" ref="B49" si="163">E49-D49-C49</f>
        <v>0.75290890270606514</v>
      </c>
      <c r="C49" s="7">
        <v>0.48774150379799996</v>
      </c>
      <c r="D49" s="7">
        <f t="shared" ref="D49" si="164">+E49*0.23/1.23</f>
        <v>0.28534959349593497</v>
      </c>
      <c r="E49" s="7">
        <v>1.526</v>
      </c>
      <c r="F49" s="241"/>
      <c r="G49" s="96">
        <f t="shared" ref="G49" si="165">+A49</f>
        <v>45544</v>
      </c>
      <c r="H49" s="7">
        <f t="shared" ref="H49" si="166">K49-J49-I49</f>
        <v>0.71552241402749595</v>
      </c>
      <c r="I49" s="7">
        <v>0.61943693556599999</v>
      </c>
      <c r="J49" s="7">
        <f t="shared" ref="J49" si="167">+K49*0.23/1.23</f>
        <v>0.30704065040650408</v>
      </c>
      <c r="K49" s="99">
        <v>1.6419999999999999</v>
      </c>
    </row>
    <row r="50" spans="1:12" s="14" customFormat="1" ht="14.25" thickTop="1" thickBot="1" x14ac:dyDescent="0.25">
      <c r="A50" s="96">
        <v>45537</v>
      </c>
      <c r="B50" s="7">
        <f t="shared" ref="B50" si="168">E50-D50-C50</f>
        <v>0.77116107380839027</v>
      </c>
      <c r="C50" s="7">
        <v>0.47274136521599996</v>
      </c>
      <c r="D50" s="7">
        <f t="shared" ref="D50" si="169">+E50*0.23/1.23</f>
        <v>0.28609756097560979</v>
      </c>
      <c r="E50" s="7">
        <v>1.53</v>
      </c>
      <c r="F50" s="241"/>
      <c r="G50" s="96">
        <f t="shared" ref="G50" si="170">+A50</f>
        <v>45537</v>
      </c>
      <c r="H50" s="7">
        <f t="shared" ref="H50" si="171">K50-J50-I50</f>
        <v>0.75205513656377232</v>
      </c>
      <c r="I50" s="7">
        <v>0.60566844067199999</v>
      </c>
      <c r="J50" s="7">
        <f t="shared" ref="J50" si="172">+K50*0.23/1.23</f>
        <v>0.31227642276422762</v>
      </c>
      <c r="K50" s="99">
        <v>1.67</v>
      </c>
    </row>
    <row r="51" spans="1:12" s="14" customFormat="1" ht="14.25" thickTop="1" thickBot="1" x14ac:dyDescent="0.25">
      <c r="A51" s="96">
        <v>45530</v>
      </c>
      <c r="B51" s="7">
        <f t="shared" ref="B51" si="173">E51-D51-C51</f>
        <v>0.7719740819384715</v>
      </c>
      <c r="C51" s="7">
        <v>0.47274136521599996</v>
      </c>
      <c r="D51" s="7">
        <f t="shared" ref="D51" si="174">+E51*0.23/1.23</f>
        <v>0.28628455284552845</v>
      </c>
      <c r="E51" s="7">
        <v>1.5309999999999999</v>
      </c>
      <c r="F51" s="241"/>
      <c r="G51" s="96">
        <f t="shared" ref="G51" si="175">+A51</f>
        <v>45530</v>
      </c>
      <c r="H51" s="7">
        <f t="shared" ref="H51" si="176">K51-J51-I51</f>
        <v>0.76262424225482917</v>
      </c>
      <c r="I51" s="7">
        <v>0.60566844067199999</v>
      </c>
      <c r="J51" s="7">
        <f t="shared" ref="J51" si="177">+K51*0.23/1.23</f>
        <v>0.31470731707317079</v>
      </c>
      <c r="K51" s="99">
        <v>1.6830000000000001</v>
      </c>
    </row>
    <row r="52" spans="1:12" s="14" customFormat="1" ht="14.25" thickTop="1" thickBot="1" x14ac:dyDescent="0.25">
      <c r="A52" s="96">
        <v>45523</v>
      </c>
      <c r="B52" s="7">
        <f t="shared" ref="B52" si="178">E52-D52-C52</f>
        <v>0.80116243902439022</v>
      </c>
      <c r="C52" s="7">
        <v>0.44274000000000002</v>
      </c>
      <c r="D52" s="7">
        <f t="shared" ref="D52" si="179">+E52*0.23/1.23</f>
        <v>0.28609756097560979</v>
      </c>
      <c r="E52" s="7">
        <v>1.53</v>
      </c>
      <c r="F52" s="241"/>
      <c r="G52" s="96">
        <f t="shared" ref="G52" si="180">+A52</f>
        <v>45523</v>
      </c>
      <c r="H52" s="7">
        <f t="shared" ref="H52" si="181">K52-J52-I52</f>
        <v>0.79504073170731693</v>
      </c>
      <c r="I52" s="7">
        <v>0.57813000000000003</v>
      </c>
      <c r="J52" s="7">
        <f t="shared" ref="J52" si="182">+K52*0.23/1.23</f>
        <v>0.31582926829268299</v>
      </c>
      <c r="K52" s="99">
        <v>1.6890000000000001</v>
      </c>
    </row>
    <row r="53" spans="1:12" s="14" customFormat="1" ht="14.25" thickTop="1" thickBot="1" x14ac:dyDescent="0.25">
      <c r="A53" s="96">
        <v>45516</v>
      </c>
      <c r="B53" s="7">
        <f t="shared" ref="B53" si="183">E53-D53-C53</f>
        <v>0.79709739837398363</v>
      </c>
      <c r="C53" s="7">
        <v>0.44274000000000002</v>
      </c>
      <c r="D53" s="7">
        <f t="shared" ref="D53" si="184">+E53*0.23/1.23</f>
        <v>0.28516260162601625</v>
      </c>
      <c r="E53" s="7">
        <v>1.5249999999999999</v>
      </c>
      <c r="F53" s="241"/>
      <c r="G53" s="96">
        <f t="shared" ref="G53" si="185">+A53</f>
        <v>45516</v>
      </c>
      <c r="H53" s="7">
        <f t="shared" ref="H53" si="186">K53-J53-I53</f>
        <v>0.79341471544715447</v>
      </c>
      <c r="I53" s="7">
        <v>0.57813000000000003</v>
      </c>
      <c r="J53" s="7">
        <f t="shared" ref="J53" si="187">+K53*0.23/1.23</f>
        <v>0.31545528455284555</v>
      </c>
      <c r="K53" s="99">
        <v>1.6870000000000001</v>
      </c>
      <c r="L53" s="237"/>
    </row>
    <row r="54" spans="1:12" s="14" customFormat="1" ht="14.25" thickTop="1" thickBot="1" x14ac:dyDescent="0.25">
      <c r="A54" s="96">
        <v>45509</v>
      </c>
      <c r="B54" s="7">
        <f t="shared" ref="B54" si="188">E54-D54-C54</f>
        <v>0.81254455284552851</v>
      </c>
      <c r="C54" s="7">
        <v>0.44274000000000002</v>
      </c>
      <c r="D54" s="7">
        <f t="shared" ref="D54" si="189">+E54*0.23/1.23</f>
        <v>0.28871544715447156</v>
      </c>
      <c r="E54" s="7">
        <v>1.544</v>
      </c>
      <c r="F54" s="241"/>
      <c r="G54" s="96">
        <f t="shared" ref="G54" si="190">+A54</f>
        <v>45509</v>
      </c>
      <c r="H54" s="7">
        <f t="shared" ref="H54" si="191">K54-J54-I54</f>
        <v>0.81455292682926816</v>
      </c>
      <c r="I54" s="7">
        <v>0.57813000000000003</v>
      </c>
      <c r="J54" s="7">
        <f t="shared" ref="J54" si="192">+K54*0.23/1.23</f>
        <v>0.32031707317073177</v>
      </c>
      <c r="K54" s="99">
        <v>1.7130000000000001</v>
      </c>
      <c r="L54" s="237"/>
    </row>
    <row r="55" spans="1:12" s="14" customFormat="1" ht="14.25" thickTop="1" thickBot="1" x14ac:dyDescent="0.25">
      <c r="A55" s="96">
        <v>45502</v>
      </c>
      <c r="B55" s="7">
        <f t="shared" ref="B55" si="193">E55-D55-C55</f>
        <v>0.81986162601626</v>
      </c>
      <c r="C55" s="7">
        <v>0.44274000000000002</v>
      </c>
      <c r="D55" s="7">
        <f t="shared" ref="D55" si="194">+E55*0.23/1.23</f>
        <v>0.29039837398373985</v>
      </c>
      <c r="E55" s="7">
        <v>1.5529999999999999</v>
      </c>
      <c r="F55" s="241"/>
      <c r="G55" s="96">
        <f t="shared" ref="G55" si="195">+A55</f>
        <v>45502</v>
      </c>
      <c r="H55" s="7">
        <f t="shared" ref="H55" si="196">K55-J55-I55</f>
        <v>0.81455292682926816</v>
      </c>
      <c r="I55" s="7">
        <v>0.57813000000000003</v>
      </c>
      <c r="J55" s="7">
        <f t="shared" ref="J55" si="197">+K55*0.23/1.23</f>
        <v>0.32031707317073177</v>
      </c>
      <c r="K55" s="99">
        <v>1.7130000000000001</v>
      </c>
      <c r="L55" s="237"/>
    </row>
    <row r="56" spans="1:12" s="14" customFormat="1" ht="14.25" thickTop="1" thickBot="1" x14ac:dyDescent="0.25">
      <c r="A56" s="96">
        <v>45495</v>
      </c>
      <c r="B56" s="7">
        <f t="shared" ref="B56" si="198">E56-D56-C56</f>
        <v>0.82961772357723562</v>
      </c>
      <c r="C56" s="7">
        <v>0.44274000000000002</v>
      </c>
      <c r="D56" s="7">
        <f t="shared" ref="D56" si="199">+E56*0.23/1.23</f>
        <v>0.29264227642276425</v>
      </c>
      <c r="E56" s="7">
        <v>1.5649999999999999</v>
      </c>
      <c r="F56" s="241"/>
      <c r="G56" s="96">
        <f t="shared" ref="G56" si="200">+A56</f>
        <v>45495</v>
      </c>
      <c r="H56" s="7">
        <f t="shared" ref="H56" si="201">K56-J56-I56</f>
        <v>0.82512203252032523</v>
      </c>
      <c r="I56" s="7">
        <v>0.57813000000000003</v>
      </c>
      <c r="J56" s="7">
        <f t="shared" ref="J56" si="202">+K56*0.23/1.23</f>
        <v>0.32274796747967482</v>
      </c>
      <c r="K56" s="99">
        <v>1.726</v>
      </c>
      <c r="L56" s="237"/>
    </row>
    <row r="57" spans="1:12" s="14" customFormat="1" ht="14.25" thickTop="1" thickBot="1" x14ac:dyDescent="0.25">
      <c r="A57" s="96">
        <v>45488</v>
      </c>
      <c r="B57" s="7">
        <f t="shared" ref="B57" si="203">E57-D57-C57</f>
        <v>0.84425186991869905</v>
      </c>
      <c r="C57" s="7">
        <v>0.44274000000000002</v>
      </c>
      <c r="D57" s="7">
        <f t="shared" ref="D57" si="204">+E57*0.23/1.23</f>
        <v>0.29600813008130084</v>
      </c>
      <c r="E57" s="7">
        <v>1.583</v>
      </c>
      <c r="F57" s="241"/>
      <c r="G57" s="96">
        <f t="shared" ref="G57" si="205">+A57</f>
        <v>45488</v>
      </c>
      <c r="H57" s="7">
        <f t="shared" ref="H57" si="206">K57-J57-I57</f>
        <v>0.83406512195121962</v>
      </c>
      <c r="I57" s="7">
        <v>0.57813000000000003</v>
      </c>
      <c r="J57" s="7">
        <f t="shared" ref="J57" si="207">+K57*0.23/1.23</f>
        <v>0.3248048780487805</v>
      </c>
      <c r="K57" s="99">
        <v>1.7370000000000001</v>
      </c>
      <c r="L57" s="237"/>
    </row>
    <row r="58" spans="1:12" s="14" customFormat="1" ht="14.25" thickTop="1" thickBot="1" x14ac:dyDescent="0.25">
      <c r="A58" s="96">
        <v>45481</v>
      </c>
      <c r="B58" s="7">
        <f t="shared" ref="B58" si="208">E58-D58-C58</f>
        <v>0.8613250406504066</v>
      </c>
      <c r="C58" s="7">
        <v>0.44274000000000002</v>
      </c>
      <c r="D58" s="7">
        <f t="shared" ref="D58" si="209">+E58*0.23/1.23</f>
        <v>0.29993495934959352</v>
      </c>
      <c r="E58" s="7">
        <v>1.6040000000000001</v>
      </c>
      <c r="F58" s="240"/>
      <c r="G58" s="96">
        <f t="shared" ref="G58" si="210">+A58</f>
        <v>45481</v>
      </c>
      <c r="H58" s="7">
        <f t="shared" ref="H58" si="211">K58-J58-I58</f>
        <v>0.84544723577235747</v>
      </c>
      <c r="I58" s="7">
        <v>0.57813000000000003</v>
      </c>
      <c r="J58" s="7">
        <f t="shared" ref="J58" si="212">+K58*0.23/1.23</f>
        <v>0.32742276422764227</v>
      </c>
      <c r="K58" s="99">
        <v>1.7509999999999999</v>
      </c>
    </row>
    <row r="59" spans="1:12" s="14" customFormat="1" ht="14.25" thickTop="1" thickBot="1" x14ac:dyDescent="0.25">
      <c r="A59" s="96">
        <v>45474</v>
      </c>
      <c r="B59" s="7">
        <f t="shared" ref="B59" si="213">E59-D59-C59</f>
        <v>0.85319495934959344</v>
      </c>
      <c r="C59" s="7">
        <v>0.44274000000000002</v>
      </c>
      <c r="D59" s="7">
        <f t="shared" ref="D59" si="214">+E59*0.23/1.23</f>
        <v>0.29806504065040657</v>
      </c>
      <c r="E59" s="7">
        <v>1.5940000000000001</v>
      </c>
      <c r="F59" s="240"/>
      <c r="G59" s="96">
        <f t="shared" ref="G59" si="215">+A59</f>
        <v>45474</v>
      </c>
      <c r="H59" s="7">
        <f t="shared" ref="H59" si="216">K59-J59-I59</f>
        <v>0.83406512195121962</v>
      </c>
      <c r="I59" s="7">
        <v>0.57813000000000003</v>
      </c>
      <c r="J59" s="7">
        <f t="shared" ref="J59" si="217">+K59*0.23/1.23</f>
        <v>0.3248048780487805</v>
      </c>
      <c r="K59" s="99">
        <v>1.7370000000000001</v>
      </c>
    </row>
    <row r="60" spans="1:12" s="14" customFormat="1" ht="14.25" thickTop="1" thickBot="1" x14ac:dyDescent="0.25">
      <c r="A60" s="96">
        <v>45467</v>
      </c>
      <c r="B60" s="7">
        <f t="shared" ref="B60" si="218">E60-D60-C60</f>
        <v>0.84587788617886173</v>
      </c>
      <c r="C60" s="7">
        <v>0.44274000000000002</v>
      </c>
      <c r="D60" s="7">
        <f t="shared" ref="D60" si="219">+E60*0.23/1.23</f>
        <v>0.29638211382113822</v>
      </c>
      <c r="E60" s="7">
        <v>1.585</v>
      </c>
      <c r="F60" s="240"/>
      <c r="G60" s="96">
        <f t="shared" ref="G60" si="220">+A60</f>
        <v>45467</v>
      </c>
      <c r="H60" s="7">
        <f t="shared" ref="H60" si="221">K60-J60-I60</f>
        <v>0.82512203252032523</v>
      </c>
      <c r="I60" s="7">
        <v>0.57813000000000003</v>
      </c>
      <c r="J60" s="7">
        <f t="shared" ref="J60" si="222">+K60*0.23/1.23</f>
        <v>0.32274796747967482</v>
      </c>
      <c r="K60" s="99">
        <v>1.726</v>
      </c>
    </row>
    <row r="61" spans="1:12" s="14" customFormat="1" ht="14.25" thickTop="1" thickBot="1" x14ac:dyDescent="0.25">
      <c r="A61" s="96">
        <v>45460</v>
      </c>
      <c r="B61" s="7">
        <f t="shared" ref="B61" si="223">E61-D61-C61</f>
        <v>0.81823560975609755</v>
      </c>
      <c r="C61" s="7">
        <v>0.44274000000000002</v>
      </c>
      <c r="D61" s="7">
        <f t="shared" ref="D61" si="224">+E61*0.23/1.23</f>
        <v>0.29002439024390242</v>
      </c>
      <c r="E61" s="7">
        <v>1.5509999999999999</v>
      </c>
      <c r="F61" s="240"/>
      <c r="G61" s="96">
        <f t="shared" ref="G61" si="225">+A61</f>
        <v>45460</v>
      </c>
      <c r="H61" s="7">
        <f t="shared" ref="H61" si="226">K61-J61-I61</f>
        <v>0.8104878861788618</v>
      </c>
      <c r="I61" s="7">
        <v>0.57813000000000003</v>
      </c>
      <c r="J61" s="7">
        <f t="shared" ref="J61" si="227">+K61*0.23/1.23</f>
        <v>0.31938211382113824</v>
      </c>
      <c r="K61" s="99">
        <v>1.708</v>
      </c>
    </row>
    <row r="62" spans="1:12" s="14" customFormat="1" ht="14.25" thickTop="1" thickBot="1" x14ac:dyDescent="0.25">
      <c r="A62" s="96">
        <v>45453</v>
      </c>
      <c r="B62" s="7">
        <f t="shared" ref="B62" si="228">E62-D62-C62</f>
        <v>0.79547138211382096</v>
      </c>
      <c r="C62" s="7">
        <v>0.44274000000000002</v>
      </c>
      <c r="D62" s="7">
        <f t="shared" ref="D62" si="229">+E62*0.23/1.23</f>
        <v>0.28478861788617887</v>
      </c>
      <c r="E62" s="7">
        <v>1.5229999999999999</v>
      </c>
      <c r="F62" s="240"/>
      <c r="G62" s="96">
        <f t="shared" ref="G62" si="230">+A62</f>
        <v>45453</v>
      </c>
      <c r="H62" s="7">
        <f t="shared" ref="H62" si="231">K62-J62-I62</f>
        <v>0.805609837398374</v>
      </c>
      <c r="I62" s="7">
        <v>0.57813000000000003</v>
      </c>
      <c r="J62" s="7">
        <f t="shared" ref="J62" si="232">+K62*0.23/1.23</f>
        <v>0.31826016260162604</v>
      </c>
      <c r="K62" s="99">
        <v>1.702</v>
      </c>
    </row>
    <row r="63" spans="1:12" s="14" customFormat="1" ht="14.25" thickTop="1" thickBot="1" x14ac:dyDescent="0.25">
      <c r="A63" s="96">
        <v>45446</v>
      </c>
      <c r="B63" s="7">
        <f t="shared" ref="B63" si="233">E63-D63-C63</f>
        <v>0.81823560975609755</v>
      </c>
      <c r="C63" s="7">
        <v>0.44274000000000002</v>
      </c>
      <c r="D63" s="7">
        <f t="shared" ref="D63" si="234">+E63*0.23/1.23</f>
        <v>0.29002439024390242</v>
      </c>
      <c r="E63" s="7">
        <v>1.5509999999999999</v>
      </c>
      <c r="F63" s="240"/>
      <c r="G63" s="96">
        <f t="shared" ref="G63" si="235">+A63</f>
        <v>45446</v>
      </c>
      <c r="H63" s="7">
        <f t="shared" ref="H63" si="236">K63-J63-I63</f>
        <v>0.83081308943089427</v>
      </c>
      <c r="I63" s="7">
        <v>0.57813000000000003</v>
      </c>
      <c r="J63" s="7">
        <f t="shared" ref="J63" si="237">+K63*0.23/1.23</f>
        <v>0.32405691056910574</v>
      </c>
      <c r="K63" s="99">
        <v>1.7330000000000001</v>
      </c>
    </row>
    <row r="64" spans="1:12" s="14" customFormat="1" ht="14.25" thickTop="1" thickBot="1" x14ac:dyDescent="0.25">
      <c r="A64" s="96">
        <v>45439</v>
      </c>
      <c r="B64" s="7">
        <f t="shared" ref="B64" si="238">E64-D64-C64</f>
        <v>0.81904861788617878</v>
      </c>
      <c r="C64" s="7">
        <v>0.44274000000000002</v>
      </c>
      <c r="D64" s="7">
        <f t="shared" ref="D64" si="239">+E64*0.23/1.23</f>
        <v>0.29021138211382114</v>
      </c>
      <c r="E64" s="7">
        <v>1.552</v>
      </c>
      <c r="F64" s="240"/>
      <c r="G64" s="96">
        <f t="shared" ref="G64" si="240">+A64</f>
        <v>45439</v>
      </c>
      <c r="H64" s="7">
        <f t="shared" ref="H64" si="241">K64-J64-I64</f>
        <v>0.84056918699186989</v>
      </c>
      <c r="I64" s="7">
        <v>0.57813000000000003</v>
      </c>
      <c r="J64" s="7">
        <f t="shared" ref="J64" si="242">+K64*0.23/1.23</f>
        <v>0.32630081300813013</v>
      </c>
      <c r="K64" s="99">
        <v>1.7450000000000001</v>
      </c>
    </row>
    <row r="65" spans="1:12" s="14" customFormat="1" ht="14.25" thickTop="1" thickBot="1" x14ac:dyDescent="0.25">
      <c r="A65" s="96">
        <v>45432</v>
      </c>
      <c r="B65" s="7">
        <f t="shared" ref="B65" si="243">E65-D65-C65</f>
        <v>0.81986162601626</v>
      </c>
      <c r="C65" s="7">
        <v>0.44274000000000002</v>
      </c>
      <c r="D65" s="7">
        <f t="shared" ref="D65" si="244">+E65*0.23/1.23</f>
        <v>0.29039837398373985</v>
      </c>
      <c r="E65" s="7">
        <v>1.5529999999999999</v>
      </c>
      <c r="F65" s="240"/>
      <c r="G65" s="96">
        <f t="shared" ref="G65" si="245">+A65</f>
        <v>45432</v>
      </c>
      <c r="H65" s="7">
        <f t="shared" ref="H65" si="246">K65-J65-I65</f>
        <v>0.84382121951219524</v>
      </c>
      <c r="I65" s="7">
        <v>0.57813000000000003</v>
      </c>
      <c r="J65" s="7">
        <f t="shared" ref="J65" si="247">+K65*0.23/1.23</f>
        <v>0.32704878048780489</v>
      </c>
      <c r="K65" s="99">
        <v>1.7490000000000001</v>
      </c>
    </row>
    <row r="66" spans="1:12" s="14" customFormat="1" ht="14.25" thickTop="1" thickBot="1" x14ac:dyDescent="0.25">
      <c r="A66" s="96">
        <v>45425</v>
      </c>
      <c r="B66" s="7">
        <f t="shared" ref="B66" si="248">E66-D66-C66</f>
        <v>0.82961772357723562</v>
      </c>
      <c r="C66" s="7">
        <v>0.44274000000000002</v>
      </c>
      <c r="D66" s="7">
        <f t="shared" ref="D66" si="249">+E66*0.23/1.23</f>
        <v>0.29264227642276425</v>
      </c>
      <c r="E66" s="7">
        <v>1.5649999999999999</v>
      </c>
      <c r="F66" s="240"/>
      <c r="G66" s="96">
        <f t="shared" ref="G66" si="250">+A66</f>
        <v>45425</v>
      </c>
      <c r="H66" s="7">
        <f t="shared" ref="H66" si="251">K66-J66-I66</f>
        <v>0.84951227642276428</v>
      </c>
      <c r="I66" s="7">
        <v>0.57813000000000003</v>
      </c>
      <c r="J66" s="7">
        <f t="shared" ref="J66" si="252">+K66*0.23/1.23</f>
        <v>0.3283577235772358</v>
      </c>
      <c r="K66" s="99">
        <v>1.756</v>
      </c>
    </row>
    <row r="67" spans="1:12" s="14" customFormat="1" ht="14.25" thickTop="1" thickBot="1" x14ac:dyDescent="0.25">
      <c r="A67" s="96">
        <v>45418</v>
      </c>
      <c r="B67" s="7">
        <f t="shared" ref="B67" si="253">E67-D67-C67</f>
        <v>0.8336827642276422</v>
      </c>
      <c r="C67" s="7">
        <v>0.44274000000000002</v>
      </c>
      <c r="D67" s="7">
        <f t="shared" ref="D67" si="254">+E67*0.23/1.23</f>
        <v>0.29357723577235778</v>
      </c>
      <c r="E67" s="7">
        <v>1.57</v>
      </c>
      <c r="F67" s="240"/>
      <c r="G67" s="96">
        <f t="shared" ref="G67" si="255">+A67</f>
        <v>45418</v>
      </c>
      <c r="H67" s="7">
        <f t="shared" ref="H67" si="256">K67-J67-I67</f>
        <v>0.87390252032520332</v>
      </c>
      <c r="I67" s="7">
        <v>0.57813000000000003</v>
      </c>
      <c r="J67" s="7">
        <f t="shared" ref="J67" si="257">+K67*0.23/1.23</f>
        <v>0.33396747967479679</v>
      </c>
      <c r="K67" s="99">
        <v>1.786</v>
      </c>
      <c r="L67" s="237"/>
    </row>
    <row r="68" spans="1:12" s="14" customFormat="1" ht="14.25" thickTop="1" thickBot="1" x14ac:dyDescent="0.25">
      <c r="A68" s="96">
        <v>45411</v>
      </c>
      <c r="B68" s="7">
        <f t="shared" ref="B68" si="258">E68-D68-C68</f>
        <v>0.85075593495934954</v>
      </c>
      <c r="C68" s="7">
        <v>0.44274000000000002</v>
      </c>
      <c r="D68" s="7">
        <f t="shared" ref="D68" si="259">+E68*0.23/1.23</f>
        <v>0.29750406504065041</v>
      </c>
      <c r="E68" s="7">
        <v>1.591</v>
      </c>
      <c r="F68" s="239"/>
      <c r="G68" s="96">
        <f t="shared" ref="G68" si="260">+A68</f>
        <v>45411</v>
      </c>
      <c r="H68" s="7">
        <f t="shared" ref="H68" si="261">K68-J68-I68</f>
        <v>0.89178869918699188</v>
      </c>
      <c r="I68" s="7">
        <v>0.57813000000000003</v>
      </c>
      <c r="J68" s="7">
        <f t="shared" ref="J68" si="262">+K68*0.23/1.23</f>
        <v>0.33808130081300819</v>
      </c>
      <c r="K68" s="99">
        <v>1.8080000000000001</v>
      </c>
      <c r="L68" s="238"/>
    </row>
    <row r="69" spans="1:12" s="14" customFormat="1" ht="14.25" thickTop="1" thickBot="1" x14ac:dyDescent="0.25">
      <c r="A69" s="96">
        <v>45404</v>
      </c>
      <c r="B69" s="7">
        <f t="shared" ref="B69" si="263">E69-D69-C69</f>
        <v>0.86457707317073174</v>
      </c>
      <c r="C69" s="7">
        <v>0.44274000000000002</v>
      </c>
      <c r="D69" s="7">
        <f t="shared" ref="D69" si="264">+E69*0.23/1.23</f>
        <v>0.30068292682926834</v>
      </c>
      <c r="E69" s="7">
        <v>1.6080000000000001</v>
      </c>
      <c r="F69" s="235"/>
      <c r="G69" s="96">
        <f t="shared" ref="G69" si="265">+A69</f>
        <v>45404</v>
      </c>
      <c r="H69" s="7">
        <f t="shared" ref="H69" si="266">K69-J69-I69</f>
        <v>0.90235780487804873</v>
      </c>
      <c r="I69" s="7">
        <v>0.57813000000000003</v>
      </c>
      <c r="J69" s="7">
        <f t="shared" ref="J69" si="267">+K69*0.23/1.23</f>
        <v>0.34051219512195119</v>
      </c>
      <c r="K69" s="99">
        <v>1.821</v>
      </c>
    </row>
    <row r="70" spans="1:12" s="14" customFormat="1" ht="14.25" thickTop="1" thickBot="1" x14ac:dyDescent="0.25">
      <c r="A70" s="96">
        <v>45397</v>
      </c>
      <c r="B70" s="7">
        <f t="shared" ref="B70" si="268">E70-D70-C70</f>
        <v>0.88408926829268275</v>
      </c>
      <c r="C70" s="7">
        <v>0.44274000000000002</v>
      </c>
      <c r="D70" s="7">
        <f t="shared" ref="D70" si="269">+E70*0.23/1.23</f>
        <v>0.30517073170731707</v>
      </c>
      <c r="E70" s="7">
        <v>1.6319999999999999</v>
      </c>
      <c r="F70" s="236"/>
      <c r="G70" s="96">
        <f t="shared" ref="G70" si="270">+A70</f>
        <v>45397</v>
      </c>
      <c r="H70" s="7">
        <f t="shared" ref="H70" si="271">K70-J70-I70</f>
        <v>0.89341471544715456</v>
      </c>
      <c r="I70" s="7">
        <v>0.57813000000000003</v>
      </c>
      <c r="J70" s="7">
        <f t="shared" ref="J70" si="272">+K70*0.23/1.23</f>
        <v>0.33845528455284551</v>
      </c>
      <c r="K70" s="99">
        <v>1.81</v>
      </c>
      <c r="L70" s="237"/>
    </row>
    <row r="71" spans="1:12" s="14" customFormat="1" ht="14.25" thickTop="1" thickBot="1" x14ac:dyDescent="0.25">
      <c r="A71" s="96">
        <v>45390</v>
      </c>
      <c r="B71" s="7">
        <f t="shared" ref="B71" si="273">E71-D71-C71</f>
        <v>0.89384536585365837</v>
      </c>
      <c r="C71" s="7">
        <v>0.44274000000000002</v>
      </c>
      <c r="D71" s="7">
        <f t="shared" ref="D71" si="274">+E71*0.23/1.23</f>
        <v>0.30741463414634146</v>
      </c>
      <c r="E71" s="7">
        <v>1.6439999999999999</v>
      </c>
      <c r="F71" s="235"/>
      <c r="G71" s="96">
        <f t="shared" ref="G71" si="275">+A71</f>
        <v>45390</v>
      </c>
      <c r="H71" s="7">
        <f t="shared" ref="H71" si="276">K71-J71-I71</f>
        <v>0.89341471544715456</v>
      </c>
      <c r="I71" s="7">
        <v>0.57813000000000003</v>
      </c>
      <c r="J71" s="7">
        <f t="shared" ref="J71" si="277">+K71*0.23/1.23</f>
        <v>0.33845528455284551</v>
      </c>
      <c r="K71" s="99">
        <v>1.81</v>
      </c>
      <c r="L71" s="235"/>
    </row>
    <row r="72" spans="1:12" s="14" customFormat="1" ht="14.25" thickTop="1" thickBot="1" x14ac:dyDescent="0.25">
      <c r="A72" s="96">
        <v>45383</v>
      </c>
      <c r="B72" s="7">
        <f t="shared" ref="B72" si="278">E72-D72-C72</f>
        <v>0.87433317073170735</v>
      </c>
      <c r="C72" s="7">
        <v>0.44274000000000002</v>
      </c>
      <c r="D72" s="7">
        <f t="shared" ref="D72" si="279">+E72*0.23/1.23</f>
        <v>0.30292682926829273</v>
      </c>
      <c r="E72" s="7">
        <v>1.62</v>
      </c>
      <c r="F72" s="16"/>
      <c r="G72" s="96">
        <f t="shared" ref="G72" si="280">+A72</f>
        <v>45383</v>
      </c>
      <c r="H72" s="7">
        <f t="shared" ref="H72" si="281">K72-J72-I72</f>
        <v>0.88203260162601627</v>
      </c>
      <c r="I72" s="7">
        <v>0.57813000000000003</v>
      </c>
      <c r="J72" s="7">
        <f t="shared" ref="J72" si="282">+K72*0.23/1.23</f>
        <v>0.33583739837398374</v>
      </c>
      <c r="K72" s="99">
        <v>1.796</v>
      </c>
    </row>
    <row r="73" spans="1:12" s="14" customFormat="1" ht="14.25" thickTop="1" thickBot="1" x14ac:dyDescent="0.25">
      <c r="A73" s="96">
        <v>45376</v>
      </c>
      <c r="B73" s="7">
        <f t="shared" ref="B73" si="283">E73-D73-C73</f>
        <v>0.8824632520325203</v>
      </c>
      <c r="C73" s="7">
        <v>0.44274000000000002</v>
      </c>
      <c r="D73" s="7">
        <f t="shared" ref="D73" si="284">+E73*0.23/1.23</f>
        <v>0.30479674796747969</v>
      </c>
      <c r="E73" s="7">
        <v>1.63</v>
      </c>
      <c r="F73" s="16"/>
      <c r="G73" s="96">
        <f t="shared" ref="G73:G78" si="285">+A73</f>
        <v>45376</v>
      </c>
      <c r="H73" s="7">
        <f t="shared" ref="H73" si="286">K73-J73-I73</f>
        <v>0.86577243902439016</v>
      </c>
      <c r="I73" s="7">
        <v>0.57813000000000003</v>
      </c>
      <c r="J73" s="7">
        <f t="shared" ref="J73" si="287">+K73*0.23/1.23</f>
        <v>0.33209756097560977</v>
      </c>
      <c r="K73" s="99">
        <v>1.776</v>
      </c>
    </row>
    <row r="74" spans="1:12" s="14" customFormat="1" ht="14.25" thickTop="1" thickBot="1" x14ac:dyDescent="0.25">
      <c r="A74" s="96">
        <v>45369</v>
      </c>
      <c r="B74" s="7">
        <f t="shared" ref="B74" si="288">E74-D74-C74</f>
        <v>0.86864211382113832</v>
      </c>
      <c r="C74" s="7">
        <v>0.44274000000000002</v>
      </c>
      <c r="D74" s="7">
        <f t="shared" ref="D74" si="289">+E74*0.23/1.23</f>
        <v>0.30161788617886176</v>
      </c>
      <c r="E74" s="7">
        <v>1.613</v>
      </c>
      <c r="F74" s="16"/>
      <c r="G74" s="96">
        <f t="shared" si="285"/>
        <v>45369</v>
      </c>
      <c r="H74" s="7">
        <f t="shared" ref="H74" si="290">K74-J74-I74</f>
        <v>0.83731715447154476</v>
      </c>
      <c r="I74" s="7">
        <v>0.57813000000000003</v>
      </c>
      <c r="J74" s="7">
        <f t="shared" ref="J74" si="291">+K74*0.23/1.23</f>
        <v>0.32555284552845531</v>
      </c>
      <c r="K74" s="99">
        <v>1.7410000000000001</v>
      </c>
    </row>
    <row r="75" spans="1:12" s="14" customFormat="1" ht="14.25" thickTop="1" thickBot="1" x14ac:dyDescent="0.25">
      <c r="A75" s="96">
        <v>45369</v>
      </c>
      <c r="B75" s="7">
        <f t="shared" ref="B75" si="292">E75-D75-C75</f>
        <v>0.86864211382113832</v>
      </c>
      <c r="C75" s="7">
        <v>0.44274000000000002</v>
      </c>
      <c r="D75" s="7">
        <f t="shared" ref="D75" si="293">+E75*0.23/1.23</f>
        <v>0.30161788617886176</v>
      </c>
      <c r="E75" s="7">
        <v>1.613</v>
      </c>
      <c r="F75" s="16"/>
      <c r="G75" s="96">
        <f t="shared" si="285"/>
        <v>45369</v>
      </c>
      <c r="H75" s="7">
        <f t="shared" ref="H75" si="294">K75-J75-I75</f>
        <v>0.83731715447154476</v>
      </c>
      <c r="I75" s="7">
        <v>0.57813000000000003</v>
      </c>
      <c r="J75" s="7">
        <f t="shared" ref="J75" si="295">+K75*0.23/1.23</f>
        <v>0.32555284552845531</v>
      </c>
      <c r="K75" s="99">
        <v>1.7410000000000001</v>
      </c>
    </row>
    <row r="76" spans="1:12" s="14" customFormat="1" ht="14.25" thickTop="1" thickBot="1" x14ac:dyDescent="0.25">
      <c r="A76" s="96">
        <v>45362</v>
      </c>
      <c r="B76" s="7">
        <f t="shared" ref="B76" si="296">E76-D76-C76</f>
        <v>0.87108113821138222</v>
      </c>
      <c r="C76" s="7">
        <v>0.44274000000000002</v>
      </c>
      <c r="D76" s="7">
        <f t="shared" ref="D76" si="297">+E76*0.23/1.23</f>
        <v>0.30217886178861797</v>
      </c>
      <c r="E76" s="7">
        <v>1.6160000000000001</v>
      </c>
      <c r="F76" s="16"/>
      <c r="G76" s="96">
        <f t="shared" si="285"/>
        <v>45362</v>
      </c>
      <c r="H76" s="7">
        <f t="shared" ref="H76" si="298">K76-J76-I76</f>
        <v>0.83000008130081304</v>
      </c>
      <c r="I76" s="7">
        <v>0.57813000000000003</v>
      </c>
      <c r="J76" s="7">
        <f t="shared" ref="J76" si="299">+K76*0.23/1.23</f>
        <v>0.32386991869918696</v>
      </c>
      <c r="K76" s="99">
        <v>1.732</v>
      </c>
    </row>
    <row r="77" spans="1:12" s="14" customFormat="1" ht="14.25" thickTop="1" thickBot="1" x14ac:dyDescent="0.25">
      <c r="A77" s="96">
        <v>45355</v>
      </c>
      <c r="B77" s="7">
        <f t="shared" ref="B77" si="300">E77-D77-C77</f>
        <v>0.8824632520325203</v>
      </c>
      <c r="C77" s="7">
        <v>0.44274000000000002</v>
      </c>
      <c r="D77" s="7">
        <f t="shared" ref="D77" si="301">+E77*0.23/1.23</f>
        <v>0.30479674796747969</v>
      </c>
      <c r="E77" s="7">
        <v>1.63</v>
      </c>
      <c r="F77" s="16"/>
      <c r="G77" s="96">
        <f t="shared" si="285"/>
        <v>45355</v>
      </c>
      <c r="H77" s="7">
        <f t="shared" ref="H77" si="302">K77-J77-I77</f>
        <v>0.8316260975609755</v>
      </c>
      <c r="I77" s="7">
        <v>0.57813000000000003</v>
      </c>
      <c r="J77" s="7">
        <f t="shared" ref="J77" si="303">+K77*0.23/1.23</f>
        <v>0.3242439024390244</v>
      </c>
      <c r="K77" s="99">
        <v>1.734</v>
      </c>
    </row>
    <row r="78" spans="1:12" s="14" customFormat="1" ht="14.25" thickTop="1" thickBot="1" x14ac:dyDescent="0.25">
      <c r="A78" s="96">
        <v>45348</v>
      </c>
      <c r="B78" s="7">
        <f t="shared" ref="B78:B82" si="304">E78-D78-C78</f>
        <v>0.89067463414634129</v>
      </c>
      <c r="C78" s="7">
        <v>0.44274000000000002</v>
      </c>
      <c r="D78" s="7">
        <f t="shared" ref="D78:D144" si="305">+E78*0.23/1.23</f>
        <v>0.30668536585365852</v>
      </c>
      <c r="E78" s="7">
        <v>1.6400999999999999</v>
      </c>
      <c r="F78" s="16"/>
      <c r="G78" s="96">
        <f t="shared" si="285"/>
        <v>45348</v>
      </c>
      <c r="H78" s="7">
        <f t="shared" ref="H78:H80" si="306">K78-J78-I78</f>
        <v>0.82601634146341474</v>
      </c>
      <c r="I78" s="7">
        <v>0.57813000000000003</v>
      </c>
      <c r="J78" s="7">
        <f t="shared" ref="J78:J144" si="307">+K78*0.23/1.23</f>
        <v>0.32295365853658542</v>
      </c>
      <c r="K78" s="99">
        <v>1.7271000000000001</v>
      </c>
    </row>
    <row r="79" spans="1:12" s="14" customFormat="1" ht="14.25" thickTop="1" thickBot="1" x14ac:dyDescent="0.25">
      <c r="A79" s="96">
        <v>45341</v>
      </c>
      <c r="B79" s="7">
        <f t="shared" si="304"/>
        <v>0.91010552845528447</v>
      </c>
      <c r="C79" s="7">
        <v>0.44274000000000002</v>
      </c>
      <c r="D79" s="7">
        <f t="shared" si="305"/>
        <v>0.31115447154471548</v>
      </c>
      <c r="E79" s="7">
        <v>1.6639999999999999</v>
      </c>
      <c r="F79" s="16"/>
      <c r="G79" s="96">
        <v>45341</v>
      </c>
      <c r="H79" s="7">
        <f t="shared" si="306"/>
        <v>0.83081308943089427</v>
      </c>
      <c r="I79" s="7">
        <v>0.57813000000000003</v>
      </c>
      <c r="J79" s="7">
        <f t="shared" si="307"/>
        <v>0.32405691056910574</v>
      </c>
      <c r="K79" s="99">
        <v>1.7330000000000001</v>
      </c>
    </row>
    <row r="80" spans="1:12" s="14" customFormat="1" ht="14.25" thickTop="1" thickBot="1" x14ac:dyDescent="0.25">
      <c r="A80" s="96">
        <v>45334</v>
      </c>
      <c r="B80" s="7">
        <f t="shared" si="304"/>
        <v>0.89628439024390227</v>
      </c>
      <c r="C80" s="7">
        <v>0.44274000000000002</v>
      </c>
      <c r="D80" s="7">
        <f t="shared" si="305"/>
        <v>0.30797560975609761</v>
      </c>
      <c r="E80" s="7">
        <v>1.647</v>
      </c>
      <c r="F80" s="16"/>
      <c r="G80" s="96">
        <v>45334</v>
      </c>
      <c r="H80" s="7">
        <f t="shared" si="306"/>
        <v>0.80886186991869913</v>
      </c>
      <c r="I80" s="7">
        <v>0.57813000000000003</v>
      </c>
      <c r="J80" s="7">
        <f t="shared" si="307"/>
        <v>0.3190081300813008</v>
      </c>
      <c r="K80" s="99">
        <v>1.706</v>
      </c>
    </row>
    <row r="81" spans="1:11" s="14" customFormat="1" ht="14.25" thickTop="1" thickBot="1" x14ac:dyDescent="0.25">
      <c r="A81" s="96">
        <v>45327</v>
      </c>
      <c r="B81" s="7">
        <f t="shared" si="304"/>
        <v>0.87921121951219494</v>
      </c>
      <c r="C81" s="7">
        <v>0.44274000000000002</v>
      </c>
      <c r="D81" s="7">
        <f t="shared" si="305"/>
        <v>0.30404878048780487</v>
      </c>
      <c r="E81" s="7">
        <v>1.6259999999999999</v>
      </c>
      <c r="F81" s="16"/>
      <c r="G81" s="96">
        <v>45327</v>
      </c>
      <c r="H81" s="7">
        <f t="shared" ref="H81:H144" si="308">K81-J81-I81</f>
        <v>0.80073178861788619</v>
      </c>
      <c r="I81" s="7">
        <v>0.57813000000000003</v>
      </c>
      <c r="J81" s="7">
        <f t="shared" si="307"/>
        <v>0.31713821138211379</v>
      </c>
      <c r="K81" s="99">
        <v>1.696</v>
      </c>
    </row>
    <row r="82" spans="1:11" s="14" customFormat="1" ht="14.25" thickTop="1" thickBot="1" x14ac:dyDescent="0.25">
      <c r="A82" s="96">
        <v>45320</v>
      </c>
      <c r="B82" s="7">
        <f t="shared" si="304"/>
        <v>0.8613250406504066</v>
      </c>
      <c r="C82" s="7">
        <v>0.44274000000000002</v>
      </c>
      <c r="D82" s="7">
        <f t="shared" si="305"/>
        <v>0.29993495934959352</v>
      </c>
      <c r="E82" s="7">
        <v>1.6040000000000001</v>
      </c>
      <c r="F82" s="16"/>
      <c r="G82" s="96">
        <v>45320</v>
      </c>
      <c r="H82" s="7">
        <f t="shared" si="308"/>
        <v>0.79260170731707302</v>
      </c>
      <c r="I82" s="7">
        <v>0.57813000000000003</v>
      </c>
      <c r="J82" s="7">
        <f t="shared" si="307"/>
        <v>0.31526829268292683</v>
      </c>
      <c r="K82" s="99">
        <v>1.6859999999999999</v>
      </c>
    </row>
    <row r="83" spans="1:11" s="14" customFormat="1" ht="14.25" thickTop="1" thickBot="1" x14ac:dyDescent="0.25">
      <c r="A83" s="96">
        <v>45313</v>
      </c>
      <c r="B83" s="7">
        <f t="shared" ref="B83:B144" si="309">E83-D83-C83</f>
        <v>0.84099983739837392</v>
      </c>
      <c r="C83" s="7">
        <v>0.44274000000000002</v>
      </c>
      <c r="D83" s="7">
        <f t="shared" si="305"/>
        <v>0.29526016260162602</v>
      </c>
      <c r="E83" s="7">
        <v>1.579</v>
      </c>
      <c r="F83" s="16"/>
      <c r="G83" s="96">
        <v>45313</v>
      </c>
      <c r="H83" s="7">
        <f t="shared" si="308"/>
        <v>0.77390252032520324</v>
      </c>
      <c r="I83" s="7">
        <v>0.57813000000000003</v>
      </c>
      <c r="J83" s="7">
        <f t="shared" si="307"/>
        <v>0.31096747967479677</v>
      </c>
      <c r="K83" s="99">
        <v>1.663</v>
      </c>
    </row>
    <row r="84" spans="1:11" s="14" customFormat="1" ht="14.25" thickTop="1" thickBot="1" x14ac:dyDescent="0.25">
      <c r="A84" s="96">
        <v>45306</v>
      </c>
      <c r="B84" s="7">
        <f t="shared" si="309"/>
        <v>0.82636569105691049</v>
      </c>
      <c r="C84" s="7">
        <v>0.44274000000000002</v>
      </c>
      <c r="D84" s="7">
        <f t="shared" si="305"/>
        <v>0.29189430894308943</v>
      </c>
      <c r="E84" s="7">
        <v>1.5609999999999999</v>
      </c>
      <c r="F84" s="16"/>
      <c r="G84" s="96">
        <v>45306</v>
      </c>
      <c r="H84" s="7">
        <f t="shared" si="308"/>
        <v>0.75926837398373981</v>
      </c>
      <c r="I84" s="7">
        <v>0.57813000000000003</v>
      </c>
      <c r="J84" s="7">
        <f t="shared" si="307"/>
        <v>0.30760162601626018</v>
      </c>
      <c r="K84" s="99">
        <v>1.645</v>
      </c>
    </row>
    <row r="85" spans="1:11" s="14" customFormat="1" ht="14.25" thickTop="1" thickBot="1" x14ac:dyDescent="0.25">
      <c r="A85" s="96">
        <v>45299</v>
      </c>
      <c r="B85" s="7">
        <f t="shared" si="309"/>
        <v>0.81904861788617878</v>
      </c>
      <c r="C85" s="7">
        <v>0.44274000000000002</v>
      </c>
      <c r="D85" s="7">
        <f t="shared" si="305"/>
        <v>0.29021138211382114</v>
      </c>
      <c r="E85" s="7">
        <v>1.552</v>
      </c>
      <c r="F85" s="16"/>
      <c r="G85" s="96">
        <v>45299</v>
      </c>
      <c r="H85" s="7">
        <f t="shared" si="308"/>
        <v>0.75845536585365836</v>
      </c>
      <c r="I85" s="7">
        <v>0.57813000000000003</v>
      </c>
      <c r="J85" s="7">
        <f t="shared" si="307"/>
        <v>0.30741463414634146</v>
      </c>
      <c r="K85" s="99">
        <v>1.6439999999999999</v>
      </c>
    </row>
    <row r="86" spans="1:11" s="14" customFormat="1" ht="14.25" thickTop="1" thickBot="1" x14ac:dyDescent="0.25">
      <c r="A86" s="96">
        <v>45292</v>
      </c>
      <c r="B86" s="7">
        <f t="shared" si="309"/>
        <v>0.8312437398373983</v>
      </c>
      <c r="C86" s="7">
        <v>0.44274000000000002</v>
      </c>
      <c r="D86" s="7">
        <f t="shared" si="305"/>
        <v>0.29301626016260163</v>
      </c>
      <c r="E86" s="7">
        <v>1.5669999999999999</v>
      </c>
      <c r="F86" s="16"/>
      <c r="G86" s="96">
        <v>45292</v>
      </c>
      <c r="H86" s="7">
        <f t="shared" si="308"/>
        <v>0.75764235772357713</v>
      </c>
      <c r="I86" s="7">
        <v>0.57813000000000003</v>
      </c>
      <c r="J86" s="7">
        <f t="shared" si="307"/>
        <v>0.3072276422764228</v>
      </c>
      <c r="K86" s="99">
        <v>1.643</v>
      </c>
    </row>
    <row r="87" spans="1:11" s="14" customFormat="1" ht="14.25" thickTop="1" thickBot="1" x14ac:dyDescent="0.25">
      <c r="A87" s="96">
        <v>45285</v>
      </c>
      <c r="B87" s="7">
        <f t="shared" si="309"/>
        <v>0.83693479674796756</v>
      </c>
      <c r="C87" s="7">
        <v>0.44274000000000002</v>
      </c>
      <c r="D87" s="7">
        <f t="shared" si="305"/>
        <v>0.29432520325203254</v>
      </c>
      <c r="E87" s="7">
        <v>1.5740000000000001</v>
      </c>
      <c r="F87" s="16"/>
      <c r="G87" s="96">
        <v>45285</v>
      </c>
      <c r="H87" s="7">
        <f t="shared" si="308"/>
        <v>0.75601634146341445</v>
      </c>
      <c r="I87" s="7">
        <v>0.57813000000000003</v>
      </c>
      <c r="J87" s="7">
        <f t="shared" si="307"/>
        <v>0.30685365853658542</v>
      </c>
      <c r="K87" s="99">
        <v>1.641</v>
      </c>
    </row>
    <row r="88" spans="1:11" s="14" customFormat="1" ht="14.25" thickTop="1" thickBot="1" x14ac:dyDescent="0.25">
      <c r="A88" s="96">
        <v>45278</v>
      </c>
      <c r="B88" s="7">
        <f t="shared" si="309"/>
        <v>0.82067463414634145</v>
      </c>
      <c r="C88" s="7">
        <v>0.44274000000000002</v>
      </c>
      <c r="D88" s="7">
        <f t="shared" si="305"/>
        <v>0.29058536585365857</v>
      </c>
      <c r="E88" s="7">
        <v>1.554</v>
      </c>
      <c r="F88" s="16"/>
      <c r="G88" s="96">
        <v>45278</v>
      </c>
      <c r="H88" s="7">
        <f t="shared" si="308"/>
        <v>0.74544723577235761</v>
      </c>
      <c r="I88" s="7">
        <v>0.57813000000000003</v>
      </c>
      <c r="J88" s="7">
        <f t="shared" si="307"/>
        <v>0.30442276422764225</v>
      </c>
      <c r="K88" s="99">
        <v>1.6279999999999999</v>
      </c>
    </row>
    <row r="89" spans="1:11" s="14" customFormat="1" ht="14.25" thickTop="1" thickBot="1" x14ac:dyDescent="0.25">
      <c r="A89" s="96">
        <v>45271</v>
      </c>
      <c r="B89" s="7">
        <f t="shared" si="309"/>
        <v>0.83856081300813001</v>
      </c>
      <c r="C89" s="7">
        <v>0.44274000000000002</v>
      </c>
      <c r="D89" s="7">
        <f t="shared" si="305"/>
        <v>0.29469918699186992</v>
      </c>
      <c r="E89" s="7">
        <v>1.5760000000000001</v>
      </c>
      <c r="F89" s="16"/>
      <c r="G89" s="96">
        <v>45271</v>
      </c>
      <c r="H89" s="7">
        <f t="shared" si="308"/>
        <v>0.7568293495934959</v>
      </c>
      <c r="I89" s="7">
        <v>0.57813000000000003</v>
      </c>
      <c r="J89" s="7">
        <f t="shared" si="307"/>
        <v>0.30704065040650408</v>
      </c>
      <c r="K89" s="99">
        <v>1.6419999999999999</v>
      </c>
    </row>
    <row r="90" spans="1:11" s="14" customFormat="1" ht="14.25" thickTop="1" thickBot="1" x14ac:dyDescent="0.25">
      <c r="A90" s="96">
        <v>45264</v>
      </c>
      <c r="B90" s="7">
        <f t="shared" si="309"/>
        <v>0.86376406504065029</v>
      </c>
      <c r="C90" s="7">
        <v>0.44274000000000002</v>
      </c>
      <c r="D90" s="7">
        <f t="shared" si="305"/>
        <v>0.30049593495934962</v>
      </c>
      <c r="E90" s="7">
        <v>1.607</v>
      </c>
      <c r="F90" s="16"/>
      <c r="G90" s="96">
        <v>45264</v>
      </c>
      <c r="H90" s="7">
        <f t="shared" si="308"/>
        <v>0.77715455284552837</v>
      </c>
      <c r="I90" s="7">
        <v>0.57813000000000003</v>
      </c>
      <c r="J90" s="7">
        <f t="shared" si="307"/>
        <v>0.31171544715447158</v>
      </c>
      <c r="K90" s="99">
        <v>1.667</v>
      </c>
    </row>
    <row r="91" spans="1:11" s="14" customFormat="1" ht="14.25" thickTop="1" thickBot="1" x14ac:dyDescent="0.25">
      <c r="A91" s="96">
        <v>45257</v>
      </c>
      <c r="B91" s="7">
        <f t="shared" si="309"/>
        <v>0.88002422764227639</v>
      </c>
      <c r="C91" s="7">
        <v>0.44274000000000002</v>
      </c>
      <c r="D91" s="7">
        <f t="shared" si="305"/>
        <v>0.30423577235772364</v>
      </c>
      <c r="E91" s="7">
        <v>1.627</v>
      </c>
      <c r="F91" s="16"/>
      <c r="G91" s="96">
        <v>45257</v>
      </c>
      <c r="H91" s="7">
        <f t="shared" si="308"/>
        <v>0.78772365853658521</v>
      </c>
      <c r="I91" s="7">
        <v>0.57813000000000003</v>
      </c>
      <c r="J91" s="7">
        <f t="shared" si="307"/>
        <v>0.31414634146341464</v>
      </c>
      <c r="K91" s="99">
        <v>1.68</v>
      </c>
    </row>
    <row r="92" spans="1:11" s="14" customFormat="1" ht="14.25" thickTop="1" thickBot="1" x14ac:dyDescent="0.25">
      <c r="A92" s="96">
        <v>45250</v>
      </c>
      <c r="B92" s="7">
        <f t="shared" si="309"/>
        <v>0.88327626016260152</v>
      </c>
      <c r="C92" s="7">
        <v>0.44274000000000002</v>
      </c>
      <c r="D92" s="7">
        <f t="shared" si="305"/>
        <v>0.3049837398373984</v>
      </c>
      <c r="E92" s="7">
        <v>1.631</v>
      </c>
      <c r="G92" s="96">
        <v>45250</v>
      </c>
      <c r="H92" s="7">
        <f t="shared" si="308"/>
        <v>0.80642284552845522</v>
      </c>
      <c r="I92" s="7">
        <v>0.57813000000000003</v>
      </c>
      <c r="J92" s="7">
        <f t="shared" si="307"/>
        <v>0.31844715447154476</v>
      </c>
      <c r="K92" s="99">
        <v>1.7030000000000001</v>
      </c>
    </row>
    <row r="93" spans="1:11" s="14" customFormat="1" ht="14.25" thickTop="1" thickBot="1" x14ac:dyDescent="0.25">
      <c r="A93" s="96">
        <v>45243</v>
      </c>
      <c r="B93" s="7">
        <f t="shared" si="309"/>
        <v>0.89791040650406517</v>
      </c>
      <c r="C93" s="7">
        <v>0.44274000000000002</v>
      </c>
      <c r="D93" s="7">
        <f t="shared" si="305"/>
        <v>0.30834959349593494</v>
      </c>
      <c r="E93" s="7">
        <v>1.649</v>
      </c>
      <c r="G93" s="96">
        <v>45243</v>
      </c>
      <c r="H93" s="7">
        <f t="shared" si="308"/>
        <v>0.83569113821138208</v>
      </c>
      <c r="I93" s="7">
        <v>0.57813000000000003</v>
      </c>
      <c r="J93" s="7">
        <f t="shared" si="307"/>
        <v>0.32517886178861793</v>
      </c>
      <c r="K93" s="99">
        <v>1.7390000000000001</v>
      </c>
    </row>
    <row r="94" spans="1:11" s="14" customFormat="1" ht="14.25" thickTop="1" thickBot="1" x14ac:dyDescent="0.25">
      <c r="A94" s="96">
        <v>45236</v>
      </c>
      <c r="B94" s="7">
        <f t="shared" si="309"/>
        <v>0.93286975609756084</v>
      </c>
      <c r="C94" s="7">
        <v>0.44274000000000002</v>
      </c>
      <c r="D94" s="7">
        <f t="shared" si="305"/>
        <v>0.31639024390243903</v>
      </c>
      <c r="E94" s="7">
        <v>1.6919999999999999</v>
      </c>
      <c r="G94" s="96">
        <v>45236</v>
      </c>
      <c r="H94" s="7">
        <f t="shared" si="308"/>
        <v>0.85601634146341454</v>
      </c>
      <c r="I94" s="7">
        <v>0.57813000000000003</v>
      </c>
      <c r="J94" s="7">
        <f t="shared" si="307"/>
        <v>0.32985365853658538</v>
      </c>
      <c r="K94" s="99">
        <v>1.764</v>
      </c>
    </row>
    <row r="95" spans="1:11" s="14" customFormat="1" ht="14.25" thickTop="1" thickBot="1" x14ac:dyDescent="0.25">
      <c r="A95" s="96">
        <v>45229</v>
      </c>
      <c r="B95" s="7">
        <f t="shared" si="309"/>
        <v>0.94425186991869914</v>
      </c>
      <c r="C95" s="7">
        <v>0.44274000000000002</v>
      </c>
      <c r="D95" s="7">
        <f t="shared" si="305"/>
        <v>0.3190081300813008</v>
      </c>
      <c r="E95" s="7">
        <v>1.706</v>
      </c>
      <c r="G95" s="96">
        <v>45229</v>
      </c>
      <c r="H95" s="7">
        <f t="shared" si="308"/>
        <v>0.8592683739837399</v>
      </c>
      <c r="I95" s="7">
        <v>0.57813000000000003</v>
      </c>
      <c r="J95" s="7">
        <f t="shared" si="307"/>
        <v>0.33060162601626014</v>
      </c>
      <c r="K95" s="99">
        <v>1.768</v>
      </c>
    </row>
    <row r="96" spans="1:11" s="14" customFormat="1" ht="14.25" thickTop="1" thickBot="1" x14ac:dyDescent="0.25">
      <c r="A96" s="96">
        <v>45222</v>
      </c>
      <c r="B96" s="7">
        <f t="shared" si="309"/>
        <v>0.96051203252032524</v>
      </c>
      <c r="C96" s="7">
        <v>0.44274000000000002</v>
      </c>
      <c r="D96" s="7">
        <f t="shared" si="305"/>
        <v>0.32274796747967482</v>
      </c>
      <c r="E96" s="7">
        <v>1.726</v>
      </c>
      <c r="G96" s="96">
        <v>45222</v>
      </c>
      <c r="H96" s="7">
        <f t="shared" si="308"/>
        <v>0.86414642276422771</v>
      </c>
      <c r="I96" s="7">
        <v>0.57813000000000003</v>
      </c>
      <c r="J96" s="7">
        <f t="shared" si="307"/>
        <v>0.33172357723577239</v>
      </c>
      <c r="K96" s="99">
        <v>1.774</v>
      </c>
    </row>
    <row r="97" spans="1:11" s="14" customFormat="1" ht="14.25" thickTop="1" thickBot="1" x14ac:dyDescent="0.25">
      <c r="A97" s="96">
        <v>45215</v>
      </c>
      <c r="B97" s="7">
        <f t="shared" si="309"/>
        <v>0.94831691056910572</v>
      </c>
      <c r="C97" s="7">
        <v>0.44274000000000002</v>
      </c>
      <c r="D97" s="7">
        <f t="shared" si="305"/>
        <v>0.31994308943089433</v>
      </c>
      <c r="E97" s="7">
        <v>1.7110000000000001</v>
      </c>
      <c r="G97" s="96">
        <v>45215</v>
      </c>
      <c r="H97" s="7">
        <f t="shared" si="308"/>
        <v>0.85276430894308941</v>
      </c>
      <c r="I97" s="7">
        <v>0.57813000000000003</v>
      </c>
      <c r="J97" s="7">
        <f t="shared" si="307"/>
        <v>0.32910569105691057</v>
      </c>
      <c r="K97" s="99">
        <v>1.76</v>
      </c>
    </row>
    <row r="98" spans="1:11" s="14" customFormat="1" ht="14.25" thickTop="1" thickBot="1" x14ac:dyDescent="0.25">
      <c r="A98" s="96">
        <v>45208</v>
      </c>
      <c r="B98" s="7">
        <f t="shared" si="309"/>
        <v>0.97514617886178867</v>
      </c>
      <c r="C98" s="7">
        <v>0.44274000000000002</v>
      </c>
      <c r="D98" s="7">
        <f t="shared" si="305"/>
        <v>0.32611382113821141</v>
      </c>
      <c r="E98" s="7">
        <v>1.744</v>
      </c>
      <c r="G98" s="96">
        <v>45208</v>
      </c>
      <c r="H98" s="7">
        <f t="shared" si="308"/>
        <v>0.88365861788617894</v>
      </c>
      <c r="I98" s="7">
        <v>0.57813000000000003</v>
      </c>
      <c r="J98" s="7">
        <f t="shared" si="307"/>
        <v>0.33621138211382118</v>
      </c>
      <c r="K98" s="99">
        <v>1.798</v>
      </c>
    </row>
    <row r="99" spans="1:11" s="14" customFormat="1" ht="14.25" thickTop="1" thickBot="1" x14ac:dyDescent="0.25">
      <c r="A99" s="96">
        <v>45201</v>
      </c>
      <c r="B99" s="7">
        <f t="shared" si="309"/>
        <v>1.0060404878048779</v>
      </c>
      <c r="C99" s="7">
        <v>0.44274000000000002</v>
      </c>
      <c r="D99" s="7">
        <f t="shared" si="305"/>
        <v>0.33321951219512197</v>
      </c>
      <c r="E99" s="7">
        <v>1.782</v>
      </c>
      <c r="G99" s="96">
        <v>45201</v>
      </c>
      <c r="H99" s="7">
        <f t="shared" si="308"/>
        <v>0.92837406504065023</v>
      </c>
      <c r="I99" s="7">
        <v>0.57813000000000003</v>
      </c>
      <c r="J99" s="7">
        <f t="shared" si="307"/>
        <v>0.34649593495934961</v>
      </c>
      <c r="K99" s="99">
        <v>1.853</v>
      </c>
    </row>
    <row r="100" spans="1:11" s="14" customFormat="1" ht="14.25" thickTop="1" thickBot="1" x14ac:dyDescent="0.25">
      <c r="A100" s="96">
        <v>45194</v>
      </c>
      <c r="B100" s="7">
        <f t="shared" si="309"/>
        <v>1.0047396747967479</v>
      </c>
      <c r="C100" s="7">
        <v>0.46273999999999998</v>
      </c>
      <c r="D100" s="7">
        <f t="shared" si="305"/>
        <v>0.33752032520325204</v>
      </c>
      <c r="E100" s="7">
        <v>1.8049999999999999</v>
      </c>
      <c r="G100" s="96">
        <v>45194</v>
      </c>
      <c r="H100" s="7">
        <f t="shared" si="308"/>
        <v>0.92813016260162584</v>
      </c>
      <c r="I100" s="7">
        <v>0.58813000000000004</v>
      </c>
      <c r="J100" s="7">
        <f t="shared" si="307"/>
        <v>0.348739837398374</v>
      </c>
      <c r="K100" s="99">
        <v>1.865</v>
      </c>
    </row>
    <row r="101" spans="1:11" s="14" customFormat="1" ht="14.25" thickTop="1" thickBot="1" x14ac:dyDescent="0.25">
      <c r="A101" s="96">
        <v>45187</v>
      </c>
      <c r="B101" s="7">
        <f t="shared" si="309"/>
        <v>1.0047396747967479</v>
      </c>
      <c r="C101" s="7">
        <v>0.46273999999999998</v>
      </c>
      <c r="D101" s="7">
        <f t="shared" si="305"/>
        <v>0.33752032520325204</v>
      </c>
      <c r="E101" s="7">
        <v>1.8049999999999999</v>
      </c>
      <c r="G101" s="96">
        <v>45187</v>
      </c>
      <c r="H101" s="7">
        <f t="shared" si="308"/>
        <v>0.92162609756097558</v>
      </c>
      <c r="I101" s="7">
        <v>0.58813000000000004</v>
      </c>
      <c r="J101" s="7">
        <f t="shared" si="307"/>
        <v>0.34724390243902437</v>
      </c>
      <c r="K101" s="99">
        <v>1.857</v>
      </c>
    </row>
    <row r="102" spans="1:11" s="14" customFormat="1" ht="14.25" thickTop="1" thickBot="1" x14ac:dyDescent="0.25">
      <c r="A102" s="96">
        <v>45180</v>
      </c>
      <c r="B102" s="7">
        <f t="shared" si="309"/>
        <v>0.96165024390243903</v>
      </c>
      <c r="C102" s="7">
        <v>0.46273999999999998</v>
      </c>
      <c r="D102" s="7">
        <f t="shared" si="305"/>
        <v>0.32760975609756099</v>
      </c>
      <c r="E102" s="7">
        <v>1.752</v>
      </c>
      <c r="G102" s="96">
        <v>45180</v>
      </c>
      <c r="H102" s="7">
        <f t="shared" si="308"/>
        <v>0.92325211382113803</v>
      </c>
      <c r="I102" s="7">
        <v>0.58813000000000004</v>
      </c>
      <c r="J102" s="7">
        <f t="shared" si="307"/>
        <v>0.3476178861788618</v>
      </c>
      <c r="K102" s="99">
        <v>1.859</v>
      </c>
    </row>
    <row r="103" spans="1:11" s="14" customFormat="1" ht="14.25" thickTop="1" thickBot="1" x14ac:dyDescent="0.25">
      <c r="A103" s="96">
        <v>45173</v>
      </c>
      <c r="B103" s="7">
        <f t="shared" si="309"/>
        <v>0.93563398373983753</v>
      </c>
      <c r="C103" s="7">
        <v>0.46273999999999998</v>
      </c>
      <c r="D103" s="7">
        <f t="shared" si="305"/>
        <v>0.32162601626016263</v>
      </c>
      <c r="E103" s="7">
        <v>1.72</v>
      </c>
      <c r="G103" s="96">
        <v>45173</v>
      </c>
      <c r="H103" s="7">
        <f t="shared" si="308"/>
        <v>0.9338212195121951</v>
      </c>
      <c r="I103" s="7">
        <v>0.58813000000000004</v>
      </c>
      <c r="J103" s="7">
        <f t="shared" si="307"/>
        <v>0.35004878048780491</v>
      </c>
      <c r="K103" s="99">
        <v>1.8720000000000001</v>
      </c>
    </row>
    <row r="104" spans="1:11" s="14" customFormat="1" ht="14.25" thickTop="1" thickBot="1" x14ac:dyDescent="0.25">
      <c r="A104" s="96">
        <v>45160</v>
      </c>
      <c r="B104" s="7">
        <f t="shared" si="309"/>
        <v>0.93912991869918705</v>
      </c>
      <c r="C104" s="7">
        <v>0.46273999999999998</v>
      </c>
      <c r="D104" s="7">
        <f t="shared" si="305"/>
        <v>0.32243008130081302</v>
      </c>
      <c r="E104" s="7">
        <v>1.7242999999999999</v>
      </c>
      <c r="G104" s="96">
        <v>45160</v>
      </c>
      <c r="H104" s="7">
        <f t="shared" si="308"/>
        <v>0.9338212195121951</v>
      </c>
      <c r="I104" s="7">
        <v>0.58813000000000004</v>
      </c>
      <c r="J104" s="7">
        <f t="shared" si="307"/>
        <v>0.35004878048780491</v>
      </c>
      <c r="K104" s="99">
        <v>1.8720000000000001</v>
      </c>
    </row>
    <row r="105" spans="1:11" s="14" customFormat="1" ht="14.25" thickTop="1" thickBot="1" x14ac:dyDescent="0.25">
      <c r="A105" s="96">
        <v>45159</v>
      </c>
      <c r="B105" s="7">
        <f t="shared" si="309"/>
        <v>0.92181284552845533</v>
      </c>
      <c r="C105" s="7">
        <v>0.46273999999999998</v>
      </c>
      <c r="D105" s="7">
        <f t="shared" si="305"/>
        <v>0.31844715447154476</v>
      </c>
      <c r="E105" s="7">
        <v>1.7030000000000001</v>
      </c>
      <c r="G105" s="96">
        <v>45159</v>
      </c>
      <c r="H105" s="7">
        <f t="shared" si="308"/>
        <v>0.9200000813008129</v>
      </c>
      <c r="I105" s="7">
        <v>0.58813000000000004</v>
      </c>
      <c r="J105" s="7">
        <f t="shared" si="307"/>
        <v>0.34686991869918704</v>
      </c>
      <c r="K105" s="99">
        <v>1.855</v>
      </c>
    </row>
    <row r="106" spans="1:11" s="14" customFormat="1" ht="14.25" thickTop="1" thickBot="1" x14ac:dyDescent="0.25">
      <c r="A106" s="96">
        <v>45146</v>
      </c>
      <c r="B106" s="7">
        <f t="shared" si="309"/>
        <v>0.92425186991869923</v>
      </c>
      <c r="C106" s="7">
        <v>0.46273999999999998</v>
      </c>
      <c r="D106" s="7">
        <f t="shared" si="305"/>
        <v>0.3190081300813008</v>
      </c>
      <c r="E106" s="7">
        <v>1.706</v>
      </c>
      <c r="G106" s="96">
        <v>45146</v>
      </c>
      <c r="H106" s="7">
        <f t="shared" si="308"/>
        <v>0.89723585365853653</v>
      </c>
      <c r="I106" s="7">
        <v>0.58813000000000004</v>
      </c>
      <c r="J106" s="7">
        <f t="shared" si="307"/>
        <v>0.34163414634146344</v>
      </c>
      <c r="K106" s="99">
        <v>1.827</v>
      </c>
    </row>
    <row r="107" spans="1:11" s="14" customFormat="1" ht="14.25" thickTop="1" thickBot="1" x14ac:dyDescent="0.25">
      <c r="A107" s="96">
        <v>45145</v>
      </c>
      <c r="B107" s="7">
        <f t="shared" si="309"/>
        <v>0.9096177235772358</v>
      </c>
      <c r="C107" s="7">
        <v>0.46273999999999998</v>
      </c>
      <c r="D107" s="7">
        <f t="shared" si="305"/>
        <v>0.31564227642276427</v>
      </c>
      <c r="E107" s="7">
        <v>1.6879999999999999</v>
      </c>
      <c r="G107" s="96">
        <v>45145</v>
      </c>
      <c r="H107" s="7">
        <f t="shared" si="308"/>
        <v>0.89398382113821118</v>
      </c>
      <c r="I107" s="7">
        <v>0.58813000000000004</v>
      </c>
      <c r="J107" s="7">
        <f t="shared" si="307"/>
        <v>0.34088617886178862</v>
      </c>
      <c r="K107" s="99">
        <v>1.823</v>
      </c>
    </row>
    <row r="108" spans="1:11" s="14" customFormat="1" ht="14.25" thickTop="1" thickBot="1" x14ac:dyDescent="0.25">
      <c r="A108" s="96">
        <v>45138</v>
      </c>
      <c r="B108" s="7">
        <f t="shared" si="309"/>
        <v>0.85896731707317064</v>
      </c>
      <c r="C108" s="7">
        <v>0.46273999999999998</v>
      </c>
      <c r="D108" s="7">
        <f t="shared" si="305"/>
        <v>0.30399268292682929</v>
      </c>
      <c r="E108" s="7">
        <v>1.6256999999999999</v>
      </c>
      <c r="G108" s="96">
        <v>45138</v>
      </c>
      <c r="H108" s="7">
        <f t="shared" si="308"/>
        <v>0.88268300813008116</v>
      </c>
      <c r="I108" s="7">
        <v>0.58813000000000004</v>
      </c>
      <c r="J108" s="7">
        <f t="shared" si="307"/>
        <v>0.33828699186991867</v>
      </c>
      <c r="K108" s="99">
        <v>1.8090999999999999</v>
      </c>
    </row>
    <row r="109" spans="1:11" s="14" customFormat="1" ht="14.25" thickTop="1" thickBot="1" x14ac:dyDescent="0.25">
      <c r="A109" s="96">
        <v>45131</v>
      </c>
      <c r="B109" s="7">
        <f t="shared" si="309"/>
        <v>0.80847951219512171</v>
      </c>
      <c r="C109" s="7">
        <v>0.44274000000000002</v>
      </c>
      <c r="D109" s="7">
        <f t="shared" si="305"/>
        <v>0.28778048780487808</v>
      </c>
      <c r="E109" s="7">
        <v>1.5389999999999999</v>
      </c>
      <c r="G109" s="96">
        <v>45131</v>
      </c>
      <c r="H109" s="7">
        <f t="shared" si="308"/>
        <v>0.82779097560975601</v>
      </c>
      <c r="I109" s="7">
        <v>0.56977</v>
      </c>
      <c r="J109" s="7">
        <f t="shared" si="307"/>
        <v>0.32143902439024397</v>
      </c>
      <c r="K109" s="99">
        <v>1.7190000000000001</v>
      </c>
    </row>
    <row r="110" spans="1:11" s="14" customFormat="1" ht="14.25" thickTop="1" thickBot="1" x14ac:dyDescent="0.25">
      <c r="A110" s="96">
        <v>45124</v>
      </c>
      <c r="B110" s="7">
        <f t="shared" si="309"/>
        <v>0.8052274796747968</v>
      </c>
      <c r="C110" s="7">
        <v>0.44274000000000002</v>
      </c>
      <c r="D110" s="7">
        <f t="shared" si="305"/>
        <v>0.28703252032520321</v>
      </c>
      <c r="E110" s="7">
        <v>1.5349999999999999</v>
      </c>
      <c r="G110" s="96">
        <v>45124</v>
      </c>
      <c r="H110" s="7">
        <f t="shared" si="308"/>
        <v>0.80990479674796745</v>
      </c>
      <c r="I110" s="7">
        <v>0.56977</v>
      </c>
      <c r="J110" s="7">
        <f t="shared" si="307"/>
        <v>0.31732520325203256</v>
      </c>
      <c r="K110" s="99">
        <v>1.6970000000000001</v>
      </c>
    </row>
    <row r="111" spans="1:11" s="14" customFormat="1" ht="14.25" thickTop="1" thickBot="1" x14ac:dyDescent="0.25">
      <c r="A111" s="96">
        <v>45117</v>
      </c>
      <c r="B111" s="7">
        <f t="shared" si="309"/>
        <v>0.79221934959349583</v>
      </c>
      <c r="C111" s="7">
        <v>0.44274000000000002</v>
      </c>
      <c r="D111" s="7">
        <f t="shared" si="305"/>
        <v>0.28404065040650406</v>
      </c>
      <c r="E111" s="7">
        <v>1.5189999999999999</v>
      </c>
      <c r="G111" s="96">
        <v>45117</v>
      </c>
      <c r="H111" s="7">
        <f t="shared" si="308"/>
        <v>0.7968966666666667</v>
      </c>
      <c r="I111" s="7">
        <v>0.56977</v>
      </c>
      <c r="J111" s="7">
        <f t="shared" si="307"/>
        <v>0.31433333333333335</v>
      </c>
      <c r="K111" s="99">
        <v>1.681</v>
      </c>
    </row>
    <row r="112" spans="1:11" s="14" customFormat="1" ht="14.25" thickTop="1" thickBot="1" x14ac:dyDescent="0.25">
      <c r="A112" s="96">
        <v>45110</v>
      </c>
      <c r="B112" s="7">
        <f t="shared" si="309"/>
        <v>0.78376406504065044</v>
      </c>
      <c r="C112" s="7">
        <v>0.42274</v>
      </c>
      <c r="D112" s="7">
        <f t="shared" si="305"/>
        <v>0.2774959349593496</v>
      </c>
      <c r="E112" s="7">
        <v>1.484</v>
      </c>
      <c r="G112" s="96">
        <v>45110</v>
      </c>
      <c r="H112" s="7">
        <f t="shared" si="308"/>
        <v>0.78841739837398372</v>
      </c>
      <c r="I112" s="7">
        <v>0.55142000000000002</v>
      </c>
      <c r="J112" s="7">
        <f t="shared" si="307"/>
        <v>0.30816260162601627</v>
      </c>
      <c r="K112" s="99">
        <v>1.6479999999999999</v>
      </c>
    </row>
    <row r="113" spans="1:11" s="14" customFormat="1" ht="14.25" thickTop="1" thickBot="1" x14ac:dyDescent="0.25">
      <c r="A113" s="96">
        <v>45103</v>
      </c>
      <c r="B113" s="7">
        <f t="shared" si="309"/>
        <v>0.79595918699186996</v>
      </c>
      <c r="C113" s="7">
        <v>0.42274</v>
      </c>
      <c r="D113" s="7">
        <f t="shared" si="305"/>
        <v>0.28030081300813009</v>
      </c>
      <c r="E113" s="7">
        <v>1.4990000000000001</v>
      </c>
      <c r="G113" s="96">
        <v>45103</v>
      </c>
      <c r="H113" s="7">
        <f t="shared" si="308"/>
        <v>0.80792959349593496</v>
      </c>
      <c r="I113" s="7">
        <v>0.55142000000000002</v>
      </c>
      <c r="J113" s="7">
        <f t="shared" si="307"/>
        <v>0.31265040650406506</v>
      </c>
      <c r="K113" s="99">
        <v>1.6719999999999999</v>
      </c>
    </row>
    <row r="114" spans="1:11" s="14" customFormat="1" ht="14.25" thickTop="1" thickBot="1" x14ac:dyDescent="0.25">
      <c r="A114" s="96">
        <v>45096</v>
      </c>
      <c r="B114" s="7">
        <f t="shared" si="309"/>
        <v>0.78051203252032508</v>
      </c>
      <c r="C114" s="7">
        <v>0.42274</v>
      </c>
      <c r="D114" s="7">
        <f t="shared" si="305"/>
        <v>0.27674796747967484</v>
      </c>
      <c r="E114" s="7">
        <v>1.48</v>
      </c>
      <c r="G114" s="96">
        <v>45096</v>
      </c>
      <c r="H114" s="7">
        <f t="shared" si="308"/>
        <v>0.81849869918699203</v>
      </c>
      <c r="I114" s="7">
        <v>0.55142000000000002</v>
      </c>
      <c r="J114" s="7">
        <f t="shared" si="307"/>
        <v>0.31508130081300811</v>
      </c>
      <c r="K114" s="99">
        <v>1.6850000000000001</v>
      </c>
    </row>
    <row r="115" spans="1:11" s="14" customFormat="1" ht="14.25" thickTop="1" thickBot="1" x14ac:dyDescent="0.25">
      <c r="A115" s="96">
        <v>45089</v>
      </c>
      <c r="B115" s="7">
        <f t="shared" si="309"/>
        <v>0.78213804878048776</v>
      </c>
      <c r="C115" s="7">
        <v>0.42274</v>
      </c>
      <c r="D115" s="7">
        <f t="shared" si="305"/>
        <v>0.27712195121951222</v>
      </c>
      <c r="E115" s="7">
        <v>1.482</v>
      </c>
      <c r="G115" s="96">
        <v>45089</v>
      </c>
      <c r="H115" s="7">
        <f t="shared" si="308"/>
        <v>0.83231983739837401</v>
      </c>
      <c r="I115" s="7">
        <v>0.55142000000000002</v>
      </c>
      <c r="J115" s="7">
        <f t="shared" si="307"/>
        <v>0.31826016260162604</v>
      </c>
      <c r="K115" s="99">
        <v>1.702</v>
      </c>
    </row>
    <row r="116" spans="1:11" s="14" customFormat="1" ht="14.25" thickTop="1" thickBot="1" x14ac:dyDescent="0.25">
      <c r="A116" s="96">
        <v>45082</v>
      </c>
      <c r="B116" s="7">
        <f t="shared" si="309"/>
        <v>0.74677219512195114</v>
      </c>
      <c r="C116" s="7">
        <v>0.42274</v>
      </c>
      <c r="D116" s="7">
        <f t="shared" si="305"/>
        <v>0.2689878048780488</v>
      </c>
      <c r="E116" s="7">
        <v>1.4384999999999999</v>
      </c>
      <c r="G116" s="96">
        <v>45082</v>
      </c>
      <c r="H116" s="7">
        <f t="shared" si="308"/>
        <v>0.80118162601626008</v>
      </c>
      <c r="I116" s="7">
        <v>0.55142000000000002</v>
      </c>
      <c r="J116" s="7">
        <f t="shared" si="307"/>
        <v>0.31109837398373985</v>
      </c>
      <c r="K116" s="99">
        <v>1.6637</v>
      </c>
    </row>
    <row r="117" spans="1:11" s="14" customFormat="1" ht="14.25" thickTop="1" thickBot="1" x14ac:dyDescent="0.25">
      <c r="A117" s="96">
        <v>45075</v>
      </c>
      <c r="B117" s="7">
        <f t="shared" si="309"/>
        <v>0.77124373983739825</v>
      </c>
      <c r="C117" s="7">
        <v>0.40273999999999999</v>
      </c>
      <c r="D117" s="7">
        <f t="shared" si="305"/>
        <v>0.27001626016260166</v>
      </c>
      <c r="E117" s="7">
        <v>1.444</v>
      </c>
      <c r="G117" s="96">
        <v>45075</v>
      </c>
      <c r="H117" s="7">
        <f t="shared" si="308"/>
        <v>0.83116764227642281</v>
      </c>
      <c r="I117" s="7">
        <v>0.53305999999999998</v>
      </c>
      <c r="J117" s="7">
        <f t="shared" si="307"/>
        <v>0.31377235772357726</v>
      </c>
      <c r="K117" s="99">
        <v>1.6779999999999999</v>
      </c>
    </row>
    <row r="118" spans="1:11" s="14" customFormat="1" ht="14.25" thickTop="1" thickBot="1" x14ac:dyDescent="0.25">
      <c r="A118" s="96">
        <v>45075</v>
      </c>
      <c r="B118" s="7">
        <f t="shared" si="309"/>
        <v>0.76717869918699189</v>
      </c>
      <c r="C118" s="7">
        <v>0.40273999999999999</v>
      </c>
      <c r="D118" s="7">
        <f t="shared" si="305"/>
        <v>0.26908130081300818</v>
      </c>
      <c r="E118" s="7">
        <v>1.4390000000000001</v>
      </c>
      <c r="G118" s="96">
        <v>45075</v>
      </c>
      <c r="H118" s="7">
        <f t="shared" si="308"/>
        <v>0.81978552845528452</v>
      </c>
      <c r="I118" s="7">
        <v>0.53305999999999998</v>
      </c>
      <c r="J118" s="7">
        <f t="shared" si="307"/>
        <v>0.31115447154471548</v>
      </c>
      <c r="K118" s="99">
        <v>1.6639999999999999</v>
      </c>
    </row>
    <row r="119" spans="1:11" s="14" customFormat="1" ht="14.25" thickTop="1" thickBot="1" x14ac:dyDescent="0.25">
      <c r="A119" s="96">
        <v>45068</v>
      </c>
      <c r="B119" s="7">
        <f t="shared" si="309"/>
        <v>0.76717869918699189</v>
      </c>
      <c r="C119" s="7">
        <v>0.40273999999999999</v>
      </c>
      <c r="D119" s="7">
        <f t="shared" si="305"/>
        <v>0.26908130081300818</v>
      </c>
      <c r="E119" s="7">
        <v>1.4390000000000001</v>
      </c>
      <c r="G119" s="96">
        <v>45068</v>
      </c>
      <c r="H119" s="7">
        <f t="shared" si="308"/>
        <v>0.81165544715447158</v>
      </c>
      <c r="I119" s="7">
        <v>0.53305999999999998</v>
      </c>
      <c r="J119" s="7">
        <f t="shared" si="307"/>
        <v>0.30928455284552847</v>
      </c>
      <c r="K119" s="99">
        <v>1.6539999999999999</v>
      </c>
    </row>
    <row r="120" spans="1:11" s="14" customFormat="1" ht="14.25" thickTop="1" thickBot="1" x14ac:dyDescent="0.25">
      <c r="A120" s="96">
        <v>45061</v>
      </c>
      <c r="B120" s="7">
        <f t="shared" si="309"/>
        <v>0.75579658536585381</v>
      </c>
      <c r="C120" s="7">
        <v>0.40273999999999999</v>
      </c>
      <c r="D120" s="7">
        <f t="shared" si="305"/>
        <v>0.26646341463414636</v>
      </c>
      <c r="E120" s="7">
        <v>1.425</v>
      </c>
      <c r="G120" s="96">
        <v>45061</v>
      </c>
      <c r="H120" s="7">
        <f t="shared" si="308"/>
        <v>0.79783430894308938</v>
      </c>
      <c r="I120" s="7">
        <v>0.53305999999999998</v>
      </c>
      <c r="J120" s="7">
        <f t="shared" si="307"/>
        <v>0.3061056910569106</v>
      </c>
      <c r="K120" s="99">
        <v>1.637</v>
      </c>
    </row>
    <row r="121" spans="1:11" s="14" customFormat="1" ht="14.25" thickTop="1" thickBot="1" x14ac:dyDescent="0.25">
      <c r="A121" s="96">
        <v>45054</v>
      </c>
      <c r="B121" s="7">
        <f t="shared" si="309"/>
        <v>0.73937382113821137</v>
      </c>
      <c r="C121" s="7">
        <v>0.40273999999999999</v>
      </c>
      <c r="D121" s="7">
        <f t="shared" si="305"/>
        <v>0.26268617886178863</v>
      </c>
      <c r="E121" s="7">
        <v>1.4048</v>
      </c>
      <c r="G121" s="96">
        <v>45054</v>
      </c>
      <c r="H121" s="7">
        <f t="shared" si="308"/>
        <v>0.77864731707317059</v>
      </c>
      <c r="I121" s="7">
        <v>0.53305999999999998</v>
      </c>
      <c r="J121" s="7">
        <f t="shared" si="307"/>
        <v>0.30169268292682927</v>
      </c>
      <c r="K121" s="99">
        <v>1.6133999999999999</v>
      </c>
    </row>
    <row r="122" spans="1:11" s="14" customFormat="1" ht="14.25" thickTop="1" thickBot="1" x14ac:dyDescent="0.25">
      <c r="A122" s="96">
        <v>45047</v>
      </c>
      <c r="B122" s="7">
        <f t="shared" si="309"/>
        <v>0.77912991869918702</v>
      </c>
      <c r="C122" s="7">
        <v>0.40273999999999999</v>
      </c>
      <c r="D122" s="7">
        <f t="shared" si="305"/>
        <v>0.27183008130081304</v>
      </c>
      <c r="E122" s="7">
        <v>1.4537</v>
      </c>
      <c r="G122" s="96">
        <v>45047</v>
      </c>
      <c r="H122" s="7">
        <f t="shared" si="308"/>
        <v>0.81547658536585377</v>
      </c>
      <c r="I122" s="7">
        <v>0.53305999999999998</v>
      </c>
      <c r="J122" s="7">
        <f t="shared" si="307"/>
        <v>0.31016341463414637</v>
      </c>
      <c r="K122" s="99">
        <v>1.6587000000000001</v>
      </c>
    </row>
    <row r="123" spans="1:11" s="14" customFormat="1" ht="14.25" thickTop="1" thickBot="1" x14ac:dyDescent="0.25">
      <c r="A123" s="96">
        <v>45040</v>
      </c>
      <c r="B123" s="7">
        <f t="shared" si="309"/>
        <v>0.81689097560975621</v>
      </c>
      <c r="C123" s="7">
        <v>0.38067000000000001</v>
      </c>
      <c r="D123" s="7">
        <f t="shared" si="305"/>
        <v>0.27543902439024393</v>
      </c>
      <c r="E123" s="7">
        <v>1.4730000000000001</v>
      </c>
      <c r="G123" s="96">
        <v>45040</v>
      </c>
      <c r="H123" s="7">
        <f t="shared" si="308"/>
        <v>0.84599260162601619</v>
      </c>
      <c r="I123" s="7">
        <v>0.51417000000000002</v>
      </c>
      <c r="J123" s="7">
        <f t="shared" si="307"/>
        <v>0.31283739837398378</v>
      </c>
      <c r="K123" s="99">
        <v>1.673</v>
      </c>
    </row>
    <row r="124" spans="1:11" s="14" customFormat="1" ht="14.25" thickTop="1" thickBot="1" x14ac:dyDescent="0.25">
      <c r="A124" s="96">
        <v>45034</v>
      </c>
      <c r="B124" s="7">
        <f t="shared" si="309"/>
        <v>0.81689097560975621</v>
      </c>
      <c r="C124" s="7">
        <v>0.38067000000000001</v>
      </c>
      <c r="D124" s="7">
        <f t="shared" si="305"/>
        <v>0.27543902439024393</v>
      </c>
      <c r="E124" s="7">
        <v>1.4730000000000001</v>
      </c>
      <c r="G124" s="96">
        <v>45034</v>
      </c>
      <c r="H124" s="7">
        <f t="shared" si="308"/>
        <v>0.84599260162601619</v>
      </c>
      <c r="I124" s="7">
        <v>0.51417000000000002</v>
      </c>
      <c r="J124" s="7">
        <f t="shared" si="307"/>
        <v>0.31283739837398378</v>
      </c>
      <c r="K124" s="99">
        <v>1.673</v>
      </c>
    </row>
    <row r="125" spans="1:11" s="14" customFormat="1" ht="14.25" thickTop="1" thickBot="1" x14ac:dyDescent="0.25">
      <c r="A125" s="96">
        <v>45033</v>
      </c>
      <c r="B125" s="7">
        <f t="shared" si="309"/>
        <v>0.83071211382113819</v>
      </c>
      <c r="C125" s="7">
        <v>0.38067000000000001</v>
      </c>
      <c r="D125" s="7">
        <f t="shared" si="305"/>
        <v>0.2786178861788618</v>
      </c>
      <c r="E125" s="7">
        <v>1.49</v>
      </c>
      <c r="G125" s="96">
        <v>45033</v>
      </c>
      <c r="H125" s="7">
        <f t="shared" si="308"/>
        <v>0.87932593495934963</v>
      </c>
      <c r="I125" s="7">
        <v>0.51417000000000002</v>
      </c>
      <c r="J125" s="7">
        <f t="shared" si="307"/>
        <v>0.32050406504065043</v>
      </c>
      <c r="K125" s="99">
        <v>1.714</v>
      </c>
    </row>
    <row r="126" spans="1:11" s="14" customFormat="1" ht="14.25" thickTop="1" thickBot="1" x14ac:dyDescent="0.25">
      <c r="A126" s="96">
        <v>45026</v>
      </c>
      <c r="B126" s="7">
        <f t="shared" si="309"/>
        <v>0.84721617886178846</v>
      </c>
      <c r="C126" s="7">
        <v>0.37067</v>
      </c>
      <c r="D126" s="7">
        <f t="shared" si="305"/>
        <v>0.28011382113821137</v>
      </c>
      <c r="E126" s="7">
        <v>1.498</v>
      </c>
      <c r="G126" s="96">
        <v>45026</v>
      </c>
      <c r="H126" s="7">
        <f t="shared" si="308"/>
        <v>0.87363487804878059</v>
      </c>
      <c r="I126" s="7">
        <v>0.51417000000000002</v>
      </c>
      <c r="J126" s="7">
        <f t="shared" si="307"/>
        <v>0.31919512195121952</v>
      </c>
      <c r="K126" s="99">
        <v>1.7070000000000001</v>
      </c>
    </row>
    <row r="127" spans="1:11" s="14" customFormat="1" ht="14.25" thickTop="1" thickBot="1" x14ac:dyDescent="0.25">
      <c r="A127" s="96">
        <v>45019</v>
      </c>
      <c r="B127" s="7">
        <f t="shared" si="309"/>
        <v>0.84396414634146333</v>
      </c>
      <c r="C127" s="7">
        <v>0.37067</v>
      </c>
      <c r="D127" s="7">
        <f t="shared" si="305"/>
        <v>0.27936585365853661</v>
      </c>
      <c r="E127" s="7">
        <v>1.494</v>
      </c>
      <c r="G127" s="96">
        <v>45019</v>
      </c>
      <c r="H127" s="7">
        <f t="shared" si="308"/>
        <v>0.8622527642276423</v>
      </c>
      <c r="I127" s="7">
        <v>0.51417000000000002</v>
      </c>
      <c r="J127" s="7">
        <f t="shared" si="307"/>
        <v>0.31657723577235775</v>
      </c>
      <c r="K127" s="99">
        <v>1.6930000000000001</v>
      </c>
    </row>
    <row r="128" spans="1:11" s="14" customFormat="1" ht="14.25" thickTop="1" thickBot="1" x14ac:dyDescent="0.25">
      <c r="A128" s="96">
        <v>45012</v>
      </c>
      <c r="B128" s="7">
        <f t="shared" si="309"/>
        <v>0.85453325203252017</v>
      </c>
      <c r="C128" s="7">
        <v>0.37067</v>
      </c>
      <c r="D128" s="7">
        <f t="shared" si="305"/>
        <v>0.28179674796747967</v>
      </c>
      <c r="E128" s="7">
        <v>1.5069999999999999</v>
      </c>
      <c r="G128" s="96">
        <v>45012</v>
      </c>
      <c r="H128" s="7">
        <f t="shared" si="308"/>
        <v>0.84111455284552838</v>
      </c>
      <c r="I128" s="7">
        <v>0.51417000000000002</v>
      </c>
      <c r="J128" s="7">
        <f t="shared" si="307"/>
        <v>0.31171544715447158</v>
      </c>
      <c r="K128" s="99">
        <v>1.667</v>
      </c>
    </row>
    <row r="129" spans="1:11" s="14" customFormat="1" ht="14.25" thickTop="1" thickBot="1" x14ac:dyDescent="0.25">
      <c r="A129" s="96">
        <v>45005</v>
      </c>
      <c r="B129" s="7">
        <f t="shared" si="309"/>
        <v>0.86103731707317066</v>
      </c>
      <c r="C129" s="7">
        <v>0.37067</v>
      </c>
      <c r="D129" s="7">
        <f t="shared" si="305"/>
        <v>0.28329268292682924</v>
      </c>
      <c r="E129" s="7">
        <v>1.5149999999999999</v>
      </c>
      <c r="G129" s="96">
        <v>45005</v>
      </c>
      <c r="H129" s="7">
        <f t="shared" si="308"/>
        <v>0.83298447154471544</v>
      </c>
      <c r="I129" s="7">
        <v>0.51417000000000002</v>
      </c>
      <c r="J129" s="7">
        <f t="shared" si="307"/>
        <v>0.30984552845528457</v>
      </c>
      <c r="K129" s="99">
        <v>1.657</v>
      </c>
    </row>
    <row r="130" spans="1:11" s="14" customFormat="1" ht="14.25" thickTop="1" thickBot="1" x14ac:dyDescent="0.25">
      <c r="A130" s="96">
        <v>44998</v>
      </c>
      <c r="B130" s="7">
        <f t="shared" si="309"/>
        <v>0.89111861788617874</v>
      </c>
      <c r="C130" s="7">
        <v>0.37067</v>
      </c>
      <c r="D130" s="7">
        <f t="shared" si="305"/>
        <v>0.29021138211382114</v>
      </c>
      <c r="E130" s="7">
        <v>1.552</v>
      </c>
      <c r="G130" s="96">
        <v>44998</v>
      </c>
      <c r="H130" s="7">
        <f t="shared" si="308"/>
        <v>0.85818772357723572</v>
      </c>
      <c r="I130" s="7">
        <v>0.51417000000000002</v>
      </c>
      <c r="J130" s="7">
        <f t="shared" si="307"/>
        <v>0.31564227642276427</v>
      </c>
      <c r="K130" s="99">
        <v>1.6879999999999999</v>
      </c>
    </row>
    <row r="131" spans="1:11" s="14" customFormat="1" ht="14.25" thickTop="1" thickBot="1" x14ac:dyDescent="0.25">
      <c r="A131" s="96">
        <v>44991</v>
      </c>
      <c r="B131" s="7">
        <f t="shared" si="309"/>
        <v>0.90250073170731704</v>
      </c>
      <c r="C131" s="7">
        <v>0.37067</v>
      </c>
      <c r="D131" s="7">
        <f t="shared" si="305"/>
        <v>0.29282926829268296</v>
      </c>
      <c r="E131" s="7">
        <v>1.5660000000000001</v>
      </c>
      <c r="F131" s="6"/>
      <c r="G131" s="96">
        <v>44991</v>
      </c>
      <c r="H131" s="7">
        <f t="shared" si="308"/>
        <v>0.85412268292682914</v>
      </c>
      <c r="I131" s="7">
        <v>0.51417000000000002</v>
      </c>
      <c r="J131" s="7">
        <f t="shared" si="307"/>
        <v>0.31470731707317079</v>
      </c>
      <c r="K131" s="99">
        <v>1.6830000000000001</v>
      </c>
    </row>
    <row r="132" spans="1:11" s="14" customFormat="1" ht="14.25" thickTop="1" thickBot="1" x14ac:dyDescent="0.25">
      <c r="A132" s="96">
        <v>44984</v>
      </c>
      <c r="B132" s="7">
        <f t="shared" si="309"/>
        <v>0.88140536585365847</v>
      </c>
      <c r="C132" s="7">
        <v>0.35518</v>
      </c>
      <c r="D132" s="7">
        <f t="shared" si="305"/>
        <v>0.28441463414634144</v>
      </c>
      <c r="E132" s="7">
        <v>1.5209999999999999</v>
      </c>
      <c r="F132" s="6"/>
      <c r="G132" s="96">
        <v>44984</v>
      </c>
      <c r="H132" s="7">
        <f t="shared" si="308"/>
        <v>0.84918756097560966</v>
      </c>
      <c r="I132" s="7">
        <v>0.50690999999999997</v>
      </c>
      <c r="J132" s="7">
        <f t="shared" si="307"/>
        <v>0.31190243902439024</v>
      </c>
      <c r="K132" s="99">
        <v>1.6679999999999999</v>
      </c>
    </row>
    <row r="133" spans="1:11" s="14" customFormat="1" ht="14.25" thickTop="1" thickBot="1" x14ac:dyDescent="0.25">
      <c r="A133" s="96">
        <v>44977</v>
      </c>
      <c r="B133" s="7">
        <f t="shared" si="309"/>
        <v>0.89522650406504067</v>
      </c>
      <c r="C133" s="7">
        <v>0.35518</v>
      </c>
      <c r="D133" s="7">
        <f t="shared" si="305"/>
        <v>0.28759349593495936</v>
      </c>
      <c r="E133" s="7">
        <v>1.538</v>
      </c>
      <c r="F133" s="6"/>
      <c r="G133" s="96">
        <v>44977</v>
      </c>
      <c r="H133" s="7">
        <f t="shared" si="308"/>
        <v>0.85325260162601624</v>
      </c>
      <c r="I133" s="7">
        <v>0.50690999999999997</v>
      </c>
      <c r="J133" s="7">
        <f t="shared" si="307"/>
        <v>0.31283739837398378</v>
      </c>
      <c r="K133" s="99">
        <v>1.673</v>
      </c>
    </row>
    <row r="134" spans="1:11" s="14" customFormat="1" ht="14.25" thickTop="1" thickBot="1" x14ac:dyDescent="0.25">
      <c r="A134" s="96">
        <v>44970</v>
      </c>
      <c r="B134" s="7">
        <f t="shared" si="309"/>
        <v>0.89116146341463387</v>
      </c>
      <c r="C134" s="7">
        <v>0.35518</v>
      </c>
      <c r="D134" s="7">
        <f t="shared" si="305"/>
        <v>0.28665853658536589</v>
      </c>
      <c r="E134" s="7">
        <v>1.5329999999999999</v>
      </c>
      <c r="F134" s="6"/>
      <c r="G134" s="96">
        <v>44970</v>
      </c>
      <c r="H134" s="7">
        <f t="shared" si="308"/>
        <v>0.84918756097560966</v>
      </c>
      <c r="I134" s="7">
        <v>0.50690999999999997</v>
      </c>
      <c r="J134" s="7">
        <f t="shared" si="307"/>
        <v>0.31190243902439024</v>
      </c>
      <c r="K134" s="99">
        <v>1.6679999999999999</v>
      </c>
    </row>
    <row r="135" spans="1:11" s="14" customFormat="1" ht="14.25" thickTop="1" thickBot="1" x14ac:dyDescent="0.25">
      <c r="A135" s="96">
        <v>44963</v>
      </c>
      <c r="B135" s="7">
        <f t="shared" si="309"/>
        <v>0.92937284552845534</v>
      </c>
      <c r="C135" s="7">
        <v>0.35518</v>
      </c>
      <c r="D135" s="7">
        <f t="shared" si="305"/>
        <v>0.29544715447154479</v>
      </c>
      <c r="E135" s="7">
        <v>1.58</v>
      </c>
      <c r="F135" s="6"/>
      <c r="G135" s="96">
        <v>44963</v>
      </c>
      <c r="H135" s="7">
        <f t="shared" si="308"/>
        <v>0.86626073170731699</v>
      </c>
      <c r="I135" s="7">
        <v>0.50690999999999997</v>
      </c>
      <c r="J135" s="7">
        <f t="shared" si="307"/>
        <v>0.31582926829268299</v>
      </c>
      <c r="K135" s="99">
        <v>1.6890000000000001</v>
      </c>
    </row>
    <row r="136" spans="1:11" s="14" customFormat="1" ht="17.45" customHeight="1" thickTop="1" thickBot="1" x14ac:dyDescent="0.25">
      <c r="A136" s="96">
        <v>44956</v>
      </c>
      <c r="B136" s="7">
        <f t="shared" si="309"/>
        <v>0.98628341463414615</v>
      </c>
      <c r="C136" s="7">
        <v>0.35518</v>
      </c>
      <c r="D136" s="7">
        <f t="shared" si="305"/>
        <v>0.30853658536585366</v>
      </c>
      <c r="E136" s="7">
        <v>1.65</v>
      </c>
      <c r="F136" s="6"/>
      <c r="G136" s="96">
        <v>44956</v>
      </c>
      <c r="H136" s="7">
        <f t="shared" si="308"/>
        <v>0.88784113821138211</v>
      </c>
      <c r="I136" s="7">
        <v>0.52598</v>
      </c>
      <c r="J136" s="7">
        <f t="shared" si="307"/>
        <v>0.32517886178861793</v>
      </c>
      <c r="K136" s="99">
        <v>1.7390000000000001</v>
      </c>
    </row>
    <row r="137" spans="1:11" s="14" customFormat="1" ht="17.45" customHeight="1" thickTop="1" thickBot="1" x14ac:dyDescent="0.25">
      <c r="A137" s="96">
        <v>44949</v>
      </c>
      <c r="B137" s="7">
        <f t="shared" si="309"/>
        <v>0.9732752845528454</v>
      </c>
      <c r="C137" s="7">
        <v>0.35518</v>
      </c>
      <c r="D137" s="7">
        <f t="shared" si="305"/>
        <v>0.30554471544715445</v>
      </c>
      <c r="E137" s="7">
        <v>1.6339999999999999</v>
      </c>
      <c r="F137" s="6"/>
      <c r="G137" s="96">
        <v>44949</v>
      </c>
      <c r="H137" s="7">
        <f t="shared" si="308"/>
        <v>0.86019886178861793</v>
      </c>
      <c r="I137" s="7">
        <v>0.52598</v>
      </c>
      <c r="J137" s="7">
        <f t="shared" si="307"/>
        <v>0.31882113821138214</v>
      </c>
      <c r="K137" s="99">
        <v>1.7050000000000001</v>
      </c>
    </row>
    <row r="138" spans="1:11" s="14" customFormat="1" ht="17.45" customHeight="1" thickTop="1" thickBot="1" x14ac:dyDescent="0.25">
      <c r="A138" s="96">
        <v>44942</v>
      </c>
      <c r="B138" s="7">
        <f t="shared" si="309"/>
        <v>0.95457609756097539</v>
      </c>
      <c r="C138" s="7">
        <v>0.35518</v>
      </c>
      <c r="D138" s="7">
        <f t="shared" si="305"/>
        <v>0.30124390243902444</v>
      </c>
      <c r="E138" s="7">
        <v>1.611</v>
      </c>
      <c r="F138" s="6"/>
      <c r="G138" s="96">
        <v>44942</v>
      </c>
      <c r="H138" s="7">
        <f t="shared" si="308"/>
        <v>0.83336959349593498</v>
      </c>
      <c r="I138" s="7">
        <v>0.52598</v>
      </c>
      <c r="J138" s="7">
        <f t="shared" si="307"/>
        <v>0.31265040650406506</v>
      </c>
      <c r="K138" s="99">
        <v>1.6719999999999999</v>
      </c>
    </row>
    <row r="139" spans="1:11" s="14" customFormat="1" ht="17.45" customHeight="1" thickTop="1" thickBot="1" x14ac:dyDescent="0.25">
      <c r="A139" s="96">
        <v>44935</v>
      </c>
      <c r="B139" s="7">
        <f t="shared" si="309"/>
        <v>0.94481999999999999</v>
      </c>
      <c r="C139" s="7">
        <v>0.35518</v>
      </c>
      <c r="D139" s="7">
        <f t="shared" si="305"/>
        <v>0.29899999999999999</v>
      </c>
      <c r="E139" s="7">
        <v>1.599</v>
      </c>
      <c r="F139" s="6"/>
      <c r="G139" s="96">
        <v>44935</v>
      </c>
      <c r="H139" s="7">
        <f t="shared" si="308"/>
        <v>0.82442650406504059</v>
      </c>
      <c r="I139" s="7">
        <v>0.52598</v>
      </c>
      <c r="J139" s="7">
        <f t="shared" si="307"/>
        <v>0.31059349593495938</v>
      </c>
      <c r="K139" s="99">
        <v>1.661</v>
      </c>
    </row>
    <row r="140" spans="1:11" s="14" customFormat="1" ht="17.45" customHeight="1" thickTop="1" thickBot="1" x14ac:dyDescent="0.25">
      <c r="A140" s="96">
        <v>44928</v>
      </c>
      <c r="B140" s="7">
        <f t="shared" si="309"/>
        <v>0.9732752845528454</v>
      </c>
      <c r="C140" s="7">
        <v>0.35518</v>
      </c>
      <c r="D140" s="7">
        <f t="shared" si="305"/>
        <v>0.30554471544715445</v>
      </c>
      <c r="E140" s="7">
        <v>1.6339999999999999</v>
      </c>
      <c r="F140" s="6"/>
      <c r="G140" s="96">
        <v>44928</v>
      </c>
      <c r="H140" s="7">
        <f t="shared" si="308"/>
        <v>0.8317435772357723</v>
      </c>
      <c r="I140" s="7">
        <v>0.52598</v>
      </c>
      <c r="J140" s="7">
        <f t="shared" si="307"/>
        <v>0.31227642276422762</v>
      </c>
      <c r="K140" s="99">
        <v>1.67</v>
      </c>
    </row>
    <row r="141" spans="1:11" s="14" customFormat="1" ht="14.25" thickTop="1" thickBot="1" x14ac:dyDescent="0.25">
      <c r="A141" s="96">
        <v>44921</v>
      </c>
      <c r="B141" s="7">
        <f t="shared" si="309"/>
        <v>0.96434406504065029</v>
      </c>
      <c r="C141" s="7">
        <v>0.34216000000000002</v>
      </c>
      <c r="D141" s="7">
        <f t="shared" si="305"/>
        <v>0.30049593495934962</v>
      </c>
      <c r="E141" s="7">
        <v>1.607</v>
      </c>
      <c r="F141" s="6"/>
      <c r="G141" s="96">
        <v>44921</v>
      </c>
      <c r="H141" s="7">
        <f t="shared" si="308"/>
        <v>0.78660300813008133</v>
      </c>
      <c r="I141" s="7">
        <v>0.51420999999999994</v>
      </c>
      <c r="J141" s="7">
        <f t="shared" si="307"/>
        <v>0.29918699186991876</v>
      </c>
      <c r="K141" s="99">
        <v>1.6</v>
      </c>
    </row>
    <row r="142" spans="1:11" s="14" customFormat="1" ht="17.45" customHeight="1" thickTop="1" thickBot="1" x14ac:dyDescent="0.25">
      <c r="A142" s="96">
        <v>44914</v>
      </c>
      <c r="B142" s="7">
        <f t="shared" si="309"/>
        <v>0.96515707317073174</v>
      </c>
      <c r="C142" s="7">
        <v>0.34216000000000002</v>
      </c>
      <c r="D142" s="7">
        <f t="shared" si="305"/>
        <v>0.30068292682926834</v>
      </c>
      <c r="E142" s="7">
        <v>1.6080000000000001</v>
      </c>
      <c r="F142" s="6"/>
      <c r="G142" s="96">
        <v>44914</v>
      </c>
      <c r="H142" s="7">
        <f t="shared" si="308"/>
        <v>0.7719688617886179</v>
      </c>
      <c r="I142" s="7">
        <v>0.51420999999999994</v>
      </c>
      <c r="J142" s="7">
        <f t="shared" si="307"/>
        <v>0.29582113821138212</v>
      </c>
      <c r="K142" s="99">
        <v>1.5820000000000001</v>
      </c>
    </row>
    <row r="143" spans="1:11" s="14" customFormat="1" ht="14.25" thickTop="1" thickBot="1" x14ac:dyDescent="0.25">
      <c r="A143" s="96">
        <v>44907</v>
      </c>
      <c r="B143" s="7">
        <f t="shared" si="309"/>
        <v>0.92857170731707317</v>
      </c>
      <c r="C143" s="7">
        <v>0.34216000000000002</v>
      </c>
      <c r="D143" s="7">
        <f t="shared" si="305"/>
        <v>0.29226829268292681</v>
      </c>
      <c r="E143" s="7">
        <v>1.5629999999999999</v>
      </c>
      <c r="F143" s="6"/>
      <c r="G143" s="96">
        <v>44907</v>
      </c>
      <c r="H143" s="7">
        <f t="shared" si="308"/>
        <v>0.78091195121951229</v>
      </c>
      <c r="I143" s="7">
        <v>0.51420999999999994</v>
      </c>
      <c r="J143" s="7">
        <f t="shared" si="307"/>
        <v>0.29787804878048779</v>
      </c>
      <c r="K143" s="99">
        <v>1.593</v>
      </c>
    </row>
    <row r="144" spans="1:11" s="14" customFormat="1" ht="14.25" thickTop="1" thickBot="1" x14ac:dyDescent="0.25">
      <c r="A144" s="96">
        <v>44900</v>
      </c>
      <c r="B144" s="7">
        <f t="shared" si="309"/>
        <v>0.99361235772357714</v>
      </c>
      <c r="C144" s="7">
        <v>0.34216000000000002</v>
      </c>
      <c r="D144" s="7">
        <f t="shared" si="305"/>
        <v>0.3072276422764228</v>
      </c>
      <c r="E144" s="7">
        <v>1.643</v>
      </c>
      <c r="F144" s="6"/>
      <c r="G144" s="96">
        <v>44900</v>
      </c>
      <c r="H144" s="7">
        <f t="shared" si="308"/>
        <v>0.82887943089430893</v>
      </c>
      <c r="I144" s="7">
        <v>0.51420999999999994</v>
      </c>
      <c r="J144" s="7">
        <f t="shared" si="307"/>
        <v>0.30891056910569109</v>
      </c>
      <c r="K144" s="99">
        <v>1.6519999999999999</v>
      </c>
    </row>
    <row r="145" spans="1:11" s="14" customFormat="1" ht="14.25" thickTop="1" thickBot="1" x14ac:dyDescent="0.25">
      <c r="A145" s="96">
        <v>44893</v>
      </c>
      <c r="B145" s="7">
        <f t="shared" ref="B145:B208" si="310">E145-D145-C145</f>
        <v>1.0337953658536585</v>
      </c>
      <c r="C145" s="7">
        <v>0.30279</v>
      </c>
      <c r="D145" s="7">
        <f t="shared" ref="D145:D208" si="311">+E145*0.23/1.23</f>
        <v>0.30741463414634146</v>
      </c>
      <c r="E145" s="7">
        <v>1.6439999999999999</v>
      </c>
      <c r="F145" s="6"/>
      <c r="G145" s="96">
        <v>44893</v>
      </c>
      <c r="H145" s="7">
        <f t="shared" ref="H145:H208" si="312">K145-J145-I145</f>
        <v>0.8492873983739837</v>
      </c>
      <c r="I145" s="7">
        <v>0.49054999999999999</v>
      </c>
      <c r="J145" s="7">
        <f t="shared" ref="J145:J208" si="313">+K145*0.23/1.23</f>
        <v>0.30816260162601627</v>
      </c>
      <c r="K145" s="99">
        <v>1.6479999999999999</v>
      </c>
    </row>
    <row r="146" spans="1:11" s="14" customFormat="1" ht="14.25" thickTop="1" thickBot="1" x14ac:dyDescent="0.25">
      <c r="A146" s="96">
        <v>44886</v>
      </c>
      <c r="B146" s="7">
        <f t="shared" si="310"/>
        <v>1.0801368292682927</v>
      </c>
      <c r="C146" s="7">
        <v>0.30279</v>
      </c>
      <c r="D146" s="7">
        <f t="shared" si="311"/>
        <v>0.31807317073170732</v>
      </c>
      <c r="E146" s="7">
        <v>1.7010000000000001</v>
      </c>
      <c r="F146" s="6"/>
      <c r="G146" s="96">
        <v>44886</v>
      </c>
      <c r="H146" s="7">
        <f t="shared" si="312"/>
        <v>0.89400284552845521</v>
      </c>
      <c r="I146" s="7">
        <v>0.49054999999999999</v>
      </c>
      <c r="J146" s="7">
        <f t="shared" si="313"/>
        <v>0.31844715447154476</v>
      </c>
      <c r="K146" s="99">
        <v>1.7030000000000001</v>
      </c>
    </row>
    <row r="147" spans="1:11" s="14" customFormat="1" ht="14.25" thickTop="1" thickBot="1" x14ac:dyDescent="0.25">
      <c r="A147" s="96">
        <v>44879</v>
      </c>
      <c r="B147" s="7">
        <f t="shared" si="310"/>
        <v>1.1581856097560976</v>
      </c>
      <c r="C147" s="7">
        <v>0.30279</v>
      </c>
      <c r="D147" s="7">
        <f t="shared" si="311"/>
        <v>0.33602439024390246</v>
      </c>
      <c r="E147" s="7">
        <v>1.7969999999999999</v>
      </c>
      <c r="F147" s="6"/>
      <c r="G147" s="96">
        <v>44879</v>
      </c>
      <c r="H147" s="7">
        <f t="shared" si="312"/>
        <v>0.96066951219512187</v>
      </c>
      <c r="I147" s="7">
        <v>0.49054999999999999</v>
      </c>
      <c r="J147" s="7">
        <f t="shared" si="313"/>
        <v>0.33378048780487807</v>
      </c>
      <c r="K147" s="99">
        <v>1.7849999999999999</v>
      </c>
    </row>
    <row r="148" spans="1:11" s="14" customFormat="1" ht="14.25" thickTop="1" thickBot="1" x14ac:dyDescent="0.25">
      <c r="A148" s="96">
        <v>44872</v>
      </c>
      <c r="B148" s="7">
        <f t="shared" si="310"/>
        <v>1.2248522764227641</v>
      </c>
      <c r="C148" s="7">
        <v>0.30279</v>
      </c>
      <c r="D148" s="7">
        <f t="shared" si="311"/>
        <v>0.35135772357723577</v>
      </c>
      <c r="E148" s="7">
        <v>1.879</v>
      </c>
      <c r="F148" s="6"/>
      <c r="G148" s="96">
        <v>44872</v>
      </c>
      <c r="H148" s="7">
        <f t="shared" si="312"/>
        <v>0.99156382113821118</v>
      </c>
      <c r="I148" s="7">
        <v>0.49054999999999999</v>
      </c>
      <c r="J148" s="7">
        <f t="shared" si="313"/>
        <v>0.34088617886178862</v>
      </c>
      <c r="K148" s="99">
        <v>1.823</v>
      </c>
    </row>
    <row r="149" spans="1:11" s="14" customFormat="1" ht="14.25" thickTop="1" thickBot="1" x14ac:dyDescent="0.25">
      <c r="A149" s="96">
        <v>44865</v>
      </c>
      <c r="B149" s="7">
        <f t="shared" si="310"/>
        <v>1.244368780487805</v>
      </c>
      <c r="C149" s="7">
        <v>0.33367999999999998</v>
      </c>
      <c r="D149" s="7">
        <f t="shared" si="311"/>
        <v>0.36295121951219517</v>
      </c>
      <c r="E149" s="7">
        <v>1.9410000000000001</v>
      </c>
      <c r="F149" s="6"/>
      <c r="G149" s="96">
        <v>44865</v>
      </c>
      <c r="H149" s="7">
        <f t="shared" si="312"/>
        <v>0.97537577235772344</v>
      </c>
      <c r="I149" s="7">
        <v>0.50185999999999997</v>
      </c>
      <c r="J149" s="7">
        <f t="shared" si="313"/>
        <v>0.33976422764227643</v>
      </c>
      <c r="K149" s="99">
        <v>1.8169999999999999</v>
      </c>
    </row>
    <row r="150" spans="1:11" s="14" customFormat="1" ht="14.25" thickTop="1" thickBot="1" x14ac:dyDescent="0.25">
      <c r="A150" s="96">
        <v>44858</v>
      </c>
      <c r="B150" s="7">
        <f t="shared" si="310"/>
        <v>1.2541248780487806</v>
      </c>
      <c r="C150" s="7">
        <v>0.33367999999999998</v>
      </c>
      <c r="D150" s="7">
        <f t="shared" si="311"/>
        <v>0.36519512195121956</v>
      </c>
      <c r="E150" s="7">
        <v>1.9530000000000001</v>
      </c>
      <c r="F150" s="6"/>
      <c r="G150" s="96">
        <v>44858</v>
      </c>
      <c r="H150" s="7">
        <f t="shared" si="312"/>
        <v>0.99000991869918686</v>
      </c>
      <c r="I150" s="7">
        <v>0.50185999999999997</v>
      </c>
      <c r="J150" s="7">
        <f t="shared" si="313"/>
        <v>0.34313008130081302</v>
      </c>
      <c r="K150" s="99">
        <v>1.835</v>
      </c>
    </row>
    <row r="151" spans="1:11" s="14" customFormat="1" ht="14.25" thickTop="1" thickBot="1" x14ac:dyDescent="0.25">
      <c r="A151" s="96">
        <v>44851</v>
      </c>
      <c r="B151" s="7">
        <f t="shared" si="310"/>
        <v>1.2549378861788618</v>
      </c>
      <c r="C151" s="7">
        <v>0.33367999999999998</v>
      </c>
      <c r="D151" s="7">
        <f t="shared" si="311"/>
        <v>0.36538211382113822</v>
      </c>
      <c r="E151" s="7">
        <v>1.954</v>
      </c>
      <c r="F151" s="6"/>
      <c r="G151" s="96">
        <v>44851</v>
      </c>
      <c r="H151" s="7">
        <f t="shared" si="312"/>
        <v>1.0314733333333332</v>
      </c>
      <c r="I151" s="7">
        <v>0.50185999999999997</v>
      </c>
      <c r="J151" s="7">
        <f t="shared" si="313"/>
        <v>0.35266666666666668</v>
      </c>
      <c r="K151" s="99">
        <v>1.8859999999999999</v>
      </c>
    </row>
    <row r="152" spans="1:11" s="14" customFormat="1" ht="14.25" thickTop="1" thickBot="1" x14ac:dyDescent="0.25">
      <c r="A152" s="96">
        <v>44844</v>
      </c>
      <c r="B152" s="7">
        <f t="shared" si="310"/>
        <v>1.1752630894308944</v>
      </c>
      <c r="C152" s="7">
        <v>0.33367999999999998</v>
      </c>
      <c r="D152" s="7">
        <f t="shared" si="311"/>
        <v>0.3470569105691057</v>
      </c>
      <c r="E152" s="7">
        <v>1.8560000000000001</v>
      </c>
      <c r="F152" s="6"/>
      <c r="G152" s="96">
        <v>44844</v>
      </c>
      <c r="H152" s="7">
        <f t="shared" si="312"/>
        <v>0.98187983739837392</v>
      </c>
      <c r="I152" s="7">
        <v>0.50185999999999997</v>
      </c>
      <c r="J152" s="7">
        <f t="shared" si="313"/>
        <v>0.341260162601626</v>
      </c>
      <c r="K152" s="99">
        <v>1.825</v>
      </c>
    </row>
    <row r="153" spans="1:11" s="14" customFormat="1" ht="14.25" thickTop="1" thickBot="1" x14ac:dyDescent="0.25">
      <c r="A153" s="96">
        <v>44837</v>
      </c>
      <c r="B153" s="7">
        <f t="shared" si="310"/>
        <v>1.091390243902439</v>
      </c>
      <c r="C153" s="7">
        <v>0.33300000000000002</v>
      </c>
      <c r="D153" s="7">
        <f t="shared" si="311"/>
        <v>0.32760975609756099</v>
      </c>
      <c r="E153" s="7">
        <v>1.752</v>
      </c>
      <c r="F153" s="6"/>
      <c r="G153" s="96">
        <v>44837</v>
      </c>
      <c r="H153" s="7">
        <f t="shared" si="312"/>
        <v>0.92552682926829277</v>
      </c>
      <c r="I153" s="7">
        <v>0.45739999999999997</v>
      </c>
      <c r="J153" s="7">
        <f t="shared" si="313"/>
        <v>0.31807317073170732</v>
      </c>
      <c r="K153" s="99">
        <v>1.7010000000000001</v>
      </c>
    </row>
    <row r="154" spans="1:11" s="14" customFormat="1" ht="14.25" thickTop="1" thickBot="1" x14ac:dyDescent="0.25">
      <c r="A154" s="96">
        <v>44830</v>
      </c>
      <c r="B154" s="7">
        <f t="shared" si="310"/>
        <v>1.0791951219512197</v>
      </c>
      <c r="C154" s="7">
        <v>0.33300000000000002</v>
      </c>
      <c r="D154" s="7">
        <f t="shared" si="311"/>
        <v>0.3248048780487805</v>
      </c>
      <c r="E154" s="7">
        <v>1.7370000000000001</v>
      </c>
      <c r="F154" s="6"/>
      <c r="G154" s="96">
        <v>44830</v>
      </c>
      <c r="H154" s="7">
        <f t="shared" si="312"/>
        <v>0.9149577235772357</v>
      </c>
      <c r="I154" s="7">
        <v>0.45739999999999997</v>
      </c>
      <c r="J154" s="7">
        <f t="shared" si="313"/>
        <v>0.31564227642276427</v>
      </c>
      <c r="K154" s="99">
        <v>1.6879999999999999</v>
      </c>
    </row>
    <row r="155" spans="1:11" s="14" customFormat="1" ht="14.25" thickTop="1" thickBot="1" x14ac:dyDescent="0.25">
      <c r="A155" s="96">
        <v>44823</v>
      </c>
      <c r="B155" s="7">
        <f t="shared" si="310"/>
        <v>1.0978943089430895</v>
      </c>
      <c r="C155" s="7">
        <v>0.33300000000000002</v>
      </c>
      <c r="D155" s="7">
        <f t="shared" si="311"/>
        <v>0.32910569105691057</v>
      </c>
      <c r="E155" s="7">
        <v>1.76</v>
      </c>
      <c r="F155" s="6"/>
      <c r="G155" s="96">
        <v>44823</v>
      </c>
      <c r="H155" s="7">
        <f t="shared" si="312"/>
        <v>0.92064878048780496</v>
      </c>
      <c r="I155" s="7">
        <v>0.45739999999999997</v>
      </c>
      <c r="J155" s="7">
        <f t="shared" si="313"/>
        <v>0.31695121951219513</v>
      </c>
      <c r="K155" s="99">
        <v>1.6950000000000001</v>
      </c>
    </row>
    <row r="156" spans="1:11" s="14" customFormat="1" ht="14.25" thickTop="1" thickBot="1" x14ac:dyDescent="0.25">
      <c r="A156" s="96">
        <v>44816</v>
      </c>
      <c r="B156" s="7">
        <f t="shared" si="310"/>
        <v>1.1491138211382113</v>
      </c>
      <c r="C156" s="7">
        <v>0.33300000000000002</v>
      </c>
      <c r="D156" s="7">
        <f t="shared" si="311"/>
        <v>0.34088617886178862</v>
      </c>
      <c r="E156" s="7">
        <v>1.823</v>
      </c>
      <c r="F156" s="6"/>
      <c r="G156" s="96">
        <v>44816</v>
      </c>
      <c r="H156" s="7">
        <f t="shared" si="312"/>
        <v>0.92715284552845523</v>
      </c>
      <c r="I156" s="7">
        <v>0.45739999999999997</v>
      </c>
      <c r="J156" s="7">
        <f t="shared" si="313"/>
        <v>0.31844715447154476</v>
      </c>
      <c r="K156" s="99">
        <v>1.7030000000000001</v>
      </c>
    </row>
    <row r="157" spans="1:11" s="14" customFormat="1" ht="14.25" thickTop="1" thickBot="1" x14ac:dyDescent="0.25">
      <c r="A157" s="96">
        <v>44809</v>
      </c>
      <c r="B157" s="7">
        <f t="shared" si="310"/>
        <v>1.1539918699186991</v>
      </c>
      <c r="C157" s="7">
        <v>0.33300000000000002</v>
      </c>
      <c r="D157" s="7">
        <f t="shared" si="311"/>
        <v>0.34200813008130082</v>
      </c>
      <c r="E157" s="7">
        <v>1.829</v>
      </c>
      <c r="F157" s="6"/>
      <c r="G157" s="96">
        <v>44809</v>
      </c>
      <c r="H157" s="7">
        <f t="shared" si="312"/>
        <v>0.94016097560975598</v>
      </c>
      <c r="I157" s="7">
        <v>0.45739999999999997</v>
      </c>
      <c r="J157" s="7">
        <f t="shared" si="313"/>
        <v>0.32143902439024397</v>
      </c>
      <c r="K157" s="99">
        <v>1.7190000000000001</v>
      </c>
    </row>
    <row r="158" spans="1:11" s="14" customFormat="1" ht="14.25" thickTop="1" thickBot="1" x14ac:dyDescent="0.25">
      <c r="A158" s="96">
        <v>44802</v>
      </c>
      <c r="B158" s="7">
        <f t="shared" si="310"/>
        <v>1.1832601626016259</v>
      </c>
      <c r="C158" s="7">
        <v>0.33300000000000002</v>
      </c>
      <c r="D158" s="7">
        <f t="shared" si="311"/>
        <v>0.348739837398374</v>
      </c>
      <c r="E158" s="7">
        <v>1.865</v>
      </c>
      <c r="F158" s="6"/>
      <c r="G158" s="96">
        <v>44802</v>
      </c>
      <c r="H158" s="7">
        <f t="shared" si="312"/>
        <v>0.99056747967479652</v>
      </c>
      <c r="I158" s="7">
        <v>0.45739999999999997</v>
      </c>
      <c r="J158" s="7">
        <f t="shared" si="313"/>
        <v>0.33303252032520325</v>
      </c>
      <c r="K158" s="99">
        <v>1.7809999999999999</v>
      </c>
    </row>
    <row r="159" spans="1:11" s="14" customFormat="1" ht="14.25" thickTop="1" thickBot="1" x14ac:dyDescent="0.25">
      <c r="A159" s="96">
        <v>44795</v>
      </c>
      <c r="B159" s="7">
        <f t="shared" si="310"/>
        <v>1.1068373983739836</v>
      </c>
      <c r="C159" s="7">
        <v>0.33300000000000002</v>
      </c>
      <c r="D159" s="7">
        <f t="shared" si="311"/>
        <v>0.33116260162601624</v>
      </c>
      <c r="E159" s="7">
        <v>1.7709999999999999</v>
      </c>
      <c r="F159" s="6"/>
      <c r="G159" s="96">
        <v>44795</v>
      </c>
      <c r="H159" s="7">
        <f t="shared" si="312"/>
        <v>0.98731544715447139</v>
      </c>
      <c r="I159" s="7">
        <v>0.45739999999999997</v>
      </c>
      <c r="J159" s="7">
        <f t="shared" si="313"/>
        <v>0.33228455284552849</v>
      </c>
      <c r="K159" s="99">
        <v>1.7769999999999999</v>
      </c>
    </row>
    <row r="160" spans="1:11" s="14" customFormat="1" ht="14.25" thickTop="1" thickBot="1" x14ac:dyDescent="0.25">
      <c r="A160" s="96">
        <v>44788</v>
      </c>
      <c r="B160" s="7">
        <f t="shared" si="310"/>
        <v>1.0726910569105692</v>
      </c>
      <c r="C160" s="7">
        <v>0.33300000000000002</v>
      </c>
      <c r="D160" s="7">
        <f t="shared" si="311"/>
        <v>0.32330894308943092</v>
      </c>
      <c r="E160" s="7">
        <v>1.7290000000000001</v>
      </c>
      <c r="F160" s="6"/>
      <c r="G160" s="96">
        <v>44788</v>
      </c>
      <c r="H160" s="7">
        <f t="shared" si="312"/>
        <v>0.99544552845528433</v>
      </c>
      <c r="I160" s="7">
        <v>0.45739999999999997</v>
      </c>
      <c r="J160" s="7">
        <f t="shared" si="313"/>
        <v>0.33415447154471545</v>
      </c>
      <c r="K160" s="99">
        <v>1.7869999999999999</v>
      </c>
    </row>
    <row r="161" spans="1:11" s="14" customFormat="1" ht="14.25" thickTop="1" thickBot="1" x14ac:dyDescent="0.25">
      <c r="A161" s="96">
        <v>44782</v>
      </c>
      <c r="B161" s="7">
        <f t="shared" si="310"/>
        <v>1.0865121951219512</v>
      </c>
      <c r="C161" s="7">
        <v>0.33300000000000002</v>
      </c>
      <c r="D161" s="7">
        <f t="shared" si="311"/>
        <v>0.32648780487804879</v>
      </c>
      <c r="E161" s="7">
        <v>1.746</v>
      </c>
      <c r="F161" s="6"/>
      <c r="G161" s="96">
        <v>44782</v>
      </c>
      <c r="H161" s="7">
        <f t="shared" si="312"/>
        <v>1.0100796747967478</v>
      </c>
      <c r="I161" s="7">
        <v>0.45739999999999997</v>
      </c>
      <c r="J161" s="7">
        <f t="shared" si="313"/>
        <v>0.33752032520325204</v>
      </c>
      <c r="K161" s="99">
        <v>1.8049999999999999</v>
      </c>
    </row>
    <row r="162" spans="1:11" s="14" customFormat="1" ht="14.25" thickTop="1" thickBot="1" x14ac:dyDescent="0.25">
      <c r="A162" s="96">
        <v>44774</v>
      </c>
      <c r="B162" s="7">
        <f t="shared" si="310"/>
        <v>1.1548048780487805</v>
      </c>
      <c r="C162" s="7">
        <v>0.33300000000000002</v>
      </c>
      <c r="D162" s="7">
        <f t="shared" si="311"/>
        <v>0.34219512195121954</v>
      </c>
      <c r="E162" s="7">
        <v>1.83</v>
      </c>
      <c r="F162" s="6"/>
      <c r="G162" s="96">
        <v>44774</v>
      </c>
      <c r="H162" s="7">
        <f t="shared" si="312"/>
        <v>1.0783723577235771</v>
      </c>
      <c r="I162" s="7">
        <v>0.45739999999999997</v>
      </c>
      <c r="J162" s="7">
        <f t="shared" si="313"/>
        <v>0.35322764227642278</v>
      </c>
      <c r="K162" s="99">
        <v>1.889</v>
      </c>
    </row>
    <row r="163" spans="1:11" s="14" customFormat="1" ht="14.25" thickTop="1" thickBot="1" x14ac:dyDescent="0.25">
      <c r="A163" s="96">
        <v>44767</v>
      </c>
      <c r="B163" s="7">
        <f t="shared" si="310"/>
        <v>1.1767560975609757</v>
      </c>
      <c r="C163" s="7">
        <v>0.33300000000000002</v>
      </c>
      <c r="D163" s="7">
        <f t="shared" si="311"/>
        <v>0.34724390243902437</v>
      </c>
      <c r="E163" s="7">
        <v>1.857</v>
      </c>
      <c r="F163" s="6"/>
      <c r="G163" s="96">
        <v>44767</v>
      </c>
      <c r="H163" s="7">
        <f t="shared" si="312"/>
        <v>1.0832504065040649</v>
      </c>
      <c r="I163" s="7">
        <v>0.45739999999999997</v>
      </c>
      <c r="J163" s="7">
        <f t="shared" si="313"/>
        <v>0.35434959349593498</v>
      </c>
      <c r="K163" s="99">
        <v>1.895</v>
      </c>
    </row>
    <row r="164" spans="1:11" s="14" customFormat="1" ht="14.25" thickTop="1" thickBot="1" x14ac:dyDescent="0.25">
      <c r="A164" s="96">
        <v>44760</v>
      </c>
      <c r="B164" s="7">
        <f t="shared" si="310"/>
        <v>1.218219512195122</v>
      </c>
      <c r="C164" s="7">
        <v>0.33300000000000002</v>
      </c>
      <c r="D164" s="7">
        <f t="shared" si="311"/>
        <v>0.35678048780487803</v>
      </c>
      <c r="E164" s="7">
        <v>1.9079999999999999</v>
      </c>
      <c r="F164" s="6"/>
      <c r="G164" s="96">
        <v>44760</v>
      </c>
      <c r="H164" s="7">
        <f t="shared" si="312"/>
        <v>1.132030894308943</v>
      </c>
      <c r="I164" s="7">
        <v>0.45739999999999997</v>
      </c>
      <c r="J164" s="7">
        <f t="shared" si="313"/>
        <v>0.36556910569105694</v>
      </c>
      <c r="K164" s="99">
        <v>1.9550000000000001</v>
      </c>
    </row>
    <row r="165" spans="1:11" s="14" customFormat="1" ht="14.25" thickTop="1" thickBot="1" x14ac:dyDescent="0.25">
      <c r="A165" s="96">
        <v>44753</v>
      </c>
      <c r="B165" s="7">
        <f t="shared" si="310"/>
        <v>1.2304146341463416</v>
      </c>
      <c r="C165" s="7">
        <v>0.33300000000000002</v>
      </c>
      <c r="D165" s="7">
        <f t="shared" si="311"/>
        <v>0.35958536585365858</v>
      </c>
      <c r="E165" s="7">
        <v>1.923</v>
      </c>
      <c r="F165" s="6"/>
      <c r="G165" s="96">
        <v>44753</v>
      </c>
      <c r="H165" s="7">
        <f t="shared" si="312"/>
        <v>1.1840634146341464</v>
      </c>
      <c r="I165" s="7">
        <v>0.45739999999999997</v>
      </c>
      <c r="J165" s="7">
        <f t="shared" si="313"/>
        <v>0.37753658536585372</v>
      </c>
      <c r="K165" s="99">
        <v>2.0190000000000001</v>
      </c>
    </row>
    <row r="166" spans="1:11" s="14" customFormat="1" ht="14.25" thickTop="1" thickBot="1" x14ac:dyDescent="0.25">
      <c r="A166" s="96">
        <v>44746</v>
      </c>
      <c r="B166" s="7">
        <f t="shared" si="310"/>
        <v>1.2873252032520326</v>
      </c>
      <c r="C166" s="7">
        <v>0.33300000000000002</v>
      </c>
      <c r="D166" s="7">
        <f t="shared" si="311"/>
        <v>0.3726747967479675</v>
      </c>
      <c r="E166" s="7">
        <v>1.9930000000000001</v>
      </c>
      <c r="F166" s="6"/>
      <c r="G166" s="96">
        <v>44746</v>
      </c>
      <c r="H166" s="7">
        <f t="shared" si="312"/>
        <v>1.2369089430894309</v>
      </c>
      <c r="I166" s="7">
        <v>0.45739999999999997</v>
      </c>
      <c r="J166" s="7">
        <f t="shared" si="313"/>
        <v>0.38969105691056916</v>
      </c>
      <c r="K166" s="99">
        <v>2.0840000000000001</v>
      </c>
    </row>
    <row r="167" spans="1:11" s="14" customFormat="1" ht="14.25" thickTop="1" thickBot="1" x14ac:dyDescent="0.25">
      <c r="A167" s="96">
        <v>44739</v>
      </c>
      <c r="B167" s="7">
        <f t="shared" si="310"/>
        <v>1.3466747967479673</v>
      </c>
      <c r="C167" s="7">
        <v>0.33300000000000002</v>
      </c>
      <c r="D167" s="7">
        <f t="shared" si="311"/>
        <v>0.38632520325203251</v>
      </c>
      <c r="E167" s="7">
        <v>2.0659999999999998</v>
      </c>
      <c r="F167" s="6"/>
      <c r="G167" s="96">
        <v>44739</v>
      </c>
      <c r="H167" s="7">
        <f t="shared" si="312"/>
        <v>1.2507300813008129</v>
      </c>
      <c r="I167" s="7">
        <v>0.45739999999999997</v>
      </c>
      <c r="J167" s="7">
        <f t="shared" si="313"/>
        <v>0.39286991869918697</v>
      </c>
      <c r="K167" s="99">
        <v>2.101</v>
      </c>
    </row>
    <row r="168" spans="1:11" s="14" customFormat="1" ht="14.25" thickTop="1" thickBot="1" x14ac:dyDescent="0.25">
      <c r="A168" s="96">
        <v>44732</v>
      </c>
      <c r="B168" s="7">
        <f t="shared" si="310"/>
        <v>1.3580569105691058</v>
      </c>
      <c r="C168" s="7">
        <v>0.33300000000000002</v>
      </c>
      <c r="D168" s="7">
        <f t="shared" si="311"/>
        <v>0.38894308943089434</v>
      </c>
      <c r="E168" s="7">
        <v>2.08</v>
      </c>
      <c r="F168" s="6"/>
      <c r="G168" s="96">
        <v>44732</v>
      </c>
      <c r="H168" s="7">
        <f t="shared" si="312"/>
        <v>1.269910243902439</v>
      </c>
      <c r="I168" s="7">
        <v>0.45448</v>
      </c>
      <c r="J168" s="7">
        <f t="shared" si="313"/>
        <v>0.39660975609756099</v>
      </c>
      <c r="K168" s="99">
        <v>2.121</v>
      </c>
    </row>
    <row r="169" spans="1:11" s="14" customFormat="1" ht="14.25" thickTop="1" thickBot="1" x14ac:dyDescent="0.25">
      <c r="A169" s="96">
        <v>44725</v>
      </c>
      <c r="B169" s="7">
        <f t="shared" si="310"/>
        <v>1.3096510569105688</v>
      </c>
      <c r="C169" s="7">
        <v>0.33604000000000001</v>
      </c>
      <c r="D169" s="7">
        <f t="shared" si="311"/>
        <v>0.37850894308943095</v>
      </c>
      <c r="E169" s="7">
        <v>2.0242</v>
      </c>
      <c r="F169" s="6"/>
      <c r="G169" s="96">
        <v>44725</v>
      </c>
      <c r="H169" s="7">
        <f t="shared" si="312"/>
        <v>1.3001176422764227</v>
      </c>
      <c r="I169" s="7">
        <v>0.46411000000000002</v>
      </c>
      <c r="J169" s="7">
        <f t="shared" si="313"/>
        <v>0.40577235772357723</v>
      </c>
      <c r="K169" s="99">
        <v>2.17</v>
      </c>
    </row>
    <row r="170" spans="1:11" s="14" customFormat="1" ht="14.25" thickTop="1" thickBot="1" x14ac:dyDescent="0.25">
      <c r="A170" s="96">
        <v>44718</v>
      </c>
      <c r="B170" s="7">
        <f t="shared" si="310"/>
        <v>1.2029843902439024</v>
      </c>
      <c r="C170" s="7">
        <v>0.33604000000000001</v>
      </c>
      <c r="D170" s="7">
        <f t="shared" si="311"/>
        <v>0.35397560975609754</v>
      </c>
      <c r="E170" s="7">
        <v>1.893</v>
      </c>
      <c r="F170" s="6"/>
      <c r="G170" s="96">
        <v>44718</v>
      </c>
      <c r="H170" s="7">
        <f t="shared" si="312"/>
        <v>1.3009306504065039</v>
      </c>
      <c r="I170" s="7">
        <v>0.46411000000000002</v>
      </c>
      <c r="J170" s="7">
        <f t="shared" si="313"/>
        <v>0.40595934959349594</v>
      </c>
      <c r="K170" s="99">
        <v>2.1709999999999998</v>
      </c>
    </row>
    <row r="171" spans="1:11" s="14" customFormat="1" ht="14.25" thickTop="1" thickBot="1" x14ac:dyDescent="0.25">
      <c r="A171" s="96">
        <v>44711</v>
      </c>
      <c r="B171" s="7">
        <f t="shared" si="310"/>
        <v>1.115901544715447</v>
      </c>
      <c r="C171" s="7">
        <v>0.33856999999999998</v>
      </c>
      <c r="D171" s="7">
        <f t="shared" si="311"/>
        <v>0.33452845528455283</v>
      </c>
      <c r="E171" s="7">
        <v>1.7889999999999999</v>
      </c>
      <c r="F171" s="6"/>
      <c r="G171" s="96">
        <v>44711</v>
      </c>
      <c r="H171" s="7">
        <f t="shared" si="312"/>
        <v>1.2026317073170734</v>
      </c>
      <c r="I171" s="7">
        <v>0.46810000000000002</v>
      </c>
      <c r="J171" s="7">
        <f t="shared" si="313"/>
        <v>0.38426829268292689</v>
      </c>
      <c r="K171" s="99">
        <v>2.0550000000000002</v>
      </c>
    </row>
    <row r="172" spans="1:11" s="14" customFormat="1" ht="14.25" thickTop="1" thickBot="1" x14ac:dyDescent="0.25">
      <c r="A172" s="96">
        <v>44704</v>
      </c>
      <c r="B172" s="7">
        <f t="shared" si="310"/>
        <v>1.0963893495934958</v>
      </c>
      <c r="C172" s="7">
        <v>0.33856999999999998</v>
      </c>
      <c r="D172" s="7">
        <f t="shared" si="311"/>
        <v>0.33004065040650404</v>
      </c>
      <c r="E172" s="7">
        <v>1.7649999999999999</v>
      </c>
      <c r="F172" s="6"/>
      <c r="G172" s="96">
        <v>44704</v>
      </c>
      <c r="H172" s="7">
        <f t="shared" si="312"/>
        <v>1.1661943902439025</v>
      </c>
      <c r="I172" s="7">
        <v>0.47282999999999997</v>
      </c>
      <c r="J172" s="7">
        <f t="shared" si="313"/>
        <v>0.37697560975609762</v>
      </c>
      <c r="K172" s="99">
        <v>2.016</v>
      </c>
    </row>
    <row r="173" spans="1:11" s="14" customFormat="1" ht="14.25" thickTop="1" thickBot="1" x14ac:dyDescent="0.25">
      <c r="A173" s="96">
        <v>44697</v>
      </c>
      <c r="B173" s="7">
        <f t="shared" si="310"/>
        <v>1.1224056097560975</v>
      </c>
      <c r="C173" s="7">
        <v>0.33856999999999998</v>
      </c>
      <c r="D173" s="7">
        <f t="shared" si="311"/>
        <v>0.33602439024390246</v>
      </c>
      <c r="E173" s="7">
        <v>1.7969999999999999</v>
      </c>
      <c r="F173" s="6"/>
      <c r="G173" s="96">
        <v>44697</v>
      </c>
      <c r="H173" s="7">
        <f t="shared" si="312"/>
        <v>1.101951869918699</v>
      </c>
      <c r="I173" s="7">
        <v>0.48504000000000003</v>
      </c>
      <c r="J173" s="7">
        <f t="shared" si="313"/>
        <v>0.36500813008130084</v>
      </c>
      <c r="K173" s="99">
        <v>1.952</v>
      </c>
    </row>
    <row r="174" spans="1:11" s="14" customFormat="1" ht="14.25" thickTop="1" thickBot="1" x14ac:dyDescent="0.25">
      <c r="A174" s="96">
        <v>44690</v>
      </c>
      <c r="B174" s="7">
        <f t="shared" si="310"/>
        <v>1.1573649593495936</v>
      </c>
      <c r="C174" s="7">
        <v>0.33856999999999998</v>
      </c>
      <c r="D174" s="7">
        <f t="shared" si="311"/>
        <v>0.34406504065040655</v>
      </c>
      <c r="E174" s="7">
        <v>1.84</v>
      </c>
      <c r="F174" s="6"/>
      <c r="G174" s="96">
        <v>44690</v>
      </c>
      <c r="H174" s="7">
        <f t="shared" si="312"/>
        <v>1.0718705691056911</v>
      </c>
      <c r="I174" s="7">
        <v>0.48504000000000003</v>
      </c>
      <c r="J174" s="7">
        <f t="shared" si="313"/>
        <v>0.35808943089430895</v>
      </c>
      <c r="K174" s="99">
        <v>1.915</v>
      </c>
    </row>
    <row r="175" spans="1:11" s="14" customFormat="1" ht="14.25" thickTop="1" thickBot="1" x14ac:dyDescent="0.25">
      <c r="A175" s="96">
        <v>44683</v>
      </c>
      <c r="B175" s="7">
        <f t="shared" si="310"/>
        <v>1.1451549593495938</v>
      </c>
      <c r="C175" s="7">
        <v>0.35077999999999998</v>
      </c>
      <c r="D175" s="7">
        <f t="shared" si="311"/>
        <v>0.34406504065040655</v>
      </c>
      <c r="E175" s="7">
        <v>1.84</v>
      </c>
      <c r="F175" s="6"/>
      <c r="G175" s="96">
        <v>44683</v>
      </c>
      <c r="H175" s="7">
        <f t="shared" si="312"/>
        <v>1.0217092682926829</v>
      </c>
      <c r="I175" s="7">
        <v>0.50512000000000001</v>
      </c>
      <c r="J175" s="7">
        <f t="shared" si="313"/>
        <v>0.35117073170731705</v>
      </c>
      <c r="K175" s="99">
        <v>1.8779999999999999</v>
      </c>
    </row>
    <row r="176" spans="1:11" s="14" customFormat="1" ht="14.25" thickTop="1" thickBot="1" x14ac:dyDescent="0.25">
      <c r="A176" s="96">
        <v>44676</v>
      </c>
      <c r="B176" s="7">
        <f t="shared" si="310"/>
        <v>1.0996736585365854</v>
      </c>
      <c r="C176" s="7">
        <v>0.46617999999999998</v>
      </c>
      <c r="D176" s="7">
        <f t="shared" si="311"/>
        <v>0.36014634146341462</v>
      </c>
      <c r="E176" s="7">
        <v>1.9259999999999999</v>
      </c>
      <c r="F176" s="6"/>
      <c r="G176" s="96">
        <v>44676</v>
      </c>
      <c r="H176" s="7">
        <f t="shared" si="312"/>
        <v>0.97443082157656913</v>
      </c>
      <c r="I176" s="7">
        <v>0.631260235334</v>
      </c>
      <c r="J176" s="7">
        <f t="shared" si="313"/>
        <v>0.36930894308943091</v>
      </c>
      <c r="K176" s="99">
        <v>1.9750000000000001</v>
      </c>
    </row>
    <row r="177" spans="1:11" s="14" customFormat="1" ht="14.25" thickTop="1" thickBot="1" x14ac:dyDescent="0.25">
      <c r="A177" s="96">
        <v>44669</v>
      </c>
      <c r="B177" s="7">
        <f t="shared" si="310"/>
        <v>1.0630882926829268</v>
      </c>
      <c r="C177" s="7">
        <v>0.46617999999999998</v>
      </c>
      <c r="D177" s="7">
        <f t="shared" si="311"/>
        <v>0.35173170731707321</v>
      </c>
      <c r="E177" s="7">
        <v>1.881</v>
      </c>
      <c r="F177" s="6"/>
      <c r="G177" s="96">
        <v>44669</v>
      </c>
      <c r="H177" s="7">
        <f t="shared" si="312"/>
        <v>0.95817065897494302</v>
      </c>
      <c r="I177" s="7">
        <v>0.631260235334</v>
      </c>
      <c r="J177" s="7">
        <f t="shared" si="313"/>
        <v>0.36556910569105694</v>
      </c>
      <c r="K177" s="99">
        <v>1.9550000000000001</v>
      </c>
    </row>
    <row r="178" spans="1:11" s="14" customFormat="1" ht="14.25" thickTop="1" thickBot="1" x14ac:dyDescent="0.25">
      <c r="A178" s="96">
        <v>44662</v>
      </c>
      <c r="B178" s="7">
        <f t="shared" si="310"/>
        <v>1.0492671544715448</v>
      </c>
      <c r="C178" s="7">
        <v>0.46617999999999998</v>
      </c>
      <c r="D178" s="7">
        <f t="shared" si="311"/>
        <v>0.34855284552845534</v>
      </c>
      <c r="E178" s="7">
        <v>1.8640000000000001</v>
      </c>
      <c r="F178" s="6"/>
      <c r="G178" s="96">
        <v>44662</v>
      </c>
      <c r="H178" s="7">
        <f t="shared" si="312"/>
        <v>0.95247960206437399</v>
      </c>
      <c r="I178" s="7">
        <v>0.631260235334</v>
      </c>
      <c r="J178" s="7">
        <f t="shared" si="313"/>
        <v>0.36426016260162603</v>
      </c>
      <c r="K178" s="99">
        <v>1.948</v>
      </c>
    </row>
    <row r="179" spans="1:11" s="14" customFormat="1" ht="14.25" thickTop="1" thickBot="1" x14ac:dyDescent="0.25">
      <c r="A179" s="96">
        <v>44655</v>
      </c>
      <c r="B179" s="7">
        <f t="shared" si="310"/>
        <v>1.1004866666666666</v>
      </c>
      <c r="C179" s="7">
        <v>0.46617999999999998</v>
      </c>
      <c r="D179" s="7">
        <f t="shared" si="311"/>
        <v>0.36033333333333339</v>
      </c>
      <c r="E179" s="7">
        <v>1.927</v>
      </c>
      <c r="F179" s="6"/>
      <c r="G179" s="96">
        <v>44655</v>
      </c>
      <c r="H179" s="7">
        <f t="shared" si="312"/>
        <v>0.98581293539770742</v>
      </c>
      <c r="I179" s="7">
        <v>0.631260235334</v>
      </c>
      <c r="J179" s="7">
        <f t="shared" si="313"/>
        <v>0.37192682926829274</v>
      </c>
      <c r="K179" s="99">
        <v>1.9890000000000001</v>
      </c>
    </row>
    <row r="180" spans="1:11" s="14" customFormat="1" ht="14.25" thickTop="1" thickBot="1" x14ac:dyDescent="0.25">
      <c r="A180" s="96">
        <v>44648</v>
      </c>
      <c r="B180" s="7">
        <f t="shared" si="310"/>
        <v>1.1557712195121952</v>
      </c>
      <c r="C180" s="7">
        <v>0.46617999999999998</v>
      </c>
      <c r="D180" s="7">
        <f t="shared" si="311"/>
        <v>0.37304878048780493</v>
      </c>
      <c r="E180" s="7">
        <v>1.9950000000000001</v>
      </c>
      <c r="F180" s="6"/>
      <c r="G180" s="96">
        <v>44648</v>
      </c>
      <c r="H180" s="7">
        <f t="shared" si="312"/>
        <v>1.0167072443407967</v>
      </c>
      <c r="I180" s="7">
        <v>0.631260235334</v>
      </c>
      <c r="J180" s="7">
        <f t="shared" si="313"/>
        <v>0.37903252032520329</v>
      </c>
      <c r="K180" s="99">
        <v>2.0270000000000001</v>
      </c>
    </row>
    <row r="181" spans="1:11" s="14" customFormat="1" ht="14.25" thickTop="1" thickBot="1" x14ac:dyDescent="0.25">
      <c r="A181" s="96">
        <v>44641</v>
      </c>
      <c r="B181" s="7">
        <f t="shared" si="310"/>
        <v>1.0225948423581626</v>
      </c>
      <c r="C181" s="7">
        <v>0.47903117390199995</v>
      </c>
      <c r="D181" s="7">
        <f t="shared" si="311"/>
        <v>0.34537398373983741</v>
      </c>
      <c r="E181" s="7">
        <v>1.847</v>
      </c>
      <c r="F181" s="6"/>
      <c r="G181" s="96">
        <v>44641</v>
      </c>
      <c r="H181" s="7">
        <f t="shared" si="312"/>
        <v>0.93540643133266665</v>
      </c>
      <c r="I181" s="7">
        <v>0.631260235334</v>
      </c>
      <c r="J181" s="7">
        <f t="shared" si="313"/>
        <v>0.36033333333333339</v>
      </c>
      <c r="K181" s="99">
        <v>1.927</v>
      </c>
    </row>
    <row r="182" spans="1:11" s="14" customFormat="1" ht="14.25" thickTop="1" thickBot="1" x14ac:dyDescent="0.25">
      <c r="A182" s="96">
        <v>44634</v>
      </c>
      <c r="B182" s="7">
        <f t="shared" si="310"/>
        <v>1.129749313902878</v>
      </c>
      <c r="C182" s="7">
        <v>0.47903117390199995</v>
      </c>
      <c r="D182" s="7">
        <f t="shared" si="311"/>
        <v>0.37001951219512191</v>
      </c>
      <c r="E182" s="7">
        <v>1.9787999999999999</v>
      </c>
      <c r="F182" s="6"/>
      <c r="G182" s="96">
        <v>44634</v>
      </c>
      <c r="H182" s="7">
        <f t="shared" si="312"/>
        <v>1.0174389516578697</v>
      </c>
      <c r="I182" s="7">
        <v>0.631260235334</v>
      </c>
      <c r="J182" s="7">
        <f t="shared" si="313"/>
        <v>0.37920081300813008</v>
      </c>
      <c r="K182" s="99">
        <v>2.0278999999999998</v>
      </c>
    </row>
    <row r="183" spans="1:11" s="14" customFormat="1" ht="14.25" thickTop="1" thickBot="1" x14ac:dyDescent="0.25">
      <c r="A183" s="96">
        <v>44627</v>
      </c>
      <c r="B183" s="7">
        <f t="shared" si="310"/>
        <v>0.97017073170731705</v>
      </c>
      <c r="C183" s="7">
        <v>0.503</v>
      </c>
      <c r="D183" s="7">
        <f t="shared" si="311"/>
        <v>0.33882926829268295</v>
      </c>
      <c r="E183" s="7">
        <v>1.8120000000000001</v>
      </c>
      <c r="F183" s="6"/>
      <c r="G183" s="96">
        <v>44627</v>
      </c>
      <c r="H183" s="7">
        <f t="shared" si="312"/>
        <v>0.91053658536585369</v>
      </c>
      <c r="I183" s="7">
        <v>0.64800000000000002</v>
      </c>
      <c r="J183" s="7">
        <f t="shared" si="313"/>
        <v>0.35846341463414638</v>
      </c>
      <c r="K183" s="99">
        <v>1.917</v>
      </c>
    </row>
    <row r="184" spans="1:11" s="14" customFormat="1" ht="14.25" thickTop="1" thickBot="1" x14ac:dyDescent="0.25">
      <c r="A184" s="96">
        <v>44620</v>
      </c>
      <c r="B184" s="7">
        <f t="shared" si="310"/>
        <v>0.85878861788617888</v>
      </c>
      <c r="C184" s="7">
        <v>0.503</v>
      </c>
      <c r="D184" s="7">
        <f t="shared" si="311"/>
        <v>0.31321138211382116</v>
      </c>
      <c r="E184" s="7">
        <v>1.675</v>
      </c>
      <c r="F184" s="6"/>
      <c r="G184" s="96">
        <v>44620</v>
      </c>
      <c r="H184" s="7">
        <f t="shared" si="312"/>
        <v>0.84143089430894313</v>
      </c>
      <c r="I184" s="7">
        <v>0.64800000000000002</v>
      </c>
      <c r="J184" s="7">
        <f t="shared" si="313"/>
        <v>0.34256910569105692</v>
      </c>
      <c r="K184" s="99">
        <v>1.8320000000000001</v>
      </c>
    </row>
    <row r="185" spans="1:11" s="14" customFormat="1" ht="14.25" thickTop="1" thickBot="1" x14ac:dyDescent="0.25">
      <c r="A185" s="96">
        <v>44613</v>
      </c>
      <c r="B185" s="7">
        <f t="shared" si="310"/>
        <v>0.84334146341463401</v>
      </c>
      <c r="C185" s="7">
        <v>0.503</v>
      </c>
      <c r="D185" s="7">
        <f t="shared" si="311"/>
        <v>0.30965853658536585</v>
      </c>
      <c r="E185" s="7">
        <v>1.6559999999999999</v>
      </c>
      <c r="F185" s="6"/>
      <c r="G185" s="96">
        <v>44613</v>
      </c>
      <c r="H185" s="7">
        <f t="shared" si="312"/>
        <v>0.82598373983739826</v>
      </c>
      <c r="I185" s="7">
        <v>0.64800000000000002</v>
      </c>
      <c r="J185" s="7">
        <f t="shared" si="313"/>
        <v>0.33901626016260167</v>
      </c>
      <c r="K185" s="99">
        <v>1.8129999999999999</v>
      </c>
    </row>
    <row r="186" spans="1:11" s="14" customFormat="1" ht="14.25" thickTop="1" thickBot="1" x14ac:dyDescent="0.25">
      <c r="A186" s="96">
        <v>44606</v>
      </c>
      <c r="B186" s="7">
        <f t="shared" si="310"/>
        <v>0.83683739837398374</v>
      </c>
      <c r="C186" s="7">
        <v>0.503</v>
      </c>
      <c r="D186" s="7">
        <f t="shared" si="311"/>
        <v>0.30816260162601627</v>
      </c>
      <c r="E186" s="7">
        <v>1.6479999999999999</v>
      </c>
      <c r="F186" s="6"/>
      <c r="G186" s="96">
        <v>44606</v>
      </c>
      <c r="H186" s="7">
        <f t="shared" si="312"/>
        <v>0.81622764227642264</v>
      </c>
      <c r="I186" s="7">
        <v>0.64800000000000002</v>
      </c>
      <c r="J186" s="7">
        <f t="shared" si="313"/>
        <v>0.33677235772357722</v>
      </c>
      <c r="K186" s="99">
        <v>1.8009999999999999</v>
      </c>
    </row>
    <row r="187" spans="1:11" s="14" customFormat="1" ht="14.25" thickTop="1" thickBot="1" x14ac:dyDescent="0.25">
      <c r="A187" s="96">
        <v>44599</v>
      </c>
      <c r="B187" s="7">
        <f t="shared" si="310"/>
        <v>0.82870731707317058</v>
      </c>
      <c r="C187" s="7">
        <v>0.503</v>
      </c>
      <c r="D187" s="7">
        <f t="shared" si="311"/>
        <v>0.30629268292682926</v>
      </c>
      <c r="E187" s="7">
        <v>1.6379999999999999</v>
      </c>
      <c r="F187" s="6"/>
      <c r="G187" s="96">
        <v>44599</v>
      </c>
      <c r="H187" s="7">
        <f t="shared" si="312"/>
        <v>0.80159349593495921</v>
      </c>
      <c r="I187" s="7">
        <v>0.64800000000000002</v>
      </c>
      <c r="J187" s="7">
        <f t="shared" si="313"/>
        <v>0.33340650406504069</v>
      </c>
      <c r="K187" s="99">
        <v>1.7829999999999999</v>
      </c>
    </row>
    <row r="188" spans="1:11" s="14" customFormat="1" ht="14.25" thickTop="1" thickBot="1" x14ac:dyDescent="0.25">
      <c r="A188" s="96">
        <v>44592</v>
      </c>
      <c r="B188" s="7">
        <f t="shared" si="310"/>
        <v>0.80756910569105689</v>
      </c>
      <c r="C188" s="7">
        <v>0.503</v>
      </c>
      <c r="D188" s="7">
        <f t="shared" si="311"/>
        <v>0.3014308943089431</v>
      </c>
      <c r="E188" s="7">
        <v>1.6120000000000001</v>
      </c>
      <c r="F188" s="6"/>
      <c r="G188" s="96">
        <v>44592</v>
      </c>
      <c r="H188" s="7">
        <f t="shared" si="312"/>
        <v>0.78126829268292675</v>
      </c>
      <c r="I188" s="7">
        <v>0.64800000000000002</v>
      </c>
      <c r="J188" s="7">
        <f t="shared" si="313"/>
        <v>0.32873170731707319</v>
      </c>
      <c r="K188" s="99">
        <v>1.758</v>
      </c>
    </row>
    <row r="189" spans="1:11" s="14" customFormat="1" ht="14.25" thickTop="1" thickBot="1" x14ac:dyDescent="0.25">
      <c r="A189" s="96">
        <v>44585</v>
      </c>
      <c r="B189" s="7">
        <f t="shared" si="310"/>
        <v>0.79049593495934956</v>
      </c>
      <c r="C189" s="7">
        <v>0.503</v>
      </c>
      <c r="D189" s="7">
        <f t="shared" si="311"/>
        <v>0.29750406504065041</v>
      </c>
      <c r="E189" s="7">
        <v>1.591</v>
      </c>
      <c r="F189" s="6"/>
      <c r="G189" s="96">
        <v>44585</v>
      </c>
      <c r="H189" s="7">
        <f t="shared" si="312"/>
        <v>0.76338211382113819</v>
      </c>
      <c r="I189" s="7">
        <v>0.64800000000000002</v>
      </c>
      <c r="J189" s="7">
        <f t="shared" si="313"/>
        <v>0.32461788617886184</v>
      </c>
      <c r="K189" s="99">
        <v>1.736</v>
      </c>
    </row>
    <row r="190" spans="1:11" s="14" customFormat="1" ht="14.25" thickTop="1" thickBot="1" x14ac:dyDescent="0.25">
      <c r="A190" s="96">
        <v>44578</v>
      </c>
      <c r="B190" s="7">
        <f t="shared" si="310"/>
        <v>0.75797560975609757</v>
      </c>
      <c r="C190" s="7">
        <v>0.503</v>
      </c>
      <c r="D190" s="7">
        <f t="shared" si="311"/>
        <v>0.29002439024390242</v>
      </c>
      <c r="E190" s="7">
        <v>1.5509999999999999</v>
      </c>
      <c r="F190" s="6"/>
      <c r="G190" s="96">
        <v>44578</v>
      </c>
      <c r="H190" s="7">
        <f t="shared" si="312"/>
        <v>0.73817886178861791</v>
      </c>
      <c r="I190" s="7">
        <v>0.64800000000000002</v>
      </c>
      <c r="J190" s="7">
        <f t="shared" si="313"/>
        <v>0.31882113821138214</v>
      </c>
      <c r="K190" s="99">
        <v>1.7050000000000001</v>
      </c>
    </row>
    <row r="191" spans="1:11" s="14" customFormat="1" ht="14.25" thickTop="1" thickBot="1" x14ac:dyDescent="0.25">
      <c r="A191" s="96">
        <v>44571</v>
      </c>
      <c r="B191" s="7">
        <f t="shared" si="310"/>
        <v>0.7498455284552844</v>
      </c>
      <c r="C191" s="7">
        <v>0.503</v>
      </c>
      <c r="D191" s="7">
        <f t="shared" si="311"/>
        <v>0.28815447154471546</v>
      </c>
      <c r="E191" s="7">
        <v>1.5409999999999999</v>
      </c>
      <c r="F191" s="6"/>
      <c r="G191" s="96">
        <v>44571</v>
      </c>
      <c r="H191" s="7">
        <f t="shared" si="312"/>
        <v>0.73492682926829278</v>
      </c>
      <c r="I191" s="7">
        <v>0.64800000000000002</v>
      </c>
      <c r="J191" s="7">
        <f t="shared" si="313"/>
        <v>0.31807317073170732</v>
      </c>
      <c r="K191" s="99">
        <v>1.7010000000000001</v>
      </c>
    </row>
    <row r="192" spans="1:11" s="14" customFormat="1" ht="14.25" thickTop="1" thickBot="1" x14ac:dyDescent="0.25">
      <c r="A192" s="96">
        <v>44564</v>
      </c>
      <c r="B192" s="7">
        <f t="shared" si="310"/>
        <v>0.72708130081300804</v>
      </c>
      <c r="C192" s="7">
        <v>0.503</v>
      </c>
      <c r="D192" s="7">
        <f t="shared" si="311"/>
        <v>0.28291869918699186</v>
      </c>
      <c r="E192" s="7">
        <v>1.5129999999999999</v>
      </c>
      <c r="F192" s="6"/>
      <c r="G192" s="96">
        <v>44564</v>
      </c>
      <c r="H192" s="7">
        <f t="shared" si="312"/>
        <v>0.72842276422764229</v>
      </c>
      <c r="I192" s="7">
        <v>0.64800000000000002</v>
      </c>
      <c r="J192" s="7">
        <f t="shared" si="313"/>
        <v>0.31657723577235775</v>
      </c>
      <c r="K192" s="99">
        <v>1.6930000000000001</v>
      </c>
    </row>
    <row r="193" spans="1:11" s="14" customFormat="1" ht="14.25" thickTop="1" thickBot="1" x14ac:dyDescent="0.25">
      <c r="A193" s="96">
        <v>44558</v>
      </c>
      <c r="B193" s="7">
        <f t="shared" si="310"/>
        <v>0.71732520325203242</v>
      </c>
      <c r="C193" s="7">
        <v>0.503</v>
      </c>
      <c r="D193" s="7">
        <f t="shared" si="311"/>
        <v>0.28067479674796747</v>
      </c>
      <c r="E193" s="7">
        <v>1.5009999999999999</v>
      </c>
      <c r="F193" s="6"/>
      <c r="G193" s="96">
        <v>44558</v>
      </c>
      <c r="H193" s="7">
        <f t="shared" si="312"/>
        <v>0.70565853658536593</v>
      </c>
      <c r="I193" s="7">
        <v>0.64800000000000002</v>
      </c>
      <c r="J193" s="7">
        <f t="shared" si="313"/>
        <v>0.31134146341463415</v>
      </c>
      <c r="K193" s="99">
        <v>1.665</v>
      </c>
    </row>
    <row r="194" spans="1:11" s="14" customFormat="1" ht="14.25" thickTop="1" thickBot="1" x14ac:dyDescent="0.25">
      <c r="A194" s="96">
        <v>44550</v>
      </c>
      <c r="B194" s="7">
        <f t="shared" si="310"/>
        <v>0.71895121951219487</v>
      </c>
      <c r="C194" s="7">
        <v>0.503</v>
      </c>
      <c r="D194" s="7">
        <f t="shared" si="311"/>
        <v>0.28104878048780491</v>
      </c>
      <c r="E194" s="7">
        <v>1.5029999999999999</v>
      </c>
      <c r="F194" s="6"/>
      <c r="G194" s="96">
        <v>44550</v>
      </c>
      <c r="H194" s="7">
        <f t="shared" si="312"/>
        <v>0.70484552845528448</v>
      </c>
      <c r="I194" s="7">
        <v>0.64800000000000002</v>
      </c>
      <c r="J194" s="7">
        <f t="shared" si="313"/>
        <v>0.31115447154471548</v>
      </c>
      <c r="K194" s="99">
        <v>1.6639999999999999</v>
      </c>
    </row>
    <row r="195" spans="1:11" s="14" customFormat="1" ht="14.25" thickTop="1" thickBot="1" x14ac:dyDescent="0.25">
      <c r="A195" s="96">
        <v>44543</v>
      </c>
      <c r="B195" s="7">
        <f t="shared" si="310"/>
        <v>0.71569918699186996</v>
      </c>
      <c r="C195" s="7">
        <v>0.503</v>
      </c>
      <c r="D195" s="7">
        <f t="shared" si="311"/>
        <v>0.28030081300813009</v>
      </c>
      <c r="E195" s="7">
        <v>1.4990000000000001</v>
      </c>
      <c r="F195" s="6"/>
      <c r="G195" s="96">
        <v>44543</v>
      </c>
      <c r="H195" s="7">
        <f t="shared" si="312"/>
        <v>0.70240650406504057</v>
      </c>
      <c r="I195" s="7">
        <v>0.64800000000000002</v>
      </c>
      <c r="J195" s="7">
        <f t="shared" si="313"/>
        <v>0.31059349593495938</v>
      </c>
      <c r="K195" s="99">
        <v>1.661</v>
      </c>
    </row>
    <row r="196" spans="1:11" s="14" customFormat="1" ht="14.25" thickTop="1" thickBot="1" x14ac:dyDescent="0.25">
      <c r="A196" s="96">
        <v>44536</v>
      </c>
      <c r="B196" s="7">
        <f t="shared" si="310"/>
        <v>0.71488617886178851</v>
      </c>
      <c r="C196" s="7">
        <v>0.503</v>
      </c>
      <c r="D196" s="7">
        <f t="shared" si="311"/>
        <v>0.28011382113821137</v>
      </c>
      <c r="E196" s="7">
        <v>1.498</v>
      </c>
      <c r="F196" s="6"/>
      <c r="G196" s="96">
        <v>44536</v>
      </c>
      <c r="H196" s="7">
        <f t="shared" si="312"/>
        <v>0.70078048780487812</v>
      </c>
      <c r="I196" s="7">
        <v>0.64800000000000002</v>
      </c>
      <c r="J196" s="7">
        <f t="shared" si="313"/>
        <v>0.31021951219512195</v>
      </c>
      <c r="K196" s="99">
        <v>1.659</v>
      </c>
    </row>
    <row r="197" spans="1:11" s="14" customFormat="1" ht="14.25" thickTop="1" thickBot="1" x14ac:dyDescent="0.25">
      <c r="A197" s="96">
        <v>44529</v>
      </c>
      <c r="B197" s="7">
        <f t="shared" si="310"/>
        <v>0.73846341463414611</v>
      </c>
      <c r="C197" s="7">
        <v>0.503</v>
      </c>
      <c r="D197" s="7">
        <f t="shared" si="311"/>
        <v>0.28553658536585369</v>
      </c>
      <c r="E197" s="7">
        <v>1.5269999999999999</v>
      </c>
      <c r="F197" s="6"/>
      <c r="G197" s="96">
        <v>44529</v>
      </c>
      <c r="H197" s="7">
        <f t="shared" si="312"/>
        <v>0.7333008130081301</v>
      </c>
      <c r="I197" s="7">
        <v>0.64800000000000002</v>
      </c>
      <c r="J197" s="7">
        <f t="shared" si="313"/>
        <v>0.31769918699186994</v>
      </c>
      <c r="K197" s="99">
        <v>1.6990000000000001</v>
      </c>
    </row>
    <row r="198" spans="1:11" s="14" customFormat="1" ht="14.25" thickTop="1" thickBot="1" x14ac:dyDescent="0.25">
      <c r="A198" s="96">
        <v>44522</v>
      </c>
      <c r="B198" s="7">
        <f t="shared" si="310"/>
        <v>0.74252845528455291</v>
      </c>
      <c r="C198" s="7">
        <v>0.503</v>
      </c>
      <c r="D198" s="7">
        <f t="shared" si="311"/>
        <v>0.28647154471544717</v>
      </c>
      <c r="E198" s="7">
        <v>1.532</v>
      </c>
      <c r="F198" s="6"/>
      <c r="G198" s="96">
        <v>44522</v>
      </c>
      <c r="H198" s="7">
        <f t="shared" si="312"/>
        <v>0.74874796747967476</v>
      </c>
      <c r="I198" s="7">
        <v>0.64800000000000002</v>
      </c>
      <c r="J198" s="7">
        <f t="shared" si="313"/>
        <v>0.32125203252032519</v>
      </c>
      <c r="K198" s="99">
        <v>1.718</v>
      </c>
    </row>
    <row r="199" spans="1:11" s="14" customFormat="1" ht="14.25" thickTop="1" thickBot="1" x14ac:dyDescent="0.25">
      <c r="A199" s="96">
        <v>44515</v>
      </c>
      <c r="B199" s="7">
        <f t="shared" si="310"/>
        <v>0.7498455284552844</v>
      </c>
      <c r="C199" s="7">
        <v>0.503</v>
      </c>
      <c r="D199" s="7">
        <f t="shared" si="311"/>
        <v>0.28815447154471546</v>
      </c>
      <c r="E199" s="7">
        <v>1.5409999999999999</v>
      </c>
      <c r="F199" s="6"/>
      <c r="G199" s="96">
        <v>44515</v>
      </c>
      <c r="H199" s="7">
        <f t="shared" si="312"/>
        <v>0.75769105691056915</v>
      </c>
      <c r="I199" s="7">
        <v>0.64800000000000002</v>
      </c>
      <c r="J199" s="7">
        <f t="shared" si="313"/>
        <v>0.32330894308943092</v>
      </c>
      <c r="K199" s="99">
        <v>1.7290000000000001</v>
      </c>
    </row>
    <row r="200" spans="1:11" s="14" customFormat="1" ht="14.25" thickTop="1" thickBot="1" x14ac:dyDescent="0.25">
      <c r="A200" s="96">
        <v>44508</v>
      </c>
      <c r="B200" s="7">
        <f t="shared" si="310"/>
        <v>0.74903252032520318</v>
      </c>
      <c r="C200" s="7">
        <v>0.503</v>
      </c>
      <c r="D200" s="7">
        <f t="shared" si="311"/>
        <v>0.28796747967479674</v>
      </c>
      <c r="E200" s="7">
        <v>1.54</v>
      </c>
      <c r="F200" s="6"/>
      <c r="G200" s="96">
        <v>44508</v>
      </c>
      <c r="H200" s="7">
        <f t="shared" si="312"/>
        <v>0.76419512195121964</v>
      </c>
      <c r="I200" s="7">
        <v>0.64800000000000002</v>
      </c>
      <c r="J200" s="7">
        <f t="shared" si="313"/>
        <v>0.3248048780487805</v>
      </c>
      <c r="K200" s="99">
        <v>1.7370000000000001</v>
      </c>
    </row>
    <row r="201" spans="1:11" s="14" customFormat="1" ht="14.25" thickTop="1" thickBot="1" x14ac:dyDescent="0.25">
      <c r="A201" s="96">
        <v>44501</v>
      </c>
      <c r="B201" s="7">
        <f t="shared" si="310"/>
        <v>0.75065853658536585</v>
      </c>
      <c r="C201" s="7">
        <v>0.503</v>
      </c>
      <c r="D201" s="7">
        <f t="shared" si="311"/>
        <v>0.28834146341463418</v>
      </c>
      <c r="E201" s="7">
        <v>1.542</v>
      </c>
      <c r="F201" s="6"/>
      <c r="G201" s="96">
        <v>44501</v>
      </c>
      <c r="H201" s="7">
        <f t="shared" si="312"/>
        <v>0.76094308943089428</v>
      </c>
      <c r="I201" s="7">
        <v>0.64800000000000002</v>
      </c>
      <c r="J201" s="7">
        <f t="shared" si="313"/>
        <v>0.32405691056910574</v>
      </c>
      <c r="K201" s="99">
        <v>1.7330000000000001</v>
      </c>
    </row>
    <row r="202" spans="1:11" s="14" customFormat="1" ht="14.25" thickTop="1" thickBot="1" x14ac:dyDescent="0.25">
      <c r="A202" s="96">
        <v>44494</v>
      </c>
      <c r="B202" s="7">
        <f t="shared" si="310"/>
        <v>0.74740650406504072</v>
      </c>
      <c r="C202" s="7">
        <v>0.503</v>
      </c>
      <c r="D202" s="7">
        <f t="shared" si="311"/>
        <v>0.28759349593495936</v>
      </c>
      <c r="E202" s="7">
        <v>1.538</v>
      </c>
      <c r="F202" s="6"/>
      <c r="G202" s="96">
        <v>44494</v>
      </c>
      <c r="H202" s="7">
        <f t="shared" si="312"/>
        <v>0.75281300813008134</v>
      </c>
      <c r="I202" s="7">
        <v>0.64800000000000002</v>
      </c>
      <c r="J202" s="7">
        <f t="shared" si="313"/>
        <v>0.32218699186991873</v>
      </c>
      <c r="K202" s="99">
        <v>1.7230000000000001</v>
      </c>
    </row>
    <row r="203" spans="1:11" s="14" customFormat="1" ht="14.25" thickTop="1" thickBot="1" x14ac:dyDescent="0.25">
      <c r="A203" s="96">
        <v>44487</v>
      </c>
      <c r="B203" s="7">
        <f t="shared" si="310"/>
        <v>0.74543048780487808</v>
      </c>
      <c r="C203" s="7">
        <v>0.50334999999999996</v>
      </c>
      <c r="D203" s="7">
        <f t="shared" si="311"/>
        <v>0.28721951219512198</v>
      </c>
      <c r="E203" s="7">
        <v>1.536</v>
      </c>
      <c r="F203" s="6"/>
      <c r="G203" s="96">
        <v>44487</v>
      </c>
      <c r="H203" s="7">
        <f t="shared" si="312"/>
        <v>0.75364578092616263</v>
      </c>
      <c r="I203" s="7">
        <v>0.64798023533399995</v>
      </c>
      <c r="J203" s="7">
        <f t="shared" si="313"/>
        <v>0.32237398373983744</v>
      </c>
      <c r="K203" s="99">
        <v>1.724</v>
      </c>
    </row>
    <row r="204" spans="1:11" s="14" customFormat="1" ht="14.25" thickTop="1" thickBot="1" x14ac:dyDescent="0.25">
      <c r="A204" s="96">
        <v>44480</v>
      </c>
      <c r="B204" s="7">
        <f t="shared" si="310"/>
        <v>0.71673130081300807</v>
      </c>
      <c r="C204" s="7">
        <v>0.51334999999999997</v>
      </c>
      <c r="D204" s="7">
        <f t="shared" si="311"/>
        <v>0.28291869918699186</v>
      </c>
      <c r="E204" s="7">
        <v>1.5129999999999999</v>
      </c>
      <c r="F204" s="6"/>
      <c r="G204" s="96">
        <v>44480</v>
      </c>
      <c r="H204" s="7">
        <f t="shared" si="312"/>
        <v>0.72226390243902427</v>
      </c>
      <c r="I204" s="7">
        <v>0.66798000000000002</v>
      </c>
      <c r="J204" s="7">
        <f t="shared" si="313"/>
        <v>0.31975609756097562</v>
      </c>
      <c r="K204" s="99">
        <v>1.71</v>
      </c>
    </row>
    <row r="205" spans="1:11" s="14" customFormat="1" ht="14.25" thickTop="1" thickBot="1" x14ac:dyDescent="0.25">
      <c r="A205" s="96">
        <v>44473</v>
      </c>
      <c r="B205" s="7">
        <f t="shared" si="310"/>
        <v>0.7077882113821139</v>
      </c>
      <c r="C205" s="7">
        <v>0.51334999999999997</v>
      </c>
      <c r="D205" s="7">
        <f t="shared" si="311"/>
        <v>0.28086178861788619</v>
      </c>
      <c r="E205" s="7">
        <v>1.502</v>
      </c>
      <c r="F205" s="6"/>
      <c r="G205" s="96">
        <v>44473</v>
      </c>
      <c r="H205" s="7">
        <f t="shared" si="312"/>
        <v>0.71169479674796743</v>
      </c>
      <c r="I205" s="7">
        <v>0.66798000000000002</v>
      </c>
      <c r="J205" s="7">
        <f t="shared" si="313"/>
        <v>0.31732520325203256</v>
      </c>
      <c r="K205" s="99">
        <v>1.6970000000000001</v>
      </c>
    </row>
    <row r="206" spans="1:11" s="14" customFormat="1" ht="14.25" thickTop="1" thickBot="1" x14ac:dyDescent="0.25">
      <c r="A206" s="96">
        <v>44466</v>
      </c>
      <c r="B206" s="7">
        <f t="shared" si="310"/>
        <v>0.68990203252032511</v>
      </c>
      <c r="C206" s="7">
        <v>0.51334999999999997</v>
      </c>
      <c r="D206" s="7">
        <f t="shared" si="311"/>
        <v>0.27674796747967484</v>
      </c>
      <c r="E206" s="7">
        <v>1.48</v>
      </c>
      <c r="F206" s="6"/>
      <c r="G206" s="96">
        <v>44466</v>
      </c>
      <c r="H206" s="7">
        <f t="shared" si="312"/>
        <v>0.68974357723577229</v>
      </c>
      <c r="I206" s="7">
        <v>0.66798000000000002</v>
      </c>
      <c r="J206" s="7">
        <f t="shared" si="313"/>
        <v>0.31227642276422762</v>
      </c>
      <c r="K206" s="99">
        <v>1.67</v>
      </c>
    </row>
    <row r="207" spans="1:11" s="14" customFormat="1" ht="14.25" thickTop="1" thickBot="1" x14ac:dyDescent="0.25">
      <c r="A207" s="96">
        <v>44459</v>
      </c>
      <c r="B207" s="7">
        <f t="shared" si="310"/>
        <v>0.67933292682926849</v>
      </c>
      <c r="C207" s="7">
        <v>0.51334999999999997</v>
      </c>
      <c r="D207" s="7">
        <f t="shared" si="311"/>
        <v>0.27431707317073173</v>
      </c>
      <c r="E207" s="7">
        <v>1.4670000000000001</v>
      </c>
      <c r="F207" s="6"/>
      <c r="G207" s="96">
        <v>44459</v>
      </c>
      <c r="H207" s="7">
        <f t="shared" si="312"/>
        <v>0.69218260162601619</v>
      </c>
      <c r="I207" s="7">
        <v>0.66798000000000002</v>
      </c>
      <c r="J207" s="7">
        <f t="shared" si="313"/>
        <v>0.31283739837398378</v>
      </c>
      <c r="K207" s="99">
        <v>1.673</v>
      </c>
    </row>
    <row r="208" spans="1:11" s="14" customFormat="1" ht="14.25" thickTop="1" thickBot="1" x14ac:dyDescent="0.25">
      <c r="A208" s="96">
        <v>44452</v>
      </c>
      <c r="B208" s="7">
        <f t="shared" si="310"/>
        <v>0.67201585365853655</v>
      </c>
      <c r="C208" s="7">
        <v>0.51334999999999997</v>
      </c>
      <c r="D208" s="7">
        <f t="shared" si="311"/>
        <v>0.27263414634146343</v>
      </c>
      <c r="E208" s="7">
        <v>1.458</v>
      </c>
      <c r="F208" s="6"/>
      <c r="G208" s="96">
        <v>44452</v>
      </c>
      <c r="H208" s="7">
        <f t="shared" si="312"/>
        <v>0.69380861788617887</v>
      </c>
      <c r="I208" s="7">
        <v>0.66798000000000002</v>
      </c>
      <c r="J208" s="7">
        <f t="shared" si="313"/>
        <v>0.31321138211382116</v>
      </c>
      <c r="K208" s="99">
        <v>1.675</v>
      </c>
    </row>
    <row r="209" spans="1:11" s="14" customFormat="1" ht="14.25" thickTop="1" thickBot="1" x14ac:dyDescent="0.25">
      <c r="A209" s="96">
        <v>44445</v>
      </c>
      <c r="B209" s="7">
        <f t="shared" ref="B209:B272" si="314">E209-D209-C209</f>
        <v>0.66876382113821142</v>
      </c>
      <c r="C209" s="7">
        <v>0.51334999999999997</v>
      </c>
      <c r="D209" s="7">
        <f t="shared" ref="D209:D272" si="315">+E209*0.23/1.23</f>
        <v>0.27188617886178862</v>
      </c>
      <c r="E209" s="7">
        <v>1.454</v>
      </c>
      <c r="F209" s="6"/>
      <c r="G209" s="96">
        <v>44445</v>
      </c>
      <c r="H209" s="7">
        <f t="shared" ref="H209:H272" si="316">K209-J209-I209</f>
        <v>0.69136959349593496</v>
      </c>
      <c r="I209" s="7">
        <v>0.66798000000000002</v>
      </c>
      <c r="J209" s="7">
        <f t="shared" ref="J209:J272" si="317">+K209*0.23/1.23</f>
        <v>0.31265040650406506</v>
      </c>
      <c r="K209" s="99">
        <v>1.6719999999999999</v>
      </c>
    </row>
    <row r="210" spans="1:11" s="14" customFormat="1" ht="14.25" thickTop="1" thickBot="1" x14ac:dyDescent="0.25">
      <c r="A210" s="96">
        <v>44438</v>
      </c>
      <c r="B210" s="7">
        <f t="shared" si="314"/>
        <v>0.6590077235772358</v>
      </c>
      <c r="C210" s="7">
        <v>0.51334999999999997</v>
      </c>
      <c r="D210" s="7">
        <f t="shared" si="315"/>
        <v>0.26964227642276423</v>
      </c>
      <c r="E210" s="7">
        <v>1.4419999999999999</v>
      </c>
      <c r="F210" s="6"/>
      <c r="G210" s="96">
        <v>44438</v>
      </c>
      <c r="H210" s="7">
        <f t="shared" si="316"/>
        <v>0.68080048780487812</v>
      </c>
      <c r="I210" s="7">
        <v>0.66798000000000002</v>
      </c>
      <c r="J210" s="7">
        <f t="shared" si="317"/>
        <v>0.31021951219512195</v>
      </c>
      <c r="K210" s="99">
        <v>1.659</v>
      </c>
    </row>
    <row r="211" spans="1:11" s="14" customFormat="1" ht="14.25" thickTop="1" thickBot="1" x14ac:dyDescent="0.25">
      <c r="A211" s="96">
        <v>44431</v>
      </c>
      <c r="B211" s="7">
        <f t="shared" si="314"/>
        <v>0.65169065040650409</v>
      </c>
      <c r="C211" s="7">
        <v>0.51334999999999997</v>
      </c>
      <c r="D211" s="7">
        <f t="shared" si="315"/>
        <v>0.26795934959349599</v>
      </c>
      <c r="E211" s="7">
        <v>1.4330000000000001</v>
      </c>
      <c r="F211" s="6"/>
      <c r="G211" s="96">
        <v>44431</v>
      </c>
      <c r="H211" s="7">
        <f t="shared" si="316"/>
        <v>0.67917447154471544</v>
      </c>
      <c r="I211" s="7">
        <v>0.66798000000000002</v>
      </c>
      <c r="J211" s="7">
        <f t="shared" si="317"/>
        <v>0.30984552845528457</v>
      </c>
      <c r="K211" s="99">
        <v>1.657</v>
      </c>
    </row>
    <row r="212" spans="1:11" s="14" customFormat="1" ht="14.25" thickTop="1" thickBot="1" x14ac:dyDescent="0.25">
      <c r="A212" s="96">
        <v>44424</v>
      </c>
      <c r="B212" s="7">
        <f t="shared" si="314"/>
        <v>0.6590077235772358</v>
      </c>
      <c r="C212" s="7">
        <v>0.51334999999999997</v>
      </c>
      <c r="D212" s="7">
        <f t="shared" si="315"/>
        <v>0.26964227642276423</v>
      </c>
      <c r="E212" s="7">
        <v>1.4419999999999999</v>
      </c>
      <c r="F212" s="6"/>
      <c r="G212" s="96">
        <v>44424</v>
      </c>
      <c r="H212" s="7">
        <f t="shared" si="316"/>
        <v>0.69543463414634132</v>
      </c>
      <c r="I212" s="7">
        <v>0.66798000000000002</v>
      </c>
      <c r="J212" s="7">
        <f t="shared" si="317"/>
        <v>0.31358536585365859</v>
      </c>
      <c r="K212" s="99">
        <v>1.677</v>
      </c>
    </row>
    <row r="213" spans="1:11" s="14" customFormat="1" ht="14.25" thickTop="1" thickBot="1" x14ac:dyDescent="0.25">
      <c r="A213" s="96">
        <v>44417</v>
      </c>
      <c r="B213" s="7">
        <f t="shared" si="314"/>
        <v>0.66469878048780506</v>
      </c>
      <c r="C213" s="7">
        <v>0.51334999999999997</v>
      </c>
      <c r="D213" s="7">
        <f t="shared" si="315"/>
        <v>0.27095121951219514</v>
      </c>
      <c r="E213" s="7">
        <v>1.4490000000000001</v>
      </c>
      <c r="F213" s="6"/>
      <c r="G213" s="96">
        <v>44417</v>
      </c>
      <c r="H213" s="7">
        <f t="shared" si="316"/>
        <v>0.69868666666666668</v>
      </c>
      <c r="I213" s="7">
        <v>0.66798000000000002</v>
      </c>
      <c r="J213" s="7">
        <f t="shared" si="317"/>
        <v>0.31433333333333335</v>
      </c>
      <c r="K213" s="99">
        <v>1.681</v>
      </c>
    </row>
    <row r="214" spans="1:11" s="14" customFormat="1" ht="14.25" thickTop="1" thickBot="1" x14ac:dyDescent="0.25">
      <c r="A214" s="96">
        <v>44410</v>
      </c>
      <c r="B214" s="7">
        <f t="shared" si="314"/>
        <v>0.66713780487804875</v>
      </c>
      <c r="C214" s="7">
        <v>0.51334999999999997</v>
      </c>
      <c r="D214" s="7">
        <f t="shared" si="315"/>
        <v>0.27151219512195118</v>
      </c>
      <c r="E214" s="7">
        <v>1.452</v>
      </c>
      <c r="F214" s="6"/>
      <c r="G214" s="96">
        <v>44410</v>
      </c>
      <c r="H214" s="7">
        <f t="shared" si="316"/>
        <v>0.69543463414634132</v>
      </c>
      <c r="I214" s="7">
        <v>0.66798000000000002</v>
      </c>
      <c r="J214" s="7">
        <f t="shared" si="317"/>
        <v>0.31358536585365859</v>
      </c>
      <c r="K214" s="99">
        <v>1.677</v>
      </c>
    </row>
    <row r="215" spans="1:11" s="14" customFormat="1" ht="14.25" thickTop="1" thickBot="1" x14ac:dyDescent="0.25">
      <c r="A215" s="96">
        <v>44403</v>
      </c>
      <c r="B215" s="7">
        <f t="shared" si="314"/>
        <v>0.66551178861788607</v>
      </c>
      <c r="C215" s="7">
        <v>0.51334999999999997</v>
      </c>
      <c r="D215" s="7">
        <f t="shared" si="315"/>
        <v>0.27113821138211386</v>
      </c>
      <c r="E215" s="7">
        <v>1.45</v>
      </c>
      <c r="F215" s="6"/>
      <c r="G215" s="96">
        <v>44403</v>
      </c>
      <c r="H215" s="7">
        <f t="shared" si="316"/>
        <v>0.68811756097560961</v>
      </c>
      <c r="I215" s="7">
        <v>0.66798000000000002</v>
      </c>
      <c r="J215" s="7">
        <f t="shared" si="317"/>
        <v>0.31190243902439024</v>
      </c>
      <c r="K215" s="99">
        <v>1.6679999999999999</v>
      </c>
    </row>
    <row r="216" spans="1:11" s="14" customFormat="1" ht="14.25" thickTop="1" thickBot="1" x14ac:dyDescent="0.25">
      <c r="A216" s="96">
        <v>44396</v>
      </c>
      <c r="B216" s="7">
        <f t="shared" si="314"/>
        <v>0.672828861788618</v>
      </c>
      <c r="C216" s="7">
        <v>0.51334999999999997</v>
      </c>
      <c r="D216" s="7">
        <f t="shared" si="315"/>
        <v>0.27282113821138215</v>
      </c>
      <c r="E216" s="7">
        <v>1.4590000000000001</v>
      </c>
      <c r="F216" s="6"/>
      <c r="G216" s="96">
        <v>44396</v>
      </c>
      <c r="H216" s="7">
        <f t="shared" si="316"/>
        <v>0.6946216260162601</v>
      </c>
      <c r="I216" s="7">
        <v>0.66798000000000002</v>
      </c>
      <c r="J216" s="7">
        <f t="shared" si="317"/>
        <v>0.31339837398373982</v>
      </c>
      <c r="K216" s="99">
        <v>1.6759999999999999</v>
      </c>
    </row>
    <row r="217" spans="1:11" s="14" customFormat="1" ht="14.25" thickTop="1" thickBot="1" x14ac:dyDescent="0.25">
      <c r="A217" s="96">
        <v>44389</v>
      </c>
      <c r="B217" s="7">
        <f t="shared" si="314"/>
        <v>0.66957682926829265</v>
      </c>
      <c r="C217" s="7">
        <v>0.51334999999999997</v>
      </c>
      <c r="D217" s="7">
        <f t="shared" si="315"/>
        <v>0.27207317073170739</v>
      </c>
      <c r="E217" s="7">
        <v>1.4550000000000001</v>
      </c>
      <c r="F217" s="6"/>
      <c r="G217" s="96">
        <v>44389</v>
      </c>
      <c r="H217" s="7">
        <f t="shared" si="316"/>
        <v>0.69055658536585374</v>
      </c>
      <c r="I217" s="7">
        <v>0.66798000000000002</v>
      </c>
      <c r="J217" s="7">
        <f t="shared" si="317"/>
        <v>0.31246341463414634</v>
      </c>
      <c r="K217" s="99">
        <v>1.671</v>
      </c>
    </row>
    <row r="218" spans="1:11" s="14" customFormat="1" ht="14.25" thickTop="1" thickBot="1" x14ac:dyDescent="0.25">
      <c r="A218" s="96">
        <v>44382</v>
      </c>
      <c r="B218" s="7">
        <f t="shared" si="314"/>
        <v>0.6679508130081302</v>
      </c>
      <c r="C218" s="7">
        <v>0.51334999999999997</v>
      </c>
      <c r="D218" s="7">
        <f t="shared" si="315"/>
        <v>0.27169918699186996</v>
      </c>
      <c r="E218" s="7">
        <v>1.4530000000000001</v>
      </c>
      <c r="F218" s="6"/>
      <c r="G218" s="96">
        <v>44382</v>
      </c>
      <c r="H218" s="7">
        <f t="shared" si="316"/>
        <v>0.68567853658536593</v>
      </c>
      <c r="I218" s="7">
        <v>0.66798000000000002</v>
      </c>
      <c r="J218" s="7">
        <f t="shared" si="317"/>
        <v>0.31134146341463415</v>
      </c>
      <c r="K218" s="99">
        <v>1.665</v>
      </c>
    </row>
    <row r="219" spans="1:11" s="14" customFormat="1" ht="14.25" thickTop="1" thickBot="1" x14ac:dyDescent="0.25">
      <c r="A219" s="96">
        <v>44375</v>
      </c>
      <c r="B219" s="7">
        <f t="shared" si="314"/>
        <v>0.66388577235772361</v>
      </c>
      <c r="C219" s="7">
        <v>0.51334999999999997</v>
      </c>
      <c r="D219" s="7">
        <f t="shared" si="315"/>
        <v>0.27076422764227642</v>
      </c>
      <c r="E219" s="7">
        <v>1.448</v>
      </c>
      <c r="F219" s="6"/>
      <c r="G219" s="96">
        <v>44375</v>
      </c>
      <c r="H219" s="7">
        <f t="shared" si="316"/>
        <v>0.67510943089430886</v>
      </c>
      <c r="I219" s="7">
        <v>0.66798000000000002</v>
      </c>
      <c r="J219" s="7">
        <f t="shared" si="317"/>
        <v>0.30891056910569109</v>
      </c>
      <c r="K219" s="99">
        <v>1.6519999999999999</v>
      </c>
    </row>
    <row r="220" spans="1:11" s="14" customFormat="1" ht="14.25" thickTop="1" thickBot="1" x14ac:dyDescent="0.25">
      <c r="A220" s="96">
        <v>44368</v>
      </c>
      <c r="B220" s="7">
        <f t="shared" si="314"/>
        <v>0.64925162601626019</v>
      </c>
      <c r="C220" s="7">
        <v>0.51334999999999997</v>
      </c>
      <c r="D220" s="7">
        <f t="shared" si="315"/>
        <v>0.26739837398373989</v>
      </c>
      <c r="E220" s="7">
        <v>1.43</v>
      </c>
      <c r="F220" s="6"/>
      <c r="G220" s="96">
        <v>44368</v>
      </c>
      <c r="H220" s="7">
        <f t="shared" si="316"/>
        <v>0.65803626016260153</v>
      </c>
      <c r="I220" s="7">
        <v>0.66798000000000002</v>
      </c>
      <c r="J220" s="7">
        <f t="shared" si="317"/>
        <v>0.3049837398373984</v>
      </c>
      <c r="K220" s="99">
        <v>1.631</v>
      </c>
    </row>
    <row r="221" spans="1:11" s="14" customFormat="1" ht="14.25" thickTop="1" thickBot="1" x14ac:dyDescent="0.25">
      <c r="A221" s="96">
        <v>44361</v>
      </c>
      <c r="B221" s="7">
        <f t="shared" si="314"/>
        <v>0.64112154471544702</v>
      </c>
      <c r="C221" s="7">
        <v>0.51334999999999997</v>
      </c>
      <c r="D221" s="7">
        <f t="shared" si="315"/>
        <v>0.26552845528455288</v>
      </c>
      <c r="E221" s="7">
        <v>1.42</v>
      </c>
      <c r="F221" s="6"/>
      <c r="G221" s="96">
        <v>44361</v>
      </c>
      <c r="H221" s="7">
        <f t="shared" si="316"/>
        <v>0.64909317073170736</v>
      </c>
      <c r="I221" s="7">
        <v>0.66798000000000002</v>
      </c>
      <c r="J221" s="7">
        <f t="shared" si="317"/>
        <v>0.30292682926829273</v>
      </c>
      <c r="K221" s="99">
        <v>1.62</v>
      </c>
    </row>
    <row r="222" spans="1:11" s="14" customFormat="1" ht="14.25" thickTop="1" thickBot="1" x14ac:dyDescent="0.25">
      <c r="A222" s="96">
        <v>44354</v>
      </c>
      <c r="B222" s="7">
        <f t="shared" si="314"/>
        <v>0.63299146341463408</v>
      </c>
      <c r="C222" s="7">
        <v>0.51334999999999997</v>
      </c>
      <c r="D222" s="7">
        <f t="shared" si="315"/>
        <v>0.26365853658536587</v>
      </c>
      <c r="E222" s="7">
        <v>1.41</v>
      </c>
      <c r="F222" s="6"/>
      <c r="G222" s="96">
        <v>44354</v>
      </c>
      <c r="H222" s="7">
        <f t="shared" si="316"/>
        <v>0.64421512195121955</v>
      </c>
      <c r="I222" s="7">
        <v>0.66798000000000002</v>
      </c>
      <c r="J222" s="7">
        <f t="shared" si="317"/>
        <v>0.30180487804878053</v>
      </c>
      <c r="K222" s="99">
        <v>1.6140000000000001</v>
      </c>
    </row>
    <row r="223" spans="1:11" s="14" customFormat="1" ht="14.25" thickTop="1" thickBot="1" x14ac:dyDescent="0.25">
      <c r="A223" s="96">
        <v>44347</v>
      </c>
      <c r="B223" s="7">
        <f t="shared" si="314"/>
        <v>0.62079634146341478</v>
      </c>
      <c r="C223" s="7">
        <v>0.51334999999999997</v>
      </c>
      <c r="D223" s="7">
        <f t="shared" si="315"/>
        <v>0.26085365853658538</v>
      </c>
      <c r="E223" s="7">
        <v>1.395</v>
      </c>
      <c r="F223" s="6"/>
      <c r="G223" s="96">
        <v>44347</v>
      </c>
      <c r="H223" s="7">
        <f t="shared" si="316"/>
        <v>0.63283300813008125</v>
      </c>
      <c r="I223" s="7">
        <v>0.66798000000000002</v>
      </c>
      <c r="J223" s="7">
        <f t="shared" si="317"/>
        <v>0.29918699186991876</v>
      </c>
      <c r="K223" s="99">
        <v>1.6</v>
      </c>
    </row>
    <row r="224" spans="1:11" s="14" customFormat="1" ht="14.25" thickTop="1" thickBot="1" x14ac:dyDescent="0.25">
      <c r="A224" s="96">
        <v>44340</v>
      </c>
      <c r="B224" s="7">
        <f t="shared" si="314"/>
        <v>0.61998333333333333</v>
      </c>
      <c r="C224" s="7">
        <v>0.51334999999999997</v>
      </c>
      <c r="D224" s="7">
        <f t="shared" si="315"/>
        <v>0.26066666666666666</v>
      </c>
      <c r="E224" s="7">
        <v>1.3939999999999999</v>
      </c>
      <c r="F224" s="6"/>
      <c r="G224" s="96">
        <v>44340</v>
      </c>
      <c r="H224" s="7">
        <f t="shared" si="316"/>
        <v>0.6312069918699188</v>
      </c>
      <c r="I224" s="7">
        <v>0.66798000000000002</v>
      </c>
      <c r="J224" s="7">
        <f t="shared" si="317"/>
        <v>0.29881300813008133</v>
      </c>
      <c r="K224" s="99">
        <v>1.5980000000000001</v>
      </c>
    </row>
    <row r="225" spans="1:11" s="14" customFormat="1" ht="14.25" thickTop="1" thickBot="1" x14ac:dyDescent="0.25">
      <c r="A225" s="96">
        <v>44333</v>
      </c>
      <c r="B225" s="7">
        <f t="shared" si="314"/>
        <v>0.62160934959349579</v>
      </c>
      <c r="C225" s="7">
        <v>0.51334999999999997</v>
      </c>
      <c r="D225" s="7">
        <f t="shared" si="315"/>
        <v>0.26104065040650404</v>
      </c>
      <c r="E225" s="7">
        <v>1.3959999999999999</v>
      </c>
      <c r="F225" s="6"/>
      <c r="G225" s="96">
        <v>44333</v>
      </c>
      <c r="H225" s="7">
        <f t="shared" si="316"/>
        <v>0.63689804878048761</v>
      </c>
      <c r="I225" s="7">
        <v>0.66798000000000002</v>
      </c>
      <c r="J225" s="7">
        <f t="shared" si="317"/>
        <v>0.30012195121951224</v>
      </c>
      <c r="K225" s="99">
        <v>1.605</v>
      </c>
    </row>
    <row r="226" spans="1:11" s="14" customFormat="1" ht="14.25" thickTop="1" thickBot="1" x14ac:dyDescent="0.25">
      <c r="A226" s="96">
        <v>44326</v>
      </c>
      <c r="B226" s="7">
        <f t="shared" si="314"/>
        <v>0.61673130081300798</v>
      </c>
      <c r="C226" s="7">
        <v>0.51334999999999997</v>
      </c>
      <c r="D226" s="7">
        <f t="shared" si="315"/>
        <v>0.25991869918699184</v>
      </c>
      <c r="E226" s="7">
        <v>1.39</v>
      </c>
      <c r="F226" s="6"/>
      <c r="G226" s="96">
        <v>44326</v>
      </c>
      <c r="H226" s="7">
        <f t="shared" si="316"/>
        <v>0.63283300813008125</v>
      </c>
      <c r="I226" s="7">
        <v>0.66798000000000002</v>
      </c>
      <c r="J226" s="7">
        <f t="shared" si="317"/>
        <v>0.29918699186991876</v>
      </c>
      <c r="K226" s="99">
        <v>1.6</v>
      </c>
    </row>
    <row r="227" spans="1:11" s="14" customFormat="1" ht="14.25" thickTop="1" thickBot="1" x14ac:dyDescent="0.25">
      <c r="A227" s="96">
        <v>44319</v>
      </c>
      <c r="B227" s="7">
        <f t="shared" si="314"/>
        <v>0.602910162601626</v>
      </c>
      <c r="C227" s="7">
        <v>0.51334999999999997</v>
      </c>
      <c r="D227" s="7">
        <f t="shared" si="315"/>
        <v>0.25673983739837403</v>
      </c>
      <c r="E227" s="7">
        <v>1.373</v>
      </c>
      <c r="F227" s="6"/>
      <c r="G227" s="96">
        <v>44319</v>
      </c>
      <c r="H227" s="7">
        <f t="shared" si="316"/>
        <v>0.61819886178861783</v>
      </c>
      <c r="I227" s="7">
        <v>0.66798000000000002</v>
      </c>
      <c r="J227" s="7">
        <f t="shared" si="317"/>
        <v>0.29582113821138212</v>
      </c>
      <c r="K227" s="99">
        <v>1.5820000000000001</v>
      </c>
    </row>
    <row r="228" spans="1:11" s="14" customFormat="1" ht="14.25" thickTop="1" thickBot="1" x14ac:dyDescent="0.25">
      <c r="A228" s="96">
        <v>44312</v>
      </c>
      <c r="B228" s="7">
        <f t="shared" si="314"/>
        <v>0.59803211382113819</v>
      </c>
      <c r="C228" s="7">
        <v>0.51334999999999997</v>
      </c>
      <c r="D228" s="7">
        <f t="shared" si="315"/>
        <v>0.25561788617886183</v>
      </c>
      <c r="E228" s="7">
        <v>1.367</v>
      </c>
      <c r="F228" s="6"/>
      <c r="G228" s="96">
        <v>44312</v>
      </c>
      <c r="H228" s="7">
        <f t="shared" si="316"/>
        <v>0.6173858536585366</v>
      </c>
      <c r="I228" s="7">
        <v>0.66798000000000002</v>
      </c>
      <c r="J228" s="7">
        <f t="shared" si="317"/>
        <v>0.2956341463414634</v>
      </c>
      <c r="K228" s="99">
        <v>1.581</v>
      </c>
    </row>
    <row r="229" spans="1:11" s="14" customFormat="1" ht="14.25" thickTop="1" thickBot="1" x14ac:dyDescent="0.25">
      <c r="A229" s="96">
        <v>44305</v>
      </c>
      <c r="B229" s="7">
        <f t="shared" si="314"/>
        <v>0.59315406504065038</v>
      </c>
      <c r="C229" s="7">
        <v>0.51334999999999997</v>
      </c>
      <c r="D229" s="7">
        <f t="shared" si="315"/>
        <v>0.25449593495934963</v>
      </c>
      <c r="E229" s="7">
        <v>1.361</v>
      </c>
      <c r="F229" s="6"/>
      <c r="G229" s="96">
        <v>44305</v>
      </c>
      <c r="H229" s="7">
        <f t="shared" si="316"/>
        <v>0.61332081300813002</v>
      </c>
      <c r="I229" s="7">
        <v>0.66798000000000002</v>
      </c>
      <c r="J229" s="7">
        <f t="shared" si="317"/>
        <v>0.29469918699186992</v>
      </c>
      <c r="K229" s="99">
        <v>1.5760000000000001</v>
      </c>
    </row>
    <row r="230" spans="1:11" s="14" customFormat="1" ht="14.25" thickTop="1" thickBot="1" x14ac:dyDescent="0.25">
      <c r="A230" s="96">
        <v>44298</v>
      </c>
      <c r="B230" s="7">
        <f t="shared" si="314"/>
        <v>0.58990203252032525</v>
      </c>
      <c r="C230" s="7">
        <v>0.51334999999999997</v>
      </c>
      <c r="D230" s="7">
        <f t="shared" si="315"/>
        <v>0.25374796747967482</v>
      </c>
      <c r="E230" s="7">
        <v>1.357</v>
      </c>
      <c r="F230" s="6"/>
      <c r="G230" s="96">
        <v>44298</v>
      </c>
      <c r="H230" s="7">
        <f t="shared" si="316"/>
        <v>0.61169479674796756</v>
      </c>
      <c r="I230" s="7">
        <v>0.66798000000000002</v>
      </c>
      <c r="J230" s="7">
        <f t="shared" si="317"/>
        <v>0.29432520325203254</v>
      </c>
      <c r="K230" s="99">
        <v>1.5740000000000001</v>
      </c>
    </row>
    <row r="231" spans="1:11" s="14" customFormat="1" ht="14.25" thickTop="1" thickBot="1" x14ac:dyDescent="0.25">
      <c r="A231" s="96">
        <v>44291</v>
      </c>
      <c r="B231" s="7">
        <f t="shared" si="314"/>
        <v>0.58665000000000012</v>
      </c>
      <c r="C231" s="7">
        <v>0.51334999999999997</v>
      </c>
      <c r="D231" s="7">
        <f t="shared" si="315"/>
        <v>0.253</v>
      </c>
      <c r="E231" s="7">
        <v>1.353</v>
      </c>
      <c r="F231" s="6"/>
      <c r="G231" s="96">
        <v>44291</v>
      </c>
      <c r="H231" s="7">
        <f t="shared" si="316"/>
        <v>0.60925577235772366</v>
      </c>
      <c r="I231" s="7">
        <v>0.66798000000000002</v>
      </c>
      <c r="J231" s="7">
        <f t="shared" si="317"/>
        <v>0.29376422764227639</v>
      </c>
      <c r="K231" s="99">
        <v>1.571</v>
      </c>
    </row>
    <row r="232" spans="1:11" s="14" customFormat="1" ht="14.25" thickTop="1" thickBot="1" x14ac:dyDescent="0.25">
      <c r="A232" s="96">
        <v>44284</v>
      </c>
      <c r="B232" s="7">
        <f t="shared" si="314"/>
        <v>0.59071504065040648</v>
      </c>
      <c r="C232" s="7">
        <v>0.51334999999999997</v>
      </c>
      <c r="D232" s="7">
        <f t="shared" si="315"/>
        <v>0.25393495934959354</v>
      </c>
      <c r="E232" s="7">
        <v>1.3580000000000001</v>
      </c>
      <c r="F232" s="6"/>
      <c r="G232" s="96">
        <v>44284</v>
      </c>
      <c r="H232" s="7">
        <f t="shared" si="316"/>
        <v>0.60275170731707317</v>
      </c>
      <c r="I232" s="7">
        <v>0.66798000000000002</v>
      </c>
      <c r="J232" s="7">
        <f t="shared" si="317"/>
        <v>0.29226829268292681</v>
      </c>
      <c r="K232" s="99">
        <v>1.5629999999999999</v>
      </c>
    </row>
    <row r="233" spans="1:11" s="14" customFormat="1" ht="14.25" thickTop="1" thickBot="1" x14ac:dyDescent="0.25">
      <c r="A233" s="96">
        <v>44277</v>
      </c>
      <c r="B233" s="7">
        <f t="shared" si="314"/>
        <v>0.59965813008130087</v>
      </c>
      <c r="C233" s="7">
        <v>0.51334999999999997</v>
      </c>
      <c r="D233" s="7">
        <f t="shared" si="315"/>
        <v>0.25599186991869921</v>
      </c>
      <c r="E233" s="7">
        <v>1.369</v>
      </c>
      <c r="F233" s="6"/>
      <c r="G233" s="96">
        <v>44277</v>
      </c>
      <c r="H233" s="7">
        <f t="shared" si="316"/>
        <v>0.60437772357723563</v>
      </c>
      <c r="I233" s="7">
        <v>0.66798000000000002</v>
      </c>
      <c r="J233" s="7">
        <f t="shared" si="317"/>
        <v>0.29264227642276425</v>
      </c>
      <c r="K233" s="99">
        <v>1.5649999999999999</v>
      </c>
    </row>
    <row r="234" spans="1:11" s="14" customFormat="1" ht="14.25" thickTop="1" thickBot="1" x14ac:dyDescent="0.25">
      <c r="A234" s="96">
        <v>44270</v>
      </c>
      <c r="B234" s="7">
        <f t="shared" si="314"/>
        <v>0.59884512195121964</v>
      </c>
      <c r="C234" s="7">
        <v>0.51334999999999997</v>
      </c>
      <c r="D234" s="7">
        <f t="shared" si="315"/>
        <v>0.25580487804878049</v>
      </c>
      <c r="E234" s="7">
        <v>1.3680000000000001</v>
      </c>
      <c r="F234" s="6"/>
      <c r="G234" s="96">
        <v>44270</v>
      </c>
      <c r="H234" s="7">
        <f t="shared" si="316"/>
        <v>0.59990617886178876</v>
      </c>
      <c r="I234" s="7">
        <v>0.66798000000000002</v>
      </c>
      <c r="J234" s="7">
        <f t="shared" si="317"/>
        <v>0.29161382113821144</v>
      </c>
      <c r="K234" s="99">
        <v>1.5595000000000001</v>
      </c>
    </row>
    <row r="235" spans="1:11" s="14" customFormat="1" ht="14.25" thickTop="1" thickBot="1" x14ac:dyDescent="0.25">
      <c r="A235" s="96">
        <v>44263</v>
      </c>
      <c r="B235" s="7">
        <f t="shared" si="314"/>
        <v>0.59234105691056915</v>
      </c>
      <c r="C235" s="7">
        <v>0.51334999999999997</v>
      </c>
      <c r="D235" s="7">
        <f t="shared" si="315"/>
        <v>0.25430894308943092</v>
      </c>
      <c r="E235" s="7">
        <v>1.36</v>
      </c>
      <c r="F235" s="6"/>
      <c r="G235" s="96">
        <v>44263</v>
      </c>
      <c r="H235" s="7">
        <f t="shared" si="316"/>
        <v>0.58649154471544707</v>
      </c>
      <c r="I235" s="7">
        <v>0.66798000000000002</v>
      </c>
      <c r="J235" s="7">
        <f t="shared" si="317"/>
        <v>0.28852845528455284</v>
      </c>
      <c r="K235" s="99">
        <v>1.5429999999999999</v>
      </c>
    </row>
    <row r="236" spans="1:11" s="14" customFormat="1" ht="14.25" thickTop="1" thickBot="1" x14ac:dyDescent="0.25">
      <c r="A236" s="96">
        <v>44256</v>
      </c>
      <c r="B236" s="7">
        <f t="shared" si="314"/>
        <v>0.58827601626016257</v>
      </c>
      <c r="C236" s="7">
        <v>0.51334999999999997</v>
      </c>
      <c r="D236" s="7">
        <f t="shared" si="315"/>
        <v>0.25337398373983738</v>
      </c>
      <c r="E236" s="7">
        <v>1.355</v>
      </c>
      <c r="F236" s="6"/>
      <c r="G236" s="96">
        <v>44256</v>
      </c>
      <c r="H236" s="7">
        <f t="shared" si="316"/>
        <v>0.57348341463414609</v>
      </c>
      <c r="I236" s="7">
        <v>0.66798000000000002</v>
      </c>
      <c r="J236" s="7">
        <f t="shared" si="317"/>
        <v>0.28553658536585369</v>
      </c>
      <c r="K236" s="99">
        <v>1.5269999999999999</v>
      </c>
    </row>
    <row r="237" spans="1:11" s="14" customFormat="1" ht="14.25" thickTop="1" thickBot="1" x14ac:dyDescent="0.25">
      <c r="A237" s="96">
        <v>44249</v>
      </c>
      <c r="B237" s="7">
        <f t="shared" si="314"/>
        <v>0.5793329268292684</v>
      </c>
      <c r="C237" s="7">
        <v>0.51334999999999997</v>
      </c>
      <c r="D237" s="7">
        <f t="shared" si="315"/>
        <v>0.25131707317073171</v>
      </c>
      <c r="E237" s="7">
        <v>1.3440000000000001</v>
      </c>
      <c r="F237" s="6"/>
      <c r="G237" s="96">
        <v>44249</v>
      </c>
      <c r="H237" s="7">
        <f t="shared" si="316"/>
        <v>0.55803626016260166</v>
      </c>
      <c r="I237" s="7">
        <v>0.66798000000000002</v>
      </c>
      <c r="J237" s="7">
        <f t="shared" si="317"/>
        <v>0.28198373983739838</v>
      </c>
      <c r="K237" s="99">
        <v>1.508</v>
      </c>
    </row>
    <row r="238" spans="1:11" s="14" customFormat="1" ht="14.25" thickTop="1" thickBot="1" x14ac:dyDescent="0.25">
      <c r="A238" s="96">
        <v>44242</v>
      </c>
      <c r="B238" s="7">
        <f t="shared" si="314"/>
        <v>0.56225975609756107</v>
      </c>
      <c r="C238" s="7">
        <v>0.51334999999999997</v>
      </c>
      <c r="D238" s="7">
        <f t="shared" si="315"/>
        <v>0.24739024390243902</v>
      </c>
      <c r="E238" s="7">
        <v>1.323</v>
      </c>
      <c r="F238" s="6"/>
      <c r="G238" s="96">
        <v>44242</v>
      </c>
      <c r="H238" s="7">
        <f t="shared" si="316"/>
        <v>0.54502813008130069</v>
      </c>
      <c r="I238" s="7">
        <v>0.66798000000000002</v>
      </c>
      <c r="J238" s="7">
        <f t="shared" si="317"/>
        <v>0.27899186991869923</v>
      </c>
      <c r="K238" s="99">
        <v>1.492</v>
      </c>
    </row>
    <row r="239" spans="1:11" s="14" customFormat="1" ht="14.25" thickTop="1" thickBot="1" x14ac:dyDescent="0.25">
      <c r="A239" s="96">
        <v>44235</v>
      </c>
      <c r="B239" s="7">
        <f t="shared" si="314"/>
        <v>0.54681260162601619</v>
      </c>
      <c r="C239" s="7">
        <v>0.51334999999999997</v>
      </c>
      <c r="D239" s="7">
        <f t="shared" si="315"/>
        <v>0.24383739837398377</v>
      </c>
      <c r="E239" s="7">
        <v>1.304</v>
      </c>
      <c r="F239" s="6"/>
      <c r="G239" s="96">
        <v>44235</v>
      </c>
      <c r="H239" s="7">
        <f t="shared" si="316"/>
        <v>0.53364601626016261</v>
      </c>
      <c r="I239" s="7">
        <v>0.66798000000000002</v>
      </c>
      <c r="J239" s="7">
        <f t="shared" si="317"/>
        <v>0.2763739837398374</v>
      </c>
      <c r="K239" s="99">
        <v>1.478</v>
      </c>
    </row>
    <row r="240" spans="1:11" s="14" customFormat="1" ht="14.25" thickTop="1" thickBot="1" x14ac:dyDescent="0.25">
      <c r="A240" s="96">
        <v>44228</v>
      </c>
      <c r="B240" s="7">
        <f t="shared" si="314"/>
        <v>0.53624349593495935</v>
      </c>
      <c r="C240" s="7">
        <v>0.51334999999999997</v>
      </c>
      <c r="D240" s="7">
        <f t="shared" si="315"/>
        <v>0.24140650406504063</v>
      </c>
      <c r="E240" s="7">
        <v>1.2909999999999999</v>
      </c>
      <c r="F240" s="6"/>
      <c r="G240" s="96">
        <v>44228</v>
      </c>
      <c r="H240" s="7">
        <f t="shared" si="316"/>
        <v>0.52145089430894309</v>
      </c>
      <c r="I240" s="7">
        <v>0.66798000000000002</v>
      </c>
      <c r="J240" s="7">
        <f t="shared" si="317"/>
        <v>0.27356910569105691</v>
      </c>
      <c r="K240" s="99">
        <v>1.4630000000000001</v>
      </c>
    </row>
    <row r="241" spans="1:11" s="14" customFormat="1" ht="14.25" thickTop="1" thickBot="1" x14ac:dyDescent="0.25">
      <c r="A241" s="96">
        <v>44221</v>
      </c>
      <c r="B241" s="7">
        <f t="shared" si="314"/>
        <v>0.53038983739837398</v>
      </c>
      <c r="C241" s="7">
        <v>0.51334999999999997</v>
      </c>
      <c r="D241" s="7">
        <f t="shared" si="315"/>
        <v>0.24006016260162605</v>
      </c>
      <c r="E241" s="7">
        <v>1.2838000000000001</v>
      </c>
      <c r="F241" s="6"/>
      <c r="G241" s="96">
        <v>44221</v>
      </c>
      <c r="H241" s="7">
        <f t="shared" si="316"/>
        <v>0.51649154471544723</v>
      </c>
      <c r="I241" s="7">
        <v>0.66798000000000002</v>
      </c>
      <c r="J241" s="7">
        <f t="shared" si="317"/>
        <v>0.2724284552845529</v>
      </c>
      <c r="K241" s="99">
        <v>1.4569000000000001</v>
      </c>
    </row>
    <row r="242" spans="1:11" s="14" customFormat="1" ht="14.25" thickTop="1" thickBot="1" x14ac:dyDescent="0.25">
      <c r="A242" s="96">
        <v>44214</v>
      </c>
      <c r="B242" s="7">
        <f t="shared" si="314"/>
        <v>0.52486138211382105</v>
      </c>
      <c r="C242" s="7">
        <v>0.51334999999999997</v>
      </c>
      <c r="D242" s="7">
        <f t="shared" si="315"/>
        <v>0.23878861788617883</v>
      </c>
      <c r="E242" s="7">
        <v>1.2769999999999999</v>
      </c>
      <c r="F242" s="6"/>
      <c r="G242" s="96">
        <v>44214</v>
      </c>
      <c r="H242" s="7">
        <f t="shared" si="316"/>
        <v>0.51120699186991869</v>
      </c>
      <c r="I242" s="7">
        <v>0.66798000000000002</v>
      </c>
      <c r="J242" s="7">
        <f t="shared" si="317"/>
        <v>0.27121300813008131</v>
      </c>
      <c r="K242" s="99">
        <v>1.4503999999999999</v>
      </c>
    </row>
    <row r="243" spans="1:11" s="14" customFormat="1" ht="14.25" thickTop="1" thickBot="1" x14ac:dyDescent="0.25">
      <c r="A243" s="96">
        <v>44207</v>
      </c>
      <c r="B243" s="7">
        <f t="shared" si="314"/>
        <v>0.51144674796747958</v>
      </c>
      <c r="C243" s="7">
        <v>0.51334999999999997</v>
      </c>
      <c r="D243" s="7">
        <f t="shared" si="315"/>
        <v>0.23570325203252032</v>
      </c>
      <c r="E243" s="7">
        <v>1.2605</v>
      </c>
      <c r="F243" s="6"/>
      <c r="G243" s="96">
        <v>44207</v>
      </c>
      <c r="H243" s="7">
        <f t="shared" si="316"/>
        <v>0.4955972357723577</v>
      </c>
      <c r="I243" s="7">
        <v>0.66798000000000002</v>
      </c>
      <c r="J243" s="7">
        <f t="shared" si="317"/>
        <v>0.26762276422764231</v>
      </c>
      <c r="K243" s="7">
        <v>1.4312</v>
      </c>
    </row>
    <row r="244" spans="1:11" s="14" customFormat="1" ht="14.25" thickTop="1" thickBot="1" x14ac:dyDescent="0.25">
      <c r="A244" s="96">
        <v>44200</v>
      </c>
      <c r="B244" s="7">
        <f t="shared" si="314"/>
        <v>0.50291016260162591</v>
      </c>
      <c r="C244" s="7">
        <v>0.51334999999999997</v>
      </c>
      <c r="D244" s="7">
        <f t="shared" si="315"/>
        <v>0.23373983739837401</v>
      </c>
      <c r="E244" s="7">
        <v>1.25</v>
      </c>
      <c r="F244" s="6"/>
      <c r="G244" s="96">
        <v>44200</v>
      </c>
      <c r="H244" s="7">
        <f t="shared" si="316"/>
        <v>0.48250780487804867</v>
      </c>
      <c r="I244" s="7">
        <v>0.66798000000000002</v>
      </c>
      <c r="J244" s="7">
        <f t="shared" si="317"/>
        <v>0.26461219512195122</v>
      </c>
      <c r="K244" s="7">
        <v>1.4151</v>
      </c>
    </row>
    <row r="245" spans="1:11" s="14" customFormat="1" ht="14.25" thickTop="1" thickBot="1" x14ac:dyDescent="0.25">
      <c r="A245" s="96">
        <v>44193</v>
      </c>
      <c r="B245" s="7">
        <f t="shared" si="314"/>
        <v>0.51585528455284546</v>
      </c>
      <c r="C245" s="7">
        <v>0.51259999999999994</v>
      </c>
      <c r="D245" s="7">
        <f t="shared" si="315"/>
        <v>0.23654471544715447</v>
      </c>
      <c r="E245" s="7">
        <v>1.2649999999999999</v>
      </c>
      <c r="F245" s="6"/>
      <c r="G245" s="96">
        <v>44193</v>
      </c>
      <c r="H245" s="7">
        <f t="shared" si="316"/>
        <v>0.479051463414634</v>
      </c>
      <c r="I245" s="7">
        <v>0.66729000000000005</v>
      </c>
      <c r="J245" s="7">
        <f t="shared" si="317"/>
        <v>0.26365853658536587</v>
      </c>
      <c r="K245" s="99">
        <v>1.41</v>
      </c>
    </row>
    <row r="246" spans="1:11" s="14" customFormat="1" ht="14.25" thickTop="1" thickBot="1" x14ac:dyDescent="0.25">
      <c r="A246" s="96">
        <v>44186</v>
      </c>
      <c r="B246" s="7">
        <f t="shared" si="314"/>
        <v>0.51341626016260156</v>
      </c>
      <c r="C246" s="7">
        <v>0.51259999999999994</v>
      </c>
      <c r="D246" s="7">
        <f t="shared" si="315"/>
        <v>0.2359837398373984</v>
      </c>
      <c r="E246" s="7">
        <v>1.262</v>
      </c>
      <c r="F246" s="6"/>
      <c r="G246" s="96">
        <v>44186</v>
      </c>
      <c r="H246" s="7">
        <f t="shared" si="316"/>
        <v>0.47498642276422764</v>
      </c>
      <c r="I246" s="7">
        <v>0.66729000000000005</v>
      </c>
      <c r="J246" s="7">
        <f t="shared" si="317"/>
        <v>0.26272357723577233</v>
      </c>
      <c r="K246" s="99">
        <v>1.405</v>
      </c>
    </row>
    <row r="247" spans="1:11" s="14" customFormat="1" ht="14.25" thickTop="1" thickBot="1" x14ac:dyDescent="0.25">
      <c r="A247" s="96">
        <v>44179</v>
      </c>
      <c r="B247" s="7">
        <f t="shared" si="314"/>
        <v>0.50691219512195129</v>
      </c>
      <c r="C247" s="7">
        <v>0.51259999999999994</v>
      </c>
      <c r="D247" s="7">
        <f t="shared" si="315"/>
        <v>0.23448780487804879</v>
      </c>
      <c r="E247" s="7">
        <v>1.254</v>
      </c>
      <c r="F247" s="6"/>
      <c r="G247" s="96">
        <v>44179</v>
      </c>
      <c r="H247" s="7">
        <f t="shared" si="316"/>
        <v>0.47010837398373984</v>
      </c>
      <c r="I247" s="7">
        <v>0.66729000000000005</v>
      </c>
      <c r="J247" s="7">
        <f t="shared" si="317"/>
        <v>0.26160162601626019</v>
      </c>
      <c r="K247" s="99">
        <v>1.399</v>
      </c>
    </row>
    <row r="248" spans="1:11" s="14" customFormat="1" ht="14.25" thickTop="1" thickBot="1" x14ac:dyDescent="0.25">
      <c r="A248" s="96">
        <v>44172</v>
      </c>
      <c r="B248" s="7">
        <f t="shared" si="314"/>
        <v>0.49471707317073177</v>
      </c>
      <c r="C248" s="7">
        <v>0.51259999999999994</v>
      </c>
      <c r="D248" s="7">
        <f t="shared" si="315"/>
        <v>0.23168292682926833</v>
      </c>
      <c r="E248" s="7">
        <v>1.2390000000000001</v>
      </c>
      <c r="F248" s="6"/>
      <c r="G248" s="96">
        <v>44172</v>
      </c>
      <c r="H248" s="7">
        <f t="shared" si="316"/>
        <v>0.46604333333333325</v>
      </c>
      <c r="I248" s="7">
        <v>0.66729000000000005</v>
      </c>
      <c r="J248" s="7">
        <f t="shared" si="317"/>
        <v>0.26066666666666666</v>
      </c>
      <c r="K248" s="99">
        <v>1.3939999999999999</v>
      </c>
    </row>
    <row r="249" spans="1:11" s="14" customFormat="1" ht="14.25" thickTop="1" thickBot="1" x14ac:dyDescent="0.25">
      <c r="A249" s="96">
        <v>44165</v>
      </c>
      <c r="B249" s="7">
        <f t="shared" si="314"/>
        <v>0.4882130081300815</v>
      </c>
      <c r="C249" s="7">
        <v>0.51259999999999994</v>
      </c>
      <c r="D249" s="7">
        <f t="shared" si="315"/>
        <v>0.23018699186991876</v>
      </c>
      <c r="E249" s="7">
        <v>1.2310000000000001</v>
      </c>
      <c r="F249" s="6"/>
      <c r="G249" s="96">
        <v>44165</v>
      </c>
      <c r="H249" s="7">
        <f t="shared" si="316"/>
        <v>0.46197829268292689</v>
      </c>
      <c r="I249" s="7">
        <v>0.66729000000000005</v>
      </c>
      <c r="J249" s="7">
        <f t="shared" si="317"/>
        <v>0.25973170731707318</v>
      </c>
      <c r="K249" s="99">
        <v>1.389</v>
      </c>
    </row>
    <row r="250" spans="1:11" s="14" customFormat="1" ht="14.25" thickTop="1" thickBot="1" x14ac:dyDescent="0.25">
      <c r="A250" s="96">
        <v>44158</v>
      </c>
      <c r="B250" s="7">
        <f t="shared" si="314"/>
        <v>0.47683089430894321</v>
      </c>
      <c r="C250" s="7">
        <v>0.51259999999999994</v>
      </c>
      <c r="D250" s="7">
        <f t="shared" si="315"/>
        <v>0.22756910569105696</v>
      </c>
      <c r="E250" s="7">
        <v>1.2170000000000001</v>
      </c>
      <c r="F250" s="6"/>
      <c r="G250" s="96">
        <v>44158</v>
      </c>
      <c r="H250" s="7">
        <f t="shared" si="316"/>
        <v>0.45466121951219496</v>
      </c>
      <c r="I250" s="7">
        <v>0.66729000000000005</v>
      </c>
      <c r="J250" s="7">
        <f t="shared" si="317"/>
        <v>0.25804878048780489</v>
      </c>
      <c r="K250" s="99">
        <v>1.38</v>
      </c>
    </row>
    <row r="251" spans="1:11" s="14" customFormat="1" ht="14.25" thickTop="1" thickBot="1" x14ac:dyDescent="0.25">
      <c r="A251" s="96">
        <v>44151</v>
      </c>
      <c r="B251" s="7">
        <f t="shared" si="314"/>
        <v>0.4719528455284554</v>
      </c>
      <c r="C251" s="7">
        <v>0.51259999999999994</v>
      </c>
      <c r="D251" s="7">
        <f t="shared" si="315"/>
        <v>0.22644715447154476</v>
      </c>
      <c r="E251" s="7">
        <v>1.2110000000000001</v>
      </c>
      <c r="F251" s="6"/>
      <c r="G251" s="96">
        <v>44151</v>
      </c>
      <c r="H251" s="7">
        <f t="shared" si="316"/>
        <v>0.45222219512195128</v>
      </c>
      <c r="I251" s="7">
        <v>0.66729000000000005</v>
      </c>
      <c r="J251" s="7">
        <f t="shared" si="317"/>
        <v>0.25748780487804879</v>
      </c>
      <c r="K251" s="99">
        <v>1.377</v>
      </c>
    </row>
    <row r="252" spans="1:11" s="14" customFormat="1" ht="14.25" thickTop="1" thickBot="1" x14ac:dyDescent="0.25">
      <c r="A252" s="96">
        <v>44144</v>
      </c>
      <c r="B252" s="7">
        <f t="shared" si="314"/>
        <v>0.46057073170731722</v>
      </c>
      <c r="C252" s="7">
        <v>0.51259999999999994</v>
      </c>
      <c r="D252" s="7">
        <f t="shared" si="315"/>
        <v>0.22382926829268293</v>
      </c>
      <c r="E252" s="7">
        <v>1.1970000000000001</v>
      </c>
      <c r="F252" s="6"/>
      <c r="G252" s="96">
        <v>44144</v>
      </c>
      <c r="H252" s="7">
        <f t="shared" si="316"/>
        <v>0.44246609756097566</v>
      </c>
      <c r="I252" s="7">
        <v>0.66729000000000005</v>
      </c>
      <c r="J252" s="7">
        <f t="shared" si="317"/>
        <v>0.25524390243902439</v>
      </c>
      <c r="K252" s="99">
        <v>1.365</v>
      </c>
    </row>
    <row r="253" spans="1:11" s="14" customFormat="1" ht="14.25" thickTop="1" thickBot="1" x14ac:dyDescent="0.25">
      <c r="A253" s="96">
        <v>44137</v>
      </c>
      <c r="B253" s="7">
        <f t="shared" si="314"/>
        <v>0.46382276422764235</v>
      </c>
      <c r="C253" s="7">
        <v>0.51259999999999994</v>
      </c>
      <c r="D253" s="7">
        <f t="shared" si="315"/>
        <v>0.22457723577235775</v>
      </c>
      <c r="E253" s="7">
        <v>1.2010000000000001</v>
      </c>
      <c r="F253" s="6"/>
      <c r="G253" s="96">
        <v>44137</v>
      </c>
      <c r="H253" s="7">
        <f t="shared" si="316"/>
        <v>0.44978317073170737</v>
      </c>
      <c r="I253" s="7">
        <v>0.66729000000000005</v>
      </c>
      <c r="J253" s="7">
        <f t="shared" si="317"/>
        <v>0.25692682926829269</v>
      </c>
      <c r="K253" s="99">
        <v>1.3740000000000001</v>
      </c>
    </row>
    <row r="254" spans="1:11" s="14" customFormat="1" ht="14.25" thickTop="1" thickBot="1" x14ac:dyDescent="0.25">
      <c r="A254" s="96">
        <v>44130</v>
      </c>
      <c r="B254" s="7">
        <f t="shared" si="314"/>
        <v>0.46902601626016271</v>
      </c>
      <c r="C254" s="7">
        <v>0.51259999999999994</v>
      </c>
      <c r="D254" s="7">
        <f t="shared" si="315"/>
        <v>0.2257739837398374</v>
      </c>
      <c r="E254" s="7">
        <v>1.2074</v>
      </c>
      <c r="F254" s="6"/>
      <c r="G254" s="96">
        <v>44130</v>
      </c>
      <c r="H254" s="7">
        <f t="shared" si="316"/>
        <v>0.45937666666666643</v>
      </c>
      <c r="I254" s="7">
        <v>0.66729000000000005</v>
      </c>
      <c r="J254" s="7">
        <f t="shared" si="317"/>
        <v>0.25913333333333333</v>
      </c>
      <c r="K254" s="99">
        <v>1.3857999999999999</v>
      </c>
    </row>
    <row r="255" spans="1:11" s="14" customFormat="1" ht="14.25" thickTop="1" thickBot="1" x14ac:dyDescent="0.25">
      <c r="A255" s="96">
        <v>44123</v>
      </c>
      <c r="B255" s="7">
        <f t="shared" si="314"/>
        <v>0.46870081300813016</v>
      </c>
      <c r="C255" s="7">
        <v>0.51259999999999994</v>
      </c>
      <c r="D255" s="7">
        <f t="shared" si="315"/>
        <v>0.22569918699186994</v>
      </c>
      <c r="E255" s="7">
        <v>1.2070000000000001</v>
      </c>
      <c r="F255" s="6"/>
      <c r="G255" s="96">
        <v>44123</v>
      </c>
      <c r="H255" s="7">
        <f t="shared" si="316"/>
        <v>0.46604333333333325</v>
      </c>
      <c r="I255" s="7">
        <v>0.66729000000000005</v>
      </c>
      <c r="J255" s="7">
        <f t="shared" si="317"/>
        <v>0.26066666666666666</v>
      </c>
      <c r="K255" s="99">
        <v>1.3939999999999999</v>
      </c>
    </row>
    <row r="256" spans="1:11" s="14" customFormat="1" ht="14.25" thickTop="1" thickBot="1" x14ac:dyDescent="0.25">
      <c r="A256" s="96">
        <v>44116</v>
      </c>
      <c r="B256" s="7">
        <f t="shared" si="314"/>
        <v>0.46544878048780491</v>
      </c>
      <c r="C256" s="7">
        <v>0.51259999999999994</v>
      </c>
      <c r="D256" s="7">
        <f t="shared" si="315"/>
        <v>0.22495121951219516</v>
      </c>
      <c r="E256" s="7">
        <v>1.2030000000000001</v>
      </c>
      <c r="F256" s="6"/>
      <c r="G256" s="96">
        <v>44116</v>
      </c>
      <c r="H256" s="7">
        <f t="shared" si="316"/>
        <v>0.46360430894308935</v>
      </c>
      <c r="I256" s="7">
        <v>0.66729000000000005</v>
      </c>
      <c r="J256" s="7">
        <f t="shared" si="317"/>
        <v>0.26010569105691056</v>
      </c>
      <c r="K256" s="99">
        <v>1.391</v>
      </c>
    </row>
    <row r="257" spans="1:13" s="14" customFormat="1" ht="14.25" thickTop="1" thickBot="1" x14ac:dyDescent="0.25">
      <c r="A257" s="96">
        <v>44109</v>
      </c>
      <c r="B257" s="7">
        <f t="shared" si="314"/>
        <v>0.46138373983739833</v>
      </c>
      <c r="C257" s="7">
        <v>0.51259999999999994</v>
      </c>
      <c r="D257" s="7">
        <f t="shared" si="315"/>
        <v>0.22401626016260162</v>
      </c>
      <c r="E257" s="7">
        <v>1.198</v>
      </c>
      <c r="F257" s="6"/>
      <c r="G257" s="96">
        <v>44109</v>
      </c>
      <c r="H257" s="7">
        <f t="shared" si="316"/>
        <v>0.45710024390243886</v>
      </c>
      <c r="I257" s="7">
        <v>0.66729000000000005</v>
      </c>
      <c r="J257" s="7">
        <f t="shared" si="317"/>
        <v>0.25860975609756104</v>
      </c>
      <c r="K257" s="99">
        <v>1.383</v>
      </c>
    </row>
    <row r="258" spans="1:13" s="14" customFormat="1" ht="14.25" thickTop="1" thickBot="1" x14ac:dyDescent="0.25">
      <c r="A258" s="96">
        <v>44102</v>
      </c>
      <c r="B258" s="7">
        <f t="shared" si="314"/>
        <v>0.46170894308943089</v>
      </c>
      <c r="C258" s="7">
        <v>0.51259999999999994</v>
      </c>
      <c r="D258" s="7">
        <f t="shared" si="315"/>
        <v>0.2240910569105691</v>
      </c>
      <c r="E258" s="7">
        <v>1.1983999999999999</v>
      </c>
      <c r="F258" s="6"/>
      <c r="G258" s="96">
        <v>44102</v>
      </c>
      <c r="H258" s="7">
        <f t="shared" si="316"/>
        <v>0.45653113821138225</v>
      </c>
      <c r="I258" s="7">
        <v>0.66729000000000005</v>
      </c>
      <c r="J258" s="7">
        <f t="shared" si="317"/>
        <v>0.2584788617886179</v>
      </c>
      <c r="K258" s="99">
        <v>1.3823000000000001</v>
      </c>
      <c r="M258" s="16"/>
    </row>
    <row r="259" spans="1:13" s="14" customFormat="1" ht="14.25" thickTop="1" thickBot="1" x14ac:dyDescent="0.25">
      <c r="A259" s="96">
        <v>44095</v>
      </c>
      <c r="B259" s="7">
        <f t="shared" si="314"/>
        <v>0.4719528455284554</v>
      </c>
      <c r="C259" s="7">
        <v>0.51259999999999994</v>
      </c>
      <c r="D259" s="7">
        <f t="shared" si="315"/>
        <v>0.22644715447154476</v>
      </c>
      <c r="E259" s="7">
        <v>1.2110000000000001</v>
      </c>
      <c r="F259" s="6"/>
      <c r="G259" s="96">
        <v>44095</v>
      </c>
      <c r="H259" s="7">
        <f t="shared" si="316"/>
        <v>0.45766934959349592</v>
      </c>
      <c r="I259" s="7">
        <v>0.66729000000000005</v>
      </c>
      <c r="J259" s="7">
        <f t="shared" si="317"/>
        <v>0.25874065040650407</v>
      </c>
      <c r="K259" s="99">
        <v>1.3836999999999999</v>
      </c>
      <c r="M259" s="16"/>
    </row>
    <row r="260" spans="1:13" s="14" customFormat="1" ht="14.25" thickTop="1" thickBot="1" x14ac:dyDescent="0.25">
      <c r="A260" s="96">
        <v>44088</v>
      </c>
      <c r="B260" s="7">
        <f t="shared" si="314"/>
        <v>0.47918861788617884</v>
      </c>
      <c r="C260" s="7">
        <v>0.51259999999999994</v>
      </c>
      <c r="D260" s="7">
        <f t="shared" si="315"/>
        <v>0.22811138211382115</v>
      </c>
      <c r="E260" s="7">
        <v>1.2199</v>
      </c>
      <c r="F260" s="6"/>
      <c r="G260" s="96">
        <v>44088</v>
      </c>
      <c r="H260" s="7">
        <f t="shared" si="316"/>
        <v>0.46149048780487811</v>
      </c>
      <c r="I260" s="7">
        <v>0.66729000000000005</v>
      </c>
      <c r="J260" s="7">
        <f t="shared" si="317"/>
        <v>0.25961951219512197</v>
      </c>
      <c r="K260" s="99">
        <v>1.3884000000000001</v>
      </c>
      <c r="M260" s="16"/>
    </row>
    <row r="261" spans="1:13" s="14" customFormat="1" ht="14.25" thickTop="1" thickBot="1" x14ac:dyDescent="0.25">
      <c r="A261" s="96">
        <v>44081</v>
      </c>
      <c r="B261" s="7">
        <f t="shared" si="314"/>
        <v>0.48943252032520324</v>
      </c>
      <c r="C261" s="7">
        <v>0.51259999999999994</v>
      </c>
      <c r="D261" s="7">
        <f t="shared" si="315"/>
        <v>0.23046747967479672</v>
      </c>
      <c r="E261" s="7">
        <v>1.2324999999999999</v>
      </c>
      <c r="F261" s="6"/>
      <c r="G261" s="96">
        <v>44081</v>
      </c>
      <c r="H261" s="7">
        <f t="shared" si="316"/>
        <v>0.47067747967479667</v>
      </c>
      <c r="I261" s="7">
        <v>0.66729000000000005</v>
      </c>
      <c r="J261" s="7">
        <f t="shared" si="317"/>
        <v>0.26173252032520328</v>
      </c>
      <c r="K261" s="99">
        <v>1.3996999999999999</v>
      </c>
      <c r="M261" s="16"/>
    </row>
    <row r="262" spans="1:13" s="14" customFormat="1" ht="14.25" thickTop="1" thickBot="1" x14ac:dyDescent="0.25">
      <c r="A262" s="96">
        <v>44074</v>
      </c>
      <c r="B262" s="7">
        <f t="shared" si="314"/>
        <v>0.495530081300813</v>
      </c>
      <c r="C262" s="7">
        <v>0.51259999999999994</v>
      </c>
      <c r="D262" s="7">
        <f t="shared" si="315"/>
        <v>0.23186991869918699</v>
      </c>
      <c r="E262" s="7">
        <v>1.24</v>
      </c>
      <c r="F262" s="6"/>
      <c r="G262" s="96">
        <v>44074</v>
      </c>
      <c r="H262" s="7">
        <f t="shared" si="316"/>
        <v>0.47010837398373984</v>
      </c>
      <c r="I262" s="7">
        <v>0.66729000000000005</v>
      </c>
      <c r="J262" s="7">
        <f t="shared" si="317"/>
        <v>0.26160162601626019</v>
      </c>
      <c r="K262" s="7">
        <v>1.399</v>
      </c>
      <c r="M262" s="16"/>
    </row>
    <row r="263" spans="1:13" s="14" customFormat="1" ht="14.25" thickTop="1" thickBot="1" x14ac:dyDescent="0.25">
      <c r="A263" s="96">
        <v>44067</v>
      </c>
      <c r="B263" s="7">
        <f t="shared" si="314"/>
        <v>0.49634308943089445</v>
      </c>
      <c r="C263" s="7">
        <v>0.51259999999999994</v>
      </c>
      <c r="D263" s="7">
        <f t="shared" si="315"/>
        <v>0.23205691056910571</v>
      </c>
      <c r="E263" s="7">
        <v>1.2410000000000001</v>
      </c>
      <c r="F263" s="6"/>
      <c r="G263" s="96">
        <v>44067</v>
      </c>
      <c r="H263" s="7">
        <f t="shared" si="316"/>
        <v>0.46604333333333325</v>
      </c>
      <c r="I263" s="7">
        <v>0.66729000000000005</v>
      </c>
      <c r="J263" s="7">
        <f t="shared" si="317"/>
        <v>0.26066666666666666</v>
      </c>
      <c r="K263" s="7">
        <v>1.3939999999999999</v>
      </c>
      <c r="M263" s="16"/>
    </row>
    <row r="264" spans="1:13" s="14" customFormat="1" ht="14.25" thickTop="1" thickBot="1" x14ac:dyDescent="0.25">
      <c r="A264" s="96">
        <v>44060</v>
      </c>
      <c r="B264" s="7">
        <f t="shared" si="314"/>
        <v>0.49227804878048786</v>
      </c>
      <c r="C264" s="7">
        <v>0.51259999999999994</v>
      </c>
      <c r="D264" s="7">
        <f t="shared" si="315"/>
        <v>0.23112195121951223</v>
      </c>
      <c r="E264" s="7">
        <v>1.236</v>
      </c>
      <c r="F264" s="6"/>
      <c r="G264" s="96">
        <v>44060</v>
      </c>
      <c r="H264" s="7">
        <f t="shared" si="316"/>
        <v>0.46360430894308935</v>
      </c>
      <c r="I264" s="7">
        <v>0.66729000000000005</v>
      </c>
      <c r="J264" s="7">
        <f t="shared" si="317"/>
        <v>0.26010569105691056</v>
      </c>
      <c r="K264" s="7">
        <v>1.391</v>
      </c>
      <c r="M264" s="16"/>
    </row>
    <row r="265" spans="1:13" s="14" customFormat="1" ht="14.25" thickTop="1" thickBot="1" x14ac:dyDescent="0.25">
      <c r="A265" s="96">
        <v>44053</v>
      </c>
      <c r="B265" s="7">
        <f t="shared" si="314"/>
        <v>0.49471707317073177</v>
      </c>
      <c r="C265" s="7">
        <v>0.51259999999999994</v>
      </c>
      <c r="D265" s="7">
        <f t="shared" si="315"/>
        <v>0.23168292682926833</v>
      </c>
      <c r="E265" s="7">
        <v>1.2390000000000001</v>
      </c>
      <c r="F265" s="6"/>
      <c r="G265" s="96">
        <v>44053</v>
      </c>
      <c r="H265" s="7">
        <f t="shared" si="316"/>
        <v>0.46523032520325203</v>
      </c>
      <c r="I265" s="7">
        <v>0.66729000000000005</v>
      </c>
      <c r="J265" s="7">
        <f t="shared" si="317"/>
        <v>0.260479674796748</v>
      </c>
      <c r="K265" s="7">
        <v>1.393</v>
      </c>
      <c r="M265" s="16"/>
    </row>
    <row r="266" spans="1:13" s="14" customFormat="1" ht="14.25" thickTop="1" thickBot="1" x14ac:dyDescent="0.25">
      <c r="A266" s="96">
        <v>44047</v>
      </c>
      <c r="B266" s="7">
        <f t="shared" si="314"/>
        <v>0.49227804878048786</v>
      </c>
      <c r="C266" s="7">
        <v>0.51259999999999994</v>
      </c>
      <c r="D266" s="7">
        <f t="shared" si="315"/>
        <v>0.23112195121951223</v>
      </c>
      <c r="E266" s="7">
        <v>1.236</v>
      </c>
      <c r="F266" s="6"/>
      <c r="G266" s="96">
        <v>44047</v>
      </c>
      <c r="H266" s="7">
        <f t="shared" si="316"/>
        <v>0.46360430894308935</v>
      </c>
      <c r="I266" s="7">
        <v>0.66729000000000005</v>
      </c>
      <c r="J266" s="7">
        <f t="shared" si="317"/>
        <v>0.26010569105691056</v>
      </c>
      <c r="K266" s="7">
        <v>1.391</v>
      </c>
      <c r="M266" s="16"/>
    </row>
    <row r="267" spans="1:13" s="14" customFormat="1" ht="14.25" thickTop="1" thickBot="1" x14ac:dyDescent="0.25">
      <c r="A267" s="96">
        <v>44040</v>
      </c>
      <c r="B267" s="7">
        <f t="shared" si="314"/>
        <v>0.49390406504065054</v>
      </c>
      <c r="C267" s="7">
        <v>0.51259999999999994</v>
      </c>
      <c r="D267" s="7">
        <f t="shared" si="315"/>
        <v>0.23149593495934959</v>
      </c>
      <c r="E267" s="7">
        <v>1.238</v>
      </c>
      <c r="F267" s="6"/>
      <c r="G267" s="96">
        <v>44040</v>
      </c>
      <c r="H267" s="7">
        <f t="shared" si="316"/>
        <v>0.4668563414634147</v>
      </c>
      <c r="I267" s="7">
        <v>0.66729000000000005</v>
      </c>
      <c r="J267" s="7">
        <f t="shared" si="317"/>
        <v>0.26085365853658538</v>
      </c>
      <c r="K267" s="7">
        <v>1.395</v>
      </c>
      <c r="M267" s="16"/>
    </row>
    <row r="268" spans="1:13" s="14" customFormat="1" ht="14.25" thickTop="1" thickBot="1" x14ac:dyDescent="0.25">
      <c r="A268" s="96">
        <v>44032</v>
      </c>
      <c r="B268" s="7">
        <f t="shared" si="314"/>
        <v>0.49390406504065054</v>
      </c>
      <c r="C268" s="7">
        <v>0.51259999999999994</v>
      </c>
      <c r="D268" s="7">
        <f t="shared" si="315"/>
        <v>0.23149593495934959</v>
      </c>
      <c r="E268" s="7">
        <v>1.238</v>
      </c>
      <c r="F268" s="6"/>
      <c r="G268" s="96">
        <v>44032</v>
      </c>
      <c r="H268" s="7">
        <f t="shared" si="316"/>
        <v>0.47092138211382106</v>
      </c>
      <c r="I268" s="7">
        <v>0.66729000000000005</v>
      </c>
      <c r="J268" s="7">
        <f t="shared" si="317"/>
        <v>0.26178861788617885</v>
      </c>
      <c r="K268" s="7">
        <v>1.4</v>
      </c>
      <c r="M268" s="16"/>
    </row>
    <row r="269" spans="1:13" s="14" customFormat="1" ht="14.25" thickTop="1" thickBot="1" x14ac:dyDescent="0.25">
      <c r="A269" s="96">
        <v>44026</v>
      </c>
      <c r="B269" s="7">
        <f t="shared" si="314"/>
        <v>0.49146504065040664</v>
      </c>
      <c r="C269" s="7">
        <v>0.51259999999999994</v>
      </c>
      <c r="D269" s="7">
        <f t="shared" si="315"/>
        <v>0.23093495934959352</v>
      </c>
      <c r="E269" s="7">
        <v>1.2350000000000001</v>
      </c>
      <c r="F269" s="6"/>
      <c r="G269" s="96">
        <v>44026</v>
      </c>
      <c r="H269" s="7">
        <f t="shared" si="316"/>
        <v>0.47173439024390251</v>
      </c>
      <c r="I269" s="7">
        <v>0.66729000000000005</v>
      </c>
      <c r="J269" s="7">
        <f t="shared" si="317"/>
        <v>0.26197560975609757</v>
      </c>
      <c r="K269" s="7">
        <v>1.401</v>
      </c>
      <c r="M269" s="16"/>
    </row>
    <row r="270" spans="1:13" s="14" customFormat="1" ht="14.25" thickTop="1" thickBot="1" x14ac:dyDescent="0.25">
      <c r="A270" s="96">
        <v>44018</v>
      </c>
      <c r="B270" s="7">
        <f t="shared" si="314"/>
        <v>0.47032682926829272</v>
      </c>
      <c r="C270" s="7">
        <v>0.51259999999999994</v>
      </c>
      <c r="D270" s="7">
        <f t="shared" si="315"/>
        <v>0.22607317073170735</v>
      </c>
      <c r="E270" s="7">
        <v>1.2090000000000001</v>
      </c>
      <c r="F270" s="6"/>
      <c r="G270" s="96">
        <v>44018</v>
      </c>
      <c r="H270" s="7">
        <f t="shared" si="316"/>
        <v>0.45872626016260154</v>
      </c>
      <c r="I270" s="7">
        <v>0.66729000000000005</v>
      </c>
      <c r="J270" s="7">
        <f t="shared" si="317"/>
        <v>0.25898373983739836</v>
      </c>
      <c r="K270" s="7">
        <v>1.385</v>
      </c>
      <c r="M270" s="16"/>
    </row>
    <row r="271" spans="1:13" s="14" customFormat="1" ht="14.25" thickTop="1" thickBot="1" x14ac:dyDescent="0.25">
      <c r="A271" s="96">
        <v>44011</v>
      </c>
      <c r="B271" s="7">
        <f t="shared" si="314"/>
        <v>0.46626178861788614</v>
      </c>
      <c r="C271" s="7">
        <v>0.51259999999999994</v>
      </c>
      <c r="D271" s="7">
        <f t="shared" si="315"/>
        <v>0.22513821138211382</v>
      </c>
      <c r="E271" s="7">
        <v>1.204</v>
      </c>
      <c r="F271" s="6"/>
      <c r="G271" s="96">
        <v>44011</v>
      </c>
      <c r="H271" s="7">
        <f t="shared" si="316"/>
        <v>0.45303520325203228</v>
      </c>
      <c r="I271" s="7">
        <v>0.66729000000000005</v>
      </c>
      <c r="J271" s="7">
        <f t="shared" si="317"/>
        <v>0.2576747967479675</v>
      </c>
      <c r="K271" s="7">
        <v>1.3779999999999999</v>
      </c>
      <c r="M271" s="16"/>
    </row>
    <row r="272" spans="1:13" s="14" customFormat="1" ht="14.25" thickTop="1" thickBot="1" x14ac:dyDescent="0.25">
      <c r="A272" s="96">
        <v>44004</v>
      </c>
      <c r="B272" s="7">
        <f t="shared" si="314"/>
        <v>0.45894471544715454</v>
      </c>
      <c r="C272" s="7">
        <v>0.51259999999999994</v>
      </c>
      <c r="D272" s="7">
        <f t="shared" si="315"/>
        <v>0.22345528455284555</v>
      </c>
      <c r="E272" s="7">
        <v>1.1950000000000001</v>
      </c>
      <c r="F272" s="6"/>
      <c r="G272" s="96">
        <v>44004</v>
      </c>
      <c r="H272" s="7">
        <f t="shared" si="316"/>
        <v>0.44246609756097566</v>
      </c>
      <c r="I272" s="7">
        <v>0.66729000000000005</v>
      </c>
      <c r="J272" s="7">
        <f t="shared" si="317"/>
        <v>0.25524390243902439</v>
      </c>
      <c r="K272" s="7">
        <v>1.365</v>
      </c>
      <c r="M272" s="16"/>
    </row>
    <row r="273" spans="1:13" s="14" customFormat="1" ht="14.25" thickTop="1" thickBot="1" x14ac:dyDescent="0.25">
      <c r="A273" s="96">
        <v>43997</v>
      </c>
      <c r="B273" s="7">
        <f t="shared" ref="B273:B336" si="318">E273-D273-C273</f>
        <v>0.45000162601626015</v>
      </c>
      <c r="C273" s="7">
        <v>0.51259999999999994</v>
      </c>
      <c r="D273" s="7">
        <f t="shared" ref="D273:D336" si="319">+E273*0.23/1.23</f>
        <v>0.22139837398373985</v>
      </c>
      <c r="E273" s="7">
        <v>1.1839999999999999</v>
      </c>
      <c r="F273" s="6"/>
      <c r="G273" s="96">
        <v>43997</v>
      </c>
      <c r="H273" s="7">
        <f t="shared" ref="H273:H336" si="320">K273-J273-I273</f>
        <v>0.42945796747967468</v>
      </c>
      <c r="I273" s="7">
        <v>0.66729000000000005</v>
      </c>
      <c r="J273" s="7">
        <f t="shared" ref="J273:J336" si="321">+K273*0.23/1.23</f>
        <v>0.25225203252032519</v>
      </c>
      <c r="K273" s="7">
        <v>1.349</v>
      </c>
      <c r="M273" s="16"/>
    </row>
    <row r="274" spans="1:13" s="14" customFormat="1" ht="14.25" thickTop="1" thickBot="1" x14ac:dyDescent="0.25">
      <c r="A274" s="96">
        <v>43990</v>
      </c>
      <c r="B274" s="7">
        <f t="shared" si="318"/>
        <v>0.44024552845528453</v>
      </c>
      <c r="C274" s="7">
        <v>0.51259999999999994</v>
      </c>
      <c r="D274" s="7">
        <f t="shared" si="319"/>
        <v>0.21915447154471546</v>
      </c>
      <c r="E274" s="7">
        <v>1.1719999999999999</v>
      </c>
      <c r="F274" s="6"/>
      <c r="G274" s="96">
        <v>43990</v>
      </c>
      <c r="H274" s="7">
        <f t="shared" si="320"/>
        <v>0.41888886178861784</v>
      </c>
      <c r="I274" s="7">
        <v>0.66729000000000005</v>
      </c>
      <c r="J274" s="7">
        <f t="shared" si="321"/>
        <v>0.24982113821138216</v>
      </c>
      <c r="K274" s="7">
        <v>1.3360000000000001</v>
      </c>
    </row>
    <row r="275" spans="1:13" s="14" customFormat="1" ht="14.25" thickTop="1" thickBot="1" x14ac:dyDescent="0.25">
      <c r="A275" s="96">
        <v>43983</v>
      </c>
      <c r="B275" s="7">
        <f t="shared" si="318"/>
        <v>0.43780650406504074</v>
      </c>
      <c r="C275" s="7">
        <v>0.51259999999999994</v>
      </c>
      <c r="D275" s="7">
        <f t="shared" si="319"/>
        <v>0.21859349593495936</v>
      </c>
      <c r="E275" s="7">
        <v>1.169</v>
      </c>
      <c r="F275" s="6"/>
      <c r="G275" s="96">
        <v>43983</v>
      </c>
      <c r="H275" s="7">
        <f t="shared" si="320"/>
        <v>0.41401081300813003</v>
      </c>
      <c r="I275" s="7">
        <v>0.66729000000000005</v>
      </c>
      <c r="J275" s="7">
        <f t="shared" si="321"/>
        <v>0.24869918699186994</v>
      </c>
      <c r="K275" s="7">
        <v>1.33</v>
      </c>
    </row>
    <row r="276" spans="1:13" s="14" customFormat="1" ht="14.25" thickTop="1" thickBot="1" x14ac:dyDescent="0.25">
      <c r="A276" s="96">
        <v>43976</v>
      </c>
      <c r="B276" s="7">
        <f t="shared" si="318"/>
        <v>0.43292845528455293</v>
      </c>
      <c r="C276" s="7">
        <v>0.51259999999999994</v>
      </c>
      <c r="D276" s="7">
        <f t="shared" si="319"/>
        <v>0.21747154471544716</v>
      </c>
      <c r="E276" s="7">
        <v>1.163</v>
      </c>
      <c r="F276" s="6"/>
      <c r="G276" s="96">
        <v>43976</v>
      </c>
      <c r="H276" s="7">
        <f t="shared" si="320"/>
        <v>0.40913276422764222</v>
      </c>
      <c r="I276" s="7">
        <v>0.66729000000000005</v>
      </c>
      <c r="J276" s="7">
        <f t="shared" si="321"/>
        <v>0.24757723577235774</v>
      </c>
      <c r="K276" s="7">
        <v>1.3240000000000001</v>
      </c>
    </row>
    <row r="277" spans="1:13" s="14" customFormat="1" ht="14.25" thickTop="1" thickBot="1" x14ac:dyDescent="0.25">
      <c r="A277" s="96">
        <v>43969</v>
      </c>
      <c r="B277" s="7">
        <f t="shared" si="318"/>
        <v>0.41341626016260169</v>
      </c>
      <c r="C277" s="7">
        <v>0.51259999999999994</v>
      </c>
      <c r="D277" s="7">
        <f t="shared" si="319"/>
        <v>0.21298373983739841</v>
      </c>
      <c r="E277" s="7">
        <v>1.139</v>
      </c>
      <c r="F277" s="6"/>
      <c r="G277" s="96">
        <v>43969</v>
      </c>
      <c r="H277" s="7">
        <f t="shared" si="320"/>
        <v>0.37823845528455269</v>
      </c>
      <c r="I277" s="7">
        <v>0.66729000000000005</v>
      </c>
      <c r="J277" s="7">
        <f t="shared" si="321"/>
        <v>0.24047154471544718</v>
      </c>
      <c r="K277" s="7">
        <v>1.286</v>
      </c>
    </row>
    <row r="278" spans="1:13" s="14" customFormat="1" ht="14.25" thickTop="1" thickBot="1" x14ac:dyDescent="0.25">
      <c r="A278" s="96">
        <v>43962</v>
      </c>
      <c r="B278" s="7">
        <f t="shared" si="318"/>
        <v>0.40528617886178864</v>
      </c>
      <c r="C278" s="7">
        <v>0.51259999999999994</v>
      </c>
      <c r="D278" s="7">
        <f t="shared" si="319"/>
        <v>0.21111382113821139</v>
      </c>
      <c r="E278" s="7">
        <v>1.129</v>
      </c>
      <c r="F278" s="6"/>
      <c r="G278" s="96">
        <v>43962</v>
      </c>
      <c r="H278" s="7">
        <f t="shared" si="320"/>
        <v>0.357100243902439</v>
      </c>
      <c r="I278" s="7">
        <v>0.66729000000000005</v>
      </c>
      <c r="J278" s="7">
        <f t="shared" si="321"/>
        <v>0.23560975609756099</v>
      </c>
      <c r="K278" s="7">
        <v>1.26</v>
      </c>
    </row>
    <row r="279" spans="1:13" s="14" customFormat="1" ht="14.25" thickTop="1" thickBot="1" x14ac:dyDescent="0.25">
      <c r="A279" s="96">
        <v>43955</v>
      </c>
      <c r="B279" s="7">
        <f t="shared" si="318"/>
        <v>0.40284715447154462</v>
      </c>
      <c r="C279" s="7">
        <v>0.51259999999999994</v>
      </c>
      <c r="D279" s="7">
        <f t="shared" si="319"/>
        <v>0.21055284552845527</v>
      </c>
      <c r="E279" s="7">
        <v>1.1259999999999999</v>
      </c>
      <c r="F279" s="6"/>
      <c r="G279" s="96">
        <v>43955</v>
      </c>
      <c r="H279" s="7">
        <f t="shared" si="320"/>
        <v>0.33840105691056921</v>
      </c>
      <c r="I279" s="7">
        <v>0.66729000000000005</v>
      </c>
      <c r="J279" s="7">
        <f t="shared" si="321"/>
        <v>0.23130894308943092</v>
      </c>
      <c r="K279" s="7">
        <v>1.2370000000000001</v>
      </c>
    </row>
    <row r="280" spans="1:13" s="14" customFormat="1" ht="14.25" thickTop="1" thickBot="1" x14ac:dyDescent="0.25">
      <c r="A280" s="96">
        <v>43948</v>
      </c>
      <c r="B280" s="7">
        <f t="shared" si="318"/>
        <v>0.4256113821138211</v>
      </c>
      <c r="C280" s="7">
        <v>0.51259999999999994</v>
      </c>
      <c r="D280" s="7">
        <f t="shared" si="319"/>
        <v>0.21578861788617887</v>
      </c>
      <c r="E280" s="7">
        <v>1.1539999999999999</v>
      </c>
      <c r="F280" s="6"/>
      <c r="G280" s="96">
        <v>43948</v>
      </c>
      <c r="H280" s="7">
        <f t="shared" si="320"/>
        <v>0.34490512195121947</v>
      </c>
      <c r="I280" s="7">
        <v>0.66729000000000005</v>
      </c>
      <c r="J280" s="7">
        <f t="shared" si="321"/>
        <v>0.23280487804878053</v>
      </c>
      <c r="K280" s="7">
        <v>1.2450000000000001</v>
      </c>
    </row>
    <row r="281" spans="1:13" s="14" customFormat="1" ht="14.25" thickTop="1" thickBot="1" x14ac:dyDescent="0.25">
      <c r="A281" s="96">
        <v>43941</v>
      </c>
      <c r="B281" s="7">
        <f t="shared" si="318"/>
        <v>0.4719528455284554</v>
      </c>
      <c r="C281" s="7">
        <v>0.51259999999999994</v>
      </c>
      <c r="D281" s="7">
        <f t="shared" si="319"/>
        <v>0.22644715447154476</v>
      </c>
      <c r="E281" s="7">
        <v>1.2110000000000001</v>
      </c>
      <c r="F281" s="6"/>
      <c r="G281" s="96">
        <v>43941</v>
      </c>
      <c r="H281" s="7">
        <f t="shared" si="320"/>
        <v>0.35547422764227632</v>
      </c>
      <c r="I281" s="7">
        <v>0.66729000000000005</v>
      </c>
      <c r="J281" s="7">
        <f t="shared" si="321"/>
        <v>0.23523577235772361</v>
      </c>
      <c r="K281" s="7">
        <v>1.258</v>
      </c>
    </row>
    <row r="282" spans="1:13" s="14" customFormat="1" ht="14.25" thickTop="1" thickBot="1" x14ac:dyDescent="0.25">
      <c r="A282" s="96">
        <v>43934</v>
      </c>
      <c r="B282" s="7">
        <f t="shared" si="318"/>
        <v>0.48333495934959358</v>
      </c>
      <c r="C282" s="7">
        <v>0.51259999999999994</v>
      </c>
      <c r="D282" s="7">
        <f t="shared" si="319"/>
        <v>0.22906504065040656</v>
      </c>
      <c r="E282" s="7">
        <v>1.2250000000000001</v>
      </c>
      <c r="F282" s="6"/>
      <c r="G282" s="96">
        <v>43934</v>
      </c>
      <c r="H282" s="7">
        <f t="shared" si="320"/>
        <v>0.35547422764227632</v>
      </c>
      <c r="I282" s="7">
        <v>0.66729000000000005</v>
      </c>
      <c r="J282" s="7">
        <f t="shared" si="321"/>
        <v>0.23523577235772361</v>
      </c>
      <c r="K282" s="7">
        <v>1.258</v>
      </c>
    </row>
    <row r="283" spans="1:13" s="14" customFormat="1" ht="14.25" thickTop="1" thickBot="1" x14ac:dyDescent="0.25">
      <c r="A283" s="96">
        <v>43927</v>
      </c>
      <c r="B283" s="7">
        <f t="shared" si="318"/>
        <v>0.48658699186991883</v>
      </c>
      <c r="C283" s="7">
        <v>0.51259999999999994</v>
      </c>
      <c r="D283" s="7">
        <f t="shared" si="319"/>
        <v>0.22981300813008132</v>
      </c>
      <c r="E283" s="7">
        <v>1.2290000000000001</v>
      </c>
      <c r="F283" s="6"/>
      <c r="G283" s="96">
        <v>43927</v>
      </c>
      <c r="H283" s="7">
        <f t="shared" si="320"/>
        <v>0.357100243902439</v>
      </c>
      <c r="I283" s="7">
        <v>0.66729000000000005</v>
      </c>
      <c r="J283" s="7">
        <f t="shared" si="321"/>
        <v>0.23560975609756099</v>
      </c>
      <c r="K283" s="7">
        <v>1.26</v>
      </c>
    </row>
    <row r="284" spans="1:13" s="14" customFormat="1" ht="14.25" thickTop="1" thickBot="1" x14ac:dyDescent="0.25">
      <c r="A284" s="96">
        <v>43920</v>
      </c>
      <c r="B284" s="7">
        <f t="shared" si="318"/>
        <v>0.48414796747967481</v>
      </c>
      <c r="C284" s="7">
        <v>0.51259999999999994</v>
      </c>
      <c r="D284" s="7">
        <f t="shared" si="319"/>
        <v>0.22925203252032522</v>
      </c>
      <c r="E284" s="7">
        <v>1.226</v>
      </c>
      <c r="F284" s="6"/>
      <c r="G284" s="96">
        <v>43920</v>
      </c>
      <c r="H284" s="7">
        <f t="shared" si="320"/>
        <v>0.357100243902439</v>
      </c>
      <c r="I284" s="7">
        <v>0.66729000000000005</v>
      </c>
      <c r="J284" s="7">
        <f t="shared" si="321"/>
        <v>0.23560975609756099</v>
      </c>
      <c r="K284" s="7">
        <v>1.26</v>
      </c>
    </row>
    <row r="285" spans="1:13" s="14" customFormat="1" ht="14.25" thickTop="1" thickBot="1" x14ac:dyDescent="0.25">
      <c r="A285" s="96">
        <v>43913</v>
      </c>
      <c r="B285" s="7">
        <f t="shared" si="318"/>
        <v>0.48983902439024396</v>
      </c>
      <c r="C285" s="7">
        <v>0.51259999999999994</v>
      </c>
      <c r="D285" s="7">
        <f t="shared" si="319"/>
        <v>0.23056097560975611</v>
      </c>
      <c r="E285" s="7">
        <v>1.2330000000000001</v>
      </c>
      <c r="F285" s="6"/>
      <c r="G285" s="96">
        <v>43913</v>
      </c>
      <c r="H285" s="7">
        <f t="shared" si="320"/>
        <v>0.40344170731707296</v>
      </c>
      <c r="I285" s="7">
        <v>0.66729000000000005</v>
      </c>
      <c r="J285" s="7">
        <f t="shared" si="321"/>
        <v>0.24626829268292685</v>
      </c>
      <c r="K285" s="7">
        <v>1.3169999999999999</v>
      </c>
    </row>
    <row r="286" spans="1:13" s="14" customFormat="1" ht="14.25" thickTop="1" thickBot="1" x14ac:dyDescent="0.25">
      <c r="A286" s="96">
        <v>43906</v>
      </c>
      <c r="B286" s="7">
        <f t="shared" si="318"/>
        <v>0.52374146341463401</v>
      </c>
      <c r="C286" s="7">
        <v>0.51259999999999994</v>
      </c>
      <c r="D286" s="7">
        <f t="shared" si="319"/>
        <v>0.23835853658536588</v>
      </c>
      <c r="E286" s="7">
        <v>1.2746999999999999</v>
      </c>
      <c r="F286" s="6"/>
      <c r="G286" s="96">
        <v>43906</v>
      </c>
      <c r="H286" s="7">
        <f t="shared" si="320"/>
        <v>0.46856365853658521</v>
      </c>
      <c r="I286" s="7">
        <v>0.66729000000000005</v>
      </c>
      <c r="J286" s="7">
        <f t="shared" si="321"/>
        <v>0.26124634146341469</v>
      </c>
      <c r="K286" s="7">
        <v>1.3971</v>
      </c>
    </row>
    <row r="287" spans="1:13" s="14" customFormat="1" ht="14.25" thickTop="1" thickBot="1" x14ac:dyDescent="0.25">
      <c r="A287" s="96">
        <v>43899</v>
      </c>
      <c r="B287" s="7">
        <f t="shared" si="318"/>
        <v>0.56683089430894329</v>
      </c>
      <c r="C287" s="7">
        <v>0.51259999999999994</v>
      </c>
      <c r="D287" s="7">
        <f t="shared" si="319"/>
        <v>0.24826910569105695</v>
      </c>
      <c r="E287" s="7">
        <v>1.3277000000000001</v>
      </c>
      <c r="F287" s="6"/>
      <c r="G287" s="96">
        <v>43899</v>
      </c>
      <c r="H287" s="7">
        <f t="shared" si="320"/>
        <v>0.52482382113821113</v>
      </c>
      <c r="I287" s="7">
        <v>0.66729000000000005</v>
      </c>
      <c r="J287" s="7">
        <f t="shared" si="321"/>
        <v>0.27418617886178864</v>
      </c>
      <c r="K287" s="7">
        <v>1.4662999999999999</v>
      </c>
    </row>
    <row r="288" spans="1:13" s="14" customFormat="1" ht="14.25" thickTop="1" thickBot="1" x14ac:dyDescent="0.25">
      <c r="A288" s="96">
        <v>43892</v>
      </c>
      <c r="B288" s="7">
        <f t="shared" si="318"/>
        <v>0.5874813008130082</v>
      </c>
      <c r="C288" s="7">
        <v>0.51259999999999994</v>
      </c>
      <c r="D288" s="7">
        <f t="shared" si="319"/>
        <v>0.25301869918699188</v>
      </c>
      <c r="E288" s="7">
        <v>1.3531</v>
      </c>
      <c r="F288" s="6"/>
      <c r="G288" s="96">
        <v>43892</v>
      </c>
      <c r="H288" s="7">
        <f t="shared" si="320"/>
        <v>0.54945796747967479</v>
      </c>
      <c r="I288" s="7">
        <v>0.66729000000000005</v>
      </c>
      <c r="J288" s="7">
        <f t="shared" si="321"/>
        <v>0.2798520325203252</v>
      </c>
      <c r="K288" s="7">
        <v>1.4965999999999999</v>
      </c>
    </row>
    <row r="289" spans="1:11" s="14" customFormat="1" ht="14.25" thickTop="1" thickBot="1" x14ac:dyDescent="0.25">
      <c r="A289" s="96">
        <v>43885</v>
      </c>
      <c r="B289" s="7">
        <f t="shared" si="318"/>
        <v>0.59796910569105699</v>
      </c>
      <c r="C289" s="7">
        <v>0.51259999999999994</v>
      </c>
      <c r="D289" s="7">
        <f t="shared" si="319"/>
        <v>0.25543089430894311</v>
      </c>
      <c r="E289" s="7">
        <v>1.3660000000000001</v>
      </c>
      <c r="F289" s="6"/>
      <c r="G289" s="96">
        <v>43885</v>
      </c>
      <c r="H289" s="7">
        <f t="shared" si="320"/>
        <v>0.55872626016260163</v>
      </c>
      <c r="I289" s="7">
        <v>0.66729000000000005</v>
      </c>
      <c r="J289" s="7">
        <f t="shared" si="321"/>
        <v>0.28198373983739838</v>
      </c>
      <c r="K289" s="7">
        <v>1.508</v>
      </c>
    </row>
    <row r="290" spans="1:11" s="14" customFormat="1" ht="14.25" thickTop="1" thickBot="1" x14ac:dyDescent="0.25">
      <c r="A290" s="96">
        <v>43878</v>
      </c>
      <c r="B290" s="7">
        <f t="shared" si="318"/>
        <v>0.60122113821138212</v>
      </c>
      <c r="C290" s="7">
        <v>0.51259999999999994</v>
      </c>
      <c r="D290" s="7">
        <f t="shared" si="319"/>
        <v>0.25617886178861793</v>
      </c>
      <c r="E290" s="7">
        <v>1.37</v>
      </c>
      <c r="F290" s="6"/>
      <c r="G290" s="96">
        <v>43878</v>
      </c>
      <c r="H290" s="7">
        <f t="shared" si="320"/>
        <v>0.55222219512195114</v>
      </c>
      <c r="I290" s="7">
        <v>0.66729000000000005</v>
      </c>
      <c r="J290" s="7">
        <f t="shared" si="321"/>
        <v>0.28048780487804881</v>
      </c>
      <c r="K290" s="7">
        <v>1.5</v>
      </c>
    </row>
    <row r="291" spans="1:11" s="14" customFormat="1" ht="14.25" thickTop="1" thickBot="1" x14ac:dyDescent="0.25">
      <c r="A291" s="96">
        <v>43871</v>
      </c>
      <c r="B291" s="7">
        <f t="shared" si="318"/>
        <v>0.63058016260162597</v>
      </c>
      <c r="C291" s="7">
        <v>0.48568</v>
      </c>
      <c r="D291" s="7">
        <f t="shared" si="319"/>
        <v>0.25673983739837403</v>
      </c>
      <c r="E291" s="7">
        <v>1.373</v>
      </c>
      <c r="F291" s="6"/>
      <c r="G291" s="96">
        <v>43871</v>
      </c>
      <c r="H291" s="7">
        <f t="shared" si="320"/>
        <v>0.57449317073170747</v>
      </c>
      <c r="I291" s="7">
        <v>0.64258000000000004</v>
      </c>
      <c r="J291" s="7">
        <f t="shared" si="321"/>
        <v>0.27992682926829271</v>
      </c>
      <c r="K291" s="7">
        <v>1.4970000000000001</v>
      </c>
    </row>
    <row r="292" spans="1:11" s="14" customFormat="1" ht="14.25" thickTop="1" thickBot="1" x14ac:dyDescent="0.25">
      <c r="A292" s="96">
        <v>43864</v>
      </c>
      <c r="B292" s="7">
        <f t="shared" si="318"/>
        <v>0.64163707317073182</v>
      </c>
      <c r="C292" s="7">
        <v>0.48568</v>
      </c>
      <c r="D292" s="7">
        <f t="shared" si="319"/>
        <v>0.25928292682926835</v>
      </c>
      <c r="E292" s="7">
        <v>1.3866000000000001</v>
      </c>
      <c r="F292" s="6"/>
      <c r="G292" s="96">
        <v>43864</v>
      </c>
      <c r="H292" s="7">
        <f t="shared" si="320"/>
        <v>0.58465577235772359</v>
      </c>
      <c r="I292" s="7">
        <v>0.64258000000000004</v>
      </c>
      <c r="J292" s="7">
        <f t="shared" si="321"/>
        <v>0.28226422764227643</v>
      </c>
      <c r="K292" s="7">
        <v>1.5095000000000001</v>
      </c>
    </row>
    <row r="293" spans="1:11" s="14" customFormat="1" ht="14.25" thickTop="1" thickBot="1" x14ac:dyDescent="0.25">
      <c r="A293" s="96">
        <v>43857</v>
      </c>
      <c r="B293" s="7">
        <f t="shared" si="318"/>
        <v>0.64196227642276427</v>
      </c>
      <c r="C293" s="7">
        <v>0.48568</v>
      </c>
      <c r="D293" s="7">
        <f t="shared" si="319"/>
        <v>0.2593577235772358</v>
      </c>
      <c r="E293" s="7">
        <v>1.387</v>
      </c>
      <c r="F293" s="6"/>
      <c r="G293" s="96">
        <v>43857</v>
      </c>
      <c r="H293" s="7">
        <f t="shared" si="320"/>
        <v>0.59481837398373971</v>
      </c>
      <c r="I293" s="7">
        <v>0.64258000000000004</v>
      </c>
      <c r="J293" s="7">
        <f t="shared" si="321"/>
        <v>0.28460162601626021</v>
      </c>
      <c r="K293" s="7">
        <v>1.522</v>
      </c>
    </row>
    <row r="294" spans="1:11" s="14" customFormat="1" ht="14.25" thickTop="1" thickBot="1" x14ac:dyDescent="0.25">
      <c r="A294" s="96">
        <v>43850</v>
      </c>
      <c r="B294" s="7">
        <f t="shared" si="318"/>
        <v>0.65740943089430892</v>
      </c>
      <c r="C294" s="7">
        <v>0.48568</v>
      </c>
      <c r="D294" s="7">
        <f t="shared" si="319"/>
        <v>0.26291056910569105</v>
      </c>
      <c r="E294" s="7">
        <v>1.4059999999999999</v>
      </c>
      <c r="F294" s="6"/>
      <c r="G294" s="96">
        <v>43850</v>
      </c>
      <c r="H294" s="7">
        <f t="shared" si="320"/>
        <v>0.6013224390243902</v>
      </c>
      <c r="I294" s="7">
        <v>0.64258000000000004</v>
      </c>
      <c r="J294" s="7">
        <f t="shared" si="321"/>
        <v>0.28609756097560979</v>
      </c>
      <c r="K294" s="7">
        <v>1.53</v>
      </c>
    </row>
    <row r="295" spans="1:11" s="14" customFormat="1" ht="14.25" thickTop="1" thickBot="1" x14ac:dyDescent="0.25">
      <c r="A295" s="96">
        <v>43843</v>
      </c>
      <c r="B295" s="7">
        <f t="shared" si="318"/>
        <v>0.67123056910569112</v>
      </c>
      <c r="C295" s="7">
        <v>0.48568</v>
      </c>
      <c r="D295" s="7">
        <f t="shared" si="319"/>
        <v>0.26608943089430898</v>
      </c>
      <c r="E295" s="7">
        <v>1.423</v>
      </c>
      <c r="F295" s="6"/>
      <c r="G295" s="96">
        <v>43843</v>
      </c>
      <c r="H295" s="7">
        <f t="shared" si="320"/>
        <v>0.60538747967479678</v>
      </c>
      <c r="I295" s="7">
        <v>0.64258000000000004</v>
      </c>
      <c r="J295" s="7">
        <f t="shared" si="321"/>
        <v>0.28703252032520321</v>
      </c>
      <c r="K295" s="7">
        <v>1.5349999999999999</v>
      </c>
    </row>
    <row r="296" spans="1:11" s="14" customFormat="1" ht="14.25" thickTop="1" thickBot="1" x14ac:dyDescent="0.25">
      <c r="A296" s="96">
        <v>43836</v>
      </c>
      <c r="B296" s="7">
        <f t="shared" si="318"/>
        <v>0.66960455284552844</v>
      </c>
      <c r="C296" s="7">
        <v>0.48568</v>
      </c>
      <c r="D296" s="7">
        <f t="shared" si="319"/>
        <v>0.26571544715447154</v>
      </c>
      <c r="E296" s="7">
        <v>1.421</v>
      </c>
      <c r="F296" s="6"/>
      <c r="G296" s="96">
        <v>43836</v>
      </c>
      <c r="H296" s="7">
        <f t="shared" si="320"/>
        <v>0.60457447154471533</v>
      </c>
      <c r="I296" s="7">
        <v>0.64258000000000004</v>
      </c>
      <c r="J296" s="7">
        <f t="shared" si="321"/>
        <v>0.28684552845528455</v>
      </c>
      <c r="K296" s="7">
        <v>1.534</v>
      </c>
    </row>
    <row r="297" spans="1:11" s="14" customFormat="1" ht="14.25" thickTop="1" thickBot="1" x14ac:dyDescent="0.25">
      <c r="A297" s="96">
        <v>43829</v>
      </c>
      <c r="B297" s="7">
        <f t="shared" si="318"/>
        <v>0.6476533333333333</v>
      </c>
      <c r="C297" s="7">
        <v>0.48568</v>
      </c>
      <c r="D297" s="7">
        <f t="shared" si="319"/>
        <v>0.26066666666666666</v>
      </c>
      <c r="E297" s="7">
        <v>1.3939999999999999</v>
      </c>
      <c r="F297" s="6"/>
      <c r="G297" s="96">
        <v>43829</v>
      </c>
      <c r="H297" s="7">
        <f t="shared" si="320"/>
        <v>0.57530617886178848</v>
      </c>
      <c r="I297" s="7">
        <v>0.64258000000000004</v>
      </c>
      <c r="J297" s="7">
        <f t="shared" si="321"/>
        <v>0.28011382113821137</v>
      </c>
      <c r="K297" s="7">
        <v>1.498</v>
      </c>
    </row>
    <row r="298" spans="1:11" s="14" customFormat="1" ht="14.25" thickTop="1" thickBot="1" x14ac:dyDescent="0.25">
      <c r="A298" s="96">
        <v>43822</v>
      </c>
      <c r="B298" s="7">
        <f t="shared" si="318"/>
        <v>0.63871024390243891</v>
      </c>
      <c r="C298" s="7">
        <v>0.48568</v>
      </c>
      <c r="D298" s="7">
        <f t="shared" si="319"/>
        <v>0.25860975609756104</v>
      </c>
      <c r="E298" s="7">
        <v>1.383</v>
      </c>
      <c r="F298" s="6"/>
      <c r="G298" s="96">
        <v>43822</v>
      </c>
      <c r="H298" s="7">
        <f t="shared" si="320"/>
        <v>0.56880211382113821</v>
      </c>
      <c r="I298" s="7">
        <v>0.64258000000000004</v>
      </c>
      <c r="J298" s="7">
        <f t="shared" si="321"/>
        <v>0.2786178861788618</v>
      </c>
      <c r="K298" s="7">
        <v>1.49</v>
      </c>
    </row>
    <row r="299" spans="1:11" s="14" customFormat="1" ht="14.25" thickTop="1" thickBot="1" x14ac:dyDescent="0.25">
      <c r="A299" s="96">
        <v>43815</v>
      </c>
      <c r="B299" s="7">
        <f t="shared" si="318"/>
        <v>0.62732813008130084</v>
      </c>
      <c r="C299" s="7">
        <v>0.48568</v>
      </c>
      <c r="D299" s="7">
        <f t="shared" si="319"/>
        <v>0.25599186991869921</v>
      </c>
      <c r="E299" s="7">
        <v>1.369</v>
      </c>
      <c r="F299" s="6"/>
      <c r="G299" s="96">
        <v>43815</v>
      </c>
      <c r="H299" s="7">
        <f t="shared" si="320"/>
        <v>0.5614850406504065</v>
      </c>
      <c r="I299" s="7">
        <v>0.64258000000000004</v>
      </c>
      <c r="J299" s="7">
        <f t="shared" si="321"/>
        <v>0.27693495934959356</v>
      </c>
      <c r="K299" s="7">
        <v>1.4810000000000001</v>
      </c>
    </row>
    <row r="300" spans="1:11" s="14" customFormat="1" ht="14.25" thickTop="1" thickBot="1" x14ac:dyDescent="0.25">
      <c r="A300" s="96">
        <v>43808</v>
      </c>
      <c r="B300" s="7">
        <f t="shared" si="318"/>
        <v>0.62651512195121961</v>
      </c>
      <c r="C300" s="7">
        <v>0.48568</v>
      </c>
      <c r="D300" s="7">
        <f t="shared" si="319"/>
        <v>0.25580487804878049</v>
      </c>
      <c r="E300" s="7">
        <v>1.3680000000000001</v>
      </c>
      <c r="F300" s="6"/>
      <c r="G300" s="96">
        <v>43808</v>
      </c>
      <c r="H300" s="7">
        <f t="shared" si="320"/>
        <v>0.56473707317073185</v>
      </c>
      <c r="I300" s="7">
        <v>0.64258000000000004</v>
      </c>
      <c r="J300" s="7">
        <f t="shared" si="321"/>
        <v>0.27768292682926832</v>
      </c>
      <c r="K300" s="7">
        <v>1.4850000000000001</v>
      </c>
    </row>
    <row r="301" spans="1:11" s="14" customFormat="1" ht="14.25" thickTop="1" thickBot="1" x14ac:dyDescent="0.25">
      <c r="A301" s="96">
        <v>43801</v>
      </c>
      <c r="B301" s="7">
        <f t="shared" si="318"/>
        <v>0.62488910569105693</v>
      </c>
      <c r="C301" s="7">
        <v>0.48568</v>
      </c>
      <c r="D301" s="7">
        <f t="shared" si="319"/>
        <v>0.25543089430894311</v>
      </c>
      <c r="E301" s="7">
        <v>1.3660000000000001</v>
      </c>
      <c r="F301" s="6"/>
      <c r="G301" s="96">
        <v>43801</v>
      </c>
      <c r="H301" s="7">
        <f t="shared" si="320"/>
        <v>0.56880211382113821</v>
      </c>
      <c r="I301" s="7">
        <v>0.64258000000000004</v>
      </c>
      <c r="J301" s="7">
        <f t="shared" si="321"/>
        <v>0.2786178861788618</v>
      </c>
      <c r="K301" s="7">
        <v>1.49</v>
      </c>
    </row>
    <row r="302" spans="1:11" s="14" customFormat="1" ht="14.25" thickTop="1" thickBot="1" x14ac:dyDescent="0.25">
      <c r="A302" s="96">
        <v>43794</v>
      </c>
      <c r="B302" s="7">
        <f t="shared" si="318"/>
        <v>0.62326308943089426</v>
      </c>
      <c r="C302" s="7">
        <v>0.48568</v>
      </c>
      <c r="D302" s="7">
        <f t="shared" si="319"/>
        <v>0.25505691056910573</v>
      </c>
      <c r="E302" s="7">
        <v>1.3640000000000001</v>
      </c>
      <c r="F302" s="6"/>
      <c r="G302" s="96">
        <v>43794</v>
      </c>
      <c r="H302" s="7">
        <f t="shared" si="320"/>
        <v>0.56636308943089431</v>
      </c>
      <c r="I302" s="7">
        <v>0.64258000000000004</v>
      </c>
      <c r="J302" s="7">
        <f t="shared" si="321"/>
        <v>0.2780569105691057</v>
      </c>
      <c r="K302" s="7">
        <v>1.4870000000000001</v>
      </c>
    </row>
    <row r="303" spans="1:11" s="14" customFormat="1" ht="14.25" thickTop="1" thickBot="1" x14ac:dyDescent="0.25">
      <c r="A303" s="96">
        <v>43787</v>
      </c>
      <c r="B303" s="7">
        <f t="shared" si="318"/>
        <v>0.62570211382113816</v>
      </c>
      <c r="C303" s="7">
        <v>0.48568</v>
      </c>
      <c r="D303" s="7">
        <f t="shared" si="319"/>
        <v>0.25561788617886183</v>
      </c>
      <c r="E303" s="7">
        <v>1.367</v>
      </c>
      <c r="F303" s="6"/>
      <c r="G303" s="96">
        <v>43787</v>
      </c>
      <c r="H303" s="7">
        <f t="shared" si="320"/>
        <v>0.57286715447154479</v>
      </c>
      <c r="I303" s="7">
        <v>0.64258000000000004</v>
      </c>
      <c r="J303" s="7">
        <f t="shared" si="321"/>
        <v>0.27955284552845533</v>
      </c>
      <c r="K303" s="7">
        <v>1.4950000000000001</v>
      </c>
    </row>
    <row r="304" spans="1:11" s="14" customFormat="1" ht="14.25" thickTop="1" thickBot="1" x14ac:dyDescent="0.25">
      <c r="A304" s="96">
        <v>43780</v>
      </c>
      <c r="B304" s="7">
        <f t="shared" si="318"/>
        <v>0.62407609756097571</v>
      </c>
      <c r="C304" s="7">
        <v>0.48568</v>
      </c>
      <c r="D304" s="7">
        <f t="shared" si="319"/>
        <v>0.25524390243902439</v>
      </c>
      <c r="E304" s="7">
        <v>1.365</v>
      </c>
      <c r="F304" s="6"/>
      <c r="G304" s="96">
        <v>43780</v>
      </c>
      <c r="H304" s="7">
        <f t="shared" si="320"/>
        <v>0.57449317073170747</v>
      </c>
      <c r="I304" s="7">
        <v>0.64258000000000004</v>
      </c>
      <c r="J304" s="7">
        <f t="shared" si="321"/>
        <v>0.27992682926829271</v>
      </c>
      <c r="K304" s="7">
        <v>1.4970000000000001</v>
      </c>
    </row>
    <row r="305" spans="1:11" s="14" customFormat="1" ht="14.25" thickTop="1" thickBot="1" x14ac:dyDescent="0.25">
      <c r="A305" s="96">
        <v>43773</v>
      </c>
      <c r="B305" s="7">
        <f t="shared" si="318"/>
        <v>0.62407609756097571</v>
      </c>
      <c r="C305" s="7">
        <v>0.48568</v>
      </c>
      <c r="D305" s="7">
        <f t="shared" si="319"/>
        <v>0.25524390243902439</v>
      </c>
      <c r="E305" s="7">
        <v>1.365</v>
      </c>
      <c r="F305" s="6"/>
      <c r="G305" s="96">
        <v>43773</v>
      </c>
      <c r="H305" s="7">
        <f t="shared" si="320"/>
        <v>0.56229804878048772</v>
      </c>
      <c r="I305" s="7">
        <v>0.64258000000000004</v>
      </c>
      <c r="J305" s="7">
        <f t="shared" si="321"/>
        <v>0.27712195121951222</v>
      </c>
      <c r="K305" s="7">
        <v>1.482</v>
      </c>
    </row>
    <row r="306" spans="1:11" s="14" customFormat="1" ht="14.25" thickTop="1" thickBot="1" x14ac:dyDescent="0.25">
      <c r="A306" s="96">
        <v>43766</v>
      </c>
      <c r="B306" s="7">
        <f t="shared" si="318"/>
        <v>0.62245008130081303</v>
      </c>
      <c r="C306" s="7">
        <v>0.48568</v>
      </c>
      <c r="D306" s="7">
        <f t="shared" si="319"/>
        <v>0.25486991869918701</v>
      </c>
      <c r="E306" s="7">
        <v>1.363</v>
      </c>
      <c r="F306" s="6"/>
      <c r="G306" s="96">
        <v>43766</v>
      </c>
      <c r="H306" s="7">
        <f t="shared" si="320"/>
        <v>0.55579398373983724</v>
      </c>
      <c r="I306" s="7">
        <v>0.64258000000000004</v>
      </c>
      <c r="J306" s="7">
        <f t="shared" si="321"/>
        <v>0.27562601626016259</v>
      </c>
      <c r="K306" s="7">
        <v>1.474</v>
      </c>
    </row>
    <row r="307" spans="1:11" s="14" customFormat="1" ht="14.25" thickTop="1" thickBot="1" x14ac:dyDescent="0.25">
      <c r="A307" s="96">
        <v>43759</v>
      </c>
      <c r="B307" s="7">
        <f t="shared" si="318"/>
        <v>0.62407609756097571</v>
      </c>
      <c r="C307" s="7">
        <v>0.48568</v>
      </c>
      <c r="D307" s="7">
        <f t="shared" si="319"/>
        <v>0.25524390243902439</v>
      </c>
      <c r="E307" s="7">
        <v>1.365</v>
      </c>
      <c r="F307" s="6"/>
      <c r="G307" s="96">
        <v>43759</v>
      </c>
      <c r="H307" s="7">
        <f t="shared" si="320"/>
        <v>0.55660699186991869</v>
      </c>
      <c r="I307" s="7">
        <v>0.64258000000000004</v>
      </c>
      <c r="J307" s="7">
        <f t="shared" si="321"/>
        <v>0.27581300813008136</v>
      </c>
      <c r="K307" s="7">
        <v>1.4750000000000001</v>
      </c>
    </row>
    <row r="308" spans="1:11" s="14" customFormat="1" ht="14.25" thickTop="1" thickBot="1" x14ac:dyDescent="0.25">
      <c r="A308" s="96">
        <v>43752</v>
      </c>
      <c r="B308" s="7">
        <f t="shared" si="318"/>
        <v>0.62326308943089426</v>
      </c>
      <c r="C308" s="7">
        <v>0.48568</v>
      </c>
      <c r="D308" s="7">
        <f t="shared" si="319"/>
        <v>0.25505691056910573</v>
      </c>
      <c r="E308" s="7">
        <v>1.3640000000000001</v>
      </c>
      <c r="F308" s="6"/>
      <c r="G308" s="96">
        <v>43752</v>
      </c>
      <c r="H308" s="7">
        <f t="shared" si="320"/>
        <v>0.56636308943089431</v>
      </c>
      <c r="I308" s="7">
        <v>0.64258000000000004</v>
      </c>
      <c r="J308" s="7">
        <f t="shared" si="321"/>
        <v>0.2780569105691057</v>
      </c>
      <c r="K308" s="7">
        <v>1.4870000000000001</v>
      </c>
    </row>
    <row r="309" spans="1:11" s="14" customFormat="1" ht="14.25" thickTop="1" thickBot="1" x14ac:dyDescent="0.25">
      <c r="A309" s="96">
        <v>43745</v>
      </c>
      <c r="B309" s="7">
        <f t="shared" si="318"/>
        <v>0.62976715447154474</v>
      </c>
      <c r="C309" s="7">
        <v>0.48568</v>
      </c>
      <c r="D309" s="7">
        <f t="shared" si="319"/>
        <v>0.25655284552845536</v>
      </c>
      <c r="E309" s="7">
        <v>1.3720000000000001</v>
      </c>
      <c r="F309" s="6"/>
      <c r="G309" s="96">
        <v>43745</v>
      </c>
      <c r="H309" s="7">
        <f t="shared" si="320"/>
        <v>0.57124113821138212</v>
      </c>
      <c r="I309" s="7">
        <v>0.64258000000000004</v>
      </c>
      <c r="J309" s="7">
        <f t="shared" si="321"/>
        <v>0.27917886178861789</v>
      </c>
      <c r="K309" s="7">
        <v>1.4930000000000001</v>
      </c>
    </row>
    <row r="310" spans="1:11" s="14" customFormat="1" ht="14.25" thickTop="1" thickBot="1" x14ac:dyDescent="0.25">
      <c r="A310" s="96">
        <v>43738</v>
      </c>
      <c r="B310" s="7">
        <f t="shared" si="318"/>
        <v>0.63789723577235768</v>
      </c>
      <c r="C310" s="7">
        <v>0.48568</v>
      </c>
      <c r="D310" s="7">
        <f t="shared" si="319"/>
        <v>0.25842276422764227</v>
      </c>
      <c r="E310" s="7">
        <v>1.3819999999999999</v>
      </c>
      <c r="F310" s="6"/>
      <c r="G310" s="96">
        <v>43738</v>
      </c>
      <c r="H310" s="7">
        <f t="shared" si="320"/>
        <v>0.57693219512195115</v>
      </c>
      <c r="I310" s="7">
        <v>0.64258000000000004</v>
      </c>
      <c r="J310" s="7">
        <f t="shared" si="321"/>
        <v>0.28048780487804881</v>
      </c>
      <c r="K310" s="7">
        <v>1.5</v>
      </c>
    </row>
    <row r="311" spans="1:11" s="14" customFormat="1" ht="14.25" thickTop="1" thickBot="1" x14ac:dyDescent="0.25">
      <c r="A311" s="96">
        <v>43731</v>
      </c>
      <c r="B311" s="7">
        <f t="shared" si="318"/>
        <v>0.63871024390243891</v>
      </c>
      <c r="C311" s="7">
        <v>0.48568</v>
      </c>
      <c r="D311" s="7">
        <f t="shared" si="319"/>
        <v>0.25860975609756104</v>
      </c>
      <c r="E311" s="7">
        <v>1.383</v>
      </c>
      <c r="F311" s="6"/>
      <c r="G311" s="96">
        <v>43731</v>
      </c>
      <c r="H311" s="7">
        <f t="shared" si="320"/>
        <v>0.57855821138211383</v>
      </c>
      <c r="I311" s="7">
        <v>0.64258000000000004</v>
      </c>
      <c r="J311" s="7">
        <f t="shared" si="321"/>
        <v>0.28086178861788619</v>
      </c>
      <c r="K311" s="7">
        <v>1.502</v>
      </c>
    </row>
    <row r="312" spans="1:11" s="14" customFormat="1" ht="14.25" thickTop="1" thickBot="1" x14ac:dyDescent="0.25">
      <c r="A312" s="96">
        <v>43724</v>
      </c>
      <c r="B312" s="7">
        <f t="shared" si="318"/>
        <v>0.62001105691056912</v>
      </c>
      <c r="C312" s="7">
        <v>0.48568</v>
      </c>
      <c r="D312" s="7">
        <f t="shared" si="319"/>
        <v>0.25430894308943092</v>
      </c>
      <c r="E312" s="7">
        <v>1.36</v>
      </c>
      <c r="F312" s="6"/>
      <c r="G312" s="96">
        <v>43724</v>
      </c>
      <c r="H312" s="7">
        <f t="shared" si="320"/>
        <v>0.55823300813008137</v>
      </c>
      <c r="I312" s="7">
        <v>0.64258000000000004</v>
      </c>
      <c r="J312" s="7">
        <f t="shared" si="321"/>
        <v>0.27618699186991869</v>
      </c>
      <c r="K312" s="7">
        <v>1.4770000000000001</v>
      </c>
    </row>
    <row r="313" spans="1:11" s="14" customFormat="1" ht="14.25" thickTop="1" thickBot="1" x14ac:dyDescent="0.25">
      <c r="A313" s="96">
        <v>43717</v>
      </c>
      <c r="B313" s="7">
        <f t="shared" si="318"/>
        <v>0.6053769105691057</v>
      </c>
      <c r="C313" s="7">
        <v>0.48568</v>
      </c>
      <c r="D313" s="7">
        <f t="shared" si="319"/>
        <v>0.25094308943089433</v>
      </c>
      <c r="E313" s="7">
        <v>1.3420000000000001</v>
      </c>
      <c r="F313" s="6"/>
      <c r="G313" s="96">
        <v>43717</v>
      </c>
      <c r="H313" s="7">
        <f t="shared" si="320"/>
        <v>0.56067203252032505</v>
      </c>
      <c r="I313" s="7">
        <v>0.64258000000000004</v>
      </c>
      <c r="J313" s="7">
        <f t="shared" si="321"/>
        <v>0.27674796747967484</v>
      </c>
      <c r="K313" s="7">
        <v>1.48</v>
      </c>
    </row>
    <row r="314" spans="1:11" s="14" customFormat="1" ht="14.25" thickTop="1" thickBot="1" x14ac:dyDescent="0.25">
      <c r="A314" s="96">
        <v>43710</v>
      </c>
      <c r="B314" s="7">
        <f t="shared" si="318"/>
        <v>0.59968585365853666</v>
      </c>
      <c r="C314" s="7">
        <v>0.48568</v>
      </c>
      <c r="D314" s="7">
        <f t="shared" si="319"/>
        <v>0.24963414634146341</v>
      </c>
      <c r="E314" s="7">
        <v>1.335</v>
      </c>
      <c r="F314" s="6"/>
      <c r="G314" s="96">
        <v>43710</v>
      </c>
      <c r="H314" s="7">
        <f t="shared" si="320"/>
        <v>0.56229804878048772</v>
      </c>
      <c r="I314" s="7">
        <v>0.64258000000000004</v>
      </c>
      <c r="J314" s="7">
        <f t="shared" si="321"/>
        <v>0.27712195121951222</v>
      </c>
      <c r="K314" s="7">
        <v>1.482</v>
      </c>
    </row>
    <row r="315" spans="1:11" s="14" customFormat="1" ht="14.25" thickTop="1" thickBot="1" x14ac:dyDescent="0.25">
      <c r="A315" s="96">
        <v>43703</v>
      </c>
      <c r="B315" s="7">
        <f t="shared" si="318"/>
        <v>0.59887284552845521</v>
      </c>
      <c r="C315" s="7">
        <v>0.48568</v>
      </c>
      <c r="D315" s="7">
        <f t="shared" si="319"/>
        <v>0.24944715447154475</v>
      </c>
      <c r="E315" s="7">
        <v>1.3340000000000001</v>
      </c>
      <c r="F315" s="6"/>
      <c r="G315" s="96">
        <v>43703</v>
      </c>
      <c r="H315" s="7">
        <f t="shared" si="320"/>
        <v>0.56636308943089431</v>
      </c>
      <c r="I315" s="7">
        <v>0.64258000000000004</v>
      </c>
      <c r="J315" s="7">
        <f t="shared" si="321"/>
        <v>0.2780569105691057</v>
      </c>
      <c r="K315" s="7">
        <v>1.4870000000000001</v>
      </c>
    </row>
    <row r="316" spans="1:11" s="14" customFormat="1" ht="14.25" thickTop="1" thickBot="1" x14ac:dyDescent="0.25">
      <c r="A316" s="96">
        <v>43697</v>
      </c>
      <c r="B316" s="7">
        <f t="shared" si="318"/>
        <v>0.59480780487804885</v>
      </c>
      <c r="C316" s="7">
        <v>0.48568</v>
      </c>
      <c r="D316" s="7">
        <f t="shared" si="319"/>
        <v>0.24851219512195122</v>
      </c>
      <c r="E316" s="7">
        <v>1.329</v>
      </c>
      <c r="F316" s="6"/>
      <c r="G316" s="96">
        <v>43697</v>
      </c>
      <c r="H316" s="7">
        <f t="shared" si="320"/>
        <v>0.56798910569105698</v>
      </c>
      <c r="I316" s="7">
        <v>0.64258000000000004</v>
      </c>
      <c r="J316" s="7">
        <f t="shared" si="321"/>
        <v>0.27843089430894313</v>
      </c>
      <c r="K316" s="7">
        <v>1.4890000000000001</v>
      </c>
    </row>
    <row r="317" spans="1:11" s="14" customFormat="1" ht="14.25" thickTop="1" thickBot="1" x14ac:dyDescent="0.25">
      <c r="A317" s="96">
        <v>43690</v>
      </c>
      <c r="B317" s="7">
        <f t="shared" si="318"/>
        <v>0.60456390243902447</v>
      </c>
      <c r="C317" s="7">
        <v>0.48568</v>
      </c>
      <c r="D317" s="7">
        <f t="shared" si="319"/>
        <v>0.25075609756097561</v>
      </c>
      <c r="E317" s="7">
        <v>1.341</v>
      </c>
      <c r="F317" s="6"/>
      <c r="G317" s="96">
        <v>43690</v>
      </c>
      <c r="H317" s="7">
        <f t="shared" si="320"/>
        <v>0.58099723577235751</v>
      </c>
      <c r="I317" s="7">
        <v>0.64258000000000004</v>
      </c>
      <c r="J317" s="7">
        <f t="shared" si="321"/>
        <v>0.28142276422764229</v>
      </c>
      <c r="K317" s="7">
        <v>1.5049999999999999</v>
      </c>
    </row>
    <row r="318" spans="1:11" s="14" customFormat="1" ht="14.25" thickTop="1" thickBot="1" x14ac:dyDescent="0.25">
      <c r="A318" s="96">
        <v>43682</v>
      </c>
      <c r="B318" s="7">
        <f t="shared" si="318"/>
        <v>0.61513300813008132</v>
      </c>
      <c r="C318" s="7">
        <v>0.48568</v>
      </c>
      <c r="D318" s="7">
        <f t="shared" si="319"/>
        <v>0.25318699186991872</v>
      </c>
      <c r="E318" s="7">
        <v>1.3540000000000001</v>
      </c>
      <c r="F318" s="6"/>
      <c r="G318" s="96">
        <v>43682</v>
      </c>
      <c r="H318" s="7">
        <f t="shared" si="320"/>
        <v>0.59319235772357726</v>
      </c>
      <c r="I318" s="7">
        <v>0.64258000000000004</v>
      </c>
      <c r="J318" s="7">
        <f t="shared" si="321"/>
        <v>0.28422764227642278</v>
      </c>
      <c r="K318" s="7">
        <v>1.52</v>
      </c>
    </row>
    <row r="319" spans="1:11" s="14" customFormat="1" ht="14.25" thickTop="1" thickBot="1" x14ac:dyDescent="0.25">
      <c r="A319" s="96">
        <v>43675</v>
      </c>
      <c r="B319" s="7">
        <f t="shared" si="318"/>
        <v>0.61188097560975618</v>
      </c>
      <c r="C319" s="7">
        <v>0.48568</v>
      </c>
      <c r="D319" s="7">
        <f t="shared" si="319"/>
        <v>0.25243902439024396</v>
      </c>
      <c r="E319" s="7">
        <v>1.35</v>
      </c>
      <c r="F319" s="6"/>
      <c r="G319" s="96">
        <v>43675</v>
      </c>
      <c r="H319" s="7">
        <f t="shared" si="320"/>
        <v>0.5899403252032519</v>
      </c>
      <c r="I319" s="7">
        <v>0.64258000000000004</v>
      </c>
      <c r="J319" s="7">
        <f t="shared" si="321"/>
        <v>0.28347967479674802</v>
      </c>
      <c r="K319" s="7">
        <v>1.516</v>
      </c>
    </row>
    <row r="320" spans="1:11" s="14" customFormat="1" ht="14.25" thickTop="1" thickBot="1" x14ac:dyDescent="0.25">
      <c r="A320" s="96">
        <v>43669</v>
      </c>
      <c r="B320" s="7">
        <f t="shared" si="318"/>
        <v>0.61188097560975618</v>
      </c>
      <c r="C320" s="7">
        <v>0.48568</v>
      </c>
      <c r="D320" s="7">
        <f t="shared" si="319"/>
        <v>0.25243902439024396</v>
      </c>
      <c r="E320" s="7">
        <v>1.35</v>
      </c>
      <c r="F320" s="6"/>
      <c r="G320" s="96">
        <v>43669</v>
      </c>
      <c r="H320" s="7">
        <f t="shared" si="320"/>
        <v>0.59725739837398362</v>
      </c>
      <c r="I320" s="7">
        <v>0.64258000000000004</v>
      </c>
      <c r="J320" s="7">
        <f t="shared" si="321"/>
        <v>0.28516260162601625</v>
      </c>
      <c r="K320" s="7">
        <v>1.5249999999999999</v>
      </c>
    </row>
    <row r="321" spans="1:12" s="14" customFormat="1" ht="14.25" thickTop="1" thickBot="1" x14ac:dyDescent="0.25">
      <c r="A321" s="96">
        <v>43662</v>
      </c>
      <c r="B321" s="7">
        <f t="shared" si="318"/>
        <v>0.60862894308943083</v>
      </c>
      <c r="C321" s="7">
        <v>0.48568</v>
      </c>
      <c r="D321" s="7">
        <f t="shared" si="319"/>
        <v>0.25169105691056914</v>
      </c>
      <c r="E321" s="7">
        <v>1.3460000000000001</v>
      </c>
      <c r="F321" s="6"/>
      <c r="G321" s="96">
        <v>43662</v>
      </c>
      <c r="H321" s="7">
        <f t="shared" si="320"/>
        <v>0.59400536585365848</v>
      </c>
      <c r="I321" s="7">
        <v>0.64258000000000004</v>
      </c>
      <c r="J321" s="7">
        <f t="shared" si="321"/>
        <v>0.28441463414634144</v>
      </c>
      <c r="K321" s="7">
        <v>1.5209999999999999</v>
      </c>
    </row>
    <row r="322" spans="1:12" s="14" customFormat="1" ht="14.25" thickTop="1" thickBot="1" x14ac:dyDescent="0.25">
      <c r="A322" s="96">
        <v>43654</v>
      </c>
      <c r="B322" s="7">
        <f t="shared" si="318"/>
        <v>0.60456390243902447</v>
      </c>
      <c r="C322" s="7">
        <v>0.48568</v>
      </c>
      <c r="D322" s="7">
        <f t="shared" si="319"/>
        <v>0.25075609756097561</v>
      </c>
      <c r="E322" s="7">
        <v>1.341</v>
      </c>
      <c r="F322" s="6"/>
      <c r="G322" s="96">
        <v>43654</v>
      </c>
      <c r="H322" s="7">
        <f t="shared" si="320"/>
        <v>0.58181024390243896</v>
      </c>
      <c r="I322" s="7">
        <v>0.64258000000000004</v>
      </c>
      <c r="J322" s="7">
        <f t="shared" si="321"/>
        <v>0.281609756097561</v>
      </c>
      <c r="K322" s="7">
        <v>1.506</v>
      </c>
    </row>
    <row r="323" spans="1:12" s="14" customFormat="1" ht="14.25" thickTop="1" thickBot="1" x14ac:dyDescent="0.25">
      <c r="A323" s="96">
        <v>43647</v>
      </c>
      <c r="B323" s="7">
        <f t="shared" si="318"/>
        <v>0.60212487804878057</v>
      </c>
      <c r="C323" s="7">
        <v>0.48568</v>
      </c>
      <c r="D323" s="7">
        <f t="shared" si="319"/>
        <v>0.25019512195121951</v>
      </c>
      <c r="E323" s="7">
        <v>1.3380000000000001</v>
      </c>
      <c r="F323" s="6"/>
      <c r="G323" s="96">
        <v>43647</v>
      </c>
      <c r="H323" s="7">
        <f t="shared" si="320"/>
        <v>0.57449317073170747</v>
      </c>
      <c r="I323" s="7">
        <v>0.64258000000000004</v>
      </c>
      <c r="J323" s="7">
        <f t="shared" si="321"/>
        <v>0.27992682926829271</v>
      </c>
      <c r="K323" s="7">
        <v>1.4970000000000001</v>
      </c>
    </row>
    <row r="324" spans="1:12" s="14" customFormat="1" ht="14.25" thickTop="1" thickBot="1" x14ac:dyDescent="0.25">
      <c r="A324" s="96">
        <v>43640</v>
      </c>
      <c r="B324" s="7">
        <f t="shared" si="318"/>
        <v>0.59318178861788617</v>
      </c>
      <c r="C324" s="7">
        <v>0.48568</v>
      </c>
      <c r="D324" s="7">
        <f t="shared" si="319"/>
        <v>0.24813821138211381</v>
      </c>
      <c r="E324" s="7">
        <v>1.327</v>
      </c>
      <c r="F324" s="6"/>
      <c r="G324" s="96">
        <v>43640</v>
      </c>
      <c r="H324" s="7">
        <f t="shared" si="320"/>
        <v>0.56717609756097553</v>
      </c>
      <c r="I324" s="7">
        <v>0.64258000000000004</v>
      </c>
      <c r="J324" s="7">
        <f t="shared" si="321"/>
        <v>0.27824390243902436</v>
      </c>
      <c r="K324" s="7">
        <v>1.488</v>
      </c>
    </row>
    <row r="325" spans="1:12" s="14" customFormat="1" ht="14.25" thickTop="1" thickBot="1" x14ac:dyDescent="0.25">
      <c r="A325" s="96">
        <v>43633</v>
      </c>
      <c r="B325" s="7">
        <f t="shared" si="318"/>
        <v>0.58992975609756104</v>
      </c>
      <c r="C325" s="7">
        <v>0.48568</v>
      </c>
      <c r="D325" s="7">
        <f t="shared" si="319"/>
        <v>0.24739024390243902</v>
      </c>
      <c r="E325" s="7">
        <v>1.323</v>
      </c>
      <c r="F325" s="6"/>
      <c r="G325" s="96">
        <v>43633</v>
      </c>
      <c r="H325" s="7">
        <f t="shared" si="320"/>
        <v>0.57042813008130067</v>
      </c>
      <c r="I325" s="7">
        <v>0.64258000000000004</v>
      </c>
      <c r="J325" s="7">
        <f t="shared" si="321"/>
        <v>0.27899186991869923</v>
      </c>
      <c r="K325" s="7">
        <v>1.492</v>
      </c>
    </row>
    <row r="326" spans="1:12" s="14" customFormat="1" ht="14.25" thickTop="1" thickBot="1" x14ac:dyDescent="0.25">
      <c r="A326" s="96">
        <v>43626</v>
      </c>
      <c r="B326" s="7">
        <f t="shared" si="318"/>
        <v>0.60293788617886179</v>
      </c>
      <c r="C326" s="7">
        <v>0.48568</v>
      </c>
      <c r="D326" s="7">
        <f t="shared" si="319"/>
        <v>0.25038211382113823</v>
      </c>
      <c r="E326" s="7">
        <v>1.339</v>
      </c>
      <c r="F326" s="16"/>
      <c r="G326" s="96">
        <v>43626</v>
      </c>
      <c r="H326" s="7">
        <f t="shared" si="320"/>
        <v>0.59644439024390239</v>
      </c>
      <c r="I326" s="7">
        <v>0.64258000000000004</v>
      </c>
      <c r="J326" s="7">
        <f t="shared" si="321"/>
        <v>0.28497560975609754</v>
      </c>
      <c r="K326" s="7">
        <v>1.524</v>
      </c>
      <c r="L326" s="16"/>
    </row>
    <row r="327" spans="1:12" s="14" customFormat="1" ht="14.25" thickTop="1" thickBot="1" x14ac:dyDescent="0.25">
      <c r="A327" s="96">
        <v>43619</v>
      </c>
      <c r="B327" s="7">
        <f t="shared" si="318"/>
        <v>0.63139317073170742</v>
      </c>
      <c r="C327" s="7">
        <v>0.48568</v>
      </c>
      <c r="D327" s="7">
        <f t="shared" si="319"/>
        <v>0.25692682926829269</v>
      </c>
      <c r="E327" s="7">
        <v>1.3740000000000001</v>
      </c>
      <c r="F327" s="16"/>
      <c r="G327" s="96">
        <v>43619</v>
      </c>
      <c r="H327" s="7">
        <f t="shared" si="320"/>
        <v>0.63384276422764219</v>
      </c>
      <c r="I327" s="7">
        <v>0.64258000000000004</v>
      </c>
      <c r="J327" s="7">
        <f t="shared" si="321"/>
        <v>0.29357723577235778</v>
      </c>
      <c r="K327" s="7">
        <v>1.57</v>
      </c>
      <c r="L327" s="16"/>
    </row>
    <row r="328" spans="1:12" s="14" customFormat="1" ht="14.25" thickTop="1" thickBot="1" x14ac:dyDescent="0.25">
      <c r="A328" s="96">
        <v>43613</v>
      </c>
      <c r="B328" s="7">
        <f t="shared" si="318"/>
        <v>0.64927934959349576</v>
      </c>
      <c r="C328" s="7">
        <v>0.48568</v>
      </c>
      <c r="D328" s="7">
        <f t="shared" si="319"/>
        <v>0.26104065040650404</v>
      </c>
      <c r="E328" s="7">
        <v>1.3959999999999999</v>
      </c>
      <c r="F328" s="16"/>
      <c r="G328" s="96">
        <v>43613</v>
      </c>
      <c r="H328" s="7">
        <f t="shared" si="320"/>
        <v>0.64278585365853658</v>
      </c>
      <c r="I328" s="7">
        <v>0.64258000000000004</v>
      </c>
      <c r="J328" s="7">
        <f t="shared" si="321"/>
        <v>0.2956341463414634</v>
      </c>
      <c r="K328" s="7">
        <v>1.581</v>
      </c>
      <c r="L328" s="16"/>
    </row>
    <row r="329" spans="1:12" s="14" customFormat="1" ht="14.25" thickTop="1" thickBot="1" x14ac:dyDescent="0.25">
      <c r="A329" s="96">
        <v>43605</v>
      </c>
      <c r="B329" s="7">
        <f t="shared" si="318"/>
        <v>0.65009235772357721</v>
      </c>
      <c r="C329" s="7">
        <v>0.48568</v>
      </c>
      <c r="D329" s="7">
        <f t="shared" si="319"/>
        <v>0.26122764227642281</v>
      </c>
      <c r="E329" s="7">
        <v>1.397</v>
      </c>
      <c r="F329" s="16"/>
      <c r="G329" s="96">
        <v>43605</v>
      </c>
      <c r="H329" s="7">
        <f t="shared" si="320"/>
        <v>0.63465577235772364</v>
      </c>
      <c r="I329" s="7">
        <v>0.64258000000000004</v>
      </c>
      <c r="J329" s="7">
        <f t="shared" si="321"/>
        <v>0.29376422764227639</v>
      </c>
      <c r="K329" s="7">
        <v>1.571</v>
      </c>
      <c r="L329" s="16"/>
    </row>
    <row r="330" spans="1:12" s="14" customFormat="1" ht="14.25" thickTop="1" thickBot="1" x14ac:dyDescent="0.25">
      <c r="A330" s="96">
        <v>43598</v>
      </c>
      <c r="B330" s="7">
        <f t="shared" si="318"/>
        <v>0.64602731707317063</v>
      </c>
      <c r="C330" s="7">
        <v>0.48568</v>
      </c>
      <c r="D330" s="7">
        <f t="shared" si="319"/>
        <v>0.26029268292682928</v>
      </c>
      <c r="E330" s="7">
        <v>1.3919999999999999</v>
      </c>
      <c r="F330" s="16"/>
      <c r="G330" s="96">
        <v>43598</v>
      </c>
      <c r="H330" s="7">
        <f t="shared" si="320"/>
        <v>0.62815170731707315</v>
      </c>
      <c r="I330" s="7">
        <v>0.64258000000000004</v>
      </c>
      <c r="J330" s="7">
        <f t="shared" si="321"/>
        <v>0.29226829268292681</v>
      </c>
      <c r="K330" s="7">
        <v>1.5629999999999999</v>
      </c>
      <c r="L330" s="16"/>
    </row>
    <row r="331" spans="1:12" s="14" customFormat="1" ht="14.25" thickTop="1" thickBot="1" x14ac:dyDescent="0.25">
      <c r="A331" s="96">
        <v>43591</v>
      </c>
      <c r="B331" s="7">
        <f t="shared" si="318"/>
        <v>0.64927934959349576</v>
      </c>
      <c r="C331" s="7">
        <v>0.48568</v>
      </c>
      <c r="D331" s="7">
        <f t="shared" si="319"/>
        <v>0.26104065040650404</v>
      </c>
      <c r="E331" s="7">
        <v>1.3959999999999999</v>
      </c>
      <c r="F331" s="16"/>
      <c r="G331" s="96">
        <v>43591</v>
      </c>
      <c r="H331" s="7">
        <f t="shared" si="320"/>
        <v>0.63628178861788609</v>
      </c>
      <c r="I331" s="7">
        <v>0.64258000000000004</v>
      </c>
      <c r="J331" s="7">
        <f t="shared" si="321"/>
        <v>0.29413821138211382</v>
      </c>
      <c r="K331" s="7">
        <v>1.573</v>
      </c>
      <c r="L331" s="16"/>
    </row>
    <row r="332" spans="1:12" s="14" customFormat="1" ht="14.25" thickTop="1" thickBot="1" x14ac:dyDescent="0.25">
      <c r="A332" s="96">
        <v>43585</v>
      </c>
      <c r="B332" s="7">
        <f t="shared" si="318"/>
        <v>0.64602731707317063</v>
      </c>
      <c r="C332" s="7">
        <v>0.48568</v>
      </c>
      <c r="D332" s="7">
        <f t="shared" si="319"/>
        <v>0.26029268292682928</v>
      </c>
      <c r="E332" s="7">
        <v>1.3919999999999999</v>
      </c>
      <c r="F332" s="16"/>
      <c r="G332" s="96">
        <v>43585</v>
      </c>
      <c r="H332" s="7">
        <f t="shared" si="320"/>
        <v>0.62896471544715438</v>
      </c>
      <c r="I332" s="7">
        <v>0.64258000000000004</v>
      </c>
      <c r="J332" s="7">
        <f t="shared" si="321"/>
        <v>0.29245528455284558</v>
      </c>
      <c r="K332" s="7">
        <v>1.5640000000000001</v>
      </c>
      <c r="L332" s="16"/>
    </row>
    <row r="333" spans="1:12" s="14" customFormat="1" ht="14.25" thickTop="1" thickBot="1" x14ac:dyDescent="0.25">
      <c r="A333" s="96">
        <v>43577</v>
      </c>
      <c r="B333" s="7">
        <f t="shared" si="318"/>
        <v>0.64114926829268282</v>
      </c>
      <c r="C333" s="7">
        <v>0.48568</v>
      </c>
      <c r="D333" s="7">
        <f t="shared" si="319"/>
        <v>0.25917073170731708</v>
      </c>
      <c r="E333" s="7">
        <v>1.3859999999999999</v>
      </c>
      <c r="F333" s="16"/>
      <c r="G333" s="96">
        <v>43577</v>
      </c>
      <c r="H333" s="7">
        <f t="shared" si="320"/>
        <v>0.61839560975609753</v>
      </c>
      <c r="I333" s="7">
        <v>0.64258000000000004</v>
      </c>
      <c r="J333" s="7">
        <f t="shared" si="321"/>
        <v>0.29002439024390242</v>
      </c>
      <c r="K333" s="7">
        <v>1.5509999999999999</v>
      </c>
      <c r="L333" s="16"/>
    </row>
    <row r="334" spans="1:12" s="14" customFormat="1" ht="14.25" thickTop="1" thickBot="1" x14ac:dyDescent="0.25">
      <c r="A334" s="96">
        <v>43570</v>
      </c>
      <c r="B334" s="7">
        <f t="shared" si="318"/>
        <v>0.63871024390243891</v>
      </c>
      <c r="C334" s="7">
        <v>0.48568</v>
      </c>
      <c r="D334" s="7">
        <f t="shared" si="319"/>
        <v>0.25860975609756104</v>
      </c>
      <c r="E334" s="7">
        <v>1.383</v>
      </c>
      <c r="F334" s="16"/>
      <c r="G334" s="96">
        <v>43570</v>
      </c>
      <c r="H334" s="7">
        <f t="shared" si="320"/>
        <v>0.61433056910569095</v>
      </c>
      <c r="I334" s="7">
        <v>0.64258000000000004</v>
      </c>
      <c r="J334" s="7">
        <f t="shared" si="321"/>
        <v>0.28908943089430894</v>
      </c>
      <c r="K334" s="7">
        <v>1.546</v>
      </c>
      <c r="L334" s="16"/>
    </row>
    <row r="335" spans="1:12" s="14" customFormat="1" ht="14.25" thickTop="1" thickBot="1" x14ac:dyDescent="0.25">
      <c r="A335" s="96">
        <v>43563</v>
      </c>
      <c r="B335" s="7">
        <f t="shared" si="318"/>
        <v>0.63139317073170742</v>
      </c>
      <c r="C335" s="7">
        <v>0.48568</v>
      </c>
      <c r="D335" s="7">
        <f t="shared" si="319"/>
        <v>0.25692682926829269</v>
      </c>
      <c r="E335" s="7">
        <v>1.3740000000000001</v>
      </c>
      <c r="F335" s="16"/>
      <c r="G335" s="96">
        <v>43563</v>
      </c>
      <c r="H335" s="7">
        <f t="shared" si="320"/>
        <v>0.59807040650406507</v>
      </c>
      <c r="I335" s="7">
        <v>0.64258000000000004</v>
      </c>
      <c r="J335" s="7">
        <f t="shared" si="321"/>
        <v>0.28534959349593497</v>
      </c>
      <c r="K335" s="7">
        <v>1.526</v>
      </c>
    </row>
    <row r="336" spans="1:12" s="14" customFormat="1" ht="14.25" thickTop="1" thickBot="1" x14ac:dyDescent="0.25">
      <c r="A336" s="96">
        <v>43556</v>
      </c>
      <c r="B336" s="7">
        <f t="shared" si="318"/>
        <v>0.62732813008130084</v>
      </c>
      <c r="C336" s="7">
        <v>0.48568</v>
      </c>
      <c r="D336" s="7">
        <f t="shared" si="319"/>
        <v>0.25599186991869921</v>
      </c>
      <c r="E336" s="7">
        <v>1.369</v>
      </c>
      <c r="F336" s="16"/>
      <c r="G336" s="96">
        <v>43556</v>
      </c>
      <c r="H336" s="7">
        <f t="shared" si="320"/>
        <v>0.58018422764227628</v>
      </c>
      <c r="I336" s="7">
        <v>0.64258000000000004</v>
      </c>
      <c r="J336" s="7">
        <f t="shared" si="321"/>
        <v>0.28123577235772357</v>
      </c>
      <c r="K336" s="7">
        <v>1.504</v>
      </c>
    </row>
    <row r="337" spans="1:11" s="14" customFormat="1" ht="14.25" thickTop="1" thickBot="1" x14ac:dyDescent="0.25">
      <c r="A337" s="96">
        <v>43549</v>
      </c>
      <c r="B337" s="7">
        <f t="shared" ref="B337:B400" si="322">E337-D337-C337</f>
        <v>0.64440130081300795</v>
      </c>
      <c r="C337" s="7">
        <v>0.48568</v>
      </c>
      <c r="D337" s="7">
        <f t="shared" ref="D337:D400" si="323">+E337*0.23/1.23</f>
        <v>0.25991869918699184</v>
      </c>
      <c r="E337" s="7">
        <v>1.39</v>
      </c>
      <c r="F337" s="16"/>
      <c r="G337" s="96">
        <v>43549</v>
      </c>
      <c r="H337" s="7">
        <f t="shared" ref="H337:H400" si="324">K337-J337-I337</f>
        <v>0.56555008130081286</v>
      </c>
      <c r="I337" s="7">
        <v>0.64258000000000004</v>
      </c>
      <c r="J337" s="7">
        <f t="shared" ref="J337:J400" si="325">+K337*0.23/1.23</f>
        <v>0.27786991869918704</v>
      </c>
      <c r="K337" s="7">
        <v>1.486</v>
      </c>
    </row>
    <row r="338" spans="1:11" s="14" customFormat="1" ht="14.25" thickTop="1" thickBot="1" x14ac:dyDescent="0.25">
      <c r="A338" s="96">
        <v>43542</v>
      </c>
      <c r="B338" s="7">
        <f t="shared" si="322"/>
        <v>0.6476533333333333</v>
      </c>
      <c r="C338" s="7">
        <v>0.48568</v>
      </c>
      <c r="D338" s="7">
        <f t="shared" si="323"/>
        <v>0.26066666666666666</v>
      </c>
      <c r="E338" s="7">
        <v>1.3939999999999999</v>
      </c>
      <c r="F338" s="16"/>
      <c r="G338" s="96">
        <v>43542</v>
      </c>
      <c r="H338" s="7">
        <f t="shared" si="324"/>
        <v>0.55335495934959356</v>
      </c>
      <c r="I338" s="7">
        <v>0.64258000000000004</v>
      </c>
      <c r="J338" s="7">
        <f t="shared" si="325"/>
        <v>0.27506504065040654</v>
      </c>
      <c r="K338" s="7">
        <v>1.4710000000000001</v>
      </c>
    </row>
    <row r="339" spans="1:11" s="14" customFormat="1" ht="14.25" thickTop="1" thickBot="1" x14ac:dyDescent="0.25">
      <c r="A339" s="96">
        <v>43535</v>
      </c>
      <c r="B339" s="7">
        <f t="shared" si="322"/>
        <v>0.6476533333333333</v>
      </c>
      <c r="C339" s="7">
        <v>0.48568</v>
      </c>
      <c r="D339" s="7">
        <f t="shared" si="323"/>
        <v>0.26066666666666666</v>
      </c>
      <c r="E339" s="7">
        <v>1.3939999999999999</v>
      </c>
      <c r="F339" s="16"/>
      <c r="G339" s="96">
        <v>43535</v>
      </c>
      <c r="H339" s="7">
        <f t="shared" si="324"/>
        <v>0.54278585365853649</v>
      </c>
      <c r="I339" s="7">
        <v>0.64258000000000004</v>
      </c>
      <c r="J339" s="7">
        <f t="shared" si="325"/>
        <v>0.27263414634146343</v>
      </c>
      <c r="K339" s="7">
        <v>1.458</v>
      </c>
    </row>
    <row r="340" spans="1:11" s="14" customFormat="1" ht="14.25" thickTop="1" thickBot="1" x14ac:dyDescent="0.25">
      <c r="A340" s="96">
        <v>43528</v>
      </c>
      <c r="B340" s="7">
        <f t="shared" si="322"/>
        <v>0.64602731707317063</v>
      </c>
      <c r="C340" s="7">
        <v>0.48568</v>
      </c>
      <c r="D340" s="7">
        <f t="shared" si="323"/>
        <v>0.26029268292682928</v>
      </c>
      <c r="E340" s="7">
        <v>1.3919999999999999</v>
      </c>
      <c r="F340" s="16"/>
      <c r="G340" s="96">
        <v>43528</v>
      </c>
      <c r="H340" s="7">
        <f t="shared" si="324"/>
        <v>0.54034682926829258</v>
      </c>
      <c r="I340" s="7">
        <v>0.64258000000000004</v>
      </c>
      <c r="J340" s="7">
        <f t="shared" si="325"/>
        <v>0.27207317073170739</v>
      </c>
      <c r="K340" s="7">
        <v>1.4550000000000001</v>
      </c>
    </row>
    <row r="341" spans="1:11" s="14" customFormat="1" ht="14.25" thickTop="1" thickBot="1" x14ac:dyDescent="0.25">
      <c r="A341" s="96">
        <v>43521</v>
      </c>
      <c r="B341" s="7">
        <f t="shared" si="322"/>
        <v>0.64114926829268282</v>
      </c>
      <c r="C341" s="7">
        <v>0.48568</v>
      </c>
      <c r="D341" s="7">
        <f t="shared" si="323"/>
        <v>0.25917073170731708</v>
      </c>
      <c r="E341" s="7">
        <v>1.3859999999999999</v>
      </c>
      <c r="F341" s="16"/>
      <c r="G341" s="96">
        <v>43521</v>
      </c>
      <c r="H341" s="7">
        <f t="shared" si="324"/>
        <v>0.53790780487804868</v>
      </c>
      <c r="I341" s="7">
        <v>0.64258000000000004</v>
      </c>
      <c r="J341" s="7">
        <f t="shared" si="325"/>
        <v>0.27151219512195118</v>
      </c>
      <c r="K341" s="7">
        <v>1.452</v>
      </c>
    </row>
    <row r="342" spans="1:11" s="14" customFormat="1" ht="14.25" thickTop="1" thickBot="1" x14ac:dyDescent="0.25">
      <c r="A342" s="96">
        <v>43514</v>
      </c>
      <c r="B342" s="7">
        <f t="shared" si="322"/>
        <v>0.62082406504065035</v>
      </c>
      <c r="C342" s="7">
        <v>0.48568</v>
      </c>
      <c r="D342" s="7">
        <f t="shared" si="323"/>
        <v>0.25449593495934963</v>
      </c>
      <c r="E342" s="7">
        <v>1.361</v>
      </c>
      <c r="F342" s="16"/>
      <c r="G342" s="96">
        <v>43514</v>
      </c>
      <c r="H342" s="7">
        <f t="shared" si="324"/>
        <v>0.51676959349593476</v>
      </c>
      <c r="I342" s="7">
        <v>0.64258000000000004</v>
      </c>
      <c r="J342" s="7">
        <f t="shared" si="325"/>
        <v>0.26665040650406502</v>
      </c>
      <c r="K342" s="7">
        <v>1.4259999999999999</v>
      </c>
    </row>
    <row r="343" spans="1:11" s="14" customFormat="1" ht="14.25" thickTop="1" thickBot="1" x14ac:dyDescent="0.25">
      <c r="A343" s="96">
        <v>43507</v>
      </c>
      <c r="B343" s="7">
        <f t="shared" si="322"/>
        <v>0.61350699186991864</v>
      </c>
      <c r="C343" s="7">
        <v>0.48568</v>
      </c>
      <c r="D343" s="7">
        <f t="shared" si="323"/>
        <v>0.25281300813008134</v>
      </c>
      <c r="E343" s="7">
        <v>1.3520000000000001</v>
      </c>
      <c r="F343" s="16"/>
      <c r="G343" s="96">
        <v>43507</v>
      </c>
      <c r="H343" s="7">
        <f t="shared" si="324"/>
        <v>0.5078265040650406</v>
      </c>
      <c r="I343" s="7">
        <v>0.64258000000000004</v>
      </c>
      <c r="J343" s="7">
        <f t="shared" si="325"/>
        <v>0.26459349593495934</v>
      </c>
      <c r="K343" s="7">
        <v>1.415</v>
      </c>
    </row>
    <row r="344" spans="1:11" s="14" customFormat="1" ht="14.25" thickTop="1" thickBot="1" x14ac:dyDescent="0.25">
      <c r="A344" s="96">
        <v>43500</v>
      </c>
      <c r="B344" s="7">
        <f t="shared" si="322"/>
        <v>0.61025495934959351</v>
      </c>
      <c r="C344" s="7">
        <v>0.48568</v>
      </c>
      <c r="D344" s="7">
        <f t="shared" si="323"/>
        <v>0.25206504065040652</v>
      </c>
      <c r="E344" s="7">
        <v>1.3480000000000001</v>
      </c>
      <c r="F344" s="16"/>
      <c r="G344" s="96">
        <v>43500</v>
      </c>
      <c r="H344" s="7">
        <f t="shared" si="324"/>
        <v>0.50538747967479669</v>
      </c>
      <c r="I344" s="7">
        <v>0.64258000000000004</v>
      </c>
      <c r="J344" s="7">
        <f t="shared" si="325"/>
        <v>0.26403252032520325</v>
      </c>
      <c r="K344" s="7">
        <v>1.4119999999999999</v>
      </c>
    </row>
    <row r="345" spans="1:11" s="14" customFormat="1" ht="14.25" thickTop="1" thickBot="1" x14ac:dyDescent="0.25">
      <c r="A345" s="96">
        <v>43493</v>
      </c>
      <c r="B345" s="7">
        <f t="shared" si="322"/>
        <v>0.6078159349593496</v>
      </c>
      <c r="C345" s="7">
        <v>0.48568</v>
      </c>
      <c r="D345" s="7">
        <f t="shared" si="323"/>
        <v>0.25150406504065043</v>
      </c>
      <c r="E345" s="7">
        <v>1.345</v>
      </c>
      <c r="F345" s="16"/>
      <c r="G345" s="96">
        <v>43493</v>
      </c>
      <c r="H345" s="7">
        <f t="shared" si="324"/>
        <v>0.50620048780487814</v>
      </c>
      <c r="I345" s="7">
        <v>0.64258000000000004</v>
      </c>
      <c r="J345" s="7">
        <f t="shared" si="325"/>
        <v>0.26421951219512196</v>
      </c>
      <c r="K345" s="7">
        <v>1.413</v>
      </c>
    </row>
    <row r="346" spans="1:11" s="14" customFormat="1" ht="14.25" thickTop="1" thickBot="1" x14ac:dyDescent="0.25">
      <c r="A346" s="96">
        <v>43486</v>
      </c>
      <c r="B346" s="7">
        <f t="shared" si="322"/>
        <v>0.60131186991869912</v>
      </c>
      <c r="C346" s="7">
        <v>0.48568</v>
      </c>
      <c r="D346" s="7">
        <f t="shared" si="323"/>
        <v>0.25000813008130079</v>
      </c>
      <c r="E346" s="7">
        <v>1.337</v>
      </c>
      <c r="F346" s="16"/>
      <c r="G346" s="96">
        <v>43486</v>
      </c>
      <c r="H346" s="7">
        <f t="shared" si="324"/>
        <v>0.50457447154471546</v>
      </c>
      <c r="I346" s="7">
        <v>0.64258000000000004</v>
      </c>
      <c r="J346" s="7">
        <f t="shared" si="325"/>
        <v>0.26384552845528458</v>
      </c>
      <c r="K346" s="7">
        <v>1.411</v>
      </c>
    </row>
    <row r="347" spans="1:11" s="14" customFormat="1" ht="14.25" thickTop="1" thickBot="1" x14ac:dyDescent="0.25">
      <c r="A347" s="96">
        <v>43479</v>
      </c>
      <c r="B347" s="7">
        <f t="shared" si="322"/>
        <v>0.5939947967479674</v>
      </c>
      <c r="C347" s="7">
        <v>0.48568</v>
      </c>
      <c r="D347" s="7">
        <f t="shared" si="323"/>
        <v>0.24832520325203256</v>
      </c>
      <c r="E347" s="7">
        <v>1.3280000000000001</v>
      </c>
      <c r="F347" s="16"/>
      <c r="G347" s="96">
        <v>43479</v>
      </c>
      <c r="H347" s="7">
        <f t="shared" si="324"/>
        <v>0.5102655284552845</v>
      </c>
      <c r="I347" s="7">
        <v>0.64258000000000004</v>
      </c>
      <c r="J347" s="7">
        <f t="shared" si="325"/>
        <v>0.26515447154471544</v>
      </c>
      <c r="K347" s="7">
        <v>1.4179999999999999</v>
      </c>
    </row>
    <row r="348" spans="1:11" s="14" customFormat="1" ht="14.25" thickTop="1" thickBot="1" x14ac:dyDescent="0.25">
      <c r="A348" s="96">
        <v>43472</v>
      </c>
      <c r="B348" s="7">
        <f t="shared" si="322"/>
        <v>0.57285658536585371</v>
      </c>
      <c r="C348" s="7">
        <v>0.48568</v>
      </c>
      <c r="D348" s="7">
        <f t="shared" si="323"/>
        <v>0.24346341463414634</v>
      </c>
      <c r="E348" s="7">
        <v>1.302</v>
      </c>
      <c r="F348" s="16"/>
      <c r="G348" s="96">
        <v>43472</v>
      </c>
      <c r="H348" s="7">
        <f t="shared" si="324"/>
        <v>0.49807040650406498</v>
      </c>
      <c r="I348" s="7">
        <v>0.64258000000000004</v>
      </c>
      <c r="J348" s="7">
        <f t="shared" si="325"/>
        <v>0.26234959349593501</v>
      </c>
      <c r="K348" s="7">
        <v>1.403</v>
      </c>
    </row>
    <row r="349" spans="1:11" s="14" customFormat="1" ht="14.25" thickTop="1" thickBot="1" x14ac:dyDescent="0.25">
      <c r="A349" s="96">
        <v>43465</v>
      </c>
      <c r="B349" s="7">
        <f t="shared" si="322"/>
        <v>0.56304634146341459</v>
      </c>
      <c r="C349" s="7">
        <v>0.47110000000000002</v>
      </c>
      <c r="D349" s="7">
        <f t="shared" si="323"/>
        <v>0.23785365853658541</v>
      </c>
      <c r="E349" s="7">
        <v>1.272</v>
      </c>
      <c r="F349" s="16"/>
      <c r="G349" s="96">
        <v>43465</v>
      </c>
      <c r="H349" s="7">
        <f t="shared" si="324"/>
        <v>0.48470243902439036</v>
      </c>
      <c r="I349" s="7">
        <v>0.65920000000000001</v>
      </c>
      <c r="J349" s="7">
        <f t="shared" si="325"/>
        <v>0.26309756097560977</v>
      </c>
      <c r="K349" s="7">
        <v>1.407</v>
      </c>
    </row>
    <row r="350" spans="1:11" s="14" customFormat="1" ht="14.25" thickTop="1" thickBot="1" x14ac:dyDescent="0.25">
      <c r="A350" s="96">
        <v>43458</v>
      </c>
      <c r="B350" s="7">
        <f t="shared" si="322"/>
        <v>0.57768048780487802</v>
      </c>
      <c r="C350" s="7">
        <v>0.47110000000000002</v>
      </c>
      <c r="D350" s="7">
        <f t="shared" si="323"/>
        <v>0.24121951219512197</v>
      </c>
      <c r="E350" s="7">
        <v>1.29</v>
      </c>
      <c r="F350" s="16"/>
      <c r="G350" s="96">
        <v>43458</v>
      </c>
      <c r="H350" s="7">
        <f t="shared" si="324"/>
        <v>0.49608455284552844</v>
      </c>
      <c r="I350" s="7">
        <v>0.65920000000000001</v>
      </c>
      <c r="J350" s="7">
        <f t="shared" si="325"/>
        <v>0.26571544715447154</v>
      </c>
      <c r="K350" s="7">
        <v>1.421</v>
      </c>
    </row>
    <row r="351" spans="1:11" s="14" customFormat="1" ht="14.25" thickTop="1" thickBot="1" x14ac:dyDescent="0.25">
      <c r="A351" s="96">
        <v>43451</v>
      </c>
      <c r="B351" s="7">
        <f t="shared" si="322"/>
        <v>0.59394065040650412</v>
      </c>
      <c r="C351" s="7">
        <v>0.47110000000000002</v>
      </c>
      <c r="D351" s="7">
        <f t="shared" si="323"/>
        <v>0.24495934959349594</v>
      </c>
      <c r="E351" s="7">
        <v>1.31</v>
      </c>
      <c r="F351" s="16"/>
      <c r="G351" s="96">
        <v>43451</v>
      </c>
      <c r="H351" s="7">
        <f t="shared" si="324"/>
        <v>0.50746666666666673</v>
      </c>
      <c r="I351" s="7">
        <v>0.65920000000000001</v>
      </c>
      <c r="J351" s="7">
        <f t="shared" si="325"/>
        <v>0.26833333333333337</v>
      </c>
      <c r="K351" s="7">
        <v>1.4350000000000001</v>
      </c>
    </row>
    <row r="352" spans="1:11" s="14" customFormat="1" ht="14.25" thickTop="1" thickBot="1" x14ac:dyDescent="0.25">
      <c r="A352" s="96">
        <v>43444</v>
      </c>
      <c r="B352" s="7">
        <f t="shared" si="322"/>
        <v>0.59719268292682925</v>
      </c>
      <c r="C352" s="7">
        <v>0.47110000000000002</v>
      </c>
      <c r="D352" s="7">
        <f t="shared" si="323"/>
        <v>0.24570731707317078</v>
      </c>
      <c r="E352" s="7">
        <v>1.3140000000000001</v>
      </c>
      <c r="F352" s="16"/>
      <c r="G352" s="96">
        <v>43444</v>
      </c>
      <c r="H352" s="7">
        <f t="shared" si="324"/>
        <v>0.50746666666666673</v>
      </c>
      <c r="I352" s="7">
        <v>0.65920000000000001</v>
      </c>
      <c r="J352" s="7">
        <f t="shared" si="325"/>
        <v>0.26833333333333337</v>
      </c>
      <c r="K352" s="7">
        <v>1.4350000000000001</v>
      </c>
    </row>
    <row r="353" spans="1:11" s="14" customFormat="1" ht="14.25" thickTop="1" thickBot="1" x14ac:dyDescent="0.25">
      <c r="A353" s="96">
        <v>43437</v>
      </c>
      <c r="B353" s="7">
        <f t="shared" si="322"/>
        <v>0.61101382113821123</v>
      </c>
      <c r="C353" s="7">
        <v>0.47110000000000002</v>
      </c>
      <c r="D353" s="7">
        <f t="shared" si="323"/>
        <v>0.24888617886178863</v>
      </c>
      <c r="E353" s="7">
        <v>1.331</v>
      </c>
      <c r="F353" s="16"/>
      <c r="G353" s="96">
        <v>43437</v>
      </c>
      <c r="H353" s="7">
        <f t="shared" si="324"/>
        <v>0.51803577235772358</v>
      </c>
      <c r="I353" s="7">
        <v>0.65920000000000001</v>
      </c>
      <c r="J353" s="7">
        <f t="shared" si="325"/>
        <v>0.27076422764227642</v>
      </c>
      <c r="K353" s="7">
        <v>1.448</v>
      </c>
    </row>
    <row r="354" spans="1:11" s="14" customFormat="1" ht="14.25" thickTop="1" thickBot="1" x14ac:dyDescent="0.25">
      <c r="A354" s="96">
        <v>43430</v>
      </c>
      <c r="B354" s="7">
        <f t="shared" si="322"/>
        <v>0.63751788617886151</v>
      </c>
      <c r="C354" s="7">
        <v>0.47110000000000002</v>
      </c>
      <c r="D354" s="7">
        <f t="shared" si="323"/>
        <v>0.25498211382113822</v>
      </c>
      <c r="E354" s="7">
        <v>1.3635999999999999</v>
      </c>
      <c r="F354" s="16"/>
      <c r="G354" s="96">
        <v>43430</v>
      </c>
      <c r="H354" s="7">
        <f t="shared" si="324"/>
        <v>0.54519024390243898</v>
      </c>
      <c r="I354" s="7">
        <v>0.65920000000000001</v>
      </c>
      <c r="J354" s="7">
        <f t="shared" si="325"/>
        <v>0.27700975609756101</v>
      </c>
      <c r="K354" s="7">
        <v>1.4814000000000001</v>
      </c>
    </row>
    <row r="355" spans="1:11" s="14" customFormat="1" ht="14.25" thickTop="1" thickBot="1" x14ac:dyDescent="0.25">
      <c r="A355" s="96">
        <v>43423</v>
      </c>
      <c r="B355" s="7">
        <f t="shared" si="322"/>
        <v>0.65979430894308932</v>
      </c>
      <c r="C355" s="7">
        <v>0.47110000000000002</v>
      </c>
      <c r="D355" s="7">
        <f t="shared" si="323"/>
        <v>0.26010569105691056</v>
      </c>
      <c r="E355" s="7">
        <v>1.391</v>
      </c>
      <c r="F355" s="16"/>
      <c r="G355" s="96">
        <v>43423</v>
      </c>
      <c r="H355" s="7">
        <f t="shared" si="324"/>
        <v>0.56925528455284535</v>
      </c>
      <c r="I355" s="7">
        <v>0.65920000000000001</v>
      </c>
      <c r="J355" s="7">
        <f t="shared" si="325"/>
        <v>0.28254471544715448</v>
      </c>
      <c r="K355" s="7">
        <v>1.5109999999999999</v>
      </c>
    </row>
    <row r="356" spans="1:11" s="14" customFormat="1" ht="14.25" thickTop="1" thickBot="1" x14ac:dyDescent="0.25">
      <c r="A356" s="96">
        <v>43416</v>
      </c>
      <c r="B356" s="7">
        <f t="shared" si="322"/>
        <v>0.67003821138211372</v>
      </c>
      <c r="C356" s="7">
        <v>0.47110000000000002</v>
      </c>
      <c r="D356" s="7">
        <f t="shared" si="323"/>
        <v>0.26246178861788616</v>
      </c>
      <c r="E356" s="7">
        <v>1.4036</v>
      </c>
      <c r="F356" s="16"/>
      <c r="G356" s="96">
        <v>43416</v>
      </c>
      <c r="H356" s="7">
        <f t="shared" si="324"/>
        <v>0.58608455284552852</v>
      </c>
      <c r="I356" s="7">
        <v>0.65920000000000001</v>
      </c>
      <c r="J356" s="7">
        <f t="shared" si="325"/>
        <v>0.28641544715447159</v>
      </c>
      <c r="K356" s="7">
        <v>1.5317000000000001</v>
      </c>
    </row>
    <row r="357" spans="1:11" s="14" customFormat="1" ht="15" customHeight="1" thickTop="1" thickBot="1" x14ac:dyDescent="0.25">
      <c r="A357" s="96">
        <v>43409</v>
      </c>
      <c r="B357" s="7">
        <f t="shared" si="322"/>
        <v>0.68255853658536569</v>
      </c>
      <c r="C357" s="7">
        <v>0.47110000000000002</v>
      </c>
      <c r="D357" s="7">
        <f t="shared" si="323"/>
        <v>0.26534146341463422</v>
      </c>
      <c r="E357" s="7">
        <v>1.419</v>
      </c>
      <c r="F357" s="16"/>
      <c r="G357" s="96">
        <v>43409</v>
      </c>
      <c r="H357" s="7">
        <f t="shared" si="324"/>
        <v>0.60340162601626002</v>
      </c>
      <c r="I357" s="7">
        <v>0.65920000000000001</v>
      </c>
      <c r="J357" s="7">
        <f t="shared" si="325"/>
        <v>0.29039837398373985</v>
      </c>
      <c r="K357" s="7">
        <v>1.5529999999999999</v>
      </c>
    </row>
    <row r="358" spans="1:11" s="14" customFormat="1" ht="15" customHeight="1" thickTop="1" thickBot="1" x14ac:dyDescent="0.25">
      <c r="A358" s="96">
        <v>43395</v>
      </c>
      <c r="B358" s="7">
        <f t="shared" si="322"/>
        <v>0.68824959349593473</v>
      </c>
      <c r="C358" s="7">
        <v>0.47110000000000002</v>
      </c>
      <c r="D358" s="7">
        <f t="shared" si="323"/>
        <v>0.26665040650406502</v>
      </c>
      <c r="E358" s="7">
        <v>1.4259999999999999</v>
      </c>
      <c r="F358" s="16"/>
      <c r="G358" s="96">
        <v>43395</v>
      </c>
      <c r="H358" s="7">
        <f t="shared" si="324"/>
        <v>0.62047479674796757</v>
      </c>
      <c r="I358" s="7">
        <v>0.65920000000000001</v>
      </c>
      <c r="J358" s="7">
        <f t="shared" si="325"/>
        <v>0.29432520325203254</v>
      </c>
      <c r="K358" s="7">
        <v>1.5740000000000001</v>
      </c>
    </row>
    <row r="359" spans="1:11" s="14" customFormat="1" ht="15" customHeight="1" thickTop="1" thickBot="1" x14ac:dyDescent="0.25">
      <c r="A359" s="96">
        <v>43388</v>
      </c>
      <c r="B359" s="7">
        <f t="shared" si="322"/>
        <v>0.69556666666666667</v>
      </c>
      <c r="C359" s="7">
        <v>0.47110000000000002</v>
      </c>
      <c r="D359" s="7">
        <f t="shared" si="323"/>
        <v>0.26833333333333337</v>
      </c>
      <c r="E359" s="7">
        <v>1.4350000000000001</v>
      </c>
      <c r="F359" s="16"/>
      <c r="G359" s="96">
        <v>43388</v>
      </c>
      <c r="H359" s="7">
        <f t="shared" si="324"/>
        <v>0.63998699186991881</v>
      </c>
      <c r="I359" s="7">
        <v>0.65920000000000001</v>
      </c>
      <c r="J359" s="7">
        <f t="shared" si="325"/>
        <v>0.29881300813008133</v>
      </c>
      <c r="K359" s="7">
        <v>1.5980000000000001</v>
      </c>
    </row>
    <row r="360" spans="1:11" s="14" customFormat="1" ht="14.25" thickTop="1" thickBot="1" x14ac:dyDescent="0.25">
      <c r="A360" s="96">
        <v>43381</v>
      </c>
      <c r="B360" s="7">
        <f t="shared" si="322"/>
        <v>0.69150162601626008</v>
      </c>
      <c r="C360" s="7">
        <v>0.47110000000000002</v>
      </c>
      <c r="D360" s="7">
        <f t="shared" si="323"/>
        <v>0.26739837398373989</v>
      </c>
      <c r="E360" s="7">
        <v>1.43</v>
      </c>
      <c r="F360" s="16"/>
      <c r="G360" s="96">
        <v>43381</v>
      </c>
      <c r="H360" s="7">
        <f t="shared" si="324"/>
        <v>0.64567804878048762</v>
      </c>
      <c r="I360" s="7">
        <v>0.65920000000000001</v>
      </c>
      <c r="J360" s="7">
        <f t="shared" si="325"/>
        <v>0.30012195121951224</v>
      </c>
      <c r="K360" s="7">
        <v>1.605</v>
      </c>
    </row>
    <row r="361" spans="1:11" s="14" customFormat="1" ht="14.25" thickTop="1" thickBot="1" x14ac:dyDescent="0.25">
      <c r="A361" s="96">
        <v>43374</v>
      </c>
      <c r="B361" s="7">
        <f t="shared" si="322"/>
        <v>0.66548536585365836</v>
      </c>
      <c r="C361" s="7">
        <v>0.47110000000000002</v>
      </c>
      <c r="D361" s="7">
        <f t="shared" si="323"/>
        <v>0.26141463414634147</v>
      </c>
      <c r="E361" s="7">
        <v>1.3979999999999999</v>
      </c>
      <c r="F361" s="16"/>
      <c r="G361" s="96">
        <v>43374</v>
      </c>
      <c r="H361" s="7">
        <f t="shared" si="324"/>
        <v>0.63104390243902442</v>
      </c>
      <c r="I361" s="7">
        <v>0.65920000000000001</v>
      </c>
      <c r="J361" s="7">
        <f t="shared" si="325"/>
        <v>0.2967560975609756</v>
      </c>
      <c r="K361" s="195">
        <v>1.587</v>
      </c>
    </row>
    <row r="362" spans="1:11" s="14" customFormat="1" ht="14.25" thickTop="1" thickBot="1" x14ac:dyDescent="0.25">
      <c r="A362" s="96">
        <v>43367</v>
      </c>
      <c r="B362" s="7">
        <f t="shared" si="322"/>
        <v>0.65410325203252007</v>
      </c>
      <c r="C362" s="7">
        <v>0.47110000000000002</v>
      </c>
      <c r="D362" s="7">
        <f t="shared" si="323"/>
        <v>0.25879674796747965</v>
      </c>
      <c r="E362" s="7">
        <v>1.3839999999999999</v>
      </c>
      <c r="F362" s="16"/>
      <c r="G362" s="96">
        <v>43367</v>
      </c>
      <c r="H362" s="7">
        <f t="shared" si="324"/>
        <v>0.63104390243902442</v>
      </c>
      <c r="I362" s="7">
        <v>0.65920000000000001</v>
      </c>
      <c r="J362" s="7">
        <f t="shared" si="325"/>
        <v>0.2967560975609756</v>
      </c>
      <c r="K362" s="7">
        <v>1.587</v>
      </c>
    </row>
    <row r="363" spans="1:11" s="14" customFormat="1" ht="14.25" thickTop="1" thickBot="1" x14ac:dyDescent="0.25">
      <c r="A363" s="96">
        <v>43360</v>
      </c>
      <c r="B363" s="7">
        <f t="shared" si="322"/>
        <v>0.65491626016260152</v>
      </c>
      <c r="C363" s="7">
        <v>0.47110000000000002</v>
      </c>
      <c r="D363" s="7">
        <f t="shared" si="323"/>
        <v>0.25898373983739836</v>
      </c>
      <c r="E363" s="7">
        <v>1.385</v>
      </c>
      <c r="F363" s="16"/>
      <c r="G363" s="96">
        <v>43360</v>
      </c>
      <c r="H363" s="7">
        <f t="shared" si="324"/>
        <v>0.63836097560975613</v>
      </c>
      <c r="I363" s="7">
        <v>0.65920000000000001</v>
      </c>
      <c r="J363" s="7">
        <f t="shared" si="325"/>
        <v>0.29843902439024395</v>
      </c>
      <c r="K363" s="7">
        <v>1.5960000000000001</v>
      </c>
    </row>
    <row r="364" spans="1:11" s="14" customFormat="1" ht="14.25" thickTop="1" thickBot="1" x14ac:dyDescent="0.25">
      <c r="A364" s="96">
        <v>43353</v>
      </c>
      <c r="B364" s="7">
        <f t="shared" si="322"/>
        <v>0.65329024390243884</v>
      </c>
      <c r="C364" s="7">
        <v>0.47110000000000002</v>
      </c>
      <c r="D364" s="7">
        <f t="shared" si="323"/>
        <v>0.25860975609756104</v>
      </c>
      <c r="E364" s="7">
        <v>1.383</v>
      </c>
      <c r="F364" s="16"/>
      <c r="G364" s="96">
        <v>43353</v>
      </c>
      <c r="H364" s="7">
        <f t="shared" si="324"/>
        <v>0.64486504065040662</v>
      </c>
      <c r="I364" s="7">
        <v>0.65920000000000001</v>
      </c>
      <c r="J364" s="7">
        <f t="shared" si="325"/>
        <v>0.29993495934959352</v>
      </c>
      <c r="K364" s="7">
        <v>1.6040000000000001</v>
      </c>
    </row>
    <row r="365" spans="1:11" s="14" customFormat="1" ht="14.25" thickTop="1" thickBot="1" x14ac:dyDescent="0.25">
      <c r="A365" s="96">
        <v>43346</v>
      </c>
      <c r="B365" s="7">
        <f t="shared" si="322"/>
        <v>0.65003821138211371</v>
      </c>
      <c r="C365" s="7">
        <v>0.47110000000000002</v>
      </c>
      <c r="D365" s="7">
        <f t="shared" si="323"/>
        <v>0.25786178861788617</v>
      </c>
      <c r="E365" s="7">
        <v>1.379</v>
      </c>
      <c r="F365" s="16"/>
      <c r="G365" s="96">
        <v>43346</v>
      </c>
      <c r="H365" s="7">
        <f t="shared" si="324"/>
        <v>0.64649105691056907</v>
      </c>
      <c r="I365" s="7">
        <v>0.65920000000000001</v>
      </c>
      <c r="J365" s="7">
        <f t="shared" si="325"/>
        <v>0.30030894308943096</v>
      </c>
      <c r="K365" s="7">
        <v>1.6060000000000001</v>
      </c>
    </row>
    <row r="366" spans="1:11" s="14" customFormat="1" ht="14.25" thickTop="1" thickBot="1" x14ac:dyDescent="0.25">
      <c r="A366" s="96">
        <v>43339</v>
      </c>
      <c r="B366" s="7">
        <f t="shared" si="322"/>
        <v>0.63784308943089418</v>
      </c>
      <c r="C366" s="7">
        <v>0.47110000000000002</v>
      </c>
      <c r="D366" s="7">
        <f t="shared" si="323"/>
        <v>0.25505691056910573</v>
      </c>
      <c r="E366" s="7">
        <v>1.3640000000000001</v>
      </c>
      <c r="F366" s="16"/>
      <c r="G366" s="96">
        <v>43339</v>
      </c>
      <c r="H366" s="7">
        <f t="shared" si="324"/>
        <v>0.63754796747967468</v>
      </c>
      <c r="I366" s="7">
        <v>0.65920000000000001</v>
      </c>
      <c r="J366" s="7">
        <f t="shared" si="325"/>
        <v>0.29825203252032523</v>
      </c>
      <c r="K366" s="7">
        <v>1.595</v>
      </c>
    </row>
    <row r="367" spans="1:11" s="14" customFormat="1" ht="14.25" thickTop="1" thickBot="1" x14ac:dyDescent="0.25">
      <c r="A367" s="96">
        <v>43332</v>
      </c>
      <c r="B367" s="7">
        <f t="shared" si="322"/>
        <v>0.63459105691056905</v>
      </c>
      <c r="C367" s="7">
        <v>0.47110000000000002</v>
      </c>
      <c r="D367" s="7">
        <f t="shared" si="323"/>
        <v>0.25430894308943092</v>
      </c>
      <c r="E367" s="7">
        <v>1.36</v>
      </c>
      <c r="F367" s="16"/>
      <c r="G367" s="96">
        <v>43332</v>
      </c>
      <c r="H367" s="7">
        <f t="shared" si="324"/>
        <v>0.635108943089431</v>
      </c>
      <c r="I367" s="7">
        <v>0.65920000000000001</v>
      </c>
      <c r="J367" s="7">
        <f t="shared" si="325"/>
        <v>0.29769105691056913</v>
      </c>
      <c r="K367" s="7">
        <v>1.5920000000000001</v>
      </c>
    </row>
    <row r="368" spans="1:11" s="14" customFormat="1" ht="14.25" thickTop="1" thickBot="1" x14ac:dyDescent="0.25">
      <c r="A368" s="96">
        <v>43325</v>
      </c>
      <c r="B368" s="7">
        <f t="shared" si="322"/>
        <v>0.63377804878048782</v>
      </c>
      <c r="C368" s="7">
        <v>0.47110000000000002</v>
      </c>
      <c r="D368" s="7">
        <f t="shared" si="323"/>
        <v>0.2541219512195122</v>
      </c>
      <c r="E368" s="7">
        <v>1.359</v>
      </c>
      <c r="F368" s="16"/>
      <c r="G368" s="96">
        <v>43325</v>
      </c>
      <c r="H368" s="7">
        <f t="shared" si="324"/>
        <v>0.63836097560975613</v>
      </c>
      <c r="I368" s="7">
        <v>0.65920000000000001</v>
      </c>
      <c r="J368" s="7">
        <f t="shared" si="325"/>
        <v>0.29843902439024395</v>
      </c>
      <c r="K368" s="7">
        <v>1.5960000000000001</v>
      </c>
    </row>
    <row r="369" spans="1:11" s="14" customFormat="1" ht="14.25" thickTop="1" thickBot="1" x14ac:dyDescent="0.25">
      <c r="A369" s="96">
        <v>43318</v>
      </c>
      <c r="B369" s="7">
        <f t="shared" si="322"/>
        <v>0.63459105691056905</v>
      </c>
      <c r="C369" s="7">
        <v>0.47110000000000002</v>
      </c>
      <c r="D369" s="7">
        <f t="shared" si="323"/>
        <v>0.25430894308943092</v>
      </c>
      <c r="E369" s="7">
        <v>1.36</v>
      </c>
      <c r="F369" s="16"/>
      <c r="G369" s="96">
        <v>43318</v>
      </c>
      <c r="H369" s="7">
        <f t="shared" si="324"/>
        <v>0.63917398373983736</v>
      </c>
      <c r="I369" s="7">
        <v>0.65920000000000001</v>
      </c>
      <c r="J369" s="7">
        <f t="shared" si="325"/>
        <v>0.29862601626016261</v>
      </c>
      <c r="K369" s="7">
        <v>1.597</v>
      </c>
    </row>
    <row r="370" spans="1:11" s="14" customFormat="1" ht="14.25" thickTop="1" thickBot="1" x14ac:dyDescent="0.25">
      <c r="A370" s="96">
        <f t="shared" ref="A370:A376" si="326">G370</f>
        <v>43297</v>
      </c>
      <c r="B370" s="7">
        <f t="shared" si="322"/>
        <v>0.63296504065040637</v>
      </c>
      <c r="C370" s="7">
        <v>0.47110000000000002</v>
      </c>
      <c r="D370" s="7">
        <f t="shared" si="323"/>
        <v>0.25393495934959354</v>
      </c>
      <c r="E370" s="7">
        <v>1.3580000000000001</v>
      </c>
      <c r="F370" s="16"/>
      <c r="G370" s="96">
        <v>43297</v>
      </c>
      <c r="H370" s="7">
        <f t="shared" si="324"/>
        <v>0.62941788617886174</v>
      </c>
      <c r="I370" s="7">
        <v>0.65920000000000001</v>
      </c>
      <c r="J370" s="7">
        <f t="shared" si="325"/>
        <v>0.29638211382113822</v>
      </c>
      <c r="K370" s="7">
        <v>1.585</v>
      </c>
    </row>
    <row r="371" spans="1:11" s="14" customFormat="1" ht="14.25" thickTop="1" thickBot="1" x14ac:dyDescent="0.25">
      <c r="A371" s="96">
        <f t="shared" si="326"/>
        <v>43290</v>
      </c>
      <c r="B371" s="7">
        <f t="shared" si="322"/>
        <v>0.62564796747967466</v>
      </c>
      <c r="C371" s="7">
        <v>0.47110000000000002</v>
      </c>
      <c r="D371" s="7">
        <f t="shared" si="323"/>
        <v>0.25225203252032519</v>
      </c>
      <c r="E371" s="7">
        <v>1.349</v>
      </c>
      <c r="F371" s="16"/>
      <c r="G371" s="96">
        <v>43290</v>
      </c>
      <c r="H371" s="7">
        <f t="shared" si="324"/>
        <v>0.5822634146341461</v>
      </c>
      <c r="I371" s="7">
        <v>0.65920000000000001</v>
      </c>
      <c r="J371" s="7">
        <f t="shared" si="325"/>
        <v>0.28553658536585369</v>
      </c>
      <c r="K371" s="7">
        <v>1.5269999999999999</v>
      </c>
    </row>
    <row r="372" spans="1:11" s="14" customFormat="1" ht="14.25" thickTop="1" thickBot="1" x14ac:dyDescent="0.25">
      <c r="A372" s="96">
        <f t="shared" si="326"/>
        <v>43283</v>
      </c>
      <c r="B372" s="7">
        <f t="shared" si="322"/>
        <v>0.63621707317073173</v>
      </c>
      <c r="C372" s="7">
        <v>0.47110000000000002</v>
      </c>
      <c r="D372" s="7">
        <f t="shared" si="323"/>
        <v>0.25468292682926835</v>
      </c>
      <c r="E372" s="7">
        <v>1.3620000000000001</v>
      </c>
      <c r="F372" s="16"/>
      <c r="G372" s="96">
        <v>43283</v>
      </c>
      <c r="H372" s="7">
        <f t="shared" si="324"/>
        <v>0.62616585365853661</v>
      </c>
      <c r="I372" s="7">
        <v>0.65920000000000001</v>
      </c>
      <c r="J372" s="7">
        <f t="shared" si="325"/>
        <v>0.2956341463414634</v>
      </c>
      <c r="K372" s="7">
        <v>1.581</v>
      </c>
    </row>
    <row r="373" spans="1:11" s="14" customFormat="1" ht="14.25" thickTop="1" thickBot="1" x14ac:dyDescent="0.25">
      <c r="A373" s="96">
        <f t="shared" si="326"/>
        <v>43276</v>
      </c>
      <c r="B373" s="7">
        <f t="shared" si="322"/>
        <v>0.63540406504065028</v>
      </c>
      <c r="C373" s="7">
        <v>0.47110000000000002</v>
      </c>
      <c r="D373" s="7">
        <f t="shared" si="323"/>
        <v>0.25449593495934963</v>
      </c>
      <c r="E373" s="7">
        <v>1.361</v>
      </c>
      <c r="F373" s="16"/>
      <c r="G373" s="96">
        <v>43276</v>
      </c>
      <c r="H373" s="7">
        <f t="shared" si="324"/>
        <v>0.62453983739837393</v>
      </c>
      <c r="I373" s="7">
        <v>0.65920000000000001</v>
      </c>
      <c r="J373" s="7">
        <f t="shared" si="325"/>
        <v>0.29526016260162602</v>
      </c>
      <c r="K373" s="7">
        <v>1.579</v>
      </c>
    </row>
    <row r="374" spans="1:11" s="14" customFormat="1" ht="14.25" thickTop="1" thickBot="1" x14ac:dyDescent="0.25">
      <c r="A374" s="96">
        <f t="shared" si="326"/>
        <v>43269</v>
      </c>
      <c r="B374" s="7">
        <f t="shared" si="322"/>
        <v>0.63296504065040637</v>
      </c>
      <c r="C374" s="7">
        <v>0.47110000000000002</v>
      </c>
      <c r="D374" s="7">
        <f t="shared" si="323"/>
        <v>0.25393495934959354</v>
      </c>
      <c r="E374" s="7">
        <v>1.3580000000000001</v>
      </c>
      <c r="F374" s="16"/>
      <c r="G374" s="96">
        <v>43269</v>
      </c>
      <c r="H374" s="7">
        <f t="shared" si="324"/>
        <v>0.62047479674796757</v>
      </c>
      <c r="I374" s="7">
        <v>0.65920000000000001</v>
      </c>
      <c r="J374" s="7">
        <f t="shared" si="325"/>
        <v>0.29432520325203254</v>
      </c>
      <c r="K374" s="7">
        <v>1.5740000000000001</v>
      </c>
    </row>
    <row r="375" spans="1:11" s="14" customFormat="1" ht="14.25" thickTop="1" thickBot="1" x14ac:dyDescent="0.25">
      <c r="A375" s="96">
        <f t="shared" si="326"/>
        <v>43262</v>
      </c>
      <c r="B375" s="7">
        <f t="shared" si="322"/>
        <v>0.63377804878048782</v>
      </c>
      <c r="C375" s="7">
        <v>0.47110000000000002</v>
      </c>
      <c r="D375" s="7">
        <f t="shared" si="323"/>
        <v>0.2541219512195122</v>
      </c>
      <c r="E375" s="7">
        <v>1.359</v>
      </c>
      <c r="F375" s="16"/>
      <c r="G375" s="96">
        <v>43262</v>
      </c>
      <c r="H375" s="7">
        <f t="shared" si="324"/>
        <v>0.61966178861788612</v>
      </c>
      <c r="I375" s="7">
        <v>0.65920000000000001</v>
      </c>
      <c r="J375" s="7">
        <f t="shared" si="325"/>
        <v>0.29413821138211382</v>
      </c>
      <c r="K375" s="7">
        <v>1.573</v>
      </c>
    </row>
    <row r="376" spans="1:11" s="14" customFormat="1" ht="14.25" thickTop="1" thickBot="1" x14ac:dyDescent="0.25">
      <c r="A376" s="96">
        <f t="shared" si="326"/>
        <v>43255</v>
      </c>
      <c r="B376" s="7">
        <f t="shared" si="322"/>
        <v>0.63540406504065028</v>
      </c>
      <c r="C376" s="7">
        <v>0.47110000000000002</v>
      </c>
      <c r="D376" s="7">
        <f t="shared" si="323"/>
        <v>0.25449593495934963</v>
      </c>
      <c r="E376" s="7">
        <v>1.361</v>
      </c>
      <c r="F376" s="16"/>
      <c r="G376" s="96">
        <v>43255</v>
      </c>
      <c r="H376" s="7">
        <f t="shared" si="324"/>
        <v>0.62291382113821125</v>
      </c>
      <c r="I376" s="7">
        <v>0.65920000000000001</v>
      </c>
      <c r="J376" s="7">
        <f t="shared" si="325"/>
        <v>0.29488617886178864</v>
      </c>
      <c r="K376" s="7">
        <v>1.577</v>
      </c>
    </row>
    <row r="377" spans="1:11" s="14" customFormat="1" ht="14.25" thickTop="1" thickBot="1" x14ac:dyDescent="0.25">
      <c r="A377" s="96">
        <v>43248</v>
      </c>
      <c r="B377" s="7">
        <f t="shared" si="322"/>
        <v>0.65329024390243884</v>
      </c>
      <c r="C377" s="7">
        <v>0.47110000000000002</v>
      </c>
      <c r="D377" s="7">
        <f t="shared" si="323"/>
        <v>0.25860975609756104</v>
      </c>
      <c r="E377" s="7">
        <v>1.383</v>
      </c>
      <c r="F377" s="16"/>
      <c r="G377" s="96">
        <v>43248</v>
      </c>
      <c r="H377" s="7">
        <f t="shared" si="324"/>
        <v>0.62779186991869906</v>
      </c>
      <c r="I377" s="7">
        <v>0.65920000000000001</v>
      </c>
      <c r="J377" s="7">
        <f t="shared" si="325"/>
        <v>0.29600813008130084</v>
      </c>
      <c r="K377" s="7">
        <v>1.583</v>
      </c>
    </row>
    <row r="378" spans="1:11" s="14" customFormat="1" ht="14.25" thickTop="1" thickBot="1" x14ac:dyDescent="0.25">
      <c r="A378" s="96">
        <f>G378</f>
        <v>43241</v>
      </c>
      <c r="B378" s="7">
        <f t="shared" si="322"/>
        <v>0.63784308943089418</v>
      </c>
      <c r="C378" s="7">
        <v>0.47110000000000002</v>
      </c>
      <c r="D378" s="7">
        <f t="shared" si="323"/>
        <v>0.25505691056910573</v>
      </c>
      <c r="E378" s="7">
        <v>1.3640000000000001</v>
      </c>
      <c r="F378" s="16"/>
      <c r="G378" s="96">
        <v>43241</v>
      </c>
      <c r="H378" s="7">
        <f t="shared" si="324"/>
        <v>0.64080000000000004</v>
      </c>
      <c r="I378" s="7">
        <v>0.65920000000000001</v>
      </c>
      <c r="J378" s="7">
        <f t="shared" si="325"/>
        <v>0.29899999999999999</v>
      </c>
      <c r="K378" s="7">
        <v>1.599</v>
      </c>
    </row>
    <row r="379" spans="1:11" s="14" customFormat="1" ht="14.25" thickTop="1" thickBot="1" x14ac:dyDescent="0.25">
      <c r="A379" s="96">
        <v>43241</v>
      </c>
      <c r="B379" s="7">
        <f t="shared" si="322"/>
        <v>0.63540406504065028</v>
      </c>
      <c r="C379" s="7">
        <v>0.47110000000000002</v>
      </c>
      <c r="D379" s="7">
        <f t="shared" si="323"/>
        <v>0.25449593495934963</v>
      </c>
      <c r="E379" s="7">
        <v>1.361</v>
      </c>
      <c r="F379" s="16"/>
      <c r="G379" s="96">
        <v>43234</v>
      </c>
      <c r="H379" s="7">
        <f t="shared" si="324"/>
        <v>0.64242601626016249</v>
      </c>
      <c r="I379" s="7">
        <v>0.65920000000000001</v>
      </c>
      <c r="J379" s="7">
        <f t="shared" si="325"/>
        <v>0.29937398373983742</v>
      </c>
      <c r="K379" s="7">
        <v>1.601</v>
      </c>
    </row>
    <row r="380" spans="1:11" s="14" customFormat="1" ht="14.25" thickTop="1" thickBot="1" x14ac:dyDescent="0.25">
      <c r="A380" s="96">
        <f>G380</f>
        <v>43227</v>
      </c>
      <c r="B380" s="7">
        <f t="shared" si="322"/>
        <v>0.65247723577235761</v>
      </c>
      <c r="C380" s="7">
        <v>0.47110000000000002</v>
      </c>
      <c r="D380" s="7">
        <f t="shared" si="323"/>
        <v>0.25842276422764227</v>
      </c>
      <c r="E380" s="7">
        <v>1.3819999999999999</v>
      </c>
      <c r="F380" s="16"/>
      <c r="G380" s="96">
        <v>43227</v>
      </c>
      <c r="H380" s="7">
        <f t="shared" si="324"/>
        <v>0.62445853658536588</v>
      </c>
      <c r="I380" s="7">
        <v>0.65920000000000001</v>
      </c>
      <c r="J380" s="7">
        <f t="shared" si="325"/>
        <v>0.29524146341463414</v>
      </c>
      <c r="K380" s="7">
        <v>1.5789</v>
      </c>
    </row>
    <row r="381" spans="1:11" s="14" customFormat="1" ht="14.25" thickTop="1" thickBot="1" x14ac:dyDescent="0.25">
      <c r="A381" s="96">
        <v>43234</v>
      </c>
      <c r="B381" s="7">
        <f t="shared" si="322"/>
        <v>0.62483495934959343</v>
      </c>
      <c r="C381" s="7">
        <v>0.47110000000000002</v>
      </c>
      <c r="D381" s="7">
        <f t="shared" si="323"/>
        <v>0.25206504065040652</v>
      </c>
      <c r="E381" s="7">
        <v>1.3480000000000001</v>
      </c>
      <c r="F381" s="16"/>
      <c r="G381" s="96">
        <v>43220</v>
      </c>
      <c r="H381" s="7">
        <f t="shared" si="324"/>
        <v>0.61234471544715441</v>
      </c>
      <c r="I381" s="7">
        <v>0.65920000000000001</v>
      </c>
      <c r="J381" s="7">
        <f t="shared" si="325"/>
        <v>0.29245528455284558</v>
      </c>
      <c r="K381" s="7">
        <v>1.5640000000000001</v>
      </c>
    </row>
    <row r="382" spans="1:11" s="14" customFormat="1" ht="14.25" thickTop="1" thickBot="1" x14ac:dyDescent="0.25">
      <c r="A382" s="96">
        <v>43227</v>
      </c>
      <c r="B382" s="7">
        <f t="shared" si="322"/>
        <v>0.61020081300813001</v>
      </c>
      <c r="C382" s="7">
        <v>0.47110000000000002</v>
      </c>
      <c r="D382" s="7">
        <f t="shared" si="323"/>
        <v>0.24869918699186994</v>
      </c>
      <c r="E382" s="7">
        <v>1.33</v>
      </c>
      <c r="F382" s="16"/>
      <c r="G382" s="96">
        <v>43213</v>
      </c>
      <c r="H382" s="7">
        <f t="shared" si="324"/>
        <v>0.59852357723577221</v>
      </c>
      <c r="I382" s="7">
        <v>0.65920000000000001</v>
      </c>
      <c r="J382" s="7">
        <f t="shared" si="325"/>
        <v>0.28927642276422766</v>
      </c>
      <c r="K382" s="7">
        <v>1.5469999999999999</v>
      </c>
    </row>
    <row r="383" spans="1:11" s="14" customFormat="1" ht="14.25" thickTop="1" thickBot="1" x14ac:dyDescent="0.25">
      <c r="A383" s="96">
        <v>43220</v>
      </c>
      <c r="B383" s="7">
        <f t="shared" si="322"/>
        <v>0.60613577235772342</v>
      </c>
      <c r="C383" s="7">
        <v>0.47110000000000002</v>
      </c>
      <c r="D383" s="7">
        <f t="shared" si="323"/>
        <v>0.24776422764227643</v>
      </c>
      <c r="E383" s="7">
        <v>1.325</v>
      </c>
      <c r="F383" s="16"/>
      <c r="G383" s="96">
        <v>43206</v>
      </c>
      <c r="H383" s="7">
        <f t="shared" si="324"/>
        <v>0.59283252032520317</v>
      </c>
      <c r="I383" s="7">
        <v>0.65920000000000001</v>
      </c>
      <c r="J383" s="7">
        <f t="shared" si="325"/>
        <v>0.28796747967479674</v>
      </c>
      <c r="K383" s="7">
        <v>1.54</v>
      </c>
    </row>
    <row r="384" spans="1:11" s="14" customFormat="1" ht="14.25" thickTop="1" thickBot="1" x14ac:dyDescent="0.25">
      <c r="A384" s="96">
        <v>43213</v>
      </c>
      <c r="B384" s="7">
        <f t="shared" si="322"/>
        <v>0.59231463414634145</v>
      </c>
      <c r="C384" s="7">
        <v>0.47110000000000002</v>
      </c>
      <c r="D384" s="7">
        <f t="shared" si="323"/>
        <v>0.24458536585365859</v>
      </c>
      <c r="E384" s="7">
        <v>1.3080000000000001</v>
      </c>
      <c r="F384" s="16"/>
      <c r="G384" s="96">
        <v>43199</v>
      </c>
      <c r="H384" s="7">
        <f t="shared" si="324"/>
        <v>0.57738536585365852</v>
      </c>
      <c r="I384" s="7">
        <v>0.65920000000000001</v>
      </c>
      <c r="J384" s="7">
        <f t="shared" si="325"/>
        <v>0.28441463414634144</v>
      </c>
      <c r="K384" s="7">
        <v>1.5209999999999999</v>
      </c>
    </row>
    <row r="385" spans="1:11" s="14" customFormat="1" ht="14.25" thickTop="1" thickBot="1" x14ac:dyDescent="0.25">
      <c r="A385" s="96">
        <v>43206</v>
      </c>
      <c r="B385" s="7">
        <f t="shared" si="322"/>
        <v>0.58743658536585364</v>
      </c>
      <c r="C385" s="7">
        <v>0.47110000000000002</v>
      </c>
      <c r="D385" s="7">
        <f t="shared" si="323"/>
        <v>0.24346341463414634</v>
      </c>
      <c r="E385" s="7">
        <v>1.302</v>
      </c>
      <c r="F385" s="16"/>
      <c r="G385" s="96">
        <v>43192</v>
      </c>
      <c r="H385" s="7">
        <f t="shared" si="324"/>
        <v>0.56437723577235754</v>
      </c>
      <c r="I385" s="7">
        <v>0.65920000000000001</v>
      </c>
      <c r="J385" s="7">
        <f t="shared" si="325"/>
        <v>0.28142276422764229</v>
      </c>
      <c r="K385" s="7">
        <v>1.5049999999999999</v>
      </c>
    </row>
    <row r="386" spans="1:11" s="14" customFormat="1" ht="14.25" thickTop="1" thickBot="1" x14ac:dyDescent="0.25">
      <c r="A386" s="96">
        <v>43199</v>
      </c>
      <c r="B386" s="7">
        <f t="shared" si="322"/>
        <v>0.57686747967479657</v>
      </c>
      <c r="C386" s="7">
        <v>0.47110000000000002</v>
      </c>
      <c r="D386" s="7">
        <f t="shared" si="323"/>
        <v>0.24103252032520325</v>
      </c>
      <c r="E386" s="7">
        <v>1.2889999999999999</v>
      </c>
      <c r="F386" s="16"/>
      <c r="G386" s="96">
        <v>43192</v>
      </c>
      <c r="H386" s="7">
        <f t="shared" si="324"/>
        <v>0.57169430894308948</v>
      </c>
      <c r="I386" s="7">
        <v>0.65920000000000001</v>
      </c>
      <c r="J386" s="7">
        <f t="shared" si="325"/>
        <v>0.28310569105691058</v>
      </c>
      <c r="K386" s="7">
        <v>1.514</v>
      </c>
    </row>
    <row r="387" spans="1:11" s="14" customFormat="1" ht="14.25" thickTop="1" thickBot="1" x14ac:dyDescent="0.25">
      <c r="A387" s="96">
        <v>43192</v>
      </c>
      <c r="B387" s="7">
        <f t="shared" si="322"/>
        <v>0.57280243902439021</v>
      </c>
      <c r="C387" s="7">
        <v>0.47110000000000002</v>
      </c>
      <c r="D387" s="7">
        <f t="shared" si="323"/>
        <v>0.24009756097560978</v>
      </c>
      <c r="E387" s="7">
        <v>1.284</v>
      </c>
      <c r="F387" s="16"/>
      <c r="G387" s="96">
        <v>43185</v>
      </c>
      <c r="H387" s="7">
        <f t="shared" si="324"/>
        <v>0.55299512195121969</v>
      </c>
      <c r="I387" s="7">
        <v>0.65920000000000001</v>
      </c>
      <c r="J387" s="7">
        <f t="shared" si="325"/>
        <v>0.27880487804878051</v>
      </c>
      <c r="K387" s="7">
        <v>1.4910000000000001</v>
      </c>
    </row>
    <row r="388" spans="1:11" s="14" customFormat="1" ht="14.25" thickTop="1" thickBot="1" x14ac:dyDescent="0.25">
      <c r="A388" s="96">
        <v>43185</v>
      </c>
      <c r="B388" s="7">
        <f t="shared" si="322"/>
        <v>0.56548536585365827</v>
      </c>
      <c r="C388" s="7">
        <v>0.47110000000000002</v>
      </c>
      <c r="D388" s="7">
        <f t="shared" si="323"/>
        <v>0.23841463414634148</v>
      </c>
      <c r="E388" s="7">
        <v>1.2749999999999999</v>
      </c>
      <c r="F388" s="16"/>
      <c r="G388" s="96">
        <v>43185</v>
      </c>
      <c r="H388" s="7">
        <f t="shared" si="324"/>
        <v>0.5676292682926829</v>
      </c>
      <c r="I388" s="7">
        <v>0.65920000000000001</v>
      </c>
      <c r="J388" s="7">
        <f t="shared" si="325"/>
        <v>0.28217073170731705</v>
      </c>
      <c r="K388" s="7">
        <v>1.5089999999999999</v>
      </c>
    </row>
    <row r="389" spans="1:11" s="14" customFormat="1" ht="14.25" thickTop="1" thickBot="1" x14ac:dyDescent="0.25">
      <c r="A389" s="96">
        <v>43178</v>
      </c>
      <c r="B389" s="7">
        <f t="shared" si="322"/>
        <v>0.54922520325203239</v>
      </c>
      <c r="C389" s="7">
        <v>0.47110000000000002</v>
      </c>
      <c r="D389" s="7">
        <f t="shared" si="323"/>
        <v>0.23467479674796746</v>
      </c>
      <c r="E389" s="7">
        <v>1.2549999999999999</v>
      </c>
      <c r="F389" s="16"/>
      <c r="G389" s="96">
        <v>43178</v>
      </c>
      <c r="H389" s="7">
        <f t="shared" si="324"/>
        <v>0.52535284552845529</v>
      </c>
      <c r="I389" s="7">
        <v>0.65920000000000001</v>
      </c>
      <c r="J389" s="7">
        <f t="shared" si="325"/>
        <v>0.27244715447154472</v>
      </c>
      <c r="K389" s="7">
        <v>1.4570000000000001</v>
      </c>
    </row>
    <row r="390" spans="1:11" s="14" customFormat="1" ht="14.25" thickTop="1" thickBot="1" x14ac:dyDescent="0.25">
      <c r="A390" s="96">
        <v>43171</v>
      </c>
      <c r="B390" s="7">
        <f t="shared" si="322"/>
        <v>0.55491626016260143</v>
      </c>
      <c r="C390" s="7">
        <v>0.47110000000000002</v>
      </c>
      <c r="D390" s="7">
        <f t="shared" si="323"/>
        <v>0.2359837398373984</v>
      </c>
      <c r="E390" s="7">
        <v>1.262</v>
      </c>
      <c r="F390" s="16"/>
      <c r="G390" s="96">
        <v>43171</v>
      </c>
      <c r="H390" s="7">
        <f t="shared" si="324"/>
        <v>0.5277918699186992</v>
      </c>
      <c r="I390" s="7">
        <v>0.65920000000000001</v>
      </c>
      <c r="J390" s="7">
        <f t="shared" si="325"/>
        <v>0.27300813008130081</v>
      </c>
      <c r="K390" s="7">
        <v>1.46</v>
      </c>
    </row>
    <row r="391" spans="1:11" s="14" customFormat="1" ht="14.25" thickTop="1" thickBot="1" x14ac:dyDescent="0.25">
      <c r="A391" s="96">
        <v>43164</v>
      </c>
      <c r="B391" s="7">
        <f t="shared" si="322"/>
        <v>0.55572926829268288</v>
      </c>
      <c r="C391" s="7">
        <v>0.47110000000000002</v>
      </c>
      <c r="D391" s="7">
        <f t="shared" si="323"/>
        <v>0.23617073170731706</v>
      </c>
      <c r="E391" s="7">
        <v>1.2629999999999999</v>
      </c>
      <c r="F391" s="16"/>
      <c r="G391" s="96">
        <v>43164</v>
      </c>
      <c r="H391" s="7">
        <f t="shared" si="324"/>
        <v>0.5302308943089431</v>
      </c>
      <c r="I391" s="7">
        <v>0.65920000000000001</v>
      </c>
      <c r="J391" s="7">
        <f t="shared" si="325"/>
        <v>0.27356910569105691</v>
      </c>
      <c r="K391" s="7">
        <v>1.4630000000000001</v>
      </c>
    </row>
    <row r="392" spans="1:11" s="14" customFormat="1" ht="14.25" thickTop="1" thickBot="1" x14ac:dyDescent="0.25">
      <c r="A392" s="96">
        <v>43157</v>
      </c>
      <c r="B392" s="7">
        <f t="shared" si="322"/>
        <v>0.55572926829268288</v>
      </c>
      <c r="C392" s="7">
        <v>0.47110000000000002</v>
      </c>
      <c r="D392" s="7">
        <f t="shared" si="323"/>
        <v>0.23617073170731706</v>
      </c>
      <c r="E392" s="7">
        <v>1.2629999999999999</v>
      </c>
      <c r="F392" s="16"/>
      <c r="G392" s="96">
        <v>43157</v>
      </c>
      <c r="H392" s="7">
        <f t="shared" si="324"/>
        <v>0.53266991869918701</v>
      </c>
      <c r="I392" s="7">
        <v>0.65920000000000001</v>
      </c>
      <c r="J392" s="7">
        <f t="shared" si="325"/>
        <v>0.27413008130081307</v>
      </c>
      <c r="K392" s="7">
        <v>1.466</v>
      </c>
    </row>
    <row r="393" spans="1:11" s="14" customFormat="1" ht="14.25" thickTop="1" thickBot="1" x14ac:dyDescent="0.25">
      <c r="A393" s="96">
        <v>43150</v>
      </c>
      <c r="B393" s="7">
        <f t="shared" si="322"/>
        <v>0.56711138211382095</v>
      </c>
      <c r="C393" s="7">
        <v>0.47110000000000002</v>
      </c>
      <c r="D393" s="7">
        <f t="shared" si="323"/>
        <v>0.23878861788617883</v>
      </c>
      <c r="E393" s="7">
        <v>1.2769999999999999</v>
      </c>
      <c r="F393" s="16"/>
      <c r="G393" s="96">
        <v>43150</v>
      </c>
      <c r="H393" s="7">
        <f t="shared" si="324"/>
        <v>0.54893008130081289</v>
      </c>
      <c r="I393" s="7">
        <v>0.65920000000000001</v>
      </c>
      <c r="J393" s="7">
        <f t="shared" si="325"/>
        <v>0.27786991869918704</v>
      </c>
      <c r="K393" s="7">
        <v>1.486</v>
      </c>
    </row>
    <row r="394" spans="1:11" s="14" customFormat="1" ht="14.25" thickTop="1" thickBot="1" x14ac:dyDescent="0.25">
      <c r="A394" s="96">
        <v>43143</v>
      </c>
      <c r="B394" s="7">
        <f t="shared" si="322"/>
        <v>0.58312764227642266</v>
      </c>
      <c r="C394" s="7">
        <v>0.47110000000000002</v>
      </c>
      <c r="D394" s="7">
        <f t="shared" si="323"/>
        <v>0.24247235772357723</v>
      </c>
      <c r="E394" s="7">
        <v>1.2967</v>
      </c>
      <c r="F394" s="16"/>
      <c r="G394" s="96">
        <v>43143</v>
      </c>
      <c r="H394" s="7">
        <f t="shared" si="324"/>
        <v>0.56437723577235754</v>
      </c>
      <c r="I394" s="7">
        <v>0.65920000000000001</v>
      </c>
      <c r="J394" s="7">
        <f t="shared" si="325"/>
        <v>0.28142276422764229</v>
      </c>
      <c r="K394" s="7">
        <v>1.5049999999999999</v>
      </c>
    </row>
    <row r="395" spans="1:11" s="14" customFormat="1" ht="14.25" thickTop="1" thickBot="1" x14ac:dyDescent="0.25">
      <c r="A395" s="96">
        <v>43136</v>
      </c>
      <c r="B395" s="7">
        <f t="shared" si="322"/>
        <v>0.59475365853658513</v>
      </c>
      <c r="C395" s="7">
        <v>0.47110000000000002</v>
      </c>
      <c r="D395" s="7">
        <f t="shared" si="323"/>
        <v>0.24514634146341466</v>
      </c>
      <c r="E395" s="7">
        <v>1.3109999999999999</v>
      </c>
      <c r="F395" s="16"/>
      <c r="G395" s="96">
        <v>43136</v>
      </c>
      <c r="H395" s="7">
        <f t="shared" si="324"/>
        <v>0.57332032520325193</v>
      </c>
      <c r="I395" s="7">
        <v>0.65920000000000001</v>
      </c>
      <c r="J395" s="7">
        <f t="shared" si="325"/>
        <v>0.28347967479674802</v>
      </c>
      <c r="K395" s="7">
        <v>1.516</v>
      </c>
    </row>
    <row r="396" spans="1:11" s="14" customFormat="1" ht="14.25" thickTop="1" thickBot="1" x14ac:dyDescent="0.25">
      <c r="A396" s="96">
        <v>43129</v>
      </c>
      <c r="B396" s="7">
        <f t="shared" si="322"/>
        <v>0.60207073170731706</v>
      </c>
      <c r="C396" s="7">
        <v>0.47110000000000002</v>
      </c>
      <c r="D396" s="7">
        <f t="shared" si="323"/>
        <v>0.24682926829268295</v>
      </c>
      <c r="E396" s="7">
        <v>1.32</v>
      </c>
      <c r="F396" s="16"/>
      <c r="G396" s="96">
        <v>43129</v>
      </c>
      <c r="H396" s="7">
        <f t="shared" si="324"/>
        <v>0.57413333333333316</v>
      </c>
      <c r="I396" s="7">
        <v>0.65920000000000001</v>
      </c>
      <c r="J396" s="7">
        <f t="shared" si="325"/>
        <v>0.28366666666666668</v>
      </c>
      <c r="K396" s="7">
        <v>1.5169999999999999</v>
      </c>
    </row>
    <row r="397" spans="1:11" s="14" customFormat="1" ht="14.25" thickTop="1" thickBot="1" x14ac:dyDescent="0.25">
      <c r="A397" s="96">
        <v>43122</v>
      </c>
      <c r="B397" s="7">
        <f t="shared" si="322"/>
        <v>0.60369674796747952</v>
      </c>
      <c r="C397" s="7">
        <v>0.47110000000000002</v>
      </c>
      <c r="D397" s="7">
        <f t="shared" si="323"/>
        <v>0.24720325203252036</v>
      </c>
      <c r="E397" s="7">
        <v>1.3220000000000001</v>
      </c>
      <c r="F397" s="16"/>
      <c r="G397" s="96">
        <v>43122</v>
      </c>
      <c r="H397" s="7">
        <f t="shared" si="324"/>
        <v>0.57413333333333316</v>
      </c>
      <c r="I397" s="7">
        <v>0.65920000000000001</v>
      </c>
      <c r="J397" s="7">
        <f t="shared" si="325"/>
        <v>0.28366666666666668</v>
      </c>
      <c r="K397" s="7">
        <v>1.5169999999999999</v>
      </c>
    </row>
    <row r="398" spans="1:11" s="14" customFormat="1" ht="14.25" thickTop="1" thickBot="1" x14ac:dyDescent="0.25">
      <c r="A398" s="96">
        <v>43115</v>
      </c>
      <c r="B398" s="7">
        <f t="shared" si="322"/>
        <v>0.61995691056910562</v>
      </c>
      <c r="C398" s="7">
        <v>0.47110000000000002</v>
      </c>
      <c r="D398" s="7">
        <f t="shared" si="323"/>
        <v>0.25094308943089433</v>
      </c>
      <c r="E398" s="7">
        <v>1.3420000000000001</v>
      </c>
      <c r="F398" s="16"/>
      <c r="G398" s="96">
        <v>43115</v>
      </c>
      <c r="H398" s="7">
        <f t="shared" si="324"/>
        <v>0.58795447154471536</v>
      </c>
      <c r="I398" s="7">
        <v>0.65920000000000001</v>
      </c>
      <c r="J398" s="7">
        <f t="shared" si="325"/>
        <v>0.28684552845528455</v>
      </c>
      <c r="K398" s="7">
        <v>1.534</v>
      </c>
    </row>
    <row r="399" spans="1:11" s="14" customFormat="1" ht="14.25" thickTop="1" thickBot="1" x14ac:dyDescent="0.25">
      <c r="A399" s="96">
        <v>43109</v>
      </c>
      <c r="B399" s="7">
        <f t="shared" si="322"/>
        <v>0.61426585365853659</v>
      </c>
      <c r="C399" s="7">
        <v>0.47110000000000002</v>
      </c>
      <c r="D399" s="7">
        <f t="shared" si="323"/>
        <v>0.24963414634146341</v>
      </c>
      <c r="E399" s="7">
        <v>1.335</v>
      </c>
      <c r="F399" s="16"/>
      <c r="G399" s="96">
        <v>43109</v>
      </c>
      <c r="H399" s="7">
        <f t="shared" si="324"/>
        <v>0.57901138211382097</v>
      </c>
      <c r="I399" s="7">
        <v>0.65920000000000001</v>
      </c>
      <c r="J399" s="7">
        <f t="shared" si="325"/>
        <v>0.28478861788617887</v>
      </c>
      <c r="K399" s="7">
        <v>1.5229999999999999</v>
      </c>
    </row>
    <row r="400" spans="1:11" s="14" customFormat="1" ht="14.25" thickTop="1" thickBot="1" x14ac:dyDescent="0.25">
      <c r="A400" s="96">
        <v>43101</v>
      </c>
      <c r="B400" s="7">
        <f t="shared" si="322"/>
        <v>0.60288373983739829</v>
      </c>
      <c r="C400" s="7">
        <v>0.47110000000000002</v>
      </c>
      <c r="D400" s="7">
        <f t="shared" si="323"/>
        <v>0.24701626016260161</v>
      </c>
      <c r="E400" s="7">
        <v>1.321</v>
      </c>
      <c r="F400" s="16"/>
      <c r="G400" s="96">
        <v>43101</v>
      </c>
      <c r="H400" s="7">
        <f t="shared" si="324"/>
        <v>0.56844227642276413</v>
      </c>
      <c r="I400" s="7">
        <v>0.65920000000000001</v>
      </c>
      <c r="J400" s="7">
        <f t="shared" si="325"/>
        <v>0.28235772357723576</v>
      </c>
      <c r="K400" s="7">
        <v>1.51</v>
      </c>
    </row>
    <row r="401" spans="1:11" s="14" customFormat="1" ht="14.25" thickTop="1" thickBot="1" x14ac:dyDescent="0.25">
      <c r="A401" s="96">
        <v>43094</v>
      </c>
      <c r="B401" s="7">
        <f t="shared" ref="B401:B464" si="327">E401-D401-C401</f>
        <v>0.57835544715447151</v>
      </c>
      <c r="C401" s="7">
        <v>0.46636</v>
      </c>
      <c r="D401" s="7">
        <f t="shared" ref="D401:D464" si="328">+E401*0.23/1.23</f>
        <v>0.24028455284552844</v>
      </c>
      <c r="E401" s="7">
        <v>1.2849999999999999</v>
      </c>
      <c r="F401" s="16"/>
      <c r="G401" s="96">
        <v>43094</v>
      </c>
      <c r="H401" s="7">
        <f t="shared" ref="H401:H464" si="329">K401-J401-I401</f>
        <v>0.55580707317073186</v>
      </c>
      <c r="I401" s="7">
        <v>0.65151000000000003</v>
      </c>
      <c r="J401" s="7">
        <f t="shared" ref="J401:J464" si="330">+K401*0.23/1.23</f>
        <v>0.27768292682926832</v>
      </c>
      <c r="K401" s="7">
        <v>1.4850000000000001</v>
      </c>
    </row>
    <row r="402" spans="1:11" s="14" customFormat="1" ht="14.25" thickTop="1" thickBot="1" x14ac:dyDescent="0.25">
      <c r="A402" s="96">
        <v>43087</v>
      </c>
      <c r="B402" s="7">
        <f t="shared" si="327"/>
        <v>0.57510341463414616</v>
      </c>
      <c r="C402" s="7">
        <v>0.46636</v>
      </c>
      <c r="D402" s="7">
        <f t="shared" si="328"/>
        <v>0.23953658536585368</v>
      </c>
      <c r="E402" s="7">
        <v>1.2809999999999999</v>
      </c>
      <c r="F402" s="16"/>
      <c r="G402" s="96">
        <v>43087</v>
      </c>
      <c r="H402" s="7">
        <f t="shared" si="329"/>
        <v>0.55336804878048773</v>
      </c>
      <c r="I402" s="7">
        <v>0.65151000000000003</v>
      </c>
      <c r="J402" s="7">
        <f t="shared" si="330"/>
        <v>0.27712195121951222</v>
      </c>
      <c r="K402" s="7">
        <v>1.482</v>
      </c>
    </row>
    <row r="403" spans="1:11" s="14" customFormat="1" ht="14.25" thickTop="1" thickBot="1" x14ac:dyDescent="0.25">
      <c r="A403" s="96">
        <v>43080</v>
      </c>
      <c r="B403" s="7">
        <f t="shared" si="327"/>
        <v>0.57266439024390248</v>
      </c>
      <c r="C403" s="7">
        <v>0.46636</v>
      </c>
      <c r="D403" s="7">
        <f t="shared" si="328"/>
        <v>0.23897560975609758</v>
      </c>
      <c r="E403" s="7">
        <v>1.278</v>
      </c>
      <c r="F403" s="16"/>
      <c r="G403" s="96">
        <v>43080</v>
      </c>
      <c r="H403" s="7">
        <f t="shared" si="329"/>
        <v>0.55580707317073186</v>
      </c>
      <c r="I403" s="7">
        <v>0.65151000000000003</v>
      </c>
      <c r="J403" s="7">
        <f t="shared" si="330"/>
        <v>0.27768292682926832</v>
      </c>
      <c r="K403" s="7">
        <v>1.4850000000000001</v>
      </c>
    </row>
    <row r="404" spans="1:11" s="14" customFormat="1" ht="14.25" thickTop="1" thickBot="1" x14ac:dyDescent="0.25">
      <c r="A404" s="96">
        <v>43073</v>
      </c>
      <c r="B404" s="7">
        <f t="shared" si="327"/>
        <v>0.57510341463414616</v>
      </c>
      <c r="C404" s="7">
        <v>0.46636</v>
      </c>
      <c r="D404" s="7">
        <f t="shared" si="328"/>
        <v>0.23953658536585368</v>
      </c>
      <c r="E404" s="7">
        <v>1.2809999999999999</v>
      </c>
      <c r="F404" s="16"/>
      <c r="G404" s="96">
        <v>43073</v>
      </c>
      <c r="H404" s="7">
        <f t="shared" si="329"/>
        <v>0.55987211382113822</v>
      </c>
      <c r="I404" s="7">
        <v>0.65151000000000003</v>
      </c>
      <c r="J404" s="7">
        <f t="shared" si="330"/>
        <v>0.2786178861788618</v>
      </c>
      <c r="K404" s="7">
        <v>1.49</v>
      </c>
    </row>
    <row r="405" spans="1:11" s="14" customFormat="1" ht="14.25" thickTop="1" thickBot="1" x14ac:dyDescent="0.25">
      <c r="A405" s="96">
        <v>43066</v>
      </c>
      <c r="B405" s="7">
        <f t="shared" si="327"/>
        <v>0.57388390243902443</v>
      </c>
      <c r="C405" s="7">
        <v>0.46636</v>
      </c>
      <c r="D405" s="7">
        <f t="shared" si="328"/>
        <v>0.23925609756097563</v>
      </c>
      <c r="E405" s="7">
        <v>1.2795000000000001</v>
      </c>
      <c r="F405" s="16"/>
      <c r="G405" s="96">
        <v>43066</v>
      </c>
      <c r="H405" s="7">
        <f t="shared" si="329"/>
        <v>0.56231113821138212</v>
      </c>
      <c r="I405" s="7">
        <v>0.65151000000000003</v>
      </c>
      <c r="J405" s="7">
        <f t="shared" si="330"/>
        <v>0.27917886178861789</v>
      </c>
      <c r="K405" s="7">
        <v>1.4930000000000001</v>
      </c>
    </row>
    <row r="406" spans="1:11" s="14" customFormat="1" ht="14.25" thickTop="1" thickBot="1" x14ac:dyDescent="0.25">
      <c r="A406" s="96">
        <v>43059</v>
      </c>
      <c r="B406" s="7">
        <f t="shared" si="327"/>
        <v>0.57315219512195126</v>
      </c>
      <c r="C406" s="7">
        <v>0.46636</v>
      </c>
      <c r="D406" s="7">
        <f t="shared" si="328"/>
        <v>0.23908780487804879</v>
      </c>
      <c r="E406" s="7">
        <v>1.2786</v>
      </c>
      <c r="F406" s="16"/>
      <c r="G406" s="96">
        <v>43059</v>
      </c>
      <c r="H406" s="7">
        <f t="shared" si="329"/>
        <v>0.57044121951219484</v>
      </c>
      <c r="I406" s="7">
        <v>0.65151000000000003</v>
      </c>
      <c r="J406" s="7">
        <f t="shared" si="330"/>
        <v>0.28104878048780491</v>
      </c>
      <c r="K406" s="7">
        <v>1.5029999999999999</v>
      </c>
    </row>
    <row r="407" spans="1:11" s="14" customFormat="1" ht="14.25" thickTop="1" thickBot="1" x14ac:dyDescent="0.25">
      <c r="A407" s="96">
        <v>43052</v>
      </c>
      <c r="B407" s="7">
        <f t="shared" si="327"/>
        <v>0.57672943089430884</v>
      </c>
      <c r="C407" s="7">
        <v>0.46636</v>
      </c>
      <c r="D407" s="7">
        <f t="shared" si="328"/>
        <v>0.23991056910569108</v>
      </c>
      <c r="E407" s="7">
        <v>1.2829999999999999</v>
      </c>
      <c r="F407" s="16"/>
      <c r="G407" s="96">
        <v>43052</v>
      </c>
      <c r="H407" s="7">
        <f t="shared" si="329"/>
        <v>0.57694528455284533</v>
      </c>
      <c r="I407" s="7">
        <v>0.65151000000000003</v>
      </c>
      <c r="J407" s="7">
        <f t="shared" si="330"/>
        <v>0.28254471544715448</v>
      </c>
      <c r="K407" s="7">
        <v>1.5109999999999999</v>
      </c>
    </row>
    <row r="408" spans="1:11" s="14" customFormat="1" ht="14.25" thickTop="1" thickBot="1" x14ac:dyDescent="0.25">
      <c r="A408" s="96">
        <v>43045</v>
      </c>
      <c r="B408" s="7">
        <f t="shared" si="327"/>
        <v>0.56290829268292686</v>
      </c>
      <c r="C408" s="7">
        <v>0.46636</v>
      </c>
      <c r="D408" s="7">
        <f t="shared" si="328"/>
        <v>0.23673170731707316</v>
      </c>
      <c r="E408" s="7">
        <v>1.266</v>
      </c>
      <c r="F408" s="16"/>
      <c r="G408" s="96">
        <v>43045</v>
      </c>
      <c r="H408" s="7">
        <f t="shared" si="329"/>
        <v>0.5525550406504065</v>
      </c>
      <c r="I408" s="7">
        <v>0.65151000000000003</v>
      </c>
      <c r="J408" s="7">
        <f t="shared" si="330"/>
        <v>0.27693495934959356</v>
      </c>
      <c r="K408" s="7">
        <v>1.4810000000000001</v>
      </c>
    </row>
    <row r="409" spans="1:11" s="14" customFormat="1" ht="14.25" thickTop="1" thickBot="1" x14ac:dyDescent="0.25">
      <c r="A409" s="96">
        <v>43038</v>
      </c>
      <c r="B409" s="7">
        <f t="shared" si="327"/>
        <v>0.55396520325203247</v>
      </c>
      <c r="C409" s="7">
        <v>0.46636</v>
      </c>
      <c r="D409" s="7">
        <f t="shared" si="328"/>
        <v>0.23467479674796746</v>
      </c>
      <c r="E409" s="7">
        <v>1.2549999999999999</v>
      </c>
      <c r="F409" s="16"/>
      <c r="G409" s="96">
        <v>43038</v>
      </c>
      <c r="H409" s="7">
        <f t="shared" si="329"/>
        <v>0.53141682926829259</v>
      </c>
      <c r="I409" s="7">
        <v>0.65151000000000003</v>
      </c>
      <c r="J409" s="7">
        <f t="shared" si="330"/>
        <v>0.27207317073170739</v>
      </c>
      <c r="K409" s="7">
        <v>1.4550000000000001</v>
      </c>
    </row>
    <row r="410" spans="1:11" s="14" customFormat="1" ht="14.25" thickTop="1" thickBot="1" x14ac:dyDescent="0.25">
      <c r="A410" s="96">
        <v>43031</v>
      </c>
      <c r="B410" s="7">
        <f t="shared" si="327"/>
        <v>0.55071317073170734</v>
      </c>
      <c r="C410" s="7">
        <v>0.46636</v>
      </c>
      <c r="D410" s="7">
        <f t="shared" si="328"/>
        <v>0.23392682926829267</v>
      </c>
      <c r="E410" s="7">
        <v>1.2509999999999999</v>
      </c>
      <c r="F410" s="16"/>
      <c r="G410" s="96">
        <v>43031</v>
      </c>
      <c r="H410" s="7">
        <f t="shared" si="329"/>
        <v>0.52491276422764233</v>
      </c>
      <c r="I410" s="7">
        <v>0.65151000000000003</v>
      </c>
      <c r="J410" s="7">
        <f t="shared" si="330"/>
        <v>0.27057723577235776</v>
      </c>
      <c r="K410" s="7">
        <v>1.4470000000000001</v>
      </c>
    </row>
    <row r="411" spans="1:11" s="14" customFormat="1" ht="14.25" thickTop="1" thickBot="1" x14ac:dyDescent="0.25">
      <c r="A411" s="96">
        <v>43024</v>
      </c>
      <c r="B411" s="7">
        <f t="shared" si="327"/>
        <v>0.54827414634146343</v>
      </c>
      <c r="C411" s="7">
        <v>0.46636</v>
      </c>
      <c r="D411" s="7">
        <f t="shared" si="328"/>
        <v>0.2333658536585366</v>
      </c>
      <c r="E411" s="7">
        <v>1.248</v>
      </c>
      <c r="F411" s="16"/>
      <c r="G411" s="96">
        <v>43024</v>
      </c>
      <c r="H411" s="7">
        <f t="shared" si="329"/>
        <v>0.52409975609756088</v>
      </c>
      <c r="I411" s="7">
        <v>0.65151000000000003</v>
      </c>
      <c r="J411" s="7">
        <f t="shared" si="330"/>
        <v>0.27039024390243904</v>
      </c>
      <c r="K411" s="7">
        <v>1.446</v>
      </c>
    </row>
    <row r="412" spans="1:11" s="14" customFormat="1" ht="14.25" thickTop="1" thickBot="1" x14ac:dyDescent="0.25">
      <c r="A412" s="96">
        <v>43017</v>
      </c>
      <c r="B412" s="7">
        <f t="shared" si="327"/>
        <v>0.54990016260162589</v>
      </c>
      <c r="C412" s="7">
        <v>0.46636</v>
      </c>
      <c r="D412" s="7">
        <f t="shared" si="328"/>
        <v>0.23373983739837401</v>
      </c>
      <c r="E412" s="7">
        <v>1.25</v>
      </c>
      <c r="F412" s="16"/>
      <c r="G412" s="96">
        <v>43017</v>
      </c>
      <c r="H412" s="7">
        <f t="shared" si="329"/>
        <v>0.52409975609756088</v>
      </c>
      <c r="I412" s="7">
        <v>0.65151000000000003</v>
      </c>
      <c r="J412" s="7">
        <f t="shared" si="330"/>
        <v>0.27039024390243904</v>
      </c>
      <c r="K412" s="7">
        <v>1.446</v>
      </c>
    </row>
    <row r="413" spans="1:11" s="14" customFormat="1" ht="14.25" thickTop="1" thickBot="1" x14ac:dyDescent="0.25">
      <c r="A413" s="96">
        <v>43010</v>
      </c>
      <c r="B413" s="7">
        <f t="shared" si="327"/>
        <v>0.55396520325203247</v>
      </c>
      <c r="C413" s="7">
        <v>0.46636</v>
      </c>
      <c r="D413" s="7">
        <f t="shared" si="328"/>
        <v>0.23467479674796746</v>
      </c>
      <c r="E413" s="7">
        <v>1.2549999999999999</v>
      </c>
      <c r="F413" s="16"/>
      <c r="G413" s="96">
        <v>43010</v>
      </c>
      <c r="H413" s="7">
        <f t="shared" si="329"/>
        <v>0.52897780487804869</v>
      </c>
      <c r="I413" s="7">
        <v>0.65151000000000003</v>
      </c>
      <c r="J413" s="7">
        <f t="shared" si="330"/>
        <v>0.27151219512195118</v>
      </c>
      <c r="K413" s="7">
        <v>1.452</v>
      </c>
    </row>
    <row r="414" spans="1:11" s="14" customFormat="1" ht="14.25" thickTop="1" thickBot="1" x14ac:dyDescent="0.25">
      <c r="A414" s="96">
        <v>43003</v>
      </c>
      <c r="B414" s="7">
        <f t="shared" si="327"/>
        <v>0.54014406504065049</v>
      </c>
      <c r="C414" s="7">
        <v>0.46636</v>
      </c>
      <c r="D414" s="7">
        <f t="shared" si="328"/>
        <v>0.23149593495934959</v>
      </c>
      <c r="E414" s="7">
        <v>1.238</v>
      </c>
      <c r="F414" s="16"/>
      <c r="G414" s="96">
        <v>43003</v>
      </c>
      <c r="H414" s="7">
        <f t="shared" si="329"/>
        <v>0.53385585365853649</v>
      </c>
      <c r="I414" s="7">
        <v>0.65151000000000003</v>
      </c>
      <c r="J414" s="7">
        <f t="shared" si="330"/>
        <v>0.27263414634146343</v>
      </c>
      <c r="K414" s="7">
        <v>1.458</v>
      </c>
    </row>
    <row r="415" spans="1:11" s="14" customFormat="1" ht="14.25" thickTop="1" thickBot="1" x14ac:dyDescent="0.25">
      <c r="A415" s="96">
        <v>42996</v>
      </c>
      <c r="B415" s="7">
        <f t="shared" si="327"/>
        <v>0.53713593495934953</v>
      </c>
      <c r="C415" s="7">
        <v>0.46636</v>
      </c>
      <c r="D415" s="7">
        <f t="shared" si="328"/>
        <v>0.2308040650406504</v>
      </c>
      <c r="E415" s="7">
        <v>1.2343</v>
      </c>
      <c r="F415" s="16"/>
      <c r="G415" s="96">
        <v>42996</v>
      </c>
      <c r="H415" s="7">
        <f t="shared" si="329"/>
        <v>0.53670138211382112</v>
      </c>
      <c r="I415" s="7">
        <v>0.65151000000000003</v>
      </c>
      <c r="J415" s="7">
        <f t="shared" si="330"/>
        <v>0.27328861788617886</v>
      </c>
      <c r="K415" s="7">
        <v>1.4615</v>
      </c>
    </row>
    <row r="416" spans="1:11" s="14" customFormat="1" ht="14.25" thickTop="1" thickBot="1" x14ac:dyDescent="0.25">
      <c r="A416" s="96">
        <v>42989</v>
      </c>
      <c r="B416" s="7">
        <f t="shared" si="327"/>
        <v>0.53412780487804878</v>
      </c>
      <c r="C416" s="7">
        <v>0.46636</v>
      </c>
      <c r="D416" s="7">
        <f t="shared" si="328"/>
        <v>0.23011219512195125</v>
      </c>
      <c r="E416" s="7">
        <v>1.2305999999999999</v>
      </c>
      <c r="F416" s="16"/>
      <c r="G416" s="96">
        <v>42989</v>
      </c>
      <c r="H416" s="7">
        <f t="shared" si="329"/>
        <v>0.54401845528455262</v>
      </c>
      <c r="I416" s="7">
        <v>0.65151000000000003</v>
      </c>
      <c r="J416" s="7">
        <f t="shared" si="330"/>
        <v>0.27497154471544716</v>
      </c>
      <c r="K416" s="7">
        <v>1.4704999999999999</v>
      </c>
    </row>
    <row r="417" spans="1:11" s="14" customFormat="1" ht="14.25" thickTop="1" thickBot="1" x14ac:dyDescent="0.25">
      <c r="A417" s="96">
        <v>42982</v>
      </c>
      <c r="B417" s="7">
        <f t="shared" si="327"/>
        <v>0.52225788617886171</v>
      </c>
      <c r="C417" s="7">
        <v>0.46636</v>
      </c>
      <c r="D417" s="7">
        <f t="shared" si="328"/>
        <v>0.22738211382113821</v>
      </c>
      <c r="E417" s="7">
        <v>1.216</v>
      </c>
      <c r="F417" s="16"/>
      <c r="G417" s="96">
        <v>42982</v>
      </c>
      <c r="H417" s="7">
        <f t="shared" si="329"/>
        <v>0.53385585365853649</v>
      </c>
      <c r="I417" s="7">
        <v>0.65151000000000003</v>
      </c>
      <c r="J417" s="7">
        <f t="shared" si="330"/>
        <v>0.27263414634146343</v>
      </c>
      <c r="K417" s="7">
        <v>1.458</v>
      </c>
    </row>
    <row r="418" spans="1:11" s="14" customFormat="1" ht="14.25" thickTop="1" thickBot="1" x14ac:dyDescent="0.25">
      <c r="A418" s="96">
        <v>42975</v>
      </c>
      <c r="B418" s="7">
        <f t="shared" si="327"/>
        <v>0.51656682926829267</v>
      </c>
      <c r="C418" s="7">
        <v>0.46636</v>
      </c>
      <c r="D418" s="7">
        <f t="shared" si="328"/>
        <v>0.22607317073170735</v>
      </c>
      <c r="E418" s="7">
        <v>1.2090000000000001</v>
      </c>
      <c r="F418" s="16"/>
      <c r="G418" s="96">
        <v>42975</v>
      </c>
      <c r="H418" s="7">
        <f t="shared" si="329"/>
        <v>0.51515666666666671</v>
      </c>
      <c r="I418" s="7">
        <v>0.65151000000000003</v>
      </c>
      <c r="J418" s="7">
        <f t="shared" si="330"/>
        <v>0.26833333333333337</v>
      </c>
      <c r="K418" s="7">
        <v>1.4350000000000001</v>
      </c>
    </row>
    <row r="419" spans="1:11" s="14" customFormat="1" ht="14.25" thickTop="1" thickBot="1" x14ac:dyDescent="0.25">
      <c r="A419" s="96">
        <v>42968</v>
      </c>
      <c r="B419" s="7">
        <f t="shared" si="327"/>
        <v>0.51900585365853658</v>
      </c>
      <c r="C419" s="7">
        <v>0.46636</v>
      </c>
      <c r="D419" s="7">
        <f t="shared" si="328"/>
        <v>0.22663414634146342</v>
      </c>
      <c r="E419" s="7">
        <v>1.212</v>
      </c>
      <c r="F419" s="16"/>
      <c r="G419" s="96">
        <v>42968</v>
      </c>
      <c r="H419" s="7">
        <f t="shared" si="329"/>
        <v>0.51596967479674793</v>
      </c>
      <c r="I419" s="7">
        <v>0.65151000000000003</v>
      </c>
      <c r="J419" s="7">
        <f t="shared" si="330"/>
        <v>0.26852032520325203</v>
      </c>
      <c r="K419" s="7">
        <v>1.4359999999999999</v>
      </c>
    </row>
    <row r="420" spans="1:11" s="14" customFormat="1" ht="14.25" thickTop="1" thickBot="1" x14ac:dyDescent="0.25">
      <c r="A420" s="96">
        <v>42961</v>
      </c>
      <c r="B420" s="7">
        <f t="shared" si="327"/>
        <v>0.52225788617886171</v>
      </c>
      <c r="C420" s="7">
        <v>0.46636</v>
      </c>
      <c r="D420" s="7">
        <f t="shared" si="328"/>
        <v>0.22738211382113821</v>
      </c>
      <c r="E420" s="7">
        <v>1.216</v>
      </c>
      <c r="F420" s="16"/>
      <c r="G420" s="96">
        <v>42961</v>
      </c>
      <c r="H420" s="7">
        <f t="shared" si="329"/>
        <v>0.51759569105691039</v>
      </c>
      <c r="I420" s="7">
        <v>0.65151000000000003</v>
      </c>
      <c r="J420" s="7">
        <f t="shared" si="330"/>
        <v>0.26889430894308941</v>
      </c>
      <c r="K420" s="7">
        <v>1.4379999999999999</v>
      </c>
    </row>
    <row r="421" spans="1:11" s="14" customFormat="1" ht="14.25" thickTop="1" thickBot="1" x14ac:dyDescent="0.25">
      <c r="A421" s="96">
        <v>42954</v>
      </c>
      <c r="B421" s="7">
        <f t="shared" si="327"/>
        <v>0.51900585365853658</v>
      </c>
      <c r="C421" s="7">
        <v>0.46636</v>
      </c>
      <c r="D421" s="7">
        <f t="shared" si="328"/>
        <v>0.22663414634146342</v>
      </c>
      <c r="E421" s="7">
        <v>1.212</v>
      </c>
      <c r="F421" s="16"/>
      <c r="G421" s="96">
        <v>42954</v>
      </c>
      <c r="H421" s="7">
        <f t="shared" si="329"/>
        <v>0.51271764227642258</v>
      </c>
      <c r="I421" s="7">
        <v>0.65151000000000003</v>
      </c>
      <c r="J421" s="7">
        <f t="shared" si="330"/>
        <v>0.26777235772357721</v>
      </c>
      <c r="K421" s="7">
        <v>1.4319999999999999</v>
      </c>
    </row>
    <row r="422" spans="1:11" s="14" customFormat="1" ht="14.25" thickTop="1" thickBot="1" x14ac:dyDescent="0.25">
      <c r="A422" s="96">
        <v>42947</v>
      </c>
      <c r="B422" s="7">
        <f t="shared" si="327"/>
        <v>0.5100627642276423</v>
      </c>
      <c r="C422" s="7">
        <v>0.46636</v>
      </c>
      <c r="D422" s="7">
        <f t="shared" si="328"/>
        <v>0.22457723577235775</v>
      </c>
      <c r="E422" s="7">
        <v>1.2010000000000001</v>
      </c>
      <c r="F422" s="16"/>
      <c r="G422" s="96">
        <v>42947</v>
      </c>
      <c r="H422" s="7">
        <f t="shared" si="329"/>
        <v>0.50621357723577232</v>
      </c>
      <c r="I422" s="7">
        <v>0.65151000000000003</v>
      </c>
      <c r="J422" s="7">
        <f t="shared" si="330"/>
        <v>0.26627642276422764</v>
      </c>
      <c r="K422" s="7">
        <v>1.4239999999999999</v>
      </c>
    </row>
    <row r="423" spans="1:11" s="14" customFormat="1" ht="14.25" thickTop="1" thickBot="1" x14ac:dyDescent="0.25">
      <c r="A423" s="96">
        <v>42941</v>
      </c>
      <c r="B423" s="7">
        <f t="shared" si="327"/>
        <v>0.50762373983739828</v>
      </c>
      <c r="C423" s="7">
        <v>0.46636</v>
      </c>
      <c r="D423" s="7">
        <f t="shared" si="328"/>
        <v>0.22401626016260162</v>
      </c>
      <c r="E423" s="7">
        <v>1.198</v>
      </c>
      <c r="F423" s="16"/>
      <c r="G423" s="96">
        <v>42941</v>
      </c>
      <c r="H423" s="7">
        <f t="shared" si="329"/>
        <v>0.50702658536585377</v>
      </c>
      <c r="I423" s="7">
        <v>0.65151000000000003</v>
      </c>
      <c r="J423" s="7">
        <f t="shared" si="330"/>
        <v>0.26646341463414636</v>
      </c>
      <c r="K423" s="7">
        <v>1.425</v>
      </c>
    </row>
    <row r="424" spans="1:11" s="14" customFormat="1" ht="14.25" thickTop="1" thickBot="1" x14ac:dyDescent="0.25">
      <c r="A424" s="96">
        <v>42934</v>
      </c>
      <c r="B424" s="7">
        <f t="shared" si="327"/>
        <v>0.50681073170731716</v>
      </c>
      <c r="C424" s="7">
        <v>0.46636</v>
      </c>
      <c r="D424" s="7">
        <f t="shared" si="328"/>
        <v>0.22382926829268293</v>
      </c>
      <c r="E424" s="7">
        <v>1.1970000000000001</v>
      </c>
      <c r="F424" s="16"/>
      <c r="G424" s="96">
        <v>42934</v>
      </c>
      <c r="H424" s="7">
        <f t="shared" si="329"/>
        <v>0.50377455284552841</v>
      </c>
      <c r="I424" s="7">
        <v>0.65151000000000003</v>
      </c>
      <c r="J424" s="7">
        <f t="shared" si="330"/>
        <v>0.26571544715447154</v>
      </c>
      <c r="K424" s="7">
        <v>1.421</v>
      </c>
    </row>
    <row r="425" spans="1:11" s="14" customFormat="1" ht="14.25" thickTop="1" thickBot="1" x14ac:dyDescent="0.25">
      <c r="A425" s="96">
        <v>42926</v>
      </c>
      <c r="B425" s="7">
        <f t="shared" si="327"/>
        <v>0.50599772357723571</v>
      </c>
      <c r="C425" s="7">
        <v>0.46636</v>
      </c>
      <c r="D425" s="7">
        <f t="shared" si="328"/>
        <v>0.22364227642276421</v>
      </c>
      <c r="E425" s="7">
        <v>1.196</v>
      </c>
      <c r="F425" s="16"/>
      <c r="G425" s="96">
        <v>42926</v>
      </c>
      <c r="H425" s="7">
        <f t="shared" si="329"/>
        <v>0.50296154471544696</v>
      </c>
      <c r="I425" s="7">
        <v>0.65151000000000003</v>
      </c>
      <c r="J425" s="7">
        <f t="shared" si="330"/>
        <v>0.26552845528455288</v>
      </c>
      <c r="K425" s="7">
        <v>1.42</v>
      </c>
    </row>
    <row r="426" spans="1:11" s="14" customFormat="1" ht="14.25" thickTop="1" thickBot="1" x14ac:dyDescent="0.25">
      <c r="A426" s="96">
        <v>42919</v>
      </c>
      <c r="B426" s="7">
        <f t="shared" si="327"/>
        <v>0.49298959349593485</v>
      </c>
      <c r="C426" s="7">
        <v>0.46636</v>
      </c>
      <c r="D426" s="7">
        <f t="shared" si="328"/>
        <v>0.22065040650406503</v>
      </c>
      <c r="E426" s="7">
        <v>1.18</v>
      </c>
      <c r="F426" s="16"/>
      <c r="G426" s="96">
        <v>42919</v>
      </c>
      <c r="H426" s="7">
        <f t="shared" si="329"/>
        <v>0.49808349593495915</v>
      </c>
      <c r="I426" s="7">
        <v>0.65151000000000003</v>
      </c>
      <c r="J426" s="7">
        <f t="shared" si="330"/>
        <v>0.26440650406504068</v>
      </c>
      <c r="K426" s="7">
        <v>1.4139999999999999</v>
      </c>
    </row>
    <row r="427" spans="1:11" s="14" customFormat="1" ht="14.25" thickTop="1" thickBot="1" x14ac:dyDescent="0.25">
      <c r="A427" s="96">
        <v>42912</v>
      </c>
      <c r="B427" s="7">
        <f t="shared" si="327"/>
        <v>0.49461560975609753</v>
      </c>
      <c r="C427" s="7">
        <v>0.46636</v>
      </c>
      <c r="D427" s="7">
        <f t="shared" si="328"/>
        <v>0.22102439024390244</v>
      </c>
      <c r="E427" s="7">
        <v>1.1819999999999999</v>
      </c>
      <c r="F427" s="16"/>
      <c r="G427" s="96">
        <v>42912</v>
      </c>
      <c r="H427" s="7">
        <f t="shared" si="329"/>
        <v>0.50296154471544696</v>
      </c>
      <c r="I427" s="7">
        <v>0.65151000000000003</v>
      </c>
      <c r="J427" s="7">
        <f t="shared" si="330"/>
        <v>0.26552845528455288</v>
      </c>
      <c r="K427" s="7">
        <v>1.42</v>
      </c>
    </row>
    <row r="428" spans="1:11" s="14" customFormat="1" ht="14.25" thickTop="1" thickBot="1" x14ac:dyDescent="0.25">
      <c r="A428" s="96">
        <v>42905</v>
      </c>
      <c r="B428" s="7">
        <f t="shared" si="327"/>
        <v>0.49786764227642266</v>
      </c>
      <c r="C428" s="7">
        <v>0.46636</v>
      </c>
      <c r="D428" s="7">
        <f t="shared" si="328"/>
        <v>0.22177235772357726</v>
      </c>
      <c r="E428" s="7">
        <v>1.1859999999999999</v>
      </c>
      <c r="F428" s="16"/>
      <c r="G428" s="96">
        <v>42905</v>
      </c>
      <c r="H428" s="7">
        <f t="shared" si="329"/>
        <v>0.50946560975609745</v>
      </c>
      <c r="I428" s="7">
        <v>0.65151000000000003</v>
      </c>
      <c r="J428" s="7">
        <f t="shared" si="330"/>
        <v>0.26702439024390245</v>
      </c>
      <c r="K428" s="7">
        <v>1.4279999999999999</v>
      </c>
    </row>
    <row r="429" spans="1:11" s="14" customFormat="1" ht="14.25" thickTop="1" thickBot="1" x14ac:dyDescent="0.25">
      <c r="A429" s="96">
        <v>42898</v>
      </c>
      <c r="B429" s="7">
        <f t="shared" si="327"/>
        <v>0.5011196747967479</v>
      </c>
      <c r="C429" s="7">
        <v>0.46636</v>
      </c>
      <c r="D429" s="7">
        <f t="shared" si="328"/>
        <v>0.22252032520325205</v>
      </c>
      <c r="E429" s="7">
        <v>1.19</v>
      </c>
      <c r="F429" s="16"/>
      <c r="G429" s="96">
        <v>42898</v>
      </c>
      <c r="H429" s="7">
        <f t="shared" si="329"/>
        <v>0.51678268292682938</v>
      </c>
      <c r="I429" s="7">
        <v>0.65151000000000003</v>
      </c>
      <c r="J429" s="7">
        <f t="shared" si="330"/>
        <v>0.26870731707317075</v>
      </c>
      <c r="K429" s="7">
        <v>1.4370000000000001</v>
      </c>
    </row>
    <row r="430" spans="1:11" s="14" customFormat="1" ht="14.25" thickTop="1" thickBot="1" x14ac:dyDescent="0.25">
      <c r="A430" s="96">
        <v>42891</v>
      </c>
      <c r="B430" s="7">
        <f t="shared" si="327"/>
        <v>0.52307089430894316</v>
      </c>
      <c r="C430" s="7">
        <v>0.46636</v>
      </c>
      <c r="D430" s="7">
        <f t="shared" si="328"/>
        <v>0.22756910569105696</v>
      </c>
      <c r="E430" s="7">
        <v>1.2170000000000001</v>
      </c>
      <c r="F430" s="16"/>
      <c r="G430" s="96">
        <v>42891</v>
      </c>
      <c r="H430" s="7">
        <f t="shared" si="329"/>
        <v>0.52979081300813013</v>
      </c>
      <c r="I430" s="7">
        <v>0.65151000000000003</v>
      </c>
      <c r="J430" s="7">
        <f t="shared" si="330"/>
        <v>0.27169918699186996</v>
      </c>
      <c r="K430" s="7">
        <v>1.4530000000000001</v>
      </c>
    </row>
    <row r="431" spans="1:11" s="14" customFormat="1" ht="14.25" thickTop="1" thickBot="1" x14ac:dyDescent="0.25">
      <c r="A431" s="96">
        <v>42884</v>
      </c>
      <c r="B431" s="7">
        <f t="shared" si="327"/>
        <v>0.52957495934959353</v>
      </c>
      <c r="C431" s="7">
        <v>0.46636</v>
      </c>
      <c r="D431" s="7">
        <f t="shared" si="328"/>
        <v>0.22906504065040656</v>
      </c>
      <c r="E431" s="7">
        <v>1.2250000000000001</v>
      </c>
      <c r="F431" s="16"/>
      <c r="G431" s="96">
        <v>42884</v>
      </c>
      <c r="H431" s="7">
        <f t="shared" si="329"/>
        <v>0.53060382113821136</v>
      </c>
      <c r="I431" s="7">
        <v>0.65151000000000003</v>
      </c>
      <c r="J431" s="7">
        <f t="shared" si="330"/>
        <v>0.27188617886178862</v>
      </c>
      <c r="K431" s="7">
        <v>1.454</v>
      </c>
    </row>
    <row r="432" spans="1:11" s="14" customFormat="1" ht="14.25" thickTop="1" thickBot="1" x14ac:dyDescent="0.25">
      <c r="A432" s="96">
        <v>42877</v>
      </c>
      <c r="B432" s="7">
        <f t="shared" si="327"/>
        <v>0.52144487804878048</v>
      </c>
      <c r="C432" s="7">
        <v>0.46636</v>
      </c>
      <c r="D432" s="7">
        <f t="shared" si="328"/>
        <v>0.22719512195121955</v>
      </c>
      <c r="E432" s="7">
        <v>1.2150000000000001</v>
      </c>
      <c r="F432" s="16"/>
      <c r="G432" s="96">
        <v>42877</v>
      </c>
      <c r="H432" s="7">
        <f t="shared" si="329"/>
        <v>0.526538780487805</v>
      </c>
      <c r="I432" s="7">
        <v>0.65151000000000003</v>
      </c>
      <c r="J432" s="7">
        <f t="shared" si="330"/>
        <v>0.27095121951219514</v>
      </c>
      <c r="K432" s="7">
        <v>1.4490000000000001</v>
      </c>
    </row>
    <row r="433" spans="1:11" s="14" customFormat="1" ht="14.25" thickTop="1" thickBot="1" x14ac:dyDescent="0.25">
      <c r="A433" s="96">
        <v>42870</v>
      </c>
      <c r="B433" s="7">
        <f t="shared" si="327"/>
        <v>0.51469691056910583</v>
      </c>
      <c r="C433" s="7">
        <v>0.46636</v>
      </c>
      <c r="D433" s="7">
        <f t="shared" si="328"/>
        <v>0.22564308943089434</v>
      </c>
      <c r="E433" s="7">
        <v>1.2067000000000001</v>
      </c>
      <c r="F433" s="16"/>
      <c r="G433" s="96">
        <v>42870</v>
      </c>
      <c r="H433" s="7">
        <f t="shared" si="329"/>
        <v>0.51596967479674793</v>
      </c>
      <c r="I433" s="7">
        <v>0.65151000000000003</v>
      </c>
      <c r="J433" s="7">
        <f t="shared" si="330"/>
        <v>0.26852032520325203</v>
      </c>
      <c r="K433" s="7">
        <v>1.4359999999999999</v>
      </c>
    </row>
    <row r="434" spans="1:11" s="14" customFormat="1" ht="14.25" thickTop="1" thickBot="1" x14ac:dyDescent="0.25">
      <c r="A434" s="96">
        <v>42863</v>
      </c>
      <c r="B434" s="7">
        <f t="shared" si="327"/>
        <v>0.52225788617886171</v>
      </c>
      <c r="C434" s="7">
        <v>0.46636</v>
      </c>
      <c r="D434" s="7">
        <f t="shared" si="328"/>
        <v>0.22738211382113821</v>
      </c>
      <c r="E434" s="7">
        <v>1.216</v>
      </c>
      <c r="F434" s="16"/>
      <c r="G434" s="96">
        <v>42863</v>
      </c>
      <c r="H434" s="7">
        <f t="shared" si="329"/>
        <v>0.52409975609756088</v>
      </c>
      <c r="I434" s="7">
        <v>0.65151000000000003</v>
      </c>
      <c r="J434" s="7">
        <f t="shared" si="330"/>
        <v>0.27039024390243904</v>
      </c>
      <c r="K434" s="7">
        <v>1.446</v>
      </c>
    </row>
    <row r="435" spans="1:11" s="14" customFormat="1" ht="14.25" thickTop="1" thickBot="1" x14ac:dyDescent="0.25">
      <c r="A435" s="96">
        <v>42856</v>
      </c>
      <c r="B435" s="7">
        <f t="shared" si="327"/>
        <v>0.54339609756097562</v>
      </c>
      <c r="C435" s="7">
        <v>0.46636</v>
      </c>
      <c r="D435" s="7">
        <f t="shared" si="328"/>
        <v>0.2322439024390244</v>
      </c>
      <c r="E435" s="7">
        <v>1.242</v>
      </c>
      <c r="F435" s="16"/>
      <c r="G435" s="96">
        <v>42856</v>
      </c>
      <c r="H435" s="7">
        <f t="shared" si="329"/>
        <v>0.54442495934959356</v>
      </c>
      <c r="I435" s="7">
        <v>0.65151000000000003</v>
      </c>
      <c r="J435" s="7">
        <f t="shared" si="330"/>
        <v>0.27506504065040654</v>
      </c>
      <c r="K435" s="7">
        <v>1.4710000000000001</v>
      </c>
    </row>
    <row r="436" spans="1:11" s="14" customFormat="1" ht="14.25" thickTop="1" thickBot="1" x14ac:dyDescent="0.25">
      <c r="A436" s="96">
        <v>42849</v>
      </c>
      <c r="B436" s="7">
        <f t="shared" si="327"/>
        <v>0.55559121951219514</v>
      </c>
      <c r="C436" s="7">
        <v>0.46636</v>
      </c>
      <c r="D436" s="7">
        <f t="shared" si="328"/>
        <v>0.23504878048780486</v>
      </c>
      <c r="E436" s="7">
        <v>1.2569999999999999</v>
      </c>
      <c r="F436" s="16"/>
      <c r="G436" s="96">
        <v>42849</v>
      </c>
      <c r="H436" s="7">
        <f t="shared" si="329"/>
        <v>0.55905910569105699</v>
      </c>
      <c r="I436" s="7">
        <v>0.65151000000000003</v>
      </c>
      <c r="J436" s="7">
        <f t="shared" si="330"/>
        <v>0.27843089430894313</v>
      </c>
      <c r="K436" s="7">
        <v>1.4890000000000001</v>
      </c>
    </row>
    <row r="437" spans="1:11" s="14" customFormat="1" ht="14.25" thickTop="1" thickBot="1" x14ac:dyDescent="0.25">
      <c r="A437" s="96">
        <v>42842</v>
      </c>
      <c r="B437" s="7">
        <f t="shared" si="327"/>
        <v>0.5572172357723576</v>
      </c>
      <c r="C437" s="7">
        <v>0.46636</v>
      </c>
      <c r="D437" s="7">
        <f t="shared" si="328"/>
        <v>0.23542276422764227</v>
      </c>
      <c r="E437" s="7">
        <v>1.2589999999999999</v>
      </c>
      <c r="F437" s="16"/>
      <c r="G437" s="96">
        <v>42842</v>
      </c>
      <c r="H437" s="7">
        <f t="shared" si="329"/>
        <v>0.56068512195121967</v>
      </c>
      <c r="I437" s="7">
        <v>0.65151000000000003</v>
      </c>
      <c r="J437" s="7">
        <f t="shared" si="330"/>
        <v>0.27880487804878051</v>
      </c>
      <c r="K437" s="7">
        <v>1.4910000000000001</v>
      </c>
    </row>
    <row r="438" spans="1:11" s="14" customFormat="1" ht="14.25" thickTop="1" thickBot="1" x14ac:dyDescent="0.25">
      <c r="A438" s="96">
        <v>42835</v>
      </c>
      <c r="B438" s="7">
        <f t="shared" si="327"/>
        <v>0.54420910569105707</v>
      </c>
      <c r="C438" s="7">
        <v>0.46636</v>
      </c>
      <c r="D438" s="7">
        <f t="shared" si="328"/>
        <v>0.23243089430894312</v>
      </c>
      <c r="E438" s="7">
        <v>1.2430000000000001</v>
      </c>
      <c r="F438" s="16"/>
      <c r="G438" s="96">
        <v>42835</v>
      </c>
      <c r="H438" s="7">
        <f t="shared" si="329"/>
        <v>0.55092902439024405</v>
      </c>
      <c r="I438" s="7">
        <v>0.65151000000000003</v>
      </c>
      <c r="J438" s="7">
        <f t="shared" si="330"/>
        <v>0.27656097560975612</v>
      </c>
      <c r="K438" s="7">
        <v>1.4790000000000001</v>
      </c>
    </row>
    <row r="439" spans="1:11" s="14" customFormat="1" ht="14.25" thickTop="1" thickBot="1" x14ac:dyDescent="0.25">
      <c r="A439" s="96">
        <v>42828</v>
      </c>
      <c r="B439" s="7">
        <f t="shared" si="327"/>
        <v>0.53648552845528463</v>
      </c>
      <c r="C439" s="7">
        <v>0.46636</v>
      </c>
      <c r="D439" s="7">
        <f t="shared" si="328"/>
        <v>0.23065447154471549</v>
      </c>
      <c r="E439" s="7">
        <v>1.2335</v>
      </c>
      <c r="F439" s="16"/>
      <c r="G439" s="96">
        <v>42828</v>
      </c>
      <c r="H439" s="7">
        <f t="shared" si="329"/>
        <v>0.53662008130081285</v>
      </c>
      <c r="I439" s="7">
        <v>0.65151000000000003</v>
      </c>
      <c r="J439" s="7">
        <f t="shared" si="330"/>
        <v>0.27326991869918704</v>
      </c>
      <c r="K439" s="7">
        <v>1.4614</v>
      </c>
    </row>
    <row r="440" spans="1:11" s="14" customFormat="1" ht="14.25" thickTop="1" thickBot="1" x14ac:dyDescent="0.25">
      <c r="A440" s="96">
        <v>42821</v>
      </c>
      <c r="B440" s="7">
        <f t="shared" si="327"/>
        <v>0.53607902439024391</v>
      </c>
      <c r="C440" s="7">
        <v>0.46636</v>
      </c>
      <c r="D440" s="7">
        <f t="shared" si="328"/>
        <v>0.23056097560975611</v>
      </c>
      <c r="E440" s="7">
        <v>1.2330000000000001</v>
      </c>
      <c r="F440" s="16"/>
      <c r="G440" s="96">
        <v>42821</v>
      </c>
      <c r="H440" s="7">
        <f t="shared" si="329"/>
        <v>0.52572577235772355</v>
      </c>
      <c r="I440" s="7">
        <v>0.65151000000000003</v>
      </c>
      <c r="J440" s="7">
        <f t="shared" si="330"/>
        <v>0.27076422764227642</v>
      </c>
      <c r="K440" s="7">
        <v>1.448</v>
      </c>
    </row>
    <row r="441" spans="1:11" s="14" customFormat="1" ht="14.25" thickTop="1" thickBot="1" x14ac:dyDescent="0.25">
      <c r="A441" s="96">
        <v>42814</v>
      </c>
      <c r="B441" s="7">
        <f t="shared" si="327"/>
        <v>0.54664813008130075</v>
      </c>
      <c r="C441" s="7">
        <v>0.46636</v>
      </c>
      <c r="D441" s="7">
        <f t="shared" si="328"/>
        <v>0.23299186991869919</v>
      </c>
      <c r="E441" s="7">
        <v>1.246</v>
      </c>
      <c r="F441" s="16"/>
      <c r="G441" s="96">
        <v>42814</v>
      </c>
      <c r="H441" s="7">
        <f t="shared" si="329"/>
        <v>0.53548186991869917</v>
      </c>
      <c r="I441" s="7">
        <v>0.65151000000000003</v>
      </c>
      <c r="J441" s="7">
        <f t="shared" si="330"/>
        <v>0.27300813008130081</v>
      </c>
      <c r="K441" s="7">
        <v>1.46</v>
      </c>
    </row>
    <row r="442" spans="1:11" s="14" customFormat="1" ht="14.25" thickTop="1" thickBot="1" x14ac:dyDescent="0.25">
      <c r="A442" s="96">
        <v>42807</v>
      </c>
      <c r="B442" s="7">
        <f t="shared" si="327"/>
        <v>0.56534731707317054</v>
      </c>
      <c r="C442" s="7">
        <v>0.46636</v>
      </c>
      <c r="D442" s="7">
        <f t="shared" si="328"/>
        <v>0.23729268292682928</v>
      </c>
      <c r="E442" s="7">
        <v>1.2689999999999999</v>
      </c>
      <c r="F442" s="16"/>
      <c r="G442" s="96">
        <v>42807</v>
      </c>
      <c r="H442" s="7">
        <f t="shared" si="329"/>
        <v>0.55336804878048773</v>
      </c>
      <c r="I442" s="7">
        <v>0.65151000000000003</v>
      </c>
      <c r="J442" s="7">
        <f t="shared" si="330"/>
        <v>0.27712195121951222</v>
      </c>
      <c r="K442" s="7">
        <v>1.482</v>
      </c>
    </row>
    <row r="443" spans="1:11" s="14" customFormat="1" ht="14.25" thickTop="1" thickBot="1" x14ac:dyDescent="0.25">
      <c r="A443" s="96">
        <v>42800</v>
      </c>
      <c r="B443" s="7">
        <f t="shared" si="327"/>
        <v>0.57185138211382103</v>
      </c>
      <c r="C443" s="7">
        <v>0.46636</v>
      </c>
      <c r="D443" s="7">
        <f t="shared" si="328"/>
        <v>0.23878861788617883</v>
      </c>
      <c r="E443" s="7">
        <v>1.2769999999999999</v>
      </c>
      <c r="F443" s="16"/>
      <c r="G443" s="96">
        <v>42800</v>
      </c>
      <c r="H443" s="7">
        <f t="shared" si="329"/>
        <v>0.56149813008130067</v>
      </c>
      <c r="I443" s="7">
        <v>0.65151000000000003</v>
      </c>
      <c r="J443" s="7">
        <f t="shared" si="330"/>
        <v>0.27899186991869923</v>
      </c>
      <c r="K443" s="7">
        <v>1.492</v>
      </c>
    </row>
    <row r="444" spans="1:11" s="14" customFormat="1" ht="14.25" thickTop="1" thickBot="1" x14ac:dyDescent="0.25">
      <c r="A444" s="96">
        <v>42793</v>
      </c>
      <c r="B444" s="7">
        <f t="shared" si="327"/>
        <v>0.56941235772357734</v>
      </c>
      <c r="C444" s="7">
        <v>0.46636</v>
      </c>
      <c r="D444" s="7">
        <f t="shared" si="328"/>
        <v>0.23822764227642276</v>
      </c>
      <c r="E444" s="7">
        <v>1.274</v>
      </c>
      <c r="F444" s="16"/>
      <c r="G444" s="96">
        <v>42793</v>
      </c>
      <c r="H444" s="7">
        <f t="shared" si="329"/>
        <v>0.56637617886178848</v>
      </c>
      <c r="I444" s="7">
        <v>0.65151000000000003</v>
      </c>
      <c r="J444" s="7">
        <f t="shared" si="330"/>
        <v>0.28011382113821137</v>
      </c>
      <c r="K444" s="7">
        <v>1.498</v>
      </c>
    </row>
    <row r="445" spans="1:11" s="14" customFormat="1" ht="14.25" thickTop="1" thickBot="1" x14ac:dyDescent="0.25">
      <c r="A445" s="96">
        <v>42786</v>
      </c>
      <c r="B445" s="7">
        <f t="shared" si="327"/>
        <v>0.56941235772357734</v>
      </c>
      <c r="C445" s="7">
        <v>0.46636</v>
      </c>
      <c r="D445" s="7">
        <f t="shared" si="328"/>
        <v>0.23822764227642276</v>
      </c>
      <c r="E445" s="7">
        <v>1.274</v>
      </c>
      <c r="F445" s="16"/>
      <c r="G445" s="96">
        <v>42786</v>
      </c>
      <c r="H445" s="7">
        <f t="shared" si="329"/>
        <v>0.56637617886178848</v>
      </c>
      <c r="I445" s="7">
        <v>0.65151000000000003</v>
      </c>
      <c r="J445" s="7">
        <f t="shared" si="330"/>
        <v>0.28011382113821137</v>
      </c>
      <c r="K445" s="7">
        <v>1.498</v>
      </c>
    </row>
    <row r="446" spans="1:11" s="14" customFormat="1" ht="14.25" thickTop="1" thickBot="1" x14ac:dyDescent="0.25">
      <c r="A446" s="96">
        <v>42779</v>
      </c>
      <c r="B446" s="7">
        <f t="shared" si="327"/>
        <v>0.56941235772357734</v>
      </c>
      <c r="C446" s="7">
        <v>0.46636</v>
      </c>
      <c r="D446" s="7">
        <f t="shared" si="328"/>
        <v>0.23822764227642276</v>
      </c>
      <c r="E446" s="7">
        <v>1.274</v>
      </c>
      <c r="F446" s="16"/>
      <c r="G446" s="96">
        <v>42779</v>
      </c>
      <c r="H446" s="7">
        <f t="shared" si="329"/>
        <v>0.5639371544715448</v>
      </c>
      <c r="I446" s="7">
        <v>0.65151000000000003</v>
      </c>
      <c r="J446" s="7">
        <f t="shared" si="330"/>
        <v>0.27955284552845533</v>
      </c>
      <c r="K446" s="7">
        <v>1.4950000000000001</v>
      </c>
    </row>
    <row r="447" spans="1:11" s="14" customFormat="1" ht="14.25" thickTop="1" thickBot="1" x14ac:dyDescent="0.25">
      <c r="A447" s="96">
        <v>42772</v>
      </c>
      <c r="B447" s="7">
        <f t="shared" si="327"/>
        <v>0.56290829268292686</v>
      </c>
      <c r="C447" s="7">
        <v>0.46636</v>
      </c>
      <c r="D447" s="7">
        <f t="shared" si="328"/>
        <v>0.23673170731707316</v>
      </c>
      <c r="E447" s="7">
        <v>1.266</v>
      </c>
      <c r="F447" s="16"/>
      <c r="G447" s="96">
        <v>42772</v>
      </c>
      <c r="H447" s="7">
        <f t="shared" si="329"/>
        <v>0.56231113821138212</v>
      </c>
      <c r="I447" s="7">
        <v>0.65151000000000003</v>
      </c>
      <c r="J447" s="7">
        <f t="shared" si="330"/>
        <v>0.27917886178861789</v>
      </c>
      <c r="K447" s="7">
        <v>1.4930000000000001</v>
      </c>
    </row>
    <row r="448" spans="1:11" s="14" customFormat="1" ht="14.25" thickTop="1" thickBot="1" x14ac:dyDescent="0.25">
      <c r="A448" s="96">
        <v>42765</v>
      </c>
      <c r="B448" s="7">
        <f t="shared" si="327"/>
        <v>0.56046926829268295</v>
      </c>
      <c r="C448" s="7">
        <v>0.46636</v>
      </c>
      <c r="D448" s="7">
        <f t="shared" si="328"/>
        <v>0.23617073170731706</v>
      </c>
      <c r="E448" s="7">
        <v>1.2629999999999999</v>
      </c>
      <c r="F448" s="16"/>
      <c r="G448" s="96">
        <v>42765</v>
      </c>
      <c r="H448" s="7">
        <f t="shared" si="329"/>
        <v>0.55987211382113822</v>
      </c>
      <c r="I448" s="7">
        <v>0.65151000000000003</v>
      </c>
      <c r="J448" s="7">
        <f t="shared" si="330"/>
        <v>0.2786178861788618</v>
      </c>
      <c r="K448" s="7">
        <v>1.49</v>
      </c>
    </row>
    <row r="449" spans="1:11" s="14" customFormat="1" ht="14.25" thickTop="1" thickBot="1" x14ac:dyDescent="0.25">
      <c r="A449" s="96">
        <v>42758</v>
      </c>
      <c r="B449" s="7">
        <f t="shared" si="327"/>
        <v>0.57998146341463419</v>
      </c>
      <c r="C449" s="7">
        <v>0.46636</v>
      </c>
      <c r="D449" s="7">
        <f t="shared" si="328"/>
        <v>0.24065853658536585</v>
      </c>
      <c r="E449" s="7">
        <v>1.2869999999999999</v>
      </c>
      <c r="F449" s="16"/>
      <c r="G449" s="96">
        <v>42758</v>
      </c>
      <c r="H449" s="7">
        <f t="shared" si="329"/>
        <v>0.56637617886178848</v>
      </c>
      <c r="I449" s="7">
        <v>0.65151000000000003</v>
      </c>
      <c r="J449" s="7">
        <f t="shared" si="330"/>
        <v>0.28011382113821137</v>
      </c>
      <c r="K449" s="7">
        <v>1.498</v>
      </c>
    </row>
    <row r="450" spans="1:11" s="14" customFormat="1" ht="14.25" thickTop="1" thickBot="1" x14ac:dyDescent="0.25">
      <c r="A450" s="96">
        <v>42751</v>
      </c>
      <c r="B450" s="7">
        <f t="shared" si="327"/>
        <v>0.58160747967479665</v>
      </c>
      <c r="C450" s="7">
        <v>0.46636</v>
      </c>
      <c r="D450" s="7">
        <f t="shared" si="328"/>
        <v>0.24103252032520325</v>
      </c>
      <c r="E450" s="7">
        <v>1.2889999999999999</v>
      </c>
      <c r="F450" s="16"/>
      <c r="G450" s="96">
        <v>42751</v>
      </c>
      <c r="H450" s="7">
        <f t="shared" si="329"/>
        <v>0.55418105691056918</v>
      </c>
      <c r="I450" s="7">
        <v>0.65151000000000003</v>
      </c>
      <c r="J450" s="7">
        <f t="shared" si="330"/>
        <v>0.27730894308943094</v>
      </c>
      <c r="K450" s="7">
        <v>1.4830000000000001</v>
      </c>
    </row>
    <row r="451" spans="1:11" s="14" customFormat="1" ht="14.25" thickTop="1" thickBot="1" x14ac:dyDescent="0.25">
      <c r="A451" s="96">
        <v>42744</v>
      </c>
      <c r="B451" s="7">
        <f t="shared" si="327"/>
        <v>0.57266439024390248</v>
      </c>
      <c r="C451" s="7">
        <v>0.46636</v>
      </c>
      <c r="D451" s="7">
        <f t="shared" si="328"/>
        <v>0.23897560975609758</v>
      </c>
      <c r="E451" s="7">
        <v>1.278</v>
      </c>
      <c r="F451" s="16"/>
      <c r="G451" s="96">
        <v>42744</v>
      </c>
      <c r="H451" s="7">
        <f t="shared" si="329"/>
        <v>0.54198593495934944</v>
      </c>
      <c r="I451" s="7">
        <v>0.65151000000000003</v>
      </c>
      <c r="J451" s="7">
        <f t="shared" si="330"/>
        <v>0.27450406504065039</v>
      </c>
      <c r="K451" s="7">
        <v>1.468</v>
      </c>
    </row>
    <row r="452" spans="1:11" s="14" customFormat="1" ht="14.25" thickTop="1" thickBot="1" x14ac:dyDescent="0.25">
      <c r="A452" s="96">
        <v>42737</v>
      </c>
      <c r="B452" s="7">
        <f t="shared" si="327"/>
        <v>0.55396520325203247</v>
      </c>
      <c r="C452" s="7">
        <v>0.46636</v>
      </c>
      <c r="D452" s="7">
        <f t="shared" si="328"/>
        <v>0.23467479674796746</v>
      </c>
      <c r="E452" s="7">
        <v>1.2549999999999999</v>
      </c>
      <c r="F452" s="16"/>
      <c r="G452" s="96">
        <v>42737</v>
      </c>
      <c r="H452" s="7">
        <f t="shared" si="329"/>
        <v>0.53792089430894308</v>
      </c>
      <c r="I452" s="7">
        <v>0.65151000000000003</v>
      </c>
      <c r="J452" s="7">
        <f t="shared" si="330"/>
        <v>0.27356910569105691</v>
      </c>
      <c r="K452" s="7">
        <v>1.4630000000000001</v>
      </c>
    </row>
    <row r="453" spans="1:11" s="14" customFormat="1" ht="14.25" thickTop="1" thickBot="1" x14ac:dyDescent="0.25">
      <c r="A453" s="96">
        <v>42730</v>
      </c>
      <c r="B453" s="7">
        <f t="shared" si="327"/>
        <v>0.54025886178861793</v>
      </c>
      <c r="C453" s="7">
        <v>0.44591999999999998</v>
      </c>
      <c r="D453" s="7">
        <f t="shared" si="328"/>
        <v>0.22682113821138214</v>
      </c>
      <c r="E453" s="7">
        <v>1.2130000000000001</v>
      </c>
      <c r="F453" s="16"/>
      <c r="G453" s="96">
        <v>42730</v>
      </c>
      <c r="H453" s="7">
        <f t="shared" si="329"/>
        <v>0.5028837398373982</v>
      </c>
      <c r="I453" s="7">
        <v>0.67110000000000003</v>
      </c>
      <c r="J453" s="7">
        <f t="shared" si="330"/>
        <v>0.27001626016260166</v>
      </c>
      <c r="K453" s="7">
        <v>1.444</v>
      </c>
    </row>
    <row r="454" spans="1:11" s="14" customFormat="1" ht="14.25" thickTop="1" thickBot="1" x14ac:dyDescent="0.25">
      <c r="A454" s="96">
        <v>42723</v>
      </c>
      <c r="B454" s="7">
        <f t="shared" si="327"/>
        <v>0.53131577235772354</v>
      </c>
      <c r="C454" s="7">
        <v>0.44591999999999998</v>
      </c>
      <c r="D454" s="7">
        <f t="shared" si="328"/>
        <v>0.22476422764227641</v>
      </c>
      <c r="E454" s="7">
        <v>1.202</v>
      </c>
      <c r="F454" s="16"/>
      <c r="G454" s="96">
        <v>42723</v>
      </c>
      <c r="H454" s="7">
        <f t="shared" si="329"/>
        <v>0.49394065040650403</v>
      </c>
      <c r="I454" s="7">
        <v>0.67110000000000003</v>
      </c>
      <c r="J454" s="7">
        <f t="shared" si="330"/>
        <v>0.26795934959349599</v>
      </c>
      <c r="K454" s="7">
        <v>1.4330000000000001</v>
      </c>
    </row>
    <row r="455" spans="1:11" s="14" customFormat="1" ht="14.25" thickTop="1" thickBot="1" x14ac:dyDescent="0.25">
      <c r="A455" s="96">
        <v>42716</v>
      </c>
      <c r="B455" s="7">
        <f t="shared" si="327"/>
        <v>0.52074666666666669</v>
      </c>
      <c r="C455" s="7">
        <v>0.44591999999999998</v>
      </c>
      <c r="D455" s="7">
        <f t="shared" si="328"/>
        <v>0.22233333333333338</v>
      </c>
      <c r="E455" s="7">
        <v>1.1890000000000001</v>
      </c>
      <c r="F455" s="16"/>
      <c r="G455" s="96">
        <v>42716</v>
      </c>
      <c r="H455" s="7">
        <f t="shared" si="329"/>
        <v>0.48337154471544697</v>
      </c>
      <c r="I455" s="7">
        <v>0.67110000000000003</v>
      </c>
      <c r="J455" s="7">
        <f t="shared" si="330"/>
        <v>0.26552845528455288</v>
      </c>
      <c r="K455" s="7">
        <v>1.42</v>
      </c>
    </row>
    <row r="456" spans="1:11" s="14" customFormat="1" ht="14.25" thickTop="1" thickBot="1" x14ac:dyDescent="0.25">
      <c r="A456" s="96">
        <v>42709</v>
      </c>
      <c r="B456" s="7">
        <f t="shared" si="327"/>
        <v>0.51017756097560973</v>
      </c>
      <c r="C456" s="7">
        <v>0.44591999999999998</v>
      </c>
      <c r="D456" s="7">
        <f t="shared" si="328"/>
        <v>0.21990243902439024</v>
      </c>
      <c r="E456" s="7">
        <v>1.1759999999999999</v>
      </c>
      <c r="F456" s="16"/>
      <c r="G456" s="96">
        <v>42709</v>
      </c>
      <c r="H456" s="7">
        <f t="shared" si="329"/>
        <v>0.47198943089430889</v>
      </c>
      <c r="I456" s="7">
        <v>0.67110000000000003</v>
      </c>
      <c r="J456" s="7">
        <f t="shared" si="330"/>
        <v>0.26291056910569105</v>
      </c>
      <c r="K456" s="7">
        <v>1.4059999999999999</v>
      </c>
    </row>
    <row r="457" spans="1:11" s="14" customFormat="1" ht="14.25" thickTop="1" thickBot="1" x14ac:dyDescent="0.25">
      <c r="A457" s="96">
        <v>42702</v>
      </c>
      <c r="B457" s="7">
        <f t="shared" si="327"/>
        <v>0.50204747967479668</v>
      </c>
      <c r="C457" s="7">
        <v>0.44591999999999998</v>
      </c>
      <c r="D457" s="7">
        <f t="shared" si="328"/>
        <v>0.21803252032520323</v>
      </c>
      <c r="E457" s="7">
        <v>1.1659999999999999</v>
      </c>
      <c r="F457" s="16"/>
      <c r="G457" s="96">
        <v>42702</v>
      </c>
      <c r="H457" s="7">
        <f t="shared" si="329"/>
        <v>0.46223333333333327</v>
      </c>
      <c r="I457" s="7">
        <v>0.67110000000000003</v>
      </c>
      <c r="J457" s="7">
        <f t="shared" si="330"/>
        <v>0.26066666666666666</v>
      </c>
      <c r="K457" s="7">
        <v>1.3939999999999999</v>
      </c>
    </row>
    <row r="458" spans="1:11" s="14" customFormat="1" ht="14.25" thickTop="1" thickBot="1" x14ac:dyDescent="0.25">
      <c r="A458" s="96">
        <v>42695</v>
      </c>
      <c r="B458" s="7">
        <f t="shared" si="327"/>
        <v>0.48253528455284544</v>
      </c>
      <c r="C458" s="7">
        <v>0.44591999999999998</v>
      </c>
      <c r="D458" s="7">
        <f t="shared" si="328"/>
        <v>0.21354471544715448</v>
      </c>
      <c r="E458" s="7">
        <v>1.1419999999999999</v>
      </c>
      <c r="F458" s="16"/>
      <c r="G458" s="96">
        <v>42695</v>
      </c>
      <c r="H458" s="7">
        <f t="shared" si="329"/>
        <v>0.44353414634146349</v>
      </c>
      <c r="I458" s="7">
        <v>0.67110000000000003</v>
      </c>
      <c r="J458" s="7">
        <f t="shared" si="330"/>
        <v>0.25636585365853659</v>
      </c>
      <c r="K458" s="7">
        <v>1.371</v>
      </c>
    </row>
    <row r="459" spans="1:11" s="14" customFormat="1" ht="14.25" thickTop="1" thickBot="1" x14ac:dyDescent="0.25">
      <c r="A459" s="96">
        <v>42688</v>
      </c>
      <c r="B459" s="7">
        <f t="shared" si="327"/>
        <v>0.48635642276422764</v>
      </c>
      <c r="C459" s="7">
        <v>0.45591999999999999</v>
      </c>
      <c r="D459" s="7">
        <f t="shared" si="328"/>
        <v>0.21672357723577237</v>
      </c>
      <c r="E459" s="7">
        <v>1.159</v>
      </c>
      <c r="F459" s="16"/>
      <c r="G459" s="96">
        <v>42688</v>
      </c>
      <c r="H459" s="7">
        <f t="shared" si="329"/>
        <v>0.45003821138211375</v>
      </c>
      <c r="I459" s="7">
        <v>0.67110000000000003</v>
      </c>
      <c r="J459" s="7">
        <f t="shared" si="330"/>
        <v>0.25786178861788617</v>
      </c>
      <c r="K459" s="7">
        <v>1.379</v>
      </c>
    </row>
    <row r="460" spans="1:11" s="14" customFormat="1" ht="14.25" thickTop="1" thickBot="1" x14ac:dyDescent="0.25">
      <c r="A460" s="96">
        <v>42681</v>
      </c>
      <c r="B460" s="7">
        <f t="shared" si="327"/>
        <v>0.50017756097560973</v>
      </c>
      <c r="C460" s="7">
        <v>0.45591999999999999</v>
      </c>
      <c r="D460" s="7">
        <f t="shared" si="328"/>
        <v>0.21990243902439024</v>
      </c>
      <c r="E460" s="7">
        <v>1.1759999999999999</v>
      </c>
      <c r="F460" s="16"/>
      <c r="G460" s="96">
        <v>42681</v>
      </c>
      <c r="H460" s="7">
        <f t="shared" si="329"/>
        <v>0.46467235772357718</v>
      </c>
      <c r="I460" s="7">
        <v>0.67110000000000003</v>
      </c>
      <c r="J460" s="7">
        <f t="shared" si="330"/>
        <v>0.26122764227642281</v>
      </c>
      <c r="K460" s="7">
        <v>1.397</v>
      </c>
    </row>
    <row r="461" spans="1:11" s="14" customFormat="1" ht="14.25" thickTop="1" thickBot="1" x14ac:dyDescent="0.25">
      <c r="A461" s="96">
        <v>42674</v>
      </c>
      <c r="B461" s="7">
        <f t="shared" si="327"/>
        <v>0.51074666666666668</v>
      </c>
      <c r="C461" s="7">
        <v>0.45591999999999999</v>
      </c>
      <c r="D461" s="7">
        <f t="shared" si="328"/>
        <v>0.22233333333333338</v>
      </c>
      <c r="E461" s="7">
        <v>1.1890000000000001</v>
      </c>
      <c r="F461" s="16"/>
      <c r="G461" s="96">
        <v>42674</v>
      </c>
      <c r="H461" s="7">
        <f t="shared" si="329"/>
        <v>0.47361544715447135</v>
      </c>
      <c r="I461" s="7">
        <v>0.67110000000000003</v>
      </c>
      <c r="J461" s="7">
        <f t="shared" si="330"/>
        <v>0.26328455284552849</v>
      </c>
      <c r="K461" s="7">
        <v>1.4079999999999999</v>
      </c>
    </row>
    <row r="462" spans="1:11" s="14" customFormat="1" ht="14.25" thickTop="1" thickBot="1" x14ac:dyDescent="0.25">
      <c r="A462" s="96">
        <v>42667</v>
      </c>
      <c r="B462" s="7">
        <f t="shared" si="327"/>
        <v>0.50912065040650412</v>
      </c>
      <c r="C462" s="7">
        <v>0.45591999999999999</v>
      </c>
      <c r="D462" s="7">
        <f t="shared" si="328"/>
        <v>0.22195934959349597</v>
      </c>
      <c r="E462" s="7">
        <v>1.1870000000000001</v>
      </c>
      <c r="F462" s="16"/>
      <c r="G462" s="96">
        <v>42667</v>
      </c>
      <c r="H462" s="7">
        <f t="shared" si="329"/>
        <v>0.47361544715447135</v>
      </c>
      <c r="I462" s="7">
        <v>0.67110000000000003</v>
      </c>
      <c r="J462" s="7">
        <f t="shared" si="330"/>
        <v>0.26328455284552849</v>
      </c>
      <c r="K462" s="7">
        <v>1.4079999999999999</v>
      </c>
    </row>
    <row r="463" spans="1:11" s="14" customFormat="1" ht="14.25" thickTop="1" thickBot="1" x14ac:dyDescent="0.25">
      <c r="A463" s="96">
        <v>42661</v>
      </c>
      <c r="B463" s="7">
        <f t="shared" si="327"/>
        <v>0.50505560975609753</v>
      </c>
      <c r="C463" s="7">
        <v>0.45591999999999999</v>
      </c>
      <c r="D463" s="7">
        <f t="shared" si="328"/>
        <v>0.22102439024390244</v>
      </c>
      <c r="E463" s="7">
        <v>1.1819999999999999</v>
      </c>
      <c r="F463" s="16"/>
      <c r="G463" s="96">
        <v>42661</v>
      </c>
      <c r="H463" s="7">
        <f t="shared" si="329"/>
        <v>0.47036341463414622</v>
      </c>
      <c r="I463" s="7">
        <v>0.67110000000000003</v>
      </c>
      <c r="J463" s="7">
        <f t="shared" si="330"/>
        <v>0.26253658536585367</v>
      </c>
      <c r="K463" s="7">
        <v>1.4039999999999999</v>
      </c>
    </row>
    <row r="464" spans="1:11" s="14" customFormat="1" ht="14.25" thickTop="1" thickBot="1" x14ac:dyDescent="0.25">
      <c r="A464" s="96">
        <v>42653</v>
      </c>
      <c r="B464" s="7">
        <f t="shared" si="327"/>
        <v>0.49204747967479667</v>
      </c>
      <c r="C464" s="7">
        <v>0.45591999999999999</v>
      </c>
      <c r="D464" s="7">
        <f t="shared" si="328"/>
        <v>0.21803252032520323</v>
      </c>
      <c r="E464" s="7">
        <v>1.1659999999999999</v>
      </c>
      <c r="F464" s="16"/>
      <c r="G464" s="96">
        <v>42653</v>
      </c>
      <c r="H464" s="7">
        <f t="shared" si="329"/>
        <v>0.46467235772357718</v>
      </c>
      <c r="I464" s="7">
        <v>0.67110000000000003</v>
      </c>
      <c r="J464" s="7">
        <f t="shared" si="330"/>
        <v>0.26122764227642281</v>
      </c>
      <c r="K464" s="7">
        <v>1.397</v>
      </c>
    </row>
    <row r="465" spans="1:11" s="14" customFormat="1" ht="14.25" thickTop="1" thickBot="1" x14ac:dyDescent="0.25">
      <c r="A465" s="96">
        <v>42646</v>
      </c>
      <c r="B465" s="7">
        <f t="shared" ref="B465:B491" si="331">E465-D465-C465</f>
        <v>0.47172227642276421</v>
      </c>
      <c r="C465" s="7">
        <v>0.45591999999999999</v>
      </c>
      <c r="D465" s="7">
        <f t="shared" ref="D465:D491" si="332">+E465*0.23/1.23</f>
        <v>0.21335772357723579</v>
      </c>
      <c r="E465" s="7">
        <v>1.141</v>
      </c>
      <c r="F465" s="16"/>
      <c r="G465" s="96">
        <v>42646</v>
      </c>
      <c r="H465" s="7">
        <f t="shared" ref="H465:H491" si="333">K465-J465-I465</f>
        <v>0.44597317073170739</v>
      </c>
      <c r="I465" s="7">
        <v>0.67110000000000003</v>
      </c>
      <c r="J465" s="7">
        <f t="shared" ref="J465:J491" si="334">+K465*0.23/1.23</f>
        <v>0.25692682926829269</v>
      </c>
      <c r="K465" s="7">
        <v>1.3740000000000001</v>
      </c>
    </row>
    <row r="466" spans="1:11" s="14" customFormat="1" ht="14.25" thickTop="1" thickBot="1" x14ac:dyDescent="0.25">
      <c r="A466" s="96">
        <v>42639</v>
      </c>
      <c r="B466" s="7">
        <f t="shared" si="331"/>
        <v>0.4668442276422764</v>
      </c>
      <c r="C466" s="7">
        <v>0.45591999999999999</v>
      </c>
      <c r="D466" s="7">
        <f t="shared" si="332"/>
        <v>0.21223577235772359</v>
      </c>
      <c r="E466" s="7">
        <v>1.135</v>
      </c>
      <c r="F466" s="16"/>
      <c r="G466" s="96">
        <v>42639</v>
      </c>
      <c r="H466" s="7">
        <f t="shared" si="333"/>
        <v>0.44516016260162594</v>
      </c>
      <c r="I466" s="7">
        <v>0.67110000000000003</v>
      </c>
      <c r="J466" s="7">
        <f t="shared" si="334"/>
        <v>0.25673983739837403</v>
      </c>
      <c r="K466" s="7">
        <v>1.373</v>
      </c>
    </row>
    <row r="467" spans="1:11" s="14" customFormat="1" ht="14.25" thickTop="1" thickBot="1" x14ac:dyDescent="0.25">
      <c r="A467" s="96">
        <v>42632</v>
      </c>
      <c r="B467" s="7">
        <f t="shared" si="331"/>
        <v>0.46765723577235763</v>
      </c>
      <c r="C467" s="7">
        <v>0.45591999999999999</v>
      </c>
      <c r="D467" s="7">
        <f t="shared" si="332"/>
        <v>0.21242276422764228</v>
      </c>
      <c r="E467" s="7">
        <v>1.1359999999999999</v>
      </c>
      <c r="F467" s="16"/>
      <c r="G467" s="96">
        <v>42632</v>
      </c>
      <c r="H467" s="7">
        <f t="shared" si="333"/>
        <v>0.44678617886178862</v>
      </c>
      <c r="I467" s="7">
        <v>0.67110000000000003</v>
      </c>
      <c r="J467" s="7">
        <f t="shared" si="334"/>
        <v>0.25711382113821141</v>
      </c>
      <c r="K467" s="7">
        <v>1.375</v>
      </c>
    </row>
    <row r="468" spans="1:11" s="14" customFormat="1" ht="14.25" thickTop="1" thickBot="1" x14ac:dyDescent="0.25">
      <c r="A468" s="96">
        <v>42625</v>
      </c>
      <c r="B468" s="7">
        <f t="shared" si="331"/>
        <v>0.46765723577235763</v>
      </c>
      <c r="C468" s="7">
        <v>0.45591999999999999</v>
      </c>
      <c r="D468" s="7">
        <f t="shared" si="332"/>
        <v>0.21242276422764228</v>
      </c>
      <c r="E468" s="7">
        <v>1.1359999999999999</v>
      </c>
      <c r="F468" s="16"/>
      <c r="G468" s="96">
        <v>42625</v>
      </c>
      <c r="H468" s="7">
        <f t="shared" si="333"/>
        <v>0.44272113821138204</v>
      </c>
      <c r="I468" s="7">
        <v>0.67110000000000003</v>
      </c>
      <c r="J468" s="7">
        <f t="shared" si="334"/>
        <v>0.25617886178861793</v>
      </c>
      <c r="K468" s="7">
        <v>1.37</v>
      </c>
    </row>
    <row r="469" spans="1:11" s="14" customFormat="1" ht="14.25" thickTop="1" thickBot="1" x14ac:dyDescent="0.25">
      <c r="A469" s="96">
        <v>42618</v>
      </c>
      <c r="B469" s="7">
        <f t="shared" si="331"/>
        <v>0.47660032520325213</v>
      </c>
      <c r="C469" s="7">
        <v>0.45591999999999999</v>
      </c>
      <c r="D469" s="7">
        <f t="shared" si="332"/>
        <v>0.21447967479674795</v>
      </c>
      <c r="E469" s="7">
        <v>1.147</v>
      </c>
      <c r="F469" s="16"/>
      <c r="G469" s="96">
        <v>42618</v>
      </c>
      <c r="H469" s="7">
        <f t="shared" si="333"/>
        <v>0.45003821138211375</v>
      </c>
      <c r="I469" s="7">
        <v>0.67110000000000003</v>
      </c>
      <c r="J469" s="7">
        <f t="shared" si="334"/>
        <v>0.25786178861788617</v>
      </c>
      <c r="K469" s="7">
        <v>1.379</v>
      </c>
    </row>
    <row r="470" spans="1:11" s="14" customFormat="1" ht="14.25" thickTop="1" thickBot="1" x14ac:dyDescent="0.25">
      <c r="A470" s="96">
        <v>42611</v>
      </c>
      <c r="B470" s="7">
        <f t="shared" si="331"/>
        <v>0.47660032520325213</v>
      </c>
      <c r="C470" s="7">
        <v>0.45591999999999999</v>
      </c>
      <c r="D470" s="7">
        <f t="shared" si="332"/>
        <v>0.21447967479674795</v>
      </c>
      <c r="E470" s="7">
        <v>1.147</v>
      </c>
      <c r="F470" s="16"/>
      <c r="G470" s="96">
        <v>42611</v>
      </c>
      <c r="H470" s="7">
        <f t="shared" si="333"/>
        <v>0.45247723577235766</v>
      </c>
      <c r="I470" s="7">
        <v>0.67110000000000003</v>
      </c>
      <c r="J470" s="7">
        <f t="shared" si="334"/>
        <v>0.25842276422764227</v>
      </c>
      <c r="K470" s="7">
        <v>1.3819999999999999</v>
      </c>
    </row>
    <row r="471" spans="1:11" s="14" customFormat="1" ht="14.25" thickTop="1" thickBot="1" x14ac:dyDescent="0.25">
      <c r="A471" s="96">
        <v>42604</v>
      </c>
      <c r="B471" s="7">
        <f t="shared" si="331"/>
        <v>0.46847024390243897</v>
      </c>
      <c r="C471" s="7">
        <v>0.45591999999999999</v>
      </c>
      <c r="D471" s="7">
        <f t="shared" si="332"/>
        <v>0.212609756097561</v>
      </c>
      <c r="E471" s="7">
        <v>1.137</v>
      </c>
      <c r="F471" s="16"/>
      <c r="G471" s="96">
        <v>42604</v>
      </c>
      <c r="H471" s="7">
        <f t="shared" si="333"/>
        <v>0.44353414634146349</v>
      </c>
      <c r="I471" s="7">
        <v>0.67110000000000003</v>
      </c>
      <c r="J471" s="7">
        <f t="shared" si="334"/>
        <v>0.25636585365853659</v>
      </c>
      <c r="K471" s="7">
        <v>1.371</v>
      </c>
    </row>
    <row r="472" spans="1:11" s="14" customFormat="1" ht="14.25" thickTop="1" thickBot="1" x14ac:dyDescent="0.25">
      <c r="A472" s="96">
        <v>42597</v>
      </c>
      <c r="B472" s="7">
        <f t="shared" si="331"/>
        <v>0.44814504065040661</v>
      </c>
      <c r="C472" s="7">
        <v>0.45591999999999999</v>
      </c>
      <c r="D472" s="7">
        <f t="shared" si="332"/>
        <v>0.20793495934959352</v>
      </c>
      <c r="E472" s="7">
        <v>1.1120000000000001</v>
      </c>
      <c r="F472" s="16"/>
      <c r="G472" s="96">
        <v>42597</v>
      </c>
      <c r="H472" s="7">
        <f t="shared" si="333"/>
        <v>0.43052601626016251</v>
      </c>
      <c r="I472" s="7">
        <v>0.67110000000000003</v>
      </c>
      <c r="J472" s="7">
        <f t="shared" si="334"/>
        <v>0.25337398373983738</v>
      </c>
      <c r="K472" s="7">
        <v>1.355</v>
      </c>
    </row>
    <row r="473" spans="1:11" s="14" customFormat="1" ht="14.25" thickTop="1" thickBot="1" x14ac:dyDescent="0.25">
      <c r="A473" s="96">
        <v>42590</v>
      </c>
      <c r="B473" s="7">
        <f t="shared" si="331"/>
        <v>0.44407999999999992</v>
      </c>
      <c r="C473" s="7">
        <v>0.45591999999999999</v>
      </c>
      <c r="D473" s="7">
        <f t="shared" si="332"/>
        <v>0.20700000000000002</v>
      </c>
      <c r="E473" s="7">
        <v>1.107</v>
      </c>
      <c r="F473" s="16"/>
      <c r="G473" s="96">
        <v>42590</v>
      </c>
      <c r="H473" s="7">
        <f t="shared" si="333"/>
        <v>0.42890000000000006</v>
      </c>
      <c r="I473" s="7">
        <v>0.67110000000000003</v>
      </c>
      <c r="J473" s="7">
        <f t="shared" si="334"/>
        <v>0.253</v>
      </c>
      <c r="K473" s="7">
        <v>1.353</v>
      </c>
    </row>
    <row r="474" spans="1:11" s="14" customFormat="1" ht="14.25" thickTop="1" thickBot="1" x14ac:dyDescent="0.25">
      <c r="A474" s="96">
        <v>42583</v>
      </c>
      <c r="B474" s="7">
        <f t="shared" si="331"/>
        <v>0.45871414634146335</v>
      </c>
      <c r="C474" s="7">
        <v>0.45591999999999999</v>
      </c>
      <c r="D474" s="7">
        <f t="shared" si="332"/>
        <v>0.21036585365853661</v>
      </c>
      <c r="E474" s="7">
        <v>1.125</v>
      </c>
      <c r="F474" s="16"/>
      <c r="G474" s="96">
        <v>42583</v>
      </c>
      <c r="H474" s="7">
        <f t="shared" si="333"/>
        <v>0.437030081300813</v>
      </c>
      <c r="I474" s="7">
        <v>0.67110000000000003</v>
      </c>
      <c r="J474" s="7">
        <f t="shared" si="334"/>
        <v>0.25486991869918701</v>
      </c>
      <c r="K474" s="7">
        <v>1.363</v>
      </c>
    </row>
    <row r="475" spans="1:11" s="14" customFormat="1" ht="14.25" thickTop="1" thickBot="1" x14ac:dyDescent="0.25">
      <c r="A475" s="96">
        <v>42576</v>
      </c>
      <c r="B475" s="7">
        <f t="shared" si="331"/>
        <v>0.46440520325203238</v>
      </c>
      <c r="C475" s="7">
        <v>0.45591999999999999</v>
      </c>
      <c r="D475" s="7">
        <f t="shared" si="332"/>
        <v>0.21167479674796746</v>
      </c>
      <c r="E475" s="7">
        <v>1.1319999999999999</v>
      </c>
      <c r="F475" s="16"/>
      <c r="G475" s="96">
        <v>42576</v>
      </c>
      <c r="H475" s="7">
        <f t="shared" si="333"/>
        <v>0.44109512195121958</v>
      </c>
      <c r="I475" s="7">
        <v>0.67110000000000003</v>
      </c>
      <c r="J475" s="7">
        <f t="shared" si="334"/>
        <v>0.25580487804878049</v>
      </c>
      <c r="K475" s="7">
        <v>1.3680000000000001</v>
      </c>
    </row>
    <row r="476" spans="1:11" s="14" customFormat="1" ht="14.25" thickTop="1" thickBot="1" x14ac:dyDescent="0.25">
      <c r="A476" s="96">
        <v>42570</v>
      </c>
      <c r="B476" s="7">
        <f t="shared" si="331"/>
        <v>0.47009626016260164</v>
      </c>
      <c r="C476" s="7">
        <v>0.45591999999999999</v>
      </c>
      <c r="D476" s="7">
        <f t="shared" si="332"/>
        <v>0.21298373983739841</v>
      </c>
      <c r="E476" s="7">
        <v>1.139</v>
      </c>
      <c r="F476" s="16"/>
      <c r="G476" s="96">
        <v>42570</v>
      </c>
      <c r="H476" s="7">
        <f t="shared" si="333"/>
        <v>0.44597317073170739</v>
      </c>
      <c r="I476" s="7">
        <v>0.67110000000000003</v>
      </c>
      <c r="J476" s="7">
        <f t="shared" si="334"/>
        <v>0.25692682926829269</v>
      </c>
      <c r="K476" s="7">
        <v>1.3740000000000001</v>
      </c>
    </row>
    <row r="477" spans="1:11" s="14" customFormat="1" ht="14.25" thickTop="1" thickBot="1" x14ac:dyDescent="0.25">
      <c r="A477" s="96">
        <v>42562</v>
      </c>
      <c r="B477" s="7">
        <f t="shared" si="331"/>
        <v>0.47985235772357726</v>
      </c>
      <c r="C477" s="7">
        <v>0.45591999999999999</v>
      </c>
      <c r="D477" s="7">
        <f t="shared" si="332"/>
        <v>0.2152276422764228</v>
      </c>
      <c r="E477" s="7">
        <v>1.151</v>
      </c>
      <c r="F477" s="16"/>
      <c r="G477" s="96">
        <v>42562</v>
      </c>
      <c r="H477" s="7">
        <f t="shared" si="333"/>
        <v>0.45979430894308937</v>
      </c>
      <c r="I477" s="7">
        <v>0.67110000000000003</v>
      </c>
      <c r="J477" s="7">
        <f t="shared" si="334"/>
        <v>0.26010569105691056</v>
      </c>
      <c r="K477" s="7">
        <v>1.391</v>
      </c>
    </row>
    <row r="478" spans="1:11" s="14" customFormat="1" ht="14.25" thickTop="1" thickBot="1" x14ac:dyDescent="0.25">
      <c r="A478" s="96">
        <v>42555</v>
      </c>
      <c r="B478" s="7">
        <f t="shared" si="331"/>
        <v>0.48391739837398362</v>
      </c>
      <c r="C478" s="7">
        <v>0.45591999999999999</v>
      </c>
      <c r="D478" s="7">
        <f t="shared" si="332"/>
        <v>0.21616260162601628</v>
      </c>
      <c r="E478" s="7">
        <v>1.1559999999999999</v>
      </c>
      <c r="F478" s="16"/>
      <c r="G478" s="96">
        <v>42555</v>
      </c>
      <c r="H478" s="7">
        <f t="shared" si="333"/>
        <v>0.47524146341463402</v>
      </c>
      <c r="I478" s="7">
        <v>0.67110000000000003</v>
      </c>
      <c r="J478" s="7">
        <f t="shared" si="334"/>
        <v>0.26365853658536587</v>
      </c>
      <c r="K478" s="7">
        <v>1.41</v>
      </c>
    </row>
    <row r="479" spans="1:11" s="14" customFormat="1" ht="14.25" thickTop="1" thickBot="1" x14ac:dyDescent="0.25">
      <c r="A479" s="96">
        <v>42548</v>
      </c>
      <c r="B479" s="7">
        <f t="shared" si="331"/>
        <v>0.4855434146341463</v>
      </c>
      <c r="C479" s="7">
        <v>0.45591999999999999</v>
      </c>
      <c r="D479" s="7">
        <f t="shared" si="332"/>
        <v>0.21653658536585363</v>
      </c>
      <c r="E479" s="7">
        <v>1.1579999999999999</v>
      </c>
      <c r="F479" s="16"/>
      <c r="G479" s="96">
        <v>42548</v>
      </c>
      <c r="H479" s="7">
        <f t="shared" si="333"/>
        <v>0.47361544715447135</v>
      </c>
      <c r="I479" s="7">
        <v>0.67110000000000003</v>
      </c>
      <c r="J479" s="7">
        <f t="shared" si="334"/>
        <v>0.26328455284552849</v>
      </c>
      <c r="K479" s="7">
        <v>1.4079999999999999</v>
      </c>
    </row>
    <row r="480" spans="1:11" s="14" customFormat="1" ht="14.25" thickTop="1" thickBot="1" x14ac:dyDescent="0.25">
      <c r="A480" s="96">
        <v>42541</v>
      </c>
      <c r="B480" s="7">
        <f t="shared" si="331"/>
        <v>0.4879824390243902</v>
      </c>
      <c r="C480" s="7">
        <v>0.45591999999999999</v>
      </c>
      <c r="D480" s="7">
        <f t="shared" si="332"/>
        <v>0.21709756097560978</v>
      </c>
      <c r="E480" s="7">
        <v>1.161</v>
      </c>
      <c r="F480" s="16"/>
      <c r="G480" s="96">
        <v>42541</v>
      </c>
      <c r="H480" s="7">
        <f t="shared" si="333"/>
        <v>0.47198943089430889</v>
      </c>
      <c r="I480" s="7">
        <v>0.67110000000000003</v>
      </c>
      <c r="J480" s="7">
        <f t="shared" si="334"/>
        <v>0.26291056910569105</v>
      </c>
      <c r="K480" s="7">
        <v>1.4059999999999999</v>
      </c>
    </row>
    <row r="481" spans="1:11" s="14" customFormat="1" ht="14.25" thickTop="1" thickBot="1" x14ac:dyDescent="0.25">
      <c r="A481" s="96">
        <v>42534</v>
      </c>
      <c r="B481" s="7">
        <f t="shared" si="331"/>
        <v>0.48960845528455288</v>
      </c>
      <c r="C481" s="7">
        <v>0.45591999999999999</v>
      </c>
      <c r="D481" s="7">
        <f t="shared" si="332"/>
        <v>0.21747154471544716</v>
      </c>
      <c r="E481" s="7">
        <v>1.163</v>
      </c>
      <c r="F481" s="16"/>
      <c r="G481" s="96">
        <v>42534</v>
      </c>
      <c r="H481" s="7">
        <f t="shared" si="333"/>
        <v>0.48174552845528451</v>
      </c>
      <c r="I481" s="7">
        <v>0.67110000000000003</v>
      </c>
      <c r="J481" s="7">
        <f t="shared" si="334"/>
        <v>0.26515447154471544</v>
      </c>
      <c r="K481" s="7">
        <v>1.4179999999999999</v>
      </c>
    </row>
    <row r="482" spans="1:11" s="14" customFormat="1" ht="14.25" thickTop="1" thickBot="1" x14ac:dyDescent="0.25">
      <c r="A482" s="96">
        <v>42527</v>
      </c>
      <c r="B482" s="7">
        <f t="shared" si="331"/>
        <v>0.48960845528455288</v>
      </c>
      <c r="C482" s="7">
        <v>0.45591999999999999</v>
      </c>
      <c r="D482" s="7">
        <f t="shared" si="332"/>
        <v>0.21747154471544716</v>
      </c>
      <c r="E482" s="7">
        <v>1.163</v>
      </c>
      <c r="F482" s="16"/>
      <c r="G482" s="96">
        <v>42527</v>
      </c>
      <c r="H482" s="7">
        <f t="shared" si="333"/>
        <v>0.48499756097560964</v>
      </c>
      <c r="I482" s="7">
        <v>0.67110000000000003</v>
      </c>
      <c r="J482" s="7">
        <f t="shared" si="334"/>
        <v>0.26590243902439026</v>
      </c>
      <c r="K482" s="7">
        <v>1.4219999999999999</v>
      </c>
    </row>
    <row r="483" spans="1:11" s="14" customFormat="1" ht="14.25" thickTop="1" thickBot="1" x14ac:dyDescent="0.25">
      <c r="A483" s="96">
        <v>42520</v>
      </c>
      <c r="B483" s="7">
        <f t="shared" si="331"/>
        <v>0.48473040650406507</v>
      </c>
      <c r="C483" s="7">
        <v>0.45591999999999999</v>
      </c>
      <c r="D483" s="7">
        <f t="shared" si="332"/>
        <v>0.21634959349593497</v>
      </c>
      <c r="E483" s="7">
        <v>1.157</v>
      </c>
      <c r="F483" s="16"/>
      <c r="G483" s="96">
        <v>42520</v>
      </c>
      <c r="H483" s="7">
        <f t="shared" si="333"/>
        <v>0.48093252032520328</v>
      </c>
      <c r="I483" s="7">
        <v>0.67110000000000003</v>
      </c>
      <c r="J483" s="7">
        <f t="shared" si="334"/>
        <v>0.26496747967479678</v>
      </c>
      <c r="K483" s="7">
        <v>1.417</v>
      </c>
    </row>
    <row r="484" spans="1:11" s="14" customFormat="1" ht="14.25" thickTop="1" thickBot="1" x14ac:dyDescent="0.25">
      <c r="A484" s="96">
        <v>42513</v>
      </c>
      <c r="B484" s="7">
        <f t="shared" si="331"/>
        <v>0.47009626016260164</v>
      </c>
      <c r="C484" s="7">
        <v>0.45591999999999999</v>
      </c>
      <c r="D484" s="7">
        <f t="shared" si="332"/>
        <v>0.21298373983739841</v>
      </c>
      <c r="E484" s="7">
        <v>1.139</v>
      </c>
      <c r="F484" s="16"/>
      <c r="G484" s="96">
        <v>42513</v>
      </c>
      <c r="H484" s="7">
        <f t="shared" si="333"/>
        <v>0.46955040650406499</v>
      </c>
      <c r="I484" s="7">
        <v>0.67110000000000003</v>
      </c>
      <c r="J484" s="7">
        <f t="shared" si="334"/>
        <v>0.26234959349593501</v>
      </c>
      <c r="K484" s="7">
        <v>1.403</v>
      </c>
    </row>
    <row r="485" spans="1:11" s="14" customFormat="1" ht="14.25" thickTop="1" thickBot="1" x14ac:dyDescent="0.25">
      <c r="A485" s="96">
        <v>42506</v>
      </c>
      <c r="B485" s="7">
        <f t="shared" si="331"/>
        <v>0.45058406504065041</v>
      </c>
      <c r="C485" s="7">
        <v>0.45591999999999999</v>
      </c>
      <c r="D485" s="7">
        <f t="shared" si="332"/>
        <v>0.20849593495934959</v>
      </c>
      <c r="E485" s="7">
        <v>1.115</v>
      </c>
      <c r="F485" s="16"/>
      <c r="G485" s="96">
        <v>42506</v>
      </c>
      <c r="H485" s="7">
        <f t="shared" si="333"/>
        <v>0.45085121951219498</v>
      </c>
      <c r="I485" s="7">
        <v>0.67110000000000003</v>
      </c>
      <c r="J485" s="7">
        <f t="shared" si="334"/>
        <v>0.25804878048780489</v>
      </c>
      <c r="K485" s="7">
        <v>1.38</v>
      </c>
    </row>
    <row r="486" spans="1:11" s="14" customFormat="1" ht="14.25" thickTop="1" thickBot="1" x14ac:dyDescent="0.25">
      <c r="A486" s="96">
        <v>42499</v>
      </c>
      <c r="B486" s="7">
        <f t="shared" si="331"/>
        <v>0.45115317073170724</v>
      </c>
      <c r="C486" s="7">
        <v>0.46592</v>
      </c>
      <c r="D486" s="7">
        <f t="shared" si="332"/>
        <v>0.21092682926829268</v>
      </c>
      <c r="E486" s="7">
        <v>1.1279999999999999</v>
      </c>
      <c r="F486" s="16"/>
      <c r="G486" s="96">
        <v>42499</v>
      </c>
      <c r="H486" s="7">
        <f t="shared" si="333"/>
        <v>0.45548536585365851</v>
      </c>
      <c r="I486" s="7">
        <v>0.68109999999999993</v>
      </c>
      <c r="J486" s="7">
        <f t="shared" si="334"/>
        <v>0.26141463414634147</v>
      </c>
      <c r="K486" s="7">
        <v>1.3979999999999999</v>
      </c>
    </row>
    <row r="487" spans="1:11" s="14" customFormat="1" ht="14.25" thickTop="1" thickBot="1" x14ac:dyDescent="0.25">
      <c r="A487" s="96">
        <v>42492</v>
      </c>
      <c r="B487" s="7">
        <f t="shared" si="331"/>
        <v>0.44708813008130077</v>
      </c>
      <c r="C487" s="7">
        <v>0.46592</v>
      </c>
      <c r="D487" s="7">
        <f t="shared" si="332"/>
        <v>0.2099918699186992</v>
      </c>
      <c r="E487" s="7">
        <v>1.123</v>
      </c>
      <c r="F487" s="16"/>
      <c r="G487" s="96">
        <v>42492</v>
      </c>
      <c r="H487" s="7">
        <f t="shared" si="333"/>
        <v>0.45711138211382119</v>
      </c>
      <c r="I487" s="7">
        <v>0.68109999999999993</v>
      </c>
      <c r="J487" s="7">
        <f t="shared" si="334"/>
        <v>0.26178861788617885</v>
      </c>
      <c r="K487" s="7">
        <v>1.4</v>
      </c>
    </row>
    <row r="488" spans="1:11" s="14" customFormat="1" ht="14.25" thickTop="1" thickBot="1" x14ac:dyDescent="0.25">
      <c r="A488" s="96">
        <v>42485</v>
      </c>
      <c r="B488" s="7">
        <f t="shared" si="331"/>
        <v>0.45684422764227639</v>
      </c>
      <c r="C488" s="7">
        <v>0.46592</v>
      </c>
      <c r="D488" s="7">
        <f t="shared" si="332"/>
        <v>0.21223577235772359</v>
      </c>
      <c r="E488" s="7">
        <v>1.135</v>
      </c>
      <c r="F488" s="16"/>
      <c r="G488" s="96">
        <v>42485</v>
      </c>
      <c r="H488" s="7">
        <f t="shared" si="333"/>
        <v>0.47418455284552852</v>
      </c>
      <c r="I488" s="7">
        <v>0.68109999999999993</v>
      </c>
      <c r="J488" s="7">
        <f t="shared" si="334"/>
        <v>0.26571544715447154</v>
      </c>
      <c r="K488" s="7">
        <v>1.421</v>
      </c>
    </row>
    <row r="489" spans="1:11" s="14" customFormat="1" ht="14.25" thickTop="1" thickBot="1" x14ac:dyDescent="0.25">
      <c r="A489" s="96">
        <v>42478</v>
      </c>
      <c r="B489" s="7">
        <f t="shared" si="331"/>
        <v>0.45277918699186981</v>
      </c>
      <c r="C489" s="7">
        <v>0.46592</v>
      </c>
      <c r="D489" s="7">
        <f t="shared" si="332"/>
        <v>0.21130081300813006</v>
      </c>
      <c r="E489" s="7">
        <v>1.1299999999999999</v>
      </c>
      <c r="F489" s="16"/>
      <c r="G489" s="96">
        <v>42478</v>
      </c>
      <c r="H489" s="7">
        <f t="shared" si="333"/>
        <v>0.46890000000000021</v>
      </c>
      <c r="I489" s="7">
        <v>0.68109999999999993</v>
      </c>
      <c r="J489" s="7">
        <f t="shared" si="334"/>
        <v>0.26450000000000001</v>
      </c>
      <c r="K489" s="7">
        <v>1.4145000000000001</v>
      </c>
    </row>
    <row r="490" spans="1:11" s="14" customFormat="1" ht="14.25" thickTop="1" thickBot="1" x14ac:dyDescent="0.25">
      <c r="A490" s="96">
        <v>42471</v>
      </c>
      <c r="B490" s="7">
        <f t="shared" si="331"/>
        <v>0.44342959349593503</v>
      </c>
      <c r="C490" s="7">
        <v>0.46592</v>
      </c>
      <c r="D490" s="7">
        <f t="shared" si="332"/>
        <v>0.20915040650406505</v>
      </c>
      <c r="E490" s="7">
        <v>1.1185</v>
      </c>
      <c r="F490" s="16"/>
      <c r="G490" s="96">
        <v>42471</v>
      </c>
      <c r="H490" s="7">
        <f t="shared" si="333"/>
        <v>0.45995691056910581</v>
      </c>
      <c r="I490" s="7">
        <v>0.68109999999999993</v>
      </c>
      <c r="J490" s="7">
        <f t="shared" si="334"/>
        <v>0.26244308943089434</v>
      </c>
      <c r="K490" s="7">
        <v>1.4035</v>
      </c>
    </row>
    <row r="491" spans="1:11" s="14" customFormat="1" ht="14.25" thickTop="1" thickBot="1" x14ac:dyDescent="0.25">
      <c r="A491" s="96">
        <v>42464</v>
      </c>
      <c r="B491" s="7">
        <f t="shared" si="331"/>
        <v>0.45277918699186981</v>
      </c>
      <c r="C491" s="7">
        <v>0.46592</v>
      </c>
      <c r="D491" s="7">
        <f t="shared" si="332"/>
        <v>0.21130081300813006</v>
      </c>
      <c r="E491" s="7">
        <v>1.1299999999999999</v>
      </c>
      <c r="F491" s="16"/>
      <c r="G491" s="96">
        <v>42464</v>
      </c>
      <c r="H491" s="7">
        <f t="shared" si="333"/>
        <v>0.45670487804878046</v>
      </c>
      <c r="I491" s="7">
        <v>0.68109999999999993</v>
      </c>
      <c r="J491" s="7">
        <f t="shared" si="334"/>
        <v>0.26169512195121952</v>
      </c>
      <c r="K491" s="7">
        <v>1.3995</v>
      </c>
    </row>
    <row r="492" spans="1:11" s="14" customFormat="1" ht="14.25" thickTop="1" thickBot="1" x14ac:dyDescent="0.25">
      <c r="A492" s="96">
        <v>42457</v>
      </c>
      <c r="B492" s="15">
        <v>0.45200000000000001</v>
      </c>
      <c r="C492" s="7">
        <v>0.46592</v>
      </c>
      <c r="D492" s="15">
        <v>0.21099999999999999</v>
      </c>
      <c r="E492" s="15">
        <v>1.129</v>
      </c>
      <c r="F492" s="16"/>
      <c r="G492" s="96">
        <v>42457</v>
      </c>
      <c r="H492" s="7">
        <v>0.437</v>
      </c>
      <c r="I492" s="7">
        <v>0.68100000000000005</v>
      </c>
      <c r="J492" s="7">
        <v>0.25700000000000001</v>
      </c>
      <c r="K492" s="7">
        <v>1.3759999999999999</v>
      </c>
    </row>
    <row r="493" spans="1:11" s="14" customFormat="1" ht="14.25" thickTop="1" thickBot="1" x14ac:dyDescent="0.25">
      <c r="A493" s="96">
        <v>42450</v>
      </c>
      <c r="B493" s="15">
        <f t="shared" ref="B493:B524" si="335">E493-D493-C493</f>
        <v>0.45115317073170724</v>
      </c>
      <c r="C493" s="7">
        <v>0.46592</v>
      </c>
      <c r="D493" s="15">
        <f t="shared" ref="D493:D528" si="336">+E493*0.23/1.23</f>
        <v>0.21092682926829268</v>
      </c>
      <c r="E493" s="15">
        <v>1.1279999999999999</v>
      </c>
      <c r="F493" s="16"/>
      <c r="G493" s="96">
        <v>42450</v>
      </c>
      <c r="H493" s="7">
        <f t="shared" ref="H493:H524" si="337">K493-J493-I493</f>
        <v>0.43190813008130091</v>
      </c>
      <c r="I493" s="7">
        <v>0.68109999999999993</v>
      </c>
      <c r="J493" s="7">
        <f t="shared" ref="J493:J528" si="338">+K493*0.23/1.23</f>
        <v>0.25599186991869921</v>
      </c>
      <c r="K493" s="7">
        <v>1.369</v>
      </c>
    </row>
    <row r="494" spans="1:11" s="14" customFormat="1" ht="14.25" thickTop="1" thickBot="1" x14ac:dyDescent="0.25">
      <c r="A494" s="96">
        <v>42443</v>
      </c>
      <c r="B494" s="15">
        <f t="shared" si="335"/>
        <v>0.43997430894308942</v>
      </c>
      <c r="C494" s="7">
        <v>0.46592</v>
      </c>
      <c r="D494" s="15">
        <f t="shared" si="336"/>
        <v>0.20835569105691057</v>
      </c>
      <c r="E494" s="15">
        <v>1.11425</v>
      </c>
      <c r="F494" s="16"/>
      <c r="G494" s="96">
        <v>42443</v>
      </c>
      <c r="H494" s="7">
        <f t="shared" si="337"/>
        <v>0.41459105691056919</v>
      </c>
      <c r="I494" s="7">
        <v>0.68109999999999993</v>
      </c>
      <c r="J494" s="7">
        <f t="shared" si="338"/>
        <v>0.25200894308943089</v>
      </c>
      <c r="K494" s="7">
        <v>1.3476999999999999</v>
      </c>
    </row>
    <row r="495" spans="1:11" s="14" customFormat="1" ht="14.25" thickTop="1" thickBot="1" x14ac:dyDescent="0.25">
      <c r="A495" s="96">
        <v>42436</v>
      </c>
      <c r="B495" s="15">
        <f t="shared" si="335"/>
        <v>0.42513691056910574</v>
      </c>
      <c r="C495" s="7">
        <v>0.46592</v>
      </c>
      <c r="D495" s="15">
        <f t="shared" si="336"/>
        <v>0.20494308943089434</v>
      </c>
      <c r="E495" s="15">
        <v>1.0960000000000001</v>
      </c>
      <c r="F495" s="16"/>
      <c r="G495" s="96">
        <v>42436</v>
      </c>
      <c r="H495" s="7">
        <f t="shared" si="337"/>
        <v>0.39776178861788625</v>
      </c>
      <c r="I495" s="7">
        <v>0.68109999999999993</v>
      </c>
      <c r="J495" s="7">
        <f t="shared" si="338"/>
        <v>0.24813821138211381</v>
      </c>
      <c r="K495" s="7">
        <v>1.327</v>
      </c>
    </row>
    <row r="496" spans="1:11" s="14" customFormat="1" ht="14.25" thickTop="1" thickBot="1" x14ac:dyDescent="0.25">
      <c r="A496" s="96">
        <v>42429</v>
      </c>
      <c r="B496" s="15">
        <f t="shared" si="335"/>
        <v>0.4170068292682928</v>
      </c>
      <c r="C496" s="7">
        <v>0.46592</v>
      </c>
      <c r="D496" s="15">
        <f t="shared" si="336"/>
        <v>0.20307317073170733</v>
      </c>
      <c r="E496" s="15">
        <v>1.0860000000000001</v>
      </c>
      <c r="F496" s="16"/>
      <c r="G496" s="96">
        <v>42429</v>
      </c>
      <c r="H496" s="7">
        <f t="shared" si="337"/>
        <v>0.39450975609756112</v>
      </c>
      <c r="I496" s="7">
        <v>0.68109999999999993</v>
      </c>
      <c r="J496" s="7">
        <f t="shared" si="338"/>
        <v>0.24739024390243902</v>
      </c>
      <c r="K496" s="7">
        <v>1.323</v>
      </c>
    </row>
    <row r="497" spans="1:11" s="14" customFormat="1" ht="14.25" thickTop="1" thickBot="1" x14ac:dyDescent="0.25">
      <c r="A497" s="96">
        <v>42422</v>
      </c>
      <c r="B497" s="15">
        <f t="shared" si="335"/>
        <v>0.39424260162601632</v>
      </c>
      <c r="C497" s="7">
        <v>0.46592</v>
      </c>
      <c r="D497" s="15">
        <f t="shared" si="336"/>
        <v>0.19783739837398376</v>
      </c>
      <c r="E497" s="15">
        <v>1.0580000000000001</v>
      </c>
      <c r="F497" s="16"/>
      <c r="G497" s="96">
        <v>42422</v>
      </c>
      <c r="H497" s="7">
        <f t="shared" si="337"/>
        <v>0.38150162601626014</v>
      </c>
      <c r="I497" s="7">
        <v>0.68109999999999993</v>
      </c>
      <c r="J497" s="7">
        <f t="shared" si="338"/>
        <v>0.24439837398373984</v>
      </c>
      <c r="K497" s="7">
        <v>1.3069999999999999</v>
      </c>
    </row>
    <row r="498" spans="1:11" s="14" customFormat="1" ht="14.25" thickTop="1" thickBot="1" x14ac:dyDescent="0.25">
      <c r="A498" s="96">
        <v>42415</v>
      </c>
      <c r="B498" s="15">
        <f t="shared" si="335"/>
        <v>0.38529951219512182</v>
      </c>
      <c r="C498" s="7">
        <v>0.46592</v>
      </c>
      <c r="D498" s="15">
        <f t="shared" si="336"/>
        <v>0.19578048780487806</v>
      </c>
      <c r="E498" s="15">
        <v>1.0469999999999999</v>
      </c>
      <c r="F498" s="16"/>
      <c r="G498" s="96">
        <v>42415</v>
      </c>
      <c r="H498" s="7">
        <f t="shared" si="337"/>
        <v>0.38150162601626014</v>
      </c>
      <c r="I498" s="7">
        <v>0.68109999999999993</v>
      </c>
      <c r="J498" s="7">
        <f t="shared" si="338"/>
        <v>0.24439837398373984</v>
      </c>
      <c r="K498" s="7">
        <v>1.3069999999999999</v>
      </c>
    </row>
    <row r="499" spans="1:11" s="14" customFormat="1" ht="14.25" thickTop="1" thickBot="1" x14ac:dyDescent="0.25">
      <c r="A499" s="96">
        <v>42408</v>
      </c>
      <c r="B499" s="15">
        <f t="shared" si="335"/>
        <v>0.42090926829268288</v>
      </c>
      <c r="C499" s="7">
        <v>0.40592</v>
      </c>
      <c r="D499" s="15">
        <f t="shared" si="336"/>
        <v>0.19017073170731705</v>
      </c>
      <c r="E499" s="15">
        <v>1.0169999999999999</v>
      </c>
      <c r="F499" s="16"/>
      <c r="G499" s="96">
        <v>42408</v>
      </c>
      <c r="H499" s="7">
        <f t="shared" si="337"/>
        <v>0.42361544715447152</v>
      </c>
      <c r="I499" s="7">
        <v>0.62109999999999999</v>
      </c>
      <c r="J499" s="7">
        <f t="shared" si="338"/>
        <v>0.24028455284552844</v>
      </c>
      <c r="K499" s="7">
        <v>1.2849999999999999</v>
      </c>
    </row>
    <row r="500" spans="1:11" s="14" customFormat="1" ht="14.25" thickTop="1" thickBot="1" x14ac:dyDescent="0.25">
      <c r="A500" s="96">
        <v>42401</v>
      </c>
      <c r="B500" s="15">
        <f t="shared" si="335"/>
        <v>0.41359219512195117</v>
      </c>
      <c r="C500" s="7">
        <v>0.40592</v>
      </c>
      <c r="D500" s="15">
        <f t="shared" si="336"/>
        <v>0.18848780487804881</v>
      </c>
      <c r="E500" s="15">
        <v>1.008</v>
      </c>
      <c r="F500" s="16"/>
      <c r="G500" s="96">
        <v>42401</v>
      </c>
      <c r="H500" s="7">
        <f t="shared" si="337"/>
        <v>0.42646097560975615</v>
      </c>
      <c r="I500" s="7">
        <v>0.62109999999999999</v>
      </c>
      <c r="J500" s="7">
        <f t="shared" si="338"/>
        <v>0.24093902439024392</v>
      </c>
      <c r="K500" s="7">
        <v>1.2885</v>
      </c>
    </row>
    <row r="501" spans="1:11" s="14" customFormat="1" ht="14.25" thickTop="1" thickBot="1" x14ac:dyDescent="0.25">
      <c r="A501" s="96">
        <v>42394</v>
      </c>
      <c r="B501" s="15">
        <f t="shared" si="335"/>
        <v>0.4164377235772358</v>
      </c>
      <c r="C501" s="7">
        <v>0.40592</v>
      </c>
      <c r="D501" s="15">
        <f t="shared" si="336"/>
        <v>0.18914227642276424</v>
      </c>
      <c r="E501" s="15">
        <v>1.0115000000000001</v>
      </c>
      <c r="F501" s="16"/>
      <c r="G501" s="96">
        <v>42394</v>
      </c>
      <c r="H501" s="7">
        <f t="shared" si="337"/>
        <v>0.43255853658536592</v>
      </c>
      <c r="I501" s="7">
        <v>0.62109999999999999</v>
      </c>
      <c r="J501" s="7">
        <f t="shared" si="338"/>
        <v>0.24234146341463417</v>
      </c>
      <c r="K501" s="7">
        <v>1.296</v>
      </c>
    </row>
    <row r="502" spans="1:11" s="14" customFormat="1" ht="14.25" thickTop="1" thickBot="1" x14ac:dyDescent="0.25">
      <c r="A502" s="96">
        <v>42387</v>
      </c>
      <c r="B502" s="15">
        <f t="shared" si="335"/>
        <v>0.43594991869918703</v>
      </c>
      <c r="C502" s="7">
        <v>0.40592</v>
      </c>
      <c r="D502" s="15">
        <f t="shared" si="336"/>
        <v>0.19363008130081305</v>
      </c>
      <c r="E502" s="15">
        <v>1.0355000000000001</v>
      </c>
      <c r="F502" s="16"/>
      <c r="G502" s="96">
        <v>42387</v>
      </c>
      <c r="H502" s="7">
        <f t="shared" si="337"/>
        <v>0.44881869918699202</v>
      </c>
      <c r="I502" s="7">
        <v>0.62109999999999999</v>
      </c>
      <c r="J502" s="7">
        <f t="shared" si="338"/>
        <v>0.24608130081300814</v>
      </c>
      <c r="K502" s="7">
        <v>1.3160000000000001</v>
      </c>
    </row>
    <row r="503" spans="1:11" s="14" customFormat="1" ht="14.25" thickTop="1" thickBot="1" x14ac:dyDescent="0.25">
      <c r="A503" s="96">
        <v>42380</v>
      </c>
      <c r="B503" s="15">
        <f t="shared" si="335"/>
        <v>0.45261658536585375</v>
      </c>
      <c r="C503" s="7">
        <v>0.40592</v>
      </c>
      <c r="D503" s="15">
        <f t="shared" si="336"/>
        <v>0.19746341463414635</v>
      </c>
      <c r="E503" s="15">
        <v>1.056</v>
      </c>
      <c r="F503" s="16"/>
      <c r="G503" s="96">
        <v>42380</v>
      </c>
      <c r="H503" s="7">
        <f t="shared" si="337"/>
        <v>0.46751788617886181</v>
      </c>
      <c r="I503" s="7">
        <v>0.62109999999999999</v>
      </c>
      <c r="J503" s="7">
        <f t="shared" si="338"/>
        <v>0.25038211382113823</v>
      </c>
      <c r="K503" s="7">
        <v>1.339</v>
      </c>
    </row>
    <row r="504" spans="1:11" s="14" customFormat="1" ht="14.25" thickTop="1" thickBot="1" x14ac:dyDescent="0.25">
      <c r="A504" s="96">
        <v>42373</v>
      </c>
      <c r="B504" s="15">
        <f t="shared" si="335"/>
        <v>0.45749463414634145</v>
      </c>
      <c r="C504" s="7">
        <v>0.40592</v>
      </c>
      <c r="D504" s="15">
        <f t="shared" si="336"/>
        <v>0.19858536585365857</v>
      </c>
      <c r="E504" s="15">
        <v>1.0620000000000001</v>
      </c>
      <c r="F504" s="16"/>
      <c r="G504" s="96">
        <v>42373</v>
      </c>
      <c r="H504" s="7">
        <f t="shared" si="337"/>
        <v>0.46589186991869913</v>
      </c>
      <c r="I504" s="7">
        <v>0.62109999999999999</v>
      </c>
      <c r="J504" s="7">
        <f t="shared" si="338"/>
        <v>0.25000813008130079</v>
      </c>
      <c r="K504" s="7">
        <v>1.337</v>
      </c>
    </row>
    <row r="505" spans="1:11" s="14" customFormat="1" ht="14.25" thickTop="1" thickBot="1" x14ac:dyDescent="0.25">
      <c r="A505" s="96">
        <v>42366</v>
      </c>
      <c r="B505" s="15">
        <f t="shared" si="335"/>
        <v>0.45571357723577233</v>
      </c>
      <c r="C505" s="7">
        <v>0.40200999999999998</v>
      </c>
      <c r="D505" s="15">
        <f t="shared" si="336"/>
        <v>0.19727642276422766</v>
      </c>
      <c r="E505" s="15">
        <v>1.0549999999999999</v>
      </c>
      <c r="F505" s="16"/>
      <c r="G505" s="96">
        <v>42366</v>
      </c>
      <c r="H505" s="7">
        <f t="shared" si="337"/>
        <v>0.46248780487804886</v>
      </c>
      <c r="I505" s="7">
        <v>0.61799999999999999</v>
      </c>
      <c r="J505" s="7">
        <f t="shared" si="338"/>
        <v>0.24851219512195122</v>
      </c>
      <c r="K505" s="7">
        <v>1.329</v>
      </c>
    </row>
    <row r="506" spans="1:11" s="14" customFormat="1" ht="14.25" thickTop="1" thickBot="1" x14ac:dyDescent="0.25">
      <c r="A506" s="96">
        <v>42359</v>
      </c>
      <c r="B506" s="15">
        <f t="shared" si="335"/>
        <v>0.45815260162601634</v>
      </c>
      <c r="C506" s="7">
        <v>0.40200999999999998</v>
      </c>
      <c r="D506" s="15">
        <f t="shared" si="336"/>
        <v>0.19783739837398376</v>
      </c>
      <c r="E506" s="15">
        <v>1.0580000000000001</v>
      </c>
      <c r="F506" s="16"/>
      <c r="G506" s="96">
        <v>42359</v>
      </c>
      <c r="H506" s="7">
        <f t="shared" si="337"/>
        <v>0.46655284552845522</v>
      </c>
      <c r="I506" s="7">
        <v>0.61799999999999999</v>
      </c>
      <c r="J506" s="7">
        <f t="shared" si="338"/>
        <v>0.24944715447154475</v>
      </c>
      <c r="K506" s="7">
        <v>1.3340000000000001</v>
      </c>
    </row>
    <row r="507" spans="1:11" s="14" customFormat="1" ht="14.25" thickTop="1" thickBot="1" x14ac:dyDescent="0.25">
      <c r="A507" s="96">
        <v>42352</v>
      </c>
      <c r="B507" s="15">
        <f t="shared" si="335"/>
        <v>0.48660788617886175</v>
      </c>
      <c r="C507" s="7">
        <v>0.40200999999999998</v>
      </c>
      <c r="D507" s="15">
        <f t="shared" si="336"/>
        <v>0.20438211382113822</v>
      </c>
      <c r="E507" s="15">
        <v>1.093</v>
      </c>
      <c r="F507" s="16"/>
      <c r="G507" s="96">
        <v>42352</v>
      </c>
      <c r="H507" s="7">
        <f t="shared" si="337"/>
        <v>0.47549593495934961</v>
      </c>
      <c r="I507" s="7">
        <v>0.61799999999999999</v>
      </c>
      <c r="J507" s="7">
        <f t="shared" si="338"/>
        <v>0.25150406504065043</v>
      </c>
      <c r="K507" s="7">
        <v>1.345</v>
      </c>
    </row>
    <row r="508" spans="1:11" s="14" customFormat="1" ht="14.25" thickTop="1" thickBot="1" x14ac:dyDescent="0.25">
      <c r="A508" s="96">
        <v>42345</v>
      </c>
      <c r="B508" s="15">
        <f t="shared" si="335"/>
        <v>0.51912821138211385</v>
      </c>
      <c r="C508" s="7">
        <v>0.40200999999999998</v>
      </c>
      <c r="D508" s="15">
        <f t="shared" si="336"/>
        <v>0.21186178861788618</v>
      </c>
      <c r="E508" s="15">
        <v>1.133</v>
      </c>
      <c r="F508" s="16"/>
      <c r="G508" s="96">
        <v>42345</v>
      </c>
      <c r="H508" s="7">
        <f t="shared" si="337"/>
        <v>0.49094308943089426</v>
      </c>
      <c r="I508" s="7">
        <v>0.61799999999999999</v>
      </c>
      <c r="J508" s="7">
        <f t="shared" si="338"/>
        <v>0.25505691056910573</v>
      </c>
      <c r="K508" s="7">
        <v>1.3640000000000001</v>
      </c>
    </row>
    <row r="509" spans="1:11" s="14" customFormat="1" ht="14.25" thickTop="1" thickBot="1" x14ac:dyDescent="0.25">
      <c r="A509" s="96">
        <v>42338</v>
      </c>
      <c r="B509" s="15">
        <f t="shared" si="335"/>
        <v>0.52807130081300802</v>
      </c>
      <c r="C509" s="7">
        <v>0.40200999999999998</v>
      </c>
      <c r="D509" s="15">
        <f t="shared" si="336"/>
        <v>0.21391869918699186</v>
      </c>
      <c r="E509" s="15">
        <v>1.1439999999999999</v>
      </c>
      <c r="F509" s="16"/>
      <c r="G509" s="96">
        <v>42338</v>
      </c>
      <c r="H509" s="7">
        <f t="shared" si="337"/>
        <v>0.49744715447154475</v>
      </c>
      <c r="I509" s="7">
        <v>0.61799999999999999</v>
      </c>
      <c r="J509" s="7">
        <f t="shared" si="338"/>
        <v>0.25655284552845536</v>
      </c>
      <c r="K509" s="7">
        <v>1.3720000000000001</v>
      </c>
    </row>
    <row r="510" spans="1:11" s="14" customFormat="1" ht="14.25" thickTop="1" thickBot="1" x14ac:dyDescent="0.25">
      <c r="A510" s="96">
        <v>42331</v>
      </c>
      <c r="B510" s="15">
        <f t="shared" si="335"/>
        <v>0.52888430894308947</v>
      </c>
      <c r="C510" s="7">
        <v>0.40200999999999998</v>
      </c>
      <c r="D510" s="15">
        <f t="shared" si="336"/>
        <v>0.2141056910569106</v>
      </c>
      <c r="E510" s="15">
        <v>1.145</v>
      </c>
      <c r="F510" s="16"/>
      <c r="G510" s="96">
        <v>42331</v>
      </c>
      <c r="H510" s="7">
        <f t="shared" si="337"/>
        <v>0.49338211382113817</v>
      </c>
      <c r="I510" s="7">
        <v>0.61799999999999999</v>
      </c>
      <c r="J510" s="7">
        <f t="shared" si="338"/>
        <v>0.25561788617886183</v>
      </c>
      <c r="K510" s="7">
        <v>1.367</v>
      </c>
    </row>
    <row r="511" spans="1:11" s="14" customFormat="1" ht="14.25" thickTop="1" thickBot="1" x14ac:dyDescent="0.25">
      <c r="A511" s="96">
        <v>42324</v>
      </c>
      <c r="B511" s="15">
        <f t="shared" si="335"/>
        <v>0.53945341463414631</v>
      </c>
      <c r="C511" s="7">
        <v>0.40200999999999998</v>
      </c>
      <c r="D511" s="15">
        <f t="shared" si="336"/>
        <v>0.21653658536585363</v>
      </c>
      <c r="E511" s="15">
        <v>1.1579999999999999</v>
      </c>
      <c r="F511" s="16"/>
      <c r="G511" s="96">
        <v>42324</v>
      </c>
      <c r="H511" s="7">
        <f t="shared" si="337"/>
        <v>0.5080162601626016</v>
      </c>
      <c r="I511" s="7">
        <v>0.61799999999999999</v>
      </c>
      <c r="J511" s="7">
        <f t="shared" si="338"/>
        <v>0.25898373983739836</v>
      </c>
      <c r="K511" s="7">
        <v>1.385</v>
      </c>
    </row>
    <row r="512" spans="1:11" s="14" customFormat="1" ht="14.25" thickTop="1" thickBot="1" x14ac:dyDescent="0.25">
      <c r="A512" s="96">
        <v>42317</v>
      </c>
      <c r="B512" s="15">
        <f t="shared" si="335"/>
        <v>0.54026642276422765</v>
      </c>
      <c r="C512" s="7">
        <v>0.40200999999999998</v>
      </c>
      <c r="D512" s="15">
        <f t="shared" si="336"/>
        <v>0.21672357723577237</v>
      </c>
      <c r="E512" s="15">
        <v>1.159</v>
      </c>
      <c r="F512" s="16"/>
      <c r="G512" s="96">
        <v>42317</v>
      </c>
      <c r="H512" s="7">
        <f t="shared" si="337"/>
        <v>0.50557723577235769</v>
      </c>
      <c r="I512" s="7">
        <v>0.61799999999999999</v>
      </c>
      <c r="J512" s="7">
        <f t="shared" si="338"/>
        <v>0.25842276422764227</v>
      </c>
      <c r="K512" s="7">
        <v>1.3819999999999999</v>
      </c>
    </row>
    <row r="513" spans="1:11" s="14" customFormat="1" ht="14.25" thickTop="1" thickBot="1" x14ac:dyDescent="0.25">
      <c r="A513" s="96">
        <v>42310</v>
      </c>
      <c r="B513" s="15">
        <f t="shared" si="335"/>
        <v>0.52807130081300802</v>
      </c>
      <c r="C513" s="7">
        <v>0.40200999999999998</v>
      </c>
      <c r="D513" s="15">
        <f t="shared" si="336"/>
        <v>0.21391869918699186</v>
      </c>
      <c r="E513" s="15">
        <v>1.1439999999999999</v>
      </c>
      <c r="F513" s="16"/>
      <c r="G513" s="96">
        <v>42310</v>
      </c>
      <c r="H513" s="7">
        <f t="shared" si="337"/>
        <v>0.49013008130081304</v>
      </c>
      <c r="I513" s="7">
        <v>0.61799999999999999</v>
      </c>
      <c r="J513" s="7">
        <f t="shared" si="338"/>
        <v>0.25486991869918701</v>
      </c>
      <c r="K513" s="7">
        <v>1.363</v>
      </c>
    </row>
    <row r="514" spans="1:11" s="14" customFormat="1" ht="14.25" thickTop="1" thickBot="1" x14ac:dyDescent="0.25">
      <c r="A514" s="96">
        <v>42303</v>
      </c>
      <c r="B514" s="15">
        <f t="shared" si="335"/>
        <v>0.52319325203252021</v>
      </c>
      <c r="C514" s="7">
        <v>0.40200999999999998</v>
      </c>
      <c r="D514" s="15">
        <f t="shared" si="336"/>
        <v>0.21279674796747966</v>
      </c>
      <c r="E514" s="15">
        <v>1.1379999999999999</v>
      </c>
      <c r="F514" s="16"/>
      <c r="G514" s="96">
        <v>42303</v>
      </c>
      <c r="H514" s="7">
        <f t="shared" si="337"/>
        <v>0.48281300813008132</v>
      </c>
      <c r="I514" s="7">
        <v>0.61799999999999999</v>
      </c>
      <c r="J514" s="7">
        <f t="shared" si="338"/>
        <v>0.25318699186991872</v>
      </c>
      <c r="K514" s="7">
        <v>1.3540000000000001</v>
      </c>
    </row>
    <row r="515" spans="1:11" s="14" customFormat="1" ht="14.25" thickTop="1" thickBot="1" x14ac:dyDescent="0.25">
      <c r="A515" s="96">
        <v>42296</v>
      </c>
      <c r="B515" s="15">
        <f t="shared" si="335"/>
        <v>0.53376235772357727</v>
      </c>
      <c r="C515" s="7">
        <v>0.40200999999999998</v>
      </c>
      <c r="D515" s="15">
        <f t="shared" si="336"/>
        <v>0.2152276422764228</v>
      </c>
      <c r="E515" s="15">
        <v>1.151</v>
      </c>
      <c r="F515" s="16"/>
      <c r="G515" s="96">
        <v>42296</v>
      </c>
      <c r="H515" s="7">
        <f t="shared" si="337"/>
        <v>0.49826016260162598</v>
      </c>
      <c r="I515" s="7">
        <v>0.61799999999999999</v>
      </c>
      <c r="J515" s="7">
        <f t="shared" si="338"/>
        <v>0.25673983739837403</v>
      </c>
      <c r="K515" s="7">
        <v>1.373</v>
      </c>
    </row>
    <row r="516" spans="1:11" s="14" customFormat="1" ht="14.25" thickTop="1" thickBot="1" x14ac:dyDescent="0.25">
      <c r="A516" s="96">
        <v>42289</v>
      </c>
      <c r="B516" s="15">
        <f t="shared" si="335"/>
        <v>0.54433146341463412</v>
      </c>
      <c r="C516" s="7">
        <v>0.40200999999999998</v>
      </c>
      <c r="D516" s="15">
        <f t="shared" si="336"/>
        <v>0.21765853658536588</v>
      </c>
      <c r="E516" s="15">
        <v>1.1639999999999999</v>
      </c>
      <c r="F516" s="16"/>
      <c r="G516" s="96">
        <v>42289</v>
      </c>
      <c r="H516" s="7">
        <f t="shared" si="337"/>
        <v>0.50720325203252015</v>
      </c>
      <c r="I516" s="7">
        <v>0.61799999999999999</v>
      </c>
      <c r="J516" s="7">
        <f t="shared" si="338"/>
        <v>0.25879674796747965</v>
      </c>
      <c r="K516" s="7">
        <v>1.3839999999999999</v>
      </c>
    </row>
    <row r="517" spans="1:11" s="14" customFormat="1" ht="14.25" thickTop="1" thickBot="1" x14ac:dyDescent="0.25">
      <c r="A517" s="96">
        <v>42282</v>
      </c>
      <c r="B517" s="15">
        <f t="shared" si="335"/>
        <v>0.53864040650406508</v>
      </c>
      <c r="C517" s="7">
        <v>0.40200999999999998</v>
      </c>
      <c r="D517" s="15">
        <f t="shared" si="336"/>
        <v>0.21634959349593497</v>
      </c>
      <c r="E517" s="15">
        <v>1.157</v>
      </c>
      <c r="F517" s="16"/>
      <c r="G517" s="96">
        <v>42282</v>
      </c>
      <c r="H517" s="7">
        <f t="shared" si="337"/>
        <v>0.49988617886178865</v>
      </c>
      <c r="I517" s="7">
        <v>0.61799999999999999</v>
      </c>
      <c r="J517" s="7">
        <f t="shared" si="338"/>
        <v>0.25711382113821141</v>
      </c>
      <c r="K517" s="7">
        <v>1.375</v>
      </c>
    </row>
    <row r="518" spans="1:11" s="14" customFormat="1" ht="14.25" thickTop="1" thickBot="1" x14ac:dyDescent="0.25">
      <c r="A518" s="96">
        <v>42275</v>
      </c>
      <c r="B518" s="15">
        <f t="shared" si="335"/>
        <v>0.53864040650406508</v>
      </c>
      <c r="C518" s="7">
        <v>0.40200999999999998</v>
      </c>
      <c r="D518" s="15">
        <f t="shared" si="336"/>
        <v>0.21634959349593497</v>
      </c>
      <c r="E518" s="15">
        <v>1.157</v>
      </c>
      <c r="F518" s="16"/>
      <c r="G518" s="96">
        <v>42275</v>
      </c>
      <c r="H518" s="7">
        <f t="shared" si="337"/>
        <v>0.50720325203252015</v>
      </c>
      <c r="I518" s="7">
        <v>0.61799999999999999</v>
      </c>
      <c r="J518" s="7">
        <f t="shared" si="338"/>
        <v>0.25879674796747965</v>
      </c>
      <c r="K518" s="7">
        <v>1.3839999999999999</v>
      </c>
    </row>
    <row r="519" spans="1:11" s="14" customFormat="1" ht="14.25" thickTop="1" thickBot="1" x14ac:dyDescent="0.25">
      <c r="A519" s="96">
        <v>42268</v>
      </c>
      <c r="B519" s="15">
        <f t="shared" si="335"/>
        <v>0.53782739837398363</v>
      </c>
      <c r="C519" s="7">
        <v>0.40200999999999998</v>
      </c>
      <c r="D519" s="15">
        <f t="shared" si="336"/>
        <v>0.21616260162601628</v>
      </c>
      <c r="E519" s="15">
        <v>1.1559999999999999</v>
      </c>
      <c r="F519" s="16"/>
      <c r="G519" s="96">
        <v>42268</v>
      </c>
      <c r="H519" s="7">
        <f t="shared" si="337"/>
        <v>0.51289430894308941</v>
      </c>
      <c r="I519" s="7">
        <v>0.61799999999999999</v>
      </c>
      <c r="J519" s="7">
        <f t="shared" si="338"/>
        <v>0.26010569105691056</v>
      </c>
      <c r="K519" s="7">
        <v>1.391</v>
      </c>
    </row>
    <row r="520" spans="1:11" s="14" customFormat="1" ht="14.25" thickTop="1" thickBot="1" x14ac:dyDescent="0.25">
      <c r="A520" s="96">
        <v>42261</v>
      </c>
      <c r="B520" s="15">
        <f t="shared" si="335"/>
        <v>0.54514447154471546</v>
      </c>
      <c r="C520" s="7">
        <v>0.40200999999999998</v>
      </c>
      <c r="D520" s="15">
        <f t="shared" si="336"/>
        <v>0.21784552845528457</v>
      </c>
      <c r="E520" s="15">
        <v>1.165</v>
      </c>
      <c r="F520" s="16"/>
      <c r="G520" s="96">
        <v>42261</v>
      </c>
      <c r="H520" s="7">
        <f t="shared" si="337"/>
        <v>0.52508943089430893</v>
      </c>
      <c r="I520" s="7">
        <v>0.61799999999999999</v>
      </c>
      <c r="J520" s="7">
        <f t="shared" si="338"/>
        <v>0.26291056910569105</v>
      </c>
      <c r="K520" s="7">
        <v>1.4059999999999999</v>
      </c>
    </row>
    <row r="521" spans="1:11" s="14" customFormat="1" ht="14.25" thickTop="1" thickBot="1" x14ac:dyDescent="0.25">
      <c r="A521" s="96">
        <v>42254</v>
      </c>
      <c r="B521" s="15">
        <f t="shared" si="335"/>
        <v>0.55815260162601632</v>
      </c>
      <c r="C521" s="7">
        <v>0.40200999999999998</v>
      </c>
      <c r="D521" s="15">
        <f t="shared" si="336"/>
        <v>0.22083739837398378</v>
      </c>
      <c r="E521" s="15">
        <v>1.181</v>
      </c>
      <c r="F521" s="16"/>
      <c r="G521" s="96">
        <v>42254</v>
      </c>
      <c r="H521" s="7">
        <f t="shared" si="337"/>
        <v>0.53809756097560968</v>
      </c>
      <c r="I521" s="7">
        <v>0.61799999999999999</v>
      </c>
      <c r="J521" s="7">
        <f t="shared" si="338"/>
        <v>0.26590243902439026</v>
      </c>
      <c r="K521" s="7">
        <v>1.4219999999999999</v>
      </c>
    </row>
    <row r="522" spans="1:11" s="14" customFormat="1" ht="14.25" thickTop="1" thickBot="1" x14ac:dyDescent="0.25">
      <c r="A522" s="96">
        <v>42247</v>
      </c>
      <c r="B522" s="15">
        <f t="shared" si="335"/>
        <v>0.52888430894308947</v>
      </c>
      <c r="C522" s="7">
        <v>0.40200999999999998</v>
      </c>
      <c r="D522" s="15">
        <f t="shared" si="336"/>
        <v>0.2141056910569106</v>
      </c>
      <c r="E522" s="15">
        <v>1.145</v>
      </c>
      <c r="F522" s="16"/>
      <c r="G522" s="96">
        <v>42247</v>
      </c>
      <c r="H522" s="7">
        <f t="shared" si="337"/>
        <v>0.52508943089430893</v>
      </c>
      <c r="I522" s="7">
        <v>0.61799999999999999</v>
      </c>
      <c r="J522" s="7">
        <f t="shared" si="338"/>
        <v>0.26291056910569105</v>
      </c>
      <c r="K522" s="7">
        <v>1.4059999999999999</v>
      </c>
    </row>
    <row r="523" spans="1:11" s="14" customFormat="1" ht="14.25" thickTop="1" thickBot="1" x14ac:dyDescent="0.25">
      <c r="A523" s="96">
        <v>42240</v>
      </c>
      <c r="B523" s="15">
        <f t="shared" si="335"/>
        <v>0.55002252032520327</v>
      </c>
      <c r="C523" s="7">
        <v>0.40200999999999998</v>
      </c>
      <c r="D523" s="15">
        <f t="shared" si="336"/>
        <v>0.21896747967479677</v>
      </c>
      <c r="E523" s="15">
        <v>1.171</v>
      </c>
      <c r="F523" s="16"/>
      <c r="G523" s="96">
        <v>42240</v>
      </c>
      <c r="H523" s="7">
        <f t="shared" si="337"/>
        <v>0.56004878048780504</v>
      </c>
      <c r="I523" s="7">
        <v>0.61799999999999999</v>
      </c>
      <c r="J523" s="7">
        <f t="shared" si="338"/>
        <v>0.27095121951219514</v>
      </c>
      <c r="K523" s="7">
        <v>1.4490000000000001</v>
      </c>
    </row>
    <row r="524" spans="1:11" s="14" customFormat="1" ht="14.25" thickTop="1" thickBot="1" x14ac:dyDescent="0.25">
      <c r="A524" s="96">
        <v>42233</v>
      </c>
      <c r="B524" s="15">
        <f t="shared" si="335"/>
        <v>0.5557135772357723</v>
      </c>
      <c r="C524" s="7">
        <v>0.40200999999999998</v>
      </c>
      <c r="D524" s="15">
        <f t="shared" si="336"/>
        <v>0.22027642276422765</v>
      </c>
      <c r="E524" s="15">
        <v>1.1779999999999999</v>
      </c>
      <c r="F524" s="16"/>
      <c r="G524" s="96">
        <v>42233</v>
      </c>
      <c r="H524" s="7">
        <f t="shared" si="337"/>
        <v>0.58199999999999996</v>
      </c>
      <c r="I524" s="7">
        <v>0.61799999999999999</v>
      </c>
      <c r="J524" s="7">
        <f t="shared" si="338"/>
        <v>0.27600000000000002</v>
      </c>
      <c r="K524" s="7">
        <v>1.476</v>
      </c>
    </row>
    <row r="525" spans="1:11" s="14" customFormat="1" ht="14.25" thickTop="1" thickBot="1" x14ac:dyDescent="0.25">
      <c r="A525" s="96">
        <v>42226</v>
      </c>
      <c r="B525" s="15">
        <f t="shared" ref="B525:B541" si="339">E525-D525-C525</f>
        <v>0.56221764227642268</v>
      </c>
      <c r="C525" s="7">
        <v>0.40200999999999998</v>
      </c>
      <c r="D525" s="15">
        <f t="shared" si="336"/>
        <v>0.22177235772357726</v>
      </c>
      <c r="E525" s="15">
        <v>1.1859999999999999</v>
      </c>
      <c r="F525" s="16"/>
      <c r="G525" s="96">
        <v>42226</v>
      </c>
      <c r="H525" s="7">
        <f t="shared" ref="H525:H541" si="340">K525-J525-I525</f>
        <v>0.60313821138211388</v>
      </c>
      <c r="I525" s="7">
        <v>0.61799999999999999</v>
      </c>
      <c r="J525" s="7">
        <f t="shared" si="338"/>
        <v>0.28086178861788619</v>
      </c>
      <c r="K525" s="7">
        <v>1.502</v>
      </c>
    </row>
    <row r="526" spans="1:11" s="14" customFormat="1" ht="14.25" thickTop="1" thickBot="1" x14ac:dyDescent="0.25">
      <c r="A526" s="96">
        <v>42219</v>
      </c>
      <c r="B526" s="15">
        <f t="shared" si="339"/>
        <v>0.57685178861788611</v>
      </c>
      <c r="C526" s="7">
        <v>0.40200999999999998</v>
      </c>
      <c r="D526" s="15">
        <f t="shared" si="336"/>
        <v>0.22513821138211382</v>
      </c>
      <c r="E526" s="15">
        <v>1.204</v>
      </c>
      <c r="F526" s="16"/>
      <c r="G526" s="96">
        <v>42219</v>
      </c>
      <c r="H526" s="7">
        <f t="shared" si="340"/>
        <v>0.61370731707317072</v>
      </c>
      <c r="I526" s="7">
        <v>0.61799999999999999</v>
      </c>
      <c r="J526" s="7">
        <f t="shared" si="338"/>
        <v>0.28329268292682924</v>
      </c>
      <c r="K526" s="7">
        <v>1.5149999999999999</v>
      </c>
    </row>
    <row r="527" spans="1:11" s="14" customFormat="1" ht="14.25" thickTop="1" thickBot="1" x14ac:dyDescent="0.25">
      <c r="A527" s="96">
        <v>42212</v>
      </c>
      <c r="B527" s="15">
        <f t="shared" si="339"/>
        <v>0.58985991869918697</v>
      </c>
      <c r="C527" s="7">
        <v>0.40200999999999998</v>
      </c>
      <c r="D527" s="15">
        <f t="shared" si="336"/>
        <v>0.22813008130081303</v>
      </c>
      <c r="E527" s="15">
        <v>1.22</v>
      </c>
      <c r="F527" s="16"/>
      <c r="G527" s="96">
        <v>42212</v>
      </c>
      <c r="H527" s="7">
        <f t="shared" si="340"/>
        <v>0.6250894308943088</v>
      </c>
      <c r="I527" s="7">
        <v>0.61799999999999999</v>
      </c>
      <c r="J527" s="7">
        <f t="shared" si="338"/>
        <v>0.28591056910569107</v>
      </c>
      <c r="K527" s="7">
        <v>1.5289999999999999</v>
      </c>
    </row>
    <row r="528" spans="1:11" s="14" customFormat="1" ht="14.25" thickTop="1" thickBot="1" x14ac:dyDescent="0.25">
      <c r="A528" s="96">
        <v>42205</v>
      </c>
      <c r="B528" s="15">
        <f t="shared" si="339"/>
        <v>0.59473796747967478</v>
      </c>
      <c r="C528" s="7">
        <v>0.40200999999999998</v>
      </c>
      <c r="D528" s="15">
        <f t="shared" si="336"/>
        <v>0.22925203252032522</v>
      </c>
      <c r="E528" s="15">
        <v>1.226</v>
      </c>
      <c r="F528" s="16"/>
      <c r="G528" s="96">
        <v>42205</v>
      </c>
      <c r="H528" s="7">
        <f t="shared" si="340"/>
        <v>0.63728455284552854</v>
      </c>
      <c r="I528" s="7">
        <v>0.61799999999999999</v>
      </c>
      <c r="J528" s="7">
        <f t="shared" si="338"/>
        <v>0.28871544715447156</v>
      </c>
      <c r="K528" s="7">
        <v>1.544</v>
      </c>
    </row>
    <row r="529" spans="1:11" s="14" customFormat="1" ht="14.25" thickTop="1" thickBot="1" x14ac:dyDescent="0.25">
      <c r="A529" s="96">
        <v>42198</v>
      </c>
      <c r="B529" s="15">
        <f t="shared" si="339"/>
        <v>0.59999000000000002</v>
      </c>
      <c r="C529" s="7">
        <v>0.40200999999999998</v>
      </c>
      <c r="D529" s="15">
        <v>0.23100000000000001</v>
      </c>
      <c r="E529" s="15">
        <v>1.2330000000000001</v>
      </c>
      <c r="F529" s="16"/>
      <c r="G529" s="96">
        <v>42198</v>
      </c>
      <c r="H529" s="7">
        <f t="shared" si="340"/>
        <v>0.64600000000000002</v>
      </c>
      <c r="I529" s="7">
        <v>0.61799999999999999</v>
      </c>
      <c r="J529" s="7">
        <v>0.29099999999999998</v>
      </c>
      <c r="K529" s="7">
        <v>1.5549999999999999</v>
      </c>
    </row>
    <row r="530" spans="1:11" s="14" customFormat="1" ht="14.25" thickTop="1" thickBot="1" x14ac:dyDescent="0.25">
      <c r="A530" s="96">
        <v>42191</v>
      </c>
      <c r="B530" s="15">
        <f t="shared" si="339"/>
        <v>0.61698999999999993</v>
      </c>
      <c r="C530" s="7">
        <v>0.40200999999999998</v>
      </c>
      <c r="D530" s="15">
        <v>0.23400000000000001</v>
      </c>
      <c r="E530" s="15">
        <v>1.2529999999999999</v>
      </c>
      <c r="F530" s="16"/>
      <c r="G530" s="96">
        <v>42191</v>
      </c>
      <c r="H530" s="7">
        <f t="shared" si="340"/>
        <v>0.6329999999999999</v>
      </c>
      <c r="I530" s="7">
        <v>0.61799999999999999</v>
      </c>
      <c r="J530" s="7">
        <v>0.28799999999999998</v>
      </c>
      <c r="K530" s="7">
        <v>1.5389999999999999</v>
      </c>
    </row>
    <row r="531" spans="1:11" s="14" customFormat="1" ht="14.25" thickTop="1" thickBot="1" x14ac:dyDescent="0.25">
      <c r="A531" s="96">
        <v>42184</v>
      </c>
      <c r="B531" s="15">
        <f t="shared" si="339"/>
        <v>0.61799000000000004</v>
      </c>
      <c r="C531" s="7">
        <v>0.40200999999999998</v>
      </c>
      <c r="D531" s="15">
        <v>0.23499999999999999</v>
      </c>
      <c r="E531" s="15">
        <v>1.2549999999999999</v>
      </c>
      <c r="F531" s="16"/>
      <c r="G531" s="96">
        <v>42184</v>
      </c>
      <c r="H531" s="7">
        <f t="shared" si="340"/>
        <v>0.63200000000000001</v>
      </c>
      <c r="I531" s="7">
        <v>0.61799999999999999</v>
      </c>
      <c r="J531" s="7">
        <v>0.28699999999999998</v>
      </c>
      <c r="K531" s="7">
        <v>1.5369999999999999</v>
      </c>
    </row>
    <row r="532" spans="1:11" s="14" customFormat="1" ht="14.25" thickTop="1" thickBot="1" x14ac:dyDescent="0.25">
      <c r="A532" s="96">
        <v>42177</v>
      </c>
      <c r="B532" s="15">
        <f t="shared" si="339"/>
        <v>0.61799000000000004</v>
      </c>
      <c r="C532" s="7">
        <v>0.40200999999999998</v>
      </c>
      <c r="D532" s="15">
        <v>0.23400000000000001</v>
      </c>
      <c r="E532" s="15">
        <v>1.254</v>
      </c>
      <c r="F532" s="16"/>
      <c r="G532" s="96">
        <v>42177</v>
      </c>
      <c r="H532" s="7">
        <f t="shared" si="340"/>
        <v>0.63600000000000001</v>
      </c>
      <c r="I532" s="7">
        <v>0.61799999999999999</v>
      </c>
      <c r="J532" s="7">
        <v>0.28799999999999998</v>
      </c>
      <c r="K532" s="7">
        <v>1.542</v>
      </c>
    </row>
    <row r="533" spans="1:11" s="14" customFormat="1" ht="14.25" thickTop="1" thickBot="1" x14ac:dyDescent="0.25">
      <c r="A533" s="96">
        <v>42170</v>
      </c>
      <c r="B533" s="15">
        <f t="shared" si="339"/>
        <v>0.61898999999999993</v>
      </c>
      <c r="C533" s="7">
        <v>0.40200999999999998</v>
      </c>
      <c r="D533" s="15">
        <v>0.23499999999999999</v>
      </c>
      <c r="E533" s="15">
        <v>1.256</v>
      </c>
      <c r="F533" s="16"/>
      <c r="G533" s="96">
        <v>42170</v>
      </c>
      <c r="H533" s="7">
        <f t="shared" si="340"/>
        <v>0.63100000000000012</v>
      </c>
      <c r="I533" s="7">
        <v>0.61799999999999999</v>
      </c>
      <c r="J533" s="7">
        <v>0.28699999999999998</v>
      </c>
      <c r="K533" s="7">
        <v>1.536</v>
      </c>
    </row>
    <row r="534" spans="1:11" s="14" customFormat="1" ht="14.25" thickTop="1" thickBot="1" x14ac:dyDescent="0.25">
      <c r="A534" s="96">
        <v>42163</v>
      </c>
      <c r="B534" s="15">
        <f t="shared" si="339"/>
        <v>0.60498999999999992</v>
      </c>
      <c r="C534" s="7">
        <v>0.40200999999999998</v>
      </c>
      <c r="D534" s="15">
        <v>0.23100000000000001</v>
      </c>
      <c r="E534" s="15">
        <v>1.238</v>
      </c>
      <c r="F534" s="16"/>
      <c r="G534" s="96">
        <v>42163</v>
      </c>
      <c r="H534" s="7">
        <f t="shared" si="340"/>
        <v>0.61199999999999999</v>
      </c>
      <c r="I534" s="7">
        <v>0.61799999999999999</v>
      </c>
      <c r="J534" s="7">
        <v>0.28299999999999997</v>
      </c>
      <c r="K534" s="7">
        <v>1.5129999999999999</v>
      </c>
    </row>
    <row r="535" spans="1:11" s="14" customFormat="1" ht="14.25" thickTop="1" thickBot="1" x14ac:dyDescent="0.25">
      <c r="A535" s="96">
        <v>42156</v>
      </c>
      <c r="B535" s="15">
        <f t="shared" si="339"/>
        <v>0.60999000000000003</v>
      </c>
      <c r="C535" s="7">
        <v>0.40200999999999998</v>
      </c>
      <c r="D535" s="15">
        <v>0.23300000000000001</v>
      </c>
      <c r="E535" s="15">
        <v>1.2450000000000001</v>
      </c>
      <c r="F535" s="16"/>
      <c r="G535" s="96">
        <v>42156</v>
      </c>
      <c r="H535" s="7">
        <f t="shared" si="340"/>
        <v>0.61</v>
      </c>
      <c r="I535" s="7">
        <v>0.61799999999999999</v>
      </c>
      <c r="J535" s="7">
        <v>0.28199999999999997</v>
      </c>
      <c r="K535" s="7">
        <v>1.51</v>
      </c>
    </row>
    <row r="536" spans="1:11" s="14" customFormat="1" ht="14.25" thickTop="1" thickBot="1" x14ac:dyDescent="0.25">
      <c r="A536" s="96">
        <v>42149</v>
      </c>
      <c r="B536" s="15">
        <f t="shared" si="339"/>
        <v>0.61298999999999992</v>
      </c>
      <c r="C536" s="7">
        <v>0.40200999999999998</v>
      </c>
      <c r="D536" s="15">
        <v>0.23300000000000001</v>
      </c>
      <c r="E536" s="15">
        <v>1.248</v>
      </c>
      <c r="F536" s="16"/>
      <c r="G536" s="96">
        <v>42149</v>
      </c>
      <c r="H536" s="7">
        <f t="shared" si="340"/>
        <v>0.60799999999999998</v>
      </c>
      <c r="I536" s="7">
        <v>0.61799999999999999</v>
      </c>
      <c r="J536" s="7">
        <v>0.28199999999999997</v>
      </c>
      <c r="K536" s="7">
        <v>1.508</v>
      </c>
    </row>
    <row r="537" spans="1:11" s="14" customFormat="1" ht="14.25" thickTop="1" thickBot="1" x14ac:dyDescent="0.25">
      <c r="A537" s="96">
        <v>42142</v>
      </c>
      <c r="B537" s="15">
        <f t="shared" si="339"/>
        <v>0.61299000000000015</v>
      </c>
      <c r="C537" s="7">
        <v>0.40200999999999998</v>
      </c>
      <c r="D537" s="15">
        <v>0.23400000000000001</v>
      </c>
      <c r="E537" s="15">
        <v>1.2490000000000001</v>
      </c>
      <c r="F537" s="16"/>
      <c r="G537" s="96">
        <v>42142</v>
      </c>
      <c r="H537" s="7">
        <f t="shared" si="340"/>
        <v>0.60300000000000009</v>
      </c>
      <c r="I537" s="7">
        <v>0.61799999999999999</v>
      </c>
      <c r="J537" s="7">
        <v>0.28100000000000003</v>
      </c>
      <c r="K537" s="7">
        <v>1.502</v>
      </c>
    </row>
    <row r="538" spans="1:11" s="14" customFormat="1" ht="14.25" thickTop="1" thickBot="1" x14ac:dyDescent="0.25">
      <c r="A538" s="96">
        <v>42135</v>
      </c>
      <c r="B538" s="15">
        <f t="shared" si="339"/>
        <v>0.61399000000000004</v>
      </c>
      <c r="C538" s="7">
        <v>0.40200999999999998</v>
      </c>
      <c r="D538" s="15">
        <v>0.23400000000000001</v>
      </c>
      <c r="E538" s="15">
        <v>1.25</v>
      </c>
      <c r="F538" s="16"/>
      <c r="G538" s="96">
        <v>42135</v>
      </c>
      <c r="H538" s="7">
        <f t="shared" si="340"/>
        <v>0.60599999999999976</v>
      </c>
      <c r="I538" s="7">
        <v>0.61799999999999999</v>
      </c>
      <c r="J538" s="7">
        <v>0.28100000000000003</v>
      </c>
      <c r="K538" s="7">
        <v>1.5049999999999999</v>
      </c>
    </row>
    <row r="539" spans="1:11" s="14" customFormat="1" ht="14.25" thickTop="1" thickBot="1" x14ac:dyDescent="0.25">
      <c r="A539" s="96">
        <v>42128</v>
      </c>
      <c r="B539" s="15">
        <f t="shared" si="339"/>
        <v>0.60898999999999992</v>
      </c>
      <c r="C539" s="7">
        <v>0.40200999999999998</v>
      </c>
      <c r="D539" s="15">
        <v>0.23300000000000001</v>
      </c>
      <c r="E539" s="15">
        <v>1.244</v>
      </c>
      <c r="F539" s="16"/>
      <c r="G539" s="96">
        <v>42128</v>
      </c>
      <c r="H539" s="7">
        <f t="shared" si="340"/>
        <v>0.60699999999999987</v>
      </c>
      <c r="I539" s="7">
        <v>0.61799999999999999</v>
      </c>
      <c r="J539" s="7">
        <v>0.28199999999999997</v>
      </c>
      <c r="K539" s="7">
        <v>1.5069999999999999</v>
      </c>
    </row>
    <row r="540" spans="1:11" s="14" customFormat="1" ht="14.25" thickTop="1" thickBot="1" x14ac:dyDescent="0.25">
      <c r="A540" s="96">
        <v>42121</v>
      </c>
      <c r="B540" s="15">
        <f t="shared" si="339"/>
        <v>0.60799000000000003</v>
      </c>
      <c r="C540" s="7">
        <v>0.40200999999999998</v>
      </c>
      <c r="D540" s="15">
        <v>0.23200000000000001</v>
      </c>
      <c r="E540" s="15">
        <v>1.242</v>
      </c>
      <c r="F540" s="16"/>
      <c r="G540" s="96">
        <v>42121</v>
      </c>
      <c r="H540" s="15">
        <f t="shared" si="340"/>
        <v>0.60199999999999998</v>
      </c>
      <c r="I540" s="15">
        <v>0.61799999999999999</v>
      </c>
      <c r="J540" s="15">
        <v>0.28000000000000003</v>
      </c>
      <c r="K540" s="15">
        <v>1.5</v>
      </c>
    </row>
    <row r="541" spans="1:11" s="14" customFormat="1" ht="14.25" thickTop="1" thickBot="1" x14ac:dyDescent="0.25">
      <c r="A541" s="96">
        <v>42114</v>
      </c>
      <c r="B541" s="15">
        <f t="shared" si="339"/>
        <v>0.59599000000000013</v>
      </c>
      <c r="C541" s="7">
        <v>0.40200999999999998</v>
      </c>
      <c r="D541" s="15">
        <v>0.22900000000000001</v>
      </c>
      <c r="E541" s="15">
        <v>1.2270000000000001</v>
      </c>
      <c r="F541" s="16"/>
      <c r="G541" s="96">
        <v>42114</v>
      </c>
      <c r="H541" s="15">
        <f t="shared" si="340"/>
        <v>0.58900000000000008</v>
      </c>
      <c r="I541" s="15">
        <v>0.61799999999999999</v>
      </c>
      <c r="J541" s="15">
        <v>0.27800000000000002</v>
      </c>
      <c r="K541" s="15">
        <v>1.4850000000000001</v>
      </c>
    </row>
    <row r="542" spans="1:11" s="14" customFormat="1" ht="13.5" thickTop="1" x14ac:dyDescent="0.2">
      <c r="A542" s="110"/>
      <c r="B542" s="110"/>
      <c r="C542" s="110"/>
      <c r="D542" s="110"/>
      <c r="E542" s="110"/>
    </row>
    <row r="543" spans="1:11" s="14" customFormat="1" ht="12.75" x14ac:dyDescent="0.2">
      <c r="A543" s="110"/>
      <c r="B543" s="110"/>
      <c r="C543" s="110"/>
      <c r="D543" s="110"/>
      <c r="E543" s="110"/>
    </row>
    <row r="544" spans="1:11" s="14" customFormat="1" ht="12.75" x14ac:dyDescent="0.2">
      <c r="A544" s="83"/>
      <c r="B544" s="6"/>
      <c r="C544" s="6"/>
      <c r="D544" s="6"/>
      <c r="E544" s="17"/>
      <c r="F544" s="9"/>
      <c r="G544" s="9"/>
      <c r="H544" s="9"/>
      <c r="K544" s="17"/>
    </row>
    <row r="545" spans="1:8" s="14" customFormat="1" ht="12.75" x14ac:dyDescent="0.2">
      <c r="A545" s="6"/>
      <c r="B545" s="6"/>
      <c r="C545" s="6"/>
      <c r="D545" s="6"/>
      <c r="E545" s="6"/>
      <c r="F545" s="9"/>
      <c r="G545" s="9"/>
      <c r="H545" s="9"/>
    </row>
    <row r="546" spans="1:8" s="14" customFormat="1" ht="12.75" x14ac:dyDescent="0.2">
      <c r="A546" s="6"/>
      <c r="B546" s="6"/>
      <c r="C546" s="6"/>
      <c r="D546" s="6"/>
      <c r="E546" s="6"/>
      <c r="F546" s="9"/>
      <c r="G546" s="9"/>
      <c r="H546" s="9"/>
    </row>
    <row r="547" spans="1:8" s="14" customFormat="1" ht="12.75" x14ac:dyDescent="0.2">
      <c r="A547" s="6"/>
      <c r="B547" s="6"/>
      <c r="C547" s="6"/>
      <c r="D547" s="6"/>
      <c r="E547" s="6"/>
      <c r="F547" s="9"/>
      <c r="G547" s="9"/>
      <c r="H547" s="9"/>
    </row>
    <row r="548" spans="1:8" s="14" customFormat="1" ht="12.75" x14ac:dyDescent="0.2">
      <c r="A548" s="6"/>
      <c r="B548" s="6"/>
      <c r="C548" s="6"/>
      <c r="D548" s="6"/>
      <c r="E548" s="6"/>
      <c r="F548" s="9"/>
      <c r="G548" s="9"/>
      <c r="H548" s="9"/>
    </row>
    <row r="549" spans="1:8" s="14" customFormat="1" ht="12.75" x14ac:dyDescent="0.2">
      <c r="A549" s="6"/>
      <c r="B549" s="6"/>
      <c r="C549" s="6"/>
      <c r="D549" s="6"/>
      <c r="E549" s="6"/>
      <c r="F549" s="9"/>
      <c r="G549" s="9"/>
      <c r="H549" s="9"/>
    </row>
    <row r="550" spans="1:8" s="14" customFormat="1" ht="12.75" x14ac:dyDescent="0.2">
      <c r="A550" s="6"/>
      <c r="B550" s="6"/>
      <c r="C550" s="6"/>
      <c r="D550" s="6"/>
      <c r="E550" s="6"/>
      <c r="F550" s="9"/>
      <c r="G550" s="9"/>
      <c r="H550" s="9"/>
    </row>
    <row r="551" spans="1:8" s="14" customFormat="1" ht="12.75" x14ac:dyDescent="0.2">
      <c r="A551" s="104"/>
      <c r="B551" s="6"/>
      <c r="C551" s="6"/>
      <c r="D551" s="6"/>
      <c r="E551" s="6"/>
      <c r="F551" s="9"/>
      <c r="G551" s="9"/>
      <c r="H551" s="9"/>
    </row>
    <row r="552" spans="1:8" s="14" customFormat="1" ht="12.75" x14ac:dyDescent="0.2">
      <c r="A552" s="104"/>
      <c r="B552" s="6"/>
      <c r="C552" s="6"/>
      <c r="D552" s="6"/>
      <c r="E552" s="6"/>
      <c r="F552" s="9"/>
      <c r="G552" s="9"/>
      <c r="H552" s="9"/>
    </row>
    <row r="553" spans="1:8" s="14" customFormat="1" ht="12.75" x14ac:dyDescent="0.2">
      <c r="A553" s="8"/>
    </row>
    <row r="554" spans="1:8" s="14" customFormat="1" ht="12.75" x14ac:dyDescent="0.2">
      <c r="A554" s="194"/>
    </row>
    <row r="555" spans="1:8" s="14" customFormat="1" ht="12.75" x14ac:dyDescent="0.2">
      <c r="A555" s="194"/>
    </row>
    <row r="556" spans="1:8" s="14" customFormat="1" ht="12.75" x14ac:dyDescent="0.2"/>
  </sheetData>
  <mergeCells count="4">
    <mergeCell ref="A8:K8"/>
    <mergeCell ref="B11:E11"/>
    <mergeCell ref="H11:K11"/>
    <mergeCell ref="A9:K9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7FE9A-11CF-467F-B7FF-C73CD0A37CE5}">
  <sheetPr codeName="Folha5">
    <tabColor theme="9" tint="0.79998168889431442"/>
  </sheetPr>
  <dimension ref="A1:AI92"/>
  <sheetViews>
    <sheetView showGridLines="0" zoomScaleNormal="100" workbookViewId="0">
      <selection activeCell="D6" sqref="D6"/>
    </sheetView>
  </sheetViews>
  <sheetFormatPr defaultRowHeight="12.75" x14ac:dyDescent="0.2"/>
  <cols>
    <col min="1" max="1" width="37.7109375" customWidth="1"/>
    <col min="2" max="6" width="17.28515625" customWidth="1"/>
    <col min="7" max="7" width="12.42578125" customWidth="1"/>
    <col min="8" max="9" width="12.85546875" customWidth="1"/>
    <col min="10" max="10" width="13.140625" customWidth="1"/>
    <col min="11" max="11" width="12.85546875" customWidth="1"/>
    <col min="12" max="12" width="13.28515625" customWidth="1"/>
    <col min="13" max="13" width="13" customWidth="1"/>
    <col min="14" max="14" width="12.85546875" customWidth="1"/>
    <col min="15" max="15" width="13.140625" customWidth="1"/>
    <col min="16" max="16" width="13.85546875" customWidth="1"/>
    <col min="17" max="17" width="13.42578125" customWidth="1"/>
    <col min="18" max="18" width="13.85546875" customWidth="1"/>
    <col min="19" max="19" width="13.28515625" customWidth="1"/>
    <col min="20" max="24" width="13.85546875" customWidth="1"/>
    <col min="26" max="26" width="7.85546875" customWidth="1"/>
    <col min="27" max="27" width="16.28515625" customWidth="1"/>
    <col min="28" max="28" width="10.42578125" bestFit="1" customWidth="1"/>
    <col min="29" max="29" width="29.140625" customWidth="1"/>
    <col min="30" max="30" width="26.85546875" customWidth="1"/>
  </cols>
  <sheetData>
    <row r="1" spans="1:35" ht="15" x14ac:dyDescent="0.25">
      <c r="A1" s="89"/>
      <c r="B1" s="89"/>
    </row>
    <row r="2" spans="1:35" ht="15.75" x14ac:dyDescent="0.25">
      <c r="A2" s="81" t="s">
        <v>109</v>
      </c>
      <c r="B2" s="213"/>
    </row>
    <row r="3" spans="1:35" x14ac:dyDescent="0.2">
      <c r="A3" s="233" t="s">
        <v>110</v>
      </c>
      <c r="B3" s="140"/>
    </row>
    <row r="5" spans="1:35" s="6" customFormat="1" x14ac:dyDescent="0.2">
      <c r="A5" s="6" t="s">
        <v>111</v>
      </c>
      <c r="B5" s="11"/>
      <c r="C5" s="11"/>
      <c r="D5" s="11"/>
    </row>
    <row r="6" spans="1:35" s="6" customFormat="1" x14ac:dyDescent="0.2">
      <c r="A6" s="6" t="s">
        <v>356</v>
      </c>
      <c r="B6" s="11"/>
      <c r="C6" s="11"/>
      <c r="D6" s="11"/>
    </row>
    <row r="7" spans="1:35" s="6" customFormat="1" x14ac:dyDescent="0.2">
      <c r="A7" s="12"/>
      <c r="B7" s="11"/>
      <c r="C7" s="11"/>
      <c r="D7" s="11"/>
    </row>
    <row r="8" spans="1:35" s="6" customFormat="1" x14ac:dyDescent="0.2">
      <c r="A8" s="11"/>
      <c r="B8" s="11"/>
      <c r="C8" s="11"/>
      <c r="D8" s="11"/>
    </row>
    <row r="9" spans="1:35" s="6" customFormat="1" ht="12.75" customHeight="1" x14ac:dyDescent="0.2">
      <c r="A9" s="303" t="s">
        <v>229</v>
      </c>
      <c r="B9" s="303"/>
      <c r="C9" s="303"/>
      <c r="D9" s="303"/>
      <c r="E9" s="303"/>
      <c r="F9" s="303"/>
      <c r="G9" s="303"/>
    </row>
    <row r="10" spans="1:35" s="6" customFormat="1" ht="19.5" customHeight="1" x14ac:dyDescent="0.2">
      <c r="A10" s="303"/>
      <c r="B10" s="303"/>
      <c r="C10" s="303"/>
      <c r="D10" s="303"/>
      <c r="E10" s="303"/>
      <c r="F10" s="303"/>
      <c r="G10" s="303"/>
    </row>
    <row r="11" spans="1:35" s="140" customFormat="1" x14ac:dyDescent="0.2">
      <c r="A11" s="191"/>
      <c r="B11" s="192"/>
      <c r="C11" s="115"/>
    </row>
    <row r="12" spans="1:35" s="140" customFormat="1" ht="15" thickBot="1" x14ac:dyDescent="0.3">
      <c r="B12" s="142"/>
      <c r="C12" s="142"/>
      <c r="D12" s="142"/>
      <c r="E12" s="142"/>
      <c r="F12" s="142"/>
      <c r="G12" s="142"/>
      <c r="H12" s="302" t="s">
        <v>228</v>
      </c>
      <c r="I12" s="302"/>
      <c r="J12" s="302"/>
      <c r="K12" s="302"/>
      <c r="L12" s="302"/>
      <c r="M12" s="302"/>
      <c r="N12" s="302"/>
      <c r="O12" s="302"/>
      <c r="P12" s="302"/>
      <c r="Q12" s="302"/>
      <c r="R12" s="302"/>
      <c r="S12" s="302"/>
      <c r="T12" s="302"/>
      <c r="U12" s="302"/>
      <c r="V12" s="302"/>
      <c r="W12" s="243"/>
      <c r="X12" s="243"/>
      <c r="Y12" s="6"/>
      <c r="Z12" s="6"/>
      <c r="AA12" s="6"/>
      <c r="AB12" s="6"/>
      <c r="AC12" s="302" t="s">
        <v>220</v>
      </c>
      <c r="AD12" s="302"/>
    </row>
    <row r="13" spans="1:35" s="140" customFormat="1" ht="55.5" customHeight="1" thickTop="1" thickBot="1" x14ac:dyDescent="0.25">
      <c r="A13" s="51"/>
      <c r="B13" s="159" t="s">
        <v>291</v>
      </c>
      <c r="C13" s="159" t="s">
        <v>292</v>
      </c>
      <c r="D13" s="159" t="s">
        <v>293</v>
      </c>
      <c r="E13" s="159" t="s">
        <v>294</v>
      </c>
      <c r="F13" s="159" t="s">
        <v>295</v>
      </c>
      <c r="G13" s="159" t="s">
        <v>37</v>
      </c>
      <c r="H13" s="212" t="s">
        <v>247</v>
      </c>
      <c r="I13" s="212" t="s">
        <v>248</v>
      </c>
      <c r="J13" s="212" t="s">
        <v>249</v>
      </c>
      <c r="K13" s="212" t="s">
        <v>250</v>
      </c>
      <c r="L13" s="212" t="s">
        <v>251</v>
      </c>
      <c r="M13" s="212" t="s">
        <v>252</v>
      </c>
      <c r="N13" s="212" t="s">
        <v>246</v>
      </c>
      <c r="O13" s="212" t="s">
        <v>245</v>
      </c>
      <c r="P13" s="212" t="s">
        <v>260</v>
      </c>
      <c r="Q13" s="212" t="s">
        <v>261</v>
      </c>
      <c r="R13" s="212" t="s">
        <v>262</v>
      </c>
      <c r="S13" s="212" t="s">
        <v>263</v>
      </c>
      <c r="T13" s="212" t="s">
        <v>346</v>
      </c>
      <c r="U13" s="212" t="s">
        <v>347</v>
      </c>
      <c r="V13" s="212" t="s">
        <v>350</v>
      </c>
      <c r="W13" s="212" t="s">
        <v>351</v>
      </c>
      <c r="X13" s="212" t="s">
        <v>352</v>
      </c>
      <c r="Y13" s="6"/>
      <c r="Z13" s="201" t="s">
        <v>5</v>
      </c>
      <c r="AA13" s="201" t="s">
        <v>87</v>
      </c>
      <c r="AB13" s="202" t="s">
        <v>62</v>
      </c>
      <c r="AC13" s="141" t="s">
        <v>264</v>
      </c>
      <c r="AD13" s="141" t="s">
        <v>275</v>
      </c>
    </row>
    <row r="14" spans="1:35" s="140" customFormat="1" ht="14.25" customHeight="1" thickTop="1" thickBot="1" x14ac:dyDescent="0.25">
      <c r="A14" s="123" t="s">
        <v>38</v>
      </c>
      <c r="B14" s="160">
        <v>2.2716539999999998</v>
      </c>
      <c r="C14" s="296" t="s">
        <v>239</v>
      </c>
      <c r="D14" s="297"/>
      <c r="E14" s="297"/>
      <c r="F14" s="298"/>
      <c r="G14" s="208" t="s">
        <v>258</v>
      </c>
      <c r="H14" s="183">
        <f t="shared" ref="H14:H19" si="0">+B14*$AC$31</f>
        <v>11.562718859999999</v>
      </c>
      <c r="I14" s="183">
        <f t="shared" ref="I14:I19" si="1">+B14*$AC$30</f>
        <v>15.151932179999999</v>
      </c>
      <c r="J14" s="183">
        <f t="shared" ref="J14:J19" si="2">+B14*$AC$29</f>
        <v>15.560829899999998</v>
      </c>
      <c r="K14" s="183">
        <f t="shared" ref="K14:K19" si="3">+B14*$AC$28</f>
        <v>15.560829899999998</v>
      </c>
      <c r="L14" s="183">
        <f t="shared" ref="L14:L19" si="4">+B14*$AC$27</f>
        <v>28.940871959999999</v>
      </c>
      <c r="M14" s="183">
        <f t="shared" ref="M14:M19" si="5">+B14*$AC$26</f>
        <v>53.654195825999999</v>
      </c>
      <c r="N14" s="183">
        <f t="shared" ref="N14:N19" si="6">+B14*$AC$25</f>
        <v>54.340235333999992</v>
      </c>
      <c r="O14" s="183">
        <f t="shared" ref="O14:O19" si="7">+B14*$AC$24</f>
        <v>54.340235333999992</v>
      </c>
      <c r="P14" s="183">
        <f t="shared" ref="P14:P19" si="8">+B14*$AC$23</f>
        <v>54.340235333999992</v>
      </c>
      <c r="Q14" s="183">
        <f t="shared" ref="Q14:Q19" si="9">+B14*$AC$22</f>
        <v>72.697471308000004</v>
      </c>
      <c r="R14" s="183">
        <f t="shared" ref="R14:R19" si="10">B14*$AC$21</f>
        <v>91.056978936000007</v>
      </c>
      <c r="S14" s="183">
        <f t="shared" ref="S14:S19" si="11">B14*$AC$20</f>
        <v>109.41421490999998</v>
      </c>
      <c r="T14" s="183">
        <f t="shared" ref="T14:T19" si="12">B14*$AC$19</f>
        <v>127.77145088399999</v>
      </c>
      <c r="U14" s="183">
        <f t="shared" ref="U14:U19" si="13">B14*$AC$17</f>
        <v>155.30844067199999</v>
      </c>
      <c r="V14" s="183">
        <f t="shared" ref="V14:V19" si="14">B14*$AC$16</f>
        <v>169.076935566</v>
      </c>
      <c r="W14" s="183">
        <f t="shared" ref="W14:W19" si="15">B14*$AC$15</f>
        <v>184.003974</v>
      </c>
      <c r="X14" s="183">
        <f>$B14*$AC$14</f>
        <v>153.09812132999997</v>
      </c>
      <c r="Y14" s="116"/>
      <c r="Z14" s="28">
        <v>2025</v>
      </c>
      <c r="AA14" s="196">
        <v>45658</v>
      </c>
      <c r="AB14" s="21" t="s">
        <v>242</v>
      </c>
      <c r="AC14" s="23">
        <v>67.394999999999996</v>
      </c>
      <c r="AD14" s="23">
        <v>5</v>
      </c>
      <c r="AE14" s="143"/>
      <c r="AF14" s="143"/>
      <c r="AG14" s="143"/>
      <c r="AH14" s="143"/>
      <c r="AI14" s="143"/>
    </row>
    <row r="15" spans="1:35" s="140" customFormat="1" ht="14.25" customHeight="1" thickTop="1" thickBot="1" x14ac:dyDescent="0.25">
      <c r="A15" s="123" t="s">
        <v>57</v>
      </c>
      <c r="B15" s="160">
        <v>2.4748619999999999</v>
      </c>
      <c r="C15" s="296" t="s">
        <v>239</v>
      </c>
      <c r="D15" s="297"/>
      <c r="E15" s="297"/>
      <c r="F15" s="298"/>
      <c r="G15" s="208" t="s">
        <v>258</v>
      </c>
      <c r="H15" s="183">
        <f t="shared" si="0"/>
        <v>12.59704758</v>
      </c>
      <c r="I15" s="183">
        <f t="shared" si="1"/>
        <v>16.507329540000001</v>
      </c>
      <c r="J15" s="183">
        <f t="shared" si="2"/>
        <v>16.952804699999998</v>
      </c>
      <c r="K15" s="183">
        <f t="shared" si="3"/>
        <v>16.952804699999998</v>
      </c>
      <c r="L15" s="183">
        <f t="shared" si="4"/>
        <v>31.52974188</v>
      </c>
      <c r="M15" s="183">
        <f t="shared" si="5"/>
        <v>58.453765577999995</v>
      </c>
      <c r="N15" s="183">
        <f t="shared" si="6"/>
        <v>59.201173901999994</v>
      </c>
      <c r="O15" s="183">
        <f t="shared" si="7"/>
        <v>59.201173901999994</v>
      </c>
      <c r="P15" s="183">
        <f t="shared" si="8"/>
        <v>59.201173901999994</v>
      </c>
      <c r="Q15" s="183">
        <f t="shared" si="9"/>
        <v>79.200533723999996</v>
      </c>
      <c r="R15" s="183">
        <f t="shared" si="10"/>
        <v>99.202368407999998</v>
      </c>
      <c r="S15" s="183">
        <f t="shared" si="11"/>
        <v>119.20172822999999</v>
      </c>
      <c r="T15" s="183">
        <f t="shared" si="12"/>
        <v>139.20108805199999</v>
      </c>
      <c r="U15" s="183">
        <f t="shared" si="13"/>
        <v>169.20136521599997</v>
      </c>
      <c r="V15" s="183">
        <f t="shared" si="14"/>
        <v>184.201503798</v>
      </c>
      <c r="W15" s="183">
        <f t="shared" si="15"/>
        <v>200.46382199999999</v>
      </c>
      <c r="X15" s="183">
        <f>$B15*$AC$14</f>
        <v>166.79332448999997</v>
      </c>
      <c r="Y15" s="6"/>
      <c r="Z15" s="299">
        <v>2024</v>
      </c>
      <c r="AA15" s="196">
        <v>45551</v>
      </c>
      <c r="AB15" s="196">
        <v>45657</v>
      </c>
      <c r="AC15" s="23">
        <v>81</v>
      </c>
      <c r="AD15" s="23">
        <v>5</v>
      </c>
    </row>
    <row r="16" spans="1:35" s="140" customFormat="1" ht="14.25" customHeight="1" thickTop="1" thickBot="1" x14ac:dyDescent="0.25">
      <c r="A16" s="123" t="s">
        <v>39</v>
      </c>
      <c r="B16" s="160">
        <v>2.4748619999999999</v>
      </c>
      <c r="C16" s="296" t="s">
        <v>239</v>
      </c>
      <c r="D16" s="297"/>
      <c r="E16" s="297"/>
      <c r="F16" s="298"/>
      <c r="G16" s="208" t="s">
        <v>258</v>
      </c>
      <c r="H16" s="183">
        <f t="shared" si="0"/>
        <v>12.59704758</v>
      </c>
      <c r="I16" s="183">
        <f t="shared" si="1"/>
        <v>16.507329540000001</v>
      </c>
      <c r="J16" s="183">
        <f t="shared" si="2"/>
        <v>16.952804699999998</v>
      </c>
      <c r="K16" s="183">
        <f t="shared" si="3"/>
        <v>16.952804699999998</v>
      </c>
      <c r="L16" s="183">
        <f t="shared" si="4"/>
        <v>31.52974188</v>
      </c>
      <c r="M16" s="183">
        <f t="shared" si="5"/>
        <v>58.453765577999995</v>
      </c>
      <c r="N16" s="183">
        <f t="shared" si="6"/>
        <v>59.201173901999994</v>
      </c>
      <c r="O16" s="183">
        <f t="shared" si="7"/>
        <v>59.201173901999994</v>
      </c>
      <c r="P16" s="183">
        <f t="shared" si="8"/>
        <v>59.201173901999994</v>
      </c>
      <c r="Q16" s="183">
        <f t="shared" si="9"/>
        <v>79.200533723999996</v>
      </c>
      <c r="R16" s="183">
        <f t="shared" si="10"/>
        <v>99.202368407999998</v>
      </c>
      <c r="S16" s="183">
        <f t="shared" si="11"/>
        <v>119.20172822999999</v>
      </c>
      <c r="T16" s="183">
        <f t="shared" si="12"/>
        <v>139.20108805199999</v>
      </c>
      <c r="U16" s="183">
        <f t="shared" si="13"/>
        <v>169.20136521599997</v>
      </c>
      <c r="V16" s="183">
        <f t="shared" si="14"/>
        <v>184.201503798</v>
      </c>
      <c r="W16" s="183">
        <f t="shared" si="15"/>
        <v>200.46382199999999</v>
      </c>
      <c r="X16" s="183">
        <f t="shared" ref="X16:X18" si="16">$B16*$AC$14</f>
        <v>166.79332448999997</v>
      </c>
      <c r="Y16" s="6"/>
      <c r="Z16" s="300"/>
      <c r="AA16" s="196">
        <v>45544</v>
      </c>
      <c r="AB16" s="196">
        <v>45550</v>
      </c>
      <c r="AC16" s="23">
        <v>74.429000000000002</v>
      </c>
      <c r="AD16" s="23">
        <v>5</v>
      </c>
    </row>
    <row r="17" spans="1:30" s="140" customFormat="1" ht="14.25" customHeight="1" thickTop="1" thickBot="1" x14ac:dyDescent="0.25">
      <c r="A17" s="123" t="s">
        <v>40</v>
      </c>
      <c r="B17" s="160">
        <v>2.4748619999999999</v>
      </c>
      <c r="C17" s="296" t="s">
        <v>239</v>
      </c>
      <c r="D17" s="297"/>
      <c r="E17" s="297"/>
      <c r="F17" s="298"/>
      <c r="G17" s="208" t="s">
        <v>258</v>
      </c>
      <c r="H17" s="183">
        <f t="shared" si="0"/>
        <v>12.59704758</v>
      </c>
      <c r="I17" s="183">
        <f t="shared" si="1"/>
        <v>16.507329540000001</v>
      </c>
      <c r="J17" s="183">
        <f t="shared" si="2"/>
        <v>16.952804699999998</v>
      </c>
      <c r="K17" s="183">
        <f t="shared" si="3"/>
        <v>16.952804699999998</v>
      </c>
      <c r="L17" s="183">
        <f t="shared" si="4"/>
        <v>31.52974188</v>
      </c>
      <c r="M17" s="183">
        <f t="shared" si="5"/>
        <v>58.453765577999995</v>
      </c>
      <c r="N17" s="183">
        <f t="shared" si="6"/>
        <v>59.201173901999994</v>
      </c>
      <c r="O17" s="183">
        <f t="shared" si="7"/>
        <v>59.201173901999994</v>
      </c>
      <c r="P17" s="183">
        <f t="shared" si="8"/>
        <v>59.201173901999994</v>
      </c>
      <c r="Q17" s="183">
        <f t="shared" si="9"/>
        <v>79.200533723999996</v>
      </c>
      <c r="R17" s="183">
        <f t="shared" si="10"/>
        <v>99.202368407999998</v>
      </c>
      <c r="S17" s="183">
        <f t="shared" si="11"/>
        <v>119.20172822999999</v>
      </c>
      <c r="T17" s="183">
        <f t="shared" si="12"/>
        <v>139.20108805199999</v>
      </c>
      <c r="U17" s="183">
        <f t="shared" si="13"/>
        <v>169.20136521599997</v>
      </c>
      <c r="V17" s="183">
        <f t="shared" si="14"/>
        <v>184.201503798</v>
      </c>
      <c r="W17" s="183">
        <f t="shared" si="15"/>
        <v>200.46382199999999</v>
      </c>
      <c r="X17" s="183">
        <f t="shared" si="16"/>
        <v>166.79332448999997</v>
      </c>
      <c r="Y17" s="6"/>
      <c r="Z17" s="300"/>
      <c r="AA17" s="196">
        <v>45530</v>
      </c>
      <c r="AB17" s="196">
        <v>45543</v>
      </c>
      <c r="AC17" s="23">
        <v>68.367999999999995</v>
      </c>
      <c r="AD17" s="23">
        <v>5</v>
      </c>
    </row>
    <row r="18" spans="1:30" s="140" customFormat="1" ht="14.25" customHeight="1" thickTop="1" thickBot="1" x14ac:dyDescent="0.25">
      <c r="A18" s="123" t="s">
        <v>14</v>
      </c>
      <c r="B18" s="160">
        <v>2.9026000000000001</v>
      </c>
      <c r="C18" s="296" t="s">
        <v>239</v>
      </c>
      <c r="D18" s="297"/>
      <c r="E18" s="297"/>
      <c r="F18" s="298"/>
      <c r="G18" s="208" t="s">
        <v>259</v>
      </c>
      <c r="H18" s="183">
        <f t="shared" si="0"/>
        <v>14.774234</v>
      </c>
      <c r="I18" s="183">
        <f t="shared" si="1"/>
        <v>19.360341999999999</v>
      </c>
      <c r="J18" s="183">
        <f t="shared" si="2"/>
        <v>19.882809999999999</v>
      </c>
      <c r="K18" s="183">
        <f t="shared" si="3"/>
        <v>19.882809999999999</v>
      </c>
      <c r="L18" s="183">
        <f t="shared" si="4"/>
        <v>36.979123999999999</v>
      </c>
      <c r="M18" s="183">
        <f t="shared" si="5"/>
        <v>68.556509399999996</v>
      </c>
      <c r="N18" s="183">
        <f t="shared" si="6"/>
        <v>69.433094600000004</v>
      </c>
      <c r="O18" s="183">
        <f t="shared" si="7"/>
        <v>69.433094600000004</v>
      </c>
      <c r="P18" s="183">
        <f t="shared" si="8"/>
        <v>69.433094600000004</v>
      </c>
      <c r="Q18" s="183">
        <f t="shared" si="9"/>
        <v>92.889005200000014</v>
      </c>
      <c r="R18" s="183">
        <f t="shared" si="10"/>
        <v>116.34781840000001</v>
      </c>
      <c r="S18" s="183">
        <f t="shared" si="11"/>
        <v>139.803729</v>
      </c>
      <c r="T18" s="183">
        <f t="shared" si="12"/>
        <v>163.25963960000001</v>
      </c>
      <c r="U18" s="183">
        <f t="shared" si="13"/>
        <v>198.4449568</v>
      </c>
      <c r="V18" s="183">
        <f t="shared" si="14"/>
        <v>216.03761540000002</v>
      </c>
      <c r="W18" s="183">
        <f t="shared" si="15"/>
        <v>235.11060000000001</v>
      </c>
      <c r="X18" s="183">
        <f t="shared" si="16"/>
        <v>195.62072699999999</v>
      </c>
      <c r="Y18" s="6"/>
      <c r="Z18" s="301"/>
      <c r="AA18" s="244">
        <v>45292</v>
      </c>
      <c r="AB18" s="244">
        <v>45529</v>
      </c>
      <c r="AC18" s="23">
        <v>56.246000000000002</v>
      </c>
      <c r="AD18" s="23">
        <v>5</v>
      </c>
    </row>
    <row r="19" spans="1:30" s="140" customFormat="1" ht="14.25" customHeight="1" thickTop="1" thickBot="1" x14ac:dyDescent="0.25">
      <c r="A19" s="123" t="s">
        <v>340</v>
      </c>
      <c r="B19" s="160">
        <v>2.9026000000000001</v>
      </c>
      <c r="C19" s="296" t="s">
        <v>239</v>
      </c>
      <c r="D19" s="297"/>
      <c r="E19" s="297"/>
      <c r="F19" s="298"/>
      <c r="G19" s="208" t="s">
        <v>259</v>
      </c>
      <c r="H19" s="183">
        <f t="shared" si="0"/>
        <v>14.774234</v>
      </c>
      <c r="I19" s="183">
        <f t="shared" si="1"/>
        <v>19.360341999999999</v>
      </c>
      <c r="J19" s="183">
        <f t="shared" si="2"/>
        <v>19.882809999999999</v>
      </c>
      <c r="K19" s="183">
        <f t="shared" si="3"/>
        <v>19.882809999999999</v>
      </c>
      <c r="L19" s="183">
        <f t="shared" si="4"/>
        <v>36.979123999999999</v>
      </c>
      <c r="M19" s="183">
        <f t="shared" si="5"/>
        <v>68.556509399999996</v>
      </c>
      <c r="N19" s="183">
        <f t="shared" si="6"/>
        <v>69.433094600000004</v>
      </c>
      <c r="O19" s="183">
        <f t="shared" si="7"/>
        <v>69.433094600000004</v>
      </c>
      <c r="P19" s="183">
        <f t="shared" si="8"/>
        <v>69.433094600000004</v>
      </c>
      <c r="Q19" s="183">
        <f t="shared" si="9"/>
        <v>92.889005200000014</v>
      </c>
      <c r="R19" s="183">
        <f t="shared" si="10"/>
        <v>116.34781840000001</v>
      </c>
      <c r="S19" s="183">
        <f t="shared" si="11"/>
        <v>139.803729</v>
      </c>
      <c r="T19" s="183">
        <f t="shared" si="12"/>
        <v>163.25963960000001</v>
      </c>
      <c r="U19" s="183">
        <f t="shared" si="13"/>
        <v>198.4449568</v>
      </c>
      <c r="V19" s="183">
        <f t="shared" si="14"/>
        <v>216.03761540000002</v>
      </c>
      <c r="W19" s="183">
        <f t="shared" si="15"/>
        <v>235.11060000000001</v>
      </c>
      <c r="X19" s="183">
        <f>$B19*$AC$14</f>
        <v>195.62072699999999</v>
      </c>
      <c r="Y19" s="6"/>
      <c r="Z19" s="247">
        <v>2023</v>
      </c>
      <c r="AA19" s="244">
        <v>45136</v>
      </c>
      <c r="AB19" s="244">
        <v>45291</v>
      </c>
      <c r="AC19" s="23">
        <v>56.246000000000002</v>
      </c>
      <c r="AD19" s="23">
        <v>5</v>
      </c>
    </row>
    <row r="20" spans="1:30" s="140" customFormat="1" ht="14.25" thickTop="1" thickBot="1" x14ac:dyDescent="0.25">
      <c r="A20" s="124" t="s">
        <v>41</v>
      </c>
      <c r="B20" s="161"/>
      <c r="C20" s="210"/>
      <c r="D20" s="210"/>
      <c r="E20" s="210"/>
      <c r="F20" s="210"/>
      <c r="G20" s="20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184"/>
      <c r="U20" s="184"/>
      <c r="V20" s="184"/>
      <c r="W20" s="184"/>
      <c r="X20" s="184"/>
      <c r="Y20" s="6"/>
      <c r="Z20" s="248"/>
      <c r="AA20" s="244">
        <v>45111</v>
      </c>
      <c r="AB20" s="244">
        <v>45135</v>
      </c>
      <c r="AC20" s="23">
        <v>48.164999999999999</v>
      </c>
      <c r="AD20" s="23">
        <v>5</v>
      </c>
    </row>
    <row r="21" spans="1:30" s="140" customFormat="1" ht="14.25" customHeight="1" thickTop="1" thickBot="1" x14ac:dyDescent="0.25">
      <c r="A21" s="123" t="s">
        <v>42</v>
      </c>
      <c r="B21" s="160">
        <v>5.6099999999999997E-2</v>
      </c>
      <c r="C21" s="296" t="s">
        <v>239</v>
      </c>
      <c r="D21" s="297"/>
      <c r="E21" s="297"/>
      <c r="F21" s="298"/>
      <c r="G21" s="208" t="s">
        <v>241</v>
      </c>
      <c r="H21" s="183">
        <f>+B21*$AC$31</f>
        <v>0.285549</v>
      </c>
      <c r="I21" s="183">
        <f>+B21*$AC$30</f>
        <v>0.37418699999999999</v>
      </c>
      <c r="J21" s="183">
        <f>+B21*$AC$29</f>
        <v>0.38428499999999999</v>
      </c>
      <c r="K21" s="183">
        <f>+B21*$AC$28</f>
        <v>0.38428499999999999</v>
      </c>
      <c r="L21" s="183">
        <f>+B21*$AC$27</f>
        <v>0.71471399999999996</v>
      </c>
      <c r="M21" s="183">
        <f>+B21*$AC$26</f>
        <v>1.3250259</v>
      </c>
      <c r="N21" s="183">
        <f>+B21*$AC$25</f>
        <v>1.3419680999999999</v>
      </c>
      <c r="O21" s="183">
        <f>+B21*$AC$24</f>
        <v>1.3419680999999999</v>
      </c>
      <c r="P21" s="183">
        <f>+B21*$AC$23</f>
        <v>1.3419680999999999</v>
      </c>
      <c r="Q21" s="183">
        <f>+B21*$AC$22</f>
        <v>1.7953122000000001</v>
      </c>
      <c r="R21" s="183">
        <f>B21*$AC$21</f>
        <v>2.2487124000000001</v>
      </c>
      <c r="S21" s="183">
        <f>B21*$AC$20</f>
        <v>2.7020564999999999</v>
      </c>
      <c r="T21" s="183">
        <f>B21*$AC$19</f>
        <v>3.1554006000000001</v>
      </c>
      <c r="U21" s="183">
        <f>B21*$AC$17</f>
        <v>3.8354447999999994</v>
      </c>
      <c r="V21" s="183">
        <f>B21*$AC$16</f>
        <v>4.1754669</v>
      </c>
      <c r="W21" s="183">
        <f>B21*$AC$15</f>
        <v>4.5440999999999994</v>
      </c>
      <c r="X21" s="183">
        <f>$B21*$AC$14</f>
        <v>3.7808594999999996</v>
      </c>
      <c r="Y21" s="6"/>
      <c r="Z21" s="248"/>
      <c r="AA21" s="244">
        <v>45083</v>
      </c>
      <c r="AB21" s="244">
        <v>45110</v>
      </c>
      <c r="AC21" s="23">
        <v>40.084000000000003</v>
      </c>
      <c r="AD21" s="23">
        <v>5</v>
      </c>
    </row>
    <row r="22" spans="1:30" s="140" customFormat="1" ht="14.25" customHeight="1" thickTop="1" thickBot="1" x14ac:dyDescent="0.25">
      <c r="A22" s="123" t="s">
        <v>43</v>
      </c>
      <c r="B22" s="160">
        <v>5.6099999999999997E-2</v>
      </c>
      <c r="C22" s="296" t="s">
        <v>239</v>
      </c>
      <c r="D22" s="297"/>
      <c r="E22" s="297"/>
      <c r="F22" s="298"/>
      <c r="G22" s="208" t="s">
        <v>241</v>
      </c>
      <c r="H22" s="183">
        <f>+B22*$AC$31</f>
        <v>0.285549</v>
      </c>
      <c r="I22" s="183">
        <f>+B22*$AC$30</f>
        <v>0.37418699999999999</v>
      </c>
      <c r="J22" s="183">
        <f>+B22*$AC$29</f>
        <v>0.38428499999999999</v>
      </c>
      <c r="K22" s="183">
        <f>+B22*$AC$28</f>
        <v>0.38428499999999999</v>
      </c>
      <c r="L22" s="183">
        <f>+B22*$AC$27</f>
        <v>0.71471399999999996</v>
      </c>
      <c r="M22" s="183">
        <f>+B22*$AC$26</f>
        <v>1.3250259</v>
      </c>
      <c r="N22" s="183">
        <f>+B22*$AC$25</f>
        <v>1.3419680999999999</v>
      </c>
      <c r="O22" s="183">
        <f>+B22*$AC$24</f>
        <v>1.3419680999999999</v>
      </c>
      <c r="P22" s="183">
        <f>+B22*$AC$23</f>
        <v>1.3419680999999999</v>
      </c>
      <c r="Q22" s="183">
        <f>+B22*$AC$22</f>
        <v>1.7953122000000001</v>
      </c>
      <c r="R22" s="183">
        <f>B22*$AC$21</f>
        <v>2.2487124000000001</v>
      </c>
      <c r="S22" s="183">
        <f>B22*$AC$20</f>
        <v>2.7020564999999999</v>
      </c>
      <c r="T22" s="183">
        <f>B22*$AC$19</f>
        <v>3.1554006000000001</v>
      </c>
      <c r="U22" s="183">
        <f>B22*$AC$17</f>
        <v>3.8354447999999994</v>
      </c>
      <c r="V22" s="183">
        <f>B22*$AC$16</f>
        <v>4.1754669</v>
      </c>
      <c r="W22" s="183">
        <f>B22*$AC$15</f>
        <v>4.5440999999999994</v>
      </c>
      <c r="X22" s="183">
        <f>$B22*$AC$14</f>
        <v>3.7808594999999996</v>
      </c>
      <c r="Y22" s="6"/>
      <c r="Z22" s="248"/>
      <c r="AA22" s="244">
        <v>45047</v>
      </c>
      <c r="AB22" s="244">
        <v>45082</v>
      </c>
      <c r="AC22" s="23">
        <v>32.002000000000002</v>
      </c>
      <c r="AD22" s="23">
        <v>5</v>
      </c>
    </row>
    <row r="23" spans="1:30" s="140" customFormat="1" ht="14.25" thickTop="1" thickBot="1" x14ac:dyDescent="0.25">
      <c r="A23" s="124" t="s">
        <v>44</v>
      </c>
      <c r="B23" s="161"/>
      <c r="C23" s="210"/>
      <c r="D23" s="210"/>
      <c r="E23" s="210"/>
      <c r="F23" s="210"/>
      <c r="G23" s="20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184"/>
      <c r="U23" s="184"/>
      <c r="V23" s="184"/>
      <c r="W23" s="184"/>
      <c r="X23" s="184"/>
      <c r="Y23" s="6"/>
      <c r="Z23" s="249"/>
      <c r="AA23" s="244">
        <v>44927</v>
      </c>
      <c r="AB23" s="244">
        <v>45046</v>
      </c>
      <c r="AC23" s="23">
        <v>23.920999999999999</v>
      </c>
      <c r="AD23" s="23">
        <v>5</v>
      </c>
    </row>
    <row r="24" spans="1:30" s="140" customFormat="1" ht="14.25" customHeight="1" thickTop="1" thickBot="1" x14ac:dyDescent="0.25">
      <c r="A24" s="123" t="s">
        <v>45</v>
      </c>
      <c r="B24" s="160">
        <v>3.0960000000000001</v>
      </c>
      <c r="C24" s="296" t="s">
        <v>239</v>
      </c>
      <c r="D24" s="297"/>
      <c r="E24" s="297"/>
      <c r="F24" s="298"/>
      <c r="G24" s="208" t="s">
        <v>259</v>
      </c>
      <c r="H24" s="183">
        <f>+B24*$AC$31</f>
        <v>15.75864</v>
      </c>
      <c r="I24" s="183">
        <f>+B24*$AC$30</f>
        <v>20.650320000000001</v>
      </c>
      <c r="J24" s="183">
        <f>+B24*$AC$29</f>
        <v>21.207599999999999</v>
      </c>
      <c r="K24" s="183">
        <f>+B24*$AC$28</f>
        <v>21.207599999999999</v>
      </c>
      <c r="L24" s="183">
        <f>+B24*$AC$27</f>
        <v>39.443040000000003</v>
      </c>
      <c r="M24" s="183">
        <f>+B24*$AC$26</f>
        <v>73.124424000000005</v>
      </c>
      <c r="N24" s="183">
        <f>+B24*$AC$25</f>
        <v>74.059415999999999</v>
      </c>
      <c r="O24" s="183">
        <f>+B24*$AC$24</f>
        <v>74.059415999999999</v>
      </c>
      <c r="P24" s="183">
        <f>+B24*$AC$23</f>
        <v>74.059415999999999</v>
      </c>
      <c r="Q24" s="183">
        <f>+B24*$AC$22</f>
        <v>99.078192000000016</v>
      </c>
      <c r="R24" s="183">
        <f>B24*$AC$21</f>
        <v>124.10006400000002</v>
      </c>
      <c r="S24" s="183">
        <f>B24*$AC$20</f>
        <v>149.11884000000001</v>
      </c>
      <c r="T24" s="183">
        <f>B24*$AC$19</f>
        <v>174.13761600000001</v>
      </c>
      <c r="U24" s="183">
        <f>B24*$AC$17</f>
        <v>211.667328</v>
      </c>
      <c r="V24" s="183">
        <f>B24*$AC$16</f>
        <v>230.43218400000001</v>
      </c>
      <c r="W24" s="183">
        <f>B24*$AC$15</f>
        <v>250.77600000000001</v>
      </c>
      <c r="X24" s="183">
        <f>$B24*$AC$14</f>
        <v>208.65492</v>
      </c>
      <c r="Y24" s="6"/>
      <c r="Z24" s="28">
        <v>2022</v>
      </c>
      <c r="AA24" s="244">
        <v>44562</v>
      </c>
      <c r="AB24" s="244">
        <v>44926</v>
      </c>
      <c r="AC24" s="23">
        <v>23.920999999999999</v>
      </c>
      <c r="AD24" s="23">
        <v>5</v>
      </c>
    </row>
    <row r="25" spans="1:30" s="140" customFormat="1" ht="14.25" customHeight="1" thickTop="1" thickBot="1" x14ac:dyDescent="0.25">
      <c r="A25" s="123" t="s">
        <v>46</v>
      </c>
      <c r="B25" s="160">
        <v>3.0960000000000001</v>
      </c>
      <c r="C25" s="296" t="s">
        <v>239</v>
      </c>
      <c r="D25" s="297"/>
      <c r="E25" s="297"/>
      <c r="F25" s="298"/>
      <c r="G25" s="208" t="s">
        <v>259</v>
      </c>
      <c r="H25" s="183">
        <f>+B25*$AC$31</f>
        <v>15.75864</v>
      </c>
      <c r="I25" s="183">
        <f>+B25*$AC$30</f>
        <v>20.650320000000001</v>
      </c>
      <c r="J25" s="183">
        <f>+B25*$AC$29</f>
        <v>21.207599999999999</v>
      </c>
      <c r="K25" s="183">
        <f>+B25*$AC$28</f>
        <v>21.207599999999999</v>
      </c>
      <c r="L25" s="183">
        <f>+B25*$AC$27</f>
        <v>39.443040000000003</v>
      </c>
      <c r="M25" s="183">
        <f>+B25*$AC$26</f>
        <v>73.124424000000005</v>
      </c>
      <c r="N25" s="183">
        <f>+B25*$AC$25</f>
        <v>74.059415999999999</v>
      </c>
      <c r="O25" s="183">
        <f>+B25*$AC$24</f>
        <v>74.059415999999999</v>
      </c>
      <c r="P25" s="183">
        <f>+B25*$AC$23</f>
        <v>74.059415999999999</v>
      </c>
      <c r="Q25" s="183">
        <f>+B25*$AC$22</f>
        <v>99.078192000000016</v>
      </c>
      <c r="R25" s="183">
        <f>B25*$AC$21</f>
        <v>124.10006400000002</v>
      </c>
      <c r="S25" s="183">
        <f>B25*$AC$20</f>
        <v>149.11884000000001</v>
      </c>
      <c r="T25" s="183">
        <f>B25*$AC$19</f>
        <v>174.13761600000001</v>
      </c>
      <c r="U25" s="183">
        <f>B25*$AC$17</f>
        <v>211.667328</v>
      </c>
      <c r="V25" s="183">
        <f>B25*$AC$16</f>
        <v>230.43218400000001</v>
      </c>
      <c r="W25" s="183">
        <f>B25*$AC$15</f>
        <v>250.77600000000001</v>
      </c>
      <c r="X25" s="183">
        <f t="shared" ref="X25:X26" si="17">$B25*$AC$14</f>
        <v>208.65492</v>
      </c>
      <c r="Y25" s="6"/>
      <c r="Z25" s="28">
        <v>2021</v>
      </c>
      <c r="AA25" s="244">
        <v>44197</v>
      </c>
      <c r="AB25" s="244">
        <v>44561</v>
      </c>
      <c r="AC25" s="23">
        <v>23.920999999999999</v>
      </c>
      <c r="AD25" s="23">
        <v>5</v>
      </c>
    </row>
    <row r="26" spans="1:30" s="140" customFormat="1" ht="14.25" customHeight="1" thickTop="1" thickBot="1" x14ac:dyDescent="0.25">
      <c r="A26" s="123" t="s">
        <v>47</v>
      </c>
      <c r="B26" s="160">
        <v>2.6960999999999999</v>
      </c>
      <c r="C26" s="296" t="s">
        <v>239</v>
      </c>
      <c r="D26" s="297"/>
      <c r="E26" s="297"/>
      <c r="F26" s="298"/>
      <c r="G26" s="208" t="s">
        <v>259</v>
      </c>
      <c r="H26" s="183">
        <f>+B26*$AC$31</f>
        <v>13.723148999999999</v>
      </c>
      <c r="I26" s="183">
        <f>+B26*$AC$30</f>
        <v>17.982986999999998</v>
      </c>
      <c r="J26" s="183">
        <f>+B26*$AC$29</f>
        <v>18.468284999999998</v>
      </c>
      <c r="K26" s="183">
        <f>+B26*$AC$28</f>
        <v>18.468284999999998</v>
      </c>
      <c r="L26" s="183">
        <f>+B26*$AC$27</f>
        <v>34.348314000000002</v>
      </c>
      <c r="M26" s="183">
        <f>+B26*$AC$26</f>
        <v>63.6791859</v>
      </c>
      <c r="N26" s="183">
        <f>+B26*$AC$25</f>
        <v>64.493408099999996</v>
      </c>
      <c r="O26" s="183">
        <f>+B26*$AC$24</f>
        <v>64.493408099999996</v>
      </c>
      <c r="P26" s="183">
        <f>+B26*$AC$23</f>
        <v>64.493408099999996</v>
      </c>
      <c r="Q26" s="183">
        <f>+B26*$AC$22</f>
        <v>86.280592200000001</v>
      </c>
      <c r="R26" s="183">
        <f>B26*$AC$21</f>
        <v>108.0704724</v>
      </c>
      <c r="S26" s="183">
        <f>B26*$AC$20</f>
        <v>129.85765649999999</v>
      </c>
      <c r="T26" s="183">
        <f>B26*$AC$19</f>
        <v>151.64484060000001</v>
      </c>
      <c r="U26" s="183">
        <f>B26*$AC$17</f>
        <v>184.32696479999998</v>
      </c>
      <c r="V26" s="183">
        <f>B26*$AC$16</f>
        <v>200.6680269</v>
      </c>
      <c r="W26" s="183">
        <f>B26*$AC$15</f>
        <v>218.38409999999999</v>
      </c>
      <c r="X26" s="183">
        <f t="shared" si="17"/>
        <v>181.70365949999999</v>
      </c>
      <c r="Y26" s="6"/>
      <c r="Z26" s="28">
        <v>2020</v>
      </c>
      <c r="AA26" s="244">
        <v>43831</v>
      </c>
      <c r="AB26" s="244">
        <v>44196</v>
      </c>
      <c r="AC26" s="23">
        <v>23.619</v>
      </c>
      <c r="AD26" s="23">
        <v>5</v>
      </c>
    </row>
    <row r="27" spans="1:30" s="140" customFormat="1" ht="14.25" thickTop="1" thickBot="1" x14ac:dyDescent="0.25">
      <c r="A27" s="124" t="s">
        <v>48</v>
      </c>
      <c r="B27" s="51"/>
      <c r="C27" s="211"/>
      <c r="D27" s="211"/>
      <c r="E27" s="211"/>
      <c r="F27" s="211"/>
      <c r="G27" s="20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184"/>
      <c r="U27" s="184"/>
      <c r="V27" s="184"/>
      <c r="W27" s="184"/>
      <c r="X27" s="184"/>
      <c r="Y27" s="6"/>
      <c r="Z27" s="28">
        <v>2019</v>
      </c>
      <c r="AA27" s="244">
        <v>43466</v>
      </c>
      <c r="AB27" s="244">
        <v>43830</v>
      </c>
      <c r="AC27" s="23">
        <v>12.74</v>
      </c>
      <c r="AD27" s="23">
        <v>5</v>
      </c>
    </row>
    <row r="28" spans="1:30" s="140" customFormat="1" ht="14.25" customHeight="1" thickTop="1" thickBot="1" x14ac:dyDescent="0.25">
      <c r="A28" s="123" t="s">
        <v>49</v>
      </c>
      <c r="B28" s="160">
        <v>2.2656700000000001</v>
      </c>
      <c r="C28" s="296" t="s">
        <v>239</v>
      </c>
      <c r="D28" s="297"/>
      <c r="E28" s="297"/>
      <c r="F28" s="298"/>
      <c r="G28" s="208" t="s">
        <v>259</v>
      </c>
      <c r="H28" s="183">
        <f>+B28*$AC$31</f>
        <v>11.532260300000001</v>
      </c>
      <c r="I28" s="183">
        <f>+B28*$AC$30</f>
        <v>15.112018900000001</v>
      </c>
      <c r="J28" s="183">
        <f>+B28*$AC$29</f>
        <v>15.5198395</v>
      </c>
      <c r="K28" s="183">
        <f>+B28*$AC$28</f>
        <v>15.5198395</v>
      </c>
      <c r="L28" s="183">
        <f>+B28*$AC$27</f>
        <v>28.864635800000002</v>
      </c>
      <c r="M28" s="183">
        <f>+B28*$AC$26</f>
        <v>53.512859730000002</v>
      </c>
      <c r="N28" s="183">
        <f>+B28*$AC$25</f>
        <v>54.197092070000004</v>
      </c>
      <c r="O28" s="183">
        <f>+B28*$AC$24</f>
        <v>54.197092070000004</v>
      </c>
      <c r="P28" s="183">
        <f>+B28*$AC$23</f>
        <v>54.197092070000004</v>
      </c>
      <c r="Q28" s="183">
        <f>+B28*$AC$22</f>
        <v>72.505971340000002</v>
      </c>
      <c r="R28" s="183">
        <f>B28*$AC$21</f>
        <v>90.817116280000008</v>
      </c>
      <c r="S28" s="183">
        <f>B28*$AC$20</f>
        <v>109.12599555</v>
      </c>
      <c r="T28" s="183">
        <f>B28*$AC$19</f>
        <v>127.43487482</v>
      </c>
      <c r="U28" s="183">
        <f>B28*$AC$17</f>
        <v>154.89932655999999</v>
      </c>
      <c r="V28" s="183">
        <f>B28*$AC$16</f>
        <v>168.63155243</v>
      </c>
      <c r="W28" s="183">
        <f>B28*$AC$15</f>
        <v>183.51927000000001</v>
      </c>
      <c r="X28" s="183">
        <f>B28*$AC$14</f>
        <v>152.69482965</v>
      </c>
      <c r="Y28" s="6"/>
      <c r="Z28" s="28">
        <v>2018</v>
      </c>
      <c r="AA28" s="244">
        <v>43101</v>
      </c>
      <c r="AB28" s="244">
        <v>43465</v>
      </c>
      <c r="AC28" s="23">
        <v>6.85</v>
      </c>
      <c r="AD28" s="23">
        <v>6.85</v>
      </c>
    </row>
    <row r="29" spans="1:30" s="140" customFormat="1" ht="16.5" customHeight="1" thickTop="1" thickBot="1" x14ac:dyDescent="0.25">
      <c r="A29" s="123" t="s">
        <v>222</v>
      </c>
      <c r="B29" s="160">
        <v>2.2656700000000001</v>
      </c>
      <c r="C29" s="160">
        <f>+B29*0.1</f>
        <v>0.22656700000000002</v>
      </c>
      <c r="D29" s="160">
        <f>+B29*0.25</f>
        <v>0.56641750000000002</v>
      </c>
      <c r="E29" s="160">
        <f>+B29*0.5</f>
        <v>1.132835</v>
      </c>
      <c r="F29" s="160">
        <f>+B29*0.75</f>
        <v>1.6992525000000001</v>
      </c>
      <c r="G29" s="208" t="s">
        <v>259</v>
      </c>
      <c r="H29" s="138" t="s">
        <v>265</v>
      </c>
      <c r="I29" s="138" t="s">
        <v>265</v>
      </c>
      <c r="J29" s="138" t="s">
        <v>265</v>
      </c>
      <c r="K29" s="7">
        <f>+C29*$AD$28</f>
        <v>1.5519839500000001</v>
      </c>
      <c r="L29" s="7">
        <f>+D29*$AD$27</f>
        <v>2.8320875000000001</v>
      </c>
      <c r="M29" s="7">
        <f>+E29*$AD$26</f>
        <v>5.6641750000000002</v>
      </c>
      <c r="N29" s="7">
        <f>+F29*$AD$26</f>
        <v>8.4962625000000003</v>
      </c>
      <c r="O29" s="138" t="s">
        <v>265</v>
      </c>
      <c r="P29" s="138" t="s">
        <v>265</v>
      </c>
      <c r="Q29" s="138" t="s">
        <v>265</v>
      </c>
      <c r="R29" s="138" t="s">
        <v>265</v>
      </c>
      <c r="S29" s="138" t="s">
        <v>265</v>
      </c>
      <c r="T29" s="138" t="s">
        <v>265</v>
      </c>
      <c r="U29" s="138" t="s">
        <v>265</v>
      </c>
      <c r="V29" s="138" t="s">
        <v>265</v>
      </c>
      <c r="W29" s="138" t="s">
        <v>265</v>
      </c>
      <c r="X29" s="138" t="s">
        <v>265</v>
      </c>
      <c r="Y29" s="6"/>
      <c r="Z29" s="28">
        <v>2017</v>
      </c>
      <c r="AA29" s="244">
        <v>42736</v>
      </c>
      <c r="AB29" s="244">
        <v>43100</v>
      </c>
      <c r="AC29" s="23">
        <v>6.85</v>
      </c>
      <c r="AD29" s="138" t="s">
        <v>265</v>
      </c>
    </row>
    <row r="30" spans="1:30" s="140" customFormat="1" ht="14.25" thickTop="1" thickBot="1" x14ac:dyDescent="0.25">
      <c r="A30" s="144"/>
      <c r="B30" s="145"/>
      <c r="C30" s="145"/>
      <c r="D30" s="145"/>
      <c r="E30" s="145"/>
      <c r="F30" s="145"/>
      <c r="G30" s="146"/>
      <c r="H30" s="147"/>
      <c r="I30" s="147"/>
      <c r="J30" s="147"/>
      <c r="K30" s="147"/>
      <c r="L30" s="148"/>
      <c r="M30" s="148"/>
      <c r="N30" s="148"/>
      <c r="O30" s="148"/>
      <c r="P30" s="149"/>
      <c r="Q30" s="149"/>
      <c r="R30" s="149"/>
      <c r="S30" s="149"/>
      <c r="T30" s="149"/>
      <c r="U30" s="149"/>
      <c r="V30" s="149"/>
      <c r="W30" s="149"/>
      <c r="X30" s="149"/>
      <c r="Z30" s="28">
        <v>2016</v>
      </c>
      <c r="AA30" s="244">
        <v>42370</v>
      </c>
      <c r="AB30" s="244">
        <v>42735</v>
      </c>
      <c r="AC30" s="23">
        <v>6.67</v>
      </c>
      <c r="AD30" s="138" t="s">
        <v>265</v>
      </c>
    </row>
    <row r="31" spans="1:30" s="140" customFormat="1" ht="14.25" thickTop="1" thickBot="1" x14ac:dyDescent="0.25">
      <c r="A31" s="6"/>
      <c r="B31" s="6"/>
      <c r="C31" s="6"/>
      <c r="D31" s="6"/>
      <c r="E31" s="6"/>
      <c r="F31" s="162"/>
      <c r="G31" s="162"/>
      <c r="H31" s="142"/>
      <c r="I31" s="142"/>
      <c r="J31" s="142"/>
      <c r="K31" s="147"/>
      <c r="P31" s="149"/>
      <c r="Q31" s="149"/>
      <c r="R31" s="149"/>
      <c r="S31" s="149"/>
      <c r="T31" s="149"/>
      <c r="U31" s="149"/>
      <c r="V31" s="149"/>
      <c r="W31" s="149"/>
      <c r="X31" s="149"/>
      <c r="Z31" s="28">
        <v>2015</v>
      </c>
      <c r="AA31" s="244">
        <v>42005</v>
      </c>
      <c r="AB31" s="244">
        <v>42369</v>
      </c>
      <c r="AC31" s="23">
        <v>5.09</v>
      </c>
      <c r="AD31" s="138" t="s">
        <v>265</v>
      </c>
    </row>
    <row r="32" spans="1:30" s="140" customFormat="1" ht="13.5" thickTop="1" x14ac:dyDescent="0.2">
      <c r="A32" s="8" t="s">
        <v>332</v>
      </c>
      <c r="B32" s="6"/>
      <c r="C32" s="6"/>
      <c r="D32" s="6"/>
      <c r="E32" s="6"/>
      <c r="F32" s="162"/>
      <c r="G32" s="162"/>
      <c r="H32" s="142"/>
      <c r="I32" s="142"/>
      <c r="J32" s="142"/>
      <c r="K32" s="147"/>
      <c r="P32" s="149"/>
      <c r="Q32" s="149"/>
      <c r="R32" s="149"/>
      <c r="S32" s="149"/>
      <c r="T32" s="149"/>
      <c r="U32" s="149"/>
      <c r="V32" s="149"/>
      <c r="W32" s="149"/>
      <c r="X32" s="149"/>
    </row>
    <row r="33" spans="1:24" s="140" customFormat="1" ht="15" customHeight="1" x14ac:dyDescent="0.2">
      <c r="A33" s="304" t="s">
        <v>296</v>
      </c>
      <c r="B33" s="305"/>
      <c r="C33" s="305"/>
      <c r="D33" s="305"/>
      <c r="E33" s="305"/>
      <c r="F33" s="162"/>
      <c r="G33" s="162"/>
      <c r="H33" s="142"/>
      <c r="I33" s="142"/>
      <c r="J33" s="142"/>
      <c r="K33" s="151"/>
      <c r="P33" s="152"/>
      <c r="Q33" s="152"/>
      <c r="R33" s="149"/>
      <c r="S33" s="149"/>
      <c r="T33" s="149"/>
      <c r="U33" s="149"/>
      <c r="V33" s="149"/>
      <c r="W33" s="149"/>
      <c r="X33" s="149"/>
    </row>
    <row r="34" spans="1:24" s="140" customFormat="1" x14ac:dyDescent="0.2">
      <c r="A34" s="304"/>
      <c r="B34" s="305"/>
      <c r="C34" s="305"/>
      <c r="D34" s="305"/>
      <c r="E34" s="305"/>
      <c r="F34" s="162"/>
      <c r="G34" s="162"/>
      <c r="H34" s="142"/>
      <c r="I34" s="142"/>
      <c r="J34" s="142"/>
      <c r="K34" s="147"/>
      <c r="P34" s="149"/>
      <c r="Q34" s="149"/>
      <c r="R34" s="149"/>
      <c r="S34" s="149"/>
      <c r="T34" s="149"/>
      <c r="U34" s="149"/>
      <c r="V34" s="149"/>
      <c r="W34" s="149"/>
      <c r="X34" s="149"/>
    </row>
    <row r="35" spans="1:24" s="140" customFormat="1" x14ac:dyDescent="0.2">
      <c r="A35" s="163"/>
      <c r="B35" s="163"/>
      <c r="C35" s="163"/>
      <c r="D35" s="163"/>
      <c r="E35" s="6"/>
      <c r="F35" s="162"/>
      <c r="G35" s="162"/>
      <c r="H35" s="142"/>
      <c r="I35" s="142"/>
      <c r="J35" s="142"/>
      <c r="K35" s="147"/>
      <c r="P35" s="149"/>
      <c r="Q35" s="149"/>
      <c r="R35" s="149"/>
      <c r="S35" s="149"/>
      <c r="T35" s="149"/>
      <c r="U35" s="149"/>
      <c r="V35" s="149"/>
      <c r="W35" s="149"/>
      <c r="X35" s="149"/>
    </row>
    <row r="36" spans="1:24" s="140" customFormat="1" ht="12" customHeight="1" x14ac:dyDescent="0.2">
      <c r="A36" s="6" t="s">
        <v>297</v>
      </c>
      <c r="B36" s="6"/>
      <c r="C36" s="6"/>
      <c r="D36" s="6"/>
      <c r="E36" s="6"/>
      <c r="F36" s="134"/>
      <c r="G36" s="135"/>
      <c r="H36" s="147"/>
      <c r="I36" s="147"/>
      <c r="J36" s="147"/>
      <c r="K36" s="147"/>
      <c r="P36" s="149"/>
      <c r="Q36" s="149"/>
      <c r="R36" s="149"/>
      <c r="S36" s="149"/>
      <c r="T36" s="149"/>
      <c r="U36" s="149"/>
      <c r="V36" s="149"/>
      <c r="W36" s="149"/>
      <c r="X36" s="149"/>
    </row>
    <row r="37" spans="1:24" s="140" customFormat="1" x14ac:dyDescent="0.2">
      <c r="A37" s="164"/>
      <c r="B37" s="164"/>
      <c r="C37" s="164"/>
      <c r="D37" s="164"/>
      <c r="E37" s="6"/>
      <c r="F37" s="134"/>
      <c r="G37" s="135"/>
      <c r="H37" s="147"/>
      <c r="I37" s="147"/>
      <c r="J37" s="147"/>
      <c r="K37" s="147"/>
      <c r="P37" s="149"/>
      <c r="Q37" s="149"/>
      <c r="R37" s="149"/>
      <c r="S37" s="149"/>
      <c r="T37" s="149"/>
      <c r="U37" s="149"/>
      <c r="V37" s="149"/>
      <c r="W37" s="149"/>
      <c r="X37" s="149"/>
    </row>
    <row r="38" spans="1:24" s="140" customFormat="1" x14ac:dyDescent="0.2">
      <c r="A38" s="6" t="s">
        <v>238</v>
      </c>
      <c r="B38" s="6"/>
      <c r="C38" s="6"/>
      <c r="D38" s="6"/>
      <c r="E38" s="6"/>
      <c r="F38" s="134"/>
      <c r="G38" s="135"/>
      <c r="H38" s="147"/>
      <c r="I38" s="147"/>
      <c r="J38" s="147"/>
      <c r="K38" s="147"/>
      <c r="P38" s="149"/>
      <c r="Q38" s="149"/>
      <c r="R38" s="149"/>
      <c r="S38" s="149"/>
      <c r="T38" s="149"/>
      <c r="U38" s="149"/>
      <c r="V38" s="149"/>
      <c r="W38" s="149"/>
      <c r="X38" s="149"/>
    </row>
    <row r="39" spans="1:24" s="140" customFormat="1" x14ac:dyDescent="0.2">
      <c r="A39" s="6" t="s">
        <v>223</v>
      </c>
      <c r="B39" s="139"/>
      <c r="C39" s="134"/>
      <c r="D39" s="134"/>
      <c r="E39" s="134"/>
      <c r="F39" s="134"/>
      <c r="G39" s="135"/>
      <c r="H39" s="147"/>
      <c r="I39" s="147"/>
      <c r="J39" s="147"/>
      <c r="K39" s="147"/>
      <c r="L39" s="148"/>
      <c r="M39" s="148"/>
      <c r="N39" s="148"/>
      <c r="O39" s="148"/>
      <c r="P39" s="149"/>
      <c r="U39" s="149"/>
      <c r="V39" s="149"/>
      <c r="W39" s="149"/>
      <c r="X39" s="149"/>
    </row>
    <row r="40" spans="1:24" s="140" customFormat="1" x14ac:dyDescent="0.2">
      <c r="A40" s="6" t="s">
        <v>224</v>
      </c>
      <c r="B40" s="139"/>
      <c r="C40" s="134"/>
      <c r="D40" s="134"/>
      <c r="E40" s="134"/>
      <c r="F40" s="134"/>
      <c r="G40" s="135"/>
      <c r="H40" s="147"/>
      <c r="I40" s="147"/>
      <c r="J40" s="147"/>
      <c r="K40" s="147"/>
      <c r="L40" s="148"/>
      <c r="M40" s="148"/>
      <c r="N40" s="148"/>
      <c r="O40" s="148"/>
      <c r="P40" s="149"/>
      <c r="U40" s="149"/>
      <c r="V40" s="149"/>
      <c r="W40" s="149"/>
      <c r="X40" s="149"/>
    </row>
    <row r="41" spans="1:24" s="140" customFormat="1" x14ac:dyDescent="0.2">
      <c r="A41" s="6" t="s">
        <v>225</v>
      </c>
      <c r="B41" s="139"/>
      <c r="C41" s="134"/>
      <c r="D41" s="134"/>
      <c r="E41" s="134"/>
      <c r="F41" s="134"/>
      <c r="G41" s="135"/>
      <c r="H41" s="147"/>
      <c r="I41" s="147"/>
      <c r="J41" s="147"/>
      <c r="K41" s="147"/>
      <c r="L41" s="148"/>
      <c r="M41" s="148"/>
      <c r="N41" s="148"/>
      <c r="O41" s="148"/>
      <c r="P41" s="149"/>
      <c r="U41" s="149"/>
      <c r="V41" s="149"/>
      <c r="W41" s="149"/>
      <c r="X41" s="149"/>
    </row>
    <row r="42" spans="1:24" s="140" customFormat="1" x14ac:dyDescent="0.2">
      <c r="A42" s="6" t="s">
        <v>226</v>
      </c>
      <c r="B42" s="139"/>
      <c r="C42" s="134"/>
      <c r="D42" s="134"/>
      <c r="E42" s="137"/>
      <c r="F42" s="134"/>
      <c r="G42" s="135"/>
      <c r="H42" s="147"/>
      <c r="I42" s="147"/>
      <c r="J42" s="147"/>
      <c r="K42" s="147"/>
      <c r="L42" s="148"/>
      <c r="M42" s="148"/>
      <c r="N42" s="148"/>
      <c r="O42" s="148"/>
      <c r="P42" s="149"/>
      <c r="U42" s="149"/>
      <c r="V42" s="149"/>
      <c r="W42" s="149"/>
      <c r="X42" s="149"/>
    </row>
    <row r="43" spans="1:24" s="140" customFormat="1" x14ac:dyDescent="0.2">
      <c r="A43" s="6" t="s">
        <v>227</v>
      </c>
      <c r="B43" s="136"/>
      <c r="C43" s="136"/>
      <c r="D43" s="136"/>
      <c r="E43" s="136"/>
      <c r="F43" s="136"/>
      <c r="G43" s="136"/>
      <c r="H43" s="150"/>
      <c r="I43" s="150"/>
      <c r="J43" s="150"/>
      <c r="K43" s="147"/>
      <c r="L43" s="148"/>
      <c r="M43" s="148"/>
      <c r="N43" s="148"/>
      <c r="O43" s="148"/>
      <c r="P43" s="149"/>
      <c r="U43" s="149"/>
      <c r="V43" s="149"/>
      <c r="W43" s="149"/>
      <c r="X43" s="149"/>
    </row>
    <row r="44" spans="1:24" s="140" customFormat="1" x14ac:dyDescent="0.2">
      <c r="A44" s="6"/>
      <c r="B44" s="6"/>
      <c r="C44" s="6"/>
      <c r="D44" s="6"/>
      <c r="E44" s="6"/>
      <c r="F44" s="6"/>
      <c r="G44" s="6"/>
      <c r="L44" s="148"/>
      <c r="M44" s="148"/>
      <c r="N44" s="148"/>
      <c r="O44" s="148"/>
      <c r="P44" s="149"/>
      <c r="Q44" s="149"/>
      <c r="R44" s="149"/>
      <c r="S44" s="149"/>
      <c r="T44" s="149"/>
      <c r="U44" s="149"/>
      <c r="V44" s="149"/>
      <c r="W44" s="149"/>
      <c r="X44" s="149"/>
    </row>
    <row r="45" spans="1:24" s="6" customFormat="1" x14ac:dyDescent="0.2">
      <c r="L45" s="17"/>
      <c r="M45" s="17"/>
      <c r="N45" s="17"/>
      <c r="O45" s="17"/>
      <c r="P45" s="133"/>
      <c r="Q45" s="133"/>
      <c r="R45" s="133"/>
      <c r="S45" s="133"/>
      <c r="T45" s="133"/>
      <c r="U45" s="133"/>
      <c r="V45" s="133"/>
      <c r="W45" s="133"/>
      <c r="X45" s="133"/>
    </row>
    <row r="46" spans="1:24" s="6" customFormat="1" x14ac:dyDescent="0.2">
      <c r="A46" s="118"/>
      <c r="B46" s="129"/>
      <c r="C46" s="129"/>
      <c r="D46" s="129"/>
      <c r="E46" s="129"/>
      <c r="F46" s="129"/>
      <c r="G46" s="130"/>
      <c r="H46" s="131"/>
      <c r="I46" s="131"/>
      <c r="J46" s="131"/>
      <c r="K46" s="131"/>
      <c r="L46" s="132"/>
      <c r="M46" s="132"/>
      <c r="N46" s="132"/>
      <c r="O46" s="132"/>
      <c r="P46" s="133"/>
      <c r="Q46" s="133"/>
      <c r="R46" s="133"/>
      <c r="S46" s="133"/>
      <c r="T46" s="133"/>
      <c r="U46" s="133"/>
      <c r="V46" s="133"/>
      <c r="W46" s="133"/>
      <c r="X46" s="133"/>
    </row>
    <row r="47" spans="1:24" s="6" customFormat="1" x14ac:dyDescent="0.2">
      <c r="A47" s="118"/>
      <c r="B47" s="129"/>
      <c r="C47" s="129"/>
      <c r="D47" s="129"/>
      <c r="E47" s="129"/>
      <c r="F47" s="129"/>
      <c r="G47" s="130"/>
      <c r="H47" s="131"/>
      <c r="I47" s="131"/>
      <c r="J47" s="131"/>
      <c r="K47" s="131"/>
      <c r="L47" s="132"/>
      <c r="M47" s="132"/>
      <c r="N47" s="132"/>
      <c r="O47" s="132"/>
      <c r="P47" s="133"/>
      <c r="Q47" s="133"/>
      <c r="R47" s="133"/>
      <c r="S47" s="133"/>
      <c r="T47" s="133"/>
      <c r="U47" s="133"/>
      <c r="V47" s="133"/>
      <c r="W47" s="133"/>
      <c r="X47" s="133"/>
    </row>
    <row r="48" spans="1:24" s="6" customFormat="1" x14ac:dyDescent="0.2">
      <c r="A48" s="118"/>
      <c r="B48" s="129"/>
      <c r="C48" s="129"/>
      <c r="D48" s="129"/>
      <c r="E48" s="129"/>
      <c r="F48" s="129"/>
      <c r="G48" s="130"/>
      <c r="H48" s="131"/>
      <c r="I48" s="131"/>
      <c r="J48" s="131"/>
      <c r="K48" s="131"/>
      <c r="L48" s="132"/>
      <c r="M48" s="132"/>
      <c r="N48" s="132"/>
      <c r="O48" s="132"/>
      <c r="P48" s="133"/>
      <c r="Q48" s="133"/>
      <c r="R48" s="133"/>
      <c r="S48" s="133"/>
      <c r="T48" s="133"/>
      <c r="U48" s="133"/>
      <c r="V48" s="133"/>
      <c r="W48" s="133"/>
      <c r="X48" s="133"/>
    </row>
    <row r="49" spans="1:24" s="6" customFormat="1" x14ac:dyDescent="0.2">
      <c r="A49" s="118"/>
      <c r="B49" s="129"/>
      <c r="C49" s="129"/>
      <c r="D49" s="129"/>
      <c r="E49" s="129"/>
      <c r="F49" s="129"/>
      <c r="G49" s="130"/>
      <c r="H49" s="131"/>
      <c r="I49" s="131"/>
      <c r="J49" s="131"/>
      <c r="K49" s="131"/>
      <c r="L49" s="132"/>
      <c r="M49" s="132"/>
      <c r="N49" s="132"/>
      <c r="O49" s="132"/>
      <c r="P49" s="133"/>
      <c r="Q49" s="133"/>
      <c r="R49" s="133"/>
      <c r="S49" s="133"/>
      <c r="T49" s="133"/>
      <c r="U49" s="133"/>
      <c r="V49" s="133"/>
      <c r="W49" s="133"/>
      <c r="X49" s="133"/>
    </row>
    <row r="50" spans="1:24" s="6" customFormat="1" x14ac:dyDescent="0.2">
      <c r="A50" s="118"/>
      <c r="B50" s="129"/>
      <c r="C50" s="129"/>
      <c r="D50" s="129"/>
      <c r="E50" s="129"/>
      <c r="F50" s="129"/>
      <c r="G50" s="130"/>
      <c r="H50" s="131"/>
      <c r="I50" s="131"/>
      <c r="J50" s="131"/>
      <c r="K50" s="131"/>
      <c r="L50" s="132"/>
      <c r="M50" s="132"/>
      <c r="N50" s="132"/>
      <c r="O50" s="132"/>
      <c r="P50" s="133"/>
      <c r="Q50" s="133"/>
      <c r="R50" s="133"/>
      <c r="S50" s="133"/>
      <c r="T50" s="133"/>
      <c r="U50" s="133"/>
      <c r="V50" s="133"/>
      <c r="W50" s="133"/>
      <c r="X50" s="133"/>
    </row>
    <row r="51" spans="1:24" s="6" customFormat="1" x14ac:dyDescent="0.2">
      <c r="A51" s="128"/>
      <c r="B51" s="129"/>
      <c r="C51" s="129"/>
      <c r="D51" s="129"/>
      <c r="E51" s="129"/>
      <c r="F51" s="129"/>
      <c r="G51" s="130"/>
      <c r="H51" s="131"/>
      <c r="I51" s="131"/>
      <c r="J51" s="131"/>
      <c r="K51" s="131"/>
      <c r="L51" s="132"/>
      <c r="M51" s="132"/>
      <c r="N51" s="132"/>
      <c r="O51" s="132"/>
      <c r="P51" s="133"/>
      <c r="Q51" s="133"/>
      <c r="R51" s="133"/>
      <c r="S51" s="133"/>
      <c r="T51" s="133"/>
      <c r="U51" s="133"/>
      <c r="V51" s="133"/>
      <c r="W51" s="133"/>
      <c r="X51" s="133"/>
    </row>
    <row r="52" spans="1:24" s="6" customFormat="1" x14ac:dyDescent="0.2">
      <c r="A52" s="128"/>
      <c r="B52" s="129"/>
      <c r="C52" s="129"/>
      <c r="D52" s="129"/>
      <c r="E52" s="129"/>
      <c r="F52" s="129"/>
      <c r="G52" s="130"/>
      <c r="H52" s="131"/>
      <c r="I52" s="131"/>
      <c r="J52" s="131"/>
      <c r="K52" s="131"/>
      <c r="L52" s="132"/>
      <c r="M52" s="132"/>
      <c r="N52" s="132"/>
      <c r="O52" s="132"/>
      <c r="P52" s="133"/>
      <c r="Q52" s="133"/>
      <c r="R52" s="133"/>
      <c r="S52" s="133"/>
      <c r="T52" s="133"/>
      <c r="U52" s="133"/>
      <c r="V52" s="133"/>
      <c r="W52" s="133"/>
      <c r="X52" s="133"/>
    </row>
    <row r="53" spans="1:24" s="6" customFormat="1" x14ac:dyDescent="0.2">
      <c r="A53" s="128"/>
      <c r="B53" s="129"/>
      <c r="C53" s="129"/>
      <c r="D53" s="129"/>
      <c r="E53" s="129"/>
      <c r="F53" s="129"/>
      <c r="G53" s="130"/>
      <c r="H53" s="131"/>
      <c r="I53" s="131"/>
      <c r="J53" s="131"/>
      <c r="K53" s="131"/>
      <c r="L53" s="132"/>
      <c r="M53" s="132"/>
      <c r="N53" s="132"/>
      <c r="O53" s="132"/>
      <c r="P53" s="133"/>
      <c r="Q53" s="133"/>
      <c r="R53" s="133"/>
      <c r="S53" s="133"/>
      <c r="T53" s="133"/>
      <c r="U53" s="133"/>
      <c r="V53" s="133"/>
      <c r="W53" s="133"/>
      <c r="X53" s="133"/>
    </row>
    <row r="54" spans="1:24" s="6" customFormat="1" x14ac:dyDescent="0.2">
      <c r="A54" s="128"/>
      <c r="B54" s="129"/>
      <c r="C54" s="129"/>
      <c r="D54" s="129"/>
      <c r="E54" s="129"/>
      <c r="F54" s="129"/>
      <c r="G54" s="130"/>
      <c r="H54" s="131"/>
      <c r="I54" s="131"/>
      <c r="J54" s="131"/>
      <c r="K54" s="131"/>
      <c r="L54" s="132"/>
      <c r="M54" s="132"/>
      <c r="N54" s="132"/>
      <c r="O54" s="132"/>
      <c r="P54" s="133"/>
      <c r="Q54" s="133"/>
      <c r="R54" s="133"/>
      <c r="S54" s="133"/>
      <c r="T54" s="133"/>
      <c r="U54" s="133"/>
      <c r="V54" s="133"/>
      <c r="W54" s="133"/>
      <c r="X54" s="133"/>
    </row>
    <row r="55" spans="1:24" s="6" customFormat="1" x14ac:dyDescent="0.2">
      <c r="A55" s="128"/>
      <c r="B55" s="129"/>
      <c r="C55" s="129"/>
      <c r="D55" s="129"/>
      <c r="E55" s="129"/>
      <c r="F55" s="129"/>
      <c r="G55" s="130"/>
      <c r="H55" s="131"/>
      <c r="I55" s="131"/>
      <c r="J55" s="131"/>
      <c r="K55" s="131"/>
      <c r="L55" s="132"/>
      <c r="M55" s="132"/>
      <c r="N55" s="132"/>
      <c r="O55" s="132"/>
      <c r="P55" s="133"/>
      <c r="Q55" s="133"/>
      <c r="R55" s="133"/>
      <c r="S55" s="133"/>
      <c r="T55" s="133"/>
      <c r="U55" s="133"/>
      <c r="V55" s="133"/>
      <c r="W55" s="133"/>
      <c r="X55" s="133"/>
    </row>
    <row r="56" spans="1:24" s="6" customFormat="1" x14ac:dyDescent="0.2">
      <c r="A56" s="128"/>
      <c r="B56" s="129"/>
      <c r="C56" s="129"/>
      <c r="D56" s="129"/>
      <c r="E56" s="129"/>
      <c r="F56" s="129"/>
      <c r="G56" s="130"/>
      <c r="H56" s="131"/>
      <c r="I56" s="131"/>
      <c r="J56" s="131"/>
      <c r="K56" s="131"/>
      <c r="L56" s="132"/>
      <c r="M56" s="132"/>
      <c r="N56" s="132"/>
      <c r="O56" s="132"/>
      <c r="P56" s="133"/>
      <c r="Q56" s="133"/>
      <c r="R56" s="133"/>
      <c r="S56" s="133"/>
      <c r="T56" s="133"/>
      <c r="U56" s="133"/>
      <c r="V56" s="133"/>
      <c r="W56" s="133"/>
      <c r="X56" s="133"/>
    </row>
    <row r="57" spans="1:24" s="6" customFormat="1" x14ac:dyDescent="0.2">
      <c r="A57" s="128"/>
      <c r="B57" s="129"/>
      <c r="C57" s="129"/>
      <c r="D57" s="129"/>
      <c r="E57" s="129"/>
      <c r="F57" s="129"/>
      <c r="G57" s="130"/>
      <c r="H57" s="131"/>
      <c r="I57" s="131"/>
      <c r="J57" s="131"/>
      <c r="K57" s="131"/>
      <c r="L57" s="132"/>
      <c r="M57" s="132"/>
      <c r="N57" s="132"/>
      <c r="O57" s="132"/>
      <c r="P57" s="133"/>
      <c r="Q57" s="133"/>
      <c r="R57" s="133"/>
      <c r="S57" s="133"/>
      <c r="T57" s="133"/>
      <c r="U57" s="133"/>
      <c r="V57" s="133"/>
      <c r="W57" s="133"/>
      <c r="X57" s="133"/>
    </row>
    <row r="58" spans="1:24" s="6" customFormat="1" x14ac:dyDescent="0.2">
      <c r="A58" s="128"/>
      <c r="B58" s="129"/>
      <c r="C58" s="129"/>
      <c r="D58" s="129"/>
      <c r="E58" s="129"/>
      <c r="F58" s="129"/>
      <c r="G58" s="130"/>
      <c r="H58" s="131"/>
      <c r="I58" s="131"/>
      <c r="J58" s="131"/>
      <c r="K58" s="131"/>
      <c r="L58" s="132"/>
      <c r="M58" s="132"/>
      <c r="N58" s="132"/>
      <c r="O58" s="132"/>
      <c r="P58" s="133"/>
      <c r="Q58" s="133"/>
      <c r="R58" s="133"/>
      <c r="S58" s="133"/>
      <c r="T58" s="133"/>
      <c r="U58" s="133"/>
      <c r="V58" s="133"/>
      <c r="W58" s="133"/>
      <c r="X58" s="133"/>
    </row>
    <row r="59" spans="1:24" s="6" customFormat="1" x14ac:dyDescent="0.2">
      <c r="A59" s="128"/>
      <c r="B59" s="129"/>
      <c r="C59" s="129"/>
      <c r="D59" s="129"/>
      <c r="E59" s="129"/>
      <c r="F59" s="129"/>
      <c r="G59" s="130"/>
      <c r="H59" s="131"/>
      <c r="I59" s="131"/>
      <c r="J59" s="131"/>
      <c r="K59" s="131"/>
      <c r="L59" s="132"/>
      <c r="M59" s="132"/>
      <c r="N59" s="132"/>
      <c r="O59" s="132"/>
      <c r="P59" s="133"/>
      <c r="Q59" s="133"/>
      <c r="R59" s="133"/>
      <c r="S59" s="133"/>
      <c r="T59" s="133"/>
      <c r="U59" s="133"/>
      <c r="V59" s="133"/>
      <c r="W59" s="133"/>
      <c r="X59" s="133"/>
    </row>
    <row r="60" spans="1:24" s="6" customFormat="1" x14ac:dyDescent="0.2">
      <c r="A60" s="128"/>
      <c r="B60" s="129"/>
      <c r="C60" s="129"/>
      <c r="D60" s="129"/>
      <c r="E60" s="129"/>
      <c r="F60" s="129"/>
      <c r="G60" s="130"/>
      <c r="H60" s="131"/>
      <c r="I60" s="131"/>
      <c r="J60" s="131"/>
      <c r="K60" s="131"/>
      <c r="L60" s="132"/>
      <c r="M60" s="132"/>
      <c r="N60" s="132"/>
      <c r="O60" s="132"/>
      <c r="P60" s="133"/>
      <c r="Q60" s="133"/>
      <c r="R60" s="133"/>
      <c r="S60" s="133"/>
      <c r="T60" s="133"/>
      <c r="U60" s="133"/>
      <c r="V60" s="133"/>
      <c r="W60" s="133"/>
      <c r="X60" s="133"/>
    </row>
    <row r="61" spans="1:24" s="6" customFormat="1" x14ac:dyDescent="0.2">
      <c r="A61" s="128"/>
      <c r="B61" s="129"/>
      <c r="C61" s="129"/>
      <c r="D61" s="129"/>
      <c r="E61" s="129"/>
      <c r="F61" s="129"/>
      <c r="G61" s="130"/>
      <c r="H61" s="131"/>
      <c r="I61" s="131"/>
      <c r="J61" s="131"/>
      <c r="K61" s="131"/>
      <c r="L61" s="132"/>
      <c r="M61" s="132"/>
      <c r="N61" s="132"/>
      <c r="O61" s="132"/>
      <c r="P61" s="133"/>
      <c r="Q61" s="133"/>
      <c r="R61" s="133"/>
      <c r="S61" s="133"/>
      <c r="T61" s="133"/>
      <c r="U61" s="133"/>
      <c r="V61" s="133"/>
      <c r="W61" s="133"/>
      <c r="X61" s="133"/>
    </row>
    <row r="62" spans="1:24" s="6" customFormat="1" x14ac:dyDescent="0.2">
      <c r="A62" s="128"/>
      <c r="B62" s="129"/>
      <c r="C62" s="129"/>
      <c r="D62" s="129"/>
      <c r="E62" s="129"/>
      <c r="F62" s="129"/>
      <c r="G62" s="130"/>
      <c r="H62" s="131"/>
      <c r="I62" s="131"/>
      <c r="J62" s="131"/>
      <c r="K62" s="131"/>
      <c r="L62" s="132"/>
      <c r="M62" s="132"/>
      <c r="N62" s="132"/>
      <c r="O62" s="132"/>
      <c r="P62" s="133"/>
      <c r="Q62" s="133"/>
      <c r="R62" s="133"/>
      <c r="S62" s="133"/>
      <c r="T62" s="133"/>
      <c r="U62" s="133"/>
      <c r="V62" s="133"/>
      <c r="W62" s="133"/>
      <c r="X62" s="133"/>
    </row>
    <row r="63" spans="1:24" s="6" customFormat="1" x14ac:dyDescent="0.2">
      <c r="A63" s="128"/>
      <c r="B63" s="129"/>
      <c r="C63" s="129"/>
      <c r="D63" s="129"/>
      <c r="E63" s="129"/>
      <c r="F63" s="129"/>
      <c r="G63" s="130"/>
      <c r="H63" s="131"/>
      <c r="I63" s="131"/>
      <c r="J63" s="131"/>
      <c r="K63" s="131"/>
      <c r="L63" s="132"/>
      <c r="M63" s="132"/>
      <c r="N63" s="132"/>
      <c r="O63" s="132"/>
      <c r="P63" s="133"/>
      <c r="Q63" s="133"/>
      <c r="R63" s="133"/>
      <c r="S63" s="133"/>
      <c r="T63" s="133"/>
      <c r="U63" s="133"/>
      <c r="V63" s="133"/>
      <c r="W63" s="133"/>
      <c r="X63" s="133"/>
    </row>
    <row r="64" spans="1:24" s="6" customFormat="1" x14ac:dyDescent="0.2">
      <c r="A64" s="128"/>
      <c r="B64" s="129"/>
      <c r="C64" s="129"/>
      <c r="D64" s="129"/>
      <c r="E64" s="129"/>
      <c r="F64" s="129"/>
      <c r="G64" s="130"/>
      <c r="H64" s="131"/>
      <c r="I64" s="131"/>
      <c r="J64" s="131"/>
      <c r="K64" s="131"/>
      <c r="L64" s="132"/>
      <c r="M64" s="132"/>
      <c r="N64" s="132"/>
      <c r="O64" s="132"/>
      <c r="P64" s="133"/>
      <c r="Q64" s="133"/>
      <c r="R64" s="133"/>
      <c r="S64" s="133"/>
      <c r="T64" s="133"/>
      <c r="U64" s="133"/>
      <c r="V64" s="133"/>
      <c r="W64" s="133"/>
      <c r="X64" s="133"/>
    </row>
    <row r="65" spans="1:35" s="6" customFormat="1" x14ac:dyDescent="0.2">
      <c r="A65" s="128"/>
      <c r="B65" s="129"/>
      <c r="C65" s="129"/>
      <c r="D65" s="129"/>
      <c r="E65" s="129"/>
      <c r="F65" s="129"/>
      <c r="G65" s="130"/>
      <c r="H65" s="131"/>
      <c r="I65" s="131"/>
      <c r="J65" s="131"/>
      <c r="K65" s="131"/>
      <c r="L65" s="132"/>
      <c r="M65" s="132"/>
      <c r="N65" s="132"/>
      <c r="O65" s="132"/>
      <c r="P65" s="133"/>
      <c r="Q65" s="133"/>
      <c r="R65" s="133"/>
      <c r="S65" s="133"/>
      <c r="T65" s="133"/>
      <c r="U65" s="133"/>
      <c r="V65" s="133"/>
      <c r="W65" s="133"/>
      <c r="X65" s="133"/>
    </row>
    <row r="66" spans="1:35" s="90" customFormat="1" ht="19.5" customHeight="1" x14ac:dyDescent="0.2">
      <c r="O66" s="117"/>
      <c r="P66" s="117"/>
      <c r="Q66" s="117"/>
      <c r="R66" s="117"/>
      <c r="S66" s="117"/>
      <c r="T66" s="117"/>
      <c r="U66" s="117"/>
      <c r="V66" s="117"/>
      <c r="W66" s="117"/>
      <c r="X66" s="117"/>
    </row>
    <row r="67" spans="1:35" s="6" customFormat="1" x14ac:dyDescent="0.2">
      <c r="O67" s="17"/>
      <c r="P67" s="17"/>
      <c r="Q67" s="17"/>
      <c r="R67" s="17"/>
      <c r="S67" s="17"/>
      <c r="T67" s="17"/>
      <c r="U67" s="119"/>
      <c r="V67" s="119"/>
      <c r="W67" s="119"/>
      <c r="X67" s="119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</row>
    <row r="68" spans="1:35" s="6" customFormat="1" x14ac:dyDescent="0.2">
      <c r="O68" s="17"/>
      <c r="P68" s="17"/>
      <c r="Q68" s="17"/>
      <c r="R68" s="17"/>
      <c r="S68" s="17"/>
      <c r="T68" s="17"/>
      <c r="U68" s="119"/>
      <c r="V68" s="119"/>
      <c r="W68" s="119"/>
      <c r="X68" s="119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</row>
    <row r="69" spans="1:35" s="6" customFormat="1" x14ac:dyDescent="0.2">
      <c r="O69" s="17"/>
      <c r="P69" s="17"/>
      <c r="Q69" s="17"/>
      <c r="R69" s="17"/>
      <c r="S69" s="17"/>
      <c r="T69" s="17"/>
      <c r="U69" s="17"/>
      <c r="V69" s="17"/>
      <c r="W69" s="17"/>
      <c r="X69" s="17"/>
    </row>
    <row r="70" spans="1:35" s="6" customFormat="1" x14ac:dyDescent="0.2">
      <c r="O70" s="17"/>
      <c r="P70" s="17"/>
      <c r="Q70" s="17"/>
      <c r="R70" s="17"/>
      <c r="S70" s="17"/>
      <c r="T70" s="17"/>
      <c r="U70" s="17"/>
      <c r="V70" s="17"/>
      <c r="W70" s="17"/>
      <c r="X70" s="17"/>
    </row>
    <row r="71" spans="1:35" s="6" customFormat="1" x14ac:dyDescent="0.2">
      <c r="O71" s="17"/>
      <c r="P71" s="17"/>
      <c r="Q71" s="17"/>
      <c r="R71" s="17"/>
      <c r="S71" s="17"/>
      <c r="T71" s="17"/>
      <c r="U71" s="17"/>
      <c r="V71" s="17"/>
      <c r="W71" s="17"/>
      <c r="X71" s="17"/>
    </row>
    <row r="72" spans="1:35" s="6" customFormat="1" x14ac:dyDescent="0.2">
      <c r="A72" s="294"/>
      <c r="B72" s="295"/>
      <c r="C72" s="295"/>
      <c r="O72" s="17"/>
      <c r="P72" s="17"/>
      <c r="Q72" s="17"/>
      <c r="R72" s="17"/>
      <c r="S72" s="17"/>
      <c r="T72" s="17"/>
      <c r="U72" s="17"/>
      <c r="V72" s="17"/>
      <c r="W72" s="17"/>
      <c r="X72" s="17"/>
    </row>
    <row r="73" spans="1:35" s="6" customFormat="1" x14ac:dyDescent="0.2">
      <c r="A73" s="120"/>
      <c r="B73" s="90"/>
      <c r="C73" s="90"/>
      <c r="O73" s="17"/>
      <c r="P73" s="17"/>
      <c r="Q73" s="17"/>
      <c r="R73" s="17"/>
      <c r="S73" s="17"/>
      <c r="T73" s="17"/>
      <c r="U73" s="17"/>
      <c r="V73" s="17"/>
      <c r="W73" s="17"/>
      <c r="X73" s="17"/>
    </row>
    <row r="74" spans="1:35" s="6" customFormat="1" x14ac:dyDescent="0.2">
      <c r="A74" s="126"/>
      <c r="B74" s="121"/>
      <c r="C74" s="121"/>
      <c r="D74" s="121"/>
      <c r="E74" s="121"/>
      <c r="F74" s="121"/>
      <c r="O74" s="17"/>
      <c r="P74" s="17"/>
      <c r="Q74" s="17"/>
      <c r="R74" s="17"/>
      <c r="S74" s="17"/>
      <c r="T74" s="17"/>
      <c r="U74" s="17"/>
      <c r="V74" s="17"/>
      <c r="W74" s="17"/>
      <c r="X74" s="17"/>
    </row>
    <row r="75" spans="1:35" s="6" customFormat="1" x14ac:dyDescent="0.2">
      <c r="A75" s="126"/>
      <c r="B75" s="121"/>
      <c r="C75" s="121"/>
      <c r="D75" s="121"/>
      <c r="E75" s="121"/>
      <c r="F75" s="121"/>
      <c r="O75" s="17"/>
      <c r="P75" s="17"/>
      <c r="Q75" s="17"/>
      <c r="R75" s="17"/>
      <c r="S75" s="17"/>
      <c r="T75" s="17"/>
      <c r="U75" s="17"/>
      <c r="V75" s="17"/>
      <c r="W75" s="17"/>
      <c r="X75" s="17"/>
    </row>
    <row r="76" spans="1:35" s="6" customFormat="1" x14ac:dyDescent="0.2">
      <c r="A76" s="126"/>
      <c r="B76" s="121"/>
      <c r="C76" s="121"/>
      <c r="D76" s="121"/>
      <c r="E76" s="121"/>
      <c r="F76" s="121"/>
      <c r="O76" s="17"/>
      <c r="P76" s="17"/>
      <c r="Q76" s="17"/>
      <c r="R76" s="17"/>
      <c r="S76" s="17"/>
      <c r="T76" s="17"/>
      <c r="U76" s="17"/>
      <c r="V76" s="17"/>
      <c r="W76" s="17"/>
      <c r="X76" s="17"/>
    </row>
    <row r="77" spans="1:35" s="6" customFormat="1" x14ac:dyDescent="0.2">
      <c r="A77" s="126"/>
      <c r="B77" s="121"/>
      <c r="C77" s="121"/>
      <c r="D77" s="121"/>
      <c r="E77" s="121"/>
      <c r="F77" s="121"/>
      <c r="O77" s="17"/>
      <c r="P77" s="17"/>
      <c r="Q77" s="17"/>
      <c r="R77" s="17"/>
      <c r="S77" s="17"/>
      <c r="T77" s="17"/>
      <c r="U77" s="17"/>
      <c r="V77" s="17"/>
      <c r="W77" s="17"/>
      <c r="X77" s="17"/>
    </row>
    <row r="78" spans="1:35" s="6" customFormat="1" x14ac:dyDescent="0.2">
      <c r="A78" s="127"/>
      <c r="B78" s="121"/>
      <c r="C78" s="121"/>
      <c r="D78" s="121"/>
      <c r="E78" s="121"/>
      <c r="F78" s="121"/>
      <c r="O78" s="17"/>
      <c r="P78" s="17"/>
      <c r="Q78" s="17"/>
      <c r="R78" s="17"/>
      <c r="S78" s="17"/>
      <c r="T78" s="17"/>
      <c r="U78" s="17"/>
      <c r="V78" s="17"/>
      <c r="W78" s="17"/>
      <c r="X78" s="17"/>
    </row>
    <row r="79" spans="1:35" s="6" customFormat="1" x14ac:dyDescent="0.2">
      <c r="A79" s="126"/>
      <c r="B79" s="121"/>
      <c r="C79" s="121"/>
      <c r="D79" s="121"/>
      <c r="E79" s="121"/>
      <c r="F79" s="121"/>
      <c r="O79" s="17"/>
      <c r="P79" s="17"/>
      <c r="Q79" s="17"/>
      <c r="R79" s="17"/>
      <c r="S79" s="17"/>
      <c r="T79" s="17"/>
      <c r="U79" s="17"/>
      <c r="V79" s="17"/>
      <c r="W79" s="17"/>
      <c r="X79" s="17"/>
    </row>
    <row r="80" spans="1:35" s="6" customFormat="1" x14ac:dyDescent="0.2">
      <c r="A80" s="126"/>
      <c r="B80" s="121"/>
      <c r="C80" s="121"/>
      <c r="D80" s="121"/>
      <c r="E80" s="121"/>
      <c r="F80" s="121"/>
      <c r="O80" s="17"/>
      <c r="P80" s="17"/>
      <c r="Q80" s="17"/>
      <c r="R80" s="17"/>
      <c r="S80" s="17"/>
      <c r="T80" s="17"/>
      <c r="U80" s="17"/>
      <c r="V80" s="17"/>
      <c r="W80" s="17"/>
      <c r="X80" s="17"/>
    </row>
    <row r="81" spans="1:6" s="6" customFormat="1" x14ac:dyDescent="0.2">
      <c r="A81" s="126"/>
      <c r="B81" s="121"/>
      <c r="C81" s="121"/>
      <c r="D81" s="121"/>
      <c r="E81" s="121"/>
      <c r="F81" s="121"/>
    </row>
    <row r="82" spans="1:6" s="6" customFormat="1" x14ac:dyDescent="0.2">
      <c r="A82" s="126"/>
      <c r="B82" s="121"/>
      <c r="C82" s="121"/>
      <c r="D82" s="121"/>
      <c r="E82" s="121"/>
      <c r="F82" s="121"/>
    </row>
    <row r="83" spans="1:6" s="6" customFormat="1" x14ac:dyDescent="0.2">
      <c r="A83" s="126"/>
      <c r="B83" s="121"/>
      <c r="C83" s="121"/>
      <c r="D83" s="121"/>
      <c r="E83" s="121"/>
      <c r="F83" s="121"/>
    </row>
    <row r="84" spans="1:6" s="6" customFormat="1" x14ac:dyDescent="0.2">
      <c r="A84" s="126"/>
      <c r="B84" s="121"/>
      <c r="C84" s="121"/>
      <c r="D84" s="121"/>
      <c r="E84" s="121"/>
      <c r="F84" s="121"/>
    </row>
    <row r="85" spans="1:6" s="6" customFormat="1" x14ac:dyDescent="0.2">
      <c r="A85" s="126"/>
      <c r="B85" s="121"/>
      <c r="C85" s="121"/>
      <c r="D85" s="121"/>
      <c r="E85" s="121"/>
      <c r="F85" s="121"/>
    </row>
    <row r="86" spans="1:6" s="90" customFormat="1" ht="21.75" customHeight="1" x14ac:dyDescent="0.2">
      <c r="A86" s="125"/>
      <c r="B86" s="122"/>
      <c r="C86" s="122"/>
      <c r="D86" s="122"/>
      <c r="E86" s="122"/>
      <c r="F86" s="122"/>
    </row>
    <row r="87" spans="1:6" s="90" customFormat="1" ht="21.75" customHeight="1" x14ac:dyDescent="0.2">
      <c r="A87" s="125"/>
      <c r="B87" s="122"/>
      <c r="C87" s="122"/>
      <c r="D87" s="122"/>
      <c r="E87" s="122"/>
      <c r="F87" s="122"/>
    </row>
    <row r="88" spans="1:6" s="6" customFormat="1" ht="23.25" customHeight="1" x14ac:dyDescent="0.2">
      <c r="A88" s="125"/>
    </row>
    <row r="89" spans="1:6" s="6" customFormat="1" ht="20.100000000000001" customHeight="1" x14ac:dyDescent="0.2">
      <c r="A89" s="125"/>
    </row>
    <row r="90" spans="1:6" s="6" customFormat="1" x14ac:dyDescent="0.2"/>
    <row r="91" spans="1:6" s="6" customFormat="1" x14ac:dyDescent="0.2"/>
    <row r="92" spans="1:6" s="6" customFormat="1" x14ac:dyDescent="0.2"/>
  </sheetData>
  <mergeCells count="18">
    <mergeCell ref="Z15:Z18"/>
    <mergeCell ref="AC12:AD12"/>
    <mergeCell ref="A9:G10"/>
    <mergeCell ref="H12:V12"/>
    <mergeCell ref="A33:E34"/>
    <mergeCell ref="A72:C72"/>
    <mergeCell ref="C14:F14"/>
    <mergeCell ref="C15:F15"/>
    <mergeCell ref="C16:F16"/>
    <mergeCell ref="C17:F17"/>
    <mergeCell ref="C18:F18"/>
    <mergeCell ref="C19:F19"/>
    <mergeCell ref="C21:F21"/>
    <mergeCell ref="C22:F22"/>
    <mergeCell ref="C24:F24"/>
    <mergeCell ref="C25:F25"/>
    <mergeCell ref="C26:F26"/>
    <mergeCell ref="C28:F28"/>
  </mergeCells>
  <phoneticPr fontId="21" type="noConversion"/>
  <pageMargins left="0.7" right="0.7" top="0.75" bottom="0.75" header="0.3" footer="0.3"/>
  <pageSetup paperSize="9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2EB75-14F5-4A9A-B678-6CD87AE9A0C4}">
  <sheetPr codeName="Folha6">
    <tabColor theme="4" tint="0.59999389629810485"/>
  </sheetPr>
  <dimension ref="A1:CJ115"/>
  <sheetViews>
    <sheetView showGridLines="0" zoomScaleNormal="100" workbookViewId="0">
      <selection activeCell="A17" sqref="A17"/>
    </sheetView>
  </sheetViews>
  <sheetFormatPr defaultColWidth="9.140625" defaultRowHeight="12.75" x14ac:dyDescent="0.2"/>
  <cols>
    <col min="1" max="1" width="6.42578125" style="6" customWidth="1"/>
    <col min="2" max="2" width="11.42578125" style="6" customWidth="1"/>
    <col min="3" max="3" width="17" style="6" customWidth="1"/>
    <col min="4" max="7" width="13.42578125" style="6" customWidth="1"/>
    <col min="8" max="8" width="14.85546875" style="6" customWidth="1"/>
    <col min="9" max="9" width="2.140625" style="6" customWidth="1"/>
    <col min="10" max="14" width="13.42578125" style="6" customWidth="1"/>
    <col min="15" max="15" width="2.42578125" style="6" customWidth="1"/>
    <col min="16" max="20" width="13.42578125" style="6" customWidth="1"/>
    <col min="21" max="21" width="3.140625" style="6" customWidth="1"/>
    <col min="22" max="26" width="13.42578125" style="6" customWidth="1"/>
    <col min="27" max="27" width="3.140625" style="6" customWidth="1"/>
    <col min="28" max="33" width="13.42578125" style="6" customWidth="1"/>
    <col min="34" max="34" width="3.140625" style="6" customWidth="1"/>
    <col min="35" max="39" width="13.42578125" style="6" customWidth="1"/>
    <col min="40" max="40" width="3" style="6" customWidth="1"/>
    <col min="41" max="41" width="13.42578125" style="6" customWidth="1"/>
    <col min="42" max="42" width="9.140625" style="6"/>
    <col min="43" max="43" width="9.7109375" style="6" bestFit="1" customWidth="1"/>
    <col min="44" max="45" width="9.140625" style="6"/>
    <col min="46" max="46" width="2.7109375" style="6" customWidth="1"/>
    <col min="47" max="51" width="9.140625" style="6"/>
    <col min="52" max="52" width="3.5703125" style="6" customWidth="1"/>
    <col min="53" max="57" width="9.140625" style="6"/>
    <col min="58" max="58" width="2.85546875" style="6" customWidth="1"/>
    <col min="59" max="63" width="9.140625" style="6"/>
    <col min="64" max="64" width="2.5703125" style="6" customWidth="1"/>
    <col min="65" max="69" width="9.140625" style="6"/>
    <col min="70" max="70" width="2.85546875" style="6" customWidth="1"/>
    <col min="71" max="71" width="10" style="6" bestFit="1" customWidth="1"/>
    <col min="72" max="72" width="9.140625" style="6"/>
    <col min="73" max="73" width="10" style="6" bestFit="1" customWidth="1"/>
    <col min="74" max="75" width="9.140625" style="6"/>
    <col min="76" max="76" width="2.42578125" style="6" customWidth="1"/>
    <col min="77" max="81" width="9.140625" style="6"/>
    <col min="82" max="82" width="2.7109375" style="6" customWidth="1"/>
    <col min="83" max="16384" width="9.140625" style="6"/>
  </cols>
  <sheetData>
    <row r="1" spans="1:88" ht="15" x14ac:dyDescent="0.25">
      <c r="A1" s="80"/>
      <c r="B1" s="80"/>
      <c r="C1" s="80"/>
    </row>
    <row r="2" spans="1:88" ht="15.75" x14ac:dyDescent="0.25">
      <c r="A2" s="81" t="s">
        <v>109</v>
      </c>
      <c r="B2" s="213"/>
      <c r="C2" s="213"/>
      <c r="D2" s="79"/>
      <c r="E2" s="79"/>
    </row>
    <row r="3" spans="1:88" x14ac:dyDescent="0.2">
      <c r="A3" s="233" t="s">
        <v>110</v>
      </c>
      <c r="B3" s="140"/>
      <c r="C3" s="140"/>
      <c r="D3" s="140"/>
      <c r="E3" s="214"/>
      <c r="F3" s="140"/>
    </row>
    <row r="5" spans="1:88" x14ac:dyDescent="0.2">
      <c r="A5" s="6" t="s">
        <v>111</v>
      </c>
      <c r="B5" s="105"/>
    </row>
    <row r="6" spans="1:88" x14ac:dyDescent="0.2">
      <c r="A6" s="6" t="s">
        <v>356</v>
      </c>
      <c r="B6" s="105"/>
    </row>
    <row r="7" spans="1:88" x14ac:dyDescent="0.2">
      <c r="B7" s="105"/>
    </row>
    <row r="8" spans="1:88" x14ac:dyDescent="0.2">
      <c r="B8" s="105"/>
    </row>
    <row r="9" spans="1:88" ht="15.75" customHeight="1" x14ac:dyDescent="0.2">
      <c r="E9" s="312" t="s">
        <v>58</v>
      </c>
      <c r="F9" s="312"/>
      <c r="G9" s="312"/>
      <c r="H9" s="312"/>
      <c r="I9" s="312"/>
      <c r="J9" s="312"/>
      <c r="K9" s="312"/>
      <c r="L9" s="312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6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76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</row>
    <row r="10" spans="1:88" x14ac:dyDescent="0.2">
      <c r="D10" s="229" t="s">
        <v>230</v>
      </c>
      <c r="E10" s="230" t="s">
        <v>231</v>
      </c>
      <c r="F10" s="230"/>
      <c r="G10" s="230"/>
      <c r="H10" s="230"/>
      <c r="I10" s="230"/>
      <c r="J10" s="230"/>
      <c r="K10" s="230"/>
      <c r="L10" s="230"/>
      <c r="M10" s="230"/>
      <c r="N10" s="227"/>
      <c r="O10" s="118"/>
      <c r="P10" s="118"/>
    </row>
    <row r="11" spans="1:88" ht="13.5" thickBot="1" x14ac:dyDescent="0.25"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28"/>
      <c r="AC11" s="8"/>
    </row>
    <row r="12" spans="1:88" ht="14.25" thickTop="1" thickBot="1" x14ac:dyDescent="0.25">
      <c r="D12" s="314" t="s">
        <v>60</v>
      </c>
      <c r="E12" s="306"/>
      <c r="F12" s="306"/>
      <c r="G12" s="306"/>
      <c r="H12" s="306"/>
      <c r="I12" s="34"/>
      <c r="J12" s="314" t="s">
        <v>54</v>
      </c>
      <c r="K12" s="306"/>
      <c r="L12" s="306"/>
      <c r="M12" s="306"/>
      <c r="N12" s="306"/>
      <c r="O12" s="58"/>
      <c r="P12" s="306" t="s">
        <v>105</v>
      </c>
      <c r="Q12" s="306"/>
      <c r="R12" s="306"/>
      <c r="S12" s="306"/>
      <c r="T12" s="306"/>
      <c r="U12" s="58"/>
      <c r="V12" s="306" t="s">
        <v>40</v>
      </c>
      <c r="W12" s="306"/>
      <c r="X12" s="306"/>
      <c r="Y12" s="306"/>
      <c r="Z12" s="306"/>
      <c r="AA12" s="58"/>
      <c r="AB12" s="306" t="s">
        <v>14</v>
      </c>
      <c r="AC12" s="306"/>
      <c r="AD12" s="306"/>
      <c r="AE12" s="306"/>
      <c r="AF12" s="306"/>
      <c r="AG12" s="306"/>
      <c r="AH12" s="58"/>
      <c r="AI12" s="306" t="s">
        <v>55</v>
      </c>
      <c r="AJ12" s="306"/>
      <c r="AK12" s="306"/>
      <c r="AL12" s="306"/>
      <c r="AM12" s="306"/>
      <c r="AN12" s="58"/>
      <c r="AO12" s="306" t="s">
        <v>340</v>
      </c>
      <c r="AP12" s="306"/>
      <c r="AQ12" s="306"/>
      <c r="AR12" s="306"/>
      <c r="AS12" s="306"/>
      <c r="AT12" s="58"/>
      <c r="AU12" s="306" t="s">
        <v>113</v>
      </c>
      <c r="AV12" s="306"/>
      <c r="AW12" s="306"/>
      <c r="AX12" s="306"/>
      <c r="AY12" s="306"/>
      <c r="AZ12" s="58"/>
      <c r="BA12" s="306" t="s">
        <v>114</v>
      </c>
      <c r="BB12" s="306"/>
      <c r="BC12" s="306"/>
      <c r="BD12" s="306"/>
      <c r="BE12" s="306"/>
      <c r="BF12" s="58"/>
      <c r="BG12" s="306" t="s">
        <v>47</v>
      </c>
      <c r="BH12" s="306"/>
      <c r="BI12" s="306"/>
      <c r="BJ12" s="306"/>
      <c r="BK12" s="306"/>
      <c r="BL12" s="58"/>
      <c r="BM12" s="306" t="s">
        <v>61</v>
      </c>
      <c r="BN12" s="306"/>
      <c r="BO12" s="306"/>
      <c r="BP12" s="306"/>
      <c r="BQ12" s="306"/>
      <c r="BR12" s="58"/>
      <c r="BS12" s="306" t="s">
        <v>112</v>
      </c>
      <c r="BT12" s="306"/>
      <c r="BU12" s="306"/>
      <c r="BV12" s="306"/>
      <c r="BW12" s="306"/>
      <c r="BX12" s="58"/>
      <c r="BY12" s="306" t="s">
        <v>59</v>
      </c>
      <c r="BZ12" s="306"/>
      <c r="CA12" s="306"/>
      <c r="CB12" s="306"/>
      <c r="CC12" s="306"/>
      <c r="CD12" s="58"/>
      <c r="CE12" s="306" t="s">
        <v>56</v>
      </c>
      <c r="CF12" s="306"/>
      <c r="CG12" s="306"/>
      <c r="CH12" s="306"/>
      <c r="CI12" s="306"/>
    </row>
    <row r="13" spans="1:88" ht="14.25" thickTop="1" thickBot="1" x14ac:dyDescent="0.25">
      <c r="D13" s="27" t="s">
        <v>50</v>
      </c>
      <c r="E13" s="18" t="s">
        <v>51</v>
      </c>
      <c r="F13" s="18" t="s">
        <v>52</v>
      </c>
      <c r="G13" s="18" t="s">
        <v>53</v>
      </c>
      <c r="H13" s="18" t="s">
        <v>3</v>
      </c>
      <c r="I13" s="35"/>
      <c r="J13" s="27" t="s">
        <v>50</v>
      </c>
      <c r="K13" s="18" t="s">
        <v>51</v>
      </c>
      <c r="L13" s="18" t="s">
        <v>52</v>
      </c>
      <c r="M13" s="18" t="s">
        <v>53</v>
      </c>
      <c r="N13" s="18" t="s">
        <v>3</v>
      </c>
      <c r="O13" s="59"/>
      <c r="P13" s="18" t="s">
        <v>50</v>
      </c>
      <c r="Q13" s="18" t="s">
        <v>51</v>
      </c>
      <c r="R13" s="18" t="s">
        <v>52</v>
      </c>
      <c r="S13" s="18" t="s">
        <v>53</v>
      </c>
      <c r="T13" s="18" t="s">
        <v>3</v>
      </c>
      <c r="U13" s="59"/>
      <c r="V13" s="18" t="s">
        <v>50</v>
      </c>
      <c r="W13" s="18" t="s">
        <v>51</v>
      </c>
      <c r="X13" s="18" t="s">
        <v>52</v>
      </c>
      <c r="Y13" s="18" t="s">
        <v>53</v>
      </c>
      <c r="Z13" s="18" t="s">
        <v>3</v>
      </c>
      <c r="AA13" s="59"/>
      <c r="AB13" s="18" t="s">
        <v>50</v>
      </c>
      <c r="AC13" s="18" t="s">
        <v>51</v>
      </c>
      <c r="AD13" s="18" t="s">
        <v>52</v>
      </c>
      <c r="AE13" s="18" t="s">
        <v>53</v>
      </c>
      <c r="AF13" s="18" t="s">
        <v>53</v>
      </c>
      <c r="AG13" s="18" t="s">
        <v>3</v>
      </c>
      <c r="AH13" s="59"/>
      <c r="AI13" s="18" t="s">
        <v>50</v>
      </c>
      <c r="AJ13" s="18" t="s">
        <v>51</v>
      </c>
      <c r="AK13" s="18" t="s">
        <v>52</v>
      </c>
      <c r="AL13" s="18" t="s">
        <v>53</v>
      </c>
      <c r="AM13" s="18" t="s">
        <v>3</v>
      </c>
      <c r="AN13" s="59"/>
      <c r="AO13" s="18" t="s">
        <v>50</v>
      </c>
      <c r="AP13" s="18" t="s">
        <v>51</v>
      </c>
      <c r="AQ13" s="18" t="s">
        <v>52</v>
      </c>
      <c r="AR13" s="18" t="s">
        <v>53</v>
      </c>
      <c r="AS13" s="18" t="s">
        <v>3</v>
      </c>
      <c r="AT13" s="59"/>
      <c r="AU13" s="18" t="s">
        <v>50</v>
      </c>
      <c r="AV13" s="18" t="s">
        <v>51</v>
      </c>
      <c r="AW13" s="18" t="s">
        <v>52</v>
      </c>
      <c r="AX13" s="18" t="s">
        <v>53</v>
      </c>
      <c r="AY13" s="18" t="s">
        <v>3</v>
      </c>
      <c r="AZ13" s="59"/>
      <c r="BA13" s="18" t="s">
        <v>50</v>
      </c>
      <c r="BB13" s="18" t="s">
        <v>51</v>
      </c>
      <c r="BC13" s="18" t="s">
        <v>52</v>
      </c>
      <c r="BD13" s="18" t="s">
        <v>53</v>
      </c>
      <c r="BE13" s="18" t="s">
        <v>3</v>
      </c>
      <c r="BF13" s="59"/>
      <c r="BG13" s="18" t="s">
        <v>50</v>
      </c>
      <c r="BH13" s="18" t="s">
        <v>51</v>
      </c>
      <c r="BI13" s="18" t="s">
        <v>52</v>
      </c>
      <c r="BJ13" s="18" t="s">
        <v>53</v>
      </c>
      <c r="BK13" s="18" t="s">
        <v>3</v>
      </c>
      <c r="BL13" s="59"/>
      <c r="BM13" s="18" t="s">
        <v>50</v>
      </c>
      <c r="BN13" s="18" t="s">
        <v>51</v>
      </c>
      <c r="BO13" s="18" t="s">
        <v>52</v>
      </c>
      <c r="BP13" s="18" t="s">
        <v>53</v>
      </c>
      <c r="BQ13" s="18" t="s">
        <v>3</v>
      </c>
      <c r="BR13" s="59"/>
      <c r="BS13" s="18" t="s">
        <v>50</v>
      </c>
      <c r="BT13" s="18" t="s">
        <v>51</v>
      </c>
      <c r="BU13" s="18" t="s">
        <v>52</v>
      </c>
      <c r="BV13" s="18" t="s">
        <v>53</v>
      </c>
      <c r="BW13" s="18" t="s">
        <v>3</v>
      </c>
      <c r="BX13" s="59"/>
      <c r="BY13" s="18" t="s">
        <v>50</v>
      </c>
      <c r="BZ13" s="18" t="s">
        <v>51</v>
      </c>
      <c r="CA13" s="18" t="s">
        <v>52</v>
      </c>
      <c r="CB13" s="18" t="s">
        <v>53</v>
      </c>
      <c r="CC13" s="18" t="s">
        <v>3</v>
      </c>
      <c r="CD13" s="59"/>
      <c r="CE13" s="18" t="s">
        <v>50</v>
      </c>
      <c r="CF13" s="18" t="s">
        <v>51</v>
      </c>
      <c r="CG13" s="18" t="s">
        <v>52</v>
      </c>
      <c r="CH13" s="18" t="s">
        <v>53</v>
      </c>
      <c r="CI13" s="18" t="s">
        <v>3</v>
      </c>
    </row>
    <row r="14" spans="1:88" ht="14.25" thickTop="1" thickBot="1" x14ac:dyDescent="0.25">
      <c r="A14" s="77" t="s">
        <v>5</v>
      </c>
      <c r="B14" s="77" t="s">
        <v>87</v>
      </c>
      <c r="C14" s="78" t="s">
        <v>62</v>
      </c>
      <c r="D14" s="207" t="s">
        <v>240</v>
      </c>
      <c r="E14" s="207" t="s">
        <v>240</v>
      </c>
      <c r="F14" s="207" t="s">
        <v>240</v>
      </c>
      <c r="G14" s="207" t="s">
        <v>240</v>
      </c>
      <c r="H14" s="94" t="s">
        <v>100</v>
      </c>
      <c r="I14" s="106"/>
      <c r="J14" s="207" t="s">
        <v>240</v>
      </c>
      <c r="K14" s="207" t="s">
        <v>240</v>
      </c>
      <c r="L14" s="207" t="s">
        <v>240</v>
      </c>
      <c r="M14" s="207" t="s">
        <v>240</v>
      </c>
      <c r="N14" s="94" t="s">
        <v>100</v>
      </c>
      <c r="O14" s="41"/>
      <c r="P14" s="207" t="s">
        <v>240</v>
      </c>
      <c r="Q14" s="207" t="s">
        <v>240</v>
      </c>
      <c r="R14" s="207" t="s">
        <v>240</v>
      </c>
      <c r="S14" s="207" t="s">
        <v>240</v>
      </c>
      <c r="T14" s="94" t="s">
        <v>100</v>
      </c>
      <c r="U14" s="41"/>
      <c r="V14" s="207" t="s">
        <v>240</v>
      </c>
      <c r="W14" s="207" t="s">
        <v>240</v>
      </c>
      <c r="X14" s="207" t="s">
        <v>240</v>
      </c>
      <c r="Y14" s="207" t="s">
        <v>240</v>
      </c>
      <c r="Z14" s="94" t="s">
        <v>100</v>
      </c>
      <c r="AA14" s="41"/>
      <c r="AB14" s="232" t="s">
        <v>243</v>
      </c>
      <c r="AC14" s="232" t="s">
        <v>243</v>
      </c>
      <c r="AD14" s="232" t="s">
        <v>243</v>
      </c>
      <c r="AE14" s="232" t="s">
        <v>243</v>
      </c>
      <c r="AF14" s="94" t="s">
        <v>240</v>
      </c>
      <c r="AG14" s="94" t="s">
        <v>100</v>
      </c>
      <c r="AH14" s="41"/>
      <c r="AI14" s="94" t="s">
        <v>241</v>
      </c>
      <c r="AJ14" s="94" t="s">
        <v>241</v>
      </c>
      <c r="AK14" s="94" t="s">
        <v>241</v>
      </c>
      <c r="AL14" s="94" t="s">
        <v>241</v>
      </c>
      <c r="AM14" s="94" t="s">
        <v>100</v>
      </c>
      <c r="AN14" s="41"/>
      <c r="AO14" s="94" t="s">
        <v>243</v>
      </c>
      <c r="AP14" s="94" t="s">
        <v>243</v>
      </c>
      <c r="AQ14" s="94" t="s">
        <v>243</v>
      </c>
      <c r="AR14" s="94" t="s">
        <v>243</v>
      </c>
      <c r="AS14" s="94" t="s">
        <v>100</v>
      </c>
      <c r="AT14" s="41"/>
      <c r="AU14" s="94" t="s">
        <v>243</v>
      </c>
      <c r="AV14" s="94" t="s">
        <v>243</v>
      </c>
      <c r="AW14" s="94" t="s">
        <v>243</v>
      </c>
      <c r="AX14" s="94" t="s">
        <v>243</v>
      </c>
      <c r="AY14" s="94" t="s">
        <v>100</v>
      </c>
      <c r="AZ14" s="41"/>
      <c r="BA14" s="94" t="s">
        <v>243</v>
      </c>
      <c r="BB14" s="94" t="s">
        <v>243</v>
      </c>
      <c r="BC14" s="94" t="s">
        <v>243</v>
      </c>
      <c r="BD14" s="94" t="s">
        <v>243</v>
      </c>
      <c r="BE14" s="94" t="s">
        <v>100</v>
      </c>
      <c r="BF14" s="41"/>
      <c r="BG14" s="94" t="s">
        <v>243</v>
      </c>
      <c r="BH14" s="94" t="s">
        <v>243</v>
      </c>
      <c r="BI14" s="94" t="s">
        <v>243</v>
      </c>
      <c r="BJ14" s="94" t="s">
        <v>243</v>
      </c>
      <c r="BK14" s="94" t="s">
        <v>100</v>
      </c>
      <c r="BL14" s="41"/>
      <c r="BM14" s="94" t="s">
        <v>243</v>
      </c>
      <c r="BN14" s="94" t="s">
        <v>243</v>
      </c>
      <c r="BO14" s="94" t="s">
        <v>243</v>
      </c>
      <c r="BP14" s="94" t="s">
        <v>243</v>
      </c>
      <c r="BQ14" s="94" t="s">
        <v>100</v>
      </c>
      <c r="BR14" s="41"/>
      <c r="BS14" s="94" t="s">
        <v>243</v>
      </c>
      <c r="BT14" s="94" t="s">
        <v>243</v>
      </c>
      <c r="BU14" s="94" t="s">
        <v>243</v>
      </c>
      <c r="BV14" s="94" t="s">
        <v>243</v>
      </c>
      <c r="BW14" s="94" t="s">
        <v>100</v>
      </c>
      <c r="BX14" s="41"/>
      <c r="BY14" s="94" t="s">
        <v>241</v>
      </c>
      <c r="BZ14" s="94" t="s">
        <v>241</v>
      </c>
      <c r="CA14" s="94" t="s">
        <v>241</v>
      </c>
      <c r="CB14" s="94" t="s">
        <v>241</v>
      </c>
      <c r="CC14" s="94" t="s">
        <v>100</v>
      </c>
      <c r="CD14" s="41"/>
      <c r="CE14" s="94" t="s">
        <v>244</v>
      </c>
      <c r="CF14" s="94" t="s">
        <v>244</v>
      </c>
      <c r="CG14" s="94" t="s">
        <v>244</v>
      </c>
      <c r="CH14" s="94" t="s">
        <v>244</v>
      </c>
      <c r="CI14" s="94" t="s">
        <v>100</v>
      </c>
    </row>
    <row r="15" spans="1:88" ht="3" customHeight="1" thickTop="1" x14ac:dyDescent="0.2"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8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  <c r="BI15" s="107"/>
      <c r="BJ15" s="107"/>
      <c r="BK15" s="107"/>
      <c r="BL15" s="107"/>
      <c r="BM15" s="107"/>
      <c r="BN15" s="107"/>
      <c r="BO15" s="107"/>
      <c r="BP15" s="107"/>
      <c r="BQ15" s="107"/>
      <c r="BR15" s="107"/>
      <c r="BS15" s="107"/>
      <c r="BT15" s="107"/>
      <c r="BU15" s="107"/>
      <c r="BV15" s="107"/>
      <c r="BW15" s="107"/>
      <c r="BX15" s="107"/>
      <c r="BY15" s="107"/>
      <c r="BZ15" s="107"/>
      <c r="CA15" s="107"/>
      <c r="CB15" s="107"/>
      <c r="CC15" s="107"/>
      <c r="CD15" s="107"/>
      <c r="CE15" s="107"/>
      <c r="CF15" s="107"/>
      <c r="CG15" s="107"/>
      <c r="CH15" s="107"/>
      <c r="CI15" s="107"/>
    </row>
    <row r="16" spans="1:88" ht="3" customHeight="1" thickBot="1" x14ac:dyDescent="0.25"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8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  <c r="BI16" s="107"/>
      <c r="BJ16" s="107"/>
      <c r="BK16" s="107"/>
      <c r="BL16" s="107"/>
      <c r="BM16" s="107"/>
      <c r="BN16" s="107"/>
      <c r="BO16" s="107"/>
      <c r="BP16" s="107"/>
      <c r="BQ16" s="107"/>
      <c r="BR16" s="107"/>
      <c r="BS16" s="107"/>
      <c r="BT16" s="107"/>
      <c r="BU16" s="107"/>
      <c r="BV16" s="107"/>
      <c r="BW16" s="107"/>
      <c r="BX16" s="107"/>
      <c r="BY16" s="107"/>
      <c r="BZ16" s="107"/>
      <c r="CA16" s="107"/>
      <c r="CB16" s="107"/>
      <c r="CC16" s="107"/>
      <c r="CD16" s="107"/>
      <c r="CE16" s="107"/>
      <c r="CF16" s="107"/>
      <c r="CG16" s="107"/>
      <c r="CH16" s="107"/>
      <c r="CI16" s="107"/>
    </row>
    <row r="17" spans="1:87" ht="14.25" thickTop="1" thickBot="1" x14ac:dyDescent="0.25">
      <c r="A17" s="249">
        <v>2025</v>
      </c>
      <c r="B17" s="196">
        <v>45658</v>
      </c>
      <c r="C17" s="196" t="s">
        <v>242</v>
      </c>
      <c r="D17" s="25">
        <v>0.48126000000000002</v>
      </c>
      <c r="E17" s="23" t="s">
        <v>265</v>
      </c>
      <c r="F17" s="25">
        <f>+'Taxa de carbono'!X14/1000</f>
        <v>0.15309812132999998</v>
      </c>
      <c r="G17" s="26">
        <f>IF(ISNUMBER(D17),D17,0)+IF(ISNUMBER(E17),E17,0)+IF(ISNUMBER(F17),F17,0)</f>
        <v>0.63435812133000002</v>
      </c>
      <c r="H17" s="33">
        <v>0.23</v>
      </c>
      <c r="I17" s="107"/>
      <c r="J17" s="25">
        <v>0.33721000000000001</v>
      </c>
      <c r="K17" s="68" t="s">
        <v>265</v>
      </c>
      <c r="L17" s="26">
        <f>+'Taxa de carbono'!X15/1000</f>
        <v>0.16679332448999998</v>
      </c>
      <c r="M17" s="26">
        <f t="shared" ref="M17" si="0">IF(ISNUMBER(J17),J17,0)+IF(ISNUMBER(K17),K17,0)+IF(ISNUMBER(L17),L17,0)</f>
        <v>0.50400332448999996</v>
      </c>
      <c r="N17" s="33">
        <v>0.23</v>
      </c>
      <c r="O17" s="107"/>
      <c r="P17" s="24">
        <v>2.1000000000000001E-2</v>
      </c>
      <c r="Q17" s="23" t="s">
        <v>265</v>
      </c>
      <c r="R17" s="26">
        <f>'Taxa de carbono'!X16/1000</f>
        <v>0.16679332448999998</v>
      </c>
      <c r="S17" s="25">
        <f>IF(ISNUMBER(P17),P17,0)+IF(ISNUMBER(Q17),Q17,0)+IF(ISNUMBER(R17),R17,0)</f>
        <v>0.18779332448999997</v>
      </c>
      <c r="T17" s="33">
        <v>0.13</v>
      </c>
      <c r="U17" s="107"/>
      <c r="V17" s="68">
        <v>0.33</v>
      </c>
      <c r="W17" s="23" t="s">
        <v>265</v>
      </c>
      <c r="X17" s="26">
        <f>'Taxa de carbono'!X17/1000</f>
        <v>0.16679332448999998</v>
      </c>
      <c r="Y17" s="25">
        <f t="shared" ref="Y17" si="1">IF(ISNUMBER(V17),V17,0)+IF(ISNUMBER(W17),W17,0)+IF(ISNUMBER(X17),X17,0)</f>
        <v>0.49679332449000002</v>
      </c>
      <c r="Z17" s="33">
        <v>0.23</v>
      </c>
      <c r="AA17" s="107"/>
      <c r="AB17" s="24">
        <v>0.25656000000000001</v>
      </c>
      <c r="AC17" s="23" t="s">
        <v>265</v>
      </c>
      <c r="AD17" s="25">
        <f>+'Taxa de carbono'!X18/1000</f>
        <v>0.19562072699999999</v>
      </c>
      <c r="AE17" s="26">
        <f t="shared" ref="AE17" si="2">IF(ISNUMBER(AB17),AB17,0)+IF(ISNUMBER(AC17),AC17,0)+IF(ISNUMBER(AD17),AD17,0)</f>
        <v>0.452180727</v>
      </c>
      <c r="AF17" s="26">
        <f>+AE17*0.51</f>
        <v>0.23061217077000001</v>
      </c>
      <c r="AG17" s="74">
        <v>0.23</v>
      </c>
      <c r="AH17" s="107"/>
      <c r="AI17" s="24">
        <v>1.1499999999999999</v>
      </c>
      <c r="AJ17" s="23" t="s">
        <v>265</v>
      </c>
      <c r="AK17" s="25">
        <f>+'Taxa de carbono'!X21</f>
        <v>3.7808594999999996</v>
      </c>
      <c r="AL17" s="25">
        <f t="shared" ref="AL17" si="3">IF(ISNUMBER(AI17),AI17,0)+IF(ISNUMBER(AJ17),AJ17,0)+IF(ISNUMBER(AK17),AK17,0)</f>
        <v>4.9308594999999995</v>
      </c>
      <c r="AM17" s="74">
        <v>0.23</v>
      </c>
      <c r="AN17" s="107"/>
      <c r="AO17" s="24">
        <v>7.9900000000000006E-3</v>
      </c>
      <c r="AP17" s="23" t="s">
        <v>265</v>
      </c>
      <c r="AQ17" s="25">
        <f>+'Taxa de carbono'!X19/1000</f>
        <v>0.19562072699999999</v>
      </c>
      <c r="AR17" s="25">
        <f t="shared" ref="AR17" si="4">IF(ISNUMBER(AO17),AO17,0)+IF(ISNUMBER(AP17),AP17,0)+IF(ISNUMBER(AQ17),AQ17,0)</f>
        <v>0.20361072699999999</v>
      </c>
      <c r="AS17" s="74">
        <v>0.23</v>
      </c>
      <c r="AT17" s="107"/>
      <c r="AU17" s="68">
        <v>1.5650000000000001E-2</v>
      </c>
      <c r="AV17" s="23" t="s">
        <v>265</v>
      </c>
      <c r="AW17" s="25">
        <f>'Taxa de carbono'!X24/1000</f>
        <v>0.20865491999999999</v>
      </c>
      <c r="AX17" s="25">
        <f t="shared" ref="AX17" si="5">IF(ISNUMBER(AU17),AU17,0)+IF(ISNUMBER(AV17),AV17,0)+IF(ISNUMBER(AW17),AW17,0)</f>
        <v>0.22430491999999999</v>
      </c>
      <c r="AY17" s="74">
        <v>0.13</v>
      </c>
      <c r="AZ17" s="107"/>
      <c r="BA17" s="68">
        <v>2.9920000000000002E-2</v>
      </c>
      <c r="BB17" s="23" t="s">
        <v>265</v>
      </c>
      <c r="BC17" s="25">
        <f>'Taxa de carbono'!X25/1000</f>
        <v>0.20865491999999999</v>
      </c>
      <c r="BD17" s="25">
        <f t="shared" ref="BD17" si="6">IF(ISNUMBER(BA17),BA17,0)+IF(ISNUMBER(BB17),BB17,0)+IF(ISNUMBER(BC17),BC17,0)</f>
        <v>0.23857492</v>
      </c>
      <c r="BE17" s="74">
        <v>0.13</v>
      </c>
      <c r="BF17" s="107"/>
      <c r="BG17" s="19">
        <v>4.2599999999999999E-3</v>
      </c>
      <c r="BH17" s="23" t="s">
        <v>265</v>
      </c>
      <c r="BI17" s="25">
        <f>'Taxa de carbono'!X26/1000</f>
        <v>0.18170365949999998</v>
      </c>
      <c r="BJ17" s="25">
        <f t="shared" ref="BJ17" si="7">IF(ISNUMBER(BG17),BG17,0)+IF(ISNUMBER(BH17),BH17,0)+IF(ISNUMBER(BI17),BI17,0)</f>
        <v>0.18596365949999999</v>
      </c>
      <c r="BK17" s="74">
        <v>0.23</v>
      </c>
      <c r="BL17" s="107"/>
      <c r="BM17" s="19">
        <v>4.2599999999999999E-3</v>
      </c>
      <c r="BN17" s="23" t="s">
        <v>265</v>
      </c>
      <c r="BO17" s="25">
        <f>'Taxa de carbono'!X28/1000</f>
        <v>0.15269482965</v>
      </c>
      <c r="BP17" s="25">
        <f t="shared" ref="BP17" si="8">IF(ISNUMBER(BM17),BM17,0)+IF(ISNUMBER(BN17),BN17,0)+IF(ISNUMBER(BO17),BO17,0)</f>
        <v>0.15695482965000002</v>
      </c>
      <c r="BQ17" s="74">
        <v>0.23</v>
      </c>
      <c r="BR17" s="107"/>
      <c r="BS17" s="307" t="s">
        <v>108</v>
      </c>
      <c r="BT17" s="308"/>
      <c r="BU17" s="308"/>
      <c r="BV17" s="308"/>
      <c r="BW17" s="308"/>
      <c r="BX17" s="107"/>
      <c r="BY17" s="68">
        <v>0.307</v>
      </c>
      <c r="BZ17" s="23" t="s">
        <v>265</v>
      </c>
      <c r="CA17" s="25">
        <f>+'Taxa de carbono'!X22</f>
        <v>3.7808594999999996</v>
      </c>
      <c r="CB17" s="25">
        <f t="shared" ref="CB17" si="9">IF(ISNUMBER(BY17),BY17,0)+IF(ISNUMBER(BZ17),BZ17,0)+IF(ISNUMBER(CA17),CA17,0)</f>
        <v>4.0878594999999995</v>
      </c>
      <c r="CC17" s="74">
        <v>0.23</v>
      </c>
      <c r="CD17" s="107"/>
      <c r="CE17" s="68">
        <v>1</v>
      </c>
      <c r="CF17" s="23" t="s">
        <v>265</v>
      </c>
      <c r="CG17" s="23" t="s">
        <v>265</v>
      </c>
      <c r="CH17" s="23">
        <f t="shared" ref="CH17" si="10">IF(ISNUMBER(CE17),CE17,0)+IF(ISNUMBER(CF17),CF17,0)+IF(ISNUMBER(CG17),CG17,0)</f>
        <v>1</v>
      </c>
      <c r="CI17" s="74">
        <v>0.23</v>
      </c>
    </row>
    <row r="18" spans="1:87" ht="13.5" customHeight="1" thickTop="1" thickBot="1" x14ac:dyDescent="0.25">
      <c r="A18" s="300">
        <v>2024</v>
      </c>
      <c r="B18" s="196">
        <v>45551</v>
      </c>
      <c r="C18" s="196">
        <v>45657</v>
      </c>
      <c r="D18" s="24">
        <v>0.45035999999999998</v>
      </c>
      <c r="E18" s="23" t="s">
        <v>265</v>
      </c>
      <c r="F18" s="25">
        <f>184.003974/1000</f>
        <v>0.18400397399999999</v>
      </c>
      <c r="G18" s="26">
        <f>IF(ISNUMBER(D18),D18,0)+IF(ISNUMBER(E18),E18,0)+IF(ISNUMBER(F18),F18,0)</f>
        <v>0.634363974</v>
      </c>
      <c r="H18" s="33">
        <v>0.23</v>
      </c>
      <c r="I18" s="107"/>
      <c r="J18" s="24">
        <v>0.30353999999999998</v>
      </c>
      <c r="K18" s="68" t="s">
        <v>265</v>
      </c>
      <c r="L18" s="26">
        <f>200.463822/1000</f>
        <v>0.20046382199999999</v>
      </c>
      <c r="M18" s="26">
        <f t="shared" ref="M18:M23" si="11">IF(ISNUMBER(J18),J18,0)+IF(ISNUMBER(K18),K18,0)+IF(ISNUMBER(L18),L18,0)</f>
        <v>0.50400382199999993</v>
      </c>
      <c r="N18" s="33">
        <v>0.23</v>
      </c>
      <c r="O18" s="107"/>
      <c r="P18" s="24">
        <v>2.1000000000000001E-2</v>
      </c>
      <c r="Q18" s="23" t="s">
        <v>265</v>
      </c>
      <c r="R18" s="26">
        <f>200.463822/1000</f>
        <v>0.20046382199999999</v>
      </c>
      <c r="S18" s="25">
        <f>IF(ISNUMBER(P18),P18,0)+IF(ISNUMBER(Q18),Q18,0)+IF(ISNUMBER(R18),R18,0)</f>
        <v>0.22146382199999998</v>
      </c>
      <c r="T18" s="33">
        <v>0.13</v>
      </c>
      <c r="U18" s="107"/>
      <c r="V18" s="68">
        <v>0.33</v>
      </c>
      <c r="W18" s="23" t="s">
        <v>265</v>
      </c>
      <c r="X18" s="26">
        <f>200.463822/1000</f>
        <v>0.20046382199999999</v>
      </c>
      <c r="Y18" s="25">
        <f t="shared" ref="Y18:Y23" si="12">IF(ISNUMBER(V18),V18,0)+IF(ISNUMBER(W18),W18,0)+IF(ISNUMBER(X18),X18,0)</f>
        <v>0.53046382199999997</v>
      </c>
      <c r="Z18" s="33">
        <v>0.23</v>
      </c>
      <c r="AA18" s="107"/>
      <c r="AB18" s="24">
        <v>0.25656000000000001</v>
      </c>
      <c r="AC18" s="23" t="s">
        <v>265</v>
      </c>
      <c r="AD18" s="25">
        <f>235.1106/1000</f>
        <v>0.2351106</v>
      </c>
      <c r="AE18" s="26">
        <f t="shared" ref="AE18:AE23" si="13">IF(ISNUMBER(AB18),AB18,0)+IF(ISNUMBER(AC18),AC18,0)+IF(ISNUMBER(AD18),AD18,0)</f>
        <v>0.49167060000000001</v>
      </c>
      <c r="AF18" s="26">
        <f t="shared" ref="AF18:AF24" si="14">+AE18*0.51</f>
        <v>0.25075200600000003</v>
      </c>
      <c r="AG18" s="74">
        <v>0.23</v>
      </c>
      <c r="AH18" s="107"/>
      <c r="AI18" s="24">
        <v>1.1499999999999999</v>
      </c>
      <c r="AJ18" s="23" t="s">
        <v>265</v>
      </c>
      <c r="AK18" s="25">
        <v>4.5440999999999994</v>
      </c>
      <c r="AL18" s="25">
        <f t="shared" ref="AL18:AL23" si="15">IF(ISNUMBER(AI18),AI18,0)+IF(ISNUMBER(AJ18),AJ18,0)+IF(ISNUMBER(AK18),AK18,0)</f>
        <v>5.6940999999999988</v>
      </c>
      <c r="AM18" s="74">
        <v>0.23</v>
      </c>
      <c r="AN18" s="107"/>
      <c r="AO18" s="24">
        <v>7.9900000000000006E-3</v>
      </c>
      <c r="AP18" s="23" t="s">
        <v>265</v>
      </c>
      <c r="AQ18" s="25">
        <f>235.1106/1000</f>
        <v>0.2351106</v>
      </c>
      <c r="AR18" s="25">
        <f t="shared" ref="AR18:AR23" si="16">IF(ISNUMBER(AO18),AO18,0)+IF(ISNUMBER(AP18),AP18,0)+IF(ISNUMBER(AQ18),AQ18,0)</f>
        <v>0.2431006</v>
      </c>
      <c r="AS18" s="74">
        <v>0.23</v>
      </c>
      <c r="AT18" s="107"/>
      <c r="AU18" s="68">
        <v>1.5650000000000001E-2</v>
      </c>
      <c r="AV18" s="23" t="s">
        <v>265</v>
      </c>
      <c r="AW18" s="25">
        <f>250.776/1000</f>
        <v>0.250776</v>
      </c>
      <c r="AX18" s="25">
        <f t="shared" ref="AX18:AX23" si="17">IF(ISNUMBER(AU18),AU18,0)+IF(ISNUMBER(AV18),AV18,0)+IF(ISNUMBER(AW18),AW18,0)</f>
        <v>0.266426</v>
      </c>
      <c r="AY18" s="74">
        <v>0.13</v>
      </c>
      <c r="AZ18" s="107"/>
      <c r="BA18" s="68">
        <v>2.9920000000000002E-2</v>
      </c>
      <c r="BB18" s="23" t="s">
        <v>265</v>
      </c>
      <c r="BC18" s="25">
        <f>250.776/1000</f>
        <v>0.250776</v>
      </c>
      <c r="BD18" s="25">
        <f t="shared" ref="BD18:BD23" si="18">IF(ISNUMBER(BA18),BA18,0)+IF(ISNUMBER(BB18),BB18,0)+IF(ISNUMBER(BC18),BC18,0)</f>
        <v>0.280696</v>
      </c>
      <c r="BE18" s="74">
        <v>0.13</v>
      </c>
      <c r="BF18" s="107"/>
      <c r="BG18" s="19">
        <v>4.2599999999999999E-3</v>
      </c>
      <c r="BH18" s="23" t="s">
        <v>265</v>
      </c>
      <c r="BI18" s="25">
        <f>218.3841/1000</f>
        <v>0.2183841</v>
      </c>
      <c r="BJ18" s="25">
        <f t="shared" ref="BJ18:BJ23" si="19">IF(ISNUMBER(BG18),BG18,0)+IF(ISNUMBER(BH18),BH18,0)+IF(ISNUMBER(BI18),BI18,0)</f>
        <v>0.22264410000000001</v>
      </c>
      <c r="BK18" s="74">
        <v>0.23</v>
      </c>
      <c r="BL18" s="107"/>
      <c r="BM18" s="19">
        <v>4.2599999999999999E-3</v>
      </c>
      <c r="BN18" s="23" t="s">
        <v>265</v>
      </c>
      <c r="BO18" s="25">
        <f>183.51927/1000</f>
        <v>0.18351927000000001</v>
      </c>
      <c r="BP18" s="25">
        <f t="shared" ref="BP18:BP23" si="20">IF(ISNUMBER(BM18),BM18,0)+IF(ISNUMBER(BN18),BN18,0)+IF(ISNUMBER(BO18),BO18,0)</f>
        <v>0.18777927</v>
      </c>
      <c r="BQ18" s="74">
        <v>0.23</v>
      </c>
      <c r="BR18" s="107"/>
      <c r="BS18" s="307"/>
      <c r="BT18" s="308"/>
      <c r="BU18" s="308"/>
      <c r="BV18" s="308"/>
      <c r="BW18" s="308"/>
      <c r="BX18" s="107"/>
      <c r="BY18" s="68">
        <v>0.307</v>
      </c>
      <c r="BZ18" s="23" t="s">
        <v>265</v>
      </c>
      <c r="CA18" s="25">
        <v>4.5440999999999994</v>
      </c>
      <c r="CB18" s="25">
        <f t="shared" ref="CB18:CB23" si="21">IF(ISNUMBER(BY18),BY18,0)+IF(ISNUMBER(BZ18),BZ18,0)+IF(ISNUMBER(CA18),CA18,0)</f>
        <v>4.8510999999999997</v>
      </c>
      <c r="CC18" s="74">
        <v>0.23</v>
      </c>
      <c r="CD18" s="107"/>
      <c r="CE18" s="68">
        <v>1</v>
      </c>
      <c r="CF18" s="23" t="s">
        <v>265</v>
      </c>
      <c r="CG18" s="23" t="s">
        <v>265</v>
      </c>
      <c r="CH18" s="23">
        <f t="shared" ref="CH18:CH23" si="22">IF(ISNUMBER(CE18),CE18,0)+IF(ISNUMBER(CF18),CF18,0)+IF(ISNUMBER(CG18),CG18,0)</f>
        <v>1</v>
      </c>
      <c r="CI18" s="74">
        <v>0.23</v>
      </c>
    </row>
    <row r="19" spans="1:87" ht="13.5" customHeight="1" thickTop="1" thickBot="1" x14ac:dyDescent="0.25">
      <c r="A19" s="300"/>
      <c r="B19" s="196">
        <v>45544</v>
      </c>
      <c r="C19" s="196">
        <v>45550</v>
      </c>
      <c r="D19" s="24">
        <v>0.45035999999999998</v>
      </c>
      <c r="E19" s="23" t="s">
        <v>265</v>
      </c>
      <c r="F19" s="25">
        <f>169.076935566/1000</f>
        <v>0.16907693556600001</v>
      </c>
      <c r="G19" s="26">
        <f>IF(ISNUMBER(D19),D19,0)+IF(ISNUMBER(E19),E19,0)+IF(ISNUMBER(F19),F19,0)</f>
        <v>0.61943693556599999</v>
      </c>
      <c r="H19" s="33">
        <v>0.23</v>
      </c>
      <c r="I19" s="107"/>
      <c r="J19" s="24">
        <v>0.30353999999999998</v>
      </c>
      <c r="K19" s="68" t="s">
        <v>265</v>
      </c>
      <c r="L19" s="25">
        <f>184.201503798/1000</f>
        <v>0.18420150379800002</v>
      </c>
      <c r="M19" s="26">
        <f t="shared" si="11"/>
        <v>0.48774150379799996</v>
      </c>
      <c r="N19" s="33">
        <v>0.23</v>
      </c>
      <c r="O19" s="107"/>
      <c r="P19" s="24">
        <v>2.1000000000000001E-2</v>
      </c>
      <c r="Q19" s="23" t="s">
        <v>265</v>
      </c>
      <c r="R19" s="25">
        <f>184.201503798/1000</f>
        <v>0.18420150379800002</v>
      </c>
      <c r="S19" s="25">
        <f>IF(ISNUMBER(P19),P19,0)+IF(ISNUMBER(Q19),Q19,0)+IF(ISNUMBER(R19),R19,0)</f>
        <v>0.20520150379800001</v>
      </c>
      <c r="T19" s="33">
        <v>0.13</v>
      </c>
      <c r="U19" s="107"/>
      <c r="V19" s="68">
        <v>0.33</v>
      </c>
      <c r="W19" s="23" t="s">
        <v>265</v>
      </c>
      <c r="X19" s="25">
        <f>184.201503798/1000</f>
        <v>0.18420150379800002</v>
      </c>
      <c r="Y19" s="25">
        <f t="shared" si="12"/>
        <v>0.514201503798</v>
      </c>
      <c r="Z19" s="33">
        <v>0.23</v>
      </c>
      <c r="AA19" s="107"/>
      <c r="AB19" s="24">
        <v>0.25656000000000001</v>
      </c>
      <c r="AC19" s="23" t="s">
        <v>265</v>
      </c>
      <c r="AD19" s="25">
        <f>216.0376154/1000</f>
        <v>0.21603761539999999</v>
      </c>
      <c r="AE19" s="26">
        <f t="shared" si="13"/>
        <v>0.4725976154</v>
      </c>
      <c r="AF19" s="26">
        <f t="shared" ref="AF19" si="23">+AE19*0.51</f>
        <v>0.241024783854</v>
      </c>
      <c r="AG19" s="74">
        <v>0.23</v>
      </c>
      <c r="AH19" s="107"/>
      <c r="AI19" s="24">
        <v>1.1499999999999999</v>
      </c>
      <c r="AJ19" s="23" t="s">
        <v>265</v>
      </c>
      <c r="AK19" s="25">
        <v>4.1754669</v>
      </c>
      <c r="AL19" s="25">
        <f t="shared" si="15"/>
        <v>5.3254669000000003</v>
      </c>
      <c r="AM19" s="74">
        <v>0.23</v>
      </c>
      <c r="AN19" s="107"/>
      <c r="AO19" s="24">
        <v>7.9900000000000006E-3</v>
      </c>
      <c r="AP19" s="23" t="s">
        <v>265</v>
      </c>
      <c r="AQ19" s="25">
        <f>216.0376154/1000</f>
        <v>0.21603761539999999</v>
      </c>
      <c r="AR19" s="25">
        <f t="shared" si="16"/>
        <v>0.22402761539999999</v>
      </c>
      <c r="AS19" s="74">
        <v>0.23</v>
      </c>
      <c r="AT19" s="107"/>
      <c r="AU19" s="68">
        <v>1.5650000000000001E-2</v>
      </c>
      <c r="AV19" s="23" t="s">
        <v>265</v>
      </c>
      <c r="AW19" s="25">
        <f>230.432184/1000</f>
        <v>0.23043218400000001</v>
      </c>
      <c r="AX19" s="25">
        <f t="shared" si="17"/>
        <v>0.24608218400000001</v>
      </c>
      <c r="AY19" s="74">
        <v>0.13</v>
      </c>
      <c r="AZ19" s="107"/>
      <c r="BA19" s="68">
        <v>2.9920000000000002E-2</v>
      </c>
      <c r="BB19" s="23" t="s">
        <v>265</v>
      </c>
      <c r="BC19" s="25">
        <f>230.432184/1000</f>
        <v>0.23043218400000001</v>
      </c>
      <c r="BD19" s="25">
        <f t="shared" si="18"/>
        <v>0.26035218400000004</v>
      </c>
      <c r="BE19" s="74">
        <v>0.13</v>
      </c>
      <c r="BF19" s="107"/>
      <c r="BG19" s="19">
        <v>4.2599999999999999E-3</v>
      </c>
      <c r="BH19" s="23" t="s">
        <v>265</v>
      </c>
      <c r="BI19" s="25">
        <f>200.6680269/1000</f>
        <v>0.20066802689999999</v>
      </c>
      <c r="BJ19" s="25">
        <f t="shared" si="19"/>
        <v>0.2049280269</v>
      </c>
      <c r="BK19" s="74">
        <v>0.23</v>
      </c>
      <c r="BL19" s="107"/>
      <c r="BM19" s="19">
        <v>4.2599999999999999E-3</v>
      </c>
      <c r="BN19" s="23" t="s">
        <v>265</v>
      </c>
      <c r="BO19" s="25">
        <f>168.63155243/1000</f>
        <v>0.16863155243</v>
      </c>
      <c r="BP19" s="25">
        <f t="shared" si="20"/>
        <v>0.17289155242999998</v>
      </c>
      <c r="BQ19" s="74">
        <v>0.23</v>
      </c>
      <c r="BR19" s="107"/>
      <c r="BS19" s="197"/>
      <c r="BT19" s="198"/>
      <c r="BU19" s="198"/>
      <c r="BV19" s="198"/>
      <c r="BW19" s="198"/>
      <c r="BX19" s="107"/>
      <c r="BY19" s="68">
        <v>0.307</v>
      </c>
      <c r="BZ19" s="23" t="s">
        <v>265</v>
      </c>
      <c r="CA19" s="25">
        <v>4.1754669</v>
      </c>
      <c r="CB19" s="25">
        <f t="shared" si="21"/>
        <v>4.4824669000000004</v>
      </c>
      <c r="CC19" s="74">
        <v>0.23</v>
      </c>
      <c r="CD19" s="107"/>
      <c r="CE19" s="68">
        <v>1</v>
      </c>
      <c r="CF19" s="23" t="s">
        <v>265</v>
      </c>
      <c r="CG19" s="23" t="s">
        <v>265</v>
      </c>
      <c r="CH19" s="23">
        <f t="shared" si="22"/>
        <v>1</v>
      </c>
      <c r="CI19" s="74">
        <v>0.23</v>
      </c>
    </row>
    <row r="20" spans="1:87" ht="13.5" customHeight="1" thickTop="1" thickBot="1" x14ac:dyDescent="0.25">
      <c r="A20" s="300"/>
      <c r="B20" s="196">
        <v>45530</v>
      </c>
      <c r="C20" s="196">
        <v>45543</v>
      </c>
      <c r="D20" s="24">
        <v>0.45035999999999998</v>
      </c>
      <c r="E20" s="23" t="s">
        <v>265</v>
      </c>
      <c r="F20" s="25">
        <f>155.308440672/1000</f>
        <v>0.15530844067199998</v>
      </c>
      <c r="G20" s="26">
        <f>IF(ISNUMBER(D20),D20,0)+IF(ISNUMBER(E20),E20,0)+IF(ISNUMBER(F20),F20,0)</f>
        <v>0.60566844067199999</v>
      </c>
      <c r="H20" s="33">
        <v>0.23</v>
      </c>
      <c r="I20" s="107"/>
      <c r="J20" s="24">
        <v>0.30353999999999998</v>
      </c>
      <c r="K20" s="68" t="s">
        <v>265</v>
      </c>
      <c r="L20" s="25">
        <f>169.201365216/1000</f>
        <v>0.16920136521599999</v>
      </c>
      <c r="M20" s="26">
        <f t="shared" si="11"/>
        <v>0.47274136521599996</v>
      </c>
      <c r="N20" s="33">
        <v>0.23</v>
      </c>
      <c r="O20" s="107"/>
      <c r="P20" s="24">
        <v>2.1000000000000001E-2</v>
      </c>
      <c r="Q20" s="23" t="s">
        <v>265</v>
      </c>
      <c r="R20" s="25">
        <f>169.201365216/1000</f>
        <v>0.16920136521599999</v>
      </c>
      <c r="S20" s="25">
        <f t="shared" ref="S20" si="24">IF(ISNUMBER(P20),P20,0)+IF(ISNUMBER(Q20),Q20,0)+IF(ISNUMBER(R20),R20,0)</f>
        <v>0.19020136521599998</v>
      </c>
      <c r="T20" s="33">
        <v>0.13</v>
      </c>
      <c r="U20" s="107"/>
      <c r="V20" s="68">
        <v>0.33</v>
      </c>
      <c r="W20" s="23" t="s">
        <v>265</v>
      </c>
      <c r="X20" s="25">
        <f>169.201365216/1000</f>
        <v>0.16920136521599999</v>
      </c>
      <c r="Y20" s="25">
        <f t="shared" si="12"/>
        <v>0.499201365216</v>
      </c>
      <c r="Z20" s="33">
        <v>0.23</v>
      </c>
      <c r="AA20" s="107"/>
      <c r="AB20" s="24">
        <v>0.25656000000000001</v>
      </c>
      <c r="AC20" s="23" t="s">
        <v>265</v>
      </c>
      <c r="AD20" s="25">
        <f>198.4449568/1000</f>
        <v>0.19844495679999999</v>
      </c>
      <c r="AE20" s="26">
        <f t="shared" si="13"/>
        <v>0.45500495679999997</v>
      </c>
      <c r="AF20" s="26">
        <f t="shared" si="14"/>
        <v>0.23205252796799999</v>
      </c>
      <c r="AG20" s="74">
        <v>0.23</v>
      </c>
      <c r="AH20" s="107"/>
      <c r="AI20" s="24">
        <v>1.1499999999999999</v>
      </c>
      <c r="AJ20" s="23" t="s">
        <v>265</v>
      </c>
      <c r="AK20" s="25">
        <v>3.8354447999999994</v>
      </c>
      <c r="AL20" s="25">
        <f t="shared" si="15"/>
        <v>4.9854447999999998</v>
      </c>
      <c r="AM20" s="74">
        <v>0.23</v>
      </c>
      <c r="AN20" s="107"/>
      <c r="AO20" s="24">
        <v>7.9900000000000006E-3</v>
      </c>
      <c r="AP20" s="23" t="s">
        <v>265</v>
      </c>
      <c r="AQ20" s="25">
        <f>198.4449568/1000</f>
        <v>0.19844495679999999</v>
      </c>
      <c r="AR20" s="25">
        <f t="shared" si="16"/>
        <v>0.20643495679999999</v>
      </c>
      <c r="AS20" s="74">
        <v>0.23</v>
      </c>
      <c r="AT20" s="107"/>
      <c r="AU20" s="68">
        <v>1.5650000000000001E-2</v>
      </c>
      <c r="AV20" s="23" t="s">
        <v>265</v>
      </c>
      <c r="AW20" s="25">
        <f>211.667328/1000</f>
        <v>0.21166732799999999</v>
      </c>
      <c r="AX20" s="25">
        <f t="shared" si="17"/>
        <v>0.22731732799999999</v>
      </c>
      <c r="AY20" s="74">
        <v>0.13</v>
      </c>
      <c r="AZ20" s="107"/>
      <c r="BA20" s="68">
        <v>2.9920000000000002E-2</v>
      </c>
      <c r="BB20" s="23" t="s">
        <v>265</v>
      </c>
      <c r="BC20" s="25">
        <f>211.667328/1000</f>
        <v>0.21166732799999999</v>
      </c>
      <c r="BD20" s="25">
        <f t="shared" si="18"/>
        <v>0.24158732799999999</v>
      </c>
      <c r="BE20" s="74">
        <v>0.13</v>
      </c>
      <c r="BF20" s="107"/>
      <c r="BG20" s="19">
        <v>4.2599999999999999E-3</v>
      </c>
      <c r="BH20" s="23" t="s">
        <v>265</v>
      </c>
      <c r="BI20" s="25">
        <f>184.3269648/1000</f>
        <v>0.18432696480000002</v>
      </c>
      <c r="BJ20" s="25">
        <f t="shared" si="19"/>
        <v>0.18858696480000003</v>
      </c>
      <c r="BK20" s="74">
        <v>0.23</v>
      </c>
      <c r="BL20" s="107"/>
      <c r="BM20" s="19">
        <v>4.2599999999999999E-3</v>
      </c>
      <c r="BN20" s="23" t="s">
        <v>265</v>
      </c>
      <c r="BO20" s="25">
        <f>154.89932656/1000</f>
        <v>0.15489932655999999</v>
      </c>
      <c r="BP20" s="25">
        <f t="shared" si="20"/>
        <v>0.15915932655999998</v>
      </c>
      <c r="BQ20" s="74">
        <v>0.23</v>
      </c>
      <c r="BR20" s="107"/>
      <c r="BS20" s="197"/>
      <c r="BT20" s="198"/>
      <c r="BU20" s="198"/>
      <c r="BV20" s="198"/>
      <c r="BW20" s="198"/>
      <c r="BX20" s="107"/>
      <c r="BY20" s="68">
        <v>0.307</v>
      </c>
      <c r="BZ20" s="23" t="s">
        <v>265</v>
      </c>
      <c r="CA20" s="25">
        <v>3.8354447999999994</v>
      </c>
      <c r="CB20" s="25">
        <f t="shared" si="21"/>
        <v>4.1424447999999998</v>
      </c>
      <c r="CC20" s="74">
        <v>0.23</v>
      </c>
      <c r="CD20" s="107"/>
      <c r="CE20" s="68">
        <v>1</v>
      </c>
      <c r="CF20" s="23" t="s">
        <v>265</v>
      </c>
      <c r="CG20" s="23" t="s">
        <v>265</v>
      </c>
      <c r="CH20" s="23">
        <f t="shared" si="22"/>
        <v>1</v>
      </c>
      <c r="CI20" s="74">
        <v>0.23</v>
      </c>
    </row>
    <row r="21" spans="1:87" ht="14.25" thickTop="1" thickBot="1" x14ac:dyDescent="0.25">
      <c r="A21" s="300"/>
      <c r="B21" s="196">
        <v>45323</v>
      </c>
      <c r="C21" s="196">
        <v>45529</v>
      </c>
      <c r="D21" s="24">
        <v>0.45035999999999998</v>
      </c>
      <c r="E21" s="23" t="s">
        <v>265</v>
      </c>
      <c r="F21" s="68">
        <v>0.12777145088399999</v>
      </c>
      <c r="G21" s="68">
        <f t="shared" ref="G21:G26" si="25">IF(ISNUMBER(D21),D21,0)+IF(ISNUMBER(E21),E21,0)+IF(ISNUMBER(F21),F21,0)</f>
        <v>0.57813145088399998</v>
      </c>
      <c r="H21" s="33">
        <v>0.23</v>
      </c>
      <c r="I21" s="107"/>
      <c r="J21" s="24">
        <v>0.30353999999999998</v>
      </c>
      <c r="K21" s="68" t="s">
        <v>265</v>
      </c>
      <c r="L21" s="68">
        <v>0.13920108805199999</v>
      </c>
      <c r="M21" s="68">
        <f t="shared" si="11"/>
        <v>0.44274108805199996</v>
      </c>
      <c r="N21" s="33">
        <v>0.23</v>
      </c>
      <c r="O21" s="107"/>
      <c r="P21" s="25">
        <v>2.1000000000000001E-2</v>
      </c>
      <c r="Q21" s="23" t="s">
        <v>265</v>
      </c>
      <c r="R21" s="68">
        <v>0.13920108805199999</v>
      </c>
      <c r="S21" s="25">
        <f t="shared" ref="S21" si="26">IF(ISNUMBER(P21),P21,0)+IF(ISNUMBER(Q21),Q21,0)+IF(ISNUMBER(R21),R21,0)</f>
        <v>0.16020108805199998</v>
      </c>
      <c r="T21" s="33">
        <v>0.13</v>
      </c>
      <c r="U21" s="107"/>
      <c r="V21" s="68">
        <v>0.33</v>
      </c>
      <c r="W21" s="23" t="s">
        <v>265</v>
      </c>
      <c r="X21" s="68">
        <v>0.13920108805199999</v>
      </c>
      <c r="Y21" s="68">
        <f t="shared" si="12"/>
        <v>0.469201088052</v>
      </c>
      <c r="Z21" s="33">
        <v>0.23</v>
      </c>
      <c r="AA21" s="107"/>
      <c r="AB21" s="24">
        <v>0.25656000000000001</v>
      </c>
      <c r="AC21" s="23" t="s">
        <v>265</v>
      </c>
      <c r="AD21" s="24">
        <v>0.16325963960000001</v>
      </c>
      <c r="AE21" s="68">
        <f t="shared" si="13"/>
        <v>0.41981963960000002</v>
      </c>
      <c r="AF21" s="68">
        <f t="shared" si="14"/>
        <v>0.21410801619600001</v>
      </c>
      <c r="AG21" s="74">
        <v>0.23</v>
      </c>
      <c r="AH21" s="107"/>
      <c r="AI21" s="24">
        <v>1.1499999999999999</v>
      </c>
      <c r="AJ21" s="23" t="s">
        <v>265</v>
      </c>
      <c r="AK21" s="68">
        <v>3.1554006000000001</v>
      </c>
      <c r="AL21" s="68">
        <f t="shared" si="15"/>
        <v>4.3054006000000005</v>
      </c>
      <c r="AM21" s="74">
        <v>0.23</v>
      </c>
      <c r="AN21" s="107"/>
      <c r="AO21" s="24">
        <v>7.9900000000000006E-3</v>
      </c>
      <c r="AP21" s="23" t="s">
        <v>265</v>
      </c>
      <c r="AQ21" s="68">
        <v>0.16325963960000001</v>
      </c>
      <c r="AR21" s="68">
        <f t="shared" si="16"/>
        <v>0.1712496396</v>
      </c>
      <c r="AS21" s="74">
        <v>0.23</v>
      </c>
      <c r="AT21" s="107"/>
      <c r="AU21" s="68">
        <v>1.5650000000000001E-2</v>
      </c>
      <c r="AV21" s="23" t="s">
        <v>265</v>
      </c>
      <c r="AW21" s="68">
        <v>0.174137616</v>
      </c>
      <c r="AX21" s="68">
        <f t="shared" si="17"/>
        <v>0.18978761599999999</v>
      </c>
      <c r="AY21" s="74">
        <v>0.13</v>
      </c>
      <c r="AZ21" s="107"/>
      <c r="BA21" s="68">
        <v>2.9920000000000002E-2</v>
      </c>
      <c r="BB21" s="23" t="s">
        <v>265</v>
      </c>
      <c r="BC21" s="68">
        <v>0.174137616</v>
      </c>
      <c r="BD21" s="68">
        <f t="shared" si="18"/>
        <v>0.204057616</v>
      </c>
      <c r="BE21" s="74">
        <v>0.13</v>
      </c>
      <c r="BF21" s="107"/>
      <c r="BG21" s="19">
        <v>4.2599999999999999E-3</v>
      </c>
      <c r="BH21" s="23" t="s">
        <v>265</v>
      </c>
      <c r="BI21" s="68">
        <v>0.1516448406</v>
      </c>
      <c r="BJ21" s="68">
        <f t="shared" si="19"/>
        <v>0.15590484059999998</v>
      </c>
      <c r="BK21" s="74">
        <v>0.23</v>
      </c>
      <c r="BL21" s="107"/>
      <c r="BM21" s="19">
        <v>4.2599999999999999E-3</v>
      </c>
      <c r="BN21" s="23" t="s">
        <v>265</v>
      </c>
      <c r="BO21" s="68">
        <v>0.12743487482000002</v>
      </c>
      <c r="BP21" s="68">
        <f t="shared" si="20"/>
        <v>0.13169487482000003</v>
      </c>
      <c r="BQ21" s="74">
        <v>0.23</v>
      </c>
      <c r="BR21" s="107"/>
      <c r="BS21" s="197"/>
      <c r="BT21" s="198"/>
      <c r="BU21" s="198"/>
      <c r="BV21" s="198"/>
      <c r="BW21" s="198"/>
      <c r="BX21" s="107"/>
      <c r="BY21" s="68">
        <v>0.307</v>
      </c>
      <c r="BZ21" s="23" t="s">
        <v>265</v>
      </c>
      <c r="CA21" s="68">
        <v>3.1554006000000001</v>
      </c>
      <c r="CB21" s="68">
        <f t="shared" si="21"/>
        <v>3.4624006000000001</v>
      </c>
      <c r="CC21" s="74">
        <v>0.23</v>
      </c>
      <c r="CD21" s="107"/>
      <c r="CE21" s="68">
        <v>1</v>
      </c>
      <c r="CF21" s="23" t="s">
        <v>265</v>
      </c>
      <c r="CG21" s="23" t="s">
        <v>265</v>
      </c>
      <c r="CH21" s="23">
        <f t="shared" si="22"/>
        <v>1</v>
      </c>
      <c r="CI21" s="74">
        <v>0.23</v>
      </c>
    </row>
    <row r="22" spans="1:87" ht="14.25" thickTop="1" thickBot="1" x14ac:dyDescent="0.25">
      <c r="A22" s="301"/>
      <c r="B22" s="196">
        <v>45292</v>
      </c>
      <c r="C22" s="196">
        <v>45322</v>
      </c>
      <c r="D22" s="24">
        <v>0.45035999999999998</v>
      </c>
      <c r="E22" s="23" t="s">
        <v>265</v>
      </c>
      <c r="F22" s="68">
        <v>0.12777145088399999</v>
      </c>
      <c r="G22" s="68">
        <f t="shared" si="25"/>
        <v>0.57813145088399998</v>
      </c>
      <c r="H22" s="33">
        <v>0.23</v>
      </c>
      <c r="I22" s="107"/>
      <c r="J22" s="24">
        <v>0.30353999999999998</v>
      </c>
      <c r="K22" s="68" t="s">
        <v>265</v>
      </c>
      <c r="L22" s="68">
        <v>0.13920108805199999</v>
      </c>
      <c r="M22" s="68">
        <f t="shared" si="11"/>
        <v>0.44274108805199996</v>
      </c>
      <c r="N22" s="33">
        <v>0.23</v>
      </c>
      <c r="O22" s="107"/>
      <c r="P22" s="24">
        <v>4.7189999999999996E-2</v>
      </c>
      <c r="Q22" s="23" t="s">
        <v>265</v>
      </c>
      <c r="R22" s="68">
        <v>0.13920108805199999</v>
      </c>
      <c r="S22" s="68">
        <f t="shared" ref="S22:S88" si="27">IF(ISNUMBER(P22),P22,0)+IF(ISNUMBER(Q22),Q22,0)+IF(ISNUMBER(R22),R22,0)</f>
        <v>0.186391088052</v>
      </c>
      <c r="T22" s="33">
        <v>0.13</v>
      </c>
      <c r="U22" s="107"/>
      <c r="V22" s="68">
        <v>0.33</v>
      </c>
      <c r="W22" s="23" t="s">
        <v>265</v>
      </c>
      <c r="X22" s="68">
        <v>0.13920108805199999</v>
      </c>
      <c r="Y22" s="68">
        <f t="shared" si="12"/>
        <v>0.469201088052</v>
      </c>
      <c r="Z22" s="33">
        <v>0.23</v>
      </c>
      <c r="AA22" s="107"/>
      <c r="AB22" s="24">
        <v>0.25656000000000001</v>
      </c>
      <c r="AC22" s="23" t="s">
        <v>265</v>
      </c>
      <c r="AD22" s="24">
        <v>0.16325963960000001</v>
      </c>
      <c r="AE22" s="68">
        <f t="shared" si="13"/>
        <v>0.41981963960000002</v>
      </c>
      <c r="AF22" s="68">
        <f t="shared" si="14"/>
        <v>0.21410801619600001</v>
      </c>
      <c r="AG22" s="74">
        <v>0.23</v>
      </c>
      <c r="AH22" s="107"/>
      <c r="AI22" s="24">
        <v>1.1499999999999999</v>
      </c>
      <c r="AJ22" s="23" t="s">
        <v>265</v>
      </c>
      <c r="AK22" s="68">
        <v>3.1554006000000001</v>
      </c>
      <c r="AL22" s="68">
        <f t="shared" si="15"/>
        <v>4.3054006000000005</v>
      </c>
      <c r="AM22" s="74">
        <v>0.23</v>
      </c>
      <c r="AN22" s="107"/>
      <c r="AO22" s="24">
        <v>7.9900000000000006E-3</v>
      </c>
      <c r="AP22" s="23" t="s">
        <v>265</v>
      </c>
      <c r="AQ22" s="68">
        <v>0.16325963960000001</v>
      </c>
      <c r="AR22" s="68">
        <f t="shared" si="16"/>
        <v>0.1712496396</v>
      </c>
      <c r="AS22" s="74">
        <v>0.23</v>
      </c>
      <c r="AT22" s="107"/>
      <c r="AU22" s="68">
        <v>1.5650000000000001E-2</v>
      </c>
      <c r="AV22" s="23" t="s">
        <v>265</v>
      </c>
      <c r="AW22" s="68">
        <v>0.174137616</v>
      </c>
      <c r="AX22" s="68">
        <f t="shared" si="17"/>
        <v>0.18978761599999999</v>
      </c>
      <c r="AY22" s="74">
        <v>0.13</v>
      </c>
      <c r="AZ22" s="107"/>
      <c r="BA22" s="68">
        <v>2.9920000000000002E-2</v>
      </c>
      <c r="BB22" s="23" t="s">
        <v>265</v>
      </c>
      <c r="BC22" s="68">
        <v>0.174137616</v>
      </c>
      <c r="BD22" s="68">
        <f t="shared" si="18"/>
        <v>0.204057616</v>
      </c>
      <c r="BE22" s="74">
        <v>0.13</v>
      </c>
      <c r="BF22" s="107"/>
      <c r="BG22" s="19">
        <v>4.2599999999999999E-3</v>
      </c>
      <c r="BH22" s="23" t="s">
        <v>265</v>
      </c>
      <c r="BI22" s="68">
        <v>0.1516448406</v>
      </c>
      <c r="BJ22" s="68">
        <f t="shared" si="19"/>
        <v>0.15590484059999998</v>
      </c>
      <c r="BK22" s="74">
        <v>0.23</v>
      </c>
      <c r="BL22" s="107"/>
      <c r="BM22" s="19">
        <v>4.2599999999999999E-3</v>
      </c>
      <c r="BN22" s="23" t="s">
        <v>265</v>
      </c>
      <c r="BO22" s="68">
        <v>0.12743487482000002</v>
      </c>
      <c r="BP22" s="68">
        <f t="shared" si="20"/>
        <v>0.13169487482000003</v>
      </c>
      <c r="BQ22" s="74">
        <v>0.23</v>
      </c>
      <c r="BR22" s="107"/>
      <c r="BS22" s="197"/>
      <c r="BT22" s="198"/>
      <c r="BU22" s="198"/>
      <c r="BV22" s="198"/>
      <c r="BW22" s="198"/>
      <c r="BX22" s="107"/>
      <c r="BY22" s="68">
        <v>0.307</v>
      </c>
      <c r="BZ22" s="23" t="s">
        <v>265</v>
      </c>
      <c r="CA22" s="68">
        <v>3.1554006000000001</v>
      </c>
      <c r="CB22" s="68">
        <f t="shared" si="21"/>
        <v>3.4624006000000001</v>
      </c>
      <c r="CC22" s="74">
        <v>0.23</v>
      </c>
      <c r="CD22" s="107"/>
      <c r="CE22" s="68">
        <v>1</v>
      </c>
      <c r="CF22" s="23" t="s">
        <v>265</v>
      </c>
      <c r="CG22" s="23" t="s">
        <v>265</v>
      </c>
      <c r="CH22" s="23">
        <f t="shared" si="22"/>
        <v>1</v>
      </c>
      <c r="CI22" s="74">
        <v>0.23</v>
      </c>
    </row>
    <row r="23" spans="1:87" ht="14.25" thickTop="1" thickBot="1" x14ac:dyDescent="0.25">
      <c r="A23" s="300">
        <v>2023</v>
      </c>
      <c r="B23" s="196">
        <v>45198</v>
      </c>
      <c r="C23" s="196">
        <v>45291</v>
      </c>
      <c r="D23" s="24">
        <v>0.45035999999999998</v>
      </c>
      <c r="E23" s="23" t="s">
        <v>265</v>
      </c>
      <c r="F23" s="68">
        <v>0.12777145088399999</v>
      </c>
      <c r="G23" s="68">
        <f t="shared" si="25"/>
        <v>0.57813145088399998</v>
      </c>
      <c r="H23" s="33">
        <v>0.23</v>
      </c>
      <c r="I23" s="107"/>
      <c r="J23" s="24">
        <v>0.30353999999999998</v>
      </c>
      <c r="K23" s="68" t="s">
        <v>265</v>
      </c>
      <c r="L23" s="68">
        <v>0.13920108805199999</v>
      </c>
      <c r="M23" s="68">
        <f t="shared" si="11"/>
        <v>0.44274108805199996</v>
      </c>
      <c r="N23" s="33">
        <v>0.23</v>
      </c>
      <c r="O23" s="107"/>
      <c r="P23" s="24">
        <v>4.7189999999999996E-2</v>
      </c>
      <c r="Q23" s="23" t="s">
        <v>265</v>
      </c>
      <c r="R23" s="68">
        <v>0.13920108805199999</v>
      </c>
      <c r="S23" s="68">
        <f>IF(ISNUMBER(P23),P23,0)+IF(ISNUMBER(Q23),Q23,0)+IF(ISNUMBER(R23),R23,0)</f>
        <v>0.186391088052</v>
      </c>
      <c r="T23" s="33">
        <v>0.13</v>
      </c>
      <c r="U23" s="107"/>
      <c r="V23" s="68">
        <v>0.33</v>
      </c>
      <c r="W23" s="23" t="s">
        <v>265</v>
      </c>
      <c r="X23" s="68">
        <v>0.13920108805199999</v>
      </c>
      <c r="Y23" s="68">
        <f t="shared" si="12"/>
        <v>0.469201088052</v>
      </c>
      <c r="Z23" s="33">
        <v>0.23</v>
      </c>
      <c r="AA23" s="107"/>
      <c r="AB23" s="24">
        <v>0.25656000000000001</v>
      </c>
      <c r="AC23" s="23" t="s">
        <v>265</v>
      </c>
      <c r="AD23" s="24">
        <v>0.16325963960000001</v>
      </c>
      <c r="AE23" s="68">
        <f t="shared" si="13"/>
        <v>0.41981963960000002</v>
      </c>
      <c r="AF23" s="68">
        <f t="shared" si="14"/>
        <v>0.21410801619600001</v>
      </c>
      <c r="AG23" s="74">
        <v>0.23</v>
      </c>
      <c r="AH23" s="107"/>
      <c r="AI23" s="24">
        <v>1.1499999999999999</v>
      </c>
      <c r="AJ23" s="23" t="s">
        <v>265</v>
      </c>
      <c r="AK23" s="68">
        <v>3.1554006000000001</v>
      </c>
      <c r="AL23" s="68">
        <f t="shared" si="15"/>
        <v>4.3054006000000005</v>
      </c>
      <c r="AM23" s="74">
        <v>0.23</v>
      </c>
      <c r="AN23" s="107"/>
      <c r="AO23" s="24">
        <v>7.9900000000000006E-3</v>
      </c>
      <c r="AP23" s="23" t="s">
        <v>265</v>
      </c>
      <c r="AQ23" s="68">
        <v>0.16325963960000001</v>
      </c>
      <c r="AR23" s="68">
        <f t="shared" si="16"/>
        <v>0.1712496396</v>
      </c>
      <c r="AS23" s="74">
        <v>0.23</v>
      </c>
      <c r="AT23" s="107"/>
      <c r="AU23" s="68">
        <v>1.5650000000000001E-2</v>
      </c>
      <c r="AV23" s="23" t="s">
        <v>265</v>
      </c>
      <c r="AW23" s="68">
        <v>0.174137616</v>
      </c>
      <c r="AX23" s="68">
        <f t="shared" si="17"/>
        <v>0.18978761599999999</v>
      </c>
      <c r="AY23" s="74">
        <v>0.13</v>
      </c>
      <c r="AZ23" s="107"/>
      <c r="BA23" s="68">
        <v>2.9920000000000002E-2</v>
      </c>
      <c r="BB23" s="23" t="s">
        <v>265</v>
      </c>
      <c r="BC23" s="68">
        <v>0.174137616</v>
      </c>
      <c r="BD23" s="68">
        <f t="shared" si="18"/>
        <v>0.204057616</v>
      </c>
      <c r="BE23" s="74">
        <v>0.13</v>
      </c>
      <c r="BF23" s="107"/>
      <c r="BG23" s="19">
        <v>4.2599999999999999E-3</v>
      </c>
      <c r="BH23" s="23" t="s">
        <v>265</v>
      </c>
      <c r="BI23" s="68">
        <v>0.1516448406</v>
      </c>
      <c r="BJ23" s="68">
        <f t="shared" si="19"/>
        <v>0.15590484059999998</v>
      </c>
      <c r="BK23" s="74">
        <v>0.23</v>
      </c>
      <c r="BL23" s="107"/>
      <c r="BM23" s="19">
        <v>4.2599999999999999E-3</v>
      </c>
      <c r="BN23" s="23" t="s">
        <v>265</v>
      </c>
      <c r="BO23" s="68">
        <v>0.12743487482000002</v>
      </c>
      <c r="BP23" s="68">
        <f t="shared" si="20"/>
        <v>0.13169487482000003</v>
      </c>
      <c r="BQ23" s="74">
        <v>0.23</v>
      </c>
      <c r="BR23" s="107"/>
      <c r="BS23" s="197"/>
      <c r="BT23" s="198"/>
      <c r="BU23" s="198"/>
      <c r="BV23" s="198"/>
      <c r="BW23" s="198"/>
      <c r="BX23" s="107"/>
      <c r="BY23" s="68">
        <v>0.307</v>
      </c>
      <c r="BZ23" s="23" t="s">
        <v>265</v>
      </c>
      <c r="CA23" s="68">
        <v>3.1554006000000001</v>
      </c>
      <c r="CB23" s="68">
        <f t="shared" si="21"/>
        <v>3.4624006000000001</v>
      </c>
      <c r="CC23" s="74">
        <v>0.23</v>
      </c>
      <c r="CD23" s="107"/>
      <c r="CE23" s="68">
        <v>1</v>
      </c>
      <c r="CF23" s="23" t="s">
        <v>265</v>
      </c>
      <c r="CG23" s="23" t="s">
        <v>265</v>
      </c>
      <c r="CH23" s="23">
        <f t="shared" si="22"/>
        <v>1</v>
      </c>
      <c r="CI23" s="74">
        <v>0.23</v>
      </c>
    </row>
    <row r="24" spans="1:87" ht="14.25" thickTop="1" thickBot="1" x14ac:dyDescent="0.25">
      <c r="A24" s="300"/>
      <c r="B24" s="196">
        <v>45195</v>
      </c>
      <c r="C24" s="196">
        <v>45197</v>
      </c>
      <c r="D24" s="25">
        <v>0.45035999999999998</v>
      </c>
      <c r="E24" s="23" t="s">
        <v>265</v>
      </c>
      <c r="F24" s="68">
        <v>0.12777145088399999</v>
      </c>
      <c r="G24" s="26">
        <f t="shared" si="25"/>
        <v>0.57813145088399998</v>
      </c>
      <c r="H24" s="33">
        <v>0.23</v>
      </c>
      <c r="I24" s="107"/>
      <c r="J24" s="25">
        <v>0.30353999999999998</v>
      </c>
      <c r="K24" s="68" t="s">
        <v>265</v>
      </c>
      <c r="L24" s="68">
        <v>0.13920108805199999</v>
      </c>
      <c r="M24" s="26">
        <f t="shared" ref="M24:M88" si="28">IF(ISNUMBER(J24),J24,0)+IF(ISNUMBER(K24),K24,0)+IF(ISNUMBER(L24),L24,0)</f>
        <v>0.44274108805199996</v>
      </c>
      <c r="N24" s="33">
        <v>0.23</v>
      </c>
      <c r="O24" s="107"/>
      <c r="P24" s="24">
        <v>4.7189999999999996E-2</v>
      </c>
      <c r="Q24" s="23" t="s">
        <v>265</v>
      </c>
      <c r="R24" s="68">
        <v>0.13920108805199999</v>
      </c>
      <c r="S24" s="68">
        <f t="shared" si="27"/>
        <v>0.186391088052</v>
      </c>
      <c r="T24" s="33">
        <v>0.13</v>
      </c>
      <c r="U24" s="107"/>
      <c r="V24" s="68">
        <v>0.33</v>
      </c>
      <c r="W24" s="23" t="s">
        <v>265</v>
      </c>
      <c r="X24" s="68">
        <v>0.13920108805199999</v>
      </c>
      <c r="Y24" s="68">
        <f t="shared" ref="Y24:Y88" si="29">IF(ISNUMBER(V24),V24,0)+IF(ISNUMBER(W24),W24,0)+IF(ISNUMBER(X24),X24,0)</f>
        <v>0.469201088052</v>
      </c>
      <c r="Z24" s="33">
        <v>0.23</v>
      </c>
      <c r="AA24" s="107"/>
      <c r="AB24" s="24">
        <v>0.25656000000000001</v>
      </c>
      <c r="AC24" s="23" t="s">
        <v>265</v>
      </c>
      <c r="AD24" s="24">
        <v>0.16325963960000001</v>
      </c>
      <c r="AE24" s="68">
        <f t="shared" ref="AE24:AE88" si="30">IF(ISNUMBER(AB24),AB24,0)+IF(ISNUMBER(AC24),AC24,0)+IF(ISNUMBER(AD24),AD24,0)</f>
        <v>0.41981963960000002</v>
      </c>
      <c r="AF24" s="68">
        <f t="shared" si="14"/>
        <v>0.21410801619600001</v>
      </c>
      <c r="AG24" s="74">
        <v>0.23</v>
      </c>
      <c r="AH24" s="107"/>
      <c r="AI24" s="24">
        <v>1.1499999999999999</v>
      </c>
      <c r="AJ24" s="23" t="s">
        <v>265</v>
      </c>
      <c r="AK24" s="68">
        <v>3.1554006000000001</v>
      </c>
      <c r="AL24" s="68">
        <f t="shared" ref="AL24:AL88" si="31">IF(ISNUMBER(AI24),AI24,0)+IF(ISNUMBER(AJ24),AJ24,0)+IF(ISNUMBER(AK24),AK24,0)</f>
        <v>4.3054006000000005</v>
      </c>
      <c r="AM24" s="74">
        <v>0.23</v>
      </c>
      <c r="AN24" s="107"/>
      <c r="AO24" s="24">
        <v>7.9900000000000006E-3</v>
      </c>
      <c r="AP24" s="23" t="s">
        <v>265</v>
      </c>
      <c r="AQ24" s="68">
        <v>0.16325963960000001</v>
      </c>
      <c r="AR24" s="68">
        <f t="shared" ref="AR24:AR88" si="32">IF(ISNUMBER(AO24),AO24,0)+IF(ISNUMBER(AP24),AP24,0)+IF(ISNUMBER(AQ24),AQ24,0)</f>
        <v>0.1712496396</v>
      </c>
      <c r="AS24" s="74">
        <v>0.23</v>
      </c>
      <c r="AT24" s="107"/>
      <c r="AU24" s="68">
        <v>1.5650000000000001E-2</v>
      </c>
      <c r="AV24" s="23" t="s">
        <v>265</v>
      </c>
      <c r="AW24" s="68">
        <v>0.174137616</v>
      </c>
      <c r="AX24" s="68">
        <f t="shared" ref="AX24:AX88" si="33">IF(ISNUMBER(AU24),AU24,0)+IF(ISNUMBER(AV24),AV24,0)+IF(ISNUMBER(AW24),AW24,0)</f>
        <v>0.18978761599999999</v>
      </c>
      <c r="AY24" s="74">
        <v>0.13</v>
      </c>
      <c r="AZ24" s="107"/>
      <c r="BA24" s="68">
        <v>2.9920000000000002E-2</v>
      </c>
      <c r="BB24" s="23" t="s">
        <v>265</v>
      </c>
      <c r="BC24" s="68">
        <v>0.174137616</v>
      </c>
      <c r="BD24" s="68">
        <f t="shared" ref="BD24:BD88" si="34">IF(ISNUMBER(BA24),BA24,0)+IF(ISNUMBER(BB24),BB24,0)+IF(ISNUMBER(BC24),BC24,0)</f>
        <v>0.204057616</v>
      </c>
      <c r="BE24" s="74">
        <v>0.13</v>
      </c>
      <c r="BF24" s="107"/>
      <c r="BG24" s="19">
        <v>4.2599999999999999E-3</v>
      </c>
      <c r="BH24" s="23" t="s">
        <v>265</v>
      </c>
      <c r="BI24" s="68">
        <v>0.1516448406</v>
      </c>
      <c r="BJ24" s="68">
        <f t="shared" ref="BJ24:BJ88" si="35">IF(ISNUMBER(BG24),BG24,0)+IF(ISNUMBER(BH24),BH24,0)+IF(ISNUMBER(BI24),BI24,0)</f>
        <v>0.15590484059999998</v>
      </c>
      <c r="BK24" s="74">
        <v>0.23</v>
      </c>
      <c r="BL24" s="107"/>
      <c r="BM24" s="19">
        <v>4.2599999999999999E-3</v>
      </c>
      <c r="BN24" s="23" t="s">
        <v>265</v>
      </c>
      <c r="BO24" s="68">
        <v>0.12743487482000002</v>
      </c>
      <c r="BP24" s="68">
        <f t="shared" ref="BP24:BP88" si="36">IF(ISNUMBER(BM24),BM24,0)+IF(ISNUMBER(BN24),BN24,0)+IF(ISNUMBER(BO24),BO24,0)</f>
        <v>0.13169487482000003</v>
      </c>
      <c r="BQ24" s="74">
        <v>0.23</v>
      </c>
      <c r="BR24" s="107"/>
      <c r="BS24" s="197"/>
      <c r="BT24" s="198"/>
      <c r="BU24" s="198"/>
      <c r="BV24" s="198"/>
      <c r="BW24" s="198"/>
      <c r="BX24" s="107"/>
      <c r="BY24" s="68">
        <v>0.307</v>
      </c>
      <c r="BZ24" s="23" t="s">
        <v>265</v>
      </c>
      <c r="CA24" s="68">
        <v>3.1554006000000001</v>
      </c>
      <c r="CB24" s="68">
        <f t="shared" ref="CB24:CB88" si="37">IF(ISNUMBER(BY24),BY24,0)+IF(ISNUMBER(BZ24),BZ24,0)+IF(ISNUMBER(CA24),CA24,0)</f>
        <v>3.4624006000000001</v>
      </c>
      <c r="CC24" s="74">
        <v>0.23</v>
      </c>
      <c r="CD24" s="107"/>
      <c r="CE24" s="68">
        <v>1</v>
      </c>
      <c r="CF24" s="23" t="s">
        <v>265</v>
      </c>
      <c r="CG24" s="23" t="s">
        <v>265</v>
      </c>
      <c r="CH24" s="23">
        <f t="shared" ref="CH24:CH88" si="38">IF(ISNUMBER(CE24),CE24,0)+IF(ISNUMBER(CF24),CF24,0)+IF(ISNUMBER(CG24),CG24,0)</f>
        <v>1</v>
      </c>
      <c r="CI24" s="74">
        <v>0.23</v>
      </c>
    </row>
    <row r="25" spans="1:87" ht="14.25" thickTop="1" thickBot="1" x14ac:dyDescent="0.25">
      <c r="A25" s="300"/>
      <c r="B25" s="196">
        <v>45136</v>
      </c>
      <c r="C25" s="196">
        <v>45194</v>
      </c>
      <c r="D25" s="24">
        <v>0.46035999999999999</v>
      </c>
      <c r="E25" s="23" t="s">
        <v>265</v>
      </c>
      <c r="F25" s="25">
        <v>0.12777145088399999</v>
      </c>
      <c r="G25" s="26">
        <f t="shared" si="25"/>
        <v>0.58813145088399998</v>
      </c>
      <c r="H25" s="33">
        <v>0.23</v>
      </c>
      <c r="I25" s="107"/>
      <c r="J25" s="24">
        <v>0.32353999999999999</v>
      </c>
      <c r="K25" s="68" t="s">
        <v>265</v>
      </c>
      <c r="L25" s="25">
        <v>0.13920108805199999</v>
      </c>
      <c r="M25" s="26">
        <f t="shared" si="28"/>
        <v>0.46274108805199998</v>
      </c>
      <c r="N25" s="33">
        <v>0.23</v>
      </c>
      <c r="O25" s="107"/>
      <c r="P25" s="24">
        <v>4.7189999999999996E-2</v>
      </c>
      <c r="Q25" s="23" t="s">
        <v>265</v>
      </c>
      <c r="R25" s="25">
        <v>0.13920108805199999</v>
      </c>
      <c r="S25" s="25">
        <f t="shared" si="27"/>
        <v>0.186391088052</v>
      </c>
      <c r="T25" s="33">
        <v>0.13</v>
      </c>
      <c r="U25" s="107"/>
      <c r="V25" s="68">
        <v>0.33</v>
      </c>
      <c r="W25" s="23" t="s">
        <v>265</v>
      </c>
      <c r="X25" s="25">
        <v>0.13920108805199999</v>
      </c>
      <c r="Y25" s="25">
        <f t="shared" si="29"/>
        <v>0.469201088052</v>
      </c>
      <c r="Z25" s="33">
        <v>0.23</v>
      </c>
      <c r="AA25" s="107"/>
      <c r="AB25" s="24">
        <v>0.25656000000000001</v>
      </c>
      <c r="AC25" s="23" t="s">
        <v>265</v>
      </c>
      <c r="AD25" s="25">
        <v>0.16325963960000001</v>
      </c>
      <c r="AE25" s="26">
        <f t="shared" si="30"/>
        <v>0.41981963960000002</v>
      </c>
      <c r="AF25" s="26">
        <f t="shared" ref="AF25:AF89" si="39">+AE25*0.51</f>
        <v>0.21410801619600001</v>
      </c>
      <c r="AG25" s="74">
        <v>0.23</v>
      </c>
      <c r="AH25" s="107"/>
      <c r="AI25" s="24">
        <v>1.1499999999999999</v>
      </c>
      <c r="AJ25" s="23" t="s">
        <v>265</v>
      </c>
      <c r="AK25" s="25">
        <v>3.1554006000000001</v>
      </c>
      <c r="AL25" s="25">
        <f t="shared" si="31"/>
        <v>4.3054006000000005</v>
      </c>
      <c r="AM25" s="74">
        <v>0.23</v>
      </c>
      <c r="AN25" s="107"/>
      <c r="AO25" s="24">
        <v>7.9900000000000006E-3</v>
      </c>
      <c r="AP25" s="23" t="s">
        <v>265</v>
      </c>
      <c r="AQ25" s="25">
        <v>0.16325963960000001</v>
      </c>
      <c r="AR25" s="25">
        <f t="shared" si="32"/>
        <v>0.1712496396</v>
      </c>
      <c r="AS25" s="74">
        <v>0.23</v>
      </c>
      <c r="AT25" s="107"/>
      <c r="AU25" s="68">
        <v>1.5650000000000001E-2</v>
      </c>
      <c r="AV25" s="23" t="s">
        <v>265</v>
      </c>
      <c r="AW25" s="25">
        <v>0.174137616</v>
      </c>
      <c r="AX25" s="25">
        <f t="shared" si="33"/>
        <v>0.18978761599999999</v>
      </c>
      <c r="AY25" s="74">
        <v>0.13</v>
      </c>
      <c r="AZ25" s="107"/>
      <c r="BA25" s="68">
        <v>2.9920000000000002E-2</v>
      </c>
      <c r="BB25" s="23" t="s">
        <v>265</v>
      </c>
      <c r="BC25" s="25">
        <v>0.174137616</v>
      </c>
      <c r="BD25" s="25">
        <f t="shared" si="34"/>
        <v>0.204057616</v>
      </c>
      <c r="BE25" s="74">
        <v>0.13</v>
      </c>
      <c r="BF25" s="107"/>
      <c r="BG25" s="19">
        <v>4.2599999999999999E-3</v>
      </c>
      <c r="BH25" s="23" t="s">
        <v>265</v>
      </c>
      <c r="BI25" s="25">
        <v>0.1516448406</v>
      </c>
      <c r="BJ25" s="25">
        <f t="shared" si="35"/>
        <v>0.15590484059999998</v>
      </c>
      <c r="BK25" s="74">
        <v>0.23</v>
      </c>
      <c r="BL25" s="107"/>
      <c r="BM25" s="19">
        <v>4.2599999999999999E-3</v>
      </c>
      <c r="BN25" s="23" t="s">
        <v>265</v>
      </c>
      <c r="BO25" s="25">
        <f>127.43487482/1000</f>
        <v>0.12743487482000002</v>
      </c>
      <c r="BP25" s="25">
        <f t="shared" si="36"/>
        <v>0.13169487482000003</v>
      </c>
      <c r="BQ25" s="74">
        <v>0.23</v>
      </c>
      <c r="BR25" s="107"/>
      <c r="BS25" s="197"/>
      <c r="BT25" s="198"/>
      <c r="BU25" s="198"/>
      <c r="BV25" s="198"/>
      <c r="BW25" s="198"/>
      <c r="BX25" s="107"/>
      <c r="BY25" s="68">
        <v>0.307</v>
      </c>
      <c r="BZ25" s="23" t="s">
        <v>265</v>
      </c>
      <c r="CA25" s="25">
        <v>3.1554006000000001</v>
      </c>
      <c r="CB25" s="25">
        <f t="shared" si="37"/>
        <v>3.4624006000000001</v>
      </c>
      <c r="CC25" s="74">
        <v>0.23</v>
      </c>
      <c r="CD25" s="107"/>
      <c r="CE25" s="68">
        <v>1</v>
      </c>
      <c r="CF25" s="23" t="s">
        <v>265</v>
      </c>
      <c r="CG25" s="23" t="s">
        <v>265</v>
      </c>
      <c r="CH25" s="23">
        <f t="shared" si="38"/>
        <v>1</v>
      </c>
      <c r="CI25" s="74">
        <v>0.23</v>
      </c>
    </row>
    <row r="26" spans="1:87" ht="14.25" thickTop="1" thickBot="1" x14ac:dyDescent="0.25">
      <c r="A26" s="300"/>
      <c r="B26" s="196">
        <v>45111</v>
      </c>
      <c r="C26" s="196">
        <v>45135</v>
      </c>
      <c r="D26" s="24">
        <v>0.46035999999999999</v>
      </c>
      <c r="E26" s="23" t="s">
        <v>265</v>
      </c>
      <c r="F26" s="25">
        <v>0.10941421490999999</v>
      </c>
      <c r="G26" s="26">
        <f t="shared" si="25"/>
        <v>0.56977421491000002</v>
      </c>
      <c r="H26" s="33">
        <v>0.23</v>
      </c>
      <c r="I26" s="107"/>
      <c r="J26" s="24">
        <v>0.32353999999999999</v>
      </c>
      <c r="K26" s="68" t="s">
        <v>265</v>
      </c>
      <c r="L26" s="25">
        <v>0.11920172822999998</v>
      </c>
      <c r="M26" s="26">
        <f t="shared" si="28"/>
        <v>0.44274172822999996</v>
      </c>
      <c r="N26" s="33">
        <v>0.23</v>
      </c>
      <c r="O26" s="107"/>
      <c r="P26" s="24">
        <v>4.7189999999999996E-2</v>
      </c>
      <c r="Q26" s="23" t="s">
        <v>265</v>
      </c>
      <c r="R26" s="25">
        <v>0.11920172822999998</v>
      </c>
      <c r="S26" s="25">
        <f t="shared" si="27"/>
        <v>0.16639172822999998</v>
      </c>
      <c r="T26" s="33">
        <v>0.13</v>
      </c>
      <c r="U26" s="107"/>
      <c r="V26" s="68">
        <v>0.33</v>
      </c>
      <c r="W26" s="23" t="s">
        <v>265</v>
      </c>
      <c r="X26" s="25">
        <v>0.11920172822999998</v>
      </c>
      <c r="Y26" s="25">
        <f t="shared" si="29"/>
        <v>0.44920172822999999</v>
      </c>
      <c r="Z26" s="33">
        <v>0.23</v>
      </c>
      <c r="AA26" s="107"/>
      <c r="AB26" s="24">
        <v>0.25656000000000001</v>
      </c>
      <c r="AC26" s="23" t="s">
        <v>265</v>
      </c>
      <c r="AD26" s="25">
        <v>0.13980372900000002</v>
      </c>
      <c r="AE26" s="26">
        <f t="shared" si="30"/>
        <v>0.39636372900000005</v>
      </c>
      <c r="AF26" s="26">
        <f t="shared" si="39"/>
        <v>0.20214550179000004</v>
      </c>
      <c r="AG26" s="74">
        <v>0.23</v>
      </c>
      <c r="AH26" s="107"/>
      <c r="AI26" s="24">
        <v>1.1499999999999999</v>
      </c>
      <c r="AJ26" s="23" t="s">
        <v>265</v>
      </c>
      <c r="AK26" s="25">
        <v>2.7020564999999999</v>
      </c>
      <c r="AL26" s="25">
        <f t="shared" si="31"/>
        <v>3.8520564999999998</v>
      </c>
      <c r="AM26" s="74">
        <v>0.23</v>
      </c>
      <c r="AN26" s="107"/>
      <c r="AO26" s="24">
        <v>7.9900000000000006E-3</v>
      </c>
      <c r="AP26" s="23" t="s">
        <v>265</v>
      </c>
      <c r="AQ26" s="25">
        <v>0.13980372900000002</v>
      </c>
      <c r="AR26" s="25">
        <f t="shared" si="32"/>
        <v>0.14779372900000001</v>
      </c>
      <c r="AS26" s="74">
        <v>0.23</v>
      </c>
      <c r="AT26" s="107"/>
      <c r="AU26" s="68">
        <v>1.5650000000000001E-2</v>
      </c>
      <c r="AV26" s="23" t="s">
        <v>265</v>
      </c>
      <c r="AW26" s="25">
        <v>0.14911884</v>
      </c>
      <c r="AX26" s="25">
        <f t="shared" si="33"/>
        <v>0.16476884</v>
      </c>
      <c r="AY26" s="74">
        <v>0.13</v>
      </c>
      <c r="AZ26" s="107"/>
      <c r="BA26" s="68">
        <v>2.9920000000000002E-2</v>
      </c>
      <c r="BB26" s="23" t="s">
        <v>265</v>
      </c>
      <c r="BC26" s="25">
        <v>0.14911884</v>
      </c>
      <c r="BD26" s="25">
        <f t="shared" si="34"/>
        <v>0.17903884</v>
      </c>
      <c r="BE26" s="74">
        <v>0.13</v>
      </c>
      <c r="BF26" s="107"/>
      <c r="BG26" s="19">
        <v>4.2599999999999999E-3</v>
      </c>
      <c r="BH26" s="23" t="s">
        <v>265</v>
      </c>
      <c r="BI26" s="25">
        <v>0.1298576565</v>
      </c>
      <c r="BJ26" s="25">
        <f t="shared" si="35"/>
        <v>0.13411765650000002</v>
      </c>
      <c r="BK26" s="74">
        <v>0.23</v>
      </c>
      <c r="BL26" s="107"/>
      <c r="BM26" s="19">
        <v>4.2599999999999999E-3</v>
      </c>
      <c r="BN26" s="23" t="s">
        <v>265</v>
      </c>
      <c r="BO26" s="25">
        <f>109.12599555/1000</f>
        <v>0.10912599554999999</v>
      </c>
      <c r="BP26" s="25">
        <f t="shared" si="36"/>
        <v>0.11338599554999999</v>
      </c>
      <c r="BQ26" s="74">
        <v>0.23</v>
      </c>
      <c r="BR26" s="107"/>
      <c r="BS26" s="197"/>
      <c r="BT26" s="198"/>
      <c r="BU26" s="198"/>
      <c r="BV26" s="198"/>
      <c r="BW26" s="198"/>
      <c r="BX26" s="107"/>
      <c r="BY26" s="68">
        <v>0.307</v>
      </c>
      <c r="BZ26" s="23" t="s">
        <v>265</v>
      </c>
      <c r="CA26" s="25">
        <v>2.7020564999999999</v>
      </c>
      <c r="CB26" s="25">
        <f t="shared" si="37"/>
        <v>3.0090564999999998</v>
      </c>
      <c r="CC26" s="74">
        <v>0.23</v>
      </c>
      <c r="CD26" s="107"/>
      <c r="CE26" s="68">
        <v>1</v>
      </c>
      <c r="CF26" s="23" t="s">
        <v>265</v>
      </c>
      <c r="CG26" s="23" t="s">
        <v>265</v>
      </c>
      <c r="CH26" s="23">
        <f t="shared" si="38"/>
        <v>1</v>
      </c>
      <c r="CI26" s="74">
        <v>0.23</v>
      </c>
    </row>
    <row r="27" spans="1:87" ht="14.25" thickTop="1" thickBot="1" x14ac:dyDescent="0.25">
      <c r="A27" s="300"/>
      <c r="B27" s="196">
        <v>45083</v>
      </c>
      <c r="C27" s="196">
        <v>45110</v>
      </c>
      <c r="D27" s="24">
        <v>0.46035999999999999</v>
      </c>
      <c r="E27" s="23" t="s">
        <v>265</v>
      </c>
      <c r="F27" s="25">
        <v>9.1056978935999996E-2</v>
      </c>
      <c r="G27" s="26">
        <f t="shared" ref="G27:G91" si="40">IF(ISNUMBER(D27),D27,0)+IF(ISNUMBER(E27),E27,0)+IF(ISNUMBER(F27),F27,0)</f>
        <v>0.55141697893599995</v>
      </c>
      <c r="H27" s="33">
        <v>0.23</v>
      </c>
      <c r="I27" s="107"/>
      <c r="J27" s="24">
        <v>0.32353999999999999</v>
      </c>
      <c r="K27" s="68" t="s">
        <v>265</v>
      </c>
      <c r="L27" s="25">
        <v>9.9201999999999999E-2</v>
      </c>
      <c r="M27" s="26">
        <f t="shared" si="28"/>
        <v>0.42274200000000001</v>
      </c>
      <c r="N27" s="33">
        <v>0.23</v>
      </c>
      <c r="O27" s="107"/>
      <c r="P27" s="24">
        <v>4.7189999999999996E-2</v>
      </c>
      <c r="Q27" s="23" t="s">
        <v>265</v>
      </c>
      <c r="R27" s="25">
        <v>9.9201999999999999E-2</v>
      </c>
      <c r="S27" s="25">
        <f t="shared" si="27"/>
        <v>0.14639199999999999</v>
      </c>
      <c r="T27" s="33">
        <v>0.13</v>
      </c>
      <c r="U27" s="107"/>
      <c r="V27" s="68">
        <v>0.33</v>
      </c>
      <c r="W27" s="23" t="s">
        <v>265</v>
      </c>
      <c r="X27" s="25">
        <v>9.9201999999999999E-2</v>
      </c>
      <c r="Y27" s="25">
        <f t="shared" si="29"/>
        <v>0.42920200000000003</v>
      </c>
      <c r="Z27" s="33">
        <v>0.23</v>
      </c>
      <c r="AA27" s="107"/>
      <c r="AB27" s="24">
        <v>0.25656000000000001</v>
      </c>
      <c r="AC27" s="23" t="s">
        <v>265</v>
      </c>
      <c r="AD27" s="25">
        <v>0.11634799999999999</v>
      </c>
      <c r="AE27" s="26">
        <f t="shared" si="30"/>
        <v>0.37290800000000002</v>
      </c>
      <c r="AF27" s="26">
        <f>+AE27*0.51</f>
        <v>0.19018308</v>
      </c>
      <c r="AG27" s="74">
        <v>0.23</v>
      </c>
      <c r="AH27" s="107"/>
      <c r="AI27" s="24">
        <v>1.1499999999999999</v>
      </c>
      <c r="AJ27" s="23" t="s">
        <v>265</v>
      </c>
      <c r="AK27" s="25">
        <v>2.2490000000000001</v>
      </c>
      <c r="AL27" s="25">
        <f t="shared" si="31"/>
        <v>3.399</v>
      </c>
      <c r="AM27" s="74">
        <v>0.23</v>
      </c>
      <c r="AN27" s="107"/>
      <c r="AO27" s="24">
        <v>7.9900000000000006E-3</v>
      </c>
      <c r="AP27" s="23" t="s">
        <v>265</v>
      </c>
      <c r="AQ27" s="25">
        <v>0.11634799999999999</v>
      </c>
      <c r="AR27" s="25">
        <f t="shared" si="32"/>
        <v>0.12433799999999999</v>
      </c>
      <c r="AS27" s="74">
        <v>0.23</v>
      </c>
      <c r="AT27" s="107"/>
      <c r="AU27" s="68">
        <v>1.5650000000000001E-2</v>
      </c>
      <c r="AV27" s="23" t="s">
        <v>265</v>
      </c>
      <c r="AW27" s="25">
        <v>0.1241</v>
      </c>
      <c r="AX27" s="25">
        <f t="shared" si="33"/>
        <v>0.13975000000000001</v>
      </c>
      <c r="AY27" s="74">
        <v>0.13</v>
      </c>
      <c r="AZ27" s="107"/>
      <c r="BA27" s="68">
        <v>2.9920000000000002E-2</v>
      </c>
      <c r="BB27" s="23" t="s">
        <v>265</v>
      </c>
      <c r="BC27" s="25">
        <v>0.1241</v>
      </c>
      <c r="BD27" s="25">
        <f t="shared" si="34"/>
        <v>0.15401999999999999</v>
      </c>
      <c r="BE27" s="74">
        <v>0.13</v>
      </c>
      <c r="BF27" s="107"/>
      <c r="BG27" s="19">
        <v>4.2599999999999999E-3</v>
      </c>
      <c r="BH27" s="23" t="s">
        <v>265</v>
      </c>
      <c r="BI27" s="25">
        <v>0.10807047240000001</v>
      </c>
      <c r="BJ27" s="25">
        <f t="shared" si="35"/>
        <v>0.11233047240000001</v>
      </c>
      <c r="BK27" s="74">
        <v>0.23</v>
      </c>
      <c r="BL27" s="107"/>
      <c r="BM27" s="19">
        <v>4.2599999999999999E-3</v>
      </c>
      <c r="BN27" s="23" t="s">
        <v>265</v>
      </c>
      <c r="BO27" s="25">
        <f>90.81711628/1000</f>
        <v>9.0817116279999999E-2</v>
      </c>
      <c r="BP27" s="25">
        <f t="shared" si="36"/>
        <v>9.5077116279999999E-2</v>
      </c>
      <c r="BQ27" s="74">
        <v>0.23</v>
      </c>
      <c r="BR27" s="107"/>
      <c r="BS27" s="197"/>
      <c r="BT27" s="198"/>
      <c r="BU27" s="198"/>
      <c r="BV27" s="198"/>
      <c r="BW27" s="198"/>
      <c r="BX27" s="107"/>
      <c r="BY27" s="68">
        <v>0.307</v>
      </c>
      <c r="BZ27" s="23" t="s">
        <v>265</v>
      </c>
      <c r="CA27" s="25">
        <v>2.2490000000000001</v>
      </c>
      <c r="CB27" s="25">
        <f t="shared" si="37"/>
        <v>2.556</v>
      </c>
      <c r="CC27" s="74">
        <v>0.23</v>
      </c>
      <c r="CD27" s="107"/>
      <c r="CE27" s="68">
        <v>1</v>
      </c>
      <c r="CF27" s="23" t="s">
        <v>265</v>
      </c>
      <c r="CG27" s="23" t="s">
        <v>265</v>
      </c>
      <c r="CH27" s="23">
        <f t="shared" si="38"/>
        <v>1</v>
      </c>
      <c r="CI27" s="74">
        <v>0.23</v>
      </c>
    </row>
    <row r="28" spans="1:87" ht="14.25" thickTop="1" thickBot="1" x14ac:dyDescent="0.25">
      <c r="A28" s="300"/>
      <c r="B28" s="196">
        <v>45047</v>
      </c>
      <c r="C28" s="196">
        <v>45082</v>
      </c>
      <c r="D28" s="25">
        <v>0.46035999999999999</v>
      </c>
      <c r="E28" s="23" t="s">
        <v>265</v>
      </c>
      <c r="F28" s="25">
        <v>7.2697471308E-2</v>
      </c>
      <c r="G28" s="26">
        <f t="shared" si="40"/>
        <v>0.53305747130799996</v>
      </c>
      <c r="H28" s="33">
        <v>0.23</v>
      </c>
      <c r="I28" s="107"/>
      <c r="J28" s="25">
        <v>0.32353999999999999</v>
      </c>
      <c r="K28" s="68" t="s">
        <v>265</v>
      </c>
      <c r="L28" s="25">
        <v>7.9200533724000002E-2</v>
      </c>
      <c r="M28" s="26">
        <f t="shared" si="28"/>
        <v>0.40274053372399998</v>
      </c>
      <c r="N28" s="33">
        <v>0.23</v>
      </c>
      <c r="O28" s="107"/>
      <c r="P28" s="24">
        <v>4.7189999999999996E-2</v>
      </c>
      <c r="Q28" s="23" t="s">
        <v>265</v>
      </c>
      <c r="R28" s="25">
        <v>7.9200533724000002E-2</v>
      </c>
      <c r="S28" s="25">
        <f t="shared" si="27"/>
        <v>0.126390533724</v>
      </c>
      <c r="T28" s="33">
        <v>0.13</v>
      </c>
      <c r="U28" s="107"/>
      <c r="V28" s="68">
        <v>0.33</v>
      </c>
      <c r="W28" s="23" t="s">
        <v>265</v>
      </c>
      <c r="X28" s="25">
        <v>7.9200533724000002E-2</v>
      </c>
      <c r="Y28" s="25">
        <f t="shared" si="29"/>
        <v>0.409200533724</v>
      </c>
      <c r="Z28" s="33">
        <v>0.23</v>
      </c>
      <c r="AA28" s="107"/>
      <c r="AB28" s="24">
        <v>0.25656000000000001</v>
      </c>
      <c r="AC28" s="23" t="s">
        <v>265</v>
      </c>
      <c r="AD28" s="25">
        <v>9.2889005199999999E-2</v>
      </c>
      <c r="AE28" s="26">
        <f t="shared" si="30"/>
        <v>0.3494490052</v>
      </c>
      <c r="AF28" s="26">
        <f t="shared" si="39"/>
        <v>0.178218992652</v>
      </c>
      <c r="AG28" s="74">
        <v>0.23</v>
      </c>
      <c r="AH28" s="107"/>
      <c r="AI28" s="24">
        <v>1.1499999999999999</v>
      </c>
      <c r="AJ28" s="23" t="s">
        <v>265</v>
      </c>
      <c r="AK28" s="25">
        <v>1.7953121999999999</v>
      </c>
      <c r="AL28" s="25">
        <f t="shared" si="31"/>
        <v>2.9453122</v>
      </c>
      <c r="AM28" s="74">
        <v>0.23</v>
      </c>
      <c r="AN28" s="107"/>
      <c r="AO28" s="24">
        <v>7.9900000000000006E-3</v>
      </c>
      <c r="AP28" s="23" t="s">
        <v>265</v>
      </c>
      <c r="AQ28" s="25">
        <v>9.2889005199999999E-2</v>
      </c>
      <c r="AR28" s="25">
        <f t="shared" si="32"/>
        <v>0.1008790052</v>
      </c>
      <c r="AS28" s="74">
        <v>0.23</v>
      </c>
      <c r="AT28" s="107"/>
      <c r="AU28" s="68">
        <v>1.5650000000000001E-2</v>
      </c>
      <c r="AV28" s="23" t="s">
        <v>265</v>
      </c>
      <c r="AW28" s="25">
        <v>9.9078191999999995E-2</v>
      </c>
      <c r="AX28" s="25">
        <f t="shared" si="33"/>
        <v>0.11472819199999999</v>
      </c>
      <c r="AY28" s="74">
        <v>0.13</v>
      </c>
      <c r="AZ28" s="107"/>
      <c r="BA28" s="68">
        <v>2.9920000000000002E-2</v>
      </c>
      <c r="BB28" s="23" t="s">
        <v>265</v>
      </c>
      <c r="BC28" s="25">
        <v>9.9078191999999995E-2</v>
      </c>
      <c r="BD28" s="25">
        <f t="shared" si="34"/>
        <v>0.12899819200000001</v>
      </c>
      <c r="BE28" s="74">
        <v>0.13</v>
      </c>
      <c r="BF28" s="107"/>
      <c r="BG28" s="19">
        <v>4.2599999999999999E-3</v>
      </c>
      <c r="BH28" s="23" t="s">
        <v>265</v>
      </c>
      <c r="BI28" s="25">
        <v>8.6280592200000006E-2</v>
      </c>
      <c r="BJ28" s="25">
        <f t="shared" si="35"/>
        <v>9.0540592200000006E-2</v>
      </c>
      <c r="BK28" s="74">
        <v>0.23</v>
      </c>
      <c r="BL28" s="107"/>
      <c r="BM28" s="19">
        <v>4.2599999999999999E-3</v>
      </c>
      <c r="BN28" s="23" t="s">
        <v>265</v>
      </c>
      <c r="BO28" s="25">
        <f>72.50597134/1000</f>
        <v>7.2505971340000003E-2</v>
      </c>
      <c r="BP28" s="25">
        <f t="shared" si="36"/>
        <v>7.6765971340000003E-2</v>
      </c>
      <c r="BQ28" s="74">
        <v>0.23</v>
      </c>
      <c r="BR28" s="107"/>
      <c r="BS28" s="197"/>
      <c r="BT28" s="198"/>
      <c r="BU28" s="198"/>
      <c r="BV28" s="198"/>
      <c r="BW28" s="198"/>
      <c r="BX28" s="107"/>
      <c r="BY28" s="68">
        <v>0.307</v>
      </c>
      <c r="BZ28" s="23" t="s">
        <v>265</v>
      </c>
      <c r="CA28" s="25">
        <v>1.7953122000000001</v>
      </c>
      <c r="CB28" s="25">
        <f t="shared" si="37"/>
        <v>2.1023122000000001</v>
      </c>
      <c r="CC28" s="74">
        <v>0.23</v>
      </c>
      <c r="CD28" s="107"/>
      <c r="CE28" s="68">
        <v>1</v>
      </c>
      <c r="CF28" s="23" t="s">
        <v>265</v>
      </c>
      <c r="CG28" s="23" t="s">
        <v>265</v>
      </c>
      <c r="CH28" s="23">
        <f t="shared" si="38"/>
        <v>1</v>
      </c>
      <c r="CI28" s="74">
        <v>0.23</v>
      </c>
    </row>
    <row r="29" spans="1:87" ht="14.25" thickTop="1" thickBot="1" x14ac:dyDescent="0.25">
      <c r="A29" s="300"/>
      <c r="B29" s="196">
        <v>45034</v>
      </c>
      <c r="C29" s="196">
        <v>45046</v>
      </c>
      <c r="D29" s="24">
        <v>0.45983000000000002</v>
      </c>
      <c r="E29" s="23" t="s">
        <v>265</v>
      </c>
      <c r="F29" s="68">
        <v>5.4340235333999995E-2</v>
      </c>
      <c r="G29" s="68">
        <f t="shared" si="40"/>
        <v>0.51417023533399997</v>
      </c>
      <c r="H29" s="33">
        <v>0.23</v>
      </c>
      <c r="I29" s="107"/>
      <c r="J29" s="25">
        <v>0.32146999999999998</v>
      </c>
      <c r="K29" s="68" t="s">
        <v>265</v>
      </c>
      <c r="L29" s="68">
        <v>5.9201173901999998E-2</v>
      </c>
      <c r="M29" s="26">
        <f t="shared" si="28"/>
        <v>0.380671173902</v>
      </c>
      <c r="N29" s="33">
        <v>0.23</v>
      </c>
      <c r="O29" s="107"/>
      <c r="P29" s="24">
        <v>4.7189999999999996E-2</v>
      </c>
      <c r="Q29" s="23" t="s">
        <v>265</v>
      </c>
      <c r="R29" s="68">
        <v>5.9201173901999998E-2</v>
      </c>
      <c r="S29" s="68">
        <f t="shared" si="27"/>
        <v>0.10639117390199999</v>
      </c>
      <c r="T29" s="33">
        <v>0.13</v>
      </c>
      <c r="U29" s="107"/>
      <c r="V29" s="68">
        <v>0.33</v>
      </c>
      <c r="W29" s="23" t="s">
        <v>265</v>
      </c>
      <c r="X29" s="68">
        <v>5.9201173901999998E-2</v>
      </c>
      <c r="Y29" s="68">
        <f t="shared" si="29"/>
        <v>0.38920117390200004</v>
      </c>
      <c r="Z29" s="33">
        <v>0.23</v>
      </c>
      <c r="AA29" s="107"/>
      <c r="AB29" s="24">
        <v>0.25656000000000001</v>
      </c>
      <c r="AC29" s="23" t="s">
        <v>265</v>
      </c>
      <c r="AD29" s="24">
        <v>6.9433094600000009E-2</v>
      </c>
      <c r="AE29" s="68">
        <f t="shared" si="30"/>
        <v>0.32599309460000003</v>
      </c>
      <c r="AF29" s="68">
        <f t="shared" si="39"/>
        <v>0.16625647824600001</v>
      </c>
      <c r="AG29" s="74">
        <v>0.23</v>
      </c>
      <c r="AH29" s="107"/>
      <c r="AI29" s="24">
        <v>1.1499999999999999</v>
      </c>
      <c r="AJ29" s="23" t="s">
        <v>265</v>
      </c>
      <c r="AK29" s="24">
        <v>1.3419700000000001</v>
      </c>
      <c r="AL29" s="68">
        <f t="shared" si="31"/>
        <v>2.4919700000000002</v>
      </c>
      <c r="AM29" s="74">
        <v>0.23</v>
      </c>
      <c r="AN29" s="107"/>
      <c r="AO29" s="24">
        <v>7.9900000000000006E-3</v>
      </c>
      <c r="AP29" s="23" t="s">
        <v>265</v>
      </c>
      <c r="AQ29" s="24">
        <v>6.9433094600000009E-2</v>
      </c>
      <c r="AR29" s="68">
        <f t="shared" si="32"/>
        <v>7.7423094600000006E-2</v>
      </c>
      <c r="AS29" s="74">
        <v>0.23</v>
      </c>
      <c r="AT29" s="107"/>
      <c r="AU29" s="68">
        <v>1.5650000000000001E-2</v>
      </c>
      <c r="AV29" s="23" t="s">
        <v>265</v>
      </c>
      <c r="AW29" s="68">
        <v>7.4059416000000003E-2</v>
      </c>
      <c r="AX29" s="68">
        <f t="shared" si="33"/>
        <v>8.9709416E-2</v>
      </c>
      <c r="AY29" s="74">
        <v>0.13</v>
      </c>
      <c r="AZ29" s="107"/>
      <c r="BA29" s="68">
        <v>2.9920000000000002E-2</v>
      </c>
      <c r="BB29" s="23" t="s">
        <v>265</v>
      </c>
      <c r="BC29" s="68">
        <v>7.4059416000000003E-2</v>
      </c>
      <c r="BD29" s="68">
        <f t="shared" si="34"/>
        <v>0.10397941600000001</v>
      </c>
      <c r="BE29" s="74">
        <v>0.13</v>
      </c>
      <c r="BF29" s="107"/>
      <c r="BG29" s="19">
        <v>4.2599999999999999E-3</v>
      </c>
      <c r="BH29" s="23" t="s">
        <v>265</v>
      </c>
      <c r="BI29" s="68">
        <v>6.4493408099999996E-2</v>
      </c>
      <c r="BJ29" s="68">
        <f t="shared" si="35"/>
        <v>6.8753408099999996E-2</v>
      </c>
      <c r="BK29" s="74">
        <v>0.23</v>
      </c>
      <c r="BL29" s="107"/>
      <c r="BM29" s="19">
        <v>4.2599999999999999E-3</v>
      </c>
      <c r="BN29" s="23" t="s">
        <v>265</v>
      </c>
      <c r="BO29" s="68">
        <v>5.4197092069999994E-2</v>
      </c>
      <c r="BP29" s="68">
        <f t="shared" si="36"/>
        <v>5.8457092069999994E-2</v>
      </c>
      <c r="BQ29" s="74">
        <v>0.23</v>
      </c>
      <c r="BR29" s="107"/>
      <c r="BS29" s="197"/>
      <c r="BT29" s="198"/>
      <c r="BU29" s="198"/>
      <c r="BV29" s="198"/>
      <c r="BW29" s="198"/>
      <c r="BX29" s="107"/>
      <c r="BY29" s="68">
        <v>0.307</v>
      </c>
      <c r="BZ29" s="23" t="s">
        <v>265</v>
      </c>
      <c r="CA29" s="68">
        <v>1.3419680999999999</v>
      </c>
      <c r="CB29" s="68">
        <f t="shared" si="37"/>
        <v>1.6489680999999998</v>
      </c>
      <c r="CC29" s="74">
        <v>0.23</v>
      </c>
      <c r="CD29" s="107"/>
      <c r="CE29" s="68">
        <v>1</v>
      </c>
      <c r="CF29" s="23" t="s">
        <v>265</v>
      </c>
      <c r="CG29" s="23" t="s">
        <v>265</v>
      </c>
      <c r="CH29" s="23">
        <f t="shared" si="38"/>
        <v>1</v>
      </c>
      <c r="CI29" s="74">
        <v>0.23</v>
      </c>
    </row>
    <row r="30" spans="1:87" ht="14.25" thickTop="1" thickBot="1" x14ac:dyDescent="0.25">
      <c r="A30" s="300"/>
      <c r="B30" s="196">
        <v>45020</v>
      </c>
      <c r="C30" s="196">
        <v>45033</v>
      </c>
      <c r="D30" s="24">
        <v>0.45983000000000002</v>
      </c>
      <c r="E30" s="23" t="s">
        <v>265</v>
      </c>
      <c r="F30" s="68">
        <v>5.4340235333999995E-2</v>
      </c>
      <c r="G30" s="68">
        <f t="shared" si="40"/>
        <v>0.51417023533399997</v>
      </c>
      <c r="H30" s="33">
        <v>0.23</v>
      </c>
      <c r="I30" s="107"/>
      <c r="J30" s="24">
        <v>0.31147000000000002</v>
      </c>
      <c r="K30" s="68" t="s">
        <v>265</v>
      </c>
      <c r="L30" s="68">
        <v>5.9201173901999998E-2</v>
      </c>
      <c r="M30" s="68">
        <f t="shared" si="28"/>
        <v>0.370671173902</v>
      </c>
      <c r="N30" s="33">
        <v>0.23</v>
      </c>
      <c r="O30" s="107"/>
      <c r="P30" s="24">
        <v>4.7189999999999996E-2</v>
      </c>
      <c r="Q30" s="23" t="s">
        <v>265</v>
      </c>
      <c r="R30" s="68">
        <v>5.9201173901999998E-2</v>
      </c>
      <c r="S30" s="68">
        <f t="shared" si="27"/>
        <v>0.10639117390199999</v>
      </c>
      <c r="T30" s="33">
        <v>0.13</v>
      </c>
      <c r="U30" s="107"/>
      <c r="V30" s="68">
        <v>0.33</v>
      </c>
      <c r="W30" s="23" t="s">
        <v>265</v>
      </c>
      <c r="X30" s="68">
        <v>5.9201173901999998E-2</v>
      </c>
      <c r="Y30" s="68">
        <f t="shared" si="29"/>
        <v>0.38920117390200004</v>
      </c>
      <c r="Z30" s="33">
        <v>0.23</v>
      </c>
      <c r="AA30" s="107"/>
      <c r="AB30" s="24">
        <v>0.25656000000000001</v>
      </c>
      <c r="AC30" s="23" t="s">
        <v>265</v>
      </c>
      <c r="AD30" s="24">
        <v>6.9433094600000009E-2</v>
      </c>
      <c r="AE30" s="68">
        <f t="shared" si="30"/>
        <v>0.32599309460000003</v>
      </c>
      <c r="AF30" s="68">
        <f t="shared" si="39"/>
        <v>0.16625647824600001</v>
      </c>
      <c r="AG30" s="74">
        <v>0.23</v>
      </c>
      <c r="AH30" s="107"/>
      <c r="AI30" s="24">
        <v>1.1499999999999999</v>
      </c>
      <c r="AJ30" s="23" t="s">
        <v>265</v>
      </c>
      <c r="AK30" s="24">
        <v>1.3419700000000001</v>
      </c>
      <c r="AL30" s="68">
        <f t="shared" si="31"/>
        <v>2.4919700000000002</v>
      </c>
      <c r="AM30" s="74">
        <v>0.23</v>
      </c>
      <c r="AN30" s="107"/>
      <c r="AO30" s="24">
        <v>7.9900000000000006E-3</v>
      </c>
      <c r="AP30" s="23" t="s">
        <v>265</v>
      </c>
      <c r="AQ30" s="24">
        <v>6.9433094600000009E-2</v>
      </c>
      <c r="AR30" s="68">
        <f t="shared" si="32"/>
        <v>7.7423094600000006E-2</v>
      </c>
      <c r="AS30" s="74">
        <v>0.23</v>
      </c>
      <c r="AT30" s="107"/>
      <c r="AU30" s="68">
        <v>1.5650000000000001E-2</v>
      </c>
      <c r="AV30" s="23" t="s">
        <v>265</v>
      </c>
      <c r="AW30" s="68">
        <v>7.4059416000000003E-2</v>
      </c>
      <c r="AX30" s="68">
        <f t="shared" si="33"/>
        <v>8.9709416E-2</v>
      </c>
      <c r="AY30" s="74">
        <v>0.13</v>
      </c>
      <c r="AZ30" s="107"/>
      <c r="BA30" s="68">
        <v>2.9920000000000002E-2</v>
      </c>
      <c r="BB30" s="23" t="s">
        <v>265</v>
      </c>
      <c r="BC30" s="68">
        <v>7.4059416000000003E-2</v>
      </c>
      <c r="BD30" s="68">
        <f t="shared" si="34"/>
        <v>0.10397941600000001</v>
      </c>
      <c r="BE30" s="74">
        <v>0.13</v>
      </c>
      <c r="BF30" s="107"/>
      <c r="BG30" s="19">
        <v>4.2599999999999999E-3</v>
      </c>
      <c r="BH30" s="23" t="s">
        <v>265</v>
      </c>
      <c r="BI30" s="68">
        <v>6.4493408099999996E-2</v>
      </c>
      <c r="BJ30" s="68">
        <f t="shared" si="35"/>
        <v>6.8753408099999996E-2</v>
      </c>
      <c r="BK30" s="74">
        <v>0.23</v>
      </c>
      <c r="BL30" s="107"/>
      <c r="BM30" s="19">
        <v>4.2599999999999999E-3</v>
      </c>
      <c r="BN30" s="23" t="s">
        <v>265</v>
      </c>
      <c r="BO30" s="68">
        <v>5.4197092069999994E-2</v>
      </c>
      <c r="BP30" s="68">
        <f t="shared" si="36"/>
        <v>5.8457092069999994E-2</v>
      </c>
      <c r="BQ30" s="74">
        <v>0.23</v>
      </c>
      <c r="BR30" s="107"/>
      <c r="BS30" s="197"/>
      <c r="BT30" s="198"/>
      <c r="BU30" s="198"/>
      <c r="BV30" s="198"/>
      <c r="BW30" s="198"/>
      <c r="BX30" s="107"/>
      <c r="BY30" s="68">
        <v>0.307</v>
      </c>
      <c r="BZ30" s="23" t="s">
        <v>265</v>
      </c>
      <c r="CA30" s="68">
        <v>1.3419680999999999</v>
      </c>
      <c r="CB30" s="68">
        <f t="shared" si="37"/>
        <v>1.6489680999999998</v>
      </c>
      <c r="CC30" s="74">
        <v>0.23</v>
      </c>
      <c r="CD30" s="107"/>
      <c r="CE30" s="68">
        <v>1</v>
      </c>
      <c r="CF30" s="23" t="s">
        <v>265</v>
      </c>
      <c r="CG30" s="23" t="s">
        <v>265</v>
      </c>
      <c r="CH30" s="23">
        <f t="shared" si="38"/>
        <v>1</v>
      </c>
      <c r="CI30" s="74">
        <v>0.23</v>
      </c>
    </row>
    <row r="31" spans="1:87" ht="14.25" thickTop="1" thickBot="1" x14ac:dyDescent="0.25">
      <c r="A31" s="300"/>
      <c r="B31" s="196">
        <v>44991</v>
      </c>
      <c r="C31" s="196">
        <v>45019</v>
      </c>
      <c r="D31" s="25">
        <v>0.45983000000000002</v>
      </c>
      <c r="E31" s="23" t="s">
        <v>265</v>
      </c>
      <c r="F31" s="68">
        <v>5.4340235333999995E-2</v>
      </c>
      <c r="G31" s="26">
        <f t="shared" si="40"/>
        <v>0.51417023533399997</v>
      </c>
      <c r="H31" s="33">
        <v>0.23</v>
      </c>
      <c r="I31" s="107"/>
      <c r="J31" s="25">
        <v>0.31147000000000002</v>
      </c>
      <c r="K31" s="68" t="s">
        <v>265</v>
      </c>
      <c r="L31" s="68">
        <v>5.9201173901999998E-2</v>
      </c>
      <c r="M31" s="26">
        <f t="shared" si="28"/>
        <v>0.370671173902</v>
      </c>
      <c r="N31" s="33">
        <v>0.23</v>
      </c>
      <c r="O31" s="107"/>
      <c r="P31" s="24">
        <v>4.7189999999999996E-2</v>
      </c>
      <c r="Q31" s="23" t="s">
        <v>265</v>
      </c>
      <c r="R31" s="68">
        <v>5.9201173901999998E-2</v>
      </c>
      <c r="S31" s="68">
        <f t="shared" si="27"/>
        <v>0.10639117390199999</v>
      </c>
      <c r="T31" s="33">
        <v>0.13</v>
      </c>
      <c r="U31" s="107"/>
      <c r="V31" s="68">
        <v>0.33</v>
      </c>
      <c r="W31" s="23" t="s">
        <v>265</v>
      </c>
      <c r="X31" s="68">
        <v>5.9201173901999998E-2</v>
      </c>
      <c r="Y31" s="68">
        <f t="shared" si="29"/>
        <v>0.38920117390200004</v>
      </c>
      <c r="Z31" s="33">
        <v>0.23</v>
      </c>
      <c r="AA31" s="107"/>
      <c r="AB31" s="24">
        <v>0.25656000000000001</v>
      </c>
      <c r="AC31" s="23" t="s">
        <v>265</v>
      </c>
      <c r="AD31" s="24">
        <v>6.9433094600000009E-2</v>
      </c>
      <c r="AE31" s="68">
        <f t="shared" si="30"/>
        <v>0.32599309460000003</v>
      </c>
      <c r="AF31" s="68">
        <f t="shared" si="39"/>
        <v>0.16625647824600001</v>
      </c>
      <c r="AG31" s="74">
        <v>0.23</v>
      </c>
      <c r="AH31" s="107"/>
      <c r="AI31" s="24">
        <v>1.1499999999999999</v>
      </c>
      <c r="AJ31" s="23" t="s">
        <v>265</v>
      </c>
      <c r="AK31" s="24">
        <v>1.3419700000000001</v>
      </c>
      <c r="AL31" s="68">
        <f t="shared" si="31"/>
        <v>2.4919700000000002</v>
      </c>
      <c r="AM31" s="74">
        <v>0.23</v>
      </c>
      <c r="AN31" s="107"/>
      <c r="AO31" s="24">
        <v>7.9900000000000006E-3</v>
      </c>
      <c r="AP31" s="23" t="s">
        <v>265</v>
      </c>
      <c r="AQ31" s="24">
        <v>6.9433094600000009E-2</v>
      </c>
      <c r="AR31" s="68">
        <f t="shared" si="32"/>
        <v>7.7423094600000006E-2</v>
      </c>
      <c r="AS31" s="74">
        <v>0.23</v>
      </c>
      <c r="AT31" s="107"/>
      <c r="AU31" s="68">
        <v>1.5650000000000001E-2</v>
      </c>
      <c r="AV31" s="23" t="s">
        <v>265</v>
      </c>
      <c r="AW31" s="68">
        <v>7.4059416000000003E-2</v>
      </c>
      <c r="AX31" s="68">
        <f t="shared" si="33"/>
        <v>8.9709416E-2</v>
      </c>
      <c r="AY31" s="74">
        <v>0.13</v>
      </c>
      <c r="AZ31" s="107"/>
      <c r="BA31" s="68">
        <v>2.9920000000000002E-2</v>
      </c>
      <c r="BB31" s="23" t="s">
        <v>265</v>
      </c>
      <c r="BC31" s="68">
        <v>7.4059416000000003E-2</v>
      </c>
      <c r="BD31" s="68">
        <f t="shared" si="34"/>
        <v>0.10397941600000001</v>
      </c>
      <c r="BE31" s="74">
        <v>0.13</v>
      </c>
      <c r="BF31" s="107"/>
      <c r="BG31" s="19">
        <v>4.2599999999999999E-3</v>
      </c>
      <c r="BH31" s="23" t="s">
        <v>265</v>
      </c>
      <c r="BI31" s="68">
        <v>6.4493408099999996E-2</v>
      </c>
      <c r="BJ31" s="68">
        <f t="shared" si="35"/>
        <v>6.8753408099999996E-2</v>
      </c>
      <c r="BK31" s="74">
        <v>0.23</v>
      </c>
      <c r="BL31" s="107"/>
      <c r="BM31" s="19">
        <v>4.2599999999999999E-3</v>
      </c>
      <c r="BN31" s="23" t="s">
        <v>265</v>
      </c>
      <c r="BO31" s="68">
        <v>5.4197092069999994E-2</v>
      </c>
      <c r="BP31" s="68">
        <f t="shared" si="36"/>
        <v>5.8457092069999994E-2</v>
      </c>
      <c r="BQ31" s="74">
        <v>0.23</v>
      </c>
      <c r="BR31" s="107"/>
      <c r="BS31" s="197"/>
      <c r="BT31" s="198"/>
      <c r="BU31" s="198"/>
      <c r="BV31" s="198"/>
      <c r="BW31" s="198"/>
      <c r="BX31" s="107"/>
      <c r="BY31" s="68">
        <v>0.307</v>
      </c>
      <c r="BZ31" s="23" t="s">
        <v>265</v>
      </c>
      <c r="CA31" s="68">
        <v>1.3419680999999999</v>
      </c>
      <c r="CB31" s="68">
        <f t="shared" si="37"/>
        <v>1.6489680999999998</v>
      </c>
      <c r="CC31" s="74">
        <v>0.23</v>
      </c>
      <c r="CD31" s="107"/>
      <c r="CE31" s="68">
        <v>1</v>
      </c>
      <c r="CF31" s="23" t="s">
        <v>265</v>
      </c>
      <c r="CG31" s="23" t="s">
        <v>265</v>
      </c>
      <c r="CH31" s="23">
        <f t="shared" si="38"/>
        <v>1</v>
      </c>
      <c r="CI31" s="74">
        <v>0.23</v>
      </c>
    </row>
    <row r="32" spans="1:87" ht="14.25" thickTop="1" thickBot="1" x14ac:dyDescent="0.25">
      <c r="A32" s="300"/>
      <c r="B32" s="196">
        <v>44963</v>
      </c>
      <c r="C32" s="196">
        <v>44990</v>
      </c>
      <c r="D32" s="25">
        <v>0.45256999999999997</v>
      </c>
      <c r="E32" s="23" t="s">
        <v>265</v>
      </c>
      <c r="F32" s="68">
        <v>5.4340235333999995E-2</v>
      </c>
      <c r="G32" s="26">
        <f t="shared" si="40"/>
        <v>0.50691023533399993</v>
      </c>
      <c r="H32" s="33">
        <v>0.23</v>
      </c>
      <c r="I32" s="107"/>
      <c r="J32" s="24">
        <v>0.29598000000000002</v>
      </c>
      <c r="K32" s="68" t="s">
        <v>265</v>
      </c>
      <c r="L32" s="68">
        <v>5.9201173901999998E-2</v>
      </c>
      <c r="M32" s="68">
        <f t="shared" si="28"/>
        <v>0.35518117390199999</v>
      </c>
      <c r="N32" s="33">
        <v>0.23</v>
      </c>
      <c r="O32" s="107"/>
      <c r="P32" s="24">
        <v>4.7189999999999996E-2</v>
      </c>
      <c r="Q32" s="23" t="s">
        <v>265</v>
      </c>
      <c r="R32" s="68">
        <v>5.9201173901999998E-2</v>
      </c>
      <c r="S32" s="68">
        <f t="shared" si="27"/>
        <v>0.10639117390199999</v>
      </c>
      <c r="T32" s="33">
        <v>0.13</v>
      </c>
      <c r="U32" s="107"/>
      <c r="V32" s="68">
        <v>0.33</v>
      </c>
      <c r="W32" s="23" t="s">
        <v>265</v>
      </c>
      <c r="X32" s="68">
        <v>5.9201173901999998E-2</v>
      </c>
      <c r="Y32" s="68">
        <f t="shared" si="29"/>
        <v>0.38920117390200004</v>
      </c>
      <c r="Z32" s="33">
        <v>0.23</v>
      </c>
      <c r="AA32" s="107"/>
      <c r="AB32" s="24">
        <v>0.25656000000000001</v>
      </c>
      <c r="AC32" s="23" t="s">
        <v>265</v>
      </c>
      <c r="AD32" s="24">
        <v>6.9433094600000009E-2</v>
      </c>
      <c r="AE32" s="68">
        <f t="shared" si="30"/>
        <v>0.32599309460000003</v>
      </c>
      <c r="AF32" s="68">
        <f t="shared" si="39"/>
        <v>0.16625647824600001</v>
      </c>
      <c r="AG32" s="74">
        <v>0.23</v>
      </c>
      <c r="AH32" s="107"/>
      <c r="AI32" s="24">
        <v>1.1499999999999999</v>
      </c>
      <c r="AJ32" s="23" t="s">
        <v>265</v>
      </c>
      <c r="AK32" s="24">
        <v>1.3419700000000001</v>
      </c>
      <c r="AL32" s="68">
        <f t="shared" si="31"/>
        <v>2.4919700000000002</v>
      </c>
      <c r="AM32" s="74">
        <v>0.23</v>
      </c>
      <c r="AN32" s="107"/>
      <c r="AO32" s="24">
        <v>7.9900000000000006E-3</v>
      </c>
      <c r="AP32" s="23" t="s">
        <v>265</v>
      </c>
      <c r="AQ32" s="24">
        <v>6.9433094600000009E-2</v>
      </c>
      <c r="AR32" s="68">
        <f t="shared" si="32"/>
        <v>7.7423094600000006E-2</v>
      </c>
      <c r="AS32" s="74">
        <v>0.23</v>
      </c>
      <c r="AT32" s="107"/>
      <c r="AU32" s="68">
        <v>1.5650000000000001E-2</v>
      </c>
      <c r="AV32" s="23" t="s">
        <v>265</v>
      </c>
      <c r="AW32" s="68">
        <v>7.4059416000000003E-2</v>
      </c>
      <c r="AX32" s="68">
        <f t="shared" si="33"/>
        <v>8.9709416E-2</v>
      </c>
      <c r="AY32" s="74">
        <v>0.13</v>
      </c>
      <c r="AZ32" s="107"/>
      <c r="BA32" s="68">
        <v>2.9920000000000002E-2</v>
      </c>
      <c r="BB32" s="23" t="s">
        <v>265</v>
      </c>
      <c r="BC32" s="68">
        <v>7.4059416000000003E-2</v>
      </c>
      <c r="BD32" s="68">
        <f t="shared" si="34"/>
        <v>0.10397941600000001</v>
      </c>
      <c r="BE32" s="74">
        <v>0.13</v>
      </c>
      <c r="BF32" s="107"/>
      <c r="BG32" s="19">
        <v>4.2599999999999999E-3</v>
      </c>
      <c r="BH32" s="23" t="s">
        <v>265</v>
      </c>
      <c r="BI32" s="68">
        <v>6.4493408099999996E-2</v>
      </c>
      <c r="BJ32" s="68">
        <f t="shared" si="35"/>
        <v>6.8753408099999996E-2</v>
      </c>
      <c r="BK32" s="74">
        <v>0.23</v>
      </c>
      <c r="BL32" s="107"/>
      <c r="BM32" s="19">
        <v>4.2599999999999999E-3</v>
      </c>
      <c r="BN32" s="23" t="s">
        <v>265</v>
      </c>
      <c r="BO32" s="68">
        <v>5.4197092069999994E-2</v>
      </c>
      <c r="BP32" s="68">
        <f t="shared" si="36"/>
        <v>5.8457092069999994E-2</v>
      </c>
      <c r="BQ32" s="74">
        <v>0.23</v>
      </c>
      <c r="BR32" s="107"/>
      <c r="BS32" s="197"/>
      <c r="BT32" s="198"/>
      <c r="BU32" s="198"/>
      <c r="BV32" s="198"/>
      <c r="BW32" s="198"/>
      <c r="BX32" s="107"/>
      <c r="BY32" s="68">
        <v>0.307</v>
      </c>
      <c r="BZ32" s="23" t="s">
        <v>265</v>
      </c>
      <c r="CA32" s="68">
        <v>1.3419680999999999</v>
      </c>
      <c r="CB32" s="68">
        <f t="shared" si="37"/>
        <v>1.6489680999999998</v>
      </c>
      <c r="CC32" s="74">
        <v>0.23</v>
      </c>
      <c r="CD32" s="107"/>
      <c r="CE32" s="68">
        <v>1</v>
      </c>
      <c r="CF32" s="23" t="s">
        <v>265</v>
      </c>
      <c r="CG32" s="23" t="s">
        <v>265</v>
      </c>
      <c r="CH32" s="23">
        <f t="shared" si="38"/>
        <v>1</v>
      </c>
      <c r="CI32" s="74">
        <v>0.23</v>
      </c>
    </row>
    <row r="33" spans="1:87" ht="14.25" thickTop="1" thickBot="1" x14ac:dyDescent="0.25">
      <c r="A33" s="300"/>
      <c r="B33" s="196">
        <v>44928</v>
      </c>
      <c r="C33" s="196">
        <v>44962</v>
      </c>
      <c r="D33" s="25">
        <v>0.47164</v>
      </c>
      <c r="E33" s="23" t="s">
        <v>265</v>
      </c>
      <c r="F33" s="68">
        <v>5.4340235333999995E-2</v>
      </c>
      <c r="G33" s="26">
        <f t="shared" si="40"/>
        <v>0.52598023533399996</v>
      </c>
      <c r="H33" s="33">
        <v>0.23</v>
      </c>
      <c r="I33" s="107"/>
      <c r="J33" s="25">
        <v>0.29598000000000002</v>
      </c>
      <c r="K33" s="68" t="s">
        <v>265</v>
      </c>
      <c r="L33" s="68">
        <v>5.9201173901999998E-2</v>
      </c>
      <c r="M33" s="26">
        <f t="shared" si="28"/>
        <v>0.35518117390199999</v>
      </c>
      <c r="N33" s="33">
        <v>0.23</v>
      </c>
      <c r="O33" s="107"/>
      <c r="P33" s="24">
        <v>4.7189999999999996E-2</v>
      </c>
      <c r="Q33" s="23" t="s">
        <v>265</v>
      </c>
      <c r="R33" s="68">
        <v>5.9201173901999998E-2</v>
      </c>
      <c r="S33" s="68">
        <f t="shared" si="27"/>
        <v>0.10639117390199999</v>
      </c>
      <c r="T33" s="33">
        <v>0.13</v>
      </c>
      <c r="U33" s="107"/>
      <c r="V33" s="68">
        <v>0.33</v>
      </c>
      <c r="W33" s="23" t="s">
        <v>265</v>
      </c>
      <c r="X33" s="68">
        <v>5.9201173901999998E-2</v>
      </c>
      <c r="Y33" s="68">
        <f t="shared" si="29"/>
        <v>0.38920117390200004</v>
      </c>
      <c r="Z33" s="33">
        <v>0.23</v>
      </c>
      <c r="AA33" s="107"/>
      <c r="AB33" s="24">
        <v>0.25656000000000001</v>
      </c>
      <c r="AC33" s="23" t="s">
        <v>265</v>
      </c>
      <c r="AD33" s="24">
        <v>6.9433094600000009E-2</v>
      </c>
      <c r="AE33" s="68">
        <f t="shared" si="30"/>
        <v>0.32599309460000003</v>
      </c>
      <c r="AF33" s="68">
        <f t="shared" si="39"/>
        <v>0.16625647824600001</v>
      </c>
      <c r="AG33" s="74">
        <v>0.23</v>
      </c>
      <c r="AH33" s="107"/>
      <c r="AI33" s="24">
        <v>1.1499999999999999</v>
      </c>
      <c r="AJ33" s="23" t="s">
        <v>265</v>
      </c>
      <c r="AK33" s="24">
        <v>1.3419700000000001</v>
      </c>
      <c r="AL33" s="68">
        <f t="shared" si="31"/>
        <v>2.4919700000000002</v>
      </c>
      <c r="AM33" s="74">
        <v>0.23</v>
      </c>
      <c r="AN33" s="107"/>
      <c r="AO33" s="24">
        <v>7.9900000000000006E-3</v>
      </c>
      <c r="AP33" s="23" t="s">
        <v>265</v>
      </c>
      <c r="AQ33" s="24">
        <v>6.9433094600000009E-2</v>
      </c>
      <c r="AR33" s="68">
        <f t="shared" si="32"/>
        <v>7.7423094600000006E-2</v>
      </c>
      <c r="AS33" s="74">
        <v>0.23</v>
      </c>
      <c r="AT33" s="107"/>
      <c r="AU33" s="68">
        <v>1.5650000000000001E-2</v>
      </c>
      <c r="AV33" s="23" t="s">
        <v>265</v>
      </c>
      <c r="AW33" s="68">
        <v>7.4059416000000003E-2</v>
      </c>
      <c r="AX33" s="68">
        <f t="shared" si="33"/>
        <v>8.9709416E-2</v>
      </c>
      <c r="AY33" s="74">
        <v>0.13</v>
      </c>
      <c r="AZ33" s="107"/>
      <c r="BA33" s="68">
        <v>2.9920000000000002E-2</v>
      </c>
      <c r="BB33" s="23" t="s">
        <v>265</v>
      </c>
      <c r="BC33" s="68">
        <v>7.4059416000000003E-2</v>
      </c>
      <c r="BD33" s="68">
        <f t="shared" si="34"/>
        <v>0.10397941600000001</v>
      </c>
      <c r="BE33" s="74">
        <v>0.13</v>
      </c>
      <c r="BF33" s="107"/>
      <c r="BG33" s="19">
        <v>4.2599999999999999E-3</v>
      </c>
      <c r="BH33" s="23" t="s">
        <v>265</v>
      </c>
      <c r="BI33" s="68">
        <v>6.4493408099999996E-2</v>
      </c>
      <c r="BJ33" s="68">
        <f t="shared" si="35"/>
        <v>6.8753408099999996E-2</v>
      </c>
      <c r="BK33" s="74">
        <v>0.23</v>
      </c>
      <c r="BL33" s="107"/>
      <c r="BM33" s="19">
        <v>4.2599999999999999E-3</v>
      </c>
      <c r="BN33" s="23" t="s">
        <v>265</v>
      </c>
      <c r="BO33" s="68">
        <v>5.4197092069999994E-2</v>
      </c>
      <c r="BP33" s="68">
        <f t="shared" si="36"/>
        <v>5.8457092069999994E-2</v>
      </c>
      <c r="BQ33" s="74">
        <v>0.23</v>
      </c>
      <c r="BR33" s="107"/>
      <c r="BS33" s="197"/>
      <c r="BT33" s="198"/>
      <c r="BU33" s="198"/>
      <c r="BV33" s="198"/>
      <c r="BW33" s="198"/>
      <c r="BX33" s="107"/>
      <c r="BY33" s="68">
        <v>0.307</v>
      </c>
      <c r="BZ33" s="23" t="s">
        <v>265</v>
      </c>
      <c r="CA33" s="68">
        <v>1.3419680999999999</v>
      </c>
      <c r="CB33" s="68">
        <f t="shared" si="37"/>
        <v>1.6489680999999998</v>
      </c>
      <c r="CC33" s="74">
        <v>0.23</v>
      </c>
      <c r="CD33" s="107"/>
      <c r="CE33" s="68">
        <v>1</v>
      </c>
      <c r="CF33" s="23" t="s">
        <v>265</v>
      </c>
      <c r="CG33" s="23" t="s">
        <v>265</v>
      </c>
      <c r="CH33" s="23">
        <f t="shared" si="38"/>
        <v>1</v>
      </c>
      <c r="CI33" s="74">
        <v>0.23</v>
      </c>
    </row>
    <row r="34" spans="1:87" ht="14.25" thickTop="1" thickBot="1" x14ac:dyDescent="0.25">
      <c r="A34" s="301"/>
      <c r="B34" s="196">
        <v>44927</v>
      </c>
      <c r="C34" s="196">
        <v>44927</v>
      </c>
      <c r="D34" s="69">
        <v>0.37286999999999998</v>
      </c>
      <c r="E34" s="68">
        <v>8.6999999999999994E-2</v>
      </c>
      <c r="F34" s="68">
        <v>5.4340235333999995E-2</v>
      </c>
      <c r="G34" s="68">
        <f t="shared" si="40"/>
        <v>0.51421023533400001</v>
      </c>
      <c r="H34" s="33">
        <v>0.23</v>
      </c>
      <c r="I34" s="107"/>
      <c r="J34" s="24">
        <v>0.17196</v>
      </c>
      <c r="K34" s="68">
        <v>0.111</v>
      </c>
      <c r="L34" s="68">
        <v>5.9201173901999998E-2</v>
      </c>
      <c r="M34" s="68">
        <f t="shared" si="28"/>
        <v>0.34216117390199996</v>
      </c>
      <c r="N34" s="33">
        <v>0.23</v>
      </c>
      <c r="O34" s="107"/>
      <c r="P34" s="24">
        <v>4.7189999999999996E-2</v>
      </c>
      <c r="Q34" s="23" t="s">
        <v>265</v>
      </c>
      <c r="R34" s="68">
        <v>5.9201173901999998E-2</v>
      </c>
      <c r="S34" s="68">
        <f t="shared" si="27"/>
        <v>0.10639117390199999</v>
      </c>
      <c r="T34" s="33">
        <v>0.13</v>
      </c>
      <c r="U34" s="107"/>
      <c r="V34" s="68">
        <v>0.33</v>
      </c>
      <c r="W34" s="23" t="s">
        <v>265</v>
      </c>
      <c r="X34" s="68">
        <v>5.9201173901999998E-2</v>
      </c>
      <c r="Y34" s="68">
        <f t="shared" si="29"/>
        <v>0.38920117390200004</v>
      </c>
      <c r="Z34" s="33">
        <v>0.23</v>
      </c>
      <c r="AA34" s="107"/>
      <c r="AB34" s="24">
        <v>0.13356000000000001</v>
      </c>
      <c r="AC34" s="24">
        <v>0.123</v>
      </c>
      <c r="AD34" s="24">
        <v>6.9433094600000009E-2</v>
      </c>
      <c r="AE34" s="68">
        <f t="shared" si="30"/>
        <v>0.32599309460000003</v>
      </c>
      <c r="AF34" s="68">
        <f t="shared" si="39"/>
        <v>0.16625647824600001</v>
      </c>
      <c r="AG34" s="74">
        <v>0.23</v>
      </c>
      <c r="AH34" s="107"/>
      <c r="AI34" s="24">
        <v>1.1499999999999999</v>
      </c>
      <c r="AJ34" s="23" t="s">
        <v>265</v>
      </c>
      <c r="AK34" s="24">
        <v>1.3419700000000001</v>
      </c>
      <c r="AL34" s="68">
        <f t="shared" si="31"/>
        <v>2.4919700000000002</v>
      </c>
      <c r="AM34" s="74">
        <v>0.23</v>
      </c>
      <c r="AN34" s="107"/>
      <c r="AO34" s="24">
        <v>7.9900000000000006E-3</v>
      </c>
      <c r="AP34" s="23" t="s">
        <v>265</v>
      </c>
      <c r="AQ34" s="24">
        <v>6.9433094600000009E-2</v>
      </c>
      <c r="AR34" s="68">
        <f t="shared" si="32"/>
        <v>7.7423094600000006E-2</v>
      </c>
      <c r="AS34" s="74">
        <v>0.23</v>
      </c>
      <c r="AT34" s="107"/>
      <c r="AU34" s="68">
        <v>1.5650000000000001E-2</v>
      </c>
      <c r="AV34" s="23" t="s">
        <v>265</v>
      </c>
      <c r="AW34" s="68">
        <v>7.4059416000000003E-2</v>
      </c>
      <c r="AX34" s="68">
        <f t="shared" si="33"/>
        <v>8.9709416E-2</v>
      </c>
      <c r="AY34" s="74">
        <v>0.13</v>
      </c>
      <c r="AZ34" s="107"/>
      <c r="BA34" s="68">
        <v>2.9920000000000002E-2</v>
      </c>
      <c r="BB34" s="23" t="s">
        <v>265</v>
      </c>
      <c r="BC34" s="68">
        <v>7.4059416000000003E-2</v>
      </c>
      <c r="BD34" s="68">
        <f t="shared" si="34"/>
        <v>0.10397941600000001</v>
      </c>
      <c r="BE34" s="74">
        <v>0.13</v>
      </c>
      <c r="BF34" s="107"/>
      <c r="BG34" s="19">
        <v>4.2599999999999999E-3</v>
      </c>
      <c r="BH34" s="23" t="s">
        <v>265</v>
      </c>
      <c r="BI34" s="68">
        <v>6.4493408099999996E-2</v>
      </c>
      <c r="BJ34" s="68">
        <f t="shared" si="35"/>
        <v>6.8753408099999996E-2</v>
      </c>
      <c r="BK34" s="74">
        <v>0.23</v>
      </c>
      <c r="BL34" s="107"/>
      <c r="BM34" s="19">
        <v>4.2599999999999999E-3</v>
      </c>
      <c r="BN34" s="23" t="s">
        <v>265</v>
      </c>
      <c r="BO34" s="68">
        <v>5.4197092069999994E-2</v>
      </c>
      <c r="BP34" s="68">
        <f t="shared" si="36"/>
        <v>5.8457092069999994E-2</v>
      </c>
      <c r="BQ34" s="74">
        <v>0.23</v>
      </c>
      <c r="BR34" s="107"/>
      <c r="BS34" s="197"/>
      <c r="BT34" s="198"/>
      <c r="BU34" s="198"/>
      <c r="BV34" s="198"/>
      <c r="BW34" s="198"/>
      <c r="BX34" s="107"/>
      <c r="BY34" s="68">
        <v>0.307</v>
      </c>
      <c r="BZ34" s="23" t="s">
        <v>265</v>
      </c>
      <c r="CA34" s="68">
        <v>1.3419680999999999</v>
      </c>
      <c r="CB34" s="68">
        <f t="shared" si="37"/>
        <v>1.6489680999999998</v>
      </c>
      <c r="CC34" s="74">
        <v>0.23</v>
      </c>
      <c r="CD34" s="107"/>
      <c r="CE34" s="68">
        <v>1</v>
      </c>
      <c r="CF34" s="23" t="s">
        <v>265</v>
      </c>
      <c r="CG34" s="23" t="s">
        <v>265</v>
      </c>
      <c r="CH34" s="23">
        <f t="shared" si="38"/>
        <v>1</v>
      </c>
      <c r="CI34" s="74">
        <v>0.23</v>
      </c>
    </row>
    <row r="35" spans="1:87" ht="14.25" thickTop="1" thickBot="1" x14ac:dyDescent="0.25">
      <c r="A35" s="309">
        <v>2022</v>
      </c>
      <c r="B35" s="196">
        <v>44900</v>
      </c>
      <c r="C35" s="196">
        <v>44926</v>
      </c>
      <c r="D35" s="25">
        <v>0.37286999999999998</v>
      </c>
      <c r="E35" s="68">
        <v>8.6999999999999994E-2</v>
      </c>
      <c r="F35" s="68">
        <v>5.4340235333999995E-2</v>
      </c>
      <c r="G35" s="26">
        <f t="shared" si="40"/>
        <v>0.51421023533400001</v>
      </c>
      <c r="H35" s="33">
        <v>0.23</v>
      </c>
      <c r="I35" s="36"/>
      <c r="J35" s="25">
        <v>0.17196</v>
      </c>
      <c r="K35" s="68">
        <v>0.111</v>
      </c>
      <c r="L35" s="68">
        <v>5.9201173901999998E-2</v>
      </c>
      <c r="M35" s="26">
        <f t="shared" si="28"/>
        <v>0.34216117390199996</v>
      </c>
      <c r="N35" s="33">
        <v>0.23</v>
      </c>
      <c r="O35" s="36"/>
      <c r="P35" s="24">
        <v>4.7189999999999996E-2</v>
      </c>
      <c r="Q35" s="23" t="s">
        <v>265</v>
      </c>
      <c r="R35" s="68">
        <v>5.9201173901999998E-2</v>
      </c>
      <c r="S35" s="68">
        <f t="shared" si="27"/>
        <v>0.10639117390199999</v>
      </c>
      <c r="T35" s="33">
        <v>0.13</v>
      </c>
      <c r="U35" s="107"/>
      <c r="V35" s="68">
        <v>0.33</v>
      </c>
      <c r="W35" s="23" t="s">
        <v>265</v>
      </c>
      <c r="X35" s="68">
        <v>5.9201173901999998E-2</v>
      </c>
      <c r="Y35" s="68">
        <f t="shared" si="29"/>
        <v>0.38920117390200004</v>
      </c>
      <c r="Z35" s="33">
        <v>0.23</v>
      </c>
      <c r="AA35" s="107"/>
      <c r="AB35" s="24">
        <v>0.13356000000000001</v>
      </c>
      <c r="AC35" s="24">
        <v>0.123</v>
      </c>
      <c r="AD35" s="24">
        <v>6.9433094600000009E-2</v>
      </c>
      <c r="AE35" s="68">
        <f t="shared" si="30"/>
        <v>0.32599309460000003</v>
      </c>
      <c r="AF35" s="68">
        <f t="shared" si="39"/>
        <v>0.16625647824600001</v>
      </c>
      <c r="AG35" s="74">
        <v>0.23</v>
      </c>
      <c r="AH35" s="107"/>
      <c r="AI35" s="24">
        <v>1.1499999999999999</v>
      </c>
      <c r="AJ35" s="23" t="s">
        <v>265</v>
      </c>
      <c r="AK35" s="24">
        <v>1.3419700000000001</v>
      </c>
      <c r="AL35" s="68">
        <f t="shared" si="31"/>
        <v>2.4919700000000002</v>
      </c>
      <c r="AM35" s="74">
        <v>0.23</v>
      </c>
      <c r="AN35" s="107"/>
      <c r="AO35" s="24">
        <v>7.9900000000000006E-3</v>
      </c>
      <c r="AP35" s="23" t="s">
        <v>265</v>
      </c>
      <c r="AQ35" s="24">
        <v>6.9433094600000009E-2</v>
      </c>
      <c r="AR35" s="68">
        <f t="shared" si="32"/>
        <v>7.7423094600000006E-2</v>
      </c>
      <c r="AS35" s="74">
        <v>0.23</v>
      </c>
      <c r="AT35" s="107"/>
      <c r="AU35" s="68">
        <v>1.5650000000000001E-2</v>
      </c>
      <c r="AV35" s="23" t="s">
        <v>265</v>
      </c>
      <c r="AW35" s="68">
        <v>7.4059416000000003E-2</v>
      </c>
      <c r="AX35" s="68">
        <f t="shared" si="33"/>
        <v>8.9709416E-2</v>
      </c>
      <c r="AY35" s="74">
        <v>0.13</v>
      </c>
      <c r="AZ35" s="107"/>
      <c r="BA35" s="68">
        <v>2.9920000000000002E-2</v>
      </c>
      <c r="BB35" s="23" t="s">
        <v>265</v>
      </c>
      <c r="BC35" s="68">
        <v>7.4059416000000003E-2</v>
      </c>
      <c r="BD35" s="68">
        <f t="shared" si="34"/>
        <v>0.10397941600000001</v>
      </c>
      <c r="BE35" s="74">
        <v>0.13</v>
      </c>
      <c r="BF35" s="107"/>
      <c r="BG35" s="19">
        <v>4.2599999999999999E-3</v>
      </c>
      <c r="BH35" s="23" t="s">
        <v>265</v>
      </c>
      <c r="BI35" s="68">
        <v>6.4493408099999996E-2</v>
      </c>
      <c r="BJ35" s="68">
        <f t="shared" si="35"/>
        <v>6.8753408099999996E-2</v>
      </c>
      <c r="BK35" s="74">
        <v>0.23</v>
      </c>
      <c r="BL35" s="107"/>
      <c r="BM35" s="19">
        <v>4.2599999999999999E-3</v>
      </c>
      <c r="BN35" s="23" t="s">
        <v>265</v>
      </c>
      <c r="BO35" s="68">
        <v>5.4197092069999994E-2</v>
      </c>
      <c r="BP35" s="68">
        <f t="shared" si="36"/>
        <v>5.8457092069999994E-2</v>
      </c>
      <c r="BQ35" s="74">
        <v>0.23</v>
      </c>
      <c r="BR35" s="107"/>
      <c r="BS35" s="197"/>
      <c r="BT35" s="198"/>
      <c r="BU35" s="198"/>
      <c r="BV35" s="198"/>
      <c r="BW35" s="198"/>
      <c r="BX35" s="107"/>
      <c r="BY35" s="68">
        <v>0.307</v>
      </c>
      <c r="BZ35" s="23" t="s">
        <v>265</v>
      </c>
      <c r="CA35" s="68">
        <v>1.3419680999999999</v>
      </c>
      <c r="CB35" s="68">
        <f t="shared" si="37"/>
        <v>1.6489680999999998</v>
      </c>
      <c r="CC35" s="74">
        <v>0.23</v>
      </c>
      <c r="CD35" s="107"/>
      <c r="CE35" s="68">
        <v>1</v>
      </c>
      <c r="CF35" s="23" t="s">
        <v>265</v>
      </c>
      <c r="CG35" s="23" t="s">
        <v>265</v>
      </c>
      <c r="CH35" s="23">
        <f t="shared" si="38"/>
        <v>1</v>
      </c>
      <c r="CI35" s="74">
        <v>0.23</v>
      </c>
    </row>
    <row r="36" spans="1:87" ht="14.25" thickTop="1" thickBot="1" x14ac:dyDescent="0.25">
      <c r="A36" s="309"/>
      <c r="B36" s="196">
        <v>44872</v>
      </c>
      <c r="C36" s="196">
        <v>44899</v>
      </c>
      <c r="D36" s="25">
        <v>0.34921000000000002</v>
      </c>
      <c r="E36" s="68">
        <v>8.6999999999999994E-2</v>
      </c>
      <c r="F36" s="68">
        <v>5.4340235333999995E-2</v>
      </c>
      <c r="G36" s="26">
        <f t="shared" si="40"/>
        <v>0.490550235334</v>
      </c>
      <c r="H36" s="33">
        <v>0.23</v>
      </c>
      <c r="I36" s="36"/>
      <c r="J36" s="25">
        <v>0.13259000000000001</v>
      </c>
      <c r="K36" s="68">
        <v>0.111</v>
      </c>
      <c r="L36" s="68">
        <v>5.9201173901999998E-2</v>
      </c>
      <c r="M36" s="26">
        <f t="shared" si="28"/>
        <v>0.30279117390200005</v>
      </c>
      <c r="N36" s="33">
        <v>0.23</v>
      </c>
      <c r="O36" s="36"/>
      <c r="P36" s="24">
        <v>4.7189999999999996E-2</v>
      </c>
      <c r="Q36" s="23" t="s">
        <v>265</v>
      </c>
      <c r="R36" s="68">
        <v>5.9201173901999998E-2</v>
      </c>
      <c r="S36" s="68">
        <f t="shared" si="27"/>
        <v>0.10639117390199999</v>
      </c>
      <c r="T36" s="33">
        <v>0.13</v>
      </c>
      <c r="U36" s="107"/>
      <c r="V36" s="68">
        <v>0.33</v>
      </c>
      <c r="W36" s="23" t="s">
        <v>265</v>
      </c>
      <c r="X36" s="68">
        <v>5.9201173901999998E-2</v>
      </c>
      <c r="Y36" s="68">
        <f t="shared" si="29"/>
        <v>0.38920117390200004</v>
      </c>
      <c r="Z36" s="33">
        <v>0.23</v>
      </c>
      <c r="AA36" s="107"/>
      <c r="AB36" s="24">
        <v>0.13356000000000001</v>
      </c>
      <c r="AC36" s="24">
        <v>0.123</v>
      </c>
      <c r="AD36" s="24">
        <v>6.9433094600000009E-2</v>
      </c>
      <c r="AE36" s="68">
        <f t="shared" si="30"/>
        <v>0.32599309460000003</v>
      </c>
      <c r="AF36" s="68">
        <f t="shared" si="39"/>
        <v>0.16625647824600001</v>
      </c>
      <c r="AG36" s="74">
        <v>0.23</v>
      </c>
      <c r="AH36" s="107"/>
      <c r="AI36" s="24">
        <v>1.1499999999999999</v>
      </c>
      <c r="AJ36" s="23" t="s">
        <v>265</v>
      </c>
      <c r="AK36" s="24">
        <v>1.3419700000000001</v>
      </c>
      <c r="AL36" s="68">
        <f t="shared" si="31"/>
        <v>2.4919700000000002</v>
      </c>
      <c r="AM36" s="74">
        <v>0.23</v>
      </c>
      <c r="AN36" s="107"/>
      <c r="AO36" s="24">
        <v>7.9900000000000006E-3</v>
      </c>
      <c r="AP36" s="23" t="s">
        <v>265</v>
      </c>
      <c r="AQ36" s="24">
        <v>6.9433094600000009E-2</v>
      </c>
      <c r="AR36" s="68">
        <f t="shared" si="32"/>
        <v>7.7423094600000006E-2</v>
      </c>
      <c r="AS36" s="74">
        <v>0.23</v>
      </c>
      <c r="AT36" s="107"/>
      <c r="AU36" s="68">
        <v>1.5650000000000001E-2</v>
      </c>
      <c r="AV36" s="23" t="s">
        <v>265</v>
      </c>
      <c r="AW36" s="68">
        <v>7.4059416000000003E-2</v>
      </c>
      <c r="AX36" s="68">
        <f t="shared" si="33"/>
        <v>8.9709416E-2</v>
      </c>
      <c r="AY36" s="74">
        <v>0.13</v>
      </c>
      <c r="AZ36" s="107"/>
      <c r="BA36" s="68">
        <v>2.9920000000000002E-2</v>
      </c>
      <c r="BB36" s="23" t="s">
        <v>265</v>
      </c>
      <c r="BC36" s="68">
        <v>7.4059416000000003E-2</v>
      </c>
      <c r="BD36" s="68">
        <f t="shared" si="34"/>
        <v>0.10397941600000001</v>
      </c>
      <c r="BE36" s="74">
        <v>0.13</v>
      </c>
      <c r="BF36" s="107"/>
      <c r="BG36" s="19">
        <v>4.2599999999999999E-3</v>
      </c>
      <c r="BH36" s="23" t="s">
        <v>265</v>
      </c>
      <c r="BI36" s="68">
        <v>6.4493408099999996E-2</v>
      </c>
      <c r="BJ36" s="68">
        <f t="shared" si="35"/>
        <v>6.8753408099999996E-2</v>
      </c>
      <c r="BK36" s="74">
        <v>0.23</v>
      </c>
      <c r="BL36" s="107"/>
      <c r="BM36" s="19">
        <v>4.2599999999999999E-3</v>
      </c>
      <c r="BN36" s="23" t="s">
        <v>265</v>
      </c>
      <c r="BO36" s="68">
        <v>5.4197092069999994E-2</v>
      </c>
      <c r="BP36" s="68">
        <f t="shared" si="36"/>
        <v>5.8457092069999994E-2</v>
      </c>
      <c r="BQ36" s="74">
        <v>0.23</v>
      </c>
      <c r="BR36" s="107"/>
      <c r="BS36" s="197"/>
      <c r="BT36" s="198"/>
      <c r="BU36" s="198"/>
      <c r="BV36" s="198"/>
      <c r="BW36" s="198"/>
      <c r="BX36" s="107"/>
      <c r="BY36" s="68">
        <v>0.307</v>
      </c>
      <c r="BZ36" s="23" t="s">
        <v>265</v>
      </c>
      <c r="CA36" s="68">
        <v>1.3419680999999999</v>
      </c>
      <c r="CB36" s="68">
        <f t="shared" si="37"/>
        <v>1.6489680999999998</v>
      </c>
      <c r="CC36" s="74">
        <v>0.23</v>
      </c>
      <c r="CD36" s="107"/>
      <c r="CE36" s="68">
        <v>1</v>
      </c>
      <c r="CF36" s="23" t="s">
        <v>265</v>
      </c>
      <c r="CG36" s="23" t="s">
        <v>265</v>
      </c>
      <c r="CH36" s="23">
        <f t="shared" si="38"/>
        <v>1</v>
      </c>
      <c r="CI36" s="74">
        <v>0.23</v>
      </c>
    </row>
    <row r="37" spans="1:87" ht="14.25" thickTop="1" thickBot="1" x14ac:dyDescent="0.25">
      <c r="A37" s="309"/>
      <c r="B37" s="196">
        <v>44837</v>
      </c>
      <c r="C37" s="196">
        <v>44871</v>
      </c>
      <c r="D37" s="25">
        <v>0.36052000000000001</v>
      </c>
      <c r="E37" s="68">
        <v>8.6999999999999994E-2</v>
      </c>
      <c r="F37" s="68">
        <v>5.4340235333999995E-2</v>
      </c>
      <c r="G37" s="26">
        <f t="shared" si="40"/>
        <v>0.50186023533400004</v>
      </c>
      <c r="H37" s="33">
        <v>0.23</v>
      </c>
      <c r="I37" s="36"/>
      <c r="J37" s="25">
        <v>0.16347999999999999</v>
      </c>
      <c r="K37" s="68">
        <v>0.111</v>
      </c>
      <c r="L37" s="68">
        <v>5.9201173901999998E-2</v>
      </c>
      <c r="M37" s="26">
        <f t="shared" si="28"/>
        <v>0.33368117390200003</v>
      </c>
      <c r="N37" s="33">
        <v>0.23</v>
      </c>
      <c r="O37" s="36"/>
      <c r="P37" s="24">
        <v>4.7189999999999996E-2</v>
      </c>
      <c r="Q37" s="23" t="s">
        <v>265</v>
      </c>
      <c r="R37" s="68">
        <v>5.9201173901999998E-2</v>
      </c>
      <c r="S37" s="68">
        <f t="shared" si="27"/>
        <v>0.10639117390199999</v>
      </c>
      <c r="T37" s="33">
        <v>0.13</v>
      </c>
      <c r="U37" s="107"/>
      <c r="V37" s="68">
        <v>0.33</v>
      </c>
      <c r="W37" s="23" t="s">
        <v>265</v>
      </c>
      <c r="X37" s="68">
        <v>5.9201173901999998E-2</v>
      </c>
      <c r="Y37" s="68">
        <f t="shared" si="29"/>
        <v>0.38920117390200004</v>
      </c>
      <c r="Z37" s="33">
        <v>0.23</v>
      </c>
      <c r="AA37" s="107"/>
      <c r="AB37" s="24">
        <v>0.13356000000000001</v>
      </c>
      <c r="AC37" s="24">
        <v>0.123</v>
      </c>
      <c r="AD37" s="24">
        <v>6.9433094600000009E-2</v>
      </c>
      <c r="AE37" s="68">
        <f t="shared" si="30"/>
        <v>0.32599309460000003</v>
      </c>
      <c r="AF37" s="68">
        <f t="shared" si="39"/>
        <v>0.16625647824600001</v>
      </c>
      <c r="AG37" s="74">
        <v>0.23</v>
      </c>
      <c r="AH37" s="107"/>
      <c r="AI37" s="24">
        <v>1.1499999999999999</v>
      </c>
      <c r="AJ37" s="23" t="s">
        <v>265</v>
      </c>
      <c r="AK37" s="24">
        <v>1.3419700000000001</v>
      </c>
      <c r="AL37" s="68">
        <f t="shared" si="31"/>
        <v>2.4919700000000002</v>
      </c>
      <c r="AM37" s="74">
        <v>0.23</v>
      </c>
      <c r="AN37" s="107"/>
      <c r="AO37" s="24">
        <v>7.9900000000000006E-3</v>
      </c>
      <c r="AP37" s="23" t="s">
        <v>265</v>
      </c>
      <c r="AQ37" s="24">
        <v>6.9433094600000009E-2</v>
      </c>
      <c r="AR37" s="68">
        <f t="shared" si="32"/>
        <v>7.7423094600000006E-2</v>
      </c>
      <c r="AS37" s="74">
        <v>0.23</v>
      </c>
      <c r="AT37" s="107"/>
      <c r="AU37" s="68">
        <v>1.5650000000000001E-2</v>
      </c>
      <c r="AV37" s="23" t="s">
        <v>265</v>
      </c>
      <c r="AW37" s="68">
        <v>7.4059416000000003E-2</v>
      </c>
      <c r="AX37" s="68">
        <f t="shared" si="33"/>
        <v>8.9709416E-2</v>
      </c>
      <c r="AY37" s="74">
        <v>0.13</v>
      </c>
      <c r="AZ37" s="107"/>
      <c r="BA37" s="68">
        <v>2.9920000000000002E-2</v>
      </c>
      <c r="BB37" s="23" t="s">
        <v>265</v>
      </c>
      <c r="BC37" s="68">
        <v>7.4059416000000003E-2</v>
      </c>
      <c r="BD37" s="68">
        <f t="shared" si="34"/>
        <v>0.10397941600000001</v>
      </c>
      <c r="BE37" s="74">
        <v>0.13</v>
      </c>
      <c r="BF37" s="107"/>
      <c r="BG37" s="19">
        <v>4.2599999999999999E-3</v>
      </c>
      <c r="BH37" s="23" t="s">
        <v>265</v>
      </c>
      <c r="BI37" s="68">
        <v>6.4493408099999996E-2</v>
      </c>
      <c r="BJ37" s="68">
        <f t="shared" si="35"/>
        <v>6.8753408099999996E-2</v>
      </c>
      <c r="BK37" s="74">
        <v>0.23</v>
      </c>
      <c r="BL37" s="107"/>
      <c r="BM37" s="19">
        <v>4.2599999999999999E-3</v>
      </c>
      <c r="BN37" s="23" t="s">
        <v>265</v>
      </c>
      <c r="BO37" s="68">
        <v>5.4197092069999994E-2</v>
      </c>
      <c r="BP37" s="68">
        <f t="shared" si="36"/>
        <v>5.8457092069999994E-2</v>
      </c>
      <c r="BQ37" s="74">
        <v>0.23</v>
      </c>
      <c r="BR37" s="107"/>
      <c r="BS37" s="197"/>
      <c r="BT37" s="198"/>
      <c r="BU37" s="198"/>
      <c r="BV37" s="198"/>
      <c r="BW37" s="198"/>
      <c r="BX37" s="107"/>
      <c r="BY37" s="68">
        <v>0.307</v>
      </c>
      <c r="BZ37" s="23" t="s">
        <v>265</v>
      </c>
      <c r="CA37" s="68">
        <v>1.3419680999999999</v>
      </c>
      <c r="CB37" s="68">
        <f t="shared" si="37"/>
        <v>1.6489680999999998</v>
      </c>
      <c r="CC37" s="74">
        <v>0.23</v>
      </c>
      <c r="CD37" s="107"/>
      <c r="CE37" s="68">
        <v>1</v>
      </c>
      <c r="CF37" s="23" t="s">
        <v>265</v>
      </c>
      <c r="CG37" s="23" t="s">
        <v>265</v>
      </c>
      <c r="CH37" s="23">
        <f t="shared" si="38"/>
        <v>1</v>
      </c>
      <c r="CI37" s="74">
        <v>0.23</v>
      </c>
    </row>
    <row r="38" spans="1:87" ht="14.25" thickTop="1" thickBot="1" x14ac:dyDescent="0.25">
      <c r="A38" s="309"/>
      <c r="B38" s="196">
        <v>44809</v>
      </c>
      <c r="C38" s="196">
        <v>44836</v>
      </c>
      <c r="D38" s="24">
        <v>0.31606000000000001</v>
      </c>
      <c r="E38" s="68">
        <v>8.6999999999999994E-2</v>
      </c>
      <c r="F38" s="68">
        <v>5.4340235333999995E-2</v>
      </c>
      <c r="G38" s="68">
        <f t="shared" si="40"/>
        <v>0.45740023533399998</v>
      </c>
      <c r="H38" s="33">
        <v>0.23</v>
      </c>
      <c r="I38" s="36"/>
      <c r="J38" s="24">
        <v>0.1628</v>
      </c>
      <c r="K38" s="68">
        <v>0.111</v>
      </c>
      <c r="L38" s="68">
        <v>5.9201173901999998E-2</v>
      </c>
      <c r="M38" s="68">
        <f t="shared" si="28"/>
        <v>0.33300117390200001</v>
      </c>
      <c r="N38" s="33">
        <v>0.23</v>
      </c>
      <c r="O38" s="36"/>
      <c r="P38" s="24">
        <v>4.7189999999999996E-2</v>
      </c>
      <c r="Q38" s="23" t="s">
        <v>265</v>
      </c>
      <c r="R38" s="68">
        <v>5.9201173901999998E-2</v>
      </c>
      <c r="S38" s="68">
        <f t="shared" si="27"/>
        <v>0.10639117390199999</v>
      </c>
      <c r="T38" s="33">
        <v>0.13</v>
      </c>
      <c r="U38" s="107"/>
      <c r="V38" s="68">
        <v>0.33</v>
      </c>
      <c r="W38" s="23" t="s">
        <v>265</v>
      </c>
      <c r="X38" s="68">
        <v>5.9201173901999998E-2</v>
      </c>
      <c r="Y38" s="68">
        <f t="shared" si="29"/>
        <v>0.38920117390200004</v>
      </c>
      <c r="Z38" s="33">
        <v>0.23</v>
      </c>
      <c r="AA38" s="107"/>
      <c r="AB38" s="24">
        <v>0.13356000000000001</v>
      </c>
      <c r="AC38" s="24">
        <v>0.123</v>
      </c>
      <c r="AD38" s="24">
        <v>6.9433094600000009E-2</v>
      </c>
      <c r="AE38" s="68">
        <f t="shared" si="30"/>
        <v>0.32599309460000003</v>
      </c>
      <c r="AF38" s="68">
        <f t="shared" si="39"/>
        <v>0.16625647824600001</v>
      </c>
      <c r="AG38" s="74">
        <v>0.23</v>
      </c>
      <c r="AH38" s="107"/>
      <c r="AI38" s="24">
        <v>1.1499999999999999</v>
      </c>
      <c r="AJ38" s="23" t="s">
        <v>265</v>
      </c>
      <c r="AK38" s="24">
        <v>1.3419700000000001</v>
      </c>
      <c r="AL38" s="68">
        <f t="shared" si="31"/>
        <v>2.4919700000000002</v>
      </c>
      <c r="AM38" s="74">
        <v>0.23</v>
      </c>
      <c r="AN38" s="107"/>
      <c r="AO38" s="24">
        <v>7.9900000000000006E-3</v>
      </c>
      <c r="AP38" s="23" t="s">
        <v>265</v>
      </c>
      <c r="AQ38" s="24">
        <v>6.9433094600000009E-2</v>
      </c>
      <c r="AR38" s="68">
        <f t="shared" si="32"/>
        <v>7.7423094600000006E-2</v>
      </c>
      <c r="AS38" s="74">
        <v>0.23</v>
      </c>
      <c r="AT38" s="107"/>
      <c r="AU38" s="68">
        <v>1.5650000000000001E-2</v>
      </c>
      <c r="AV38" s="23" t="s">
        <v>265</v>
      </c>
      <c r="AW38" s="68">
        <v>7.4059416000000003E-2</v>
      </c>
      <c r="AX38" s="68">
        <f t="shared" si="33"/>
        <v>8.9709416E-2</v>
      </c>
      <c r="AY38" s="74">
        <v>0.13</v>
      </c>
      <c r="AZ38" s="107"/>
      <c r="BA38" s="68">
        <v>2.9920000000000002E-2</v>
      </c>
      <c r="BB38" s="23" t="s">
        <v>265</v>
      </c>
      <c r="BC38" s="68">
        <v>7.4059416000000003E-2</v>
      </c>
      <c r="BD38" s="68">
        <f t="shared" si="34"/>
        <v>0.10397941600000001</v>
      </c>
      <c r="BE38" s="74">
        <v>0.13</v>
      </c>
      <c r="BF38" s="107"/>
      <c r="BG38" s="19">
        <v>4.2599999999999999E-3</v>
      </c>
      <c r="BH38" s="23" t="s">
        <v>265</v>
      </c>
      <c r="BI38" s="68">
        <v>6.4493408099999996E-2</v>
      </c>
      <c r="BJ38" s="68">
        <f t="shared" si="35"/>
        <v>6.8753408099999996E-2</v>
      </c>
      <c r="BK38" s="74">
        <v>0.23</v>
      </c>
      <c r="BL38" s="107"/>
      <c r="BM38" s="19">
        <v>4.2599999999999999E-3</v>
      </c>
      <c r="BN38" s="23" t="s">
        <v>265</v>
      </c>
      <c r="BO38" s="68">
        <v>5.4197092069999994E-2</v>
      </c>
      <c r="BP38" s="68">
        <f t="shared" si="36"/>
        <v>5.8457092069999994E-2</v>
      </c>
      <c r="BQ38" s="74">
        <v>0.23</v>
      </c>
      <c r="BR38" s="107"/>
      <c r="BS38" s="197"/>
      <c r="BT38" s="198"/>
      <c r="BU38" s="198"/>
      <c r="BV38" s="198"/>
      <c r="BW38" s="198"/>
      <c r="BX38" s="107"/>
      <c r="BY38" s="68">
        <v>0.307</v>
      </c>
      <c r="BZ38" s="23" t="s">
        <v>265</v>
      </c>
      <c r="CA38" s="68">
        <v>1.3419680999999999</v>
      </c>
      <c r="CB38" s="68">
        <f t="shared" si="37"/>
        <v>1.6489680999999998</v>
      </c>
      <c r="CC38" s="74">
        <v>0.23</v>
      </c>
      <c r="CD38" s="107"/>
      <c r="CE38" s="68">
        <v>1</v>
      </c>
      <c r="CF38" s="23" t="s">
        <v>265</v>
      </c>
      <c r="CG38" s="23" t="s">
        <v>265</v>
      </c>
      <c r="CH38" s="23">
        <f t="shared" si="38"/>
        <v>1</v>
      </c>
      <c r="CI38" s="74">
        <v>0.23</v>
      </c>
    </row>
    <row r="39" spans="1:87" ht="14.25" thickTop="1" thickBot="1" x14ac:dyDescent="0.25">
      <c r="A39" s="309"/>
      <c r="B39" s="196">
        <v>44805</v>
      </c>
      <c r="C39" s="196">
        <v>44808</v>
      </c>
      <c r="D39" s="24">
        <v>0.31606000000000001</v>
      </c>
      <c r="E39" s="68">
        <v>8.6999999999999994E-2</v>
      </c>
      <c r="F39" s="68">
        <v>5.4340235333999995E-2</v>
      </c>
      <c r="G39" s="68">
        <f t="shared" si="40"/>
        <v>0.45740023533399998</v>
      </c>
      <c r="H39" s="33">
        <v>0.23</v>
      </c>
      <c r="I39" s="36"/>
      <c r="J39" s="24">
        <v>0.1628</v>
      </c>
      <c r="K39" s="68">
        <v>0.111</v>
      </c>
      <c r="L39" s="68">
        <v>5.9201173901999998E-2</v>
      </c>
      <c r="M39" s="68">
        <f t="shared" si="28"/>
        <v>0.33300117390200001</v>
      </c>
      <c r="N39" s="33">
        <v>0.23</v>
      </c>
      <c r="O39" s="36"/>
      <c r="P39" s="24">
        <f>47.19/1000</f>
        <v>4.7189999999999996E-2</v>
      </c>
      <c r="Q39" s="23" t="s">
        <v>265</v>
      </c>
      <c r="R39" s="68">
        <v>5.9201173901999998E-2</v>
      </c>
      <c r="S39" s="68">
        <f t="shared" si="27"/>
        <v>0.10639117390199999</v>
      </c>
      <c r="T39" s="33">
        <v>0.13</v>
      </c>
      <c r="U39" s="107"/>
      <c r="V39" s="68">
        <v>0.33</v>
      </c>
      <c r="W39" s="23" t="s">
        <v>265</v>
      </c>
      <c r="X39" s="68">
        <v>5.9201173901999998E-2</v>
      </c>
      <c r="Y39" s="68">
        <f t="shared" si="29"/>
        <v>0.38920117390200004</v>
      </c>
      <c r="Z39" s="33">
        <v>0.23</v>
      </c>
      <c r="AA39" s="107"/>
      <c r="AB39" s="24">
        <v>0.13356000000000001</v>
      </c>
      <c r="AC39" s="24">
        <v>0.123</v>
      </c>
      <c r="AD39" s="24">
        <v>6.9433094600000009E-2</v>
      </c>
      <c r="AE39" s="68">
        <f t="shared" si="30"/>
        <v>0.32599309460000003</v>
      </c>
      <c r="AF39" s="68">
        <f t="shared" si="39"/>
        <v>0.16625647824600001</v>
      </c>
      <c r="AG39" s="74">
        <v>0.23</v>
      </c>
      <c r="AH39" s="107"/>
      <c r="AI39" s="24">
        <v>1.1499999999999999</v>
      </c>
      <c r="AJ39" s="23" t="s">
        <v>265</v>
      </c>
      <c r="AK39" s="24">
        <v>1.3419700000000001</v>
      </c>
      <c r="AL39" s="68">
        <f t="shared" si="31"/>
        <v>2.4919700000000002</v>
      </c>
      <c r="AM39" s="74">
        <v>0.23</v>
      </c>
      <c r="AN39" s="107"/>
      <c r="AO39" s="24">
        <v>7.9900000000000006E-3</v>
      </c>
      <c r="AP39" s="23" t="s">
        <v>265</v>
      </c>
      <c r="AQ39" s="24">
        <v>6.9433094600000009E-2</v>
      </c>
      <c r="AR39" s="68">
        <f t="shared" si="32"/>
        <v>7.7423094600000006E-2</v>
      </c>
      <c r="AS39" s="74">
        <v>0.23</v>
      </c>
      <c r="AT39" s="107"/>
      <c r="AU39" s="68">
        <v>1.5650000000000001E-2</v>
      </c>
      <c r="AV39" s="23" t="s">
        <v>265</v>
      </c>
      <c r="AW39" s="68">
        <v>7.4059416000000003E-2</v>
      </c>
      <c r="AX39" s="68">
        <f t="shared" si="33"/>
        <v>8.9709416E-2</v>
      </c>
      <c r="AY39" s="74">
        <v>0.13</v>
      </c>
      <c r="AZ39" s="107"/>
      <c r="BA39" s="68">
        <v>2.9920000000000002E-2</v>
      </c>
      <c r="BB39" s="23" t="s">
        <v>265</v>
      </c>
      <c r="BC39" s="68">
        <v>7.4059416000000003E-2</v>
      </c>
      <c r="BD39" s="68">
        <f t="shared" si="34"/>
        <v>0.10397941600000001</v>
      </c>
      <c r="BE39" s="74">
        <v>0.13</v>
      </c>
      <c r="BF39" s="107"/>
      <c r="BG39" s="19">
        <v>4.2599999999999999E-3</v>
      </c>
      <c r="BH39" s="23" t="s">
        <v>265</v>
      </c>
      <c r="BI39" s="68">
        <v>6.4493408099999996E-2</v>
      </c>
      <c r="BJ39" s="68">
        <f t="shared" si="35"/>
        <v>6.8753408099999996E-2</v>
      </c>
      <c r="BK39" s="74">
        <v>0.23</v>
      </c>
      <c r="BL39" s="107"/>
      <c r="BM39" s="19">
        <v>4.2599999999999999E-3</v>
      </c>
      <c r="BN39" s="23" t="s">
        <v>265</v>
      </c>
      <c r="BO39" s="68">
        <v>5.4197092069999994E-2</v>
      </c>
      <c r="BP39" s="68">
        <f t="shared" si="36"/>
        <v>5.8457092069999994E-2</v>
      </c>
      <c r="BQ39" s="74">
        <v>0.23</v>
      </c>
      <c r="BR39" s="107"/>
      <c r="BS39" s="197"/>
      <c r="BT39" s="198"/>
      <c r="BU39" s="198"/>
      <c r="BV39" s="198"/>
      <c r="BW39" s="198"/>
      <c r="BX39" s="107"/>
      <c r="BY39" s="68">
        <v>0.307</v>
      </c>
      <c r="BZ39" s="23" t="s">
        <v>265</v>
      </c>
      <c r="CA39" s="68">
        <v>1.3419680999999999</v>
      </c>
      <c r="CB39" s="68">
        <f t="shared" si="37"/>
        <v>1.6489680999999998</v>
      </c>
      <c r="CC39" s="74">
        <v>0.23</v>
      </c>
      <c r="CD39" s="107"/>
      <c r="CE39" s="68">
        <v>1</v>
      </c>
      <c r="CF39" s="23" t="s">
        <v>265</v>
      </c>
      <c r="CG39" s="23" t="s">
        <v>265</v>
      </c>
      <c r="CH39" s="23">
        <f t="shared" si="38"/>
        <v>1</v>
      </c>
      <c r="CI39" s="74">
        <v>0.23</v>
      </c>
    </row>
    <row r="40" spans="1:87" ht="14.25" thickTop="1" thickBot="1" x14ac:dyDescent="0.25">
      <c r="A40" s="309"/>
      <c r="B40" s="196">
        <v>44746</v>
      </c>
      <c r="C40" s="196">
        <v>44804</v>
      </c>
      <c r="D40" s="24">
        <v>0.31606000000000001</v>
      </c>
      <c r="E40" s="68">
        <v>8.6999999999999994E-2</v>
      </c>
      <c r="F40" s="68">
        <v>5.4340235333999995E-2</v>
      </c>
      <c r="G40" s="68">
        <f t="shared" si="40"/>
        <v>0.45740023533399998</v>
      </c>
      <c r="H40" s="33">
        <v>0.23</v>
      </c>
      <c r="I40" s="36"/>
      <c r="J40" s="24">
        <v>0.1628</v>
      </c>
      <c r="K40" s="68">
        <v>0.111</v>
      </c>
      <c r="L40" s="68">
        <v>5.9201173901999998E-2</v>
      </c>
      <c r="M40" s="68">
        <f t="shared" si="28"/>
        <v>0.33300117390200001</v>
      </c>
      <c r="N40" s="33">
        <v>0.23</v>
      </c>
      <c r="O40" s="36"/>
      <c r="P40" s="24">
        <v>4.7189999999999996E-2</v>
      </c>
      <c r="Q40" s="23" t="s">
        <v>265</v>
      </c>
      <c r="R40" s="68">
        <v>5.9201173901999998E-2</v>
      </c>
      <c r="S40" s="68">
        <f t="shared" si="27"/>
        <v>0.10639117390199999</v>
      </c>
      <c r="T40" s="33">
        <v>0.13</v>
      </c>
      <c r="U40" s="107"/>
      <c r="V40" s="68">
        <v>0.33</v>
      </c>
      <c r="W40" s="23" t="s">
        <v>265</v>
      </c>
      <c r="X40" s="68">
        <v>5.9201173901999998E-2</v>
      </c>
      <c r="Y40" s="68">
        <f t="shared" si="29"/>
        <v>0.38920117390200004</v>
      </c>
      <c r="Z40" s="33">
        <v>0.23</v>
      </c>
      <c r="AA40" s="107"/>
      <c r="AB40" s="24">
        <v>0.13356000000000001</v>
      </c>
      <c r="AC40" s="24">
        <v>0.123</v>
      </c>
      <c r="AD40" s="24">
        <v>6.9433094600000009E-2</v>
      </c>
      <c r="AE40" s="68">
        <f t="shared" si="30"/>
        <v>0.32599309460000003</v>
      </c>
      <c r="AF40" s="68">
        <f t="shared" si="39"/>
        <v>0.16625647824600001</v>
      </c>
      <c r="AG40" s="74">
        <v>0.23</v>
      </c>
      <c r="AH40" s="107"/>
      <c r="AI40" s="24">
        <v>1.1499999999999999</v>
      </c>
      <c r="AJ40" s="23" t="s">
        <v>265</v>
      </c>
      <c r="AK40" s="68">
        <v>1.3419680999999999</v>
      </c>
      <c r="AL40" s="68">
        <f t="shared" si="31"/>
        <v>2.4919680999999998</v>
      </c>
      <c r="AM40" s="74">
        <v>0.23</v>
      </c>
      <c r="AN40" s="107"/>
      <c r="AO40" s="24">
        <v>7.9900000000000006E-3</v>
      </c>
      <c r="AP40" s="23" t="s">
        <v>265</v>
      </c>
      <c r="AQ40" s="68">
        <v>6.9433094600000009E-2</v>
      </c>
      <c r="AR40" s="68">
        <f t="shared" si="32"/>
        <v>7.7423094600000006E-2</v>
      </c>
      <c r="AS40" s="74">
        <v>0.23</v>
      </c>
      <c r="AT40" s="107"/>
      <c r="AU40" s="68">
        <v>1.5650000000000001E-2</v>
      </c>
      <c r="AV40" s="23" t="s">
        <v>265</v>
      </c>
      <c r="AW40" s="68">
        <v>7.4059416000000003E-2</v>
      </c>
      <c r="AX40" s="68">
        <f t="shared" si="33"/>
        <v>8.9709416E-2</v>
      </c>
      <c r="AY40" s="74">
        <v>0.13</v>
      </c>
      <c r="AZ40" s="107"/>
      <c r="BA40" s="68">
        <v>2.9920000000000002E-2</v>
      </c>
      <c r="BB40" s="23" t="s">
        <v>265</v>
      </c>
      <c r="BC40" s="68">
        <v>7.4059416000000003E-2</v>
      </c>
      <c r="BD40" s="68">
        <f t="shared" si="34"/>
        <v>0.10397941600000001</v>
      </c>
      <c r="BE40" s="74">
        <v>0.13</v>
      </c>
      <c r="BF40" s="107"/>
      <c r="BG40" s="19">
        <v>4.2599999999999999E-3</v>
      </c>
      <c r="BH40" s="23" t="s">
        <v>265</v>
      </c>
      <c r="BI40" s="68">
        <v>6.4493408099999996E-2</v>
      </c>
      <c r="BJ40" s="68">
        <f t="shared" si="35"/>
        <v>6.8753408099999996E-2</v>
      </c>
      <c r="BK40" s="74">
        <v>0.23</v>
      </c>
      <c r="BL40" s="107"/>
      <c r="BM40" s="19">
        <v>4.2599999999999999E-3</v>
      </c>
      <c r="BN40" s="23" t="s">
        <v>265</v>
      </c>
      <c r="BO40" s="68">
        <v>5.4197092069999994E-2</v>
      </c>
      <c r="BP40" s="68">
        <f t="shared" si="36"/>
        <v>5.8457092069999994E-2</v>
      </c>
      <c r="BQ40" s="74">
        <v>0.23</v>
      </c>
      <c r="BR40" s="107"/>
      <c r="BS40" s="197"/>
      <c r="BT40" s="198"/>
      <c r="BU40" s="198"/>
      <c r="BV40" s="198"/>
      <c r="BW40" s="198"/>
      <c r="BX40" s="107"/>
      <c r="BY40" s="68">
        <v>0.307</v>
      </c>
      <c r="BZ40" s="23" t="s">
        <v>265</v>
      </c>
      <c r="CA40" s="68">
        <v>1.3419680999999999</v>
      </c>
      <c r="CB40" s="68">
        <f t="shared" si="37"/>
        <v>1.6489680999999998</v>
      </c>
      <c r="CC40" s="74">
        <v>0.23</v>
      </c>
      <c r="CD40" s="107"/>
      <c r="CE40" s="68">
        <v>1</v>
      </c>
      <c r="CF40" s="23" t="s">
        <v>265</v>
      </c>
      <c r="CG40" s="23" t="s">
        <v>265</v>
      </c>
      <c r="CH40" s="23">
        <f t="shared" si="38"/>
        <v>1</v>
      </c>
      <c r="CI40" s="74">
        <v>0.23</v>
      </c>
    </row>
    <row r="41" spans="1:87" ht="14.25" thickTop="1" thickBot="1" x14ac:dyDescent="0.25">
      <c r="A41" s="309"/>
      <c r="B41" s="196">
        <v>44743</v>
      </c>
      <c r="C41" s="196">
        <v>44745</v>
      </c>
      <c r="D41" s="24">
        <v>0.31606000000000001</v>
      </c>
      <c r="E41" s="68">
        <v>8.6999999999999994E-2</v>
      </c>
      <c r="F41" s="68">
        <v>5.4340235333999995E-2</v>
      </c>
      <c r="G41" s="68">
        <f t="shared" si="40"/>
        <v>0.45740023533399998</v>
      </c>
      <c r="H41" s="33">
        <v>0.23</v>
      </c>
      <c r="I41" s="36"/>
      <c r="J41" s="24">
        <v>0.1628</v>
      </c>
      <c r="K41" s="68">
        <v>0.111</v>
      </c>
      <c r="L41" s="68">
        <v>5.9201173901999998E-2</v>
      </c>
      <c r="M41" s="68">
        <f t="shared" si="28"/>
        <v>0.33300117390200001</v>
      </c>
      <c r="N41" s="33">
        <v>0.23</v>
      </c>
      <c r="O41" s="36"/>
      <c r="P41" s="70">
        <f>47.19/1000</f>
        <v>4.7189999999999996E-2</v>
      </c>
      <c r="Q41" s="23" t="s">
        <v>265</v>
      </c>
      <c r="R41" s="68">
        <v>5.9201173901999998E-2</v>
      </c>
      <c r="S41" s="70">
        <f t="shared" si="27"/>
        <v>0.10639117390199999</v>
      </c>
      <c r="T41" s="33">
        <v>0.13</v>
      </c>
      <c r="U41" s="107"/>
      <c r="V41" s="68">
        <v>0.33</v>
      </c>
      <c r="W41" s="23" t="s">
        <v>265</v>
      </c>
      <c r="X41" s="68">
        <v>5.9201173901999998E-2</v>
      </c>
      <c r="Y41" s="68">
        <f t="shared" si="29"/>
        <v>0.38920117390200004</v>
      </c>
      <c r="Z41" s="33">
        <v>0.23</v>
      </c>
      <c r="AA41" s="107"/>
      <c r="AB41" s="24">
        <v>0.13356000000000001</v>
      </c>
      <c r="AC41" s="24">
        <v>0.123</v>
      </c>
      <c r="AD41" s="24">
        <v>6.9433094600000009E-2</v>
      </c>
      <c r="AE41" s="68">
        <f t="shared" si="30"/>
        <v>0.32599309460000003</v>
      </c>
      <c r="AF41" s="68">
        <f t="shared" si="39"/>
        <v>0.16625647824600001</v>
      </c>
      <c r="AG41" s="74">
        <v>0.23</v>
      </c>
      <c r="AH41" s="107"/>
      <c r="AI41" s="24">
        <v>1.1499999999999999</v>
      </c>
      <c r="AJ41" s="23" t="s">
        <v>265</v>
      </c>
      <c r="AK41" s="24">
        <v>1.3419680999999999</v>
      </c>
      <c r="AL41" s="68">
        <f t="shared" si="31"/>
        <v>2.4919680999999998</v>
      </c>
      <c r="AM41" s="74">
        <v>0.23</v>
      </c>
      <c r="AN41" s="107"/>
      <c r="AO41" s="24">
        <v>7.9900000000000006E-3</v>
      </c>
      <c r="AP41" s="23" t="s">
        <v>265</v>
      </c>
      <c r="AQ41" s="24">
        <v>6.9433094600000009E-2</v>
      </c>
      <c r="AR41" s="68">
        <f t="shared" si="32"/>
        <v>7.7423094600000006E-2</v>
      </c>
      <c r="AS41" s="74">
        <v>0.23</v>
      </c>
      <c r="AT41" s="107"/>
      <c r="AU41" s="68">
        <v>1.5650000000000001E-2</v>
      </c>
      <c r="AV41" s="23" t="s">
        <v>265</v>
      </c>
      <c r="AW41" s="68">
        <v>7.4059416000000003E-2</v>
      </c>
      <c r="AX41" s="68">
        <f t="shared" si="33"/>
        <v>8.9709416E-2</v>
      </c>
      <c r="AY41" s="74">
        <v>0.13</v>
      </c>
      <c r="AZ41" s="107"/>
      <c r="BA41" s="68">
        <v>2.9920000000000002E-2</v>
      </c>
      <c r="BB41" s="23" t="s">
        <v>265</v>
      </c>
      <c r="BC41" s="68">
        <v>7.4059416000000003E-2</v>
      </c>
      <c r="BD41" s="68">
        <f t="shared" si="34"/>
        <v>0.10397941600000001</v>
      </c>
      <c r="BE41" s="74">
        <v>0.13</v>
      </c>
      <c r="BF41" s="107"/>
      <c r="BG41" s="19">
        <v>4.2599999999999999E-3</v>
      </c>
      <c r="BH41" s="23" t="s">
        <v>265</v>
      </c>
      <c r="BI41" s="68">
        <v>6.4493408099999996E-2</v>
      </c>
      <c r="BJ41" s="68">
        <f t="shared" si="35"/>
        <v>6.8753408099999996E-2</v>
      </c>
      <c r="BK41" s="74">
        <v>0.23</v>
      </c>
      <c r="BL41" s="107"/>
      <c r="BM41" s="19">
        <v>4.2599999999999999E-3</v>
      </c>
      <c r="BN41" s="23" t="s">
        <v>265</v>
      </c>
      <c r="BO41" s="68">
        <v>5.4197092069999994E-2</v>
      </c>
      <c r="BP41" s="68">
        <f t="shared" si="36"/>
        <v>5.8457092069999994E-2</v>
      </c>
      <c r="BQ41" s="74">
        <v>0.23</v>
      </c>
      <c r="BR41" s="107"/>
      <c r="BS41" s="197"/>
      <c r="BT41" s="198"/>
      <c r="BU41" s="198"/>
      <c r="BV41" s="198"/>
      <c r="BW41" s="198"/>
      <c r="BX41" s="107"/>
      <c r="BY41" s="68">
        <v>0.307</v>
      </c>
      <c r="BZ41" s="23" t="s">
        <v>265</v>
      </c>
      <c r="CA41" s="68">
        <v>1.3419680999999999</v>
      </c>
      <c r="CB41" s="68">
        <f t="shared" si="37"/>
        <v>1.6489680999999998</v>
      </c>
      <c r="CC41" s="74">
        <v>0.23</v>
      </c>
      <c r="CD41" s="107"/>
      <c r="CE41" s="68">
        <v>1</v>
      </c>
      <c r="CF41" s="23" t="s">
        <v>265</v>
      </c>
      <c r="CG41" s="23" t="s">
        <v>265</v>
      </c>
      <c r="CH41" s="23">
        <f t="shared" si="38"/>
        <v>1</v>
      </c>
      <c r="CI41" s="74">
        <v>0.23</v>
      </c>
    </row>
    <row r="42" spans="1:87" ht="14.25" thickTop="1" thickBot="1" x14ac:dyDescent="0.25">
      <c r="A42" s="309"/>
      <c r="B42" s="196">
        <v>44739</v>
      </c>
      <c r="C42" s="196">
        <v>44742</v>
      </c>
      <c r="D42" s="25">
        <v>0.31606000000000001</v>
      </c>
      <c r="E42" s="68">
        <v>8.6999999999999994E-2</v>
      </c>
      <c r="F42" s="68">
        <v>5.4340235333999995E-2</v>
      </c>
      <c r="G42" s="26">
        <f t="shared" si="40"/>
        <v>0.45740023533399998</v>
      </c>
      <c r="H42" s="33">
        <v>0.23</v>
      </c>
      <c r="I42" s="36"/>
      <c r="J42" s="24">
        <v>0.1628</v>
      </c>
      <c r="K42" s="68">
        <v>0.111</v>
      </c>
      <c r="L42" s="68">
        <v>5.9201173901999998E-2</v>
      </c>
      <c r="M42" s="68">
        <f t="shared" si="28"/>
        <v>0.33300117390200001</v>
      </c>
      <c r="N42" s="33">
        <v>0.23</v>
      </c>
      <c r="O42" s="36"/>
      <c r="P42" s="24">
        <v>7.3190000000000005E-2</v>
      </c>
      <c r="Q42" s="23" t="s">
        <v>265</v>
      </c>
      <c r="R42" s="68">
        <v>5.9201173901999998E-2</v>
      </c>
      <c r="S42" s="68">
        <f t="shared" si="27"/>
        <v>0.132391173902</v>
      </c>
      <c r="T42" s="33">
        <v>0.13</v>
      </c>
      <c r="U42" s="107"/>
      <c r="V42" s="68">
        <v>0.33</v>
      </c>
      <c r="W42" s="23" t="s">
        <v>265</v>
      </c>
      <c r="X42" s="68">
        <v>5.9201173901999998E-2</v>
      </c>
      <c r="Y42" s="68">
        <f t="shared" si="29"/>
        <v>0.38920117390200004</v>
      </c>
      <c r="Z42" s="33">
        <v>0.23</v>
      </c>
      <c r="AA42" s="107"/>
      <c r="AB42" s="24">
        <v>0.13356000000000001</v>
      </c>
      <c r="AC42" s="24">
        <v>0.123</v>
      </c>
      <c r="AD42" s="24">
        <v>6.9433094600000009E-2</v>
      </c>
      <c r="AE42" s="68">
        <f t="shared" si="30"/>
        <v>0.32599309460000003</v>
      </c>
      <c r="AF42" s="68">
        <f t="shared" si="39"/>
        <v>0.16625647824600001</v>
      </c>
      <c r="AG42" s="74">
        <v>0.23</v>
      </c>
      <c r="AH42" s="107"/>
      <c r="AI42" s="24">
        <v>1.1499999999999999</v>
      </c>
      <c r="AJ42" s="23" t="s">
        <v>265</v>
      </c>
      <c r="AK42" s="68">
        <v>1.3419680999999999</v>
      </c>
      <c r="AL42" s="68">
        <f t="shared" si="31"/>
        <v>2.4919680999999998</v>
      </c>
      <c r="AM42" s="74">
        <v>0.23</v>
      </c>
      <c r="AN42" s="107"/>
      <c r="AO42" s="24">
        <v>7.9900000000000006E-3</v>
      </c>
      <c r="AP42" s="23" t="s">
        <v>265</v>
      </c>
      <c r="AQ42" s="68">
        <v>6.9433094600000009E-2</v>
      </c>
      <c r="AR42" s="68">
        <f t="shared" si="32"/>
        <v>7.7423094600000006E-2</v>
      </c>
      <c r="AS42" s="74">
        <v>0.23</v>
      </c>
      <c r="AT42" s="107"/>
      <c r="AU42" s="68">
        <v>1.5650000000000001E-2</v>
      </c>
      <c r="AV42" s="23" t="s">
        <v>265</v>
      </c>
      <c r="AW42" s="68">
        <v>7.4059416000000003E-2</v>
      </c>
      <c r="AX42" s="68">
        <f t="shared" si="33"/>
        <v>8.9709416E-2</v>
      </c>
      <c r="AY42" s="74">
        <v>0.13</v>
      </c>
      <c r="AZ42" s="107"/>
      <c r="BA42" s="68">
        <v>2.9920000000000002E-2</v>
      </c>
      <c r="BB42" s="23" t="s">
        <v>265</v>
      </c>
      <c r="BC42" s="68">
        <v>7.4059416000000003E-2</v>
      </c>
      <c r="BD42" s="68">
        <f t="shared" si="34"/>
        <v>0.10397941600000001</v>
      </c>
      <c r="BE42" s="74">
        <v>0.13</v>
      </c>
      <c r="BF42" s="107"/>
      <c r="BG42" s="19">
        <v>4.2599999999999999E-3</v>
      </c>
      <c r="BH42" s="23" t="s">
        <v>265</v>
      </c>
      <c r="BI42" s="68">
        <v>6.4493408099999996E-2</v>
      </c>
      <c r="BJ42" s="68">
        <f t="shared" si="35"/>
        <v>6.8753408099999996E-2</v>
      </c>
      <c r="BK42" s="74">
        <v>0.23</v>
      </c>
      <c r="BL42" s="107"/>
      <c r="BM42" s="19">
        <v>4.2599999999999999E-3</v>
      </c>
      <c r="BN42" s="23" t="s">
        <v>265</v>
      </c>
      <c r="BO42" s="68">
        <v>5.4197092069999994E-2</v>
      </c>
      <c r="BP42" s="68">
        <f t="shared" si="36"/>
        <v>5.8457092069999994E-2</v>
      </c>
      <c r="BQ42" s="74">
        <v>0.23</v>
      </c>
      <c r="BR42" s="107"/>
      <c r="BS42" s="197"/>
      <c r="BT42" s="198"/>
      <c r="BU42" s="198"/>
      <c r="BV42" s="198"/>
      <c r="BW42" s="198"/>
      <c r="BX42" s="107"/>
      <c r="BY42" s="68">
        <v>0.307</v>
      </c>
      <c r="BZ42" s="23" t="s">
        <v>265</v>
      </c>
      <c r="CA42" s="68">
        <v>1.3419680999999999</v>
      </c>
      <c r="CB42" s="68">
        <f t="shared" si="37"/>
        <v>1.6489680999999998</v>
      </c>
      <c r="CC42" s="74">
        <v>0.23</v>
      </c>
      <c r="CD42" s="107"/>
      <c r="CE42" s="68">
        <v>1</v>
      </c>
      <c r="CF42" s="23" t="s">
        <v>265</v>
      </c>
      <c r="CG42" s="23" t="s">
        <v>265</v>
      </c>
      <c r="CH42" s="23">
        <f t="shared" si="38"/>
        <v>1</v>
      </c>
      <c r="CI42" s="74">
        <v>0.23</v>
      </c>
    </row>
    <row r="43" spans="1:87" ht="14.25" thickTop="1" thickBot="1" x14ac:dyDescent="0.25">
      <c r="A43" s="309"/>
      <c r="B43" s="196">
        <v>44732</v>
      </c>
      <c r="C43" s="196">
        <v>44738</v>
      </c>
      <c r="D43" s="25">
        <v>0.31313999999999997</v>
      </c>
      <c r="E43" s="68">
        <v>8.6999999999999994E-2</v>
      </c>
      <c r="F43" s="68">
        <v>5.4340235333999995E-2</v>
      </c>
      <c r="G43" s="26">
        <f t="shared" si="40"/>
        <v>0.45448023533399995</v>
      </c>
      <c r="H43" s="33">
        <v>0.23</v>
      </c>
      <c r="I43" s="36"/>
      <c r="J43" s="25">
        <v>0.1628</v>
      </c>
      <c r="K43" s="68">
        <v>0.111</v>
      </c>
      <c r="L43" s="68">
        <v>5.9201173901999998E-2</v>
      </c>
      <c r="M43" s="26">
        <f t="shared" si="28"/>
        <v>0.33300117390200001</v>
      </c>
      <c r="N43" s="33">
        <v>0.23</v>
      </c>
      <c r="O43" s="36"/>
      <c r="P43" s="24">
        <v>7.3190000000000005E-2</v>
      </c>
      <c r="Q43" s="23" t="s">
        <v>265</v>
      </c>
      <c r="R43" s="68">
        <v>5.9201173901999998E-2</v>
      </c>
      <c r="S43" s="68">
        <f t="shared" si="27"/>
        <v>0.132391173902</v>
      </c>
      <c r="T43" s="33">
        <v>0.13</v>
      </c>
      <c r="U43" s="107"/>
      <c r="V43" s="68">
        <v>0.33</v>
      </c>
      <c r="W43" s="23" t="s">
        <v>265</v>
      </c>
      <c r="X43" s="68">
        <v>5.9201173901999998E-2</v>
      </c>
      <c r="Y43" s="68">
        <f t="shared" si="29"/>
        <v>0.38920117390200004</v>
      </c>
      <c r="Z43" s="33">
        <v>0.23</v>
      </c>
      <c r="AA43" s="107"/>
      <c r="AB43" s="24">
        <v>0.13356000000000001</v>
      </c>
      <c r="AC43" s="24">
        <v>0.123</v>
      </c>
      <c r="AD43" s="24">
        <v>6.9433094600000009E-2</v>
      </c>
      <c r="AE43" s="68">
        <f t="shared" si="30"/>
        <v>0.32599309460000003</v>
      </c>
      <c r="AF43" s="68">
        <f t="shared" si="39"/>
        <v>0.16625647824600001</v>
      </c>
      <c r="AG43" s="74">
        <v>0.23</v>
      </c>
      <c r="AH43" s="107"/>
      <c r="AI43" s="24">
        <v>1.1499999999999999</v>
      </c>
      <c r="AJ43" s="23" t="s">
        <v>265</v>
      </c>
      <c r="AK43" s="68">
        <v>1.3419680999999999</v>
      </c>
      <c r="AL43" s="68">
        <f t="shared" si="31"/>
        <v>2.4919680999999998</v>
      </c>
      <c r="AM43" s="74">
        <v>0.23</v>
      </c>
      <c r="AN43" s="107"/>
      <c r="AO43" s="24">
        <v>7.9900000000000006E-3</v>
      </c>
      <c r="AP43" s="23" t="s">
        <v>265</v>
      </c>
      <c r="AQ43" s="68">
        <v>6.9433094600000009E-2</v>
      </c>
      <c r="AR43" s="68">
        <f t="shared" si="32"/>
        <v>7.7423094600000006E-2</v>
      </c>
      <c r="AS43" s="74">
        <v>0.23</v>
      </c>
      <c r="AT43" s="107"/>
      <c r="AU43" s="68">
        <v>1.5650000000000001E-2</v>
      </c>
      <c r="AV43" s="23" t="s">
        <v>265</v>
      </c>
      <c r="AW43" s="68">
        <v>7.4059416000000003E-2</v>
      </c>
      <c r="AX43" s="68">
        <f t="shared" si="33"/>
        <v>8.9709416E-2</v>
      </c>
      <c r="AY43" s="74">
        <v>0.13</v>
      </c>
      <c r="AZ43" s="107"/>
      <c r="BA43" s="68">
        <v>2.9920000000000002E-2</v>
      </c>
      <c r="BB43" s="23" t="s">
        <v>265</v>
      </c>
      <c r="BC43" s="68">
        <v>7.4059416000000003E-2</v>
      </c>
      <c r="BD43" s="68">
        <f t="shared" si="34"/>
        <v>0.10397941600000001</v>
      </c>
      <c r="BE43" s="74">
        <v>0.13</v>
      </c>
      <c r="BF43" s="107"/>
      <c r="BG43" s="19">
        <v>4.2599999999999999E-3</v>
      </c>
      <c r="BH43" s="23" t="s">
        <v>265</v>
      </c>
      <c r="BI43" s="68">
        <v>6.4493408099999996E-2</v>
      </c>
      <c r="BJ43" s="68">
        <f t="shared" si="35"/>
        <v>6.8753408099999996E-2</v>
      </c>
      <c r="BK43" s="74">
        <v>0.23</v>
      </c>
      <c r="BL43" s="107"/>
      <c r="BM43" s="19">
        <v>4.2599999999999999E-3</v>
      </c>
      <c r="BN43" s="23" t="s">
        <v>265</v>
      </c>
      <c r="BO43" s="68">
        <v>5.4197092069999994E-2</v>
      </c>
      <c r="BP43" s="68">
        <f t="shared" si="36"/>
        <v>5.8457092069999994E-2</v>
      </c>
      <c r="BQ43" s="74">
        <v>0.23</v>
      </c>
      <c r="BR43" s="107"/>
      <c r="BS43" s="197"/>
      <c r="BT43" s="198"/>
      <c r="BU43" s="198"/>
      <c r="BV43" s="198"/>
      <c r="BW43" s="198"/>
      <c r="BX43" s="107"/>
      <c r="BY43" s="68">
        <v>0.307</v>
      </c>
      <c r="BZ43" s="23" t="s">
        <v>265</v>
      </c>
      <c r="CA43" s="68">
        <v>1.3419680999999999</v>
      </c>
      <c r="CB43" s="68">
        <f t="shared" si="37"/>
        <v>1.6489680999999998</v>
      </c>
      <c r="CC43" s="74">
        <v>0.23</v>
      </c>
      <c r="CD43" s="107"/>
      <c r="CE43" s="68">
        <v>1</v>
      </c>
      <c r="CF43" s="23" t="s">
        <v>265</v>
      </c>
      <c r="CG43" s="23" t="s">
        <v>265</v>
      </c>
      <c r="CH43" s="23">
        <f t="shared" si="38"/>
        <v>1</v>
      </c>
      <c r="CI43" s="74">
        <v>0.23</v>
      </c>
    </row>
    <row r="44" spans="1:87" ht="14.25" thickTop="1" thickBot="1" x14ac:dyDescent="0.25">
      <c r="A44" s="309"/>
      <c r="B44" s="196">
        <v>44718</v>
      </c>
      <c r="C44" s="196">
        <v>44731</v>
      </c>
      <c r="D44" s="25">
        <v>0.32277</v>
      </c>
      <c r="E44" s="68">
        <v>8.6999999999999994E-2</v>
      </c>
      <c r="F44" s="68">
        <v>5.4340235333999995E-2</v>
      </c>
      <c r="G44" s="26">
        <f t="shared" si="40"/>
        <v>0.46411023533399998</v>
      </c>
      <c r="H44" s="33">
        <v>0.23</v>
      </c>
      <c r="I44" s="36"/>
      <c r="J44" s="25">
        <v>0.16583999999999999</v>
      </c>
      <c r="K44" s="68">
        <v>0.111</v>
      </c>
      <c r="L44" s="68">
        <v>5.9201173901999998E-2</v>
      </c>
      <c r="M44" s="26">
        <f t="shared" si="28"/>
        <v>0.33604117390199995</v>
      </c>
      <c r="N44" s="33">
        <v>0.23</v>
      </c>
      <c r="O44" s="36"/>
      <c r="P44" s="24">
        <v>7.3190000000000005E-2</v>
      </c>
      <c r="Q44" s="23" t="s">
        <v>265</v>
      </c>
      <c r="R44" s="68">
        <v>5.9201173901999998E-2</v>
      </c>
      <c r="S44" s="68">
        <f t="shared" si="27"/>
        <v>0.132391173902</v>
      </c>
      <c r="T44" s="33">
        <v>0.13</v>
      </c>
      <c r="U44" s="107"/>
      <c r="V44" s="68">
        <v>0.33</v>
      </c>
      <c r="W44" s="23" t="s">
        <v>265</v>
      </c>
      <c r="X44" s="68">
        <v>5.9201173901999998E-2</v>
      </c>
      <c r="Y44" s="68">
        <f t="shared" si="29"/>
        <v>0.38920117390200004</v>
      </c>
      <c r="Z44" s="33">
        <v>0.23</v>
      </c>
      <c r="AA44" s="107"/>
      <c r="AB44" s="24">
        <v>0.13356000000000001</v>
      </c>
      <c r="AC44" s="24">
        <v>0.123</v>
      </c>
      <c r="AD44" s="24">
        <v>6.9433094600000009E-2</v>
      </c>
      <c r="AE44" s="68">
        <f t="shared" si="30"/>
        <v>0.32599309460000003</v>
      </c>
      <c r="AF44" s="68">
        <f t="shared" si="39"/>
        <v>0.16625647824600001</v>
      </c>
      <c r="AG44" s="74">
        <v>0.23</v>
      </c>
      <c r="AH44" s="107"/>
      <c r="AI44" s="24">
        <v>1.1499999999999999</v>
      </c>
      <c r="AJ44" s="23" t="s">
        <v>265</v>
      </c>
      <c r="AK44" s="68">
        <v>1.3419680999999999</v>
      </c>
      <c r="AL44" s="68">
        <f t="shared" si="31"/>
        <v>2.4919680999999998</v>
      </c>
      <c r="AM44" s="74">
        <v>0.23</v>
      </c>
      <c r="AN44" s="107"/>
      <c r="AO44" s="24">
        <v>7.9900000000000006E-3</v>
      </c>
      <c r="AP44" s="23" t="s">
        <v>265</v>
      </c>
      <c r="AQ44" s="68">
        <v>6.9433094600000009E-2</v>
      </c>
      <c r="AR44" s="68">
        <f t="shared" si="32"/>
        <v>7.7423094600000006E-2</v>
      </c>
      <c r="AS44" s="74">
        <v>0.23</v>
      </c>
      <c r="AT44" s="107"/>
      <c r="AU44" s="68">
        <v>1.5650000000000001E-2</v>
      </c>
      <c r="AV44" s="23" t="s">
        <v>265</v>
      </c>
      <c r="AW44" s="68">
        <v>7.4059416000000003E-2</v>
      </c>
      <c r="AX44" s="68">
        <f t="shared" si="33"/>
        <v>8.9709416E-2</v>
      </c>
      <c r="AY44" s="74">
        <v>0.13</v>
      </c>
      <c r="AZ44" s="107"/>
      <c r="BA44" s="68">
        <v>2.9920000000000002E-2</v>
      </c>
      <c r="BB44" s="23" t="s">
        <v>265</v>
      </c>
      <c r="BC44" s="68">
        <v>7.4059416000000003E-2</v>
      </c>
      <c r="BD44" s="68">
        <f t="shared" si="34"/>
        <v>0.10397941600000001</v>
      </c>
      <c r="BE44" s="74">
        <v>0.13</v>
      </c>
      <c r="BF44" s="107"/>
      <c r="BG44" s="19">
        <v>4.2599999999999999E-3</v>
      </c>
      <c r="BH44" s="23" t="s">
        <v>265</v>
      </c>
      <c r="BI44" s="68">
        <v>6.4493408099999996E-2</v>
      </c>
      <c r="BJ44" s="68">
        <f t="shared" si="35"/>
        <v>6.8753408099999996E-2</v>
      </c>
      <c r="BK44" s="74">
        <v>0.23</v>
      </c>
      <c r="BL44" s="107"/>
      <c r="BM44" s="19">
        <v>4.2599999999999999E-3</v>
      </c>
      <c r="BN44" s="23" t="s">
        <v>265</v>
      </c>
      <c r="BO44" s="68">
        <v>5.4197092069999994E-2</v>
      </c>
      <c r="BP44" s="68">
        <f t="shared" si="36"/>
        <v>5.8457092069999994E-2</v>
      </c>
      <c r="BQ44" s="74">
        <v>0.23</v>
      </c>
      <c r="BR44" s="107"/>
      <c r="BS44" s="197"/>
      <c r="BT44" s="198"/>
      <c r="BU44" s="198"/>
      <c r="BV44" s="198"/>
      <c r="BW44" s="198"/>
      <c r="BX44" s="107"/>
      <c r="BY44" s="68">
        <v>0.307</v>
      </c>
      <c r="BZ44" s="23" t="s">
        <v>265</v>
      </c>
      <c r="CA44" s="68">
        <v>1.3419680999999999</v>
      </c>
      <c r="CB44" s="68">
        <f t="shared" si="37"/>
        <v>1.6489680999999998</v>
      </c>
      <c r="CC44" s="74">
        <v>0.23</v>
      </c>
      <c r="CD44" s="107"/>
      <c r="CE44" s="68">
        <v>1</v>
      </c>
      <c r="CF44" s="23" t="s">
        <v>265</v>
      </c>
      <c r="CG44" s="23" t="s">
        <v>265</v>
      </c>
      <c r="CH44" s="23">
        <f t="shared" si="38"/>
        <v>1</v>
      </c>
      <c r="CI44" s="74">
        <v>0.23</v>
      </c>
    </row>
    <row r="45" spans="1:87" ht="14.25" thickTop="1" thickBot="1" x14ac:dyDescent="0.25">
      <c r="A45" s="309"/>
      <c r="B45" s="196">
        <v>44711</v>
      </c>
      <c r="C45" s="196">
        <v>44717</v>
      </c>
      <c r="D45" s="25">
        <v>0.32675999999999999</v>
      </c>
      <c r="E45" s="68">
        <v>8.6999999999999994E-2</v>
      </c>
      <c r="F45" s="68">
        <v>5.4340235333999995E-2</v>
      </c>
      <c r="G45" s="26">
        <f t="shared" si="40"/>
        <v>0.46810023533400003</v>
      </c>
      <c r="H45" s="33">
        <v>0.23</v>
      </c>
      <c r="I45" s="36"/>
      <c r="J45" s="24">
        <v>0.16836999999999999</v>
      </c>
      <c r="K45" s="68">
        <v>0.111</v>
      </c>
      <c r="L45" s="68">
        <v>5.9201173901999998E-2</v>
      </c>
      <c r="M45" s="68">
        <f t="shared" si="28"/>
        <v>0.33857117390199998</v>
      </c>
      <c r="N45" s="33">
        <v>0.23</v>
      </c>
      <c r="O45" s="36"/>
      <c r="P45" s="24">
        <v>7.3190000000000005E-2</v>
      </c>
      <c r="Q45" s="23" t="s">
        <v>265</v>
      </c>
      <c r="R45" s="68">
        <v>5.9201173901999998E-2</v>
      </c>
      <c r="S45" s="68">
        <f t="shared" si="27"/>
        <v>0.132391173902</v>
      </c>
      <c r="T45" s="33">
        <v>0.13</v>
      </c>
      <c r="U45" s="107"/>
      <c r="V45" s="68">
        <v>0.33</v>
      </c>
      <c r="W45" s="23" t="s">
        <v>265</v>
      </c>
      <c r="X45" s="68">
        <v>5.9201173901999998E-2</v>
      </c>
      <c r="Y45" s="68">
        <f t="shared" si="29"/>
        <v>0.38920117390200004</v>
      </c>
      <c r="Z45" s="33">
        <v>0.23</v>
      </c>
      <c r="AA45" s="107"/>
      <c r="AB45" s="24">
        <v>0.13356000000000001</v>
      </c>
      <c r="AC45" s="24">
        <v>0.123</v>
      </c>
      <c r="AD45" s="24">
        <v>6.9433094600000009E-2</v>
      </c>
      <c r="AE45" s="68">
        <f t="shared" si="30"/>
        <v>0.32599309460000003</v>
      </c>
      <c r="AF45" s="68">
        <f t="shared" si="39"/>
        <v>0.16625647824600001</v>
      </c>
      <c r="AG45" s="74">
        <v>0.23</v>
      </c>
      <c r="AH45" s="107"/>
      <c r="AI45" s="24">
        <v>1.1499999999999999</v>
      </c>
      <c r="AJ45" s="23" t="s">
        <v>265</v>
      </c>
      <c r="AK45" s="68">
        <v>1.3419680999999999</v>
      </c>
      <c r="AL45" s="68">
        <f t="shared" si="31"/>
        <v>2.4919680999999998</v>
      </c>
      <c r="AM45" s="74">
        <v>0.23</v>
      </c>
      <c r="AN45" s="107"/>
      <c r="AO45" s="24">
        <v>7.9900000000000006E-3</v>
      </c>
      <c r="AP45" s="23" t="s">
        <v>265</v>
      </c>
      <c r="AQ45" s="68">
        <v>6.9433094600000009E-2</v>
      </c>
      <c r="AR45" s="68">
        <f t="shared" si="32"/>
        <v>7.7423094600000006E-2</v>
      </c>
      <c r="AS45" s="74">
        <v>0.23</v>
      </c>
      <c r="AT45" s="107"/>
      <c r="AU45" s="68">
        <v>1.5650000000000001E-2</v>
      </c>
      <c r="AV45" s="23" t="s">
        <v>265</v>
      </c>
      <c r="AW45" s="68">
        <v>7.4059416000000003E-2</v>
      </c>
      <c r="AX45" s="68">
        <f t="shared" si="33"/>
        <v>8.9709416E-2</v>
      </c>
      <c r="AY45" s="74">
        <v>0.13</v>
      </c>
      <c r="AZ45" s="107"/>
      <c r="BA45" s="68">
        <v>2.9920000000000002E-2</v>
      </c>
      <c r="BB45" s="23" t="s">
        <v>265</v>
      </c>
      <c r="BC45" s="68">
        <v>7.4059416000000003E-2</v>
      </c>
      <c r="BD45" s="68">
        <f t="shared" si="34"/>
        <v>0.10397941600000001</v>
      </c>
      <c r="BE45" s="74">
        <v>0.13</v>
      </c>
      <c r="BF45" s="107"/>
      <c r="BG45" s="19">
        <v>4.2599999999999999E-3</v>
      </c>
      <c r="BH45" s="23" t="s">
        <v>265</v>
      </c>
      <c r="BI45" s="68">
        <v>6.4493408099999996E-2</v>
      </c>
      <c r="BJ45" s="68">
        <f t="shared" si="35"/>
        <v>6.8753408099999996E-2</v>
      </c>
      <c r="BK45" s="74">
        <v>0.23</v>
      </c>
      <c r="BL45" s="107"/>
      <c r="BM45" s="19">
        <v>4.2599999999999999E-3</v>
      </c>
      <c r="BN45" s="23" t="s">
        <v>265</v>
      </c>
      <c r="BO45" s="68">
        <v>5.4197092069999994E-2</v>
      </c>
      <c r="BP45" s="68">
        <f t="shared" si="36"/>
        <v>5.8457092069999994E-2</v>
      </c>
      <c r="BQ45" s="74">
        <v>0.23</v>
      </c>
      <c r="BR45" s="107"/>
      <c r="BS45" s="197"/>
      <c r="BT45" s="198"/>
      <c r="BU45" s="198"/>
      <c r="BV45" s="198"/>
      <c r="BW45" s="198"/>
      <c r="BX45" s="107"/>
      <c r="BY45" s="68">
        <v>0.307</v>
      </c>
      <c r="BZ45" s="23" t="s">
        <v>265</v>
      </c>
      <c r="CA45" s="68">
        <v>1.3419680999999999</v>
      </c>
      <c r="CB45" s="68">
        <f t="shared" si="37"/>
        <v>1.6489680999999998</v>
      </c>
      <c r="CC45" s="74">
        <v>0.23</v>
      </c>
      <c r="CD45" s="107"/>
      <c r="CE45" s="68">
        <v>1</v>
      </c>
      <c r="CF45" s="23" t="s">
        <v>265</v>
      </c>
      <c r="CG45" s="23" t="s">
        <v>265</v>
      </c>
      <c r="CH45" s="23">
        <f t="shared" si="38"/>
        <v>1</v>
      </c>
      <c r="CI45" s="74">
        <v>0.23</v>
      </c>
    </row>
    <row r="46" spans="1:87" ht="14.25" thickTop="1" thickBot="1" x14ac:dyDescent="0.25">
      <c r="A46" s="309"/>
      <c r="B46" s="196">
        <v>44704</v>
      </c>
      <c r="C46" s="196">
        <v>44710</v>
      </c>
      <c r="D46" s="25">
        <v>0.33149000000000001</v>
      </c>
      <c r="E46" s="68">
        <v>8.6999999999999994E-2</v>
      </c>
      <c r="F46" s="68">
        <v>5.4340235333999995E-2</v>
      </c>
      <c r="G46" s="26">
        <f t="shared" si="40"/>
        <v>0.47283023533400004</v>
      </c>
      <c r="H46" s="33">
        <v>0.23</v>
      </c>
      <c r="I46" s="36"/>
      <c r="J46" s="24">
        <v>0.16836999999999999</v>
      </c>
      <c r="K46" s="68">
        <v>0.111</v>
      </c>
      <c r="L46" s="68">
        <v>5.9201173901999998E-2</v>
      </c>
      <c r="M46" s="68">
        <f t="shared" si="28"/>
        <v>0.33857117390199998</v>
      </c>
      <c r="N46" s="33">
        <v>0.23</v>
      </c>
      <c r="O46" s="36"/>
      <c r="P46" s="24">
        <v>7.3190000000000005E-2</v>
      </c>
      <c r="Q46" s="23" t="s">
        <v>265</v>
      </c>
      <c r="R46" s="68">
        <v>5.9201173901999998E-2</v>
      </c>
      <c r="S46" s="68">
        <f t="shared" si="27"/>
        <v>0.132391173902</v>
      </c>
      <c r="T46" s="33">
        <v>0.13</v>
      </c>
      <c r="U46" s="107"/>
      <c r="V46" s="68">
        <v>0.33</v>
      </c>
      <c r="W46" s="23" t="s">
        <v>265</v>
      </c>
      <c r="X46" s="68">
        <v>5.9201173901999998E-2</v>
      </c>
      <c r="Y46" s="68">
        <f t="shared" si="29"/>
        <v>0.38920117390200004</v>
      </c>
      <c r="Z46" s="33">
        <v>0.23</v>
      </c>
      <c r="AA46" s="107"/>
      <c r="AB46" s="24">
        <v>0.13356000000000001</v>
      </c>
      <c r="AC46" s="24">
        <v>0.123</v>
      </c>
      <c r="AD46" s="24">
        <v>6.9433094600000009E-2</v>
      </c>
      <c r="AE46" s="68">
        <f t="shared" si="30"/>
        <v>0.32599309460000003</v>
      </c>
      <c r="AF46" s="68">
        <f t="shared" si="39"/>
        <v>0.16625647824600001</v>
      </c>
      <c r="AG46" s="74">
        <v>0.23</v>
      </c>
      <c r="AH46" s="107"/>
      <c r="AI46" s="24">
        <v>1.1499999999999999</v>
      </c>
      <c r="AJ46" s="23" t="s">
        <v>265</v>
      </c>
      <c r="AK46" s="68">
        <v>1.3419680999999999</v>
      </c>
      <c r="AL46" s="68">
        <f t="shared" si="31"/>
        <v>2.4919680999999998</v>
      </c>
      <c r="AM46" s="74">
        <v>0.23</v>
      </c>
      <c r="AN46" s="107"/>
      <c r="AO46" s="24">
        <v>7.9900000000000006E-3</v>
      </c>
      <c r="AP46" s="23" t="s">
        <v>265</v>
      </c>
      <c r="AQ46" s="68">
        <v>6.9433094600000009E-2</v>
      </c>
      <c r="AR46" s="68">
        <f t="shared" si="32"/>
        <v>7.7423094600000006E-2</v>
      </c>
      <c r="AS46" s="74">
        <v>0.23</v>
      </c>
      <c r="AT46" s="107"/>
      <c r="AU46" s="68">
        <v>1.5650000000000001E-2</v>
      </c>
      <c r="AV46" s="23" t="s">
        <v>265</v>
      </c>
      <c r="AW46" s="68">
        <v>7.4059416000000003E-2</v>
      </c>
      <c r="AX46" s="68">
        <f t="shared" si="33"/>
        <v>8.9709416E-2</v>
      </c>
      <c r="AY46" s="74">
        <v>0.13</v>
      </c>
      <c r="AZ46" s="107"/>
      <c r="BA46" s="68">
        <v>2.9920000000000002E-2</v>
      </c>
      <c r="BB46" s="23" t="s">
        <v>265</v>
      </c>
      <c r="BC46" s="68">
        <v>7.4059416000000003E-2</v>
      </c>
      <c r="BD46" s="68">
        <f t="shared" si="34"/>
        <v>0.10397941600000001</v>
      </c>
      <c r="BE46" s="74">
        <v>0.13</v>
      </c>
      <c r="BF46" s="107"/>
      <c r="BG46" s="19">
        <v>4.2599999999999999E-3</v>
      </c>
      <c r="BH46" s="23" t="s">
        <v>265</v>
      </c>
      <c r="BI46" s="68">
        <v>6.4493408099999996E-2</v>
      </c>
      <c r="BJ46" s="68">
        <f t="shared" si="35"/>
        <v>6.8753408099999996E-2</v>
      </c>
      <c r="BK46" s="74">
        <v>0.23</v>
      </c>
      <c r="BL46" s="107"/>
      <c r="BM46" s="19">
        <v>4.2599999999999999E-3</v>
      </c>
      <c r="BN46" s="23" t="s">
        <v>265</v>
      </c>
      <c r="BO46" s="68">
        <v>5.4197092069999994E-2</v>
      </c>
      <c r="BP46" s="68">
        <f t="shared" si="36"/>
        <v>5.8457092069999994E-2</v>
      </c>
      <c r="BQ46" s="74">
        <v>0.23</v>
      </c>
      <c r="BR46" s="107"/>
      <c r="BS46" s="197"/>
      <c r="BT46" s="198"/>
      <c r="BU46" s="198"/>
      <c r="BV46" s="198"/>
      <c r="BW46" s="198"/>
      <c r="BX46" s="107"/>
      <c r="BY46" s="68">
        <v>0.307</v>
      </c>
      <c r="BZ46" s="23" t="s">
        <v>265</v>
      </c>
      <c r="CA46" s="68">
        <v>1.3419680999999999</v>
      </c>
      <c r="CB46" s="68">
        <f t="shared" si="37"/>
        <v>1.6489680999999998</v>
      </c>
      <c r="CC46" s="74">
        <v>0.23</v>
      </c>
      <c r="CD46" s="107"/>
      <c r="CE46" s="68">
        <v>1</v>
      </c>
      <c r="CF46" s="23" t="s">
        <v>265</v>
      </c>
      <c r="CG46" s="23" t="s">
        <v>265</v>
      </c>
      <c r="CH46" s="23">
        <f t="shared" si="38"/>
        <v>1</v>
      </c>
      <c r="CI46" s="74">
        <v>0.23</v>
      </c>
    </row>
    <row r="47" spans="1:87" ht="14.25" thickTop="1" thickBot="1" x14ac:dyDescent="0.25">
      <c r="A47" s="309"/>
      <c r="B47" s="196">
        <v>44697</v>
      </c>
      <c r="C47" s="196">
        <v>44703</v>
      </c>
      <c r="D47" s="24">
        <v>0.34370000000000001</v>
      </c>
      <c r="E47" s="68">
        <v>8.6999999999999994E-2</v>
      </c>
      <c r="F47" s="68">
        <v>5.4340235333999995E-2</v>
      </c>
      <c r="G47" s="68">
        <f t="shared" si="40"/>
        <v>0.48504023533399998</v>
      </c>
      <c r="H47" s="33">
        <v>0.23</v>
      </c>
      <c r="I47" s="36"/>
      <c r="J47" s="24">
        <v>0.16836999999999999</v>
      </c>
      <c r="K47" s="68">
        <v>0.111</v>
      </c>
      <c r="L47" s="68">
        <v>5.9201173901999998E-2</v>
      </c>
      <c r="M47" s="68">
        <f t="shared" si="28"/>
        <v>0.33857117390199998</v>
      </c>
      <c r="N47" s="33">
        <v>0.23</v>
      </c>
      <c r="O47" s="36"/>
      <c r="P47" s="24">
        <v>7.3190000000000005E-2</v>
      </c>
      <c r="Q47" s="23" t="s">
        <v>265</v>
      </c>
      <c r="R47" s="68">
        <v>5.9201173901999998E-2</v>
      </c>
      <c r="S47" s="68">
        <f t="shared" si="27"/>
        <v>0.132391173902</v>
      </c>
      <c r="T47" s="33">
        <v>0.13</v>
      </c>
      <c r="U47" s="107"/>
      <c r="V47" s="68">
        <v>0.33</v>
      </c>
      <c r="W47" s="23" t="s">
        <v>265</v>
      </c>
      <c r="X47" s="68">
        <v>5.9201173901999998E-2</v>
      </c>
      <c r="Y47" s="68">
        <f t="shared" si="29"/>
        <v>0.38920117390200004</v>
      </c>
      <c r="Z47" s="33">
        <v>0.23</v>
      </c>
      <c r="AA47" s="107"/>
      <c r="AB47" s="24">
        <v>0.13356000000000001</v>
      </c>
      <c r="AC47" s="24">
        <v>0.123</v>
      </c>
      <c r="AD47" s="24">
        <v>6.9433094600000009E-2</v>
      </c>
      <c r="AE47" s="68">
        <f t="shared" si="30"/>
        <v>0.32599309460000003</v>
      </c>
      <c r="AF47" s="68">
        <f t="shared" si="39"/>
        <v>0.16625647824600001</v>
      </c>
      <c r="AG47" s="74">
        <v>0.23</v>
      </c>
      <c r="AH47" s="107"/>
      <c r="AI47" s="24">
        <v>1.1499999999999999</v>
      </c>
      <c r="AJ47" s="23" t="s">
        <v>265</v>
      </c>
      <c r="AK47" s="68">
        <v>1.3419680999999999</v>
      </c>
      <c r="AL47" s="68">
        <f t="shared" si="31"/>
        <v>2.4919680999999998</v>
      </c>
      <c r="AM47" s="74">
        <v>0.23</v>
      </c>
      <c r="AN47" s="107"/>
      <c r="AO47" s="24">
        <v>7.9900000000000006E-3</v>
      </c>
      <c r="AP47" s="23" t="s">
        <v>265</v>
      </c>
      <c r="AQ47" s="68">
        <v>6.9433094600000009E-2</v>
      </c>
      <c r="AR47" s="68">
        <f t="shared" si="32"/>
        <v>7.7423094600000006E-2</v>
      </c>
      <c r="AS47" s="74">
        <v>0.23</v>
      </c>
      <c r="AT47" s="107"/>
      <c r="AU47" s="68">
        <v>1.5650000000000001E-2</v>
      </c>
      <c r="AV47" s="23" t="s">
        <v>265</v>
      </c>
      <c r="AW47" s="68">
        <v>7.4059416000000003E-2</v>
      </c>
      <c r="AX47" s="68">
        <f t="shared" si="33"/>
        <v>8.9709416E-2</v>
      </c>
      <c r="AY47" s="74">
        <v>0.13</v>
      </c>
      <c r="AZ47" s="107"/>
      <c r="BA47" s="68">
        <v>2.9920000000000002E-2</v>
      </c>
      <c r="BB47" s="23" t="s">
        <v>265</v>
      </c>
      <c r="BC47" s="68">
        <v>7.4059416000000003E-2</v>
      </c>
      <c r="BD47" s="68">
        <f t="shared" si="34"/>
        <v>0.10397941600000001</v>
      </c>
      <c r="BE47" s="74">
        <v>0.13</v>
      </c>
      <c r="BF47" s="107"/>
      <c r="BG47" s="19">
        <v>4.2599999999999999E-3</v>
      </c>
      <c r="BH47" s="23" t="s">
        <v>265</v>
      </c>
      <c r="BI47" s="68">
        <v>6.4493408099999996E-2</v>
      </c>
      <c r="BJ47" s="68">
        <f t="shared" si="35"/>
        <v>6.8753408099999996E-2</v>
      </c>
      <c r="BK47" s="74">
        <v>0.23</v>
      </c>
      <c r="BL47" s="107"/>
      <c r="BM47" s="19">
        <v>4.2599999999999999E-3</v>
      </c>
      <c r="BN47" s="23" t="s">
        <v>265</v>
      </c>
      <c r="BO47" s="68">
        <v>5.4197092069999994E-2</v>
      </c>
      <c r="BP47" s="68">
        <f t="shared" si="36"/>
        <v>5.8457092069999994E-2</v>
      </c>
      <c r="BQ47" s="74">
        <v>0.23</v>
      </c>
      <c r="BR47" s="107"/>
      <c r="BS47" s="197"/>
      <c r="BT47" s="198"/>
      <c r="BU47" s="198"/>
      <c r="BV47" s="198"/>
      <c r="BW47" s="198"/>
      <c r="BX47" s="107"/>
      <c r="BY47" s="68">
        <v>0.307</v>
      </c>
      <c r="BZ47" s="23" t="s">
        <v>265</v>
      </c>
      <c r="CA47" s="68">
        <v>1.3419680999999999</v>
      </c>
      <c r="CB47" s="68">
        <f t="shared" si="37"/>
        <v>1.6489680999999998</v>
      </c>
      <c r="CC47" s="74">
        <v>0.23</v>
      </c>
      <c r="CD47" s="107"/>
      <c r="CE47" s="68">
        <v>1</v>
      </c>
      <c r="CF47" s="23" t="s">
        <v>265</v>
      </c>
      <c r="CG47" s="23" t="s">
        <v>265</v>
      </c>
      <c r="CH47" s="23">
        <f t="shared" si="38"/>
        <v>1</v>
      </c>
      <c r="CI47" s="74">
        <v>0.23</v>
      </c>
    </row>
    <row r="48" spans="1:87" ht="14.25" thickTop="1" thickBot="1" x14ac:dyDescent="0.25">
      <c r="A48" s="309"/>
      <c r="B48" s="196">
        <v>44690</v>
      </c>
      <c r="C48" s="196">
        <v>44696</v>
      </c>
      <c r="D48" s="25">
        <v>0.34370000000000001</v>
      </c>
      <c r="E48" s="68">
        <v>8.6999999999999994E-2</v>
      </c>
      <c r="F48" s="68">
        <v>5.4340235333999995E-2</v>
      </c>
      <c r="G48" s="26">
        <f t="shared" si="40"/>
        <v>0.48504023533399998</v>
      </c>
      <c r="H48" s="33">
        <v>0.23</v>
      </c>
      <c r="I48" s="36"/>
      <c r="J48" s="25">
        <v>0.16836999999999999</v>
      </c>
      <c r="K48" s="68">
        <v>0.111</v>
      </c>
      <c r="L48" s="68">
        <v>5.9201173901999998E-2</v>
      </c>
      <c r="M48" s="26">
        <f t="shared" si="28"/>
        <v>0.33857117390199998</v>
      </c>
      <c r="N48" s="33">
        <v>0.23</v>
      </c>
      <c r="O48" s="36"/>
      <c r="P48" s="24">
        <v>7.3190000000000005E-2</v>
      </c>
      <c r="Q48" s="23" t="s">
        <v>265</v>
      </c>
      <c r="R48" s="68">
        <v>5.9201173901999998E-2</v>
      </c>
      <c r="S48" s="68">
        <f t="shared" si="27"/>
        <v>0.132391173902</v>
      </c>
      <c r="T48" s="33">
        <v>0.13</v>
      </c>
      <c r="U48" s="107"/>
      <c r="V48" s="68">
        <v>0.33</v>
      </c>
      <c r="W48" s="23" t="s">
        <v>265</v>
      </c>
      <c r="X48" s="68">
        <v>5.9201173901999998E-2</v>
      </c>
      <c r="Y48" s="68">
        <f t="shared" si="29"/>
        <v>0.38920117390200004</v>
      </c>
      <c r="Z48" s="33">
        <v>0.23</v>
      </c>
      <c r="AA48" s="107"/>
      <c r="AB48" s="24">
        <v>0.13356000000000001</v>
      </c>
      <c r="AC48" s="24">
        <v>0.123</v>
      </c>
      <c r="AD48" s="24">
        <v>6.9433094600000009E-2</v>
      </c>
      <c r="AE48" s="68">
        <f t="shared" si="30"/>
        <v>0.32599309460000003</v>
      </c>
      <c r="AF48" s="68">
        <f t="shared" si="39"/>
        <v>0.16625647824600001</v>
      </c>
      <c r="AG48" s="74">
        <v>0.23</v>
      </c>
      <c r="AH48" s="107"/>
      <c r="AI48" s="24">
        <v>1.1499999999999999</v>
      </c>
      <c r="AJ48" s="23" t="s">
        <v>265</v>
      </c>
      <c r="AK48" s="68">
        <v>1.3419680999999999</v>
      </c>
      <c r="AL48" s="68">
        <f t="shared" si="31"/>
        <v>2.4919680999999998</v>
      </c>
      <c r="AM48" s="74">
        <v>0.23</v>
      </c>
      <c r="AN48" s="107"/>
      <c r="AO48" s="24">
        <v>7.9900000000000006E-3</v>
      </c>
      <c r="AP48" s="23" t="s">
        <v>265</v>
      </c>
      <c r="AQ48" s="68">
        <v>6.9433094600000009E-2</v>
      </c>
      <c r="AR48" s="68">
        <f t="shared" si="32"/>
        <v>7.7423094600000006E-2</v>
      </c>
      <c r="AS48" s="74">
        <v>0.23</v>
      </c>
      <c r="AT48" s="107"/>
      <c r="AU48" s="68">
        <v>1.5650000000000001E-2</v>
      </c>
      <c r="AV48" s="23" t="s">
        <v>265</v>
      </c>
      <c r="AW48" s="68">
        <v>7.4059416000000003E-2</v>
      </c>
      <c r="AX48" s="68">
        <f t="shared" si="33"/>
        <v>8.9709416E-2</v>
      </c>
      <c r="AY48" s="74">
        <v>0.13</v>
      </c>
      <c r="AZ48" s="107"/>
      <c r="BA48" s="68">
        <v>2.9920000000000002E-2</v>
      </c>
      <c r="BB48" s="23" t="s">
        <v>265</v>
      </c>
      <c r="BC48" s="68">
        <v>7.4059416000000003E-2</v>
      </c>
      <c r="BD48" s="68">
        <f t="shared" si="34"/>
        <v>0.10397941600000001</v>
      </c>
      <c r="BE48" s="74">
        <v>0.13</v>
      </c>
      <c r="BF48" s="107"/>
      <c r="BG48" s="19">
        <v>4.2599999999999999E-3</v>
      </c>
      <c r="BH48" s="23" t="s">
        <v>265</v>
      </c>
      <c r="BI48" s="68">
        <v>6.4493408099999996E-2</v>
      </c>
      <c r="BJ48" s="68">
        <f t="shared" si="35"/>
        <v>6.8753408099999996E-2</v>
      </c>
      <c r="BK48" s="74">
        <v>0.23</v>
      </c>
      <c r="BL48" s="107"/>
      <c r="BM48" s="19">
        <v>4.2599999999999999E-3</v>
      </c>
      <c r="BN48" s="23" t="s">
        <v>265</v>
      </c>
      <c r="BO48" s="68">
        <v>5.4197092069999994E-2</v>
      </c>
      <c r="BP48" s="68">
        <f t="shared" si="36"/>
        <v>5.8457092069999994E-2</v>
      </c>
      <c r="BQ48" s="74">
        <v>0.23</v>
      </c>
      <c r="BR48" s="107"/>
      <c r="BS48" s="197"/>
      <c r="BT48" s="198"/>
      <c r="BU48" s="198"/>
      <c r="BV48" s="198"/>
      <c r="BW48" s="198"/>
      <c r="BX48" s="107"/>
      <c r="BY48" s="68">
        <v>0.307</v>
      </c>
      <c r="BZ48" s="23" t="s">
        <v>265</v>
      </c>
      <c r="CA48" s="68">
        <v>1.3419680999999999</v>
      </c>
      <c r="CB48" s="68">
        <f t="shared" si="37"/>
        <v>1.6489680999999998</v>
      </c>
      <c r="CC48" s="74">
        <v>0.23</v>
      </c>
      <c r="CD48" s="107"/>
      <c r="CE48" s="68">
        <v>1</v>
      </c>
      <c r="CF48" s="23" t="s">
        <v>265</v>
      </c>
      <c r="CG48" s="23" t="s">
        <v>265</v>
      </c>
      <c r="CH48" s="23">
        <f t="shared" si="38"/>
        <v>1</v>
      </c>
      <c r="CI48" s="74">
        <v>0.23</v>
      </c>
    </row>
    <row r="49" spans="1:87" ht="14.25" thickTop="1" thickBot="1" x14ac:dyDescent="0.25">
      <c r="A49" s="309"/>
      <c r="B49" s="196">
        <v>44683</v>
      </c>
      <c r="C49" s="196">
        <v>44689</v>
      </c>
      <c r="D49" s="25">
        <v>0.36377999999999999</v>
      </c>
      <c r="E49" s="68">
        <v>8.6999999999999994E-2</v>
      </c>
      <c r="F49" s="68">
        <v>5.4340235333999995E-2</v>
      </c>
      <c r="G49" s="26">
        <f t="shared" si="40"/>
        <v>0.50512023533399997</v>
      </c>
      <c r="H49" s="33">
        <v>0.23</v>
      </c>
      <c r="I49" s="36"/>
      <c r="J49" s="25">
        <v>0.18057999999999999</v>
      </c>
      <c r="K49" s="68">
        <v>0.111</v>
      </c>
      <c r="L49" s="68">
        <v>5.9201173901999998E-2</v>
      </c>
      <c r="M49" s="26">
        <f t="shared" si="28"/>
        <v>0.35078117390200003</v>
      </c>
      <c r="N49" s="33">
        <v>0.23</v>
      </c>
      <c r="O49" s="36"/>
      <c r="P49" s="24">
        <v>7.3190000000000005E-2</v>
      </c>
      <c r="Q49" s="23" t="s">
        <v>265</v>
      </c>
      <c r="R49" s="68">
        <v>5.9201173901999998E-2</v>
      </c>
      <c r="S49" s="68">
        <f t="shared" si="27"/>
        <v>0.132391173902</v>
      </c>
      <c r="T49" s="33">
        <v>0.13</v>
      </c>
      <c r="U49" s="107"/>
      <c r="V49" s="68">
        <v>0.33</v>
      </c>
      <c r="W49" s="23" t="s">
        <v>265</v>
      </c>
      <c r="X49" s="68">
        <v>5.9201173901999998E-2</v>
      </c>
      <c r="Y49" s="68">
        <f t="shared" si="29"/>
        <v>0.38920117390200004</v>
      </c>
      <c r="Z49" s="33">
        <v>0.23</v>
      </c>
      <c r="AA49" s="107"/>
      <c r="AB49" s="24">
        <v>0.13356000000000001</v>
      </c>
      <c r="AC49" s="24">
        <v>0.123</v>
      </c>
      <c r="AD49" s="24">
        <v>6.9433094600000009E-2</v>
      </c>
      <c r="AE49" s="68">
        <f t="shared" si="30"/>
        <v>0.32599309460000003</v>
      </c>
      <c r="AF49" s="68">
        <f t="shared" si="39"/>
        <v>0.16625647824600001</v>
      </c>
      <c r="AG49" s="74">
        <v>0.23</v>
      </c>
      <c r="AH49" s="107"/>
      <c r="AI49" s="24">
        <v>1.1499999999999999</v>
      </c>
      <c r="AJ49" s="23" t="s">
        <v>265</v>
      </c>
      <c r="AK49" s="68">
        <v>1.3419680999999999</v>
      </c>
      <c r="AL49" s="68">
        <f t="shared" si="31"/>
        <v>2.4919680999999998</v>
      </c>
      <c r="AM49" s="74">
        <v>0.23</v>
      </c>
      <c r="AN49" s="107"/>
      <c r="AO49" s="24">
        <v>7.9900000000000006E-3</v>
      </c>
      <c r="AP49" s="23" t="s">
        <v>265</v>
      </c>
      <c r="AQ49" s="68">
        <v>6.9433094600000009E-2</v>
      </c>
      <c r="AR49" s="68">
        <f t="shared" si="32"/>
        <v>7.7423094600000006E-2</v>
      </c>
      <c r="AS49" s="74">
        <v>0.23</v>
      </c>
      <c r="AT49" s="107"/>
      <c r="AU49" s="68">
        <v>1.5650000000000001E-2</v>
      </c>
      <c r="AV49" s="23" t="s">
        <v>265</v>
      </c>
      <c r="AW49" s="68">
        <v>7.4059416000000003E-2</v>
      </c>
      <c r="AX49" s="68">
        <f t="shared" si="33"/>
        <v>8.9709416E-2</v>
      </c>
      <c r="AY49" s="74">
        <v>0.13</v>
      </c>
      <c r="AZ49" s="107"/>
      <c r="BA49" s="68">
        <v>2.9920000000000002E-2</v>
      </c>
      <c r="BB49" s="23" t="s">
        <v>265</v>
      </c>
      <c r="BC49" s="68">
        <v>7.4059416000000003E-2</v>
      </c>
      <c r="BD49" s="68">
        <f t="shared" si="34"/>
        <v>0.10397941600000001</v>
      </c>
      <c r="BE49" s="74">
        <v>0.13</v>
      </c>
      <c r="BF49" s="107"/>
      <c r="BG49" s="19">
        <v>4.2599999999999999E-3</v>
      </c>
      <c r="BH49" s="23" t="s">
        <v>265</v>
      </c>
      <c r="BI49" s="68">
        <v>6.4493408099999996E-2</v>
      </c>
      <c r="BJ49" s="68">
        <f t="shared" si="35"/>
        <v>6.8753408099999996E-2</v>
      </c>
      <c r="BK49" s="74">
        <v>0.23</v>
      </c>
      <c r="BL49" s="107"/>
      <c r="BM49" s="19">
        <v>4.2599999999999999E-3</v>
      </c>
      <c r="BN49" s="23" t="s">
        <v>265</v>
      </c>
      <c r="BO49" s="68">
        <v>5.4197092069999994E-2</v>
      </c>
      <c r="BP49" s="68">
        <f t="shared" si="36"/>
        <v>5.8457092069999994E-2</v>
      </c>
      <c r="BQ49" s="74">
        <v>0.23</v>
      </c>
      <c r="BR49" s="107"/>
      <c r="BS49" s="197"/>
      <c r="BT49" s="198"/>
      <c r="BU49" s="198"/>
      <c r="BV49" s="198"/>
      <c r="BW49" s="198"/>
      <c r="BX49" s="107"/>
      <c r="BY49" s="68">
        <v>0.307</v>
      </c>
      <c r="BZ49" s="23" t="s">
        <v>265</v>
      </c>
      <c r="CA49" s="68">
        <v>1.3419680999999999</v>
      </c>
      <c r="CB49" s="68">
        <f t="shared" si="37"/>
        <v>1.6489680999999998</v>
      </c>
      <c r="CC49" s="74">
        <v>0.23</v>
      </c>
      <c r="CD49" s="107"/>
      <c r="CE49" s="68">
        <v>1</v>
      </c>
      <c r="CF49" s="23" t="s">
        <v>265</v>
      </c>
      <c r="CG49" s="23" t="s">
        <v>265</v>
      </c>
      <c r="CH49" s="23">
        <f t="shared" si="38"/>
        <v>1</v>
      </c>
      <c r="CI49" s="74">
        <v>0.23</v>
      </c>
    </row>
    <row r="50" spans="1:87" ht="14.25" thickTop="1" thickBot="1" x14ac:dyDescent="0.25">
      <c r="A50" s="309"/>
      <c r="B50" s="196">
        <v>44676</v>
      </c>
      <c r="C50" s="196">
        <v>44682</v>
      </c>
      <c r="D50" s="24">
        <v>0.48992000000000002</v>
      </c>
      <c r="E50" s="68">
        <v>8.6999999999999994E-2</v>
      </c>
      <c r="F50" s="68">
        <v>5.4340235333999995E-2</v>
      </c>
      <c r="G50" s="68">
        <f t="shared" si="40"/>
        <v>0.631260235334</v>
      </c>
      <c r="H50" s="33">
        <v>0.23</v>
      </c>
      <c r="I50" s="36"/>
      <c r="J50" s="24">
        <v>0.29598000000000002</v>
      </c>
      <c r="K50" s="68">
        <v>0.111</v>
      </c>
      <c r="L50" s="68">
        <v>5.9201173901999998E-2</v>
      </c>
      <c r="M50" s="68">
        <f t="shared" si="28"/>
        <v>0.46618117390199998</v>
      </c>
      <c r="N50" s="33">
        <v>0.23</v>
      </c>
      <c r="O50" s="36"/>
      <c r="P50" s="24">
        <v>7.3190000000000005E-2</v>
      </c>
      <c r="Q50" s="23" t="s">
        <v>265</v>
      </c>
      <c r="R50" s="68">
        <v>5.9201173901999998E-2</v>
      </c>
      <c r="S50" s="68">
        <f t="shared" si="27"/>
        <v>0.132391173902</v>
      </c>
      <c r="T50" s="33">
        <v>0.13</v>
      </c>
      <c r="U50" s="107"/>
      <c r="V50" s="68">
        <v>0.33</v>
      </c>
      <c r="W50" s="23" t="s">
        <v>265</v>
      </c>
      <c r="X50" s="68">
        <v>5.9201173901999998E-2</v>
      </c>
      <c r="Y50" s="68">
        <f t="shared" si="29"/>
        <v>0.38920117390200004</v>
      </c>
      <c r="Z50" s="33">
        <v>0.23</v>
      </c>
      <c r="AA50" s="107"/>
      <c r="AB50" s="24">
        <v>0.13356000000000001</v>
      </c>
      <c r="AC50" s="24">
        <v>0.123</v>
      </c>
      <c r="AD50" s="24">
        <v>6.9433094600000009E-2</v>
      </c>
      <c r="AE50" s="68">
        <f t="shared" si="30"/>
        <v>0.32599309460000003</v>
      </c>
      <c r="AF50" s="68">
        <f t="shared" si="39"/>
        <v>0.16625647824600001</v>
      </c>
      <c r="AG50" s="74">
        <v>0.23</v>
      </c>
      <c r="AH50" s="107"/>
      <c r="AI50" s="24">
        <v>1.1499999999999999</v>
      </c>
      <c r="AJ50" s="23" t="s">
        <v>265</v>
      </c>
      <c r="AK50" s="68">
        <v>1.3419680999999999</v>
      </c>
      <c r="AL50" s="68">
        <f t="shared" si="31"/>
        <v>2.4919680999999998</v>
      </c>
      <c r="AM50" s="74">
        <v>0.23</v>
      </c>
      <c r="AN50" s="107"/>
      <c r="AO50" s="24">
        <v>7.9900000000000006E-3</v>
      </c>
      <c r="AP50" s="23" t="s">
        <v>265</v>
      </c>
      <c r="AQ50" s="68">
        <v>6.9433094600000009E-2</v>
      </c>
      <c r="AR50" s="68">
        <f t="shared" si="32"/>
        <v>7.7423094600000006E-2</v>
      </c>
      <c r="AS50" s="74">
        <v>0.23</v>
      </c>
      <c r="AT50" s="107"/>
      <c r="AU50" s="68">
        <v>1.5650000000000001E-2</v>
      </c>
      <c r="AV50" s="23" t="s">
        <v>265</v>
      </c>
      <c r="AW50" s="68">
        <v>7.4059416000000003E-2</v>
      </c>
      <c r="AX50" s="68">
        <f t="shared" si="33"/>
        <v>8.9709416E-2</v>
      </c>
      <c r="AY50" s="74">
        <v>0.13</v>
      </c>
      <c r="AZ50" s="107"/>
      <c r="BA50" s="68">
        <v>2.9920000000000002E-2</v>
      </c>
      <c r="BB50" s="23" t="s">
        <v>265</v>
      </c>
      <c r="BC50" s="68">
        <v>7.4059416000000003E-2</v>
      </c>
      <c r="BD50" s="68">
        <f t="shared" si="34"/>
        <v>0.10397941600000001</v>
      </c>
      <c r="BE50" s="74">
        <v>0.13</v>
      </c>
      <c r="BF50" s="107"/>
      <c r="BG50" s="19">
        <v>4.2599999999999999E-3</v>
      </c>
      <c r="BH50" s="23" t="s">
        <v>265</v>
      </c>
      <c r="BI50" s="68">
        <v>6.4493408099999996E-2</v>
      </c>
      <c r="BJ50" s="68">
        <f t="shared" si="35"/>
        <v>6.8753408099999996E-2</v>
      </c>
      <c r="BK50" s="74">
        <v>0.23</v>
      </c>
      <c r="BL50" s="107"/>
      <c r="BM50" s="19">
        <v>4.2599999999999999E-3</v>
      </c>
      <c r="BN50" s="23" t="s">
        <v>265</v>
      </c>
      <c r="BO50" s="68">
        <v>5.4197092069999994E-2</v>
      </c>
      <c r="BP50" s="68">
        <f t="shared" si="36"/>
        <v>5.8457092069999994E-2</v>
      </c>
      <c r="BQ50" s="74">
        <v>0.23</v>
      </c>
      <c r="BR50" s="107"/>
      <c r="BS50" s="197"/>
      <c r="BT50" s="198"/>
      <c r="BU50" s="198"/>
      <c r="BV50" s="198"/>
      <c r="BW50" s="198"/>
      <c r="BX50" s="107"/>
      <c r="BY50" s="68">
        <v>0.307</v>
      </c>
      <c r="BZ50" s="23" t="s">
        <v>265</v>
      </c>
      <c r="CA50" s="68">
        <v>1.3419680999999999</v>
      </c>
      <c r="CB50" s="68">
        <f t="shared" si="37"/>
        <v>1.6489680999999998</v>
      </c>
      <c r="CC50" s="74">
        <v>0.23</v>
      </c>
      <c r="CD50" s="107"/>
      <c r="CE50" s="68">
        <v>1</v>
      </c>
      <c r="CF50" s="23" t="s">
        <v>265</v>
      </c>
      <c r="CG50" s="23" t="s">
        <v>265</v>
      </c>
      <c r="CH50" s="23">
        <f t="shared" si="38"/>
        <v>1</v>
      </c>
      <c r="CI50" s="74">
        <v>0.23</v>
      </c>
    </row>
    <row r="51" spans="1:87" ht="14.25" thickTop="1" thickBot="1" x14ac:dyDescent="0.25">
      <c r="A51" s="309"/>
      <c r="B51" s="196">
        <v>44662</v>
      </c>
      <c r="C51" s="196">
        <v>44675</v>
      </c>
      <c r="D51" s="24">
        <v>0.48992000000000002</v>
      </c>
      <c r="E51" s="68">
        <v>8.6999999999999994E-2</v>
      </c>
      <c r="F51" s="68">
        <v>5.4340235333999995E-2</v>
      </c>
      <c r="G51" s="68">
        <f t="shared" si="40"/>
        <v>0.631260235334</v>
      </c>
      <c r="H51" s="33">
        <v>0.23</v>
      </c>
      <c r="I51" s="36"/>
      <c r="J51" s="24">
        <v>0.29598000000000002</v>
      </c>
      <c r="K51" s="68">
        <v>0.111</v>
      </c>
      <c r="L51" s="68">
        <v>5.9201173901999998E-2</v>
      </c>
      <c r="M51" s="68">
        <f t="shared" si="28"/>
        <v>0.46618117390199998</v>
      </c>
      <c r="N51" s="33">
        <v>0.23</v>
      </c>
      <c r="O51" s="36"/>
      <c r="P51" s="24">
        <v>7.3190000000000005E-2</v>
      </c>
      <c r="Q51" s="23" t="s">
        <v>265</v>
      </c>
      <c r="R51" s="68">
        <v>5.9201173901999998E-2</v>
      </c>
      <c r="S51" s="68">
        <f t="shared" si="27"/>
        <v>0.132391173902</v>
      </c>
      <c r="T51" s="33">
        <v>0.13</v>
      </c>
      <c r="U51" s="107"/>
      <c r="V51" s="68">
        <v>0.33</v>
      </c>
      <c r="W51" s="23" t="s">
        <v>265</v>
      </c>
      <c r="X51" s="68">
        <v>5.9201173901999998E-2</v>
      </c>
      <c r="Y51" s="68">
        <f t="shared" si="29"/>
        <v>0.38920117390200004</v>
      </c>
      <c r="Z51" s="33">
        <v>0.23</v>
      </c>
      <c r="AA51" s="107"/>
      <c r="AB51" s="24">
        <v>0.13356000000000001</v>
      </c>
      <c r="AC51" s="24">
        <v>0.123</v>
      </c>
      <c r="AD51" s="24">
        <v>6.9433094600000009E-2</v>
      </c>
      <c r="AE51" s="68">
        <f t="shared" si="30"/>
        <v>0.32599309460000003</v>
      </c>
      <c r="AF51" s="68">
        <f t="shared" si="39"/>
        <v>0.16625647824600001</v>
      </c>
      <c r="AG51" s="74">
        <v>0.23</v>
      </c>
      <c r="AH51" s="107"/>
      <c r="AI51" s="24">
        <v>1.1499999999999999</v>
      </c>
      <c r="AJ51" s="23" t="s">
        <v>265</v>
      </c>
      <c r="AK51" s="68">
        <v>1.3419680999999999</v>
      </c>
      <c r="AL51" s="68">
        <f t="shared" si="31"/>
        <v>2.4919680999999998</v>
      </c>
      <c r="AM51" s="74">
        <v>0.23</v>
      </c>
      <c r="AN51" s="107"/>
      <c r="AO51" s="24">
        <v>7.9900000000000006E-3</v>
      </c>
      <c r="AP51" s="23" t="s">
        <v>265</v>
      </c>
      <c r="AQ51" s="68">
        <v>6.9433094600000009E-2</v>
      </c>
      <c r="AR51" s="68">
        <f t="shared" si="32"/>
        <v>7.7423094600000006E-2</v>
      </c>
      <c r="AS51" s="74">
        <v>0.23</v>
      </c>
      <c r="AT51" s="107"/>
      <c r="AU51" s="68">
        <v>1.5650000000000001E-2</v>
      </c>
      <c r="AV51" s="23" t="s">
        <v>265</v>
      </c>
      <c r="AW51" s="68">
        <v>7.4059416000000003E-2</v>
      </c>
      <c r="AX51" s="68">
        <f t="shared" si="33"/>
        <v>8.9709416E-2</v>
      </c>
      <c r="AY51" s="74">
        <v>0.13</v>
      </c>
      <c r="AZ51" s="107"/>
      <c r="BA51" s="68">
        <v>2.9920000000000002E-2</v>
      </c>
      <c r="BB51" s="23" t="s">
        <v>265</v>
      </c>
      <c r="BC51" s="68">
        <v>7.4059416000000003E-2</v>
      </c>
      <c r="BD51" s="68">
        <f t="shared" si="34"/>
        <v>0.10397941600000001</v>
      </c>
      <c r="BE51" s="74">
        <v>0.13</v>
      </c>
      <c r="BF51" s="107"/>
      <c r="BG51" s="19">
        <v>4.2599999999999999E-3</v>
      </c>
      <c r="BH51" s="23" t="s">
        <v>265</v>
      </c>
      <c r="BI51" s="68">
        <v>6.4493408099999996E-2</v>
      </c>
      <c r="BJ51" s="68">
        <f t="shared" si="35"/>
        <v>6.8753408099999996E-2</v>
      </c>
      <c r="BK51" s="74">
        <v>0.23</v>
      </c>
      <c r="BL51" s="107"/>
      <c r="BM51" s="19">
        <v>4.2599999999999999E-3</v>
      </c>
      <c r="BN51" s="23" t="s">
        <v>265</v>
      </c>
      <c r="BO51" s="68">
        <v>5.4197092069999994E-2</v>
      </c>
      <c r="BP51" s="68">
        <f t="shared" si="36"/>
        <v>5.8457092069999994E-2</v>
      </c>
      <c r="BQ51" s="74">
        <v>0.23</v>
      </c>
      <c r="BR51" s="107"/>
      <c r="BS51" s="197"/>
      <c r="BT51" s="198"/>
      <c r="BU51" s="198"/>
      <c r="BV51" s="198"/>
      <c r="BW51" s="198"/>
      <c r="BX51" s="107"/>
      <c r="BY51" s="68">
        <v>0.307</v>
      </c>
      <c r="BZ51" s="23" t="s">
        <v>265</v>
      </c>
      <c r="CA51" s="68">
        <v>1.3419680999999999</v>
      </c>
      <c r="CB51" s="68">
        <f t="shared" si="37"/>
        <v>1.6489680999999998</v>
      </c>
      <c r="CC51" s="74">
        <v>0.23</v>
      </c>
      <c r="CD51" s="107"/>
      <c r="CE51" s="68">
        <v>1</v>
      </c>
      <c r="CF51" s="23" t="s">
        <v>265</v>
      </c>
      <c r="CG51" s="23" t="s">
        <v>265</v>
      </c>
      <c r="CH51" s="23">
        <f t="shared" si="38"/>
        <v>1</v>
      </c>
      <c r="CI51" s="74">
        <v>0.23</v>
      </c>
    </row>
    <row r="52" spans="1:87" ht="14.25" thickTop="1" thickBot="1" x14ac:dyDescent="0.25">
      <c r="A52" s="309"/>
      <c r="B52" s="196">
        <v>44655</v>
      </c>
      <c r="C52" s="196">
        <v>44661</v>
      </c>
      <c r="D52" s="24">
        <v>0.48992000000000002</v>
      </c>
      <c r="E52" s="68">
        <v>8.6999999999999994E-2</v>
      </c>
      <c r="F52" s="68">
        <v>5.4340235333999995E-2</v>
      </c>
      <c r="G52" s="68">
        <f t="shared" si="40"/>
        <v>0.631260235334</v>
      </c>
      <c r="H52" s="33">
        <v>0.23</v>
      </c>
      <c r="I52" s="36"/>
      <c r="J52" s="24">
        <v>0.29598000000000002</v>
      </c>
      <c r="K52" s="68">
        <v>0.111</v>
      </c>
      <c r="L52" s="68">
        <v>5.9201173901999998E-2</v>
      </c>
      <c r="M52" s="68">
        <f t="shared" si="28"/>
        <v>0.46618117390199998</v>
      </c>
      <c r="N52" s="33">
        <v>0.23</v>
      </c>
      <c r="O52" s="36"/>
      <c r="P52" s="24">
        <v>7.3190000000000005E-2</v>
      </c>
      <c r="Q52" s="23" t="s">
        <v>265</v>
      </c>
      <c r="R52" s="68">
        <v>5.9201173901999998E-2</v>
      </c>
      <c r="S52" s="68">
        <f t="shared" si="27"/>
        <v>0.132391173902</v>
      </c>
      <c r="T52" s="33">
        <v>0.13</v>
      </c>
      <c r="U52" s="107"/>
      <c r="V52" s="68">
        <v>0.33</v>
      </c>
      <c r="W52" s="23" t="s">
        <v>265</v>
      </c>
      <c r="X52" s="68">
        <v>5.9201173901999998E-2</v>
      </c>
      <c r="Y52" s="68">
        <f t="shared" si="29"/>
        <v>0.38920117390200004</v>
      </c>
      <c r="Z52" s="33">
        <v>0.23</v>
      </c>
      <c r="AA52" s="107"/>
      <c r="AB52" s="24">
        <v>0.13356000000000001</v>
      </c>
      <c r="AC52" s="24">
        <v>0.123</v>
      </c>
      <c r="AD52" s="24">
        <v>6.9433094600000009E-2</v>
      </c>
      <c r="AE52" s="68">
        <f t="shared" si="30"/>
        <v>0.32599309460000003</v>
      </c>
      <c r="AF52" s="68">
        <f t="shared" si="39"/>
        <v>0.16625647824600001</v>
      </c>
      <c r="AG52" s="74">
        <v>0.23</v>
      </c>
      <c r="AH52" s="107"/>
      <c r="AI52" s="24">
        <v>1.1499999999999999</v>
      </c>
      <c r="AJ52" s="23" t="s">
        <v>265</v>
      </c>
      <c r="AK52" s="68">
        <v>1.3419680999999999</v>
      </c>
      <c r="AL52" s="68">
        <f t="shared" si="31"/>
        <v>2.4919680999999998</v>
      </c>
      <c r="AM52" s="74">
        <v>0.23</v>
      </c>
      <c r="AN52" s="107"/>
      <c r="AO52" s="24">
        <v>7.9900000000000006E-3</v>
      </c>
      <c r="AP52" s="23" t="s">
        <v>265</v>
      </c>
      <c r="AQ52" s="68">
        <v>6.9433094600000009E-2</v>
      </c>
      <c r="AR52" s="68">
        <f t="shared" si="32"/>
        <v>7.7423094600000006E-2</v>
      </c>
      <c r="AS52" s="74">
        <v>0.23</v>
      </c>
      <c r="AT52" s="107"/>
      <c r="AU52" s="68">
        <v>1.5650000000000001E-2</v>
      </c>
      <c r="AV52" s="23" t="s">
        <v>265</v>
      </c>
      <c r="AW52" s="68">
        <v>7.4059416000000003E-2</v>
      </c>
      <c r="AX52" s="68">
        <f t="shared" si="33"/>
        <v>8.9709416E-2</v>
      </c>
      <c r="AY52" s="74">
        <v>0.13</v>
      </c>
      <c r="AZ52" s="107"/>
      <c r="BA52" s="68">
        <v>2.9920000000000002E-2</v>
      </c>
      <c r="BB52" s="23" t="s">
        <v>265</v>
      </c>
      <c r="BC52" s="68">
        <v>7.4059416000000003E-2</v>
      </c>
      <c r="BD52" s="68">
        <f t="shared" si="34"/>
        <v>0.10397941600000001</v>
      </c>
      <c r="BE52" s="74">
        <v>0.13</v>
      </c>
      <c r="BF52" s="107"/>
      <c r="BG52" s="19">
        <v>4.2599999999999999E-3</v>
      </c>
      <c r="BH52" s="23" t="s">
        <v>265</v>
      </c>
      <c r="BI52" s="68">
        <v>6.4493408099999996E-2</v>
      </c>
      <c r="BJ52" s="68">
        <f t="shared" si="35"/>
        <v>6.8753408099999996E-2</v>
      </c>
      <c r="BK52" s="74">
        <v>0.23</v>
      </c>
      <c r="BL52" s="107"/>
      <c r="BM52" s="19">
        <v>4.2599999999999999E-3</v>
      </c>
      <c r="BN52" s="23" t="s">
        <v>265</v>
      </c>
      <c r="BO52" s="68">
        <v>5.4197092069999994E-2</v>
      </c>
      <c r="BP52" s="68">
        <f t="shared" si="36"/>
        <v>5.8457092069999994E-2</v>
      </c>
      <c r="BQ52" s="74">
        <v>0.23</v>
      </c>
      <c r="BR52" s="107"/>
      <c r="BS52" s="197"/>
      <c r="BT52" s="198"/>
      <c r="BU52" s="198"/>
      <c r="BV52" s="198"/>
      <c r="BW52" s="198"/>
      <c r="BX52" s="107"/>
      <c r="BY52" s="68">
        <v>0.307</v>
      </c>
      <c r="BZ52" s="23" t="s">
        <v>265</v>
      </c>
      <c r="CA52" s="68">
        <v>1.3419680999999999</v>
      </c>
      <c r="CB52" s="68">
        <f t="shared" si="37"/>
        <v>1.6489680999999998</v>
      </c>
      <c r="CC52" s="74">
        <v>0.23</v>
      </c>
      <c r="CD52" s="107"/>
      <c r="CE52" s="68">
        <v>1</v>
      </c>
      <c r="CF52" s="23" t="s">
        <v>265</v>
      </c>
      <c r="CG52" s="23" t="s">
        <v>265</v>
      </c>
      <c r="CH52" s="23">
        <f t="shared" si="38"/>
        <v>1</v>
      </c>
      <c r="CI52" s="74">
        <v>0.23</v>
      </c>
    </row>
    <row r="53" spans="1:87" ht="14.25" thickTop="1" thickBot="1" x14ac:dyDescent="0.25">
      <c r="A53" s="309"/>
      <c r="B53" s="196">
        <v>44648</v>
      </c>
      <c r="C53" s="196">
        <v>44654</v>
      </c>
      <c r="D53" s="24">
        <v>0.48992000000000002</v>
      </c>
      <c r="E53" s="68">
        <v>8.6999999999999994E-2</v>
      </c>
      <c r="F53" s="68">
        <v>5.4340235333999995E-2</v>
      </c>
      <c r="G53" s="68">
        <f t="shared" si="40"/>
        <v>0.631260235334</v>
      </c>
      <c r="H53" s="33">
        <v>0.23</v>
      </c>
      <c r="I53" s="36"/>
      <c r="J53" s="70">
        <v>0.29598000000000002</v>
      </c>
      <c r="K53" s="68">
        <v>0.111</v>
      </c>
      <c r="L53" s="68">
        <v>5.9201173901999998E-2</v>
      </c>
      <c r="M53" s="26">
        <f t="shared" si="28"/>
        <v>0.46618117390199998</v>
      </c>
      <c r="N53" s="33">
        <v>0.23</v>
      </c>
      <c r="O53" s="36"/>
      <c r="P53" s="24">
        <v>7.3190000000000005E-2</v>
      </c>
      <c r="Q53" s="23" t="s">
        <v>265</v>
      </c>
      <c r="R53" s="68">
        <v>5.9201173901999998E-2</v>
      </c>
      <c r="S53" s="68">
        <f t="shared" si="27"/>
        <v>0.132391173902</v>
      </c>
      <c r="T53" s="33">
        <v>0.13</v>
      </c>
      <c r="U53" s="107"/>
      <c r="V53" s="68">
        <v>0.33</v>
      </c>
      <c r="W53" s="23" t="s">
        <v>265</v>
      </c>
      <c r="X53" s="68">
        <v>5.9201173901999998E-2</v>
      </c>
      <c r="Y53" s="68">
        <f t="shared" si="29"/>
        <v>0.38920117390200004</v>
      </c>
      <c r="Z53" s="33">
        <v>0.23</v>
      </c>
      <c r="AA53" s="107"/>
      <c r="AB53" s="24">
        <v>0.13356000000000001</v>
      </c>
      <c r="AC53" s="24">
        <v>0.123</v>
      </c>
      <c r="AD53" s="24">
        <v>6.9433094600000009E-2</v>
      </c>
      <c r="AE53" s="68">
        <f t="shared" si="30"/>
        <v>0.32599309460000003</v>
      </c>
      <c r="AF53" s="68">
        <f t="shared" si="39"/>
        <v>0.16625647824600001</v>
      </c>
      <c r="AG53" s="74">
        <v>0.23</v>
      </c>
      <c r="AH53" s="107"/>
      <c r="AI53" s="24">
        <v>1.1499999999999999</v>
      </c>
      <c r="AJ53" s="23" t="s">
        <v>265</v>
      </c>
      <c r="AK53" s="68">
        <v>1.3419680999999999</v>
      </c>
      <c r="AL53" s="68">
        <f t="shared" si="31"/>
        <v>2.4919680999999998</v>
      </c>
      <c r="AM53" s="74">
        <v>0.23</v>
      </c>
      <c r="AN53" s="107"/>
      <c r="AO53" s="24">
        <v>7.9900000000000006E-3</v>
      </c>
      <c r="AP53" s="23" t="s">
        <v>265</v>
      </c>
      <c r="AQ53" s="68">
        <v>6.9433094600000009E-2</v>
      </c>
      <c r="AR53" s="68">
        <f t="shared" si="32"/>
        <v>7.7423094600000006E-2</v>
      </c>
      <c r="AS53" s="74">
        <v>0.23</v>
      </c>
      <c r="AT53" s="107"/>
      <c r="AU53" s="68">
        <v>1.5650000000000001E-2</v>
      </c>
      <c r="AV53" s="23" t="s">
        <v>265</v>
      </c>
      <c r="AW53" s="68">
        <v>7.4059416000000003E-2</v>
      </c>
      <c r="AX53" s="68">
        <f t="shared" si="33"/>
        <v>8.9709416E-2</v>
      </c>
      <c r="AY53" s="74">
        <v>0.13</v>
      </c>
      <c r="AZ53" s="107"/>
      <c r="BA53" s="68">
        <v>2.9920000000000002E-2</v>
      </c>
      <c r="BB53" s="23" t="s">
        <v>265</v>
      </c>
      <c r="BC53" s="68">
        <v>7.4059416000000003E-2</v>
      </c>
      <c r="BD53" s="68">
        <f t="shared" si="34"/>
        <v>0.10397941600000001</v>
      </c>
      <c r="BE53" s="74">
        <v>0.13</v>
      </c>
      <c r="BF53" s="107"/>
      <c r="BG53" s="19">
        <v>4.2599999999999999E-3</v>
      </c>
      <c r="BH53" s="23" t="s">
        <v>265</v>
      </c>
      <c r="BI53" s="68">
        <v>6.4493408099999996E-2</v>
      </c>
      <c r="BJ53" s="68">
        <f t="shared" si="35"/>
        <v>6.8753408099999996E-2</v>
      </c>
      <c r="BK53" s="74">
        <v>0.23</v>
      </c>
      <c r="BL53" s="107"/>
      <c r="BM53" s="19">
        <v>4.2599999999999999E-3</v>
      </c>
      <c r="BN53" s="23" t="s">
        <v>265</v>
      </c>
      <c r="BO53" s="68">
        <v>5.4197092069999994E-2</v>
      </c>
      <c r="BP53" s="68">
        <f t="shared" si="36"/>
        <v>5.8457092069999994E-2</v>
      </c>
      <c r="BQ53" s="74">
        <v>0.23</v>
      </c>
      <c r="BR53" s="107"/>
      <c r="BS53" s="197"/>
      <c r="BT53" s="198"/>
      <c r="BU53" s="198"/>
      <c r="BV53" s="198"/>
      <c r="BW53" s="198"/>
      <c r="BX53" s="107"/>
      <c r="BY53" s="68">
        <v>0.307</v>
      </c>
      <c r="BZ53" s="23" t="s">
        <v>265</v>
      </c>
      <c r="CA53" s="68">
        <v>1.3419680999999999</v>
      </c>
      <c r="CB53" s="68">
        <f t="shared" si="37"/>
        <v>1.6489680999999998</v>
      </c>
      <c r="CC53" s="74">
        <v>0.23</v>
      </c>
      <c r="CD53" s="107"/>
      <c r="CE53" s="68">
        <v>1</v>
      </c>
      <c r="CF53" s="23" t="s">
        <v>265</v>
      </c>
      <c r="CG53" s="23" t="s">
        <v>265</v>
      </c>
      <c r="CH53" s="23">
        <f t="shared" si="38"/>
        <v>1</v>
      </c>
      <c r="CI53" s="74">
        <v>0.23</v>
      </c>
    </row>
    <row r="54" spans="1:87" ht="14.25" thickTop="1" thickBot="1" x14ac:dyDescent="0.25">
      <c r="A54" s="309"/>
      <c r="B54" s="196">
        <v>44641</v>
      </c>
      <c r="C54" s="196">
        <v>44647</v>
      </c>
      <c r="D54" s="24">
        <v>0.48992000000000002</v>
      </c>
      <c r="E54" s="68">
        <v>8.6999999999999994E-2</v>
      </c>
      <c r="F54" s="68">
        <v>5.4340235333999995E-2</v>
      </c>
      <c r="G54" s="68">
        <f t="shared" si="40"/>
        <v>0.631260235334</v>
      </c>
      <c r="H54" s="33">
        <v>0.23</v>
      </c>
      <c r="I54" s="36"/>
      <c r="J54" s="24">
        <v>0.30882999999999999</v>
      </c>
      <c r="K54" s="68">
        <v>0.111</v>
      </c>
      <c r="L54" s="68">
        <v>5.9201173901999998E-2</v>
      </c>
      <c r="M54" s="68">
        <f t="shared" si="28"/>
        <v>0.47903117390200001</v>
      </c>
      <c r="N54" s="33">
        <v>0.23</v>
      </c>
      <c r="O54" s="36"/>
      <c r="P54" s="70">
        <v>7.3190000000000005E-2</v>
      </c>
      <c r="Q54" s="23" t="s">
        <v>265</v>
      </c>
      <c r="R54" s="68">
        <v>5.9201173901999998E-2</v>
      </c>
      <c r="S54" s="70">
        <f t="shared" si="27"/>
        <v>0.132391173902</v>
      </c>
      <c r="T54" s="33">
        <v>0.13</v>
      </c>
      <c r="U54" s="107"/>
      <c r="V54" s="68">
        <v>0.33</v>
      </c>
      <c r="W54" s="23" t="s">
        <v>265</v>
      </c>
      <c r="X54" s="68">
        <v>5.9201173901999998E-2</v>
      </c>
      <c r="Y54" s="68">
        <f t="shared" si="29"/>
        <v>0.38920117390200004</v>
      </c>
      <c r="Z54" s="33">
        <v>0.23</v>
      </c>
      <c r="AA54" s="107"/>
      <c r="AB54" s="24">
        <v>0.13356000000000001</v>
      </c>
      <c r="AC54" s="24">
        <v>0.123</v>
      </c>
      <c r="AD54" s="24">
        <v>6.9433094600000009E-2</v>
      </c>
      <c r="AE54" s="68">
        <f t="shared" si="30"/>
        <v>0.32599309460000003</v>
      </c>
      <c r="AF54" s="68">
        <f t="shared" si="39"/>
        <v>0.16625647824600001</v>
      </c>
      <c r="AG54" s="74">
        <v>0.23</v>
      </c>
      <c r="AH54" s="107"/>
      <c r="AI54" s="24">
        <v>1.1499999999999999</v>
      </c>
      <c r="AJ54" s="23" t="s">
        <v>265</v>
      </c>
      <c r="AK54" s="68">
        <v>1.3419680999999999</v>
      </c>
      <c r="AL54" s="68">
        <f t="shared" si="31"/>
        <v>2.4919680999999998</v>
      </c>
      <c r="AM54" s="74">
        <v>0.23</v>
      </c>
      <c r="AN54" s="107"/>
      <c r="AO54" s="24">
        <v>7.9900000000000006E-3</v>
      </c>
      <c r="AP54" s="23" t="s">
        <v>265</v>
      </c>
      <c r="AQ54" s="68">
        <v>6.9433094600000009E-2</v>
      </c>
      <c r="AR54" s="68">
        <f t="shared" si="32"/>
        <v>7.7423094600000006E-2</v>
      </c>
      <c r="AS54" s="74">
        <v>0.23</v>
      </c>
      <c r="AT54" s="107"/>
      <c r="AU54" s="68">
        <v>1.5650000000000001E-2</v>
      </c>
      <c r="AV54" s="23" t="s">
        <v>265</v>
      </c>
      <c r="AW54" s="68">
        <v>7.4059416000000003E-2</v>
      </c>
      <c r="AX54" s="68">
        <f t="shared" si="33"/>
        <v>8.9709416E-2</v>
      </c>
      <c r="AY54" s="74">
        <v>0.13</v>
      </c>
      <c r="AZ54" s="107"/>
      <c r="BA54" s="68">
        <v>2.9920000000000002E-2</v>
      </c>
      <c r="BB54" s="23" t="s">
        <v>265</v>
      </c>
      <c r="BC54" s="68">
        <v>7.4059416000000003E-2</v>
      </c>
      <c r="BD54" s="68">
        <f t="shared" si="34"/>
        <v>0.10397941600000001</v>
      </c>
      <c r="BE54" s="74">
        <v>0.13</v>
      </c>
      <c r="BF54" s="107"/>
      <c r="BG54" s="19">
        <v>4.2599999999999999E-3</v>
      </c>
      <c r="BH54" s="23" t="s">
        <v>265</v>
      </c>
      <c r="BI54" s="68">
        <v>6.4493408099999996E-2</v>
      </c>
      <c r="BJ54" s="68">
        <f t="shared" si="35"/>
        <v>6.8753408099999996E-2</v>
      </c>
      <c r="BK54" s="74">
        <v>0.23</v>
      </c>
      <c r="BL54" s="107"/>
      <c r="BM54" s="19">
        <v>4.2599999999999999E-3</v>
      </c>
      <c r="BN54" s="23" t="s">
        <v>265</v>
      </c>
      <c r="BO54" s="68">
        <v>5.4197092069999994E-2</v>
      </c>
      <c r="BP54" s="68">
        <f t="shared" si="36"/>
        <v>5.8457092069999994E-2</v>
      </c>
      <c r="BQ54" s="74">
        <v>0.23</v>
      </c>
      <c r="BR54" s="107"/>
      <c r="BS54" s="197"/>
      <c r="BT54" s="198"/>
      <c r="BU54" s="198"/>
      <c r="BV54" s="198"/>
      <c r="BW54" s="198"/>
      <c r="BX54" s="107"/>
      <c r="BY54" s="68">
        <v>0.307</v>
      </c>
      <c r="BZ54" s="23" t="s">
        <v>265</v>
      </c>
      <c r="CA54" s="68">
        <v>1.3419680999999999</v>
      </c>
      <c r="CB54" s="68">
        <f t="shared" si="37"/>
        <v>1.6489680999999998</v>
      </c>
      <c r="CC54" s="74">
        <v>0.23</v>
      </c>
      <c r="CD54" s="107"/>
      <c r="CE54" s="68">
        <v>1</v>
      </c>
      <c r="CF54" s="23" t="s">
        <v>265</v>
      </c>
      <c r="CG54" s="23" t="s">
        <v>265</v>
      </c>
      <c r="CH54" s="23">
        <f t="shared" si="38"/>
        <v>1</v>
      </c>
      <c r="CI54" s="74">
        <v>0.23</v>
      </c>
    </row>
    <row r="55" spans="1:87" ht="14.25" thickTop="1" thickBot="1" x14ac:dyDescent="0.25">
      <c r="A55" s="309"/>
      <c r="B55" s="196">
        <v>44634</v>
      </c>
      <c r="C55" s="196">
        <v>44640</v>
      </c>
      <c r="D55" s="70">
        <v>0.48992000000000002</v>
      </c>
      <c r="E55" s="68">
        <v>8.6999999999999994E-2</v>
      </c>
      <c r="F55" s="68">
        <v>5.4340235333999995E-2</v>
      </c>
      <c r="G55" s="26">
        <f t="shared" si="40"/>
        <v>0.631260235334</v>
      </c>
      <c r="H55" s="33">
        <v>0.23</v>
      </c>
      <c r="I55" s="36"/>
      <c r="J55" s="70">
        <v>0.30882999999999999</v>
      </c>
      <c r="K55" s="68">
        <v>0.111</v>
      </c>
      <c r="L55" s="68">
        <v>5.9201173901999998E-2</v>
      </c>
      <c r="M55" s="26">
        <f t="shared" si="28"/>
        <v>0.47903117390200001</v>
      </c>
      <c r="N55" s="33">
        <v>0.23</v>
      </c>
      <c r="O55" s="36"/>
      <c r="P55" s="24">
        <v>0.10751000000000001</v>
      </c>
      <c r="Q55" s="23" t="s">
        <v>265</v>
      </c>
      <c r="R55" s="68">
        <v>5.9201173901999998E-2</v>
      </c>
      <c r="S55" s="68">
        <f t="shared" si="27"/>
        <v>0.16671117390200002</v>
      </c>
      <c r="T55" s="33">
        <v>0.13</v>
      </c>
      <c r="U55" s="107"/>
      <c r="V55" s="68">
        <v>0.33</v>
      </c>
      <c r="W55" s="23" t="s">
        <v>265</v>
      </c>
      <c r="X55" s="68">
        <v>5.9201173901999998E-2</v>
      </c>
      <c r="Y55" s="68">
        <f t="shared" si="29"/>
        <v>0.38920117390200004</v>
      </c>
      <c r="Z55" s="33">
        <v>0.23</v>
      </c>
      <c r="AA55" s="107"/>
      <c r="AB55" s="24">
        <v>0.13356000000000001</v>
      </c>
      <c r="AC55" s="24">
        <v>0.123</v>
      </c>
      <c r="AD55" s="24">
        <v>6.9433094600000009E-2</v>
      </c>
      <c r="AE55" s="68">
        <f t="shared" si="30"/>
        <v>0.32599309460000003</v>
      </c>
      <c r="AF55" s="68">
        <f t="shared" si="39"/>
        <v>0.16625647824600001</v>
      </c>
      <c r="AG55" s="74">
        <v>0.23</v>
      </c>
      <c r="AH55" s="107"/>
      <c r="AI55" s="24">
        <v>1.1499999999999999</v>
      </c>
      <c r="AJ55" s="23" t="s">
        <v>265</v>
      </c>
      <c r="AK55" s="68">
        <v>1.3419680999999999</v>
      </c>
      <c r="AL55" s="68">
        <f t="shared" si="31"/>
        <v>2.4919680999999998</v>
      </c>
      <c r="AM55" s="74">
        <v>0.23</v>
      </c>
      <c r="AN55" s="107"/>
      <c r="AO55" s="24">
        <v>7.9900000000000006E-3</v>
      </c>
      <c r="AP55" s="23" t="s">
        <v>265</v>
      </c>
      <c r="AQ55" s="68">
        <v>6.9433094600000009E-2</v>
      </c>
      <c r="AR55" s="68">
        <f t="shared" si="32"/>
        <v>7.7423094600000006E-2</v>
      </c>
      <c r="AS55" s="74">
        <v>0.23</v>
      </c>
      <c r="AT55" s="107"/>
      <c r="AU55" s="68">
        <v>1.5650000000000001E-2</v>
      </c>
      <c r="AV55" s="23" t="s">
        <v>265</v>
      </c>
      <c r="AW55" s="68">
        <v>7.4059416000000003E-2</v>
      </c>
      <c r="AX55" s="68">
        <f t="shared" si="33"/>
        <v>8.9709416E-2</v>
      </c>
      <c r="AY55" s="74">
        <v>0.13</v>
      </c>
      <c r="AZ55" s="107"/>
      <c r="BA55" s="68">
        <v>2.9920000000000002E-2</v>
      </c>
      <c r="BB55" s="23" t="s">
        <v>265</v>
      </c>
      <c r="BC55" s="68">
        <v>7.4059416000000003E-2</v>
      </c>
      <c r="BD55" s="68">
        <f t="shared" si="34"/>
        <v>0.10397941600000001</v>
      </c>
      <c r="BE55" s="74">
        <v>0.13</v>
      </c>
      <c r="BF55" s="107"/>
      <c r="BG55" s="19">
        <v>4.2599999999999999E-3</v>
      </c>
      <c r="BH55" s="23" t="s">
        <v>265</v>
      </c>
      <c r="BI55" s="68">
        <v>6.4493408099999996E-2</v>
      </c>
      <c r="BJ55" s="68">
        <f t="shared" si="35"/>
        <v>6.8753408099999996E-2</v>
      </c>
      <c r="BK55" s="74">
        <v>0.23</v>
      </c>
      <c r="BL55" s="107"/>
      <c r="BM55" s="19">
        <v>4.2599999999999999E-3</v>
      </c>
      <c r="BN55" s="23" t="s">
        <v>265</v>
      </c>
      <c r="BO55" s="68">
        <v>5.4197092069999994E-2</v>
      </c>
      <c r="BP55" s="68">
        <f t="shared" si="36"/>
        <v>5.8457092069999994E-2</v>
      </c>
      <c r="BQ55" s="74">
        <v>0.23</v>
      </c>
      <c r="BR55" s="107"/>
      <c r="BS55" s="197"/>
      <c r="BT55" s="198"/>
      <c r="BU55" s="198"/>
      <c r="BV55" s="198"/>
      <c r="BW55" s="198"/>
      <c r="BX55" s="107"/>
      <c r="BY55" s="68">
        <v>0.307</v>
      </c>
      <c r="BZ55" s="23" t="s">
        <v>265</v>
      </c>
      <c r="CA55" s="68">
        <v>1.3419680999999999</v>
      </c>
      <c r="CB55" s="68">
        <f t="shared" si="37"/>
        <v>1.6489680999999998</v>
      </c>
      <c r="CC55" s="74">
        <v>0.23</v>
      </c>
      <c r="CD55" s="107"/>
      <c r="CE55" s="68">
        <v>1</v>
      </c>
      <c r="CF55" s="23" t="s">
        <v>265</v>
      </c>
      <c r="CG55" s="23" t="s">
        <v>265</v>
      </c>
      <c r="CH55" s="23">
        <f t="shared" si="38"/>
        <v>1</v>
      </c>
      <c r="CI55" s="74">
        <v>0.23</v>
      </c>
    </row>
    <row r="56" spans="1:87" ht="14.25" thickTop="1" thickBot="1" x14ac:dyDescent="0.25">
      <c r="A56" s="309"/>
      <c r="B56" s="196">
        <v>44590</v>
      </c>
      <c r="C56" s="196">
        <v>44633</v>
      </c>
      <c r="D56" s="24">
        <v>0.50663999999999998</v>
      </c>
      <c r="E56" s="68">
        <v>8.6999999999999994E-2</v>
      </c>
      <c r="F56" s="68">
        <v>5.4340235333999995E-2</v>
      </c>
      <c r="G56" s="68">
        <f t="shared" si="40"/>
        <v>0.64798023533399995</v>
      </c>
      <c r="H56" s="33">
        <v>0.23</v>
      </c>
      <c r="I56" s="36"/>
      <c r="J56" s="24">
        <v>0.33315</v>
      </c>
      <c r="K56" s="68">
        <v>0.111</v>
      </c>
      <c r="L56" s="68">
        <v>5.9201173901999998E-2</v>
      </c>
      <c r="M56" s="68">
        <f t="shared" si="28"/>
        <v>0.50335117390200002</v>
      </c>
      <c r="N56" s="33">
        <v>0.23</v>
      </c>
      <c r="O56" s="36"/>
      <c r="P56" s="24">
        <v>0.10751000000000001</v>
      </c>
      <c r="Q56" s="23" t="s">
        <v>265</v>
      </c>
      <c r="R56" s="68">
        <v>5.9201173901999998E-2</v>
      </c>
      <c r="S56" s="68">
        <f t="shared" si="27"/>
        <v>0.16671117390200002</v>
      </c>
      <c r="T56" s="33">
        <v>0.13</v>
      </c>
      <c r="U56" s="107"/>
      <c r="V56" s="68">
        <v>0.33</v>
      </c>
      <c r="W56" s="23" t="s">
        <v>265</v>
      </c>
      <c r="X56" s="68">
        <v>5.9201173901999998E-2</v>
      </c>
      <c r="Y56" s="68">
        <f t="shared" si="29"/>
        <v>0.38920117390200004</v>
      </c>
      <c r="Z56" s="33">
        <v>0.23</v>
      </c>
      <c r="AA56" s="107"/>
      <c r="AB56" s="24">
        <v>0.13356000000000001</v>
      </c>
      <c r="AC56" s="24">
        <v>0.123</v>
      </c>
      <c r="AD56" s="24">
        <v>6.9433094600000009E-2</v>
      </c>
      <c r="AE56" s="68">
        <f t="shared" si="30"/>
        <v>0.32599309460000003</v>
      </c>
      <c r="AF56" s="68">
        <f t="shared" si="39"/>
        <v>0.16625647824600001</v>
      </c>
      <c r="AG56" s="74">
        <v>0.23</v>
      </c>
      <c r="AH56" s="107"/>
      <c r="AI56" s="24">
        <v>1.1499999999999999</v>
      </c>
      <c r="AJ56" s="23" t="s">
        <v>265</v>
      </c>
      <c r="AK56" s="68">
        <v>1.3419680999999999</v>
      </c>
      <c r="AL56" s="68">
        <f t="shared" si="31"/>
        <v>2.4919680999999998</v>
      </c>
      <c r="AM56" s="74">
        <v>0.23</v>
      </c>
      <c r="AN56" s="107"/>
      <c r="AO56" s="24">
        <v>7.9900000000000006E-3</v>
      </c>
      <c r="AP56" s="23" t="s">
        <v>265</v>
      </c>
      <c r="AQ56" s="68">
        <v>6.9433094600000009E-2</v>
      </c>
      <c r="AR56" s="68">
        <f t="shared" si="32"/>
        <v>7.7423094600000006E-2</v>
      </c>
      <c r="AS56" s="74">
        <v>0.23</v>
      </c>
      <c r="AT56" s="107"/>
      <c r="AU56" s="68">
        <v>1.5650000000000001E-2</v>
      </c>
      <c r="AV56" s="23" t="s">
        <v>265</v>
      </c>
      <c r="AW56" s="68">
        <v>7.4059416000000003E-2</v>
      </c>
      <c r="AX56" s="68">
        <f t="shared" si="33"/>
        <v>8.9709416E-2</v>
      </c>
      <c r="AY56" s="74">
        <v>0.13</v>
      </c>
      <c r="AZ56" s="107"/>
      <c r="BA56" s="68">
        <v>2.9920000000000002E-2</v>
      </c>
      <c r="BB56" s="23" t="s">
        <v>265</v>
      </c>
      <c r="BC56" s="68">
        <v>7.4059416000000003E-2</v>
      </c>
      <c r="BD56" s="68">
        <f t="shared" si="34"/>
        <v>0.10397941600000001</v>
      </c>
      <c r="BE56" s="74">
        <v>0.13</v>
      </c>
      <c r="BF56" s="107"/>
      <c r="BG56" s="19">
        <v>4.2599999999999999E-3</v>
      </c>
      <c r="BH56" s="23" t="s">
        <v>265</v>
      </c>
      <c r="BI56" s="68">
        <v>6.4493408099999996E-2</v>
      </c>
      <c r="BJ56" s="68">
        <f t="shared" si="35"/>
        <v>6.8753408099999996E-2</v>
      </c>
      <c r="BK56" s="74">
        <v>0.23</v>
      </c>
      <c r="BL56" s="107"/>
      <c r="BM56" s="19">
        <v>4.2599999999999999E-3</v>
      </c>
      <c r="BN56" s="23" t="s">
        <v>265</v>
      </c>
      <c r="BO56" s="68">
        <v>5.4197092069999994E-2</v>
      </c>
      <c r="BP56" s="68">
        <f t="shared" si="36"/>
        <v>5.8457092069999994E-2</v>
      </c>
      <c r="BQ56" s="74">
        <v>0.23</v>
      </c>
      <c r="BR56" s="107"/>
      <c r="BS56" s="197"/>
      <c r="BT56" s="198"/>
      <c r="BU56" s="198"/>
      <c r="BV56" s="198"/>
      <c r="BW56" s="198"/>
      <c r="BX56" s="107"/>
      <c r="BY56" s="68">
        <v>0.307</v>
      </c>
      <c r="BZ56" s="23" t="s">
        <v>265</v>
      </c>
      <c r="CA56" s="68">
        <v>1.3419680999999999</v>
      </c>
      <c r="CB56" s="68">
        <f t="shared" si="37"/>
        <v>1.6489680999999998</v>
      </c>
      <c r="CC56" s="74">
        <v>0.23</v>
      </c>
      <c r="CD56" s="107"/>
      <c r="CE56" s="68">
        <v>1</v>
      </c>
      <c r="CF56" s="23" t="s">
        <v>265</v>
      </c>
      <c r="CG56" s="23" t="s">
        <v>265</v>
      </c>
      <c r="CH56" s="23">
        <f t="shared" si="38"/>
        <v>1</v>
      </c>
      <c r="CI56" s="74">
        <v>0.23</v>
      </c>
    </row>
    <row r="57" spans="1:87" ht="14.25" thickTop="1" thickBot="1" x14ac:dyDescent="0.25">
      <c r="A57" s="309"/>
      <c r="B57" s="196">
        <v>44562</v>
      </c>
      <c r="C57" s="196">
        <v>44589</v>
      </c>
      <c r="D57" s="24">
        <v>0.50663999999999998</v>
      </c>
      <c r="E57" s="68">
        <v>8.6999999999999994E-2</v>
      </c>
      <c r="F57" s="68">
        <v>5.4340235333999995E-2</v>
      </c>
      <c r="G57" s="68">
        <f t="shared" si="40"/>
        <v>0.64798023533399995</v>
      </c>
      <c r="H57" s="33">
        <v>0.23</v>
      </c>
      <c r="I57" s="36"/>
      <c r="J57" s="24">
        <v>0.33315</v>
      </c>
      <c r="K57" s="68">
        <v>0.111</v>
      </c>
      <c r="L57" s="68">
        <v>5.9201173901999998E-2</v>
      </c>
      <c r="M57" s="68">
        <f t="shared" si="28"/>
        <v>0.50335117390200002</v>
      </c>
      <c r="N57" s="33">
        <v>0.23</v>
      </c>
      <c r="O57" s="36"/>
      <c r="P57" s="24">
        <v>0.10751000000000001</v>
      </c>
      <c r="Q57" s="23" t="s">
        <v>265</v>
      </c>
      <c r="R57" s="68">
        <v>5.9201173901999998E-2</v>
      </c>
      <c r="S57" s="68">
        <f t="shared" si="27"/>
        <v>0.16671117390200002</v>
      </c>
      <c r="T57" s="33">
        <v>0.13</v>
      </c>
      <c r="U57" s="107"/>
      <c r="V57" s="68">
        <v>0.33</v>
      </c>
      <c r="W57" s="23" t="s">
        <v>265</v>
      </c>
      <c r="X57" s="68">
        <v>5.9201173901999998E-2</v>
      </c>
      <c r="Y57" s="68">
        <f t="shared" si="29"/>
        <v>0.38920117390200004</v>
      </c>
      <c r="Z57" s="33">
        <v>0.23</v>
      </c>
      <c r="AA57" s="107"/>
      <c r="AB57" s="24">
        <v>0.13356000000000001</v>
      </c>
      <c r="AC57" s="24">
        <v>0.123</v>
      </c>
      <c r="AD57" s="24">
        <v>6.9433094600000009E-2</v>
      </c>
      <c r="AE57" s="68">
        <f t="shared" si="30"/>
        <v>0.32599309460000003</v>
      </c>
      <c r="AF57" s="68">
        <f t="shared" si="39"/>
        <v>0.16625647824600001</v>
      </c>
      <c r="AG57" s="74">
        <v>0.23</v>
      </c>
      <c r="AH57" s="107"/>
      <c r="AI57" s="24">
        <v>1.1499999999999999</v>
      </c>
      <c r="AJ57" s="23" t="s">
        <v>265</v>
      </c>
      <c r="AK57" s="68">
        <v>1.3419680999999999</v>
      </c>
      <c r="AL57" s="68">
        <f t="shared" si="31"/>
        <v>2.4919680999999998</v>
      </c>
      <c r="AM57" s="74">
        <v>0.23</v>
      </c>
      <c r="AN57" s="107"/>
      <c r="AO57" s="24">
        <v>7.9900000000000006E-3</v>
      </c>
      <c r="AP57" s="23" t="s">
        <v>265</v>
      </c>
      <c r="AQ57" s="68">
        <v>6.9433094600000009E-2</v>
      </c>
      <c r="AR57" s="68">
        <f t="shared" si="32"/>
        <v>7.7423094600000006E-2</v>
      </c>
      <c r="AS57" s="74">
        <v>0.23</v>
      </c>
      <c r="AT57" s="107"/>
      <c r="AU57" s="68">
        <v>1.5650000000000001E-2</v>
      </c>
      <c r="AV57" s="23" t="s">
        <v>265</v>
      </c>
      <c r="AW57" s="68">
        <v>7.4059416000000003E-2</v>
      </c>
      <c r="AX57" s="68">
        <f t="shared" si="33"/>
        <v>8.9709416E-2</v>
      </c>
      <c r="AY57" s="74">
        <v>0.13</v>
      </c>
      <c r="AZ57" s="107"/>
      <c r="BA57" s="68">
        <v>2.9920000000000002E-2</v>
      </c>
      <c r="BB57" s="23" t="s">
        <v>265</v>
      </c>
      <c r="BC57" s="68">
        <v>7.4059416000000003E-2</v>
      </c>
      <c r="BD57" s="68">
        <f t="shared" si="34"/>
        <v>0.10397941600000001</v>
      </c>
      <c r="BE57" s="74">
        <v>0.13</v>
      </c>
      <c r="BF57" s="107"/>
      <c r="BG57" s="19">
        <v>4.2599999999999999E-3</v>
      </c>
      <c r="BH57" s="23" t="s">
        <v>265</v>
      </c>
      <c r="BI57" s="68">
        <v>6.4493408099999996E-2</v>
      </c>
      <c r="BJ57" s="68">
        <f t="shared" si="35"/>
        <v>6.8753408099999996E-2</v>
      </c>
      <c r="BK57" s="74">
        <v>0.23</v>
      </c>
      <c r="BL57" s="107"/>
      <c r="BM57" s="19">
        <v>4.2599999999999999E-3</v>
      </c>
      <c r="BN57" s="23" t="s">
        <v>265</v>
      </c>
      <c r="BO57" s="68">
        <v>5.4197092069999994E-2</v>
      </c>
      <c r="BP57" s="68">
        <f t="shared" si="36"/>
        <v>5.8457092069999994E-2</v>
      </c>
      <c r="BQ57" s="74">
        <v>0.23</v>
      </c>
      <c r="BR57" s="107"/>
      <c r="BS57" s="199"/>
      <c r="BT57" s="200"/>
      <c r="BU57" s="200"/>
      <c r="BV57" s="200"/>
      <c r="BW57" s="200"/>
      <c r="BX57" s="107"/>
      <c r="BY57" s="68">
        <v>0.307</v>
      </c>
      <c r="BZ57" s="23" t="s">
        <v>265</v>
      </c>
      <c r="CA57" s="68">
        <v>1.3419680999999999</v>
      </c>
      <c r="CB57" s="68">
        <f t="shared" si="37"/>
        <v>1.6489680999999998</v>
      </c>
      <c r="CC57" s="74">
        <v>0.23</v>
      </c>
      <c r="CD57" s="107"/>
      <c r="CE57" s="68">
        <v>1</v>
      </c>
      <c r="CF57" s="23" t="s">
        <v>265</v>
      </c>
      <c r="CG57" s="23" t="s">
        <v>265</v>
      </c>
      <c r="CH57" s="23">
        <f t="shared" si="38"/>
        <v>1</v>
      </c>
      <c r="CI57" s="74">
        <v>0.23</v>
      </c>
    </row>
    <row r="58" spans="1:87" ht="14.25" thickTop="1" thickBot="1" x14ac:dyDescent="0.25">
      <c r="A58" s="309">
        <v>2021</v>
      </c>
      <c r="B58" s="196">
        <v>44485</v>
      </c>
      <c r="C58" s="196">
        <v>44561</v>
      </c>
      <c r="D58" s="71">
        <v>0.50663999999999998</v>
      </c>
      <c r="E58" s="68">
        <v>8.6999999999999994E-2</v>
      </c>
      <c r="F58" s="68">
        <v>5.4340235333999995E-2</v>
      </c>
      <c r="G58" s="26">
        <f t="shared" si="40"/>
        <v>0.64798023533399995</v>
      </c>
      <c r="H58" s="33">
        <v>0.23</v>
      </c>
      <c r="I58" s="36"/>
      <c r="J58" s="73">
        <v>0.33315</v>
      </c>
      <c r="K58" s="68">
        <v>0.111</v>
      </c>
      <c r="L58" s="68">
        <v>5.9201173901999998E-2</v>
      </c>
      <c r="M58" s="26">
        <f t="shared" si="28"/>
        <v>0.50335117390200002</v>
      </c>
      <c r="N58" s="33">
        <v>0.23</v>
      </c>
      <c r="O58" s="36"/>
      <c r="P58" s="24">
        <v>0.10751000000000001</v>
      </c>
      <c r="Q58" s="23" t="s">
        <v>265</v>
      </c>
      <c r="R58" s="68">
        <v>5.9201173901999998E-2</v>
      </c>
      <c r="S58" s="68">
        <f t="shared" si="27"/>
        <v>0.16671117390200002</v>
      </c>
      <c r="T58" s="33">
        <v>0.13</v>
      </c>
      <c r="U58" s="107"/>
      <c r="V58" s="68">
        <v>0.33</v>
      </c>
      <c r="W58" s="23" t="s">
        <v>265</v>
      </c>
      <c r="X58" s="68">
        <v>5.9201173901999998E-2</v>
      </c>
      <c r="Y58" s="68">
        <f t="shared" si="29"/>
        <v>0.38920117390200004</v>
      </c>
      <c r="Z58" s="33">
        <v>0.23</v>
      </c>
      <c r="AA58" s="107"/>
      <c r="AB58" s="24">
        <v>0.13356000000000001</v>
      </c>
      <c r="AC58" s="24">
        <v>0.123</v>
      </c>
      <c r="AD58" s="24">
        <v>6.9433094600000009E-2</v>
      </c>
      <c r="AE58" s="68">
        <f t="shared" si="30"/>
        <v>0.32599309460000003</v>
      </c>
      <c r="AF58" s="68">
        <f t="shared" si="39"/>
        <v>0.16625647824600001</v>
      </c>
      <c r="AG58" s="74">
        <v>0.23</v>
      </c>
      <c r="AH58" s="107"/>
      <c r="AI58" s="24">
        <v>1.1499999999999999</v>
      </c>
      <c r="AJ58" s="23" t="s">
        <v>265</v>
      </c>
      <c r="AK58" s="68">
        <v>1.3419680999999999</v>
      </c>
      <c r="AL58" s="68">
        <f t="shared" si="31"/>
        <v>2.4919680999999998</v>
      </c>
      <c r="AM58" s="74">
        <v>0.23</v>
      </c>
      <c r="AN58" s="107"/>
      <c r="AO58" s="24">
        <v>7.9900000000000006E-3</v>
      </c>
      <c r="AP58" s="23" t="s">
        <v>265</v>
      </c>
      <c r="AQ58" s="68">
        <v>6.9433094600000009E-2</v>
      </c>
      <c r="AR58" s="68">
        <f t="shared" si="32"/>
        <v>7.7423094600000006E-2</v>
      </c>
      <c r="AS58" s="74">
        <v>0.23</v>
      </c>
      <c r="AT58" s="107"/>
      <c r="AU58" s="68">
        <v>1.5650000000000001E-2</v>
      </c>
      <c r="AV58" s="23" t="s">
        <v>265</v>
      </c>
      <c r="AW58" s="68">
        <v>7.4059416000000003E-2</v>
      </c>
      <c r="AX58" s="68">
        <f t="shared" si="33"/>
        <v>8.9709416E-2</v>
      </c>
      <c r="AY58" s="74">
        <v>0.13</v>
      </c>
      <c r="AZ58" s="107"/>
      <c r="BA58" s="68">
        <v>2.9920000000000002E-2</v>
      </c>
      <c r="BB58" s="23" t="s">
        <v>265</v>
      </c>
      <c r="BC58" s="68">
        <v>7.4059416000000003E-2</v>
      </c>
      <c r="BD58" s="68">
        <f t="shared" si="34"/>
        <v>0.10397941600000001</v>
      </c>
      <c r="BE58" s="74">
        <v>0.13</v>
      </c>
      <c r="BF58" s="107"/>
      <c r="BG58" s="19">
        <v>4.2599999999999999E-3</v>
      </c>
      <c r="BH58" s="23" t="s">
        <v>265</v>
      </c>
      <c r="BI58" s="68">
        <v>6.4493408099999996E-2</v>
      </c>
      <c r="BJ58" s="68">
        <f t="shared" si="35"/>
        <v>6.8753408099999996E-2</v>
      </c>
      <c r="BK58" s="74">
        <v>0.23</v>
      </c>
      <c r="BL58" s="107"/>
      <c r="BM58" s="19">
        <v>4.2599999999999999E-3</v>
      </c>
      <c r="BN58" s="23" t="s">
        <v>265</v>
      </c>
      <c r="BO58" s="68">
        <v>5.4197092069999994E-2</v>
      </c>
      <c r="BP58" s="68">
        <f t="shared" si="36"/>
        <v>5.8457092069999994E-2</v>
      </c>
      <c r="BQ58" s="74">
        <v>0.23</v>
      </c>
      <c r="BR58" s="107"/>
      <c r="BS58" s="68">
        <v>3.1949999999999999E-3</v>
      </c>
      <c r="BT58" s="23" t="s">
        <v>265</v>
      </c>
      <c r="BU58" s="68">
        <v>8.4962625000000007E-3</v>
      </c>
      <c r="BV58" s="68">
        <f t="shared" ref="BV58:BV95" si="41">IF(ISNUMBER(BS58),BS58,0)+IF(ISNUMBER(BT58),BT58,0)+IF(ISNUMBER(BU58),BU58,0)</f>
        <v>1.1691262500000001E-2</v>
      </c>
      <c r="BW58" s="33">
        <v>0.23</v>
      </c>
      <c r="BX58" s="107"/>
      <c r="BY58" s="68">
        <v>0.307</v>
      </c>
      <c r="BZ58" s="23" t="s">
        <v>265</v>
      </c>
      <c r="CA58" s="68">
        <v>1.3419680999999999</v>
      </c>
      <c r="CB58" s="68">
        <f t="shared" si="37"/>
        <v>1.6489680999999998</v>
      </c>
      <c r="CC58" s="74">
        <v>0.23</v>
      </c>
      <c r="CD58" s="107"/>
      <c r="CE58" s="68">
        <v>1</v>
      </c>
      <c r="CF58" s="23" t="s">
        <v>265</v>
      </c>
      <c r="CG58" s="23" t="s">
        <v>265</v>
      </c>
      <c r="CH58" s="23">
        <f t="shared" si="38"/>
        <v>1</v>
      </c>
      <c r="CI58" s="74">
        <v>0.23</v>
      </c>
    </row>
    <row r="59" spans="1:87" ht="14.25" thickTop="1" thickBot="1" x14ac:dyDescent="0.25">
      <c r="A59" s="309"/>
      <c r="B59" s="196">
        <v>44197</v>
      </c>
      <c r="C59" s="196">
        <v>44484</v>
      </c>
      <c r="D59" s="24">
        <v>0.52664</v>
      </c>
      <c r="E59" s="68">
        <v>8.6999999999999994E-2</v>
      </c>
      <c r="F59" s="25">
        <v>5.4340235333999995E-2</v>
      </c>
      <c r="G59" s="26">
        <f t="shared" si="40"/>
        <v>0.66798023533399997</v>
      </c>
      <c r="H59" s="33">
        <v>0.23</v>
      </c>
      <c r="I59" s="36"/>
      <c r="J59" s="24">
        <v>0.34315000000000001</v>
      </c>
      <c r="K59" s="68">
        <v>0.111</v>
      </c>
      <c r="L59" s="25">
        <v>5.9201173901999998E-2</v>
      </c>
      <c r="M59" s="26">
        <f t="shared" si="28"/>
        <v>0.51335117390200002</v>
      </c>
      <c r="N59" s="33">
        <v>0.23</v>
      </c>
      <c r="O59" s="36"/>
      <c r="P59" s="24">
        <v>0.10751000000000001</v>
      </c>
      <c r="Q59" s="23" t="s">
        <v>265</v>
      </c>
      <c r="R59" s="25">
        <v>5.9201173901999998E-2</v>
      </c>
      <c r="S59" s="25">
        <f t="shared" si="27"/>
        <v>0.16671117390200002</v>
      </c>
      <c r="T59" s="33">
        <v>0.13</v>
      </c>
      <c r="U59" s="107"/>
      <c r="V59" s="68">
        <v>0.33</v>
      </c>
      <c r="W59" s="23" t="s">
        <v>265</v>
      </c>
      <c r="X59" s="25">
        <v>5.9201173901999998E-2</v>
      </c>
      <c r="Y59" s="25">
        <f t="shared" si="29"/>
        <v>0.38920117390200004</v>
      </c>
      <c r="Z59" s="33">
        <v>0.23</v>
      </c>
      <c r="AA59" s="107"/>
      <c r="AB59" s="24">
        <v>0.13356000000000001</v>
      </c>
      <c r="AC59" s="24">
        <v>0.123</v>
      </c>
      <c r="AD59" s="25">
        <f>69.4330946/1000</f>
        <v>6.9433094600000009E-2</v>
      </c>
      <c r="AE59" s="25">
        <f t="shared" si="30"/>
        <v>0.32599309460000003</v>
      </c>
      <c r="AF59" s="25">
        <f t="shared" si="39"/>
        <v>0.16625647824600001</v>
      </c>
      <c r="AG59" s="74">
        <v>0.23</v>
      </c>
      <c r="AH59" s="107"/>
      <c r="AI59" s="24">
        <v>1.1499999999999999</v>
      </c>
      <c r="AJ59" s="23" t="s">
        <v>265</v>
      </c>
      <c r="AK59" s="25">
        <v>1.3419680999999999</v>
      </c>
      <c r="AL59" s="25">
        <f t="shared" si="31"/>
        <v>2.4919680999999998</v>
      </c>
      <c r="AM59" s="74">
        <v>0.23</v>
      </c>
      <c r="AN59" s="107"/>
      <c r="AO59" s="24">
        <v>7.9900000000000006E-3</v>
      </c>
      <c r="AP59" s="23" t="s">
        <v>265</v>
      </c>
      <c r="AQ59" s="25">
        <v>6.9433094600000009E-2</v>
      </c>
      <c r="AR59" s="25">
        <f t="shared" si="32"/>
        <v>7.7423094600000006E-2</v>
      </c>
      <c r="AS59" s="74">
        <v>0.23</v>
      </c>
      <c r="AT59" s="107"/>
      <c r="AU59" s="68">
        <v>1.5650000000000001E-2</v>
      </c>
      <c r="AV59" s="23" t="s">
        <v>265</v>
      </c>
      <c r="AW59" s="26">
        <v>7.4059416000000003E-2</v>
      </c>
      <c r="AX59" s="26">
        <f t="shared" si="33"/>
        <v>8.9709416E-2</v>
      </c>
      <c r="AY59" s="74">
        <v>0.13</v>
      </c>
      <c r="AZ59" s="107"/>
      <c r="BA59" s="68">
        <v>2.9920000000000002E-2</v>
      </c>
      <c r="BB59" s="23" t="s">
        <v>265</v>
      </c>
      <c r="BC59" s="26">
        <v>7.4059416000000003E-2</v>
      </c>
      <c r="BD59" s="26">
        <f t="shared" si="34"/>
        <v>0.10397941600000001</v>
      </c>
      <c r="BE59" s="74">
        <v>0.13</v>
      </c>
      <c r="BF59" s="107"/>
      <c r="BG59" s="19">
        <v>4.2599999999999999E-3</v>
      </c>
      <c r="BH59" s="23" t="s">
        <v>265</v>
      </c>
      <c r="BI59" s="26">
        <f>64.4934081/1000</f>
        <v>6.4493408099999996E-2</v>
      </c>
      <c r="BJ59" s="26">
        <f t="shared" si="35"/>
        <v>6.8753408099999996E-2</v>
      </c>
      <c r="BK59" s="74">
        <v>0.23</v>
      </c>
      <c r="BL59" s="107"/>
      <c r="BM59" s="19">
        <v>4.2599999999999999E-3</v>
      </c>
      <c r="BN59" s="23" t="s">
        <v>265</v>
      </c>
      <c r="BO59" s="26">
        <f>54.19709207/1000</f>
        <v>5.4197092069999994E-2</v>
      </c>
      <c r="BP59" s="26">
        <f t="shared" si="36"/>
        <v>5.8457092069999994E-2</v>
      </c>
      <c r="BQ59" s="74">
        <v>0.23</v>
      </c>
      <c r="BR59" s="107"/>
      <c r="BS59" s="26">
        <f>+$BS$73*0.75</f>
        <v>3.1949999999999999E-3</v>
      </c>
      <c r="BT59" s="23" t="s">
        <v>265</v>
      </c>
      <c r="BU59" s="26">
        <f>8.4962625/1000</f>
        <v>8.4962625000000007E-3</v>
      </c>
      <c r="BV59" s="26">
        <f t="shared" si="41"/>
        <v>1.1691262500000001E-2</v>
      </c>
      <c r="BW59" s="33">
        <v>0.23</v>
      </c>
      <c r="BX59" s="107"/>
      <c r="BY59" s="68">
        <v>0.307</v>
      </c>
      <c r="BZ59" s="23" t="s">
        <v>265</v>
      </c>
      <c r="CA59" s="26">
        <v>1.3419680999999999</v>
      </c>
      <c r="CB59" s="26">
        <f t="shared" si="37"/>
        <v>1.6489680999999998</v>
      </c>
      <c r="CC59" s="74">
        <v>0.23</v>
      </c>
      <c r="CD59" s="107"/>
      <c r="CE59" s="68">
        <v>1</v>
      </c>
      <c r="CF59" s="23" t="s">
        <v>265</v>
      </c>
      <c r="CG59" s="23" t="s">
        <v>265</v>
      </c>
      <c r="CH59" s="23">
        <f t="shared" si="38"/>
        <v>1</v>
      </c>
      <c r="CI59" s="74">
        <v>0.23</v>
      </c>
    </row>
    <row r="60" spans="1:87" ht="14.25" thickTop="1" thickBot="1" x14ac:dyDescent="0.25">
      <c r="A60" s="310">
        <v>2020</v>
      </c>
      <c r="B60" s="196">
        <v>43876</v>
      </c>
      <c r="C60" s="196">
        <v>44196</v>
      </c>
      <c r="D60" s="24">
        <v>0.52664</v>
      </c>
      <c r="E60" s="68">
        <v>8.6999999999999994E-2</v>
      </c>
      <c r="F60" s="25">
        <f>53.654195826/1000</f>
        <v>5.3654195825999999E-2</v>
      </c>
      <c r="G60" s="26">
        <f t="shared" si="40"/>
        <v>0.66729419582599991</v>
      </c>
      <c r="H60" s="33">
        <v>0.23</v>
      </c>
      <c r="I60" s="36"/>
      <c r="J60" s="24">
        <v>0.34315000000000001</v>
      </c>
      <c r="K60" s="68">
        <v>0.111</v>
      </c>
      <c r="L60" s="25">
        <v>5.8453765578E-2</v>
      </c>
      <c r="M60" s="26">
        <f t="shared" si="28"/>
        <v>0.51260376557800003</v>
      </c>
      <c r="N60" s="33">
        <v>0.23</v>
      </c>
      <c r="O60" s="36"/>
      <c r="P60" s="24">
        <v>0.10751000000000001</v>
      </c>
      <c r="Q60" s="23" t="s">
        <v>265</v>
      </c>
      <c r="R60" s="25">
        <v>5.8453765578E-2</v>
      </c>
      <c r="S60" s="25">
        <f t="shared" si="27"/>
        <v>0.16596376557800002</v>
      </c>
      <c r="T60" s="33">
        <v>0.13</v>
      </c>
      <c r="U60" s="107"/>
      <c r="V60" s="68">
        <v>0.33</v>
      </c>
      <c r="W60" s="23" t="s">
        <v>265</v>
      </c>
      <c r="X60" s="25">
        <v>5.8453765578E-2</v>
      </c>
      <c r="Y60" s="25">
        <f t="shared" si="29"/>
        <v>0.38845376557800004</v>
      </c>
      <c r="Z60" s="33">
        <v>0.23</v>
      </c>
      <c r="AA60" s="107"/>
      <c r="AB60" s="24">
        <v>0.13356000000000001</v>
      </c>
      <c r="AC60" s="24">
        <v>0.123</v>
      </c>
      <c r="AD60" s="25">
        <f>68.5565094/1000</f>
        <v>6.8556509399999993E-2</v>
      </c>
      <c r="AE60" s="25">
        <f t="shared" si="30"/>
        <v>0.32511650940000003</v>
      </c>
      <c r="AF60" s="25">
        <f t="shared" si="39"/>
        <v>0.16580941979400002</v>
      </c>
      <c r="AG60" s="74">
        <v>0.23</v>
      </c>
      <c r="AH60" s="107"/>
      <c r="AI60" s="24">
        <v>1.1499999999999999</v>
      </c>
      <c r="AJ60" s="23" t="s">
        <v>265</v>
      </c>
      <c r="AK60" s="25">
        <v>1.3250259</v>
      </c>
      <c r="AL60" s="25">
        <f t="shared" si="31"/>
        <v>2.4750258999999999</v>
      </c>
      <c r="AM60" s="74">
        <v>0.23</v>
      </c>
      <c r="AN60" s="107"/>
      <c r="AO60" s="24">
        <v>7.9900000000000006E-3</v>
      </c>
      <c r="AP60" s="23" t="s">
        <v>265</v>
      </c>
      <c r="AQ60" s="25">
        <v>6.8556509399999993E-2</v>
      </c>
      <c r="AR60" s="25">
        <f t="shared" si="32"/>
        <v>7.654650939999999E-2</v>
      </c>
      <c r="AS60" s="74">
        <v>0.23</v>
      </c>
      <c r="AT60" s="107"/>
      <c r="AU60" s="68">
        <v>1.5650000000000001E-2</v>
      </c>
      <c r="AV60" s="23" t="s">
        <v>265</v>
      </c>
      <c r="AW60" s="26">
        <v>7.3124424000000007E-2</v>
      </c>
      <c r="AX60" s="26">
        <f t="shared" si="33"/>
        <v>8.8774424000000005E-2</v>
      </c>
      <c r="AY60" s="74">
        <v>0.13</v>
      </c>
      <c r="AZ60" s="107"/>
      <c r="BA60" s="68">
        <v>2.9920000000000002E-2</v>
      </c>
      <c r="BB60" s="23" t="s">
        <v>265</v>
      </c>
      <c r="BC60" s="26">
        <v>7.3124424000000007E-2</v>
      </c>
      <c r="BD60" s="26">
        <f t="shared" si="34"/>
        <v>0.10304442400000001</v>
      </c>
      <c r="BE60" s="74">
        <v>0.13</v>
      </c>
      <c r="BF60" s="107"/>
      <c r="BG60" s="19">
        <v>4.2599999999999999E-3</v>
      </c>
      <c r="BH60" s="23" t="s">
        <v>265</v>
      </c>
      <c r="BI60" s="26">
        <f>63.6791859/1000</f>
        <v>6.3679185900000004E-2</v>
      </c>
      <c r="BJ60" s="26">
        <f t="shared" si="35"/>
        <v>6.7939185900000004E-2</v>
      </c>
      <c r="BK60" s="74">
        <v>0.23</v>
      </c>
      <c r="BL60" s="107"/>
      <c r="BM60" s="19">
        <v>4.2599999999999999E-3</v>
      </c>
      <c r="BN60" s="23" t="s">
        <v>265</v>
      </c>
      <c r="BO60" s="26">
        <f>53.51285973/1000</f>
        <v>5.3512859730000001E-2</v>
      </c>
      <c r="BP60" s="26">
        <f t="shared" si="36"/>
        <v>5.7772859730000001E-2</v>
      </c>
      <c r="BQ60" s="74">
        <v>0.23</v>
      </c>
      <c r="BR60" s="107"/>
      <c r="BS60" s="68">
        <v>2.1299999999999999E-3</v>
      </c>
      <c r="BT60" s="23" t="s">
        <v>265</v>
      </c>
      <c r="BU60" s="26">
        <f>5.664175/1000</f>
        <v>5.6641750000000005E-3</v>
      </c>
      <c r="BV60" s="26">
        <f t="shared" si="41"/>
        <v>7.7941750000000004E-3</v>
      </c>
      <c r="BW60" s="33">
        <v>0.23</v>
      </c>
      <c r="BX60" s="107"/>
      <c r="BY60" s="68">
        <v>0.307</v>
      </c>
      <c r="BZ60" s="23" t="s">
        <v>265</v>
      </c>
      <c r="CA60" s="26">
        <v>1.3250259</v>
      </c>
      <c r="CB60" s="26">
        <f t="shared" si="37"/>
        <v>1.6320258999999999</v>
      </c>
      <c r="CC60" s="74">
        <v>0.23</v>
      </c>
      <c r="CD60" s="107"/>
      <c r="CE60" s="68">
        <v>1</v>
      </c>
      <c r="CF60" s="23" t="s">
        <v>265</v>
      </c>
      <c r="CG60" s="23" t="s">
        <v>265</v>
      </c>
      <c r="CH60" s="23">
        <f t="shared" si="38"/>
        <v>1</v>
      </c>
      <c r="CI60" s="74">
        <v>0.23</v>
      </c>
    </row>
    <row r="61" spans="1:87" ht="14.25" thickTop="1" thickBot="1" x14ac:dyDescent="0.25">
      <c r="A61" s="311"/>
      <c r="B61" s="196">
        <v>43831</v>
      </c>
      <c r="C61" s="196">
        <v>43875</v>
      </c>
      <c r="D61" s="24">
        <v>0.52664</v>
      </c>
      <c r="E61" s="68">
        <v>8.6999999999999994E-2</v>
      </c>
      <c r="F61" s="68">
        <f>28.94087196/1000</f>
        <v>2.894087196E-2</v>
      </c>
      <c r="G61" s="68">
        <f t="shared" si="40"/>
        <v>0.64258087195999991</v>
      </c>
      <c r="H61" s="33">
        <v>0.23</v>
      </c>
      <c r="I61" s="36"/>
      <c r="J61" s="24">
        <v>0.34315000000000001</v>
      </c>
      <c r="K61" s="68">
        <v>0.111</v>
      </c>
      <c r="L61" s="68">
        <v>3.1529741879999997E-2</v>
      </c>
      <c r="M61" s="68">
        <f t="shared" si="28"/>
        <v>0.48567974188000002</v>
      </c>
      <c r="N61" s="33">
        <v>0.23</v>
      </c>
      <c r="O61" s="36"/>
      <c r="P61" s="24">
        <v>0.10751000000000001</v>
      </c>
      <c r="Q61" s="23" t="s">
        <v>265</v>
      </c>
      <c r="R61" s="68">
        <v>3.1529741879999997E-2</v>
      </c>
      <c r="S61" s="68">
        <f t="shared" si="27"/>
        <v>0.13903974188000001</v>
      </c>
      <c r="T61" s="33">
        <v>0.13</v>
      </c>
      <c r="U61" s="107"/>
      <c r="V61" s="68">
        <v>0.33</v>
      </c>
      <c r="W61" s="23" t="s">
        <v>265</v>
      </c>
      <c r="X61" s="68">
        <v>3.1529741879999997E-2</v>
      </c>
      <c r="Y61" s="68">
        <f t="shared" si="29"/>
        <v>0.36152974188000003</v>
      </c>
      <c r="Z61" s="33">
        <v>0.23</v>
      </c>
      <c r="AA61" s="107"/>
      <c r="AB61" s="24">
        <v>0.13356000000000001</v>
      </c>
      <c r="AC61" s="24">
        <v>0.123</v>
      </c>
      <c r="AD61" s="24">
        <v>3.6979124000000002E-2</v>
      </c>
      <c r="AE61" s="68">
        <f t="shared" si="30"/>
        <v>0.29353912400000004</v>
      </c>
      <c r="AF61" s="68">
        <f t="shared" si="39"/>
        <v>0.14970495324000002</v>
      </c>
      <c r="AG61" s="74">
        <v>0.23</v>
      </c>
      <c r="AH61" s="107"/>
      <c r="AI61" s="24">
        <v>1.1499999999999999</v>
      </c>
      <c r="AJ61" s="23" t="s">
        <v>265</v>
      </c>
      <c r="AK61" s="68">
        <v>0.71471399999999996</v>
      </c>
      <c r="AL61" s="68">
        <f t="shared" si="31"/>
        <v>1.8647139999999998</v>
      </c>
      <c r="AM61" s="74">
        <v>0.23</v>
      </c>
      <c r="AN61" s="107"/>
      <c r="AO61" s="24">
        <v>7.9900000000000006E-3</v>
      </c>
      <c r="AP61" s="23" t="s">
        <v>265</v>
      </c>
      <c r="AQ61" s="68">
        <v>3.6979124000000002E-2</v>
      </c>
      <c r="AR61" s="68">
        <f t="shared" si="32"/>
        <v>4.4969123999999999E-2</v>
      </c>
      <c r="AS61" s="74">
        <v>0.23</v>
      </c>
      <c r="AT61" s="107"/>
      <c r="AU61" s="68">
        <v>1.5650000000000001E-2</v>
      </c>
      <c r="AV61" s="23" t="s">
        <v>265</v>
      </c>
      <c r="AW61" s="68">
        <v>3.9443040000000006E-2</v>
      </c>
      <c r="AX61" s="68">
        <f t="shared" si="33"/>
        <v>5.509304000000001E-2</v>
      </c>
      <c r="AY61" s="74">
        <v>0.13</v>
      </c>
      <c r="AZ61" s="107"/>
      <c r="BA61" s="68">
        <v>2.9920000000000002E-2</v>
      </c>
      <c r="BB61" s="23" t="s">
        <v>265</v>
      </c>
      <c r="BC61" s="68">
        <v>3.9443040000000006E-2</v>
      </c>
      <c r="BD61" s="68">
        <f t="shared" si="34"/>
        <v>6.9363040000000015E-2</v>
      </c>
      <c r="BE61" s="74">
        <v>0.13</v>
      </c>
      <c r="BF61" s="107"/>
      <c r="BG61" s="19">
        <v>4.2599999999999999E-3</v>
      </c>
      <c r="BH61" s="23" t="s">
        <v>265</v>
      </c>
      <c r="BI61" s="68">
        <v>3.4348314000000005E-2</v>
      </c>
      <c r="BJ61" s="68">
        <f t="shared" si="35"/>
        <v>3.8608314000000005E-2</v>
      </c>
      <c r="BK61" s="74">
        <v>0.23</v>
      </c>
      <c r="BL61" s="107"/>
      <c r="BM61" s="19">
        <v>4.2599999999999999E-3</v>
      </c>
      <c r="BN61" s="23" t="s">
        <v>265</v>
      </c>
      <c r="BO61" s="68">
        <v>2.88646358E-2</v>
      </c>
      <c r="BP61" s="68">
        <f t="shared" si="36"/>
        <v>3.3124635799999996E-2</v>
      </c>
      <c r="BQ61" s="74">
        <v>0.23</v>
      </c>
      <c r="BR61" s="107"/>
      <c r="BS61" s="26">
        <f>+$BS$73*0.5</f>
        <v>2.1299999999999999E-3</v>
      </c>
      <c r="BT61" s="23" t="s">
        <v>265</v>
      </c>
      <c r="BU61" s="68">
        <v>2.8320875000000002E-3</v>
      </c>
      <c r="BV61" s="68">
        <f t="shared" si="41"/>
        <v>4.9620875000000002E-3</v>
      </c>
      <c r="BW61" s="33">
        <v>0.23</v>
      </c>
      <c r="BX61" s="107"/>
      <c r="BY61" s="68">
        <v>0.307</v>
      </c>
      <c r="BZ61" s="23" t="s">
        <v>265</v>
      </c>
      <c r="CA61" s="68">
        <v>0.71471399999999996</v>
      </c>
      <c r="CB61" s="68">
        <f t="shared" si="37"/>
        <v>1.021714</v>
      </c>
      <c r="CC61" s="74">
        <v>0.23</v>
      </c>
      <c r="CD61" s="107"/>
      <c r="CE61" s="68">
        <v>1</v>
      </c>
      <c r="CF61" s="23" t="s">
        <v>265</v>
      </c>
      <c r="CG61" s="23" t="s">
        <v>265</v>
      </c>
      <c r="CH61" s="23">
        <f t="shared" si="38"/>
        <v>1</v>
      </c>
      <c r="CI61" s="74">
        <v>0.23</v>
      </c>
    </row>
    <row r="62" spans="1:87" ht="14.25" thickTop="1" thickBot="1" x14ac:dyDescent="0.25">
      <c r="A62" s="28">
        <v>2019</v>
      </c>
      <c r="B62" s="196">
        <v>43466</v>
      </c>
      <c r="C62" s="196">
        <v>43830</v>
      </c>
      <c r="D62" s="72">
        <v>0.52664</v>
      </c>
      <c r="E62" s="68">
        <v>8.6999999999999994E-2</v>
      </c>
      <c r="F62" s="25">
        <f>28.94087196/1000</f>
        <v>2.894087196E-2</v>
      </c>
      <c r="G62" s="26">
        <f t="shared" si="40"/>
        <v>0.64258087195999991</v>
      </c>
      <c r="H62" s="33">
        <v>0.23</v>
      </c>
      <c r="I62" s="36"/>
      <c r="J62" s="24">
        <v>0.34315000000000001</v>
      </c>
      <c r="K62" s="68">
        <v>0.111</v>
      </c>
      <c r="L62" s="25">
        <f>31.52974188/1000</f>
        <v>3.1529741879999997E-2</v>
      </c>
      <c r="M62" s="26">
        <f t="shared" si="28"/>
        <v>0.48567974188000002</v>
      </c>
      <c r="N62" s="33">
        <v>0.23</v>
      </c>
      <c r="O62" s="36"/>
      <c r="P62" s="24">
        <v>0.10751000000000001</v>
      </c>
      <c r="Q62" s="23" t="s">
        <v>265</v>
      </c>
      <c r="R62" s="25">
        <f>31.52974188/1000</f>
        <v>3.1529741879999997E-2</v>
      </c>
      <c r="S62" s="25">
        <f t="shared" si="27"/>
        <v>0.13903974188000001</v>
      </c>
      <c r="T62" s="33">
        <v>0.13</v>
      </c>
      <c r="U62" s="107"/>
      <c r="V62" s="68">
        <v>0.33</v>
      </c>
      <c r="W62" s="23" t="s">
        <v>265</v>
      </c>
      <c r="X62" s="25">
        <f>31.52974188/1000</f>
        <v>3.1529741879999997E-2</v>
      </c>
      <c r="Y62" s="25">
        <f t="shared" si="29"/>
        <v>0.36152974188000003</v>
      </c>
      <c r="Z62" s="33">
        <v>0.23</v>
      </c>
      <c r="AA62" s="107"/>
      <c r="AB62" s="24">
        <v>0.13356000000000001</v>
      </c>
      <c r="AC62" s="24">
        <v>0.123</v>
      </c>
      <c r="AD62" s="25">
        <f>36.979124/1000</f>
        <v>3.6979124000000002E-2</v>
      </c>
      <c r="AE62" s="25">
        <f t="shared" si="30"/>
        <v>0.29353912400000004</v>
      </c>
      <c r="AF62" s="25">
        <f t="shared" si="39"/>
        <v>0.14970495324000002</v>
      </c>
      <c r="AG62" s="74">
        <v>0.23</v>
      </c>
      <c r="AH62" s="107"/>
      <c r="AI62" s="24">
        <v>1.1499999999999999</v>
      </c>
      <c r="AJ62" s="23" t="s">
        <v>265</v>
      </c>
      <c r="AK62" s="26">
        <v>0.71471399999999996</v>
      </c>
      <c r="AL62" s="26">
        <f t="shared" si="31"/>
        <v>1.8647139999999998</v>
      </c>
      <c r="AM62" s="74">
        <v>0.23</v>
      </c>
      <c r="AN62" s="107"/>
      <c r="AO62" s="24">
        <v>7.9900000000000006E-3</v>
      </c>
      <c r="AP62" s="23" t="s">
        <v>265</v>
      </c>
      <c r="AQ62" s="26">
        <v>3.6979124000000002E-2</v>
      </c>
      <c r="AR62" s="26">
        <f t="shared" si="32"/>
        <v>4.4969123999999999E-2</v>
      </c>
      <c r="AS62" s="74">
        <v>0.23</v>
      </c>
      <c r="AT62" s="107"/>
      <c r="AU62" s="68">
        <v>1.5650000000000001E-2</v>
      </c>
      <c r="AV62" s="23" t="s">
        <v>265</v>
      </c>
      <c r="AW62" s="26">
        <v>3.9443040000000006E-2</v>
      </c>
      <c r="AX62" s="26">
        <f t="shared" si="33"/>
        <v>5.509304000000001E-2</v>
      </c>
      <c r="AY62" s="74">
        <v>0.13</v>
      </c>
      <c r="AZ62" s="107"/>
      <c r="BA62" s="68">
        <v>2.9920000000000002E-2</v>
      </c>
      <c r="BB62" s="23" t="s">
        <v>265</v>
      </c>
      <c r="BC62" s="26">
        <v>3.9443040000000006E-2</v>
      </c>
      <c r="BD62" s="26">
        <f t="shared" si="34"/>
        <v>6.9363040000000015E-2</v>
      </c>
      <c r="BE62" s="74">
        <v>0.13</v>
      </c>
      <c r="BF62" s="107"/>
      <c r="BG62" s="19">
        <v>4.2599999999999999E-3</v>
      </c>
      <c r="BH62" s="23" t="s">
        <v>265</v>
      </c>
      <c r="BI62" s="26">
        <f>34.348314/1000</f>
        <v>3.4348314000000005E-2</v>
      </c>
      <c r="BJ62" s="26">
        <f t="shared" si="35"/>
        <v>3.8608314000000005E-2</v>
      </c>
      <c r="BK62" s="74">
        <v>0.23</v>
      </c>
      <c r="BL62" s="107"/>
      <c r="BM62" s="19">
        <v>4.2599999999999999E-3</v>
      </c>
      <c r="BN62" s="23" t="s">
        <v>265</v>
      </c>
      <c r="BO62" s="26">
        <f>28.8646358/1000</f>
        <v>2.88646358E-2</v>
      </c>
      <c r="BP62" s="26">
        <f t="shared" si="36"/>
        <v>3.3124635799999996E-2</v>
      </c>
      <c r="BQ62" s="74">
        <v>0.23</v>
      </c>
      <c r="BR62" s="107"/>
      <c r="BS62" s="26">
        <f>+$BS$73*0.25</f>
        <v>1.065E-3</v>
      </c>
      <c r="BT62" s="23" t="s">
        <v>265</v>
      </c>
      <c r="BU62" s="26">
        <f>2.8320875/1000</f>
        <v>2.8320875000000002E-3</v>
      </c>
      <c r="BV62" s="26">
        <f t="shared" si="41"/>
        <v>3.8970875000000002E-3</v>
      </c>
      <c r="BW62" s="33">
        <v>0.23</v>
      </c>
      <c r="BX62" s="107"/>
      <c r="BY62" s="68">
        <v>0.307</v>
      </c>
      <c r="BZ62" s="23" t="s">
        <v>265</v>
      </c>
      <c r="CA62" s="26">
        <v>0.71471399999999996</v>
      </c>
      <c r="CB62" s="26">
        <f t="shared" si="37"/>
        <v>1.021714</v>
      </c>
      <c r="CC62" s="74">
        <v>0.23</v>
      </c>
      <c r="CD62" s="107"/>
      <c r="CE62" s="68">
        <v>1</v>
      </c>
      <c r="CF62" s="23" t="s">
        <v>265</v>
      </c>
      <c r="CG62" s="23" t="s">
        <v>265</v>
      </c>
      <c r="CH62" s="23">
        <f t="shared" si="38"/>
        <v>1</v>
      </c>
      <c r="CI62" s="74">
        <v>0.23</v>
      </c>
    </row>
    <row r="63" spans="1:87" ht="14.25" thickTop="1" thickBot="1" x14ac:dyDescent="0.25">
      <c r="A63" s="28">
        <v>2018</v>
      </c>
      <c r="B63" s="196">
        <v>43101</v>
      </c>
      <c r="C63" s="196">
        <v>43465</v>
      </c>
      <c r="D63" s="25">
        <v>0.55664000000000002</v>
      </c>
      <c r="E63" s="68">
        <v>8.6999999999999994E-2</v>
      </c>
      <c r="F63" s="68">
        <f>15.5608299/1000</f>
        <v>1.55608299E-2</v>
      </c>
      <c r="G63" s="26">
        <f t="shared" si="40"/>
        <v>0.65920082989999995</v>
      </c>
      <c r="H63" s="33">
        <v>0.23</v>
      </c>
      <c r="I63" s="36"/>
      <c r="J63" s="25">
        <v>0.34315000000000001</v>
      </c>
      <c r="K63" s="68">
        <v>0.111</v>
      </c>
      <c r="L63" s="68">
        <f>16.9528047/1000</f>
        <v>1.6952804700000001E-2</v>
      </c>
      <c r="M63" s="26">
        <f t="shared" si="28"/>
        <v>0.47110280469999999</v>
      </c>
      <c r="N63" s="33">
        <v>0.23</v>
      </c>
      <c r="O63" s="36"/>
      <c r="P63" s="24">
        <v>0.10751000000000001</v>
      </c>
      <c r="Q63" s="23" t="s">
        <v>265</v>
      </c>
      <c r="R63" s="68">
        <f>16.9528047/1000</f>
        <v>1.6952804700000001E-2</v>
      </c>
      <c r="S63" s="68">
        <f t="shared" si="27"/>
        <v>0.12446280470000001</v>
      </c>
      <c r="T63" s="33">
        <v>0.13</v>
      </c>
      <c r="U63" s="107"/>
      <c r="V63" s="68">
        <v>0.33</v>
      </c>
      <c r="W63" s="23" t="s">
        <v>265</v>
      </c>
      <c r="X63" s="68">
        <f>16.9528047/1000</f>
        <v>1.6952804700000001E-2</v>
      </c>
      <c r="Y63" s="68">
        <f t="shared" si="29"/>
        <v>0.34695280470000001</v>
      </c>
      <c r="Z63" s="33">
        <v>0.23</v>
      </c>
      <c r="AA63" s="107"/>
      <c r="AB63" s="25">
        <v>0.13356000000000001</v>
      </c>
      <c r="AC63" s="24">
        <v>0.123</v>
      </c>
      <c r="AD63" s="24">
        <f>19.88281/1000</f>
        <v>1.9882810000000001E-2</v>
      </c>
      <c r="AE63" s="25">
        <f t="shared" si="30"/>
        <v>0.27644281000000004</v>
      </c>
      <c r="AF63" s="25">
        <f t="shared" si="39"/>
        <v>0.14098583310000001</v>
      </c>
      <c r="AG63" s="74">
        <v>0.23</v>
      </c>
      <c r="AI63" s="25">
        <v>1.1499999999999999</v>
      </c>
      <c r="AJ63" s="23" t="s">
        <v>265</v>
      </c>
      <c r="AK63" s="68">
        <v>0.38428499999999999</v>
      </c>
      <c r="AL63" s="68">
        <f t="shared" si="31"/>
        <v>1.5342849999999999</v>
      </c>
      <c r="AM63" s="74">
        <v>0.23</v>
      </c>
      <c r="AO63" s="24">
        <v>7.9900000000000006E-3</v>
      </c>
      <c r="AP63" s="23" t="s">
        <v>265</v>
      </c>
      <c r="AQ63" s="68">
        <f>19.88281/1000</f>
        <v>1.9882810000000001E-2</v>
      </c>
      <c r="AR63" s="68">
        <f t="shared" si="32"/>
        <v>2.7872810000000001E-2</v>
      </c>
      <c r="AS63" s="74">
        <v>0.23</v>
      </c>
      <c r="AU63" s="68">
        <v>1.5650000000000001E-2</v>
      </c>
      <c r="AV63" s="23" t="s">
        <v>265</v>
      </c>
      <c r="AW63" s="68">
        <f>21.2076/1000</f>
        <v>2.12076E-2</v>
      </c>
      <c r="AX63" s="68">
        <f t="shared" si="33"/>
        <v>3.6857600000000004E-2</v>
      </c>
      <c r="AY63" s="74">
        <v>0.13</v>
      </c>
      <c r="AZ63" s="107"/>
      <c r="BA63" s="68">
        <v>2.9920000000000002E-2</v>
      </c>
      <c r="BB63" s="23" t="s">
        <v>265</v>
      </c>
      <c r="BC63" s="68">
        <f>21.2076/1000</f>
        <v>2.12076E-2</v>
      </c>
      <c r="BD63" s="68">
        <f t="shared" si="34"/>
        <v>5.1127600000000002E-2</v>
      </c>
      <c r="BE63" s="74">
        <v>0.13</v>
      </c>
      <c r="BF63" s="107"/>
      <c r="BG63" s="19">
        <v>4.2599999999999999E-3</v>
      </c>
      <c r="BH63" s="23" t="s">
        <v>265</v>
      </c>
      <c r="BI63" s="68">
        <f>18.468285/1000</f>
        <v>1.8468285000000001E-2</v>
      </c>
      <c r="BJ63" s="68">
        <f t="shared" si="35"/>
        <v>2.2728285000000001E-2</v>
      </c>
      <c r="BK63" s="74">
        <v>0.23</v>
      </c>
      <c r="BM63" s="19">
        <v>4.2599999999999999E-3</v>
      </c>
      <c r="BN63" s="23" t="s">
        <v>265</v>
      </c>
      <c r="BO63" s="68">
        <f>15.5198395/1000</f>
        <v>1.55198395E-2</v>
      </c>
      <c r="BP63" s="68">
        <f t="shared" si="36"/>
        <v>1.97798395E-2</v>
      </c>
      <c r="BQ63" s="74">
        <v>0.23</v>
      </c>
      <c r="BR63" s="107"/>
      <c r="BS63" s="26">
        <f>+$BS$73*0.1</f>
        <v>4.26E-4</v>
      </c>
      <c r="BT63" s="23" t="s">
        <v>265</v>
      </c>
      <c r="BU63" s="26">
        <f>1.55198395/1000</f>
        <v>1.5519839499999999E-3</v>
      </c>
      <c r="BV63" s="26">
        <f t="shared" si="41"/>
        <v>1.9779839500000001E-3</v>
      </c>
      <c r="BW63" s="33">
        <v>0.23</v>
      </c>
      <c r="BX63" s="107"/>
      <c r="BY63" s="26">
        <v>0.307</v>
      </c>
      <c r="BZ63" s="23" t="s">
        <v>265</v>
      </c>
      <c r="CA63" s="68">
        <v>0.38428499999999999</v>
      </c>
      <c r="CB63" s="68">
        <f t="shared" si="37"/>
        <v>0.69128499999999993</v>
      </c>
      <c r="CC63" s="74">
        <v>0.23</v>
      </c>
      <c r="CD63" s="107"/>
      <c r="CE63" s="68">
        <v>1</v>
      </c>
      <c r="CF63" s="23" t="s">
        <v>265</v>
      </c>
      <c r="CG63" s="23" t="s">
        <v>265</v>
      </c>
      <c r="CH63" s="23">
        <f t="shared" si="38"/>
        <v>1</v>
      </c>
      <c r="CI63" s="74">
        <v>0.23</v>
      </c>
    </row>
    <row r="64" spans="1:87" ht="14.25" thickTop="1" thickBot="1" x14ac:dyDescent="0.25">
      <c r="A64" s="28">
        <v>2017</v>
      </c>
      <c r="B64" s="196">
        <v>42736</v>
      </c>
      <c r="C64" s="196">
        <v>43100</v>
      </c>
      <c r="D64" s="25">
        <v>0.54895000000000005</v>
      </c>
      <c r="E64" s="68">
        <v>8.6999999999999994E-2</v>
      </c>
      <c r="F64" s="25">
        <f>15.5608299/1000</f>
        <v>1.55608299E-2</v>
      </c>
      <c r="G64" s="26">
        <f t="shared" si="40"/>
        <v>0.65151082989999998</v>
      </c>
      <c r="H64" s="33">
        <v>0.23</v>
      </c>
      <c r="I64" s="36"/>
      <c r="J64" s="25">
        <v>0.33840999999999999</v>
      </c>
      <c r="K64" s="68">
        <v>0.111</v>
      </c>
      <c r="L64" s="25">
        <f>16.9528047/1000</f>
        <v>1.6952804700000001E-2</v>
      </c>
      <c r="M64" s="26">
        <f t="shared" si="28"/>
        <v>0.46636280469999997</v>
      </c>
      <c r="N64" s="33">
        <v>0.23</v>
      </c>
      <c r="O64" s="36"/>
      <c r="P64" s="24">
        <v>0.10751000000000001</v>
      </c>
      <c r="Q64" s="23" t="s">
        <v>265</v>
      </c>
      <c r="R64" s="25">
        <f>16.9528047/1000</f>
        <v>1.6952804700000001E-2</v>
      </c>
      <c r="S64" s="25">
        <f t="shared" si="27"/>
        <v>0.12446280470000001</v>
      </c>
      <c r="T64" s="33">
        <v>0.13</v>
      </c>
      <c r="U64" s="107"/>
      <c r="V64" s="68">
        <v>0.33</v>
      </c>
      <c r="W64" s="23" t="s">
        <v>265</v>
      </c>
      <c r="X64" s="25">
        <f>16.9528047/1000</f>
        <v>1.6952804700000001E-2</v>
      </c>
      <c r="Y64" s="25">
        <f t="shared" si="29"/>
        <v>0.34695280470000001</v>
      </c>
      <c r="Z64" s="33">
        <v>0.23</v>
      </c>
      <c r="AA64" s="107"/>
      <c r="AB64" s="25">
        <v>0.13172</v>
      </c>
      <c r="AC64" s="24">
        <v>0.123</v>
      </c>
      <c r="AD64" s="25">
        <f>19.88281/1000</f>
        <v>1.9882810000000001E-2</v>
      </c>
      <c r="AE64" s="25">
        <f t="shared" si="30"/>
        <v>0.27460280999999997</v>
      </c>
      <c r="AF64" s="25">
        <f t="shared" si="39"/>
        <v>0.14004743309999998</v>
      </c>
      <c r="AG64" s="74">
        <v>0.23</v>
      </c>
      <c r="AH64" s="107"/>
      <c r="AI64" s="25">
        <v>2.87</v>
      </c>
      <c r="AJ64" s="23" t="s">
        <v>265</v>
      </c>
      <c r="AK64" s="26">
        <v>0.38428499999999999</v>
      </c>
      <c r="AL64" s="68">
        <f t="shared" si="31"/>
        <v>3.2542850000000003</v>
      </c>
      <c r="AM64" s="74">
        <v>0.23</v>
      </c>
      <c r="AN64" s="107"/>
      <c r="AO64" s="24">
        <v>7.9900000000000006E-3</v>
      </c>
      <c r="AP64" s="23" t="s">
        <v>265</v>
      </c>
      <c r="AQ64" s="26">
        <f>19.88281/1000</f>
        <v>1.9882810000000001E-2</v>
      </c>
      <c r="AR64" s="26">
        <f t="shared" si="32"/>
        <v>2.7872810000000001E-2</v>
      </c>
      <c r="AS64" s="74">
        <v>0.23</v>
      </c>
      <c r="AT64" s="107"/>
      <c r="AU64" s="68">
        <v>1.5650000000000001E-2</v>
      </c>
      <c r="AV64" s="23" t="s">
        <v>265</v>
      </c>
      <c r="AW64" s="26">
        <f>21.2076/1000</f>
        <v>2.12076E-2</v>
      </c>
      <c r="AX64" s="68">
        <f t="shared" si="33"/>
        <v>3.6857600000000004E-2</v>
      </c>
      <c r="AY64" s="74">
        <v>0.13</v>
      </c>
      <c r="AZ64" s="107"/>
      <c r="BA64" s="68">
        <v>2.9920000000000002E-2</v>
      </c>
      <c r="BB64" s="23" t="s">
        <v>265</v>
      </c>
      <c r="BC64" s="26">
        <f>21.2076/1000</f>
        <v>2.12076E-2</v>
      </c>
      <c r="BD64" s="26">
        <f t="shared" si="34"/>
        <v>5.1127600000000002E-2</v>
      </c>
      <c r="BE64" s="74">
        <v>0.13</v>
      </c>
      <c r="BF64" s="107"/>
      <c r="BG64" s="19">
        <v>4.2599999999999999E-3</v>
      </c>
      <c r="BH64" s="23" t="s">
        <v>265</v>
      </c>
      <c r="BI64" s="26">
        <f>18.468285/1000</f>
        <v>1.8468285000000001E-2</v>
      </c>
      <c r="BJ64" s="26">
        <f t="shared" si="35"/>
        <v>2.2728285000000001E-2</v>
      </c>
      <c r="BK64" s="74">
        <v>0.23</v>
      </c>
      <c r="BL64" s="107"/>
      <c r="BM64" s="19">
        <v>4.2599999999999999E-3</v>
      </c>
      <c r="BN64" s="23" t="s">
        <v>265</v>
      </c>
      <c r="BO64" s="26">
        <f>15.5198395/1000</f>
        <v>1.55198395E-2</v>
      </c>
      <c r="BP64" s="26">
        <f t="shared" si="36"/>
        <v>1.97798395E-2</v>
      </c>
      <c r="BQ64" s="74">
        <v>0.23</v>
      </c>
      <c r="BR64" s="107"/>
      <c r="BS64" s="19" t="s">
        <v>107</v>
      </c>
      <c r="BT64" s="23" t="s">
        <v>265</v>
      </c>
      <c r="BU64" s="19" t="s">
        <v>107</v>
      </c>
      <c r="BV64" s="68">
        <f t="shared" si="41"/>
        <v>0</v>
      </c>
      <c r="BW64" s="33">
        <v>0.23</v>
      </c>
      <c r="BX64" s="107"/>
      <c r="BY64" s="26">
        <v>0.30299999999999999</v>
      </c>
      <c r="BZ64" s="23" t="s">
        <v>265</v>
      </c>
      <c r="CA64" s="26">
        <v>0.38428499999999999</v>
      </c>
      <c r="CB64" s="26">
        <f t="shared" si="37"/>
        <v>0.68728499999999992</v>
      </c>
      <c r="CC64" s="74">
        <v>0.23</v>
      </c>
      <c r="CD64" s="107"/>
      <c r="CE64" s="68">
        <v>1</v>
      </c>
      <c r="CF64" s="23" t="s">
        <v>265</v>
      </c>
      <c r="CG64" s="23" t="s">
        <v>265</v>
      </c>
      <c r="CH64" s="23">
        <f t="shared" si="38"/>
        <v>1</v>
      </c>
      <c r="CI64" s="74">
        <v>0.23</v>
      </c>
    </row>
    <row r="65" spans="1:87" ht="14.25" thickTop="1" thickBot="1" x14ac:dyDescent="0.25">
      <c r="A65" s="309">
        <v>2016</v>
      </c>
      <c r="B65" s="196">
        <v>42691</v>
      </c>
      <c r="C65" s="196">
        <v>42735</v>
      </c>
      <c r="D65" s="24">
        <v>0.56894999999999996</v>
      </c>
      <c r="E65" s="68">
        <v>8.6999999999999994E-2</v>
      </c>
      <c r="F65" s="68">
        <v>1.5151932179999999E-2</v>
      </c>
      <c r="G65" s="68">
        <f t="shared" si="40"/>
        <v>0.67110193217999992</v>
      </c>
      <c r="H65" s="33">
        <v>0.23</v>
      </c>
      <c r="I65" s="36"/>
      <c r="J65" s="25">
        <v>0.31841000000000003</v>
      </c>
      <c r="K65" s="68">
        <v>0.111</v>
      </c>
      <c r="L65" s="68">
        <v>1.6507330000000001E-2</v>
      </c>
      <c r="M65" s="26">
        <f t="shared" si="28"/>
        <v>0.44591733</v>
      </c>
      <c r="N65" s="33">
        <v>0.23</v>
      </c>
      <c r="O65" s="36"/>
      <c r="P65" s="24">
        <v>0.10751000000000001</v>
      </c>
      <c r="Q65" s="23" t="s">
        <v>265</v>
      </c>
      <c r="R65" s="68">
        <v>1.6507330000000001E-2</v>
      </c>
      <c r="S65" s="68">
        <f t="shared" si="27"/>
        <v>0.12401733000000001</v>
      </c>
      <c r="T65" s="33">
        <v>0.13</v>
      </c>
      <c r="U65" s="107"/>
      <c r="V65" s="68">
        <v>0.33</v>
      </c>
      <c r="W65" s="23" t="s">
        <v>265</v>
      </c>
      <c r="X65" s="68">
        <v>1.6507330000000001E-2</v>
      </c>
      <c r="Y65" s="68">
        <f t="shared" si="29"/>
        <v>0.34650733</v>
      </c>
      <c r="Z65" s="33">
        <v>0.23</v>
      </c>
      <c r="AA65" s="107"/>
      <c r="AB65" s="24">
        <v>0.12787999999999999</v>
      </c>
      <c r="AC65" s="24">
        <v>0.123</v>
      </c>
      <c r="AD65" s="24">
        <v>1.9360341999999999E-2</v>
      </c>
      <c r="AE65" s="68">
        <f t="shared" si="30"/>
        <v>0.27024034199999997</v>
      </c>
      <c r="AF65" s="68">
        <f t="shared" si="39"/>
        <v>0.13782257441999998</v>
      </c>
      <c r="AG65" s="74">
        <v>0.23</v>
      </c>
      <c r="AH65" s="107"/>
      <c r="AI65" s="24">
        <v>2.84</v>
      </c>
      <c r="AJ65" s="23" t="s">
        <v>265</v>
      </c>
      <c r="AK65" s="68">
        <v>0.37418699999999999</v>
      </c>
      <c r="AL65" s="68">
        <f t="shared" si="31"/>
        <v>3.2141869999999999</v>
      </c>
      <c r="AM65" s="74">
        <v>0.23</v>
      </c>
      <c r="AN65" s="107"/>
      <c r="AO65" s="24">
        <v>7.9900000000000006E-3</v>
      </c>
      <c r="AP65" s="23" t="s">
        <v>265</v>
      </c>
      <c r="AQ65" s="68">
        <v>1.9360341999999999E-2</v>
      </c>
      <c r="AR65" s="68">
        <f t="shared" si="32"/>
        <v>2.7350342E-2</v>
      </c>
      <c r="AS65" s="74">
        <v>0.23</v>
      </c>
      <c r="AT65" s="107"/>
      <c r="AU65" s="68">
        <v>1.5650000000000001E-2</v>
      </c>
      <c r="AV65" s="23" t="s">
        <v>265</v>
      </c>
      <c r="AW65" s="68">
        <v>2.065032E-2</v>
      </c>
      <c r="AX65" s="68">
        <f t="shared" si="33"/>
        <v>3.6300319999999997E-2</v>
      </c>
      <c r="AY65" s="74">
        <v>0.13</v>
      </c>
      <c r="AZ65" s="107"/>
      <c r="BA65" s="68">
        <v>2.9920000000000002E-2</v>
      </c>
      <c r="BB65" s="23" t="s">
        <v>265</v>
      </c>
      <c r="BC65" s="68">
        <v>2.065032E-2</v>
      </c>
      <c r="BD65" s="68">
        <f t="shared" si="34"/>
        <v>5.0570320000000002E-2</v>
      </c>
      <c r="BE65" s="74">
        <v>0.13</v>
      </c>
      <c r="BF65" s="107"/>
      <c r="BG65" s="19">
        <v>4.2599999999999999E-3</v>
      </c>
      <c r="BH65" s="23" t="s">
        <v>265</v>
      </c>
      <c r="BI65" s="68">
        <v>1.7982987000000002E-2</v>
      </c>
      <c r="BJ65" s="68">
        <f t="shared" si="35"/>
        <v>2.2242987000000002E-2</v>
      </c>
      <c r="BK65" s="74">
        <v>0.23</v>
      </c>
      <c r="BL65" s="107"/>
      <c r="BM65" s="19">
        <v>4.2599999999999999E-3</v>
      </c>
      <c r="BN65" s="23" t="s">
        <v>265</v>
      </c>
      <c r="BO65" s="68">
        <v>1.5112018900000001E-2</v>
      </c>
      <c r="BP65" s="68">
        <f t="shared" si="36"/>
        <v>1.9372018900000003E-2</v>
      </c>
      <c r="BQ65" s="74">
        <v>0.23</v>
      </c>
      <c r="BR65" s="107"/>
      <c r="BS65" s="19" t="s">
        <v>107</v>
      </c>
      <c r="BT65" s="23" t="s">
        <v>265</v>
      </c>
      <c r="BU65" s="19" t="s">
        <v>107</v>
      </c>
      <c r="BV65" s="68">
        <f t="shared" si="41"/>
        <v>0</v>
      </c>
      <c r="BW65" s="33">
        <v>0.23</v>
      </c>
      <c r="BX65" s="107"/>
      <c r="BY65" s="68">
        <v>0.3</v>
      </c>
      <c r="BZ65" s="23" t="s">
        <v>265</v>
      </c>
      <c r="CA65" s="68">
        <v>0.37418699999999999</v>
      </c>
      <c r="CB65" s="68">
        <f t="shared" si="37"/>
        <v>0.67418699999999998</v>
      </c>
      <c r="CC65" s="74">
        <v>0.23</v>
      </c>
      <c r="CD65" s="107"/>
      <c r="CE65" s="68">
        <v>1</v>
      </c>
      <c r="CF65" s="23" t="s">
        <v>265</v>
      </c>
      <c r="CG65" s="23" t="s">
        <v>265</v>
      </c>
      <c r="CH65" s="23">
        <f t="shared" si="38"/>
        <v>1</v>
      </c>
      <c r="CI65" s="74">
        <v>0.23</v>
      </c>
    </row>
    <row r="66" spans="1:87" ht="14.25" thickTop="1" thickBot="1" x14ac:dyDescent="0.25">
      <c r="A66" s="309"/>
      <c r="B66" s="196">
        <v>42503</v>
      </c>
      <c r="C66" s="196">
        <v>42690</v>
      </c>
      <c r="D66" s="25">
        <v>0.56894999999999996</v>
      </c>
      <c r="E66" s="68">
        <v>8.6999999999999994E-2</v>
      </c>
      <c r="F66" s="68">
        <v>1.5151932179999999E-2</v>
      </c>
      <c r="G66" s="26">
        <f t="shared" si="40"/>
        <v>0.67110193217999992</v>
      </c>
      <c r="H66" s="33">
        <v>0.23</v>
      </c>
      <c r="I66" s="36"/>
      <c r="J66" s="25">
        <v>0.32840999999999998</v>
      </c>
      <c r="K66" s="68">
        <v>0.111</v>
      </c>
      <c r="L66" s="68">
        <v>1.6507330000000001E-2</v>
      </c>
      <c r="M66" s="26">
        <f t="shared" si="28"/>
        <v>0.45591732999999995</v>
      </c>
      <c r="N66" s="33">
        <v>0.23</v>
      </c>
      <c r="O66" s="36"/>
      <c r="P66" s="24">
        <v>0.10751000000000001</v>
      </c>
      <c r="Q66" s="23" t="s">
        <v>265</v>
      </c>
      <c r="R66" s="68">
        <v>1.6507330000000001E-2</v>
      </c>
      <c r="S66" s="68">
        <f t="shared" si="27"/>
        <v>0.12401733000000001</v>
      </c>
      <c r="T66" s="33">
        <v>0.13</v>
      </c>
      <c r="V66" s="68">
        <v>0.33</v>
      </c>
      <c r="W66" s="23" t="s">
        <v>265</v>
      </c>
      <c r="X66" s="68">
        <v>1.6507330000000001E-2</v>
      </c>
      <c r="Y66" s="68">
        <f t="shared" si="29"/>
        <v>0.34650733</v>
      </c>
      <c r="Z66" s="33">
        <v>0.23</v>
      </c>
      <c r="AB66" s="24">
        <v>0.12787999999999999</v>
      </c>
      <c r="AC66" s="24">
        <v>0.123</v>
      </c>
      <c r="AD66" s="24">
        <v>1.9360341999999999E-2</v>
      </c>
      <c r="AE66" s="68">
        <f t="shared" si="30"/>
        <v>0.27024034199999997</v>
      </c>
      <c r="AF66" s="68">
        <f t="shared" si="39"/>
        <v>0.13782257441999998</v>
      </c>
      <c r="AG66" s="74">
        <v>0.23</v>
      </c>
      <c r="AI66" s="24">
        <v>2.84</v>
      </c>
      <c r="AJ66" s="23" t="s">
        <v>265</v>
      </c>
      <c r="AK66" s="68">
        <v>0.37418699999999999</v>
      </c>
      <c r="AL66" s="68">
        <f t="shared" si="31"/>
        <v>3.2141869999999999</v>
      </c>
      <c r="AM66" s="74">
        <v>0.23</v>
      </c>
      <c r="AO66" s="24">
        <v>7.9900000000000006E-3</v>
      </c>
      <c r="AP66" s="23" t="s">
        <v>265</v>
      </c>
      <c r="AQ66" s="68">
        <v>1.9360341999999999E-2</v>
      </c>
      <c r="AR66" s="68">
        <f t="shared" si="32"/>
        <v>2.7350342E-2</v>
      </c>
      <c r="AS66" s="74">
        <v>0.23</v>
      </c>
      <c r="AU66" s="68">
        <v>1.5650000000000001E-2</v>
      </c>
      <c r="AV66" s="23" t="s">
        <v>265</v>
      </c>
      <c r="AW66" s="68">
        <v>2.065032E-2</v>
      </c>
      <c r="AX66" s="68">
        <f t="shared" si="33"/>
        <v>3.6300319999999997E-2</v>
      </c>
      <c r="AY66" s="74">
        <v>0.13</v>
      </c>
      <c r="BA66" s="68">
        <v>2.9920000000000002E-2</v>
      </c>
      <c r="BB66" s="23" t="s">
        <v>265</v>
      </c>
      <c r="BC66" s="68">
        <v>2.065032E-2</v>
      </c>
      <c r="BD66" s="68">
        <f t="shared" si="34"/>
        <v>5.0570320000000002E-2</v>
      </c>
      <c r="BE66" s="74">
        <v>0.13</v>
      </c>
      <c r="BG66" s="19">
        <v>4.2599999999999999E-3</v>
      </c>
      <c r="BH66" s="23" t="s">
        <v>265</v>
      </c>
      <c r="BI66" s="68">
        <v>1.7982987000000002E-2</v>
      </c>
      <c r="BJ66" s="68">
        <f t="shared" si="35"/>
        <v>2.2242987000000002E-2</v>
      </c>
      <c r="BK66" s="74">
        <v>0.23</v>
      </c>
      <c r="BM66" s="19">
        <v>4.2599999999999999E-3</v>
      </c>
      <c r="BN66" s="23" t="s">
        <v>265</v>
      </c>
      <c r="BO66" s="68">
        <v>1.5112018900000001E-2</v>
      </c>
      <c r="BP66" s="68">
        <f t="shared" si="36"/>
        <v>1.9372018900000003E-2</v>
      </c>
      <c r="BQ66" s="74">
        <v>0.23</v>
      </c>
      <c r="BS66" s="19" t="s">
        <v>107</v>
      </c>
      <c r="BT66" s="23" t="s">
        <v>265</v>
      </c>
      <c r="BU66" s="19" t="s">
        <v>107</v>
      </c>
      <c r="BV66" s="68">
        <f t="shared" si="41"/>
        <v>0</v>
      </c>
      <c r="BW66" s="33">
        <v>0.23</v>
      </c>
      <c r="BY66" s="68">
        <v>0.3</v>
      </c>
      <c r="BZ66" s="23" t="s">
        <v>265</v>
      </c>
      <c r="CA66" s="68">
        <v>0.37418699999999999</v>
      </c>
      <c r="CB66" s="68">
        <f t="shared" si="37"/>
        <v>0.67418699999999998</v>
      </c>
      <c r="CC66" s="74">
        <v>0.23</v>
      </c>
      <c r="CE66" s="68">
        <v>1</v>
      </c>
      <c r="CF66" s="23" t="s">
        <v>265</v>
      </c>
      <c r="CG66" s="23" t="s">
        <v>265</v>
      </c>
      <c r="CH66" s="23">
        <f t="shared" si="38"/>
        <v>1</v>
      </c>
      <c r="CI66" s="74">
        <v>0.23</v>
      </c>
    </row>
    <row r="67" spans="1:87" ht="14.25" thickTop="1" thickBot="1" x14ac:dyDescent="0.25">
      <c r="A67" s="309"/>
      <c r="B67" s="196">
        <v>42412</v>
      </c>
      <c r="C67" s="196">
        <v>42502</v>
      </c>
      <c r="D67" s="25">
        <v>0.57894999999999996</v>
      </c>
      <c r="E67" s="68">
        <v>8.6999999999999994E-2</v>
      </c>
      <c r="F67" s="68">
        <v>1.5151932179999999E-2</v>
      </c>
      <c r="G67" s="26">
        <f t="shared" si="40"/>
        <v>0.68110193217999992</v>
      </c>
      <c r="H67" s="33">
        <v>0.23</v>
      </c>
      <c r="I67" s="36"/>
      <c r="J67" s="25">
        <v>0.33840999999999999</v>
      </c>
      <c r="K67" s="68">
        <v>0.111</v>
      </c>
      <c r="L67" s="68">
        <v>1.6507330000000001E-2</v>
      </c>
      <c r="M67" s="26">
        <f t="shared" si="28"/>
        <v>0.46591732999999996</v>
      </c>
      <c r="N67" s="33">
        <v>0.23</v>
      </c>
      <c r="O67" s="36"/>
      <c r="P67" s="70">
        <v>0.10751000000000001</v>
      </c>
      <c r="Q67" s="23" t="s">
        <v>265</v>
      </c>
      <c r="R67" s="68">
        <v>1.6507330000000001E-2</v>
      </c>
      <c r="S67" s="70">
        <f t="shared" si="27"/>
        <v>0.12401733000000001</v>
      </c>
      <c r="T67" s="33">
        <v>0.13</v>
      </c>
      <c r="V67" s="68">
        <v>0.33</v>
      </c>
      <c r="W67" s="23" t="s">
        <v>265</v>
      </c>
      <c r="X67" s="68">
        <v>1.6507330000000001E-2</v>
      </c>
      <c r="Y67" s="68">
        <f t="shared" si="29"/>
        <v>0.34650733</v>
      </c>
      <c r="Z67" s="33">
        <v>0.23</v>
      </c>
      <c r="AB67" s="24">
        <v>0.12787999999999999</v>
      </c>
      <c r="AC67" s="24">
        <v>0.123</v>
      </c>
      <c r="AD67" s="24">
        <v>1.9360341999999999E-2</v>
      </c>
      <c r="AE67" s="68">
        <f t="shared" si="30"/>
        <v>0.27024034199999997</v>
      </c>
      <c r="AF67" s="68">
        <f t="shared" si="39"/>
        <v>0.13782257441999998</v>
      </c>
      <c r="AG67" s="74">
        <v>0.23</v>
      </c>
      <c r="AI67" s="24">
        <v>2.84</v>
      </c>
      <c r="AJ67" s="23" t="s">
        <v>265</v>
      </c>
      <c r="AK67" s="68">
        <v>0.37418699999999999</v>
      </c>
      <c r="AL67" s="68">
        <f t="shared" si="31"/>
        <v>3.2141869999999999</v>
      </c>
      <c r="AM67" s="74">
        <v>0.23</v>
      </c>
      <c r="AO67" s="24">
        <v>7.9900000000000006E-3</v>
      </c>
      <c r="AP67" s="23" t="s">
        <v>265</v>
      </c>
      <c r="AQ67" s="68">
        <v>1.9360341999999999E-2</v>
      </c>
      <c r="AR67" s="68">
        <f t="shared" si="32"/>
        <v>2.7350342E-2</v>
      </c>
      <c r="AS67" s="74">
        <v>0.23</v>
      </c>
      <c r="AU67" s="68">
        <v>1.5650000000000001E-2</v>
      </c>
      <c r="AV67" s="23" t="s">
        <v>265</v>
      </c>
      <c r="AW67" s="68">
        <v>2.065032E-2</v>
      </c>
      <c r="AX67" s="68">
        <f t="shared" si="33"/>
        <v>3.6300319999999997E-2</v>
      </c>
      <c r="AY67" s="74">
        <v>0.13</v>
      </c>
      <c r="BA67" s="68">
        <v>2.9920000000000002E-2</v>
      </c>
      <c r="BB67" s="23" t="s">
        <v>265</v>
      </c>
      <c r="BC67" s="68">
        <v>2.065032E-2</v>
      </c>
      <c r="BD67" s="68">
        <f t="shared" si="34"/>
        <v>5.0570320000000002E-2</v>
      </c>
      <c r="BE67" s="74">
        <v>0.13</v>
      </c>
      <c r="BG67" s="19">
        <v>4.2599999999999999E-3</v>
      </c>
      <c r="BH67" s="23" t="s">
        <v>265</v>
      </c>
      <c r="BI67" s="68">
        <v>1.7982987000000002E-2</v>
      </c>
      <c r="BJ67" s="68">
        <f t="shared" si="35"/>
        <v>2.2242987000000002E-2</v>
      </c>
      <c r="BK67" s="74">
        <v>0.23</v>
      </c>
      <c r="BM67" s="19">
        <v>4.2599999999999999E-3</v>
      </c>
      <c r="BN67" s="23" t="s">
        <v>265</v>
      </c>
      <c r="BO67" s="68">
        <v>1.5112018900000001E-2</v>
      </c>
      <c r="BP67" s="68">
        <f t="shared" si="36"/>
        <v>1.9372018900000003E-2</v>
      </c>
      <c r="BQ67" s="74">
        <v>0.23</v>
      </c>
      <c r="BS67" s="19" t="s">
        <v>107</v>
      </c>
      <c r="BT67" s="23" t="s">
        <v>265</v>
      </c>
      <c r="BU67" s="19" t="s">
        <v>107</v>
      </c>
      <c r="BV67" s="68">
        <f t="shared" si="41"/>
        <v>0</v>
      </c>
      <c r="BW67" s="33">
        <v>0.23</v>
      </c>
      <c r="BY67" s="68">
        <v>0.3</v>
      </c>
      <c r="BZ67" s="23" t="s">
        <v>265</v>
      </c>
      <c r="CA67" s="68">
        <v>0.37418699999999999</v>
      </c>
      <c r="CB67" s="68">
        <f t="shared" si="37"/>
        <v>0.67418699999999998</v>
      </c>
      <c r="CC67" s="74">
        <v>0.23</v>
      </c>
      <c r="CE67" s="68">
        <v>1</v>
      </c>
      <c r="CF67" s="23" t="s">
        <v>265</v>
      </c>
      <c r="CG67" s="23" t="s">
        <v>265</v>
      </c>
      <c r="CH67" s="23">
        <f t="shared" si="38"/>
        <v>1</v>
      </c>
      <c r="CI67" s="74">
        <v>0.23</v>
      </c>
    </row>
    <row r="68" spans="1:87" ht="14.25" thickTop="1" thickBot="1" x14ac:dyDescent="0.25">
      <c r="A68" s="309"/>
      <c r="B68" s="196">
        <v>42370</v>
      </c>
      <c r="C68" s="196">
        <v>42411</v>
      </c>
      <c r="D68" s="24">
        <v>0.51895000000000002</v>
      </c>
      <c r="E68" s="68">
        <v>8.6999999999999994E-2</v>
      </c>
      <c r="F68" s="25">
        <f>15.15193218/1000</f>
        <v>1.5151932179999999E-2</v>
      </c>
      <c r="G68" s="26">
        <f t="shared" si="40"/>
        <v>0.62110193217999998</v>
      </c>
      <c r="H68" s="33">
        <v>0.23</v>
      </c>
      <c r="I68" s="36"/>
      <c r="J68" s="24">
        <v>0.27840999999999999</v>
      </c>
      <c r="K68" s="68">
        <v>0.111</v>
      </c>
      <c r="L68" s="25">
        <v>1.6507330000000001E-2</v>
      </c>
      <c r="M68" s="26">
        <f t="shared" si="28"/>
        <v>0.40591732999999997</v>
      </c>
      <c r="N68" s="33">
        <v>0.23</v>
      </c>
      <c r="O68" s="36"/>
      <c r="P68" s="24">
        <v>7.7510000000000009E-2</v>
      </c>
      <c r="Q68" s="23" t="s">
        <v>265</v>
      </c>
      <c r="R68" s="25">
        <v>1.6507330000000001E-2</v>
      </c>
      <c r="S68" s="25">
        <f t="shared" si="27"/>
        <v>9.401733000000001E-2</v>
      </c>
      <c r="T68" s="33">
        <v>0.13</v>
      </c>
      <c r="V68" s="68">
        <v>0.33</v>
      </c>
      <c r="W68" s="23" t="s">
        <v>265</v>
      </c>
      <c r="X68" s="25">
        <v>1.6507330000000001E-2</v>
      </c>
      <c r="Y68" s="25">
        <f t="shared" si="29"/>
        <v>0.34650733</v>
      </c>
      <c r="Z68" s="33">
        <v>0.23</v>
      </c>
      <c r="AB68" s="24">
        <v>0.12787999999999999</v>
      </c>
      <c r="AC68" s="24">
        <v>0.123</v>
      </c>
      <c r="AD68" s="25">
        <f>19.360342/1000</f>
        <v>1.9360341999999999E-2</v>
      </c>
      <c r="AE68" s="25">
        <f t="shared" si="30"/>
        <v>0.27024034199999997</v>
      </c>
      <c r="AF68" s="25">
        <f t="shared" si="39"/>
        <v>0.13782257441999998</v>
      </c>
      <c r="AG68" s="74">
        <v>0.23</v>
      </c>
      <c r="AI68" s="24">
        <v>2.84</v>
      </c>
      <c r="AJ68" s="23" t="s">
        <v>265</v>
      </c>
      <c r="AK68" s="26">
        <v>0.37418699999999999</v>
      </c>
      <c r="AL68" s="26">
        <f t="shared" si="31"/>
        <v>3.2141869999999999</v>
      </c>
      <c r="AM68" s="74">
        <v>0.23</v>
      </c>
      <c r="AO68" s="24">
        <v>7.9900000000000006E-3</v>
      </c>
      <c r="AP68" s="23" t="s">
        <v>265</v>
      </c>
      <c r="AQ68" s="26">
        <f>19.360342/1000</f>
        <v>1.9360341999999999E-2</v>
      </c>
      <c r="AR68" s="26">
        <f t="shared" si="32"/>
        <v>2.7350342E-2</v>
      </c>
      <c r="AS68" s="74">
        <v>0.23</v>
      </c>
      <c r="AU68" s="68">
        <v>1.5650000000000001E-2</v>
      </c>
      <c r="AV68" s="23" t="s">
        <v>265</v>
      </c>
      <c r="AW68" s="26">
        <f>20.65032/1000</f>
        <v>2.065032E-2</v>
      </c>
      <c r="AX68" s="26">
        <f t="shared" si="33"/>
        <v>3.6300319999999997E-2</v>
      </c>
      <c r="AY68" s="74">
        <v>0.13</v>
      </c>
      <c r="BA68" s="68">
        <v>2.9920000000000002E-2</v>
      </c>
      <c r="BB68" s="23" t="s">
        <v>265</v>
      </c>
      <c r="BC68" s="26">
        <f>20.65032/1000</f>
        <v>2.065032E-2</v>
      </c>
      <c r="BD68" s="26">
        <f t="shared" si="34"/>
        <v>5.0570320000000002E-2</v>
      </c>
      <c r="BE68" s="74">
        <v>0.13</v>
      </c>
      <c r="BG68" s="19">
        <v>4.2599999999999999E-3</v>
      </c>
      <c r="BH68" s="23" t="s">
        <v>265</v>
      </c>
      <c r="BI68" s="26">
        <f>17.982987/1000</f>
        <v>1.7982987000000002E-2</v>
      </c>
      <c r="BJ68" s="26">
        <f t="shared" si="35"/>
        <v>2.2242987000000002E-2</v>
      </c>
      <c r="BK68" s="74">
        <v>0.23</v>
      </c>
      <c r="BM68" s="19">
        <v>4.2599999999999999E-3</v>
      </c>
      <c r="BN68" s="23" t="s">
        <v>265</v>
      </c>
      <c r="BO68" s="26">
        <f>15.1120189/1000</f>
        <v>1.5112018900000001E-2</v>
      </c>
      <c r="BP68" s="26">
        <f t="shared" si="36"/>
        <v>1.9372018900000003E-2</v>
      </c>
      <c r="BQ68" s="74">
        <v>0.23</v>
      </c>
      <c r="BS68" s="19" t="s">
        <v>107</v>
      </c>
      <c r="BT68" s="23" t="s">
        <v>265</v>
      </c>
      <c r="BU68" s="19" t="s">
        <v>107</v>
      </c>
      <c r="BV68" s="68">
        <f t="shared" si="41"/>
        <v>0</v>
      </c>
      <c r="BW68" s="33">
        <v>0.23</v>
      </c>
      <c r="BY68" s="68">
        <v>0.3</v>
      </c>
      <c r="BZ68" s="23" t="s">
        <v>265</v>
      </c>
      <c r="CA68" s="26">
        <v>0.37418699999999999</v>
      </c>
      <c r="CB68" s="26">
        <f t="shared" si="37"/>
        <v>0.67418699999999998</v>
      </c>
      <c r="CC68" s="74">
        <v>0.23</v>
      </c>
      <c r="CE68" s="68">
        <v>1</v>
      </c>
      <c r="CF68" s="23" t="s">
        <v>265</v>
      </c>
      <c r="CG68" s="23" t="s">
        <v>265</v>
      </c>
      <c r="CH68" s="23">
        <f t="shared" si="38"/>
        <v>1</v>
      </c>
      <c r="CI68" s="74">
        <v>0.23</v>
      </c>
    </row>
    <row r="69" spans="1:87" ht="14.25" thickTop="1" thickBot="1" x14ac:dyDescent="0.25">
      <c r="A69" s="28">
        <v>2015</v>
      </c>
      <c r="B69" s="196">
        <v>42005</v>
      </c>
      <c r="C69" s="196">
        <v>42369</v>
      </c>
      <c r="D69" s="24">
        <v>0.51895000000000002</v>
      </c>
      <c r="E69" s="25">
        <v>8.6999999999999994E-2</v>
      </c>
      <c r="F69" s="25">
        <v>1.156272E-2</v>
      </c>
      <c r="G69" s="26">
        <f t="shared" si="40"/>
        <v>0.61751272000000001</v>
      </c>
      <c r="H69" s="33">
        <v>0.23</v>
      </c>
      <c r="I69" s="36"/>
      <c r="J69" s="24">
        <v>0.27840999999999999</v>
      </c>
      <c r="K69" s="25">
        <v>0.111</v>
      </c>
      <c r="L69" s="25">
        <v>1.259705E-2</v>
      </c>
      <c r="M69" s="26">
        <f t="shared" si="28"/>
        <v>0.40200704999999998</v>
      </c>
      <c r="N69" s="33">
        <v>0.23</v>
      </c>
      <c r="O69" s="36"/>
      <c r="P69" s="24">
        <v>7.7510000000000009E-2</v>
      </c>
      <c r="Q69" s="23" t="s">
        <v>265</v>
      </c>
      <c r="R69" s="25">
        <v>1.259705E-2</v>
      </c>
      <c r="S69" s="25">
        <f t="shared" si="27"/>
        <v>9.0107050000000008E-2</v>
      </c>
      <c r="T69" s="33">
        <v>0.13</v>
      </c>
      <c r="V69" s="68">
        <v>0.33</v>
      </c>
      <c r="W69" s="23" t="s">
        <v>265</v>
      </c>
      <c r="X69" s="25">
        <v>1.259705E-2</v>
      </c>
      <c r="Y69" s="25">
        <f t="shared" si="29"/>
        <v>0.34259705000000001</v>
      </c>
      <c r="Z69" s="33">
        <v>0.23</v>
      </c>
      <c r="AB69" s="24">
        <v>0.12787999999999999</v>
      </c>
      <c r="AC69" s="25">
        <f>0.123</f>
        <v>0.123</v>
      </c>
      <c r="AD69" s="25">
        <f>14.774234/1000</f>
        <v>1.4774234000000001E-2</v>
      </c>
      <c r="AE69" s="25">
        <f t="shared" si="30"/>
        <v>0.26565423399999999</v>
      </c>
      <c r="AF69" s="25">
        <f t="shared" si="39"/>
        <v>0.13548365934000001</v>
      </c>
      <c r="AG69" s="74">
        <v>0.23</v>
      </c>
      <c r="AI69" s="24">
        <v>2.84</v>
      </c>
      <c r="AJ69" s="23" t="s">
        <v>265</v>
      </c>
      <c r="AK69" s="26">
        <v>0.285549</v>
      </c>
      <c r="AL69" s="26">
        <f t="shared" si="31"/>
        <v>3.1255489999999999</v>
      </c>
      <c r="AM69" s="74">
        <v>0.23</v>
      </c>
      <c r="AO69" s="24">
        <v>7.9900000000000006E-3</v>
      </c>
      <c r="AP69" s="23" t="s">
        <v>265</v>
      </c>
      <c r="AQ69" s="26">
        <f>14.774234/1000</f>
        <v>1.4774234000000001E-2</v>
      </c>
      <c r="AR69" s="26">
        <f t="shared" si="32"/>
        <v>2.2764234000000001E-2</v>
      </c>
      <c r="AS69" s="74">
        <v>0.23</v>
      </c>
      <c r="AU69" s="68">
        <v>1.5650000000000001E-2</v>
      </c>
      <c r="AV69" s="23" t="s">
        <v>265</v>
      </c>
      <c r="AW69" s="26">
        <f>15.75864/1000</f>
        <v>1.5758640000000001E-2</v>
      </c>
      <c r="AX69" s="26">
        <f t="shared" si="33"/>
        <v>3.1408640000000002E-2</v>
      </c>
      <c r="AY69" s="74">
        <v>0.13</v>
      </c>
      <c r="BA69" s="68">
        <v>2.9920000000000002E-2</v>
      </c>
      <c r="BB69" s="23" t="s">
        <v>265</v>
      </c>
      <c r="BC69" s="26">
        <f>15.75864/1000</f>
        <v>1.5758640000000001E-2</v>
      </c>
      <c r="BD69" s="26">
        <f t="shared" si="34"/>
        <v>4.5678640000000006E-2</v>
      </c>
      <c r="BE69" s="74">
        <v>0.13</v>
      </c>
      <c r="BG69" s="19">
        <v>4.2599999999999999E-3</v>
      </c>
      <c r="BH69" s="23" t="s">
        <v>265</v>
      </c>
      <c r="BI69" s="26">
        <f>13.723149/1000</f>
        <v>1.3723148999999999E-2</v>
      </c>
      <c r="BJ69" s="26">
        <f t="shared" si="35"/>
        <v>1.7983148999999997E-2</v>
      </c>
      <c r="BK69" s="74">
        <v>0.23</v>
      </c>
      <c r="BM69" s="19">
        <v>4.2599999999999999E-3</v>
      </c>
      <c r="BN69" s="23" t="s">
        <v>265</v>
      </c>
      <c r="BO69" s="26">
        <f>11.5322603/1000</f>
        <v>1.1532260300000001E-2</v>
      </c>
      <c r="BP69" s="26">
        <f t="shared" si="36"/>
        <v>1.5792260299999999E-2</v>
      </c>
      <c r="BQ69" s="74">
        <v>0.23</v>
      </c>
      <c r="BS69" s="19" t="s">
        <v>107</v>
      </c>
      <c r="BT69" s="23" t="s">
        <v>265</v>
      </c>
      <c r="BU69" s="19" t="s">
        <v>107</v>
      </c>
      <c r="BV69" s="68">
        <f t="shared" si="41"/>
        <v>0</v>
      </c>
      <c r="BW69" s="33">
        <v>0.23</v>
      </c>
      <c r="BY69" s="68">
        <v>0.3</v>
      </c>
      <c r="BZ69" s="23" t="s">
        <v>265</v>
      </c>
      <c r="CA69" s="26">
        <v>0.285549</v>
      </c>
      <c r="CB69" s="26">
        <f t="shared" si="37"/>
        <v>0.58554899999999999</v>
      </c>
      <c r="CC69" s="74">
        <v>0.23</v>
      </c>
      <c r="CE69" s="68">
        <v>1</v>
      </c>
      <c r="CF69" s="23" t="s">
        <v>265</v>
      </c>
      <c r="CG69" s="23" t="s">
        <v>265</v>
      </c>
      <c r="CH69" s="23">
        <f t="shared" si="38"/>
        <v>1</v>
      </c>
      <c r="CI69" s="74">
        <v>0.23</v>
      </c>
    </row>
    <row r="70" spans="1:87" ht="14.25" thickTop="1" thickBot="1" x14ac:dyDescent="0.25">
      <c r="A70" s="28">
        <v>2014</v>
      </c>
      <c r="B70" s="196">
        <v>41640</v>
      </c>
      <c r="C70" s="196">
        <v>42004</v>
      </c>
      <c r="D70" s="24">
        <v>0.51895000000000002</v>
      </c>
      <c r="E70" s="25">
        <v>6.7000000000000004E-2</v>
      </c>
      <c r="F70" s="23" t="s">
        <v>265</v>
      </c>
      <c r="G70" s="26">
        <f t="shared" si="40"/>
        <v>0.58594999999999997</v>
      </c>
      <c r="H70" s="33">
        <v>0.23</v>
      </c>
      <c r="I70" s="36"/>
      <c r="J70" s="24">
        <v>0.27840999999999999</v>
      </c>
      <c r="K70" s="25">
        <v>9.0999999999999998E-2</v>
      </c>
      <c r="L70" s="68" t="s">
        <v>265</v>
      </c>
      <c r="M70" s="26">
        <f t="shared" si="28"/>
        <v>0.36941000000000002</v>
      </c>
      <c r="N70" s="33">
        <v>0.23</v>
      </c>
      <c r="O70" s="36"/>
      <c r="P70" s="24">
        <v>7.7510000000000009E-2</v>
      </c>
      <c r="Q70" s="23" t="s">
        <v>265</v>
      </c>
      <c r="R70" s="23" t="s">
        <v>265</v>
      </c>
      <c r="S70" s="68">
        <f t="shared" si="27"/>
        <v>7.7510000000000009E-2</v>
      </c>
      <c r="T70" s="33">
        <v>0.13</v>
      </c>
      <c r="V70" s="68">
        <v>0.33</v>
      </c>
      <c r="W70" s="23" t="s">
        <v>265</v>
      </c>
      <c r="X70" s="23" t="s">
        <v>265</v>
      </c>
      <c r="Y70" s="68">
        <f t="shared" si="29"/>
        <v>0.33</v>
      </c>
      <c r="Z70" s="33">
        <v>0.23</v>
      </c>
      <c r="AB70" s="24">
        <v>0.12787999999999999</v>
      </c>
      <c r="AC70" s="25">
        <f>0.103</f>
        <v>0.10299999999999999</v>
      </c>
      <c r="AD70" s="23" t="s">
        <v>265</v>
      </c>
      <c r="AE70" s="25">
        <f t="shared" si="30"/>
        <v>0.23087999999999997</v>
      </c>
      <c r="AF70" s="25">
        <f t="shared" si="39"/>
        <v>0.11774879999999999</v>
      </c>
      <c r="AG70" s="74">
        <v>0.23</v>
      </c>
      <c r="AI70" s="24">
        <v>2.84</v>
      </c>
      <c r="AJ70" s="23" t="s">
        <v>265</v>
      </c>
      <c r="AK70" s="23" t="s">
        <v>265</v>
      </c>
      <c r="AL70" s="68">
        <f t="shared" si="31"/>
        <v>2.84</v>
      </c>
      <c r="AM70" s="74">
        <v>0.23</v>
      </c>
      <c r="AO70" s="24">
        <v>7.9900000000000006E-3</v>
      </c>
      <c r="AP70" s="23" t="s">
        <v>265</v>
      </c>
      <c r="AQ70" s="23" t="s">
        <v>265</v>
      </c>
      <c r="AR70" s="68">
        <f t="shared" si="32"/>
        <v>7.9900000000000006E-3</v>
      </c>
      <c r="AS70" s="74">
        <v>0.23</v>
      </c>
      <c r="AU70" s="68">
        <v>1.5650000000000001E-2</v>
      </c>
      <c r="AV70" s="23" t="s">
        <v>265</v>
      </c>
      <c r="AW70" s="23" t="s">
        <v>265</v>
      </c>
      <c r="AX70" s="68">
        <f t="shared" si="33"/>
        <v>1.5650000000000001E-2</v>
      </c>
      <c r="AY70" s="74">
        <v>0.13</v>
      </c>
      <c r="BA70" s="68">
        <v>2.9920000000000002E-2</v>
      </c>
      <c r="BB70" s="23" t="s">
        <v>265</v>
      </c>
      <c r="BC70" s="23" t="s">
        <v>265</v>
      </c>
      <c r="BD70" s="68">
        <f t="shared" si="34"/>
        <v>2.9920000000000002E-2</v>
      </c>
      <c r="BE70" s="74">
        <v>0.13</v>
      </c>
      <c r="BG70" s="19">
        <v>4.2599999999999999E-3</v>
      </c>
      <c r="BH70" s="23" t="s">
        <v>265</v>
      </c>
      <c r="BI70" s="23" t="s">
        <v>265</v>
      </c>
      <c r="BJ70" s="68">
        <f t="shared" si="35"/>
        <v>4.2599999999999999E-3</v>
      </c>
      <c r="BK70" s="74">
        <v>0.23</v>
      </c>
      <c r="BM70" s="19">
        <v>4.2599999999999999E-3</v>
      </c>
      <c r="BN70" s="23" t="s">
        <v>265</v>
      </c>
      <c r="BO70" s="23" t="s">
        <v>265</v>
      </c>
      <c r="BP70" s="68">
        <f t="shared" si="36"/>
        <v>4.2599999999999999E-3</v>
      </c>
      <c r="BQ70" s="74">
        <v>0.23</v>
      </c>
      <c r="BS70" s="19" t="s">
        <v>107</v>
      </c>
      <c r="BT70" s="23" t="s">
        <v>265</v>
      </c>
      <c r="BU70" s="23" t="s">
        <v>265</v>
      </c>
      <c r="BV70" s="68">
        <f t="shared" si="41"/>
        <v>0</v>
      </c>
      <c r="BW70" s="33">
        <v>0.23</v>
      </c>
      <c r="BY70" s="68">
        <v>0.3</v>
      </c>
      <c r="BZ70" s="23" t="s">
        <v>265</v>
      </c>
      <c r="CA70" s="23" t="s">
        <v>265</v>
      </c>
      <c r="CB70" s="68">
        <f t="shared" si="37"/>
        <v>0.3</v>
      </c>
      <c r="CC70" s="74">
        <v>0.23</v>
      </c>
      <c r="CE70" s="68">
        <v>1</v>
      </c>
      <c r="CF70" s="23" t="s">
        <v>265</v>
      </c>
      <c r="CG70" s="23" t="s">
        <v>265</v>
      </c>
      <c r="CH70" s="23">
        <f t="shared" si="38"/>
        <v>1</v>
      </c>
      <c r="CI70" s="74">
        <v>0.23</v>
      </c>
    </row>
    <row r="71" spans="1:87" ht="14.25" thickTop="1" thickBot="1" x14ac:dyDescent="0.25">
      <c r="A71" s="309">
        <v>2013</v>
      </c>
      <c r="B71" s="196">
        <v>41333</v>
      </c>
      <c r="C71" s="196">
        <v>41639</v>
      </c>
      <c r="D71" s="24">
        <v>0.51895000000000002</v>
      </c>
      <c r="E71" s="68">
        <v>6.6320000000000004E-2</v>
      </c>
      <c r="F71" s="23" t="s">
        <v>265</v>
      </c>
      <c r="G71" s="68">
        <f t="shared" si="40"/>
        <v>0.58527000000000007</v>
      </c>
      <c r="H71" s="33">
        <v>0.23</v>
      </c>
      <c r="I71" s="36"/>
      <c r="J71" s="24">
        <v>0.27840999999999999</v>
      </c>
      <c r="K71" s="68">
        <v>8.9120000000000005E-2</v>
      </c>
      <c r="L71" s="68" t="s">
        <v>265</v>
      </c>
      <c r="M71" s="68">
        <f t="shared" si="28"/>
        <v>0.36753000000000002</v>
      </c>
      <c r="N71" s="33">
        <v>0.23</v>
      </c>
      <c r="O71" s="36"/>
      <c r="P71" s="24">
        <v>7.7510000000000009E-2</v>
      </c>
      <c r="Q71" s="23" t="s">
        <v>265</v>
      </c>
      <c r="R71" s="23" t="s">
        <v>265</v>
      </c>
      <c r="S71" s="68">
        <f t="shared" si="27"/>
        <v>7.7510000000000009E-2</v>
      </c>
      <c r="T71" s="33">
        <v>0.13</v>
      </c>
      <c r="V71" s="25">
        <v>0.33</v>
      </c>
      <c r="W71" s="23" t="s">
        <v>265</v>
      </c>
      <c r="X71" s="23" t="s">
        <v>265</v>
      </c>
      <c r="Y71" s="25">
        <f t="shared" si="29"/>
        <v>0.33</v>
      </c>
      <c r="Z71" s="33">
        <v>0.23</v>
      </c>
      <c r="AB71" s="24">
        <v>0.12787999999999999</v>
      </c>
      <c r="AC71" s="23" t="s">
        <v>265</v>
      </c>
      <c r="AD71" s="23" t="s">
        <v>265</v>
      </c>
      <c r="AE71" s="68">
        <f t="shared" si="30"/>
        <v>0.12787999999999999</v>
      </c>
      <c r="AF71" s="68">
        <f t="shared" si="39"/>
        <v>6.5218799999999993E-2</v>
      </c>
      <c r="AG71" s="74">
        <v>0.23</v>
      </c>
      <c r="AI71" s="24">
        <v>2.84</v>
      </c>
      <c r="AJ71" s="23" t="s">
        <v>265</v>
      </c>
      <c r="AK71" s="23" t="s">
        <v>265</v>
      </c>
      <c r="AL71" s="68">
        <f t="shared" si="31"/>
        <v>2.84</v>
      </c>
      <c r="AM71" s="74">
        <v>0.23</v>
      </c>
      <c r="AO71" s="24">
        <v>7.9900000000000006E-3</v>
      </c>
      <c r="AP71" s="23" t="s">
        <v>265</v>
      </c>
      <c r="AQ71" s="23" t="s">
        <v>265</v>
      </c>
      <c r="AR71" s="68">
        <f t="shared" si="32"/>
        <v>7.9900000000000006E-3</v>
      </c>
      <c r="AS71" s="74">
        <v>0.23</v>
      </c>
      <c r="AU71" s="68">
        <v>1.5650000000000001E-2</v>
      </c>
      <c r="AV71" s="23" t="s">
        <v>265</v>
      </c>
      <c r="AW71" s="23" t="s">
        <v>265</v>
      </c>
      <c r="AX71" s="68">
        <f t="shared" si="33"/>
        <v>1.5650000000000001E-2</v>
      </c>
      <c r="AY71" s="74">
        <v>0.13</v>
      </c>
      <c r="BA71" s="68">
        <v>2.9920000000000002E-2</v>
      </c>
      <c r="BB71" s="23" t="s">
        <v>265</v>
      </c>
      <c r="BC71" s="23" t="s">
        <v>265</v>
      </c>
      <c r="BD71" s="68">
        <f t="shared" si="34"/>
        <v>2.9920000000000002E-2</v>
      </c>
      <c r="BE71" s="74">
        <v>0.13</v>
      </c>
      <c r="BG71" s="19">
        <v>4.2599999999999999E-3</v>
      </c>
      <c r="BH71" s="23" t="s">
        <v>265</v>
      </c>
      <c r="BI71" s="23" t="s">
        <v>265</v>
      </c>
      <c r="BJ71" s="68">
        <f t="shared" si="35"/>
        <v>4.2599999999999999E-3</v>
      </c>
      <c r="BK71" s="74">
        <v>0.23</v>
      </c>
      <c r="BM71" s="19">
        <v>4.2599999999999999E-3</v>
      </c>
      <c r="BN71" s="23" t="s">
        <v>265</v>
      </c>
      <c r="BO71" s="23" t="s">
        <v>265</v>
      </c>
      <c r="BP71" s="68">
        <f t="shared" si="36"/>
        <v>4.2599999999999999E-3</v>
      </c>
      <c r="BQ71" s="74">
        <v>0.23</v>
      </c>
      <c r="BS71" s="19" t="s">
        <v>107</v>
      </c>
      <c r="BT71" s="23" t="s">
        <v>265</v>
      </c>
      <c r="BU71" s="23" t="s">
        <v>265</v>
      </c>
      <c r="BV71" s="68">
        <f t="shared" si="41"/>
        <v>0</v>
      </c>
      <c r="BW71" s="33">
        <v>0.23</v>
      </c>
      <c r="BY71" s="68">
        <v>0.3</v>
      </c>
      <c r="BZ71" s="23" t="s">
        <v>265</v>
      </c>
      <c r="CA71" s="23" t="s">
        <v>265</v>
      </c>
      <c r="CB71" s="68">
        <f t="shared" si="37"/>
        <v>0.3</v>
      </c>
      <c r="CC71" s="74">
        <v>0.23</v>
      </c>
      <c r="CE71" s="68">
        <v>1</v>
      </c>
      <c r="CF71" s="23" t="s">
        <v>265</v>
      </c>
      <c r="CG71" s="23" t="s">
        <v>265</v>
      </c>
      <c r="CH71" s="23">
        <f t="shared" si="38"/>
        <v>1</v>
      </c>
      <c r="CI71" s="74">
        <v>0.23</v>
      </c>
    </row>
    <row r="72" spans="1:87" ht="14.25" thickTop="1" thickBot="1" x14ac:dyDescent="0.25">
      <c r="A72" s="309"/>
      <c r="B72" s="196">
        <v>41275</v>
      </c>
      <c r="C72" s="196">
        <v>41332</v>
      </c>
      <c r="D72" s="24">
        <v>0.51895000000000002</v>
      </c>
      <c r="E72" s="25">
        <v>6.6320000000000004E-2</v>
      </c>
      <c r="F72" s="23" t="s">
        <v>265</v>
      </c>
      <c r="G72" s="26">
        <f t="shared" si="40"/>
        <v>0.58527000000000007</v>
      </c>
      <c r="H72" s="33">
        <v>0.23</v>
      </c>
      <c r="I72" s="36"/>
      <c r="J72" s="24">
        <v>0.27840999999999999</v>
      </c>
      <c r="K72" s="25">
        <v>8.9120000000000005E-2</v>
      </c>
      <c r="L72" s="68" t="s">
        <v>265</v>
      </c>
      <c r="M72" s="26">
        <f t="shared" si="28"/>
        <v>0.36753000000000002</v>
      </c>
      <c r="N72" s="33">
        <v>0.23</v>
      </c>
      <c r="O72" s="36"/>
      <c r="P72" s="24">
        <v>7.7510000000000009E-2</v>
      </c>
      <c r="Q72" s="23" t="s">
        <v>265</v>
      </c>
      <c r="R72" s="23" t="s">
        <v>265</v>
      </c>
      <c r="S72" s="68">
        <f t="shared" si="27"/>
        <v>7.7510000000000009E-2</v>
      </c>
      <c r="T72" s="33">
        <v>0.13</v>
      </c>
      <c r="V72" s="24">
        <v>0.29246</v>
      </c>
      <c r="W72" s="23" t="s">
        <v>265</v>
      </c>
      <c r="X72" s="23" t="s">
        <v>265</v>
      </c>
      <c r="Y72" s="68">
        <f t="shared" si="29"/>
        <v>0.29246</v>
      </c>
      <c r="Z72" s="33">
        <v>0.23</v>
      </c>
      <c r="AB72" s="24">
        <v>0.12787999999999999</v>
      </c>
      <c r="AC72" s="23" t="s">
        <v>265</v>
      </c>
      <c r="AD72" s="23" t="s">
        <v>265</v>
      </c>
      <c r="AE72" s="68">
        <f t="shared" si="30"/>
        <v>0.12787999999999999</v>
      </c>
      <c r="AF72" s="68">
        <f t="shared" si="39"/>
        <v>6.5218799999999993E-2</v>
      </c>
      <c r="AG72" s="74">
        <v>0.23</v>
      </c>
      <c r="AI72" s="24">
        <v>2.84</v>
      </c>
      <c r="AJ72" s="23" t="s">
        <v>265</v>
      </c>
      <c r="AK72" s="23" t="s">
        <v>265</v>
      </c>
      <c r="AL72" s="68">
        <f t="shared" si="31"/>
        <v>2.84</v>
      </c>
      <c r="AM72" s="74">
        <v>0.23</v>
      </c>
      <c r="AO72" s="24">
        <v>7.9900000000000006E-3</v>
      </c>
      <c r="AP72" s="23" t="s">
        <v>265</v>
      </c>
      <c r="AQ72" s="23" t="s">
        <v>265</v>
      </c>
      <c r="AR72" s="68">
        <f t="shared" si="32"/>
        <v>7.9900000000000006E-3</v>
      </c>
      <c r="AS72" s="74">
        <v>0.23</v>
      </c>
      <c r="AU72" s="68">
        <v>1.5650000000000001E-2</v>
      </c>
      <c r="AV72" s="23" t="s">
        <v>265</v>
      </c>
      <c r="AW72" s="23" t="s">
        <v>265</v>
      </c>
      <c r="AX72" s="68">
        <f t="shared" si="33"/>
        <v>1.5650000000000001E-2</v>
      </c>
      <c r="AY72" s="74">
        <v>0.13</v>
      </c>
      <c r="BA72" s="68">
        <v>2.9920000000000002E-2</v>
      </c>
      <c r="BB72" s="23" t="s">
        <v>265</v>
      </c>
      <c r="BC72" s="23" t="s">
        <v>265</v>
      </c>
      <c r="BD72" s="68">
        <f t="shared" si="34"/>
        <v>2.9920000000000002E-2</v>
      </c>
      <c r="BE72" s="74">
        <v>0.13</v>
      </c>
      <c r="BG72" s="19">
        <v>4.2599999999999999E-3</v>
      </c>
      <c r="BH72" s="23" t="s">
        <v>265</v>
      </c>
      <c r="BI72" s="23" t="s">
        <v>265</v>
      </c>
      <c r="BJ72" s="68">
        <f t="shared" si="35"/>
        <v>4.2599999999999999E-3</v>
      </c>
      <c r="BK72" s="74">
        <v>0.23</v>
      </c>
      <c r="BM72" s="19">
        <v>4.2599999999999999E-3</v>
      </c>
      <c r="BN72" s="23" t="s">
        <v>265</v>
      </c>
      <c r="BO72" s="23" t="s">
        <v>265</v>
      </c>
      <c r="BP72" s="68">
        <f t="shared" si="36"/>
        <v>4.2599999999999999E-3</v>
      </c>
      <c r="BQ72" s="74">
        <v>0.23</v>
      </c>
      <c r="BS72" s="19" t="s">
        <v>107</v>
      </c>
      <c r="BT72" s="23" t="s">
        <v>265</v>
      </c>
      <c r="BU72" s="23" t="s">
        <v>265</v>
      </c>
      <c r="BV72" s="68">
        <f t="shared" si="41"/>
        <v>0</v>
      </c>
      <c r="BW72" s="33">
        <v>0.23</v>
      </c>
      <c r="BY72" s="26">
        <v>0.3</v>
      </c>
      <c r="BZ72" s="23" t="s">
        <v>265</v>
      </c>
      <c r="CA72" s="23" t="s">
        <v>265</v>
      </c>
      <c r="CB72" s="26">
        <f t="shared" si="37"/>
        <v>0.3</v>
      </c>
      <c r="CC72" s="74">
        <v>0.23</v>
      </c>
      <c r="CE72" s="68">
        <v>1</v>
      </c>
      <c r="CF72" s="23" t="s">
        <v>265</v>
      </c>
      <c r="CG72" s="23" t="s">
        <v>265</v>
      </c>
      <c r="CH72" s="23">
        <f t="shared" si="38"/>
        <v>1</v>
      </c>
      <c r="CI72" s="74">
        <v>0.23</v>
      </c>
    </row>
    <row r="73" spans="1:87" ht="14.25" thickTop="1" thickBot="1" x14ac:dyDescent="0.25">
      <c r="A73" s="28">
        <v>2012</v>
      </c>
      <c r="B73" s="196">
        <v>40909</v>
      </c>
      <c r="C73" s="196">
        <v>41274</v>
      </c>
      <c r="D73" s="24">
        <v>0.51895000000000002</v>
      </c>
      <c r="E73" s="25">
        <v>6.547E-2</v>
      </c>
      <c r="F73" s="23" t="s">
        <v>265</v>
      </c>
      <c r="G73" s="26">
        <f t="shared" si="40"/>
        <v>0.58442000000000005</v>
      </c>
      <c r="H73" s="33">
        <v>0.23</v>
      </c>
      <c r="I73" s="36"/>
      <c r="J73" s="24">
        <v>0.27840999999999999</v>
      </c>
      <c r="K73" s="25">
        <v>8.7980000000000003E-2</v>
      </c>
      <c r="L73" s="68" t="s">
        <v>265</v>
      </c>
      <c r="M73" s="26">
        <f>IF(ISNUMBER(J73),J73,0)+IF(ISNUMBER(K73),K73,0)+IF(ISNUMBER(L73),L73,0)</f>
        <v>0.36638999999999999</v>
      </c>
      <c r="N73" s="33">
        <v>0.23</v>
      </c>
      <c r="O73" s="36"/>
      <c r="P73" s="24">
        <v>7.7510000000000009E-2</v>
      </c>
      <c r="Q73" s="23" t="s">
        <v>265</v>
      </c>
      <c r="R73" s="23" t="s">
        <v>265</v>
      </c>
      <c r="S73" s="68">
        <f>IF(ISNUMBER(P73),P73,0)+IF(ISNUMBER(Q73),Q73,0)+IF(ISNUMBER(R73),R73,0)</f>
        <v>7.7510000000000009E-2</v>
      </c>
      <c r="T73" s="33">
        <v>0.13</v>
      </c>
      <c r="V73" s="22">
        <v>0.29246</v>
      </c>
      <c r="W73" s="23" t="s">
        <v>265</v>
      </c>
      <c r="X73" s="23" t="s">
        <v>265</v>
      </c>
      <c r="Y73" s="25">
        <f>IF(ISNUMBER(V73),V73,0)+IF(ISNUMBER(W73),W73,0)+IF(ISNUMBER(X73),X73,0)</f>
        <v>0.29246</v>
      </c>
      <c r="Z73" s="67">
        <v>0.23</v>
      </c>
      <c r="AB73" s="25">
        <v>0.12787999999999999</v>
      </c>
      <c r="AC73" s="23" t="s">
        <v>265</v>
      </c>
      <c r="AD73" s="23" t="s">
        <v>265</v>
      </c>
      <c r="AE73" s="25">
        <f>IF(ISNUMBER(AB73),AB73,0)+IF(ISNUMBER(AC73),AC73,0)+IF(ISNUMBER(AD73),AD73,0)</f>
        <v>0.12787999999999999</v>
      </c>
      <c r="AF73" s="25">
        <f t="shared" si="39"/>
        <v>6.5218799999999993E-2</v>
      </c>
      <c r="AG73" s="74">
        <v>0.23</v>
      </c>
      <c r="AI73" s="25">
        <v>2.84</v>
      </c>
      <c r="AJ73" s="23" t="s">
        <v>265</v>
      </c>
      <c r="AK73" s="23" t="s">
        <v>265</v>
      </c>
      <c r="AL73" s="26">
        <f>IF(ISNUMBER(AI73),AI73,0)+IF(ISNUMBER(AJ73),AJ73,0)+IF(ISNUMBER(AK73),AK73,0)</f>
        <v>2.84</v>
      </c>
      <c r="AM73" s="74">
        <v>0.23</v>
      </c>
      <c r="AO73" s="25">
        <v>7.9900000000000006E-3</v>
      </c>
      <c r="AP73" s="23" t="s">
        <v>265</v>
      </c>
      <c r="AQ73" s="23" t="s">
        <v>265</v>
      </c>
      <c r="AR73" s="25">
        <f>IF(ISNUMBER(AO73),AO73,0)+IF(ISNUMBER(AP73),AP73,0)+IF(ISNUMBER(AQ73),AQ73,0)</f>
        <v>7.9900000000000006E-3</v>
      </c>
      <c r="AS73" s="74">
        <v>0.23</v>
      </c>
      <c r="AU73" s="26">
        <v>1.5650000000000001E-2</v>
      </c>
      <c r="AV73" s="23" t="s">
        <v>265</v>
      </c>
      <c r="AW73" s="23" t="s">
        <v>265</v>
      </c>
      <c r="AX73" s="26">
        <f>IF(ISNUMBER(AU73),AU73,0)+IF(ISNUMBER(AV73),AV73,0)+IF(ISNUMBER(AW73),AW73,0)</f>
        <v>1.5650000000000001E-2</v>
      </c>
      <c r="AY73" s="74">
        <v>0.13</v>
      </c>
      <c r="BA73" s="26">
        <v>2.9920000000000002E-2</v>
      </c>
      <c r="BB73" s="23" t="s">
        <v>265</v>
      </c>
      <c r="BC73" s="23" t="s">
        <v>265</v>
      </c>
      <c r="BD73" s="26">
        <f>IF(ISNUMBER(BA73),BA73,0)+IF(ISNUMBER(BB73),BB73,0)+IF(ISNUMBER(BC73),BC73,0)</f>
        <v>2.9920000000000002E-2</v>
      </c>
      <c r="BE73" s="74">
        <v>0.13</v>
      </c>
      <c r="BG73" s="26">
        <v>4.2599999999999999E-3</v>
      </c>
      <c r="BH73" s="23" t="s">
        <v>265</v>
      </c>
      <c r="BI73" s="23" t="s">
        <v>265</v>
      </c>
      <c r="BJ73" s="26">
        <f>IF(ISNUMBER(BG73),BG73,0)+IF(ISNUMBER(BH73),BH73,0)+IF(ISNUMBER(BI73),BI73,0)</f>
        <v>4.2599999999999999E-3</v>
      </c>
      <c r="BK73" s="74">
        <v>0.23</v>
      </c>
      <c r="BM73" s="26">
        <v>4.2599999999999999E-3</v>
      </c>
      <c r="BN73" s="23" t="s">
        <v>265</v>
      </c>
      <c r="BO73" s="23" t="s">
        <v>265</v>
      </c>
      <c r="BP73" s="26">
        <f>IF(ISNUMBER(BM73),BM73,0)+IF(ISNUMBER(BN73),BN73,0)+IF(ISNUMBER(BO73),BO73,0)</f>
        <v>4.2599999999999999E-3</v>
      </c>
      <c r="BQ73" s="74">
        <v>0.23</v>
      </c>
      <c r="BS73" s="26">
        <v>4.2599999999999999E-3</v>
      </c>
      <c r="BT73" s="23" t="s">
        <v>265</v>
      </c>
      <c r="BU73" s="23" t="s">
        <v>265</v>
      </c>
      <c r="BV73" s="26">
        <f>IF(ISNUMBER(BS73),BS73,0)+IF(ISNUMBER(BT73),BT73,0)+IF(ISNUMBER(BU73),BU73,0)</f>
        <v>4.2599999999999999E-3</v>
      </c>
      <c r="BW73" s="33">
        <v>0.23</v>
      </c>
      <c r="BY73" s="23" t="s">
        <v>265</v>
      </c>
      <c r="BZ73" s="23" t="s">
        <v>265</v>
      </c>
      <c r="CA73" s="23" t="s">
        <v>265</v>
      </c>
      <c r="CB73" s="23">
        <f>IF(ISNUMBER(BY73),BY73,0)+IF(ISNUMBER(BZ73),BZ73,0)+IF(ISNUMBER(CA73),CA73,0)</f>
        <v>0</v>
      </c>
      <c r="CC73" s="74">
        <v>0.23</v>
      </c>
      <c r="CE73" s="26">
        <v>1</v>
      </c>
      <c r="CF73" s="23" t="s">
        <v>265</v>
      </c>
      <c r="CG73" s="23" t="s">
        <v>265</v>
      </c>
      <c r="CH73" s="26">
        <f>IF(ISNUMBER(CE73),CE73,0)+IF(ISNUMBER(CF73),CF73,0)+IF(ISNUMBER(CG73),CG73,0)</f>
        <v>1</v>
      </c>
      <c r="CI73" s="74">
        <v>0.23</v>
      </c>
    </row>
    <row r="74" spans="1:87" ht="14.25" thickTop="1" thickBot="1" x14ac:dyDescent="0.25">
      <c r="A74" s="310">
        <v>2011</v>
      </c>
      <c r="B74" s="196">
        <v>40817</v>
      </c>
      <c r="C74" s="196">
        <v>40908</v>
      </c>
      <c r="D74" s="24">
        <v>0.51895000000000002</v>
      </c>
      <c r="E74" s="68">
        <v>6.4000000000000001E-2</v>
      </c>
      <c r="F74" s="23" t="s">
        <v>265</v>
      </c>
      <c r="G74" s="68">
        <f t="shared" ref="G74" si="42">IF(ISNUMBER(D74),D74,0)+IF(ISNUMBER(E74),E74,0)+IF(ISNUMBER(F74),F74,0)</f>
        <v>0.58295000000000008</v>
      </c>
      <c r="H74" s="33">
        <v>0.23</v>
      </c>
      <c r="I74" s="36"/>
      <c r="J74" s="24">
        <v>0.27840999999999999</v>
      </c>
      <c r="K74" s="68">
        <v>8.5999999999999993E-2</v>
      </c>
      <c r="L74" s="68" t="s">
        <v>265</v>
      </c>
      <c r="M74" s="68">
        <f t="shared" ref="M74" si="43">IF(ISNUMBER(J74),J74,0)+IF(ISNUMBER(K74),K74,0)+IF(ISNUMBER(L74),L74,0)</f>
        <v>0.36441000000000001</v>
      </c>
      <c r="N74" s="33">
        <v>0.23</v>
      </c>
      <c r="O74" s="36"/>
      <c r="P74" s="24">
        <v>7.7510000000000009E-2</v>
      </c>
      <c r="Q74" s="23" t="s">
        <v>265</v>
      </c>
      <c r="R74" s="23" t="s">
        <v>265</v>
      </c>
      <c r="S74" s="68">
        <f t="shared" ref="S74" si="44">IF(ISNUMBER(P74),P74,0)+IF(ISNUMBER(Q74),Q74,0)+IF(ISNUMBER(R74),R74,0)</f>
        <v>7.7510000000000009E-2</v>
      </c>
      <c r="T74" s="33">
        <v>0.13</v>
      </c>
      <c r="V74" s="19">
        <v>0.25147999999999998</v>
      </c>
      <c r="W74" s="23" t="s">
        <v>265</v>
      </c>
      <c r="X74" s="23" t="s">
        <v>265</v>
      </c>
      <c r="Y74" s="68">
        <f t="shared" ref="Y74" si="45">IF(ISNUMBER(V74),V74,0)+IF(ISNUMBER(W74),W74,0)+IF(ISNUMBER(X74),X74,0)</f>
        <v>0.25147999999999998</v>
      </c>
      <c r="Z74" s="33">
        <v>0.13</v>
      </c>
      <c r="AB74" s="24">
        <v>0.125</v>
      </c>
      <c r="AC74" s="23" t="s">
        <v>265</v>
      </c>
      <c r="AD74" s="23" t="s">
        <v>265</v>
      </c>
      <c r="AE74" s="24">
        <f t="shared" ref="AE74" si="46">IF(ISNUMBER(AB74),AB74,0)+IF(ISNUMBER(AC74),AC74,0)+IF(ISNUMBER(AD74),AD74,0)</f>
        <v>0.125</v>
      </c>
      <c r="AF74" s="24">
        <f t="shared" ref="AF74" si="47">+AE74*0.51</f>
        <v>6.3750000000000001E-2</v>
      </c>
      <c r="AG74" s="74">
        <v>0.23</v>
      </c>
      <c r="AI74" s="24">
        <v>2.78</v>
      </c>
      <c r="AJ74" s="23" t="s">
        <v>265</v>
      </c>
      <c r="AK74" s="23" t="s">
        <v>265</v>
      </c>
      <c r="AL74" s="68">
        <f t="shared" ref="AL74" si="48">IF(ISNUMBER(AI74),AI74,0)+IF(ISNUMBER(AJ74),AJ74,0)+IF(ISNUMBER(AK74),AK74,0)</f>
        <v>2.78</v>
      </c>
      <c r="AM74" s="74">
        <v>0.23</v>
      </c>
      <c r="AO74" s="24">
        <v>7.8099999999999992E-3</v>
      </c>
      <c r="AP74" s="23" t="s">
        <v>265</v>
      </c>
      <c r="AQ74" s="23" t="s">
        <v>265</v>
      </c>
      <c r="AR74" s="68">
        <f t="shared" ref="AR74" si="49">IF(ISNUMBER(AO74),AO74,0)+IF(ISNUMBER(AP74),AP74,0)+IF(ISNUMBER(AQ74),AQ74,0)</f>
        <v>7.8099999999999992E-3</v>
      </c>
      <c r="AS74" s="74">
        <v>0.23</v>
      </c>
      <c r="AU74" s="68">
        <v>1.5300000000000001E-2</v>
      </c>
      <c r="AV74" s="23" t="s">
        <v>265</v>
      </c>
      <c r="AW74" s="23" t="s">
        <v>265</v>
      </c>
      <c r="AX74" s="68">
        <f t="shared" ref="AX74" si="50">IF(ISNUMBER(AU74),AU74,0)+IF(ISNUMBER(AV74),AV74,0)+IF(ISNUMBER(AW74),AW74,0)</f>
        <v>1.5300000000000001E-2</v>
      </c>
      <c r="AY74" s="74">
        <v>0.13</v>
      </c>
      <c r="BA74" s="68">
        <v>2.9250000000000002E-2</v>
      </c>
      <c r="BB74" s="23" t="s">
        <v>265</v>
      </c>
      <c r="BC74" s="23" t="s">
        <v>265</v>
      </c>
      <c r="BD74" s="68">
        <f t="shared" ref="BD74" si="51">IF(ISNUMBER(BA74),BA74,0)+IF(ISNUMBER(BB74),BB74,0)+IF(ISNUMBER(BC74),BC74,0)</f>
        <v>2.9250000000000002E-2</v>
      </c>
      <c r="BE74" s="74">
        <v>0.13</v>
      </c>
      <c r="BG74" s="19">
        <v>4.1600000000000005E-3</v>
      </c>
      <c r="BH74" s="23" t="s">
        <v>265</v>
      </c>
      <c r="BI74" s="23" t="s">
        <v>265</v>
      </c>
      <c r="BJ74" s="68">
        <f t="shared" ref="BJ74" si="52">IF(ISNUMBER(BG74),BG74,0)+IF(ISNUMBER(BH74),BH74,0)+IF(ISNUMBER(BI74),BI74,0)</f>
        <v>4.1600000000000005E-3</v>
      </c>
      <c r="BK74" s="74">
        <v>0.23</v>
      </c>
      <c r="BM74" s="24">
        <v>4.1600000000000005E-3</v>
      </c>
      <c r="BN74" s="23" t="s">
        <v>265</v>
      </c>
      <c r="BO74" s="23" t="s">
        <v>265</v>
      </c>
      <c r="BP74" s="68">
        <f t="shared" ref="BP74" si="53">IF(ISNUMBER(BM74),BM74,0)+IF(ISNUMBER(BN74),BN74,0)+IF(ISNUMBER(BO74),BO74,0)</f>
        <v>4.1600000000000005E-3</v>
      </c>
      <c r="BQ74" s="74">
        <v>0.23</v>
      </c>
      <c r="BS74" s="23" t="s">
        <v>265</v>
      </c>
      <c r="BT74" s="23" t="s">
        <v>265</v>
      </c>
      <c r="BU74" s="23" t="s">
        <v>265</v>
      </c>
      <c r="BV74" s="68">
        <f t="shared" ref="BV74" si="54">IF(ISNUMBER(BS74),BS74,0)+IF(ISNUMBER(BT74),BT74,0)+IF(ISNUMBER(BU74),BU74,0)</f>
        <v>0</v>
      </c>
      <c r="BW74" s="23" t="s">
        <v>106</v>
      </c>
      <c r="BY74" s="23" t="s">
        <v>265</v>
      </c>
      <c r="BZ74" s="23" t="s">
        <v>265</v>
      </c>
      <c r="CA74" s="23" t="s">
        <v>265</v>
      </c>
      <c r="CB74" s="23">
        <f t="shared" ref="CB74" si="55">IF(ISNUMBER(BY74),BY74,0)+IF(ISNUMBER(BZ74),BZ74,0)+IF(ISNUMBER(CA74),CA74,0)</f>
        <v>0</v>
      </c>
      <c r="CC74" s="65">
        <v>0.23</v>
      </c>
      <c r="CE74" s="23" t="s">
        <v>265</v>
      </c>
      <c r="CF74" s="23" t="s">
        <v>265</v>
      </c>
      <c r="CG74" s="23" t="s">
        <v>265</v>
      </c>
      <c r="CH74" s="23">
        <f t="shared" ref="CH74" si="56">IF(ISNUMBER(CE74),CE74,0)+IF(ISNUMBER(CF74),CF74,0)+IF(ISNUMBER(CG74),CG74,0)</f>
        <v>0</v>
      </c>
      <c r="CI74" s="65">
        <v>0.23</v>
      </c>
    </row>
    <row r="75" spans="1:87" ht="14.25" thickTop="1" thickBot="1" x14ac:dyDescent="0.25">
      <c r="A75" s="315"/>
      <c r="B75" s="196">
        <v>40614</v>
      </c>
      <c r="C75" s="196">
        <v>40816</v>
      </c>
      <c r="D75" s="24">
        <v>0.51895000000000002</v>
      </c>
      <c r="E75" s="68">
        <v>6.4000000000000001E-2</v>
      </c>
      <c r="F75" s="23" t="s">
        <v>265</v>
      </c>
      <c r="G75" s="68">
        <f t="shared" si="40"/>
        <v>0.58295000000000008</v>
      </c>
      <c r="H75" s="33">
        <v>0.23</v>
      </c>
      <c r="I75" s="36"/>
      <c r="J75" s="24">
        <v>0.27840999999999999</v>
      </c>
      <c r="K75" s="68">
        <v>8.5999999999999993E-2</v>
      </c>
      <c r="L75" s="68" t="s">
        <v>265</v>
      </c>
      <c r="M75" s="68">
        <f t="shared" si="28"/>
        <v>0.36441000000000001</v>
      </c>
      <c r="N75" s="33">
        <v>0.23</v>
      </c>
      <c r="O75" s="36"/>
      <c r="P75" s="24">
        <v>7.7510000000000009E-2</v>
      </c>
      <c r="Q75" s="23" t="s">
        <v>265</v>
      </c>
      <c r="R75" s="23" t="s">
        <v>265</v>
      </c>
      <c r="S75" s="68">
        <f t="shared" si="27"/>
        <v>7.7510000000000009E-2</v>
      </c>
      <c r="T75" s="33">
        <v>0.13</v>
      </c>
      <c r="V75" s="22">
        <v>0.25147999999999998</v>
      </c>
      <c r="W75" s="23" t="s">
        <v>265</v>
      </c>
      <c r="X75" s="23" t="s">
        <v>265</v>
      </c>
      <c r="Y75" s="25">
        <f t="shared" si="29"/>
        <v>0.25147999999999998</v>
      </c>
      <c r="Z75" s="33">
        <v>0.13</v>
      </c>
      <c r="AB75" s="24">
        <v>0.125</v>
      </c>
      <c r="AC75" s="23" t="s">
        <v>265</v>
      </c>
      <c r="AD75" s="23" t="s">
        <v>265</v>
      </c>
      <c r="AE75" s="24">
        <f t="shared" si="30"/>
        <v>0.125</v>
      </c>
      <c r="AF75" s="24">
        <f t="shared" si="39"/>
        <v>6.3750000000000001E-2</v>
      </c>
      <c r="AG75" s="74">
        <v>0.23</v>
      </c>
      <c r="AI75" s="24">
        <v>2.78</v>
      </c>
      <c r="AJ75" s="23" t="s">
        <v>265</v>
      </c>
      <c r="AK75" s="23" t="s">
        <v>265</v>
      </c>
      <c r="AL75" s="68">
        <f t="shared" si="31"/>
        <v>2.78</v>
      </c>
      <c r="AM75" s="74">
        <v>0.23</v>
      </c>
      <c r="AO75" s="24">
        <v>7.8099999999999992E-3</v>
      </c>
      <c r="AP75" s="23" t="s">
        <v>265</v>
      </c>
      <c r="AQ75" s="23" t="s">
        <v>265</v>
      </c>
      <c r="AR75" s="68">
        <f t="shared" si="32"/>
        <v>7.8099999999999992E-3</v>
      </c>
      <c r="AS75" s="74">
        <v>0.23</v>
      </c>
      <c r="AU75" s="68">
        <v>1.5300000000000001E-2</v>
      </c>
      <c r="AV75" s="23" t="s">
        <v>265</v>
      </c>
      <c r="AW75" s="23" t="s">
        <v>265</v>
      </c>
      <c r="AX75" s="68">
        <f t="shared" si="33"/>
        <v>1.5300000000000001E-2</v>
      </c>
      <c r="AY75" s="74">
        <v>0.13</v>
      </c>
      <c r="BA75" s="68">
        <v>2.9250000000000002E-2</v>
      </c>
      <c r="BB75" s="23" t="s">
        <v>265</v>
      </c>
      <c r="BC75" s="23" t="s">
        <v>265</v>
      </c>
      <c r="BD75" s="68">
        <f t="shared" si="34"/>
        <v>2.9250000000000002E-2</v>
      </c>
      <c r="BE75" s="74">
        <v>0.13</v>
      </c>
      <c r="BG75" s="19">
        <v>4.1600000000000005E-3</v>
      </c>
      <c r="BH75" s="23" t="s">
        <v>265</v>
      </c>
      <c r="BI75" s="23" t="s">
        <v>265</v>
      </c>
      <c r="BJ75" s="68">
        <f t="shared" si="35"/>
        <v>4.1600000000000005E-3</v>
      </c>
      <c r="BK75" s="74">
        <v>0.23</v>
      </c>
      <c r="BM75" s="24">
        <v>4.1600000000000005E-3</v>
      </c>
      <c r="BN75" s="23" t="s">
        <v>265</v>
      </c>
      <c r="BO75" s="23" t="s">
        <v>265</v>
      </c>
      <c r="BP75" s="68">
        <f t="shared" si="36"/>
        <v>4.1600000000000005E-3</v>
      </c>
      <c r="BQ75" s="74">
        <v>0.23</v>
      </c>
      <c r="BS75" s="23" t="s">
        <v>265</v>
      </c>
      <c r="BT75" s="23" t="s">
        <v>265</v>
      </c>
      <c r="BU75" s="23" t="s">
        <v>265</v>
      </c>
      <c r="BV75" s="68">
        <f t="shared" si="41"/>
        <v>0</v>
      </c>
      <c r="BW75" s="23" t="s">
        <v>106</v>
      </c>
      <c r="BY75" s="23" t="s">
        <v>265</v>
      </c>
      <c r="BZ75" s="23" t="s">
        <v>265</v>
      </c>
      <c r="CA75" s="23" t="s">
        <v>265</v>
      </c>
      <c r="CB75" s="23">
        <f t="shared" si="37"/>
        <v>0</v>
      </c>
      <c r="CC75" s="74">
        <v>0.06</v>
      </c>
      <c r="CE75" s="23" t="s">
        <v>265</v>
      </c>
      <c r="CF75" s="23" t="s">
        <v>265</v>
      </c>
      <c r="CG75" s="23" t="s">
        <v>265</v>
      </c>
      <c r="CH75" s="23">
        <f t="shared" si="38"/>
        <v>0</v>
      </c>
      <c r="CI75" s="74">
        <v>0.06</v>
      </c>
    </row>
    <row r="76" spans="1:87" ht="14.25" thickTop="1" thickBot="1" x14ac:dyDescent="0.25">
      <c r="A76" s="311"/>
      <c r="B76" s="196">
        <v>40544</v>
      </c>
      <c r="C76" s="196">
        <v>40613</v>
      </c>
      <c r="D76" s="24">
        <v>0.51895000000000002</v>
      </c>
      <c r="E76" s="68">
        <v>6.4000000000000001E-2</v>
      </c>
      <c r="F76" s="23" t="s">
        <v>265</v>
      </c>
      <c r="G76" s="68">
        <f t="shared" si="40"/>
        <v>0.58295000000000008</v>
      </c>
      <c r="H76" s="32">
        <v>0.23</v>
      </c>
      <c r="I76" s="31"/>
      <c r="J76" s="24">
        <v>0.27840999999999999</v>
      </c>
      <c r="K76" s="68">
        <v>8.5999999999999993E-2</v>
      </c>
      <c r="L76" s="68" t="s">
        <v>265</v>
      </c>
      <c r="M76" s="68">
        <f t="shared" si="28"/>
        <v>0.36441000000000001</v>
      </c>
      <c r="N76" s="32">
        <v>0.23</v>
      </c>
      <c r="O76" s="31"/>
      <c r="P76" s="24">
        <v>7.7510000000000009E-2</v>
      </c>
      <c r="Q76" s="23" t="s">
        <v>265</v>
      </c>
      <c r="R76" s="23" t="s">
        <v>265</v>
      </c>
      <c r="S76" s="68">
        <f t="shared" si="27"/>
        <v>7.7510000000000009E-2</v>
      </c>
      <c r="T76" s="33">
        <v>0.13</v>
      </c>
      <c r="V76" s="24">
        <v>0.21383000000000002</v>
      </c>
      <c r="W76" s="23" t="s">
        <v>265</v>
      </c>
      <c r="X76" s="23" t="s">
        <v>265</v>
      </c>
      <c r="Y76" s="68">
        <f t="shared" si="29"/>
        <v>0.21383000000000002</v>
      </c>
      <c r="Z76" s="33">
        <v>0.13</v>
      </c>
      <c r="AB76" s="25">
        <v>0.125</v>
      </c>
      <c r="AC76" s="23" t="s">
        <v>265</v>
      </c>
      <c r="AD76" s="23" t="s">
        <v>265</v>
      </c>
      <c r="AE76" s="25">
        <f t="shared" si="30"/>
        <v>0.125</v>
      </c>
      <c r="AF76" s="25">
        <f t="shared" si="39"/>
        <v>6.3750000000000001E-2</v>
      </c>
      <c r="AG76" s="65">
        <v>0.23</v>
      </c>
      <c r="AI76" s="24">
        <v>2.78</v>
      </c>
      <c r="AJ76" s="23" t="s">
        <v>265</v>
      </c>
      <c r="AK76" s="23" t="s">
        <v>265</v>
      </c>
      <c r="AL76" s="68">
        <f t="shared" si="31"/>
        <v>2.78</v>
      </c>
      <c r="AM76" s="65">
        <v>0.23</v>
      </c>
      <c r="AO76" s="24">
        <v>7.8099999999999992E-3</v>
      </c>
      <c r="AP76" s="23" t="s">
        <v>265</v>
      </c>
      <c r="AQ76" s="23" t="s">
        <v>265</v>
      </c>
      <c r="AR76" s="68">
        <f t="shared" si="32"/>
        <v>7.8099999999999992E-3</v>
      </c>
      <c r="AS76" s="65">
        <v>0.23</v>
      </c>
      <c r="AU76" s="68">
        <v>1.5300000000000001E-2</v>
      </c>
      <c r="AV76" s="23" t="s">
        <v>265</v>
      </c>
      <c r="AW76" s="23" t="s">
        <v>265</v>
      </c>
      <c r="AX76" s="68">
        <f t="shared" si="33"/>
        <v>1.5300000000000001E-2</v>
      </c>
      <c r="AY76" s="74">
        <v>0.13</v>
      </c>
      <c r="BA76" s="68">
        <v>2.9250000000000002E-2</v>
      </c>
      <c r="BB76" s="23" t="s">
        <v>265</v>
      </c>
      <c r="BC76" s="23" t="s">
        <v>265</v>
      </c>
      <c r="BD76" s="68">
        <f t="shared" si="34"/>
        <v>2.9250000000000002E-2</v>
      </c>
      <c r="BE76" s="74">
        <v>0.13</v>
      </c>
      <c r="BG76" s="19">
        <v>4.1600000000000005E-3</v>
      </c>
      <c r="BH76" s="23" t="s">
        <v>265</v>
      </c>
      <c r="BI76" s="23" t="s">
        <v>265</v>
      </c>
      <c r="BJ76" s="68">
        <f t="shared" si="35"/>
        <v>4.1600000000000005E-3</v>
      </c>
      <c r="BK76" s="65">
        <v>0.23</v>
      </c>
      <c r="BM76" s="24">
        <v>4.1600000000000005E-3</v>
      </c>
      <c r="BN76" s="23" t="s">
        <v>265</v>
      </c>
      <c r="BO76" s="23" t="s">
        <v>265</v>
      </c>
      <c r="BP76" s="68">
        <f t="shared" si="36"/>
        <v>4.1600000000000005E-3</v>
      </c>
      <c r="BQ76" s="65">
        <v>0.23</v>
      </c>
      <c r="BS76" s="23" t="s">
        <v>265</v>
      </c>
      <c r="BT76" s="23" t="s">
        <v>265</v>
      </c>
      <c r="BU76" s="23" t="s">
        <v>265</v>
      </c>
      <c r="BV76" s="68">
        <f t="shared" si="41"/>
        <v>0</v>
      </c>
      <c r="BW76" s="23" t="s">
        <v>106</v>
      </c>
      <c r="BY76" s="23" t="s">
        <v>265</v>
      </c>
      <c r="BZ76" s="23" t="s">
        <v>265</v>
      </c>
      <c r="CA76" s="23" t="s">
        <v>265</v>
      </c>
      <c r="CB76" s="23">
        <f t="shared" si="37"/>
        <v>0</v>
      </c>
      <c r="CC76" s="74">
        <v>0.06</v>
      </c>
      <c r="CE76" s="23" t="s">
        <v>265</v>
      </c>
      <c r="CF76" s="23" t="s">
        <v>265</v>
      </c>
      <c r="CG76" s="23" t="s">
        <v>265</v>
      </c>
      <c r="CH76" s="23">
        <f t="shared" si="38"/>
        <v>0</v>
      </c>
      <c r="CI76" s="74">
        <v>0.06</v>
      </c>
    </row>
    <row r="77" spans="1:87" ht="14.25" thickTop="1" thickBot="1" x14ac:dyDescent="0.25">
      <c r="A77" s="309">
        <v>2010</v>
      </c>
      <c r="B77" s="196">
        <v>40422</v>
      </c>
      <c r="C77" s="196">
        <v>40543</v>
      </c>
      <c r="D77" s="24">
        <v>0.51895000000000002</v>
      </c>
      <c r="E77" s="68">
        <v>6.4000000000000001E-2</v>
      </c>
      <c r="F77" s="23" t="s">
        <v>265</v>
      </c>
      <c r="G77" s="68">
        <f t="shared" si="40"/>
        <v>0.58295000000000008</v>
      </c>
      <c r="H77" s="38">
        <v>0.21</v>
      </c>
      <c r="I77" s="30"/>
      <c r="J77" s="24">
        <v>0.27840999999999999</v>
      </c>
      <c r="K77" s="68">
        <v>8.5999999999999993E-2</v>
      </c>
      <c r="L77" s="68" t="s">
        <v>265</v>
      </c>
      <c r="M77" s="68">
        <f t="shared" si="28"/>
        <v>0.36441000000000001</v>
      </c>
      <c r="N77" s="38">
        <v>0.21</v>
      </c>
      <c r="O77" s="60"/>
      <c r="P77" s="24">
        <v>7.7510000000000009E-2</v>
      </c>
      <c r="Q77" s="23" t="s">
        <v>265</v>
      </c>
      <c r="R77" s="23" t="s">
        <v>265</v>
      </c>
      <c r="S77" s="68">
        <f t="shared" si="27"/>
        <v>7.7510000000000009E-2</v>
      </c>
      <c r="T77" s="33">
        <v>0.13</v>
      </c>
      <c r="V77" s="22">
        <v>0.21383000000000002</v>
      </c>
      <c r="W77" s="23" t="s">
        <v>265</v>
      </c>
      <c r="X77" s="23" t="s">
        <v>265</v>
      </c>
      <c r="Y77" s="25">
        <f t="shared" si="29"/>
        <v>0.21383000000000002</v>
      </c>
      <c r="Z77" s="33">
        <v>0.13</v>
      </c>
      <c r="AB77" s="24">
        <v>0.10965000000000001</v>
      </c>
      <c r="AC77" s="23" t="s">
        <v>265</v>
      </c>
      <c r="AD77" s="23" t="s">
        <v>265</v>
      </c>
      <c r="AE77" s="24">
        <f t="shared" si="30"/>
        <v>0.10965000000000001</v>
      </c>
      <c r="AF77" s="24">
        <f t="shared" si="39"/>
        <v>5.5921500000000006E-2</v>
      </c>
      <c r="AG77" s="74">
        <v>0.21</v>
      </c>
      <c r="AI77" s="24">
        <v>2.78</v>
      </c>
      <c r="AJ77" s="23" t="s">
        <v>265</v>
      </c>
      <c r="AK77" s="23" t="s">
        <v>265</v>
      </c>
      <c r="AL77" s="68">
        <f t="shared" si="31"/>
        <v>2.78</v>
      </c>
      <c r="AM77" s="74">
        <v>0.21</v>
      </c>
      <c r="AO77" s="24">
        <v>7.8099999999999992E-3</v>
      </c>
      <c r="AP77" s="23" t="s">
        <v>265</v>
      </c>
      <c r="AQ77" s="23" t="s">
        <v>265</v>
      </c>
      <c r="AR77" s="68">
        <f t="shared" si="32"/>
        <v>7.8099999999999992E-3</v>
      </c>
      <c r="AS77" s="74">
        <v>0.21</v>
      </c>
      <c r="AU77" s="68">
        <v>1.5300000000000001E-2</v>
      </c>
      <c r="AV77" s="23" t="s">
        <v>265</v>
      </c>
      <c r="AW77" s="23" t="s">
        <v>265</v>
      </c>
      <c r="AX77" s="68">
        <f t="shared" si="33"/>
        <v>1.5300000000000001E-2</v>
      </c>
      <c r="AY77" s="74">
        <v>0.13</v>
      </c>
      <c r="BA77" s="68">
        <v>2.9250000000000002E-2</v>
      </c>
      <c r="BB77" s="23" t="s">
        <v>265</v>
      </c>
      <c r="BC77" s="23" t="s">
        <v>265</v>
      </c>
      <c r="BD77" s="68">
        <f t="shared" si="34"/>
        <v>2.9250000000000002E-2</v>
      </c>
      <c r="BE77" s="74">
        <v>0.13</v>
      </c>
      <c r="BG77" s="19">
        <v>4.1600000000000005E-3</v>
      </c>
      <c r="BH77" s="23" t="s">
        <v>265</v>
      </c>
      <c r="BI77" s="23" t="s">
        <v>265</v>
      </c>
      <c r="BJ77" s="68">
        <f t="shared" si="35"/>
        <v>4.1600000000000005E-3</v>
      </c>
      <c r="BK77" s="19"/>
      <c r="BM77" s="24">
        <v>4.1600000000000005E-3</v>
      </c>
      <c r="BN77" s="23" t="s">
        <v>265</v>
      </c>
      <c r="BO77" s="23" t="s">
        <v>265</v>
      </c>
      <c r="BP77" s="68">
        <f t="shared" si="36"/>
        <v>4.1600000000000005E-3</v>
      </c>
      <c r="BQ77" s="74">
        <v>0.2</v>
      </c>
      <c r="BS77" s="23" t="s">
        <v>265</v>
      </c>
      <c r="BT77" s="23" t="s">
        <v>265</v>
      </c>
      <c r="BU77" s="23" t="s">
        <v>265</v>
      </c>
      <c r="BV77" s="68">
        <f t="shared" si="41"/>
        <v>0</v>
      </c>
      <c r="BW77" s="23" t="s">
        <v>106</v>
      </c>
      <c r="BY77" s="23" t="s">
        <v>265</v>
      </c>
      <c r="BZ77" s="23" t="s">
        <v>265</v>
      </c>
      <c r="CA77" s="23" t="s">
        <v>265</v>
      </c>
      <c r="CB77" s="23">
        <f t="shared" si="37"/>
        <v>0</v>
      </c>
      <c r="CC77" s="74">
        <v>0.06</v>
      </c>
      <c r="CE77" s="23" t="s">
        <v>265</v>
      </c>
      <c r="CF77" s="23" t="s">
        <v>265</v>
      </c>
      <c r="CG77" s="23" t="s">
        <v>265</v>
      </c>
      <c r="CH77" s="23">
        <f t="shared" si="38"/>
        <v>0</v>
      </c>
      <c r="CI77" s="74">
        <v>0.06</v>
      </c>
    </row>
    <row r="78" spans="1:87" ht="14.25" thickTop="1" thickBot="1" x14ac:dyDescent="0.25">
      <c r="A78" s="309"/>
      <c r="B78" s="196">
        <v>40360</v>
      </c>
      <c r="C78" s="196">
        <v>40421</v>
      </c>
      <c r="D78" s="24">
        <v>0.51895000000000002</v>
      </c>
      <c r="E78" s="68">
        <v>6.4000000000000001E-2</v>
      </c>
      <c r="F78" s="23" t="s">
        <v>265</v>
      </c>
      <c r="G78" s="68">
        <f t="shared" si="40"/>
        <v>0.58295000000000008</v>
      </c>
      <c r="H78" s="66">
        <v>0.21</v>
      </c>
      <c r="I78" s="30"/>
      <c r="J78" s="24">
        <v>0.27840999999999999</v>
      </c>
      <c r="K78" s="68">
        <v>8.5999999999999993E-2</v>
      </c>
      <c r="L78" s="68" t="s">
        <v>265</v>
      </c>
      <c r="M78" s="68">
        <f t="shared" si="28"/>
        <v>0.36441000000000001</v>
      </c>
      <c r="N78" s="66">
        <v>0.21</v>
      </c>
      <c r="O78" s="60"/>
      <c r="P78" s="24">
        <v>7.7510000000000009E-2</v>
      </c>
      <c r="Q78" s="23" t="s">
        <v>265</v>
      </c>
      <c r="R78" s="23" t="s">
        <v>265</v>
      </c>
      <c r="S78" s="68">
        <f t="shared" si="27"/>
        <v>7.7510000000000009E-2</v>
      </c>
      <c r="T78" s="67">
        <v>0.13</v>
      </c>
      <c r="V78" s="24">
        <v>0.17618</v>
      </c>
      <c r="W78" s="23" t="s">
        <v>265</v>
      </c>
      <c r="X78" s="23" t="s">
        <v>265</v>
      </c>
      <c r="Y78" s="68">
        <f t="shared" si="29"/>
        <v>0.17618</v>
      </c>
      <c r="Z78" s="67">
        <v>0.13</v>
      </c>
      <c r="AB78" s="24">
        <v>0.10965000000000001</v>
      </c>
      <c r="AC78" s="23" t="s">
        <v>265</v>
      </c>
      <c r="AD78" s="23" t="s">
        <v>265</v>
      </c>
      <c r="AE78" s="24">
        <f t="shared" si="30"/>
        <v>0.10965000000000001</v>
      </c>
      <c r="AF78" s="24">
        <f t="shared" si="39"/>
        <v>5.5921500000000006E-2</v>
      </c>
      <c r="AG78" s="65">
        <v>0.21</v>
      </c>
      <c r="AI78" s="24">
        <v>2.78</v>
      </c>
      <c r="AJ78" s="23" t="s">
        <v>265</v>
      </c>
      <c r="AK78" s="23" t="s">
        <v>265</v>
      </c>
      <c r="AL78" s="68">
        <f t="shared" si="31"/>
        <v>2.78</v>
      </c>
      <c r="AM78" s="65">
        <v>0.21</v>
      </c>
      <c r="AO78" s="24">
        <v>7.8099999999999992E-3</v>
      </c>
      <c r="AP78" s="23" t="s">
        <v>265</v>
      </c>
      <c r="AQ78" s="23" t="s">
        <v>265</v>
      </c>
      <c r="AR78" s="68">
        <f t="shared" si="32"/>
        <v>7.8099999999999992E-3</v>
      </c>
      <c r="AS78" s="65">
        <v>0.21</v>
      </c>
      <c r="AU78" s="68">
        <v>1.5300000000000001E-2</v>
      </c>
      <c r="AV78" s="23" t="s">
        <v>265</v>
      </c>
      <c r="AW78" s="23" t="s">
        <v>265</v>
      </c>
      <c r="AX78" s="68">
        <f t="shared" si="33"/>
        <v>1.5300000000000001E-2</v>
      </c>
      <c r="AY78" s="65">
        <v>0.13</v>
      </c>
      <c r="BA78" s="68">
        <v>2.9250000000000002E-2</v>
      </c>
      <c r="BB78" s="23" t="s">
        <v>265</v>
      </c>
      <c r="BC78" s="23" t="s">
        <v>265</v>
      </c>
      <c r="BD78" s="68">
        <f t="shared" si="34"/>
        <v>2.9250000000000002E-2</v>
      </c>
      <c r="BE78" s="65">
        <v>0.13</v>
      </c>
      <c r="BG78" s="19">
        <v>4.1600000000000005E-3</v>
      </c>
      <c r="BH78" s="23" t="s">
        <v>265</v>
      </c>
      <c r="BI78" s="23" t="s">
        <v>265</v>
      </c>
      <c r="BJ78" s="68">
        <f t="shared" si="35"/>
        <v>4.1600000000000005E-3</v>
      </c>
      <c r="BK78" s="19"/>
      <c r="BM78" s="24">
        <v>4.1600000000000005E-3</v>
      </c>
      <c r="BN78" s="23" t="s">
        <v>265</v>
      </c>
      <c r="BO78" s="23" t="s">
        <v>265</v>
      </c>
      <c r="BP78" s="68">
        <f t="shared" si="36"/>
        <v>4.1600000000000005E-3</v>
      </c>
      <c r="BQ78" s="74">
        <v>0.2</v>
      </c>
      <c r="BS78" s="23" t="s">
        <v>265</v>
      </c>
      <c r="BT78" s="23" t="s">
        <v>265</v>
      </c>
      <c r="BU78" s="23" t="s">
        <v>265</v>
      </c>
      <c r="BV78" s="68">
        <f t="shared" si="41"/>
        <v>0</v>
      </c>
      <c r="BW78" s="23" t="s">
        <v>106</v>
      </c>
      <c r="BY78" s="23" t="s">
        <v>265</v>
      </c>
      <c r="BZ78" s="23" t="s">
        <v>265</v>
      </c>
      <c r="CA78" s="23" t="s">
        <v>265</v>
      </c>
      <c r="CB78" s="23">
        <f t="shared" si="37"/>
        <v>0</v>
      </c>
      <c r="CC78" s="65">
        <v>0.06</v>
      </c>
      <c r="CE78" s="23" t="s">
        <v>265</v>
      </c>
      <c r="CF78" s="23" t="s">
        <v>265</v>
      </c>
      <c r="CG78" s="23" t="s">
        <v>265</v>
      </c>
      <c r="CH78" s="23">
        <f t="shared" si="38"/>
        <v>0</v>
      </c>
      <c r="CI78" s="65">
        <v>0.06</v>
      </c>
    </row>
    <row r="79" spans="1:87" ht="14.25" thickTop="1" thickBot="1" x14ac:dyDescent="0.25">
      <c r="A79" s="309"/>
      <c r="B79" s="196">
        <v>40297</v>
      </c>
      <c r="C79" s="196">
        <v>40359</v>
      </c>
      <c r="D79" s="24">
        <v>0.51895000000000002</v>
      </c>
      <c r="E79" s="68">
        <v>6.4000000000000001E-2</v>
      </c>
      <c r="F79" s="23" t="s">
        <v>265</v>
      </c>
      <c r="G79" s="68">
        <f t="shared" si="40"/>
        <v>0.58295000000000008</v>
      </c>
      <c r="H79" s="38">
        <v>0.2</v>
      </c>
      <c r="I79" s="30"/>
      <c r="J79" s="24">
        <v>0.27840999999999999</v>
      </c>
      <c r="K79" s="68">
        <v>8.5999999999999993E-2</v>
      </c>
      <c r="L79" s="68" t="s">
        <v>265</v>
      </c>
      <c r="M79" s="68">
        <f t="shared" si="28"/>
        <v>0.36441000000000001</v>
      </c>
      <c r="N79" s="38">
        <v>0.2</v>
      </c>
      <c r="O79" s="60"/>
      <c r="P79" s="24">
        <v>7.7510000000000009E-2</v>
      </c>
      <c r="Q79" s="23" t="s">
        <v>265</v>
      </c>
      <c r="R79" s="23" t="s">
        <v>265</v>
      </c>
      <c r="S79" s="68">
        <f t="shared" si="27"/>
        <v>7.7510000000000009E-2</v>
      </c>
      <c r="T79" s="33">
        <v>0.12</v>
      </c>
      <c r="V79" s="24">
        <v>0.17618</v>
      </c>
      <c r="W79" s="23" t="s">
        <v>265</v>
      </c>
      <c r="X79" s="23" t="s">
        <v>265</v>
      </c>
      <c r="Y79" s="68">
        <f t="shared" si="29"/>
        <v>0.17618</v>
      </c>
      <c r="Z79" s="33">
        <v>0.12</v>
      </c>
      <c r="AB79" s="25">
        <v>0.10965000000000001</v>
      </c>
      <c r="AC79" s="23" t="s">
        <v>265</v>
      </c>
      <c r="AD79" s="23" t="s">
        <v>265</v>
      </c>
      <c r="AE79" s="25">
        <f t="shared" si="30"/>
        <v>0.10965000000000001</v>
      </c>
      <c r="AF79" s="25">
        <f t="shared" si="39"/>
        <v>5.5921500000000006E-2</v>
      </c>
      <c r="AG79" s="74">
        <v>0.2</v>
      </c>
      <c r="AI79" s="24">
        <v>2.78</v>
      </c>
      <c r="AJ79" s="23" t="s">
        <v>265</v>
      </c>
      <c r="AK79" s="23" t="s">
        <v>265</v>
      </c>
      <c r="AL79" s="68">
        <f t="shared" si="31"/>
        <v>2.78</v>
      </c>
      <c r="AM79" s="74">
        <v>0.2</v>
      </c>
      <c r="AO79" s="24">
        <v>7.8099999999999992E-3</v>
      </c>
      <c r="AP79" s="23" t="s">
        <v>265</v>
      </c>
      <c r="AQ79" s="23" t="s">
        <v>265</v>
      </c>
      <c r="AR79" s="68">
        <f t="shared" si="32"/>
        <v>7.8099999999999992E-3</v>
      </c>
      <c r="AS79" s="74">
        <v>0.2</v>
      </c>
      <c r="AU79" s="68">
        <v>1.5300000000000001E-2</v>
      </c>
      <c r="AV79" s="23" t="s">
        <v>265</v>
      </c>
      <c r="AW79" s="23" t="s">
        <v>265</v>
      </c>
      <c r="AX79" s="68">
        <f t="shared" si="33"/>
        <v>1.5300000000000001E-2</v>
      </c>
      <c r="AY79" s="74">
        <v>0.12</v>
      </c>
      <c r="BA79" s="68">
        <v>2.9250000000000002E-2</v>
      </c>
      <c r="BB79" s="23" t="s">
        <v>265</v>
      </c>
      <c r="BC79" s="23" t="s">
        <v>265</v>
      </c>
      <c r="BD79" s="68">
        <f t="shared" si="34"/>
        <v>2.9250000000000002E-2</v>
      </c>
      <c r="BE79" s="74">
        <v>0.12</v>
      </c>
      <c r="BG79" s="19">
        <v>4.1600000000000005E-3</v>
      </c>
      <c r="BH79" s="23" t="s">
        <v>265</v>
      </c>
      <c r="BI79" s="23" t="s">
        <v>265</v>
      </c>
      <c r="BJ79" s="68">
        <f t="shared" si="35"/>
        <v>4.1600000000000005E-3</v>
      </c>
      <c r="BK79" s="19"/>
      <c r="BM79" s="24">
        <v>4.1600000000000005E-3</v>
      </c>
      <c r="BN79" s="23" t="s">
        <v>265</v>
      </c>
      <c r="BO79" s="23" t="s">
        <v>265</v>
      </c>
      <c r="BP79" s="68">
        <f t="shared" si="36"/>
        <v>4.1600000000000005E-3</v>
      </c>
      <c r="BQ79" s="74">
        <v>0.2</v>
      </c>
      <c r="BS79" s="23" t="s">
        <v>265</v>
      </c>
      <c r="BT79" s="23" t="s">
        <v>265</v>
      </c>
      <c r="BU79" s="23" t="s">
        <v>265</v>
      </c>
      <c r="BV79" s="68">
        <f t="shared" si="41"/>
        <v>0</v>
      </c>
      <c r="BW79" s="23" t="s">
        <v>106</v>
      </c>
      <c r="BY79" s="23" t="s">
        <v>265</v>
      </c>
      <c r="BZ79" s="23" t="s">
        <v>265</v>
      </c>
      <c r="CA79" s="23" t="s">
        <v>265</v>
      </c>
      <c r="CB79" s="23">
        <f t="shared" si="37"/>
        <v>0</v>
      </c>
      <c r="CC79" s="74">
        <v>0.05</v>
      </c>
      <c r="CE79" s="23" t="s">
        <v>265</v>
      </c>
      <c r="CF79" s="23" t="s">
        <v>265</v>
      </c>
      <c r="CG79" s="23" t="s">
        <v>265</v>
      </c>
      <c r="CH79" s="23">
        <f t="shared" si="38"/>
        <v>0</v>
      </c>
      <c r="CI79" s="74">
        <v>0.05</v>
      </c>
    </row>
    <row r="80" spans="1:87" ht="14.25" thickTop="1" thickBot="1" x14ac:dyDescent="0.25">
      <c r="A80" s="309"/>
      <c r="B80" s="196">
        <v>40179</v>
      </c>
      <c r="C80" s="196">
        <v>40296</v>
      </c>
      <c r="D80" s="24">
        <v>0.51895000000000002</v>
      </c>
      <c r="E80" s="68">
        <v>6.4000000000000001E-2</v>
      </c>
      <c r="F80" s="23" t="s">
        <v>265</v>
      </c>
      <c r="G80" s="68">
        <f t="shared" si="40"/>
        <v>0.58295000000000008</v>
      </c>
      <c r="H80" s="38">
        <v>0.2</v>
      </c>
      <c r="I80" s="30"/>
      <c r="J80" s="24">
        <v>0.27840999999999999</v>
      </c>
      <c r="K80" s="68">
        <v>8.5999999999999993E-2</v>
      </c>
      <c r="L80" s="68" t="s">
        <v>265</v>
      </c>
      <c r="M80" s="68">
        <f t="shared" si="28"/>
        <v>0.36441000000000001</v>
      </c>
      <c r="N80" s="38">
        <v>0.2</v>
      </c>
      <c r="O80" s="60"/>
      <c r="P80" s="24">
        <v>7.7510000000000009E-2</v>
      </c>
      <c r="Q80" s="23" t="s">
        <v>265</v>
      </c>
      <c r="R80" s="23" t="s">
        <v>265</v>
      </c>
      <c r="S80" s="68">
        <f t="shared" si="27"/>
        <v>7.7510000000000009E-2</v>
      </c>
      <c r="T80" s="33">
        <v>0.12</v>
      </c>
      <c r="V80" s="24">
        <v>0.17618</v>
      </c>
      <c r="W80" s="23" t="s">
        <v>265</v>
      </c>
      <c r="X80" s="23" t="s">
        <v>265</v>
      </c>
      <c r="Y80" s="68">
        <f t="shared" si="29"/>
        <v>0.17618</v>
      </c>
      <c r="Z80" s="33">
        <v>0.12</v>
      </c>
      <c r="AB80" s="24">
        <v>0.10878</v>
      </c>
      <c r="AC80" s="23" t="s">
        <v>265</v>
      </c>
      <c r="AD80" s="23" t="s">
        <v>265</v>
      </c>
      <c r="AE80" s="24">
        <f t="shared" si="30"/>
        <v>0.10878</v>
      </c>
      <c r="AF80" s="24">
        <f t="shared" si="39"/>
        <v>5.5477800000000001E-2</v>
      </c>
      <c r="AG80" s="74">
        <v>0.2</v>
      </c>
      <c r="AI80" s="24">
        <v>2.78</v>
      </c>
      <c r="AJ80" s="23" t="s">
        <v>265</v>
      </c>
      <c r="AK80" s="23" t="s">
        <v>265</v>
      </c>
      <c r="AL80" s="68">
        <f t="shared" si="31"/>
        <v>2.78</v>
      </c>
      <c r="AM80" s="74">
        <v>0.2</v>
      </c>
      <c r="AO80" s="24">
        <v>7.8099999999999992E-3</v>
      </c>
      <c r="AP80" s="23" t="s">
        <v>265</v>
      </c>
      <c r="AQ80" s="23" t="s">
        <v>265</v>
      </c>
      <c r="AR80" s="68">
        <f t="shared" si="32"/>
        <v>7.8099999999999992E-3</v>
      </c>
      <c r="AS80" s="74">
        <v>0.2</v>
      </c>
      <c r="AU80" s="68">
        <v>1.5300000000000001E-2</v>
      </c>
      <c r="AV80" s="23" t="s">
        <v>265</v>
      </c>
      <c r="AW80" s="23" t="s">
        <v>265</v>
      </c>
      <c r="AX80" s="68">
        <f t="shared" si="33"/>
        <v>1.5300000000000001E-2</v>
      </c>
      <c r="AY80" s="74">
        <v>0.12</v>
      </c>
      <c r="BA80" s="68">
        <v>2.9250000000000002E-2</v>
      </c>
      <c r="BB80" s="23" t="s">
        <v>265</v>
      </c>
      <c r="BC80" s="23" t="s">
        <v>265</v>
      </c>
      <c r="BD80" s="68">
        <f t="shared" si="34"/>
        <v>2.9250000000000002E-2</v>
      </c>
      <c r="BE80" s="74">
        <v>0.12</v>
      </c>
      <c r="BG80" s="19">
        <v>4.1600000000000005E-3</v>
      </c>
      <c r="BH80" s="23" t="s">
        <v>265</v>
      </c>
      <c r="BI80" s="23" t="s">
        <v>265</v>
      </c>
      <c r="BJ80" s="68">
        <f t="shared" si="35"/>
        <v>4.1600000000000005E-3</v>
      </c>
      <c r="BK80" s="19"/>
      <c r="BM80" s="24">
        <v>4.1600000000000005E-3</v>
      </c>
      <c r="BN80" s="23" t="s">
        <v>265</v>
      </c>
      <c r="BO80" s="23" t="s">
        <v>265</v>
      </c>
      <c r="BP80" s="68">
        <f t="shared" si="36"/>
        <v>4.1600000000000005E-3</v>
      </c>
      <c r="BQ80" s="74">
        <v>0.2</v>
      </c>
      <c r="BS80" s="23" t="s">
        <v>265</v>
      </c>
      <c r="BT80" s="23" t="s">
        <v>265</v>
      </c>
      <c r="BU80" s="23" t="s">
        <v>265</v>
      </c>
      <c r="BV80" s="68">
        <f t="shared" si="41"/>
        <v>0</v>
      </c>
      <c r="BW80" s="23" t="s">
        <v>106</v>
      </c>
      <c r="BY80" s="23" t="s">
        <v>265</v>
      </c>
      <c r="BZ80" s="23" t="s">
        <v>265</v>
      </c>
      <c r="CA80" s="23" t="s">
        <v>265</v>
      </c>
      <c r="CB80" s="23">
        <f t="shared" si="37"/>
        <v>0</v>
      </c>
      <c r="CC80" s="74">
        <v>0.05</v>
      </c>
      <c r="CE80" s="23" t="s">
        <v>265</v>
      </c>
      <c r="CF80" s="23" t="s">
        <v>265</v>
      </c>
      <c r="CG80" s="23" t="s">
        <v>265</v>
      </c>
      <c r="CH80" s="23">
        <f t="shared" si="38"/>
        <v>0</v>
      </c>
      <c r="CI80" s="74">
        <v>0.05</v>
      </c>
    </row>
    <row r="81" spans="1:87" ht="14.25" thickTop="1" thickBot="1" x14ac:dyDescent="0.25">
      <c r="A81" s="309">
        <v>2009</v>
      </c>
      <c r="B81" s="196">
        <v>39873</v>
      </c>
      <c r="C81" s="196">
        <v>40178</v>
      </c>
      <c r="D81" s="24">
        <v>0.51895000000000002</v>
      </c>
      <c r="E81" s="68">
        <v>6.4000000000000001E-2</v>
      </c>
      <c r="F81" s="23" t="s">
        <v>265</v>
      </c>
      <c r="G81" s="68">
        <f t="shared" si="40"/>
        <v>0.58295000000000008</v>
      </c>
      <c r="H81" s="38">
        <v>0.2</v>
      </c>
      <c r="I81" s="30"/>
      <c r="J81" s="24">
        <v>0.27840999999999999</v>
      </c>
      <c r="K81" s="68">
        <v>8.5999999999999993E-2</v>
      </c>
      <c r="L81" s="68" t="s">
        <v>265</v>
      </c>
      <c r="M81" s="68">
        <f t="shared" si="28"/>
        <v>0.36441000000000001</v>
      </c>
      <c r="N81" s="38">
        <v>0.2</v>
      </c>
      <c r="O81" s="60"/>
      <c r="P81" s="24">
        <v>7.7510000000000009E-2</v>
      </c>
      <c r="Q81" s="23" t="s">
        <v>265</v>
      </c>
      <c r="R81" s="23" t="s">
        <v>265</v>
      </c>
      <c r="S81" s="68">
        <f t="shared" si="27"/>
        <v>7.7510000000000009E-2</v>
      </c>
      <c r="T81" s="33">
        <v>0.12</v>
      </c>
      <c r="V81" s="24">
        <v>0.17618</v>
      </c>
      <c r="W81" s="23" t="s">
        <v>265</v>
      </c>
      <c r="X81" s="23" t="s">
        <v>265</v>
      </c>
      <c r="Y81" s="68">
        <f t="shared" si="29"/>
        <v>0.17618</v>
      </c>
      <c r="Z81" s="33">
        <v>0.12</v>
      </c>
      <c r="AB81" s="24">
        <v>0.10878</v>
      </c>
      <c r="AC81" s="23" t="s">
        <v>265</v>
      </c>
      <c r="AD81" s="23" t="s">
        <v>265</v>
      </c>
      <c r="AE81" s="24">
        <f t="shared" si="30"/>
        <v>0.10878</v>
      </c>
      <c r="AF81" s="24">
        <f t="shared" si="39"/>
        <v>5.5477800000000001E-2</v>
      </c>
      <c r="AG81" s="74">
        <v>0.2</v>
      </c>
      <c r="AI81" s="24">
        <v>2.78</v>
      </c>
      <c r="AJ81" s="23" t="s">
        <v>265</v>
      </c>
      <c r="AK81" s="23" t="s">
        <v>265</v>
      </c>
      <c r="AL81" s="68">
        <f t="shared" si="31"/>
        <v>2.78</v>
      </c>
      <c r="AM81" s="74">
        <v>0.2</v>
      </c>
      <c r="AO81" s="24">
        <v>7.8099999999999992E-3</v>
      </c>
      <c r="AP81" s="23" t="s">
        <v>265</v>
      </c>
      <c r="AQ81" s="23" t="s">
        <v>265</v>
      </c>
      <c r="AR81" s="68">
        <f t="shared" si="32"/>
        <v>7.8099999999999992E-3</v>
      </c>
      <c r="AS81" s="74">
        <v>0.2</v>
      </c>
      <c r="AU81" s="68">
        <v>1.5300000000000001E-2</v>
      </c>
      <c r="AV81" s="23" t="s">
        <v>265</v>
      </c>
      <c r="AW81" s="23" t="s">
        <v>265</v>
      </c>
      <c r="AX81" s="68">
        <f t="shared" si="33"/>
        <v>1.5300000000000001E-2</v>
      </c>
      <c r="AY81" s="74">
        <v>0.12</v>
      </c>
      <c r="BA81" s="68">
        <v>2.9250000000000002E-2</v>
      </c>
      <c r="BB81" s="23" t="s">
        <v>265</v>
      </c>
      <c r="BC81" s="23" t="s">
        <v>265</v>
      </c>
      <c r="BD81" s="68">
        <f t="shared" si="34"/>
        <v>2.9250000000000002E-2</v>
      </c>
      <c r="BE81" s="74">
        <v>0.12</v>
      </c>
      <c r="BG81" s="26">
        <v>4.1600000000000005E-3</v>
      </c>
      <c r="BH81" s="23" t="s">
        <v>265</v>
      </c>
      <c r="BI81" s="23" t="s">
        <v>265</v>
      </c>
      <c r="BJ81" s="26">
        <f t="shared" si="35"/>
        <v>4.1600000000000005E-3</v>
      </c>
      <c r="BK81" s="19"/>
      <c r="BM81" s="26">
        <v>4.1600000000000005E-3</v>
      </c>
      <c r="BN81" s="23" t="s">
        <v>265</v>
      </c>
      <c r="BO81" s="23" t="s">
        <v>265</v>
      </c>
      <c r="BP81" s="26">
        <f t="shared" si="36"/>
        <v>4.1600000000000005E-3</v>
      </c>
      <c r="BQ81" s="74">
        <v>0.2</v>
      </c>
      <c r="BS81" s="23" t="s">
        <v>265</v>
      </c>
      <c r="BT81" s="23" t="s">
        <v>265</v>
      </c>
      <c r="BU81" s="23" t="s">
        <v>265</v>
      </c>
      <c r="BV81" s="68">
        <f t="shared" si="41"/>
        <v>0</v>
      </c>
      <c r="BW81" s="23" t="s">
        <v>106</v>
      </c>
      <c r="BY81" s="23" t="s">
        <v>265</v>
      </c>
      <c r="BZ81" s="23" t="s">
        <v>265</v>
      </c>
      <c r="CA81" s="23" t="s">
        <v>265</v>
      </c>
      <c r="CB81" s="23">
        <f t="shared" si="37"/>
        <v>0</v>
      </c>
      <c r="CC81" s="74">
        <v>0.05</v>
      </c>
      <c r="CE81" s="23" t="s">
        <v>265</v>
      </c>
      <c r="CF81" s="23" t="s">
        <v>265</v>
      </c>
      <c r="CG81" s="23" t="s">
        <v>265</v>
      </c>
      <c r="CH81" s="23">
        <f t="shared" si="38"/>
        <v>0</v>
      </c>
      <c r="CI81" s="74">
        <v>0.05</v>
      </c>
    </row>
    <row r="82" spans="1:87" ht="14.25" thickTop="1" thickBot="1" x14ac:dyDescent="0.25">
      <c r="A82" s="309"/>
      <c r="B82" s="196">
        <v>39814</v>
      </c>
      <c r="C82" s="196">
        <v>39872</v>
      </c>
      <c r="D82" s="24">
        <v>0.51895000000000002</v>
      </c>
      <c r="E82" s="68">
        <v>6.4000000000000001E-2</v>
      </c>
      <c r="F82" s="23" t="s">
        <v>265</v>
      </c>
      <c r="G82" s="68">
        <f t="shared" si="40"/>
        <v>0.58295000000000008</v>
      </c>
      <c r="H82" s="39">
        <v>0.2</v>
      </c>
      <c r="I82" s="37"/>
      <c r="J82" s="24">
        <v>0.27840999999999999</v>
      </c>
      <c r="K82" s="68">
        <v>8.5999999999999993E-2</v>
      </c>
      <c r="L82" s="68" t="s">
        <v>265</v>
      </c>
      <c r="M82" s="68">
        <f t="shared" si="28"/>
        <v>0.36441000000000001</v>
      </c>
      <c r="N82" s="39">
        <v>0.2</v>
      </c>
      <c r="O82" s="61"/>
      <c r="P82" s="24">
        <v>7.7510000000000009E-2</v>
      </c>
      <c r="Q82" s="23" t="s">
        <v>265</v>
      </c>
      <c r="R82" s="23" t="s">
        <v>265</v>
      </c>
      <c r="S82" s="68">
        <f t="shared" si="27"/>
        <v>7.7510000000000009E-2</v>
      </c>
      <c r="T82" s="33">
        <v>0.12</v>
      </c>
      <c r="U82" s="51"/>
      <c r="V82" s="24">
        <v>0.17618</v>
      </c>
      <c r="W82" s="23" t="s">
        <v>265</v>
      </c>
      <c r="X82" s="23" t="s">
        <v>265</v>
      </c>
      <c r="Y82" s="68">
        <f t="shared" si="29"/>
        <v>0.17618</v>
      </c>
      <c r="Z82" s="33">
        <v>0.12</v>
      </c>
      <c r="AA82" s="51"/>
      <c r="AB82" s="24">
        <v>0.10878</v>
      </c>
      <c r="AC82" s="23" t="s">
        <v>265</v>
      </c>
      <c r="AD82" s="23" t="s">
        <v>265</v>
      </c>
      <c r="AE82" s="24">
        <f t="shared" si="30"/>
        <v>0.10878</v>
      </c>
      <c r="AF82" s="24">
        <f t="shared" si="39"/>
        <v>5.5477800000000001E-2</v>
      </c>
      <c r="AG82" s="74">
        <v>0.2</v>
      </c>
      <c r="AH82" s="47"/>
      <c r="AI82" s="24">
        <v>2.78</v>
      </c>
      <c r="AJ82" s="23" t="s">
        <v>265</v>
      </c>
      <c r="AK82" s="23" t="s">
        <v>265</v>
      </c>
      <c r="AL82" s="68">
        <f t="shared" si="31"/>
        <v>2.78</v>
      </c>
      <c r="AM82" s="74">
        <v>0.2</v>
      </c>
      <c r="AN82" s="51"/>
      <c r="AO82" s="24">
        <v>7.8099999999999992E-3</v>
      </c>
      <c r="AP82" s="23" t="s">
        <v>265</v>
      </c>
      <c r="AQ82" s="23" t="s">
        <v>265</v>
      </c>
      <c r="AR82" s="68">
        <f t="shared" si="32"/>
        <v>7.8099999999999992E-3</v>
      </c>
      <c r="AS82" s="74">
        <v>0.2</v>
      </c>
      <c r="AT82" s="47"/>
      <c r="AU82" s="68">
        <v>1.5300000000000001E-2</v>
      </c>
      <c r="AV82" s="23" t="s">
        <v>265</v>
      </c>
      <c r="AW82" s="23" t="s">
        <v>265</v>
      </c>
      <c r="AX82" s="68">
        <f t="shared" si="33"/>
        <v>1.5300000000000001E-2</v>
      </c>
      <c r="AY82" s="74">
        <v>0.12</v>
      </c>
      <c r="AZ82" s="51"/>
      <c r="BA82" s="68">
        <v>2.9250000000000002E-2</v>
      </c>
      <c r="BB82" s="23" t="s">
        <v>265</v>
      </c>
      <c r="BC82" s="23" t="s">
        <v>265</v>
      </c>
      <c r="BD82" s="68">
        <f t="shared" si="34"/>
        <v>2.9250000000000002E-2</v>
      </c>
      <c r="BE82" s="74">
        <v>0.12</v>
      </c>
      <c r="BF82" s="51"/>
      <c r="BG82" s="23" t="s">
        <v>265</v>
      </c>
      <c r="BH82" s="23" t="s">
        <v>265</v>
      </c>
      <c r="BI82" s="23" t="s">
        <v>265</v>
      </c>
      <c r="BJ82" s="68">
        <f t="shared" si="35"/>
        <v>0</v>
      </c>
      <c r="BK82" s="19"/>
      <c r="BL82" s="46"/>
      <c r="BM82" s="24">
        <v>4.1600000000000005E-3</v>
      </c>
      <c r="BN82" s="23" t="s">
        <v>265</v>
      </c>
      <c r="BO82" s="23" t="s">
        <v>265</v>
      </c>
      <c r="BP82" s="68">
        <f t="shared" si="36"/>
        <v>4.1600000000000005E-3</v>
      </c>
      <c r="BQ82" s="74">
        <v>0.2</v>
      </c>
      <c r="BR82" s="47"/>
      <c r="BS82" s="23" t="s">
        <v>265</v>
      </c>
      <c r="BT82" s="23" t="s">
        <v>265</v>
      </c>
      <c r="BU82" s="23" t="s">
        <v>265</v>
      </c>
      <c r="BV82" s="68">
        <f t="shared" si="41"/>
        <v>0</v>
      </c>
      <c r="BW82" s="23" t="s">
        <v>106</v>
      </c>
      <c r="BX82" s="43"/>
      <c r="BY82" s="23" t="s">
        <v>265</v>
      </c>
      <c r="BZ82" s="23" t="s">
        <v>265</v>
      </c>
      <c r="CA82" s="23" t="s">
        <v>265</v>
      </c>
      <c r="CB82" s="23">
        <f t="shared" si="37"/>
        <v>0</v>
      </c>
      <c r="CC82" s="74">
        <v>0.05</v>
      </c>
      <c r="CD82" s="43"/>
      <c r="CE82" s="23" t="s">
        <v>265</v>
      </c>
      <c r="CF82" s="23" t="s">
        <v>265</v>
      </c>
      <c r="CG82" s="23" t="s">
        <v>265</v>
      </c>
      <c r="CH82" s="23">
        <f t="shared" si="38"/>
        <v>0</v>
      </c>
      <c r="CI82" s="74">
        <v>0.05</v>
      </c>
    </row>
    <row r="83" spans="1:87" ht="14.25" thickTop="1" thickBot="1" x14ac:dyDescent="0.25">
      <c r="A83" s="309">
        <v>2008</v>
      </c>
      <c r="B83" s="196">
        <v>39630</v>
      </c>
      <c r="C83" s="196">
        <v>39813</v>
      </c>
      <c r="D83" s="24">
        <v>0.51895000000000002</v>
      </c>
      <c r="E83" s="68">
        <v>6.4000000000000001E-2</v>
      </c>
      <c r="F83" s="23" t="s">
        <v>265</v>
      </c>
      <c r="G83" s="68">
        <f t="shared" si="40"/>
        <v>0.58295000000000008</v>
      </c>
      <c r="H83" s="32">
        <v>0.2</v>
      </c>
      <c r="I83" s="37"/>
      <c r="J83" s="24">
        <v>0.27840999999999999</v>
      </c>
      <c r="K83" s="68">
        <v>8.5999999999999993E-2</v>
      </c>
      <c r="L83" s="68" t="s">
        <v>265</v>
      </c>
      <c r="M83" s="68">
        <f t="shared" si="28"/>
        <v>0.36441000000000001</v>
      </c>
      <c r="N83" s="32">
        <v>0.2</v>
      </c>
      <c r="O83" s="31"/>
      <c r="P83" s="24">
        <v>7.7510000000000009E-2</v>
      </c>
      <c r="Q83" s="23" t="s">
        <v>265</v>
      </c>
      <c r="R83" s="23" t="s">
        <v>265</v>
      </c>
      <c r="S83" s="68">
        <f t="shared" si="27"/>
        <v>7.7510000000000009E-2</v>
      </c>
      <c r="T83" s="33">
        <v>0.12</v>
      </c>
      <c r="U83" s="51"/>
      <c r="V83" s="24">
        <v>0.17618</v>
      </c>
      <c r="W83" s="23" t="s">
        <v>265</v>
      </c>
      <c r="X83" s="23" t="s">
        <v>265</v>
      </c>
      <c r="Y83" s="68">
        <f t="shared" si="29"/>
        <v>0.17618</v>
      </c>
      <c r="Z83" s="33">
        <v>0.12</v>
      </c>
      <c r="AA83" s="51"/>
      <c r="AB83" s="24">
        <v>0.10878</v>
      </c>
      <c r="AC83" s="23" t="s">
        <v>265</v>
      </c>
      <c r="AD83" s="23" t="s">
        <v>265</v>
      </c>
      <c r="AE83" s="24">
        <f t="shared" si="30"/>
        <v>0.10878</v>
      </c>
      <c r="AF83" s="24">
        <f t="shared" si="39"/>
        <v>5.5477800000000001E-2</v>
      </c>
      <c r="AG83" s="65">
        <v>0.2</v>
      </c>
      <c r="AH83" s="49"/>
      <c r="AI83" s="24">
        <v>2.78</v>
      </c>
      <c r="AJ83" s="23" t="s">
        <v>265</v>
      </c>
      <c r="AK83" s="23" t="s">
        <v>265</v>
      </c>
      <c r="AL83" s="68">
        <f t="shared" si="31"/>
        <v>2.78</v>
      </c>
      <c r="AM83" s="65">
        <v>0.2</v>
      </c>
      <c r="AN83" s="51"/>
      <c r="AO83" s="24">
        <v>7.8099999999999992E-3</v>
      </c>
      <c r="AP83" s="23" t="s">
        <v>265</v>
      </c>
      <c r="AQ83" s="23" t="s">
        <v>265</v>
      </c>
      <c r="AR83" s="68">
        <f t="shared" si="32"/>
        <v>7.8099999999999992E-3</v>
      </c>
      <c r="AS83" s="65">
        <v>0.2</v>
      </c>
      <c r="AT83" s="49"/>
      <c r="AU83" s="68">
        <v>1.5300000000000001E-2</v>
      </c>
      <c r="AV83" s="23" t="s">
        <v>265</v>
      </c>
      <c r="AW83" s="23" t="s">
        <v>265</v>
      </c>
      <c r="AX83" s="68">
        <f t="shared" si="33"/>
        <v>1.5300000000000001E-2</v>
      </c>
      <c r="AY83" s="74">
        <v>0.12</v>
      </c>
      <c r="AZ83" s="51"/>
      <c r="BA83" s="68">
        <v>2.9250000000000002E-2</v>
      </c>
      <c r="BB83" s="23" t="s">
        <v>265</v>
      </c>
      <c r="BC83" s="23" t="s">
        <v>265</v>
      </c>
      <c r="BD83" s="68">
        <f t="shared" si="34"/>
        <v>2.9250000000000002E-2</v>
      </c>
      <c r="BE83" s="74">
        <v>0.12</v>
      </c>
      <c r="BF83" s="51"/>
      <c r="BG83" s="23" t="s">
        <v>265</v>
      </c>
      <c r="BH83" s="23" t="s">
        <v>265</v>
      </c>
      <c r="BI83" s="23" t="s">
        <v>265</v>
      </c>
      <c r="BJ83" s="68">
        <f t="shared" si="35"/>
        <v>0</v>
      </c>
      <c r="BK83" s="19"/>
      <c r="BL83" s="46"/>
      <c r="BM83" s="24">
        <v>4.1600000000000005E-3</v>
      </c>
      <c r="BN83" s="23" t="s">
        <v>265</v>
      </c>
      <c r="BO83" s="23" t="s">
        <v>265</v>
      </c>
      <c r="BP83" s="68">
        <f t="shared" si="36"/>
        <v>4.1600000000000005E-3</v>
      </c>
      <c r="BQ83" s="65">
        <v>0.2</v>
      </c>
      <c r="BR83" s="49"/>
      <c r="BS83" s="23" t="s">
        <v>265</v>
      </c>
      <c r="BT83" s="23" t="s">
        <v>265</v>
      </c>
      <c r="BU83" s="23" t="s">
        <v>265</v>
      </c>
      <c r="BV83" s="68">
        <f t="shared" si="41"/>
        <v>0</v>
      </c>
      <c r="BW83" s="23" t="s">
        <v>106</v>
      </c>
      <c r="BX83" s="43"/>
      <c r="BY83" s="23" t="s">
        <v>265</v>
      </c>
      <c r="BZ83" s="23" t="s">
        <v>265</v>
      </c>
      <c r="CA83" s="23" t="s">
        <v>265</v>
      </c>
      <c r="CB83" s="23">
        <f t="shared" si="37"/>
        <v>0</v>
      </c>
      <c r="CC83" s="74">
        <v>0.05</v>
      </c>
      <c r="CD83" s="43"/>
      <c r="CE83" s="23" t="s">
        <v>265</v>
      </c>
      <c r="CF83" s="23" t="s">
        <v>265</v>
      </c>
      <c r="CG83" s="23" t="s">
        <v>265</v>
      </c>
      <c r="CH83" s="23">
        <f t="shared" si="38"/>
        <v>0</v>
      </c>
      <c r="CI83" s="74">
        <v>0.05</v>
      </c>
    </row>
    <row r="84" spans="1:87" ht="14.25" thickTop="1" thickBot="1" x14ac:dyDescent="0.25">
      <c r="A84" s="309"/>
      <c r="B84" s="196">
        <v>39457</v>
      </c>
      <c r="C84" s="196">
        <v>39629</v>
      </c>
      <c r="D84" s="24">
        <v>0.51895000000000002</v>
      </c>
      <c r="E84" s="68">
        <v>6.4000000000000001E-2</v>
      </c>
      <c r="F84" s="23" t="s">
        <v>265</v>
      </c>
      <c r="G84" s="68">
        <f t="shared" si="40"/>
        <v>0.58295000000000008</v>
      </c>
      <c r="H84" s="38">
        <v>0.21</v>
      </c>
      <c r="I84" s="37"/>
      <c r="J84" s="24">
        <v>0.27840999999999999</v>
      </c>
      <c r="K84" s="68">
        <v>8.5999999999999993E-2</v>
      </c>
      <c r="L84" s="68" t="s">
        <v>265</v>
      </c>
      <c r="M84" s="68">
        <f t="shared" si="28"/>
        <v>0.36441000000000001</v>
      </c>
      <c r="N84" s="38">
        <v>0.21</v>
      </c>
      <c r="O84" s="62"/>
      <c r="P84" s="24">
        <v>7.7510000000000009E-2</v>
      </c>
      <c r="Q84" s="23" t="s">
        <v>265</v>
      </c>
      <c r="R84" s="23" t="s">
        <v>265</v>
      </c>
      <c r="S84" s="68">
        <f t="shared" si="27"/>
        <v>7.7510000000000009E-2</v>
      </c>
      <c r="T84" s="33">
        <v>0.12</v>
      </c>
      <c r="U84" s="51"/>
      <c r="V84" s="26">
        <v>0.17618</v>
      </c>
      <c r="W84" s="23" t="s">
        <v>265</v>
      </c>
      <c r="X84" s="23" t="s">
        <v>265</v>
      </c>
      <c r="Y84" s="25">
        <f t="shared" si="29"/>
        <v>0.17618</v>
      </c>
      <c r="Z84" s="33">
        <v>0.12</v>
      </c>
      <c r="AA84" s="29"/>
      <c r="AB84" s="24">
        <v>0.10878</v>
      </c>
      <c r="AC84" s="23" t="s">
        <v>265</v>
      </c>
      <c r="AD84" s="23" t="s">
        <v>265</v>
      </c>
      <c r="AE84" s="24">
        <f t="shared" si="30"/>
        <v>0.10878</v>
      </c>
      <c r="AF84" s="24">
        <f t="shared" si="39"/>
        <v>5.5477800000000001E-2</v>
      </c>
      <c r="AG84" s="74">
        <v>0.21</v>
      </c>
      <c r="AH84" s="51"/>
      <c r="AI84" s="24">
        <v>2.78</v>
      </c>
      <c r="AJ84" s="23" t="s">
        <v>265</v>
      </c>
      <c r="AK84" s="23" t="s">
        <v>265</v>
      </c>
      <c r="AL84" s="68">
        <f t="shared" si="31"/>
        <v>2.78</v>
      </c>
      <c r="AM84" s="74">
        <v>0.21</v>
      </c>
      <c r="AN84" s="51"/>
      <c r="AO84" s="24">
        <v>7.8099999999999992E-3</v>
      </c>
      <c r="AP84" s="23" t="s">
        <v>265</v>
      </c>
      <c r="AQ84" s="23" t="s">
        <v>265</v>
      </c>
      <c r="AR84" s="68">
        <f t="shared" si="32"/>
        <v>7.8099999999999992E-3</v>
      </c>
      <c r="AS84" s="74">
        <v>0.21</v>
      </c>
      <c r="AT84" s="51"/>
      <c r="AU84" s="68">
        <v>1.5300000000000001E-2</v>
      </c>
      <c r="AV84" s="23" t="s">
        <v>265</v>
      </c>
      <c r="AW84" s="23" t="s">
        <v>265</v>
      </c>
      <c r="AX84" s="68">
        <f t="shared" si="33"/>
        <v>1.5300000000000001E-2</v>
      </c>
      <c r="AY84" s="74">
        <v>0.12</v>
      </c>
      <c r="AZ84" s="51"/>
      <c r="BA84" s="68">
        <v>2.9250000000000002E-2</v>
      </c>
      <c r="BB84" s="23" t="s">
        <v>265</v>
      </c>
      <c r="BC84" s="23" t="s">
        <v>265</v>
      </c>
      <c r="BD84" s="68">
        <f t="shared" si="34"/>
        <v>2.9250000000000002E-2</v>
      </c>
      <c r="BE84" s="74">
        <v>0.12</v>
      </c>
      <c r="BF84" s="51"/>
      <c r="BG84" s="23" t="s">
        <v>265</v>
      </c>
      <c r="BH84" s="23" t="s">
        <v>265</v>
      </c>
      <c r="BI84" s="23" t="s">
        <v>265</v>
      </c>
      <c r="BJ84" s="68">
        <f t="shared" si="35"/>
        <v>0</v>
      </c>
      <c r="BK84" s="19"/>
      <c r="BL84" s="46"/>
      <c r="BM84" s="24">
        <v>4.1600000000000005E-3</v>
      </c>
      <c r="BN84" s="23" t="s">
        <v>265</v>
      </c>
      <c r="BO84" s="23" t="s">
        <v>265</v>
      </c>
      <c r="BP84" s="68">
        <f t="shared" si="36"/>
        <v>4.1600000000000005E-3</v>
      </c>
      <c r="BQ84" s="74">
        <v>0.21</v>
      </c>
      <c r="BR84" s="51"/>
      <c r="BS84" s="23" t="s">
        <v>265</v>
      </c>
      <c r="BT84" s="23" t="s">
        <v>265</v>
      </c>
      <c r="BU84" s="23" t="s">
        <v>265</v>
      </c>
      <c r="BV84" s="68">
        <f t="shared" si="41"/>
        <v>0</v>
      </c>
      <c r="BW84" s="23" t="s">
        <v>106</v>
      </c>
      <c r="BX84" s="43"/>
      <c r="BY84" s="23" t="s">
        <v>265</v>
      </c>
      <c r="BZ84" s="23" t="s">
        <v>265</v>
      </c>
      <c r="CA84" s="23" t="s">
        <v>265</v>
      </c>
      <c r="CB84" s="23">
        <f t="shared" si="37"/>
        <v>0</v>
      </c>
      <c r="CC84" s="74">
        <v>0.05</v>
      </c>
      <c r="CD84" s="43"/>
      <c r="CE84" s="23" t="s">
        <v>265</v>
      </c>
      <c r="CF84" s="23" t="s">
        <v>265</v>
      </c>
      <c r="CG84" s="23" t="s">
        <v>265</v>
      </c>
      <c r="CH84" s="23">
        <f t="shared" si="38"/>
        <v>0</v>
      </c>
      <c r="CI84" s="74">
        <v>0.05</v>
      </c>
    </row>
    <row r="85" spans="1:87" ht="14.25" thickTop="1" thickBot="1" x14ac:dyDescent="0.25">
      <c r="A85" s="309"/>
      <c r="B85" s="196">
        <v>39448</v>
      </c>
      <c r="C85" s="196">
        <v>39456</v>
      </c>
      <c r="D85" s="25">
        <v>0.51895000000000002</v>
      </c>
      <c r="E85" s="25">
        <v>6.4000000000000001E-2</v>
      </c>
      <c r="F85" s="23" t="s">
        <v>265</v>
      </c>
      <c r="G85" s="68">
        <f t="shared" si="40"/>
        <v>0.58295000000000008</v>
      </c>
      <c r="H85" s="38">
        <v>0.21</v>
      </c>
      <c r="I85" s="37"/>
      <c r="J85" s="25">
        <v>0.27840999999999999</v>
      </c>
      <c r="K85" s="25">
        <v>8.5999999999999993E-2</v>
      </c>
      <c r="L85" s="68" t="s">
        <v>265</v>
      </c>
      <c r="M85" s="68">
        <f t="shared" si="28"/>
        <v>0.36441000000000001</v>
      </c>
      <c r="N85" s="38">
        <v>0.21</v>
      </c>
      <c r="O85" s="62"/>
      <c r="P85" s="24">
        <v>7.7510000000000009E-2</v>
      </c>
      <c r="Q85" s="23" t="s">
        <v>265</v>
      </c>
      <c r="R85" s="23" t="s">
        <v>265</v>
      </c>
      <c r="S85" s="68">
        <f t="shared" si="27"/>
        <v>7.7510000000000009E-2</v>
      </c>
      <c r="T85" s="33">
        <v>0.12</v>
      </c>
      <c r="U85" s="51"/>
      <c r="V85" s="24">
        <v>0.13719999999999999</v>
      </c>
      <c r="W85" s="23" t="s">
        <v>265</v>
      </c>
      <c r="X85" s="23" t="s">
        <v>265</v>
      </c>
      <c r="Y85" s="68">
        <f t="shared" si="29"/>
        <v>0.13719999999999999</v>
      </c>
      <c r="Z85" s="33">
        <v>0.12</v>
      </c>
      <c r="AA85" s="29"/>
      <c r="AB85" s="25">
        <v>0.10878</v>
      </c>
      <c r="AC85" s="23" t="s">
        <v>265</v>
      </c>
      <c r="AD85" s="23" t="s">
        <v>265</v>
      </c>
      <c r="AE85" s="25">
        <f t="shared" si="30"/>
        <v>0.10878</v>
      </c>
      <c r="AF85" s="25">
        <f t="shared" si="39"/>
        <v>5.5477800000000001E-2</v>
      </c>
      <c r="AG85" s="74">
        <v>0.21</v>
      </c>
      <c r="AH85" s="51"/>
      <c r="AI85" s="25">
        <v>2.78</v>
      </c>
      <c r="AJ85" s="23" t="s">
        <v>265</v>
      </c>
      <c r="AK85" s="23" t="s">
        <v>265</v>
      </c>
      <c r="AL85" s="26">
        <f t="shared" si="31"/>
        <v>2.78</v>
      </c>
      <c r="AM85" s="74">
        <v>0.21</v>
      </c>
      <c r="AN85" s="51"/>
      <c r="AO85" s="24">
        <v>7.8099999999999992E-3</v>
      </c>
      <c r="AP85" s="23" t="s">
        <v>265</v>
      </c>
      <c r="AQ85" s="23" t="s">
        <v>265</v>
      </c>
      <c r="AR85" s="68">
        <f t="shared" si="32"/>
        <v>7.8099999999999992E-3</v>
      </c>
      <c r="AS85" s="74">
        <v>0.21</v>
      </c>
      <c r="AT85" s="51"/>
      <c r="AU85" s="68">
        <v>1.5300000000000001E-2</v>
      </c>
      <c r="AV85" s="23" t="s">
        <v>265</v>
      </c>
      <c r="AW85" s="23" t="s">
        <v>265</v>
      </c>
      <c r="AX85" s="68">
        <f t="shared" si="33"/>
        <v>1.5300000000000001E-2</v>
      </c>
      <c r="AY85" s="74">
        <v>0.12</v>
      </c>
      <c r="AZ85" s="51"/>
      <c r="BA85" s="68">
        <v>2.9250000000000002E-2</v>
      </c>
      <c r="BB85" s="23" t="s">
        <v>265</v>
      </c>
      <c r="BC85" s="23" t="s">
        <v>265</v>
      </c>
      <c r="BD85" s="68">
        <f t="shared" si="34"/>
        <v>2.9250000000000002E-2</v>
      </c>
      <c r="BE85" s="74">
        <v>0.12</v>
      </c>
      <c r="BF85" s="51"/>
      <c r="BG85" s="23" t="s">
        <v>265</v>
      </c>
      <c r="BH85" s="23" t="s">
        <v>265</v>
      </c>
      <c r="BI85" s="23" t="s">
        <v>265</v>
      </c>
      <c r="BJ85" s="68">
        <f t="shared" si="35"/>
        <v>0</v>
      </c>
      <c r="BK85" s="19"/>
      <c r="BL85" s="46"/>
      <c r="BM85" s="24">
        <v>4.1600000000000005E-3</v>
      </c>
      <c r="BN85" s="23" t="s">
        <v>265</v>
      </c>
      <c r="BO85" s="23" t="s">
        <v>265</v>
      </c>
      <c r="BP85" s="68">
        <f t="shared" si="36"/>
        <v>4.1600000000000005E-3</v>
      </c>
      <c r="BQ85" s="74">
        <v>0.21</v>
      </c>
      <c r="BR85" s="51"/>
      <c r="BS85" s="23" t="s">
        <v>265</v>
      </c>
      <c r="BT85" s="23" t="s">
        <v>265</v>
      </c>
      <c r="BU85" s="23" t="s">
        <v>265</v>
      </c>
      <c r="BV85" s="68">
        <f t="shared" si="41"/>
        <v>0</v>
      </c>
      <c r="BW85" s="23" t="s">
        <v>106</v>
      </c>
      <c r="BX85" s="43"/>
      <c r="BY85" s="23" t="s">
        <v>265</v>
      </c>
      <c r="BZ85" s="23" t="s">
        <v>265</v>
      </c>
      <c r="CA85" s="23" t="s">
        <v>265</v>
      </c>
      <c r="CB85" s="23">
        <f t="shared" si="37"/>
        <v>0</v>
      </c>
      <c r="CC85" s="74">
        <v>0.05</v>
      </c>
      <c r="CD85" s="43"/>
      <c r="CE85" s="23" t="s">
        <v>265</v>
      </c>
      <c r="CF85" s="23" t="s">
        <v>265</v>
      </c>
      <c r="CG85" s="23" t="s">
        <v>265</v>
      </c>
      <c r="CH85" s="23">
        <f t="shared" si="38"/>
        <v>0</v>
      </c>
      <c r="CI85" s="74">
        <v>0.05</v>
      </c>
    </row>
    <row r="86" spans="1:87" ht="14.25" thickTop="1" thickBot="1" x14ac:dyDescent="0.25">
      <c r="A86" s="309">
        <v>2007</v>
      </c>
      <c r="B86" s="196">
        <v>39136</v>
      </c>
      <c r="C86" s="196">
        <v>39447</v>
      </c>
      <c r="D86" s="24">
        <v>0.58294999999999997</v>
      </c>
      <c r="E86" s="23" t="s">
        <v>265</v>
      </c>
      <c r="F86" s="23" t="s">
        <v>265</v>
      </c>
      <c r="G86" s="68">
        <f t="shared" si="40"/>
        <v>0.58294999999999997</v>
      </c>
      <c r="H86" s="38">
        <v>0.21</v>
      </c>
      <c r="I86" s="37"/>
      <c r="J86" s="24">
        <v>0.36441000000000001</v>
      </c>
      <c r="K86" s="68" t="s">
        <v>265</v>
      </c>
      <c r="L86" s="68" t="s">
        <v>265</v>
      </c>
      <c r="M86" s="68">
        <f t="shared" si="28"/>
        <v>0.36441000000000001</v>
      </c>
      <c r="N86" s="38">
        <v>0.21</v>
      </c>
      <c r="O86" s="62"/>
      <c r="P86" s="24">
        <v>7.7510000000000009E-2</v>
      </c>
      <c r="Q86" s="23" t="s">
        <v>265</v>
      </c>
      <c r="R86" s="23" t="s">
        <v>265</v>
      </c>
      <c r="S86" s="68">
        <f t="shared" si="27"/>
        <v>7.7510000000000009E-2</v>
      </c>
      <c r="T86" s="33">
        <v>0.12</v>
      </c>
      <c r="U86" s="51"/>
      <c r="V86" s="26">
        <v>0.13719999999999999</v>
      </c>
      <c r="W86" s="23" t="s">
        <v>265</v>
      </c>
      <c r="X86" s="23" t="s">
        <v>265</v>
      </c>
      <c r="Y86" s="25">
        <f t="shared" si="29"/>
        <v>0.13719999999999999</v>
      </c>
      <c r="Z86" s="33">
        <v>0.12</v>
      </c>
      <c r="AA86" s="29"/>
      <c r="AB86" s="24">
        <v>0.10654000000000001</v>
      </c>
      <c r="AC86" s="23" t="s">
        <v>265</v>
      </c>
      <c r="AD86" s="23" t="s">
        <v>265</v>
      </c>
      <c r="AE86" s="24">
        <f t="shared" si="30"/>
        <v>0.10654000000000001</v>
      </c>
      <c r="AF86" s="24">
        <f t="shared" si="39"/>
        <v>5.4335400000000006E-2</v>
      </c>
      <c r="AG86" s="74">
        <v>0.21</v>
      </c>
      <c r="AH86" s="51"/>
      <c r="AI86" s="24">
        <v>2.72</v>
      </c>
      <c r="AJ86" s="23" t="s">
        <v>265</v>
      </c>
      <c r="AK86" s="23" t="s">
        <v>265</v>
      </c>
      <c r="AL86" s="68">
        <f t="shared" si="31"/>
        <v>2.72</v>
      </c>
      <c r="AM86" s="74">
        <v>0.21</v>
      </c>
      <c r="AN86" s="51"/>
      <c r="AO86" s="24">
        <v>7.8100000000000001E-3</v>
      </c>
      <c r="AP86" s="23" t="s">
        <v>265</v>
      </c>
      <c r="AQ86" s="23" t="s">
        <v>265</v>
      </c>
      <c r="AR86" s="68">
        <f t="shared" si="32"/>
        <v>7.8100000000000001E-3</v>
      </c>
      <c r="AS86" s="74">
        <v>0.21</v>
      </c>
      <c r="AT86" s="51"/>
      <c r="AU86" s="68">
        <v>1.5300000000000001E-2</v>
      </c>
      <c r="AV86" s="23" t="s">
        <v>265</v>
      </c>
      <c r="AW86" s="23" t="s">
        <v>265</v>
      </c>
      <c r="AX86" s="68">
        <f t="shared" si="33"/>
        <v>1.5300000000000001E-2</v>
      </c>
      <c r="AY86" s="74">
        <v>0.12</v>
      </c>
      <c r="AZ86" s="51"/>
      <c r="BA86" s="68">
        <v>2.9250000000000002E-2</v>
      </c>
      <c r="BB86" s="23" t="s">
        <v>265</v>
      </c>
      <c r="BC86" s="23" t="s">
        <v>265</v>
      </c>
      <c r="BD86" s="68">
        <f t="shared" si="34"/>
        <v>2.9250000000000002E-2</v>
      </c>
      <c r="BE86" s="74">
        <v>0.12</v>
      </c>
      <c r="BF86" s="51"/>
      <c r="BG86" s="23" t="s">
        <v>265</v>
      </c>
      <c r="BH86" s="23" t="s">
        <v>265</v>
      </c>
      <c r="BI86" s="23" t="s">
        <v>265</v>
      </c>
      <c r="BJ86" s="68">
        <f t="shared" si="35"/>
        <v>0</v>
      </c>
      <c r="BK86" s="19"/>
      <c r="BL86" s="46"/>
      <c r="BM86" s="24">
        <v>4.1600000000000005E-3</v>
      </c>
      <c r="BN86" s="23" t="s">
        <v>265</v>
      </c>
      <c r="BO86" s="23" t="s">
        <v>265</v>
      </c>
      <c r="BP86" s="68">
        <f t="shared" si="36"/>
        <v>4.1600000000000005E-3</v>
      </c>
      <c r="BQ86" s="74">
        <v>0.21</v>
      </c>
      <c r="BR86" s="51"/>
      <c r="BS86" s="23" t="s">
        <v>265</v>
      </c>
      <c r="BT86" s="23" t="s">
        <v>265</v>
      </c>
      <c r="BU86" s="23" t="s">
        <v>265</v>
      </c>
      <c r="BV86" s="68">
        <f t="shared" si="41"/>
        <v>0</v>
      </c>
      <c r="BW86" s="23" t="s">
        <v>106</v>
      </c>
      <c r="BX86" s="43"/>
      <c r="BY86" s="23" t="s">
        <v>265</v>
      </c>
      <c r="BZ86" s="23" t="s">
        <v>265</v>
      </c>
      <c r="CA86" s="23" t="s">
        <v>265</v>
      </c>
      <c r="CB86" s="23">
        <f t="shared" si="37"/>
        <v>0</v>
      </c>
      <c r="CC86" s="74">
        <v>0.05</v>
      </c>
      <c r="CD86" s="43"/>
      <c r="CE86" s="23" t="s">
        <v>265</v>
      </c>
      <c r="CF86" s="23" t="s">
        <v>265</v>
      </c>
      <c r="CG86" s="23" t="s">
        <v>265</v>
      </c>
      <c r="CH86" s="23">
        <f t="shared" si="38"/>
        <v>0</v>
      </c>
      <c r="CI86" s="74">
        <v>0.05</v>
      </c>
    </row>
    <row r="87" spans="1:87" ht="14.25" thickTop="1" thickBot="1" x14ac:dyDescent="0.25">
      <c r="A87" s="309"/>
      <c r="B87" s="196">
        <v>39090</v>
      </c>
      <c r="C87" s="196">
        <v>39135</v>
      </c>
      <c r="D87" s="25">
        <v>0.58294999999999997</v>
      </c>
      <c r="E87" s="23" t="s">
        <v>265</v>
      </c>
      <c r="F87" s="23" t="s">
        <v>265</v>
      </c>
      <c r="G87" s="26">
        <f t="shared" si="40"/>
        <v>0.58294999999999997</v>
      </c>
      <c r="H87" s="38">
        <v>0.21</v>
      </c>
      <c r="I87" s="37"/>
      <c r="J87" s="25">
        <v>0.36441000000000001</v>
      </c>
      <c r="K87" s="68" t="s">
        <v>265</v>
      </c>
      <c r="L87" s="68" t="s">
        <v>265</v>
      </c>
      <c r="M87" s="26">
        <f t="shared" si="28"/>
        <v>0.36441000000000001</v>
      </c>
      <c r="N87" s="38">
        <v>0.21</v>
      </c>
      <c r="O87" s="62"/>
      <c r="P87" s="24">
        <v>7.7510000000000009E-2</v>
      </c>
      <c r="Q87" s="23" t="s">
        <v>265</v>
      </c>
      <c r="R87" s="23" t="s">
        <v>265</v>
      </c>
      <c r="S87" s="68">
        <f t="shared" si="27"/>
        <v>7.7510000000000009E-2</v>
      </c>
      <c r="T87" s="33">
        <v>0.12</v>
      </c>
      <c r="U87" s="29"/>
      <c r="V87" s="24">
        <v>9.1439999999999994E-2</v>
      </c>
      <c r="W87" s="23" t="s">
        <v>265</v>
      </c>
      <c r="X87" s="23" t="s">
        <v>265</v>
      </c>
      <c r="Y87" s="68">
        <f t="shared" si="29"/>
        <v>9.1439999999999994E-2</v>
      </c>
      <c r="Z87" s="33">
        <v>0.12</v>
      </c>
      <c r="AA87" s="29"/>
      <c r="AB87" s="24">
        <v>0.10654000000000001</v>
      </c>
      <c r="AC87" s="23" t="s">
        <v>265</v>
      </c>
      <c r="AD87" s="23" t="s">
        <v>265</v>
      </c>
      <c r="AE87" s="24">
        <f t="shared" si="30"/>
        <v>0.10654000000000001</v>
      </c>
      <c r="AF87" s="24">
        <f t="shared" si="39"/>
        <v>5.4335400000000006E-2</v>
      </c>
      <c r="AG87" s="74">
        <v>0.21</v>
      </c>
      <c r="AH87" s="51"/>
      <c r="AI87" s="24">
        <v>2.72</v>
      </c>
      <c r="AJ87" s="23" t="s">
        <v>265</v>
      </c>
      <c r="AK87" s="23" t="s">
        <v>265</v>
      </c>
      <c r="AL87" s="68">
        <f t="shared" si="31"/>
        <v>2.72</v>
      </c>
      <c r="AM87" s="74">
        <v>0.21</v>
      </c>
      <c r="AN87" s="51"/>
      <c r="AO87" s="24">
        <v>7.8100000000000001E-3</v>
      </c>
      <c r="AP87" s="23" t="s">
        <v>265</v>
      </c>
      <c r="AQ87" s="23" t="s">
        <v>265</v>
      </c>
      <c r="AR87" s="68">
        <f t="shared" si="32"/>
        <v>7.8100000000000001E-3</v>
      </c>
      <c r="AS87" s="74">
        <v>0.21</v>
      </c>
      <c r="AT87" s="51"/>
      <c r="AU87" s="68">
        <v>1.5300000000000001E-2</v>
      </c>
      <c r="AV87" s="23" t="s">
        <v>265</v>
      </c>
      <c r="AW87" s="23" t="s">
        <v>265</v>
      </c>
      <c r="AX87" s="68">
        <f t="shared" si="33"/>
        <v>1.5300000000000001E-2</v>
      </c>
      <c r="AY87" s="74">
        <v>0.12</v>
      </c>
      <c r="AZ87" s="51"/>
      <c r="BA87" s="68">
        <v>2.9250000000000002E-2</v>
      </c>
      <c r="BB87" s="23" t="s">
        <v>265</v>
      </c>
      <c r="BC87" s="23" t="s">
        <v>265</v>
      </c>
      <c r="BD87" s="68">
        <f t="shared" si="34"/>
        <v>2.9250000000000002E-2</v>
      </c>
      <c r="BE87" s="74">
        <v>0.12</v>
      </c>
      <c r="BF87" s="51"/>
      <c r="BG87" s="23" t="s">
        <v>265</v>
      </c>
      <c r="BH87" s="23" t="s">
        <v>265</v>
      </c>
      <c r="BI87" s="23" t="s">
        <v>265</v>
      </c>
      <c r="BJ87" s="68">
        <f t="shared" si="35"/>
        <v>0</v>
      </c>
      <c r="BK87" s="19"/>
      <c r="BL87" s="46"/>
      <c r="BM87" s="24">
        <v>4.1600000000000005E-3</v>
      </c>
      <c r="BN87" s="23" t="s">
        <v>265</v>
      </c>
      <c r="BO87" s="23" t="s">
        <v>265</v>
      </c>
      <c r="BP87" s="68">
        <f t="shared" si="36"/>
        <v>4.1600000000000005E-3</v>
      </c>
      <c r="BQ87" s="74">
        <v>0.21</v>
      </c>
      <c r="BR87" s="51"/>
      <c r="BS87" s="23" t="s">
        <v>265</v>
      </c>
      <c r="BT87" s="23" t="s">
        <v>265</v>
      </c>
      <c r="BU87" s="23" t="s">
        <v>265</v>
      </c>
      <c r="BV87" s="68">
        <f t="shared" si="41"/>
        <v>0</v>
      </c>
      <c r="BW87" s="23" t="s">
        <v>106</v>
      </c>
      <c r="BX87" s="43"/>
      <c r="BY87" s="23" t="s">
        <v>265</v>
      </c>
      <c r="BZ87" s="23" t="s">
        <v>265</v>
      </c>
      <c r="CA87" s="23" t="s">
        <v>265</v>
      </c>
      <c r="CB87" s="23">
        <f t="shared" si="37"/>
        <v>0</v>
      </c>
      <c r="CC87" s="74">
        <v>0.05</v>
      </c>
      <c r="CD87" s="43"/>
      <c r="CE87" s="23" t="s">
        <v>265</v>
      </c>
      <c r="CF87" s="23" t="s">
        <v>265</v>
      </c>
      <c r="CG87" s="23" t="s">
        <v>265</v>
      </c>
      <c r="CH87" s="23">
        <f t="shared" si="38"/>
        <v>0</v>
      </c>
      <c r="CI87" s="74">
        <v>0.05</v>
      </c>
    </row>
    <row r="88" spans="1:87" ht="14.25" thickTop="1" thickBot="1" x14ac:dyDescent="0.25">
      <c r="A88" s="309"/>
      <c r="B88" s="196">
        <v>39083</v>
      </c>
      <c r="C88" s="196">
        <v>39089</v>
      </c>
      <c r="D88" s="24">
        <v>0.55794999999999995</v>
      </c>
      <c r="E88" s="23" t="s">
        <v>265</v>
      </c>
      <c r="F88" s="23" t="s">
        <v>265</v>
      </c>
      <c r="G88" s="68">
        <f t="shared" si="40"/>
        <v>0.55794999999999995</v>
      </c>
      <c r="H88" s="38">
        <v>0.21</v>
      </c>
      <c r="I88" s="37"/>
      <c r="J88" s="24">
        <v>0.33940999999999999</v>
      </c>
      <c r="K88" s="68" t="s">
        <v>265</v>
      </c>
      <c r="L88" s="68" t="s">
        <v>265</v>
      </c>
      <c r="M88" s="68">
        <f t="shared" si="28"/>
        <v>0.33940999999999999</v>
      </c>
      <c r="N88" s="38">
        <v>0.21</v>
      </c>
      <c r="O88" s="62"/>
      <c r="P88" s="24">
        <v>7.7510000000000009E-2</v>
      </c>
      <c r="Q88" s="23" t="s">
        <v>265</v>
      </c>
      <c r="R88" s="23" t="s">
        <v>265</v>
      </c>
      <c r="S88" s="68">
        <f t="shared" si="27"/>
        <v>7.7510000000000009E-2</v>
      </c>
      <c r="T88" s="33">
        <v>0.12</v>
      </c>
      <c r="U88" s="29"/>
      <c r="V88" s="24">
        <v>9.1439999999999994E-2</v>
      </c>
      <c r="W88" s="23" t="s">
        <v>265</v>
      </c>
      <c r="X88" s="23" t="s">
        <v>265</v>
      </c>
      <c r="Y88" s="68">
        <f t="shared" si="29"/>
        <v>9.1439999999999994E-2</v>
      </c>
      <c r="Z88" s="33">
        <v>0.12</v>
      </c>
      <c r="AA88" s="29"/>
      <c r="AB88" s="25">
        <v>0.10654000000000001</v>
      </c>
      <c r="AC88" s="23" t="s">
        <v>265</v>
      </c>
      <c r="AD88" s="23" t="s">
        <v>265</v>
      </c>
      <c r="AE88" s="25">
        <f t="shared" si="30"/>
        <v>0.10654000000000001</v>
      </c>
      <c r="AF88" s="25">
        <f t="shared" si="39"/>
        <v>5.4335400000000006E-2</v>
      </c>
      <c r="AG88" s="74">
        <v>0.21</v>
      </c>
      <c r="AH88" s="29"/>
      <c r="AI88" s="25">
        <v>2.72</v>
      </c>
      <c r="AJ88" s="23" t="s">
        <v>265</v>
      </c>
      <c r="AK88" s="23" t="s">
        <v>265</v>
      </c>
      <c r="AL88" s="26">
        <f t="shared" si="31"/>
        <v>2.72</v>
      </c>
      <c r="AM88" s="74">
        <v>0.21</v>
      </c>
      <c r="AN88" s="51"/>
      <c r="AO88" s="25">
        <v>7.8100000000000001E-3</v>
      </c>
      <c r="AP88" s="23" t="s">
        <v>265</v>
      </c>
      <c r="AQ88" s="23" t="s">
        <v>265</v>
      </c>
      <c r="AR88" s="25">
        <f t="shared" si="32"/>
        <v>7.8100000000000001E-3</v>
      </c>
      <c r="AS88" s="74">
        <v>0.21</v>
      </c>
      <c r="AT88" s="51"/>
      <c r="AU88" s="68">
        <v>1.5300000000000001E-2</v>
      </c>
      <c r="AV88" s="23" t="s">
        <v>265</v>
      </c>
      <c r="AW88" s="23" t="s">
        <v>265</v>
      </c>
      <c r="AX88" s="68">
        <f t="shared" si="33"/>
        <v>1.5300000000000001E-2</v>
      </c>
      <c r="AY88" s="74">
        <v>0.12</v>
      </c>
      <c r="AZ88" s="29"/>
      <c r="BA88" s="68">
        <v>2.9250000000000002E-2</v>
      </c>
      <c r="BB88" s="23" t="s">
        <v>265</v>
      </c>
      <c r="BC88" s="23" t="s">
        <v>265</v>
      </c>
      <c r="BD88" s="68">
        <f t="shared" si="34"/>
        <v>2.9250000000000002E-2</v>
      </c>
      <c r="BE88" s="74">
        <v>0.12</v>
      </c>
      <c r="BF88" s="29"/>
      <c r="BG88" s="23" t="s">
        <v>265</v>
      </c>
      <c r="BH88" s="23" t="s">
        <v>265</v>
      </c>
      <c r="BI88" s="23" t="s">
        <v>265</v>
      </c>
      <c r="BJ88" s="68">
        <f t="shared" si="35"/>
        <v>0</v>
      </c>
      <c r="BK88" s="19"/>
      <c r="BL88" s="46"/>
      <c r="BM88" s="26">
        <v>4.1600000000000005E-3</v>
      </c>
      <c r="BN88" s="23" t="s">
        <v>265</v>
      </c>
      <c r="BO88" s="23" t="s">
        <v>265</v>
      </c>
      <c r="BP88" s="26">
        <f t="shared" si="36"/>
        <v>4.1600000000000005E-3</v>
      </c>
      <c r="BQ88" s="74">
        <v>0.21</v>
      </c>
      <c r="BR88" s="43"/>
      <c r="BS88" s="23" t="s">
        <v>265</v>
      </c>
      <c r="BT88" s="23" t="s">
        <v>265</v>
      </c>
      <c r="BU88" s="23" t="s">
        <v>265</v>
      </c>
      <c r="BV88" s="68">
        <f t="shared" si="41"/>
        <v>0</v>
      </c>
      <c r="BW88" s="23" t="s">
        <v>106</v>
      </c>
      <c r="BX88" s="43"/>
      <c r="BY88" s="23" t="s">
        <v>265</v>
      </c>
      <c r="BZ88" s="23" t="s">
        <v>265</v>
      </c>
      <c r="CA88" s="23" t="s">
        <v>265</v>
      </c>
      <c r="CB88" s="23">
        <f t="shared" si="37"/>
        <v>0</v>
      </c>
      <c r="CC88" s="74">
        <v>0.05</v>
      </c>
      <c r="CD88" s="43"/>
      <c r="CE88" s="23" t="s">
        <v>265</v>
      </c>
      <c r="CF88" s="23" t="s">
        <v>265</v>
      </c>
      <c r="CG88" s="23" t="s">
        <v>265</v>
      </c>
      <c r="CH88" s="23">
        <f t="shared" si="38"/>
        <v>0</v>
      </c>
      <c r="CI88" s="74">
        <v>0.05</v>
      </c>
    </row>
    <row r="89" spans="1:87" ht="14.25" thickTop="1" thickBot="1" x14ac:dyDescent="0.25">
      <c r="A89" s="309">
        <v>2006</v>
      </c>
      <c r="B89" s="196">
        <v>38736</v>
      </c>
      <c r="C89" s="196">
        <v>39082</v>
      </c>
      <c r="D89" s="25">
        <v>0.55794999999999995</v>
      </c>
      <c r="E89" s="23" t="s">
        <v>265</v>
      </c>
      <c r="F89" s="23" t="s">
        <v>265</v>
      </c>
      <c r="G89" s="26">
        <f t="shared" si="40"/>
        <v>0.55794999999999995</v>
      </c>
      <c r="H89" s="38">
        <v>0.21</v>
      </c>
      <c r="I89" s="37"/>
      <c r="J89" s="25">
        <v>0.33940999999999999</v>
      </c>
      <c r="K89" s="68" t="s">
        <v>265</v>
      </c>
      <c r="L89" s="68" t="s">
        <v>265</v>
      </c>
      <c r="M89" s="26">
        <f t="shared" ref="M89:M95" si="57">IF(ISNUMBER(J89),J89,0)+IF(ISNUMBER(K89),K89,0)+IF(ISNUMBER(L89),L89,0)</f>
        <v>0.33940999999999999</v>
      </c>
      <c r="N89" s="38">
        <v>0.21</v>
      </c>
      <c r="O89" s="62"/>
      <c r="P89" s="24">
        <v>7.7510000000000009E-2</v>
      </c>
      <c r="Q89" s="23" t="s">
        <v>265</v>
      </c>
      <c r="R89" s="23" t="s">
        <v>265</v>
      </c>
      <c r="S89" s="68">
        <f t="shared" ref="S89:S95" si="58">IF(ISNUMBER(P89),P89,0)+IF(ISNUMBER(Q89),Q89,0)+IF(ISNUMBER(R89),R89,0)</f>
        <v>7.7510000000000009E-2</v>
      </c>
      <c r="T89" s="33">
        <v>0.12</v>
      </c>
      <c r="U89" s="29"/>
      <c r="V89" s="24">
        <v>9.1439999999999994E-2</v>
      </c>
      <c r="W89" s="23" t="s">
        <v>265</v>
      </c>
      <c r="X89" s="23" t="s">
        <v>265</v>
      </c>
      <c r="Y89" s="68">
        <f t="shared" ref="Y89:Y95" si="59">IF(ISNUMBER(V89),V89,0)+IF(ISNUMBER(W89),W89,0)+IF(ISNUMBER(X89),X89,0)</f>
        <v>9.1439999999999994E-2</v>
      </c>
      <c r="Z89" s="33">
        <v>0.12</v>
      </c>
      <c r="AA89" s="29"/>
      <c r="AB89" s="24">
        <v>0.10435</v>
      </c>
      <c r="AC89" s="23" t="s">
        <v>265</v>
      </c>
      <c r="AD89" s="23" t="s">
        <v>265</v>
      </c>
      <c r="AE89" s="24">
        <f t="shared" ref="AE89:AE95" si="60">IF(ISNUMBER(AB89),AB89,0)+IF(ISNUMBER(AC89),AC89,0)+IF(ISNUMBER(AD89),AD89,0)</f>
        <v>0.10435</v>
      </c>
      <c r="AF89" s="24">
        <f t="shared" si="39"/>
        <v>5.3218500000000002E-2</v>
      </c>
      <c r="AG89" s="74">
        <v>0.21</v>
      </c>
      <c r="AH89" s="29"/>
      <c r="AI89" s="24">
        <v>2.66</v>
      </c>
      <c r="AJ89" s="23" t="s">
        <v>265</v>
      </c>
      <c r="AK89" s="23" t="s">
        <v>265</v>
      </c>
      <c r="AL89" s="68">
        <f t="shared" ref="AL89:AL95" si="61">IF(ISNUMBER(AI89),AI89,0)+IF(ISNUMBER(AJ89),AJ89,0)+IF(ISNUMBER(AK89),AK89,0)</f>
        <v>2.66</v>
      </c>
      <c r="AM89" s="74">
        <v>0.21</v>
      </c>
      <c r="AN89" s="29"/>
      <c r="AO89" s="24">
        <v>7.6500000000000005E-3</v>
      </c>
      <c r="AP89" s="23" t="s">
        <v>265</v>
      </c>
      <c r="AQ89" s="23" t="s">
        <v>265</v>
      </c>
      <c r="AR89" s="68">
        <f t="shared" ref="AR89:AR95" si="62">IF(ISNUMBER(AO89),AO89,0)+IF(ISNUMBER(AP89),AP89,0)+IF(ISNUMBER(AQ89),AQ89,0)</f>
        <v>7.6500000000000005E-3</v>
      </c>
      <c r="AS89" s="74">
        <v>0.21</v>
      </c>
      <c r="AT89" s="29"/>
      <c r="AU89" s="68">
        <v>1.5300000000000001E-2</v>
      </c>
      <c r="AV89" s="23" t="s">
        <v>265</v>
      </c>
      <c r="AW89" s="23" t="s">
        <v>265</v>
      </c>
      <c r="AX89" s="68">
        <f t="shared" ref="AX89:AX95" si="63">IF(ISNUMBER(AU89),AU89,0)+IF(ISNUMBER(AV89),AV89,0)+IF(ISNUMBER(AW89),AW89,0)</f>
        <v>1.5300000000000001E-2</v>
      </c>
      <c r="AY89" s="74">
        <v>0.12</v>
      </c>
      <c r="AZ89" s="29"/>
      <c r="BA89" s="68">
        <v>2.9250000000000002E-2</v>
      </c>
      <c r="BB89" s="23" t="s">
        <v>265</v>
      </c>
      <c r="BC89" s="23" t="s">
        <v>265</v>
      </c>
      <c r="BD89" s="68">
        <f t="shared" ref="BD89:BD95" si="64">IF(ISNUMBER(BA89),BA89,0)+IF(ISNUMBER(BB89),BB89,0)+IF(ISNUMBER(BC89),BC89,0)</f>
        <v>2.9250000000000002E-2</v>
      </c>
      <c r="BE89" s="74">
        <v>0.12</v>
      </c>
      <c r="BF89" s="29"/>
      <c r="BG89" s="23" t="s">
        <v>265</v>
      </c>
      <c r="BH89" s="23" t="s">
        <v>265</v>
      </c>
      <c r="BI89" s="23" t="s">
        <v>265</v>
      </c>
      <c r="BJ89" s="68">
        <f t="shared" ref="BJ89:BJ95" si="65">IF(ISNUMBER(BG89),BG89,0)+IF(ISNUMBER(BH89),BH89,0)+IF(ISNUMBER(BI89),BI89,0)</f>
        <v>0</v>
      </c>
      <c r="BK89" s="19"/>
      <c r="BL89" s="46"/>
      <c r="BM89" s="68">
        <v>4.0700000000000007E-3</v>
      </c>
      <c r="BN89" s="23" t="s">
        <v>265</v>
      </c>
      <c r="BO89" s="23" t="s">
        <v>265</v>
      </c>
      <c r="BP89" s="68">
        <f t="shared" ref="BP89:BP95" si="66">IF(ISNUMBER(BM89),BM89,0)+IF(ISNUMBER(BN89),BN89,0)+IF(ISNUMBER(BO89),BO89,0)</f>
        <v>4.0700000000000007E-3</v>
      </c>
      <c r="BQ89" s="74">
        <v>0.21</v>
      </c>
      <c r="BR89" s="29"/>
      <c r="BS89" s="23" t="s">
        <v>265</v>
      </c>
      <c r="BT89" s="23" t="s">
        <v>265</v>
      </c>
      <c r="BU89" s="23" t="s">
        <v>265</v>
      </c>
      <c r="BV89" s="68">
        <f t="shared" si="41"/>
        <v>0</v>
      </c>
      <c r="BW89" s="23" t="s">
        <v>106</v>
      </c>
      <c r="BX89" s="43"/>
      <c r="BY89" s="23" t="s">
        <v>265</v>
      </c>
      <c r="BZ89" s="23" t="s">
        <v>265</v>
      </c>
      <c r="CA89" s="23" t="s">
        <v>265</v>
      </c>
      <c r="CB89" s="23">
        <f t="shared" ref="CB89:CB95" si="67">IF(ISNUMBER(BY89),BY89,0)+IF(ISNUMBER(BZ89),BZ89,0)+IF(ISNUMBER(CA89),CA89,0)</f>
        <v>0</v>
      </c>
      <c r="CC89" s="74">
        <v>0.05</v>
      </c>
      <c r="CD89" s="43"/>
      <c r="CE89" s="23" t="s">
        <v>265</v>
      </c>
      <c r="CF89" s="23" t="s">
        <v>265</v>
      </c>
      <c r="CG89" s="23" t="s">
        <v>265</v>
      </c>
      <c r="CH89" s="23">
        <f t="shared" ref="CH89:CH95" si="68">IF(ISNUMBER(CE89),CE89,0)+IF(ISNUMBER(CF89),CF89,0)+IF(ISNUMBER(CG89),CG89,0)</f>
        <v>0</v>
      </c>
      <c r="CI89" s="74">
        <v>0.05</v>
      </c>
    </row>
    <row r="90" spans="1:87" ht="14.25" thickTop="1" thickBot="1" x14ac:dyDescent="0.25">
      <c r="A90" s="309"/>
      <c r="B90" s="196">
        <v>38718</v>
      </c>
      <c r="C90" s="196">
        <v>38735</v>
      </c>
      <c r="D90" s="24">
        <v>0.53295000000000003</v>
      </c>
      <c r="E90" s="23" t="s">
        <v>265</v>
      </c>
      <c r="F90" s="23" t="s">
        <v>265</v>
      </c>
      <c r="G90" s="68">
        <f t="shared" si="40"/>
        <v>0.53295000000000003</v>
      </c>
      <c r="H90" s="38">
        <v>0.21</v>
      </c>
      <c r="I90" s="37"/>
      <c r="J90" s="24">
        <v>0.31441000000000002</v>
      </c>
      <c r="K90" s="68" t="s">
        <v>265</v>
      </c>
      <c r="L90" s="68" t="s">
        <v>265</v>
      </c>
      <c r="M90" s="68">
        <f t="shared" si="57"/>
        <v>0.31441000000000002</v>
      </c>
      <c r="N90" s="38">
        <v>0.21</v>
      </c>
      <c r="O90" s="62"/>
      <c r="P90" s="24">
        <v>7.7510000000000009E-2</v>
      </c>
      <c r="Q90" s="23" t="s">
        <v>265</v>
      </c>
      <c r="R90" s="23" t="s">
        <v>265</v>
      </c>
      <c r="S90" s="68">
        <f t="shared" si="58"/>
        <v>7.7510000000000009E-2</v>
      </c>
      <c r="T90" s="33">
        <v>0.12</v>
      </c>
      <c r="U90" s="29"/>
      <c r="V90" s="24">
        <v>9.1439999999999994E-2</v>
      </c>
      <c r="W90" s="23" t="s">
        <v>265</v>
      </c>
      <c r="X90" s="23" t="s">
        <v>265</v>
      </c>
      <c r="Y90" s="68">
        <f t="shared" si="59"/>
        <v>9.1439999999999994E-2</v>
      </c>
      <c r="Z90" s="33">
        <v>0.12</v>
      </c>
      <c r="AA90" s="29"/>
      <c r="AB90" s="25">
        <v>0.10435</v>
      </c>
      <c r="AC90" s="23" t="s">
        <v>265</v>
      </c>
      <c r="AD90" s="23" t="s">
        <v>265</v>
      </c>
      <c r="AE90" s="25">
        <f t="shared" si="60"/>
        <v>0.10435</v>
      </c>
      <c r="AF90" s="25">
        <f t="shared" ref="AF90:AF95" si="69">+AE90*0.51</f>
        <v>5.3218500000000002E-2</v>
      </c>
      <c r="AG90" s="74">
        <v>0.21</v>
      </c>
      <c r="AH90" s="51"/>
      <c r="AI90" s="25">
        <v>2.66</v>
      </c>
      <c r="AJ90" s="23" t="s">
        <v>265</v>
      </c>
      <c r="AK90" s="23" t="s">
        <v>265</v>
      </c>
      <c r="AL90" s="26">
        <f t="shared" si="61"/>
        <v>2.66</v>
      </c>
      <c r="AM90" s="74">
        <v>0.21</v>
      </c>
      <c r="AN90" s="51"/>
      <c r="AO90" s="25">
        <v>7.6500000000000005E-3</v>
      </c>
      <c r="AP90" s="23" t="s">
        <v>265</v>
      </c>
      <c r="AQ90" s="23" t="s">
        <v>265</v>
      </c>
      <c r="AR90" s="25">
        <f t="shared" si="62"/>
        <v>7.6500000000000005E-3</v>
      </c>
      <c r="AS90" s="74">
        <v>0.21</v>
      </c>
      <c r="AT90" s="51"/>
      <c r="AU90" s="68">
        <v>1.5300000000000001E-2</v>
      </c>
      <c r="AV90" s="23" t="s">
        <v>265</v>
      </c>
      <c r="AW90" s="23" t="s">
        <v>265</v>
      </c>
      <c r="AX90" s="68">
        <f t="shared" si="63"/>
        <v>1.5300000000000001E-2</v>
      </c>
      <c r="AY90" s="74">
        <v>0.12</v>
      </c>
      <c r="AZ90" s="51"/>
      <c r="BA90" s="68">
        <v>2.9250000000000002E-2</v>
      </c>
      <c r="BB90" s="23" t="s">
        <v>265</v>
      </c>
      <c r="BC90" s="23" t="s">
        <v>265</v>
      </c>
      <c r="BD90" s="68">
        <f t="shared" si="64"/>
        <v>2.9250000000000002E-2</v>
      </c>
      <c r="BE90" s="74">
        <v>0.12</v>
      </c>
      <c r="BF90" s="51"/>
      <c r="BG90" s="23" t="s">
        <v>265</v>
      </c>
      <c r="BH90" s="23" t="s">
        <v>265</v>
      </c>
      <c r="BI90" s="23" t="s">
        <v>265</v>
      </c>
      <c r="BJ90" s="68">
        <f t="shared" si="65"/>
        <v>0</v>
      </c>
      <c r="BK90" s="19"/>
      <c r="BL90" s="46"/>
      <c r="BM90" s="26">
        <v>4.0700000000000007E-3</v>
      </c>
      <c r="BN90" s="23" t="s">
        <v>265</v>
      </c>
      <c r="BO90" s="23" t="s">
        <v>265</v>
      </c>
      <c r="BP90" s="26">
        <f t="shared" si="66"/>
        <v>4.0700000000000007E-3</v>
      </c>
      <c r="BQ90" s="74">
        <v>0.21</v>
      </c>
      <c r="BR90" s="43"/>
      <c r="BS90" s="23" t="s">
        <v>265</v>
      </c>
      <c r="BT90" s="23" t="s">
        <v>265</v>
      </c>
      <c r="BU90" s="23" t="s">
        <v>265</v>
      </c>
      <c r="BV90" s="68">
        <f t="shared" si="41"/>
        <v>0</v>
      </c>
      <c r="BW90" s="23" t="s">
        <v>106</v>
      </c>
      <c r="BX90" s="43"/>
      <c r="BY90" s="23" t="s">
        <v>265</v>
      </c>
      <c r="BZ90" s="23" t="s">
        <v>265</v>
      </c>
      <c r="CA90" s="23" t="s">
        <v>265</v>
      </c>
      <c r="CB90" s="23">
        <f t="shared" si="67"/>
        <v>0</v>
      </c>
      <c r="CC90" s="74">
        <v>0.05</v>
      </c>
      <c r="CD90" s="43"/>
      <c r="CE90" s="23" t="s">
        <v>265</v>
      </c>
      <c r="CF90" s="23" t="s">
        <v>265</v>
      </c>
      <c r="CG90" s="23" t="s">
        <v>265</v>
      </c>
      <c r="CH90" s="23">
        <f t="shared" si="68"/>
        <v>0</v>
      </c>
      <c r="CI90" s="74">
        <v>0.05</v>
      </c>
    </row>
    <row r="91" spans="1:87" ht="14.25" thickTop="1" thickBot="1" x14ac:dyDescent="0.25">
      <c r="A91" s="313">
        <v>2005</v>
      </c>
      <c r="B91" s="196">
        <v>38534</v>
      </c>
      <c r="C91" s="196">
        <v>38717</v>
      </c>
      <c r="D91" s="24">
        <v>0.53295000000000003</v>
      </c>
      <c r="E91" s="23" t="s">
        <v>265</v>
      </c>
      <c r="F91" s="23" t="s">
        <v>265</v>
      </c>
      <c r="G91" s="68">
        <f t="shared" si="40"/>
        <v>0.53295000000000003</v>
      </c>
      <c r="H91" s="32">
        <v>0.21</v>
      </c>
      <c r="I91" s="37"/>
      <c r="J91" s="24">
        <v>0.31441000000000002</v>
      </c>
      <c r="K91" s="68" t="s">
        <v>265</v>
      </c>
      <c r="L91" s="68" t="s">
        <v>265</v>
      </c>
      <c r="M91" s="68">
        <f t="shared" si="57"/>
        <v>0.31441000000000002</v>
      </c>
      <c r="N91" s="32">
        <v>0.21</v>
      </c>
      <c r="O91" s="31"/>
      <c r="P91" s="24">
        <v>7.7510000000000009E-2</v>
      </c>
      <c r="Q91" s="23" t="s">
        <v>265</v>
      </c>
      <c r="R91" s="23" t="s">
        <v>265</v>
      </c>
      <c r="S91" s="68">
        <f t="shared" si="58"/>
        <v>7.7510000000000009E-2</v>
      </c>
      <c r="T91" s="33">
        <v>0.12</v>
      </c>
      <c r="U91" s="51"/>
      <c r="V91" s="24">
        <v>9.1439999999999994E-2</v>
      </c>
      <c r="W91" s="23" t="s">
        <v>265</v>
      </c>
      <c r="X91" s="23" t="s">
        <v>265</v>
      </c>
      <c r="Y91" s="68">
        <f t="shared" si="59"/>
        <v>9.1439999999999994E-2</v>
      </c>
      <c r="Z91" s="33">
        <v>0.12</v>
      </c>
      <c r="AA91" s="51"/>
      <c r="AB91" s="24">
        <v>0.10199999999999999</v>
      </c>
      <c r="AC91" s="23" t="s">
        <v>265</v>
      </c>
      <c r="AD91" s="23" t="s">
        <v>265</v>
      </c>
      <c r="AE91" s="24">
        <f t="shared" si="60"/>
        <v>0.10199999999999999</v>
      </c>
      <c r="AF91" s="24">
        <f t="shared" si="69"/>
        <v>5.2019999999999997E-2</v>
      </c>
      <c r="AG91" s="65">
        <v>0.21</v>
      </c>
      <c r="AH91" s="49"/>
      <c r="AI91" s="24">
        <v>2.6</v>
      </c>
      <c r="AJ91" s="23" t="s">
        <v>265</v>
      </c>
      <c r="AK91" s="23" t="s">
        <v>265</v>
      </c>
      <c r="AL91" s="68">
        <f t="shared" si="61"/>
        <v>2.6</v>
      </c>
      <c r="AM91" s="65">
        <v>0.21</v>
      </c>
      <c r="AN91" s="49"/>
      <c r="AO91" s="24">
        <v>7.4800000000000005E-3</v>
      </c>
      <c r="AP91" s="23" t="s">
        <v>265</v>
      </c>
      <c r="AQ91" s="23" t="s">
        <v>265</v>
      </c>
      <c r="AR91" s="68">
        <f t="shared" si="62"/>
        <v>7.4800000000000005E-3</v>
      </c>
      <c r="AS91" s="65">
        <v>0.21</v>
      </c>
      <c r="AT91" s="49"/>
      <c r="AU91" s="68">
        <v>1.5300000000000001E-2</v>
      </c>
      <c r="AV91" s="23" t="s">
        <v>265</v>
      </c>
      <c r="AW91" s="23" t="s">
        <v>265</v>
      </c>
      <c r="AX91" s="68">
        <f t="shared" si="63"/>
        <v>1.5300000000000001E-2</v>
      </c>
      <c r="AY91" s="74">
        <v>0.12</v>
      </c>
      <c r="AZ91" s="51"/>
      <c r="BA91" s="68">
        <v>2.9250000000000002E-2</v>
      </c>
      <c r="BB91" s="23" t="s">
        <v>265</v>
      </c>
      <c r="BC91" s="23" t="s">
        <v>265</v>
      </c>
      <c r="BD91" s="68">
        <f t="shared" si="64"/>
        <v>2.9250000000000002E-2</v>
      </c>
      <c r="BE91" s="74">
        <v>0.12</v>
      </c>
      <c r="BF91" s="51"/>
      <c r="BG91" s="23" t="s">
        <v>265</v>
      </c>
      <c r="BH91" s="23" t="s">
        <v>265</v>
      </c>
      <c r="BI91" s="23" t="s">
        <v>265</v>
      </c>
      <c r="BJ91" s="68">
        <f t="shared" si="65"/>
        <v>0</v>
      </c>
      <c r="BK91" s="23"/>
      <c r="BL91" s="43"/>
      <c r="BM91" s="68">
        <v>0.15</v>
      </c>
      <c r="BN91" s="23" t="s">
        <v>265</v>
      </c>
      <c r="BO91" s="23" t="s">
        <v>265</v>
      </c>
      <c r="BP91" s="68">
        <f t="shared" si="66"/>
        <v>0.15</v>
      </c>
      <c r="BQ91" s="65">
        <v>0.21</v>
      </c>
      <c r="BR91" s="49"/>
      <c r="BS91" s="23" t="s">
        <v>265</v>
      </c>
      <c r="BT91" s="23" t="s">
        <v>265</v>
      </c>
      <c r="BU91" s="23" t="s">
        <v>265</v>
      </c>
      <c r="BV91" s="68">
        <f t="shared" si="41"/>
        <v>0</v>
      </c>
      <c r="BW91" s="23" t="s">
        <v>106</v>
      </c>
      <c r="BX91" s="43"/>
      <c r="BY91" s="23" t="s">
        <v>265</v>
      </c>
      <c r="BZ91" s="23" t="s">
        <v>265</v>
      </c>
      <c r="CA91" s="23" t="s">
        <v>265</v>
      </c>
      <c r="CB91" s="23">
        <f t="shared" si="67"/>
        <v>0</v>
      </c>
      <c r="CC91" s="74">
        <v>0.05</v>
      </c>
      <c r="CD91" s="43"/>
      <c r="CE91" s="23" t="s">
        <v>265</v>
      </c>
      <c r="CF91" s="23" t="s">
        <v>265</v>
      </c>
      <c r="CG91" s="23" t="s">
        <v>265</v>
      </c>
      <c r="CH91" s="23">
        <f t="shared" si="68"/>
        <v>0</v>
      </c>
      <c r="CI91" s="74">
        <v>0.05</v>
      </c>
    </row>
    <row r="92" spans="1:87" ht="14.25" thickTop="1" thickBot="1" x14ac:dyDescent="0.25">
      <c r="A92" s="313"/>
      <c r="B92" s="196">
        <v>38513</v>
      </c>
      <c r="C92" s="196">
        <v>38533</v>
      </c>
      <c r="D92" s="25">
        <v>0.53295000000000003</v>
      </c>
      <c r="E92" s="23" t="s">
        <v>265</v>
      </c>
      <c r="F92" s="23" t="s">
        <v>265</v>
      </c>
      <c r="G92" s="26">
        <f>IF(ISNUMBER(D92),D92,0)+IF(ISNUMBER(E92),E92,0)+IF(ISNUMBER(F92),F92,0)</f>
        <v>0.53295000000000003</v>
      </c>
      <c r="H92" s="38">
        <v>0.19</v>
      </c>
      <c r="I92" s="37"/>
      <c r="J92" s="25">
        <v>0.31441000000000002</v>
      </c>
      <c r="K92" s="68" t="s">
        <v>265</v>
      </c>
      <c r="L92" s="68" t="s">
        <v>265</v>
      </c>
      <c r="M92" s="26">
        <f t="shared" si="57"/>
        <v>0.31441000000000002</v>
      </c>
      <c r="N92" s="38">
        <v>0.19</v>
      </c>
      <c r="O92" s="62"/>
      <c r="P92" s="26">
        <v>7.7510000000000009E-2</v>
      </c>
      <c r="Q92" s="23" t="s">
        <v>265</v>
      </c>
      <c r="R92" s="23" t="s">
        <v>265</v>
      </c>
      <c r="S92" s="26">
        <f t="shared" si="58"/>
        <v>7.7510000000000009E-2</v>
      </c>
      <c r="T92" s="33">
        <v>0.12</v>
      </c>
      <c r="U92" s="51"/>
      <c r="V92" s="26">
        <v>9.1439999999999994E-2</v>
      </c>
      <c r="W92" s="23" t="s">
        <v>265</v>
      </c>
      <c r="X92" s="23" t="s">
        <v>265</v>
      </c>
      <c r="Y92" s="25">
        <f t="shared" si="59"/>
        <v>9.1439999999999994E-2</v>
      </c>
      <c r="Z92" s="33">
        <v>0.12</v>
      </c>
      <c r="AA92" s="51"/>
      <c r="AB92" s="24">
        <v>0.10199999999999999</v>
      </c>
      <c r="AC92" s="23" t="s">
        <v>265</v>
      </c>
      <c r="AD92" s="23" t="s">
        <v>265</v>
      </c>
      <c r="AE92" s="24">
        <f t="shared" si="60"/>
        <v>0.10199999999999999</v>
      </c>
      <c r="AF92" s="24">
        <f t="shared" si="69"/>
        <v>5.2019999999999997E-2</v>
      </c>
      <c r="AG92" s="74">
        <v>0.19</v>
      </c>
      <c r="AH92" s="51"/>
      <c r="AI92" s="24">
        <v>2.6</v>
      </c>
      <c r="AJ92" s="23" t="s">
        <v>265</v>
      </c>
      <c r="AK92" s="23" t="s">
        <v>265</v>
      </c>
      <c r="AL92" s="68">
        <f t="shared" si="61"/>
        <v>2.6</v>
      </c>
      <c r="AM92" s="74">
        <v>0.19</v>
      </c>
      <c r="AN92" s="51"/>
      <c r="AO92" s="24">
        <v>7.4800000000000005E-3</v>
      </c>
      <c r="AP92" s="23" t="s">
        <v>265</v>
      </c>
      <c r="AQ92" s="23" t="s">
        <v>265</v>
      </c>
      <c r="AR92" s="68">
        <f t="shared" si="62"/>
        <v>7.4800000000000005E-3</v>
      </c>
      <c r="AS92" s="74">
        <v>0.19</v>
      </c>
      <c r="AT92" s="51"/>
      <c r="AU92" s="26">
        <v>1.5300000000000001E-2</v>
      </c>
      <c r="AV92" s="23" t="s">
        <v>265</v>
      </c>
      <c r="AW92" s="23" t="s">
        <v>265</v>
      </c>
      <c r="AX92" s="26">
        <f t="shared" si="63"/>
        <v>1.5300000000000001E-2</v>
      </c>
      <c r="AY92" s="74">
        <v>0.12</v>
      </c>
      <c r="AZ92" s="51"/>
      <c r="BA92" s="26">
        <v>2.9250000000000002E-2</v>
      </c>
      <c r="BB92" s="23" t="s">
        <v>265</v>
      </c>
      <c r="BC92" s="23" t="s">
        <v>265</v>
      </c>
      <c r="BD92" s="26">
        <f t="shared" si="64"/>
        <v>2.9250000000000002E-2</v>
      </c>
      <c r="BE92" s="74">
        <v>0.12</v>
      </c>
      <c r="BF92" s="51"/>
      <c r="BG92" s="23" t="s">
        <v>265</v>
      </c>
      <c r="BH92" s="23" t="s">
        <v>265</v>
      </c>
      <c r="BI92" s="23" t="s">
        <v>265</v>
      </c>
      <c r="BJ92" s="68">
        <f t="shared" si="65"/>
        <v>0</v>
      </c>
      <c r="BK92" s="23"/>
      <c r="BL92" s="43"/>
      <c r="BM92" s="68">
        <v>0.15</v>
      </c>
      <c r="BN92" s="23" t="s">
        <v>265</v>
      </c>
      <c r="BO92" s="23" t="s">
        <v>265</v>
      </c>
      <c r="BP92" s="68">
        <f t="shared" si="66"/>
        <v>0.15</v>
      </c>
      <c r="BQ92" s="23"/>
      <c r="BR92" s="43"/>
      <c r="BS92" s="23" t="s">
        <v>265</v>
      </c>
      <c r="BT92" s="23" t="s">
        <v>265</v>
      </c>
      <c r="BU92" s="23" t="s">
        <v>265</v>
      </c>
      <c r="BV92" s="68">
        <f t="shared" si="41"/>
        <v>0</v>
      </c>
      <c r="BW92" s="23" t="s">
        <v>106</v>
      </c>
      <c r="BX92" s="43"/>
      <c r="BY92" s="23" t="s">
        <v>265</v>
      </c>
      <c r="BZ92" s="23" t="s">
        <v>265</v>
      </c>
      <c r="CA92" s="23" t="s">
        <v>265</v>
      </c>
      <c r="CB92" s="23">
        <f t="shared" si="67"/>
        <v>0</v>
      </c>
      <c r="CC92" s="74">
        <v>0.05</v>
      </c>
      <c r="CD92" s="43"/>
      <c r="CE92" s="23" t="s">
        <v>265</v>
      </c>
      <c r="CF92" s="23" t="s">
        <v>265</v>
      </c>
      <c r="CG92" s="23" t="s">
        <v>265</v>
      </c>
      <c r="CH92" s="23">
        <f t="shared" si="68"/>
        <v>0</v>
      </c>
      <c r="CI92" s="74">
        <v>0.05</v>
      </c>
    </row>
    <row r="93" spans="1:87" ht="14.25" thickTop="1" thickBot="1" x14ac:dyDescent="0.25">
      <c r="A93" s="313"/>
      <c r="B93" s="196">
        <v>38353</v>
      </c>
      <c r="C93" s="196">
        <v>38512</v>
      </c>
      <c r="D93" s="24">
        <v>0.52259999999999995</v>
      </c>
      <c r="E93" s="23" t="s">
        <v>265</v>
      </c>
      <c r="F93" s="23" t="s">
        <v>265</v>
      </c>
      <c r="G93" s="68">
        <f>IF(ISNUMBER(D93),D93,0)+IF(ISNUMBER(E93),E93,0)+IF(ISNUMBER(F93),F93,0)</f>
        <v>0.52259999999999995</v>
      </c>
      <c r="H93" s="38">
        <v>0.19</v>
      </c>
      <c r="I93" s="37"/>
      <c r="J93" s="24">
        <v>0.30829000000000001</v>
      </c>
      <c r="K93" s="68" t="s">
        <v>265</v>
      </c>
      <c r="L93" s="68" t="s">
        <v>265</v>
      </c>
      <c r="M93" s="68">
        <f t="shared" si="57"/>
        <v>0.30829000000000001</v>
      </c>
      <c r="N93" s="38">
        <v>0.19</v>
      </c>
      <c r="O93" s="62"/>
      <c r="P93" s="24">
        <v>7.604000000000001E-2</v>
      </c>
      <c r="Q93" s="23" t="s">
        <v>265</v>
      </c>
      <c r="R93" s="23" t="s">
        <v>265</v>
      </c>
      <c r="S93" s="68">
        <f t="shared" si="58"/>
        <v>7.604000000000001E-2</v>
      </c>
      <c r="T93" s="33">
        <v>0.12</v>
      </c>
      <c r="U93" s="51"/>
      <c r="V93" s="24">
        <v>8.9650000000000007E-2</v>
      </c>
      <c r="W93" s="23" t="s">
        <v>265</v>
      </c>
      <c r="X93" s="23" t="s">
        <v>265</v>
      </c>
      <c r="Y93" s="68">
        <f t="shared" si="59"/>
        <v>8.9650000000000007E-2</v>
      </c>
      <c r="Z93" s="33">
        <v>0.12</v>
      </c>
      <c r="AA93" s="51"/>
      <c r="AB93" s="25">
        <v>0.10199999999999999</v>
      </c>
      <c r="AC93" s="23" t="s">
        <v>265</v>
      </c>
      <c r="AD93" s="23" t="s">
        <v>265</v>
      </c>
      <c r="AE93" s="25">
        <f t="shared" si="60"/>
        <v>0.10199999999999999</v>
      </c>
      <c r="AF93" s="25">
        <f t="shared" si="69"/>
        <v>5.2019999999999997E-2</v>
      </c>
      <c r="AG93" s="74">
        <v>0.19</v>
      </c>
      <c r="AH93" s="51"/>
      <c r="AI93" s="25">
        <v>2.6</v>
      </c>
      <c r="AJ93" s="23" t="s">
        <v>265</v>
      </c>
      <c r="AK93" s="23" t="s">
        <v>265</v>
      </c>
      <c r="AL93" s="25">
        <f t="shared" si="61"/>
        <v>2.6</v>
      </c>
      <c r="AM93" s="74">
        <v>0.19</v>
      </c>
      <c r="AN93" s="49"/>
      <c r="AO93" s="24">
        <v>7.4800000000000005E-3</v>
      </c>
      <c r="AP93" s="23" t="s">
        <v>265</v>
      </c>
      <c r="AQ93" s="23" t="s">
        <v>265</v>
      </c>
      <c r="AR93" s="68">
        <f t="shared" si="62"/>
        <v>7.4800000000000005E-3</v>
      </c>
      <c r="AS93" s="74">
        <v>0.19</v>
      </c>
      <c r="AT93" s="51"/>
      <c r="AU93" s="24">
        <v>1.4999999999999999E-2</v>
      </c>
      <c r="AV93" s="23" t="s">
        <v>265</v>
      </c>
      <c r="AW93" s="23" t="s">
        <v>265</v>
      </c>
      <c r="AX93" s="68">
        <f t="shared" si="63"/>
        <v>1.4999999999999999E-2</v>
      </c>
      <c r="AY93" s="74">
        <v>0.12</v>
      </c>
      <c r="AZ93" s="51"/>
      <c r="BA93" s="68">
        <v>2.8680000000000001E-2</v>
      </c>
      <c r="BB93" s="23" t="s">
        <v>265</v>
      </c>
      <c r="BC93" s="23" t="s">
        <v>265</v>
      </c>
      <c r="BD93" s="68">
        <f t="shared" si="64"/>
        <v>2.8680000000000001E-2</v>
      </c>
      <c r="BE93" s="74">
        <v>0.12</v>
      </c>
      <c r="BF93" s="51"/>
      <c r="BG93" s="23" t="s">
        <v>265</v>
      </c>
      <c r="BH93" s="23" t="s">
        <v>265</v>
      </c>
      <c r="BI93" s="23" t="s">
        <v>265</v>
      </c>
      <c r="BJ93" s="68">
        <f t="shared" si="65"/>
        <v>0</v>
      </c>
      <c r="BK93" s="23"/>
      <c r="BL93" s="43"/>
      <c r="BM93" s="68">
        <v>0.15</v>
      </c>
      <c r="BN93" s="23" t="s">
        <v>265</v>
      </c>
      <c r="BO93" s="23" t="s">
        <v>265</v>
      </c>
      <c r="BP93" s="68">
        <f t="shared" si="66"/>
        <v>0.15</v>
      </c>
      <c r="BQ93" s="23"/>
      <c r="BR93" s="43"/>
      <c r="BS93" s="23" t="s">
        <v>265</v>
      </c>
      <c r="BT93" s="23" t="s">
        <v>265</v>
      </c>
      <c r="BU93" s="23" t="s">
        <v>265</v>
      </c>
      <c r="BV93" s="68">
        <f t="shared" si="41"/>
        <v>0</v>
      </c>
      <c r="BW93" s="23" t="s">
        <v>106</v>
      </c>
      <c r="BX93" s="43"/>
      <c r="BY93" s="23" t="s">
        <v>265</v>
      </c>
      <c r="BZ93" s="23" t="s">
        <v>265</v>
      </c>
      <c r="CA93" s="23" t="s">
        <v>265</v>
      </c>
      <c r="CB93" s="23">
        <f t="shared" si="67"/>
        <v>0</v>
      </c>
      <c r="CC93" s="74">
        <v>0.05</v>
      </c>
      <c r="CD93" s="43"/>
      <c r="CE93" s="23" t="s">
        <v>265</v>
      </c>
      <c r="CF93" s="23" t="s">
        <v>265</v>
      </c>
      <c r="CG93" s="23" t="s">
        <v>265</v>
      </c>
      <c r="CH93" s="23">
        <f t="shared" si="68"/>
        <v>0</v>
      </c>
      <c r="CI93" s="74">
        <v>0.05</v>
      </c>
    </row>
    <row r="94" spans="1:87" ht="14.25" thickTop="1" thickBot="1" x14ac:dyDescent="0.25">
      <c r="A94" s="309">
        <v>2004</v>
      </c>
      <c r="B94" s="196">
        <v>38030</v>
      </c>
      <c r="C94" s="196">
        <v>38352</v>
      </c>
      <c r="D94" s="25">
        <v>0.52259999999999995</v>
      </c>
      <c r="E94" s="23" t="s">
        <v>265</v>
      </c>
      <c r="F94" s="23" t="s">
        <v>265</v>
      </c>
      <c r="G94" s="26">
        <f>IF(ISNUMBER(D94),D94,0)+IF(ISNUMBER(E94),E94,0)+IF(ISNUMBER(F94),F94,0)</f>
        <v>0.52259999999999995</v>
      </c>
      <c r="H94" s="38">
        <v>0.19</v>
      </c>
      <c r="I94" s="37"/>
      <c r="J94" s="25">
        <v>0.30829000000000001</v>
      </c>
      <c r="K94" s="68" t="s">
        <v>265</v>
      </c>
      <c r="L94" s="68" t="s">
        <v>265</v>
      </c>
      <c r="M94" s="26">
        <f t="shared" si="57"/>
        <v>0.30829000000000001</v>
      </c>
      <c r="N94" s="38">
        <v>0.19</v>
      </c>
      <c r="O94" s="62"/>
      <c r="P94" s="25">
        <v>7.604000000000001E-2</v>
      </c>
      <c r="Q94" s="23" t="s">
        <v>265</v>
      </c>
      <c r="R94" s="23" t="s">
        <v>265</v>
      </c>
      <c r="S94" s="25">
        <f t="shared" si="58"/>
        <v>7.604000000000001E-2</v>
      </c>
      <c r="T94" s="33">
        <v>0.12</v>
      </c>
      <c r="U94" s="51"/>
      <c r="V94" s="24">
        <v>8.9650000000000007E-2</v>
      </c>
      <c r="W94" s="23" t="s">
        <v>265</v>
      </c>
      <c r="X94" s="23" t="s">
        <v>265</v>
      </c>
      <c r="Y94" s="68">
        <f t="shared" si="59"/>
        <v>8.9650000000000007E-2</v>
      </c>
      <c r="Z94" s="33">
        <v>0.12</v>
      </c>
      <c r="AA94" s="51"/>
      <c r="AB94" s="24">
        <v>0.1</v>
      </c>
      <c r="AC94" s="23" t="s">
        <v>265</v>
      </c>
      <c r="AD94" s="23" t="s">
        <v>265</v>
      </c>
      <c r="AE94" s="24">
        <f t="shared" si="60"/>
        <v>0.1</v>
      </c>
      <c r="AF94" s="24">
        <f t="shared" si="69"/>
        <v>5.1000000000000004E-2</v>
      </c>
      <c r="AG94" s="74">
        <v>0.19</v>
      </c>
      <c r="AH94" s="51"/>
      <c r="AI94" s="23" t="s">
        <v>265</v>
      </c>
      <c r="AJ94" s="23" t="s">
        <v>265</v>
      </c>
      <c r="AK94" s="23" t="s">
        <v>265</v>
      </c>
      <c r="AL94" s="23">
        <f t="shared" si="61"/>
        <v>0</v>
      </c>
      <c r="AM94" s="23" t="s">
        <v>265</v>
      </c>
      <c r="AN94" s="51"/>
      <c r="AO94" s="24">
        <v>7.4800000000000005E-3</v>
      </c>
      <c r="AP94" s="23" t="s">
        <v>265</v>
      </c>
      <c r="AQ94" s="23" t="s">
        <v>265</v>
      </c>
      <c r="AR94" s="68">
        <f t="shared" si="62"/>
        <v>7.4800000000000005E-3</v>
      </c>
      <c r="AS94" s="74">
        <v>0.19</v>
      </c>
      <c r="AT94" s="51"/>
      <c r="AU94" s="26">
        <v>1.4999999999999999E-2</v>
      </c>
      <c r="AV94" s="23" t="s">
        <v>265</v>
      </c>
      <c r="AW94" s="23" t="s">
        <v>265</v>
      </c>
      <c r="AX94" s="26">
        <f t="shared" si="63"/>
        <v>1.4999999999999999E-2</v>
      </c>
      <c r="AY94" s="74">
        <v>0.12</v>
      </c>
      <c r="AZ94" s="64"/>
      <c r="BA94" s="68">
        <v>2.8680000000000001E-2</v>
      </c>
      <c r="BB94" s="23" t="s">
        <v>265</v>
      </c>
      <c r="BC94" s="23" t="s">
        <v>265</v>
      </c>
      <c r="BD94" s="68">
        <f t="shared" si="64"/>
        <v>2.8680000000000001E-2</v>
      </c>
      <c r="BE94" s="74">
        <v>0.12</v>
      </c>
      <c r="BF94" s="64"/>
      <c r="BG94" s="23" t="s">
        <v>265</v>
      </c>
      <c r="BH94" s="23" t="s">
        <v>265</v>
      </c>
      <c r="BI94" s="23" t="s">
        <v>265</v>
      </c>
      <c r="BJ94" s="68">
        <f t="shared" si="65"/>
        <v>0</v>
      </c>
      <c r="BK94" s="23"/>
      <c r="BL94" s="43"/>
      <c r="BM94" s="68">
        <v>0.15</v>
      </c>
      <c r="BN94" s="23" t="s">
        <v>265</v>
      </c>
      <c r="BO94" s="23" t="s">
        <v>265</v>
      </c>
      <c r="BP94" s="68">
        <f t="shared" si="66"/>
        <v>0.15</v>
      </c>
      <c r="BQ94" s="23"/>
      <c r="BR94" s="43"/>
      <c r="BS94" s="23" t="s">
        <v>265</v>
      </c>
      <c r="BT94" s="23" t="s">
        <v>265</v>
      </c>
      <c r="BU94" s="23" t="s">
        <v>265</v>
      </c>
      <c r="BV94" s="68">
        <f t="shared" si="41"/>
        <v>0</v>
      </c>
      <c r="BW94" s="23" t="s">
        <v>106</v>
      </c>
      <c r="BX94" s="43"/>
      <c r="BY94" s="23" t="s">
        <v>265</v>
      </c>
      <c r="BZ94" s="23" t="s">
        <v>265</v>
      </c>
      <c r="CA94" s="23" t="s">
        <v>265</v>
      </c>
      <c r="CB94" s="23">
        <f t="shared" si="67"/>
        <v>0</v>
      </c>
      <c r="CC94" s="74">
        <v>0.05</v>
      </c>
      <c r="CD94" s="43"/>
      <c r="CE94" s="23" t="s">
        <v>265</v>
      </c>
      <c r="CF94" s="23" t="s">
        <v>265</v>
      </c>
      <c r="CG94" s="23" t="s">
        <v>265</v>
      </c>
      <c r="CH94" s="23">
        <f t="shared" si="68"/>
        <v>0</v>
      </c>
      <c r="CI94" s="74">
        <v>0.05</v>
      </c>
    </row>
    <row r="95" spans="1:87" ht="14.25" thickTop="1" thickBot="1" x14ac:dyDescent="0.25">
      <c r="A95" s="309"/>
      <c r="B95" s="196">
        <v>37987</v>
      </c>
      <c r="C95" s="196">
        <v>38029</v>
      </c>
      <c r="D95" s="25">
        <v>0.51760000000000006</v>
      </c>
      <c r="E95" s="23" t="s">
        <v>265</v>
      </c>
      <c r="F95" s="23" t="s">
        <v>265</v>
      </c>
      <c r="G95" s="26">
        <f>IF(ISNUMBER(D95),D95,0)+IF(ISNUMBER(E95),E95,0)+IF(ISNUMBER(F95),F95,0)</f>
        <v>0.51760000000000006</v>
      </c>
      <c r="H95" s="32">
        <v>0.19</v>
      </c>
      <c r="I95" s="37"/>
      <c r="J95" s="25">
        <v>0.29979</v>
      </c>
      <c r="K95" s="68" t="s">
        <v>265</v>
      </c>
      <c r="L95" s="68" t="s">
        <v>265</v>
      </c>
      <c r="M95" s="26">
        <f t="shared" si="57"/>
        <v>0.29979</v>
      </c>
      <c r="N95" s="32">
        <v>0.19</v>
      </c>
      <c r="O95" s="31"/>
      <c r="P95" s="25">
        <v>7.3540000000000008E-2</v>
      </c>
      <c r="Q95" s="23" t="s">
        <v>265</v>
      </c>
      <c r="R95" s="23" t="s">
        <v>265</v>
      </c>
      <c r="S95" s="25">
        <f t="shared" si="58"/>
        <v>7.3540000000000008E-2</v>
      </c>
      <c r="T95" s="65">
        <v>0.12</v>
      </c>
      <c r="U95" s="49"/>
      <c r="V95" s="25">
        <v>8.9650000000000007E-2</v>
      </c>
      <c r="W95" s="23" t="s">
        <v>265</v>
      </c>
      <c r="X95" s="23" t="s">
        <v>265</v>
      </c>
      <c r="Y95" s="25">
        <f t="shared" si="59"/>
        <v>8.9650000000000007E-2</v>
      </c>
      <c r="Z95" s="65">
        <v>0.12</v>
      </c>
      <c r="AA95" s="51"/>
      <c r="AB95" s="25">
        <v>0.1</v>
      </c>
      <c r="AC95" s="23" t="s">
        <v>265</v>
      </c>
      <c r="AD95" s="23" t="s">
        <v>265</v>
      </c>
      <c r="AE95" s="25">
        <f t="shared" si="60"/>
        <v>0.1</v>
      </c>
      <c r="AF95" s="25">
        <f t="shared" si="69"/>
        <v>5.1000000000000004E-2</v>
      </c>
      <c r="AG95" s="65">
        <v>0.19</v>
      </c>
      <c r="AH95" s="49"/>
      <c r="AI95" s="23" t="s">
        <v>265</v>
      </c>
      <c r="AJ95" s="23" t="s">
        <v>265</v>
      </c>
      <c r="AK95" s="23" t="s">
        <v>265</v>
      </c>
      <c r="AL95" s="23">
        <f t="shared" si="61"/>
        <v>0</v>
      </c>
      <c r="AM95" s="23" t="s">
        <v>265</v>
      </c>
      <c r="AN95" s="43"/>
      <c r="AO95" s="26">
        <v>7.4800000000000005E-3</v>
      </c>
      <c r="AP95" s="23" t="s">
        <v>265</v>
      </c>
      <c r="AQ95" s="23" t="s">
        <v>265</v>
      </c>
      <c r="AR95" s="26">
        <f t="shared" si="62"/>
        <v>7.4800000000000005E-3</v>
      </c>
      <c r="AS95" s="65">
        <v>0.19</v>
      </c>
      <c r="AT95" s="56"/>
      <c r="AU95" s="26">
        <v>1.3259999999999999E-2</v>
      </c>
      <c r="AV95" s="23" t="s">
        <v>265</v>
      </c>
      <c r="AW95" s="23" t="s">
        <v>265</v>
      </c>
      <c r="AX95" s="26">
        <f t="shared" si="63"/>
        <v>1.3259999999999999E-2</v>
      </c>
      <c r="AY95" s="65">
        <v>0.12</v>
      </c>
      <c r="AZ95" s="56"/>
      <c r="BA95" s="26">
        <v>2.8680000000000001E-2</v>
      </c>
      <c r="BB95" s="23" t="s">
        <v>265</v>
      </c>
      <c r="BC95" s="23" t="s">
        <v>265</v>
      </c>
      <c r="BD95" s="26">
        <f t="shared" si="64"/>
        <v>2.8680000000000001E-2</v>
      </c>
      <c r="BE95" s="65">
        <v>0.12</v>
      </c>
      <c r="BF95" s="56"/>
      <c r="BG95" s="23" t="s">
        <v>265</v>
      </c>
      <c r="BH95" s="23" t="s">
        <v>265</v>
      </c>
      <c r="BI95" s="23" t="s">
        <v>265</v>
      </c>
      <c r="BJ95" s="68">
        <f t="shared" si="65"/>
        <v>0</v>
      </c>
      <c r="BK95" s="23"/>
      <c r="BL95" s="43"/>
      <c r="BM95" s="26">
        <v>0.15</v>
      </c>
      <c r="BN95" s="23" t="s">
        <v>265</v>
      </c>
      <c r="BO95" s="23" t="s">
        <v>265</v>
      </c>
      <c r="BP95" s="26">
        <f t="shared" si="66"/>
        <v>0.15</v>
      </c>
      <c r="BQ95" s="23"/>
      <c r="BR95" s="43"/>
      <c r="BS95" s="23" t="s">
        <v>265</v>
      </c>
      <c r="BT95" s="23" t="s">
        <v>265</v>
      </c>
      <c r="BU95" s="23" t="s">
        <v>265</v>
      </c>
      <c r="BV95" s="68">
        <f t="shared" si="41"/>
        <v>0</v>
      </c>
      <c r="BW95" s="23" t="s">
        <v>106</v>
      </c>
      <c r="BX95" s="43"/>
      <c r="BY95" s="23" t="s">
        <v>265</v>
      </c>
      <c r="BZ95" s="23" t="s">
        <v>265</v>
      </c>
      <c r="CA95" s="23" t="s">
        <v>265</v>
      </c>
      <c r="CB95" s="23">
        <f t="shared" si="67"/>
        <v>0</v>
      </c>
      <c r="CC95" s="65">
        <v>0.05</v>
      </c>
      <c r="CD95" s="56"/>
      <c r="CE95" s="23" t="s">
        <v>265</v>
      </c>
      <c r="CF95" s="23" t="s">
        <v>265</v>
      </c>
      <c r="CG95" s="23" t="s">
        <v>265</v>
      </c>
      <c r="CH95" s="23">
        <f t="shared" si="68"/>
        <v>0</v>
      </c>
      <c r="CI95" s="65">
        <v>0.05</v>
      </c>
    </row>
    <row r="96" spans="1:87" ht="14.25" thickTop="1" thickBot="1" x14ac:dyDescent="0.25">
      <c r="A96" s="40"/>
      <c r="B96" s="41"/>
      <c r="C96" s="41"/>
      <c r="D96" s="42"/>
      <c r="E96" s="43"/>
      <c r="F96" s="43"/>
      <c r="G96" s="44"/>
      <c r="H96" s="31"/>
      <c r="I96" s="37"/>
      <c r="J96" s="45"/>
      <c r="K96" s="46"/>
      <c r="L96" s="46"/>
      <c r="M96" s="47"/>
      <c r="N96" s="48"/>
      <c r="O96" s="57"/>
      <c r="P96" s="45"/>
      <c r="Q96" s="46"/>
      <c r="R96" s="46"/>
      <c r="S96" s="29"/>
      <c r="T96" s="49"/>
      <c r="U96" s="49"/>
      <c r="V96" s="50"/>
      <c r="W96" s="46"/>
      <c r="X96" s="46"/>
      <c r="Y96" s="29"/>
      <c r="Z96" s="51"/>
      <c r="AA96" s="51"/>
      <c r="AB96" s="50"/>
      <c r="AC96" s="46"/>
      <c r="AD96" s="46"/>
      <c r="AE96" s="29"/>
      <c r="AF96" s="29"/>
      <c r="AG96" s="49"/>
      <c r="AH96" s="63"/>
      <c r="AI96" s="52"/>
      <c r="AJ96" s="43"/>
      <c r="AK96" s="43"/>
      <c r="AL96" s="43"/>
      <c r="AM96" s="53"/>
      <c r="AN96" s="53"/>
      <c r="AO96" s="54"/>
      <c r="AP96" s="43"/>
      <c r="AQ96" s="43"/>
      <c r="AR96" s="43"/>
      <c r="AS96" s="55"/>
      <c r="AT96" s="55"/>
      <c r="AU96" s="54"/>
      <c r="AV96" s="53"/>
      <c r="AW96" s="53"/>
      <c r="AX96" s="53"/>
      <c r="AY96" s="55"/>
      <c r="AZ96" s="55"/>
      <c r="BA96" s="54"/>
      <c r="BB96" s="53"/>
      <c r="BC96" s="53"/>
      <c r="BD96" s="43"/>
      <c r="BE96" s="56"/>
      <c r="BF96" s="56"/>
      <c r="BG96" s="43"/>
      <c r="BH96" s="43"/>
      <c r="BI96" s="43"/>
      <c r="BJ96" s="43"/>
      <c r="BK96" s="43"/>
      <c r="BL96" s="43"/>
      <c r="BM96" s="44"/>
      <c r="BN96" s="43"/>
      <c r="BO96" s="43"/>
      <c r="BP96" s="43"/>
      <c r="BQ96" s="43"/>
      <c r="BR96" s="43"/>
      <c r="BS96" s="43"/>
      <c r="BT96" s="43"/>
      <c r="BU96" s="43"/>
      <c r="BV96" s="43"/>
      <c r="BW96" s="43"/>
      <c r="BX96" s="43"/>
      <c r="BY96" s="43"/>
      <c r="BZ96" s="43"/>
      <c r="CA96" s="43"/>
      <c r="CB96" s="43"/>
      <c r="CC96" s="56"/>
      <c r="CD96" s="56"/>
      <c r="CE96" s="43"/>
      <c r="CF96" s="43"/>
      <c r="CG96" s="43"/>
      <c r="CH96" s="43"/>
      <c r="CI96" s="56"/>
    </row>
    <row r="97" spans="1:87" ht="13.5" thickTop="1" x14ac:dyDescent="0.2">
      <c r="A97" s="40"/>
      <c r="B97" s="107"/>
      <c r="C97" s="107"/>
      <c r="D97" s="153"/>
      <c r="E97" s="154"/>
      <c r="F97" s="154"/>
      <c r="G97" s="155"/>
      <c r="H97" s="31"/>
      <c r="I97" s="116"/>
      <c r="J97" s="156"/>
      <c r="K97" s="157"/>
      <c r="L97" s="157"/>
      <c r="M97" s="69"/>
      <c r="N97" s="8"/>
      <c r="O97" s="8"/>
      <c r="P97" s="156"/>
      <c r="Q97" s="157"/>
      <c r="R97" s="157"/>
      <c r="S97" s="116"/>
      <c r="T97" s="8"/>
      <c r="U97" s="8"/>
      <c r="V97" s="156"/>
      <c r="W97" s="157"/>
      <c r="X97" s="157"/>
      <c r="Y97" s="116"/>
      <c r="AB97" s="156"/>
      <c r="AC97" s="157"/>
      <c r="AD97" s="157"/>
      <c r="AE97" s="116"/>
      <c r="AF97" s="116"/>
      <c r="AG97" s="8"/>
      <c r="AH97" s="8"/>
      <c r="AI97" s="154"/>
      <c r="AJ97" s="154"/>
      <c r="AK97" s="154"/>
      <c r="AL97" s="154"/>
      <c r="AM97" s="154"/>
      <c r="AN97" s="154"/>
      <c r="AO97" s="155"/>
      <c r="AP97" s="154"/>
      <c r="AQ97" s="154"/>
      <c r="AR97" s="154"/>
      <c r="AS97" s="158"/>
      <c r="AT97" s="158"/>
      <c r="AU97" s="155"/>
      <c r="AV97" s="154"/>
      <c r="AW97" s="154"/>
      <c r="AX97" s="154"/>
      <c r="AY97" s="158"/>
      <c r="AZ97" s="158"/>
      <c r="BA97" s="155"/>
      <c r="BB97" s="154"/>
      <c r="BC97" s="154"/>
      <c r="BD97" s="154"/>
      <c r="BE97" s="158"/>
      <c r="BF97" s="158"/>
      <c r="BG97" s="154"/>
      <c r="BH97" s="154"/>
      <c r="BI97" s="154"/>
      <c r="BJ97" s="154"/>
      <c r="BK97" s="154"/>
      <c r="BL97" s="154"/>
      <c r="BM97" s="155"/>
      <c r="BN97" s="154"/>
      <c r="BO97" s="154"/>
      <c r="BP97" s="154"/>
      <c r="BQ97" s="154"/>
      <c r="BR97" s="154"/>
      <c r="BS97" s="154"/>
      <c r="BT97" s="154"/>
      <c r="BU97" s="154"/>
      <c r="BV97" s="154"/>
      <c r="BW97" s="154"/>
      <c r="BX97" s="154"/>
      <c r="BY97" s="154"/>
      <c r="BZ97" s="154"/>
      <c r="CA97" s="154"/>
      <c r="CB97" s="154"/>
      <c r="CC97" s="158"/>
      <c r="CD97" s="158"/>
      <c r="CE97" s="154"/>
      <c r="CF97" s="154"/>
      <c r="CG97" s="154"/>
      <c r="CH97" s="154"/>
      <c r="CI97" s="158"/>
    </row>
    <row r="98" spans="1:87" x14ac:dyDescent="0.2">
      <c r="A98" s="83"/>
    </row>
    <row r="99" spans="1:87" x14ac:dyDescent="0.2">
      <c r="A99" s="84"/>
    </row>
    <row r="100" spans="1:87" x14ac:dyDescent="0.2">
      <c r="A100" s="84"/>
    </row>
    <row r="101" spans="1:87" x14ac:dyDescent="0.2">
      <c r="A101" s="84"/>
    </row>
    <row r="102" spans="1:87" x14ac:dyDescent="0.2">
      <c r="A102" s="192"/>
    </row>
    <row r="103" spans="1:87" x14ac:dyDescent="0.2">
      <c r="A103" s="84"/>
    </row>
    <row r="105" spans="1:87" x14ac:dyDescent="0.2">
      <c r="A105" s="84"/>
    </row>
    <row r="113" spans="1:1" x14ac:dyDescent="0.2">
      <c r="A113" s="8"/>
    </row>
    <row r="114" spans="1:1" x14ac:dyDescent="0.2">
      <c r="A114" s="92"/>
    </row>
    <row r="115" spans="1:1" x14ac:dyDescent="0.2">
      <c r="A115" s="93"/>
    </row>
  </sheetData>
  <mergeCells count="31">
    <mergeCell ref="E9:L9"/>
    <mergeCell ref="A94:A95"/>
    <mergeCell ref="A91:A93"/>
    <mergeCell ref="D12:H12"/>
    <mergeCell ref="J12:N12"/>
    <mergeCell ref="A74:A76"/>
    <mergeCell ref="A18:A22"/>
    <mergeCell ref="P12:T12"/>
    <mergeCell ref="A89:A90"/>
    <mergeCell ref="A86:A88"/>
    <mergeCell ref="A83:A85"/>
    <mergeCell ref="A81:A82"/>
    <mergeCell ref="A77:A80"/>
    <mergeCell ref="A71:A72"/>
    <mergeCell ref="A65:A68"/>
    <mergeCell ref="A60:A61"/>
    <mergeCell ref="A58:A59"/>
    <mergeCell ref="A35:A57"/>
    <mergeCell ref="A23:A34"/>
    <mergeCell ref="CE12:CI12"/>
    <mergeCell ref="AI12:AM12"/>
    <mergeCell ref="AO12:AS12"/>
    <mergeCell ref="AU12:AY12"/>
    <mergeCell ref="BA12:BE12"/>
    <mergeCell ref="BG12:BK12"/>
    <mergeCell ref="BY12:CC12"/>
    <mergeCell ref="V12:Z12"/>
    <mergeCell ref="AB12:AG12"/>
    <mergeCell ref="BM12:BQ12"/>
    <mergeCell ref="BS12:BW12"/>
    <mergeCell ref="BS17:BW18"/>
  </mergeCell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9E13A-4BAD-4155-9487-0FA90641F329}">
  <sheetPr codeName="Folha7">
    <tabColor theme="4" tint="0.59999389629810485"/>
  </sheetPr>
  <dimension ref="A1:V130"/>
  <sheetViews>
    <sheetView showGridLines="0" zoomScaleNormal="100" workbookViewId="0">
      <selection activeCell="G5" sqref="G5"/>
    </sheetView>
  </sheetViews>
  <sheetFormatPr defaultRowHeight="12.75" x14ac:dyDescent="0.2"/>
  <cols>
    <col min="1" max="1" width="8.85546875" customWidth="1"/>
    <col min="2" max="2" width="33" bestFit="1" customWidth="1"/>
  </cols>
  <sheetData>
    <row r="1" spans="1:20" s="6" customFormat="1" ht="15" x14ac:dyDescent="0.25">
      <c r="A1" s="89"/>
      <c r="B1" s="89"/>
      <c r="C1" s="89"/>
    </row>
    <row r="2" spans="1:20" s="6" customFormat="1" ht="15.75" x14ac:dyDescent="0.25">
      <c r="A2" s="81" t="s">
        <v>109</v>
      </c>
      <c r="B2" s="213"/>
      <c r="C2" s="213"/>
      <c r="D2" s="79"/>
    </row>
    <row r="3" spans="1:20" s="6" customFormat="1" x14ac:dyDescent="0.2">
      <c r="A3" s="233" t="s">
        <v>110</v>
      </c>
      <c r="B3" s="140"/>
      <c r="C3" s="140"/>
      <c r="D3" s="140"/>
    </row>
    <row r="4" spans="1:20" s="6" customFormat="1" x14ac:dyDescent="0.2"/>
    <row r="5" spans="1:20" s="6" customFormat="1" x14ac:dyDescent="0.2">
      <c r="A5" s="6" t="s">
        <v>111</v>
      </c>
    </row>
    <row r="6" spans="1:20" s="6" customFormat="1" x14ac:dyDescent="0.2">
      <c r="A6" s="6" t="s">
        <v>356</v>
      </c>
    </row>
    <row r="7" spans="1:20" s="6" customFormat="1" x14ac:dyDescent="0.2"/>
    <row r="8" spans="1:20" s="6" customFormat="1" ht="15" x14ac:dyDescent="0.25">
      <c r="A8" s="91" t="s">
        <v>143</v>
      </c>
    </row>
    <row r="9" spans="1:20" s="6" customFormat="1" ht="13.5" thickBot="1" x14ac:dyDescent="0.25"/>
    <row r="10" spans="1:20" s="6" customFormat="1" ht="14.25" thickTop="1" thickBot="1" x14ac:dyDescent="0.25">
      <c r="A10" s="87" t="s">
        <v>5</v>
      </c>
      <c r="B10" s="87" t="s">
        <v>63</v>
      </c>
      <c r="C10" s="316" t="s">
        <v>118</v>
      </c>
      <c r="D10" s="317"/>
      <c r="E10" s="317"/>
      <c r="F10" s="317"/>
      <c r="G10" s="317"/>
      <c r="H10" s="317"/>
      <c r="I10" s="317"/>
      <c r="J10" s="317"/>
      <c r="K10" s="317"/>
      <c r="L10" s="317"/>
      <c r="M10" s="317"/>
      <c r="N10" s="317"/>
      <c r="O10" s="317"/>
      <c r="P10" s="317"/>
      <c r="Q10" s="317"/>
      <c r="R10" s="317"/>
      <c r="S10" s="317"/>
      <c r="T10" s="318"/>
    </row>
    <row r="11" spans="1:20" s="6" customFormat="1" ht="14.25" thickTop="1" thickBot="1" x14ac:dyDescent="0.25">
      <c r="A11" s="310">
        <v>2025</v>
      </c>
      <c r="B11" s="86" t="s">
        <v>354</v>
      </c>
      <c r="C11" s="6" t="s">
        <v>353</v>
      </c>
      <c r="D11" s="242"/>
      <c r="E11" s="242"/>
      <c r="F11" s="242"/>
      <c r="G11" s="242"/>
      <c r="H11" s="242"/>
      <c r="J11" s="242"/>
      <c r="K11" s="242"/>
      <c r="L11" s="242"/>
      <c r="M11" s="242"/>
      <c r="N11" s="242"/>
      <c r="P11" s="242"/>
      <c r="Q11" s="242"/>
      <c r="R11" s="242"/>
      <c r="S11" s="242"/>
      <c r="T11" s="242"/>
    </row>
    <row r="12" spans="1:20" s="6" customFormat="1" ht="14.25" thickTop="1" thickBot="1" x14ac:dyDescent="0.25">
      <c r="A12" s="311"/>
      <c r="B12" s="86" t="s">
        <v>355</v>
      </c>
      <c r="C12" s="6" t="s">
        <v>345</v>
      </c>
      <c r="D12" s="242"/>
      <c r="E12" s="242"/>
      <c r="F12" s="242"/>
      <c r="G12" s="242"/>
      <c r="H12" s="242"/>
      <c r="J12" s="242"/>
      <c r="K12" s="242"/>
      <c r="L12" s="242"/>
      <c r="M12" s="242"/>
      <c r="N12" s="242"/>
      <c r="P12" s="242"/>
      <c r="Q12" s="242"/>
      <c r="R12" s="242"/>
      <c r="S12" s="242"/>
      <c r="T12" s="242"/>
    </row>
    <row r="13" spans="1:20" s="6" customFormat="1" ht="14.25" thickTop="1" thickBot="1" x14ac:dyDescent="0.25">
      <c r="A13" s="310">
        <v>2024</v>
      </c>
      <c r="B13" s="86" t="s">
        <v>349</v>
      </c>
      <c r="C13" s="6" t="s">
        <v>345</v>
      </c>
      <c r="D13" s="242"/>
      <c r="E13" s="242"/>
      <c r="F13" s="242"/>
      <c r="G13" s="242"/>
      <c r="H13" s="242"/>
      <c r="I13" s="242"/>
      <c r="J13" s="242"/>
      <c r="K13" s="242"/>
      <c r="L13" s="242"/>
      <c r="M13" s="242"/>
      <c r="N13" s="242"/>
      <c r="O13" s="242"/>
      <c r="P13" s="242"/>
      <c r="Q13" s="242"/>
      <c r="R13" s="242"/>
      <c r="S13" s="242"/>
      <c r="T13" s="242"/>
    </row>
    <row r="14" spans="1:20" s="6" customFormat="1" ht="14.25" thickTop="1" thickBot="1" x14ac:dyDescent="0.25">
      <c r="A14" s="315"/>
      <c r="B14" s="86" t="s">
        <v>348</v>
      </c>
      <c r="C14" s="6" t="s">
        <v>345</v>
      </c>
      <c r="D14" s="242"/>
      <c r="E14" s="242"/>
      <c r="F14" s="242"/>
      <c r="G14" s="242"/>
      <c r="H14" s="242"/>
      <c r="I14" s="242"/>
      <c r="J14" s="242"/>
      <c r="K14" s="242"/>
      <c r="L14" s="242"/>
      <c r="M14" s="242"/>
      <c r="N14" s="242"/>
      <c r="O14" s="242"/>
      <c r="P14" s="242"/>
      <c r="Q14" s="242"/>
      <c r="R14" s="242"/>
      <c r="S14" s="242"/>
      <c r="T14" s="242"/>
    </row>
    <row r="15" spans="1:20" s="6" customFormat="1" ht="14.25" thickTop="1" thickBot="1" x14ac:dyDescent="0.25">
      <c r="A15" s="315"/>
      <c r="B15" s="86" t="s">
        <v>344</v>
      </c>
      <c r="C15" s="6" t="s">
        <v>345</v>
      </c>
      <c r="D15" s="242"/>
      <c r="E15" s="242"/>
      <c r="F15" s="242"/>
      <c r="G15" s="242"/>
      <c r="H15" s="242"/>
      <c r="I15" s="242"/>
      <c r="J15" s="242"/>
      <c r="K15" s="242"/>
      <c r="L15" s="242"/>
      <c r="M15" s="242"/>
      <c r="N15" s="242"/>
      <c r="O15" s="242"/>
      <c r="P15" s="242"/>
      <c r="Q15" s="242"/>
      <c r="R15" s="242"/>
      <c r="S15" s="242"/>
      <c r="T15" s="242"/>
    </row>
    <row r="16" spans="1:20" s="6" customFormat="1" ht="14.25" thickTop="1" thickBot="1" x14ac:dyDescent="0.25">
      <c r="A16" s="311"/>
      <c r="B16" s="86" t="s">
        <v>343</v>
      </c>
      <c r="C16" s="6" t="s">
        <v>221</v>
      </c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3" s="6" customFormat="1" ht="14.25" thickTop="1" thickBot="1" x14ac:dyDescent="0.25">
      <c r="A17" s="311">
        <v>2023</v>
      </c>
      <c r="B17" s="86" t="s">
        <v>303</v>
      </c>
      <c r="C17" s="6" t="s">
        <v>172</v>
      </c>
    </row>
    <row r="18" spans="1:3" s="6" customFormat="1" ht="14.25" thickTop="1" thickBot="1" x14ac:dyDescent="0.25">
      <c r="A18" s="309"/>
      <c r="B18" s="85" t="s">
        <v>304</v>
      </c>
      <c r="C18" s="6" t="s">
        <v>172</v>
      </c>
    </row>
    <row r="19" spans="1:3" s="6" customFormat="1" ht="14.25" thickTop="1" thickBot="1" x14ac:dyDescent="0.25">
      <c r="A19" s="309"/>
      <c r="B19" s="85" t="s">
        <v>305</v>
      </c>
      <c r="C19" s="6" t="s">
        <v>172</v>
      </c>
    </row>
    <row r="20" spans="1:3" s="6" customFormat="1" ht="14.25" thickTop="1" thickBot="1" x14ac:dyDescent="0.25">
      <c r="A20" s="309"/>
      <c r="B20" s="85" t="s">
        <v>306</v>
      </c>
      <c r="C20" s="6" t="s">
        <v>173</v>
      </c>
    </row>
    <row r="21" spans="1:3" s="6" customFormat="1" ht="14.25" thickTop="1" thickBot="1" x14ac:dyDescent="0.25">
      <c r="A21" s="309"/>
      <c r="B21" s="85" t="s">
        <v>307</v>
      </c>
      <c r="C21" s="6" t="s">
        <v>172</v>
      </c>
    </row>
    <row r="22" spans="1:3" s="6" customFormat="1" ht="14.25" thickTop="1" thickBot="1" x14ac:dyDescent="0.25">
      <c r="A22" s="309"/>
      <c r="B22" s="85" t="s">
        <v>308</v>
      </c>
      <c r="C22" s="6" t="s">
        <v>172</v>
      </c>
    </row>
    <row r="23" spans="1:3" s="6" customFormat="1" ht="14.25" thickTop="1" thickBot="1" x14ac:dyDescent="0.25">
      <c r="A23" s="309">
        <v>2022</v>
      </c>
      <c r="B23" s="85" t="s">
        <v>117</v>
      </c>
      <c r="C23" s="6" t="s">
        <v>257</v>
      </c>
    </row>
    <row r="24" spans="1:3" s="6" customFormat="1" ht="14.25" thickTop="1" thickBot="1" x14ac:dyDescent="0.25">
      <c r="A24" s="309"/>
      <c r="B24" s="85" t="s">
        <v>309</v>
      </c>
      <c r="C24" s="6" t="s">
        <v>122</v>
      </c>
    </row>
    <row r="25" spans="1:3" s="6" customFormat="1" ht="14.25" thickTop="1" thickBot="1" x14ac:dyDescent="0.25">
      <c r="A25" s="309"/>
      <c r="B25" s="85" t="s">
        <v>310</v>
      </c>
      <c r="C25" s="6" t="s">
        <v>122</v>
      </c>
    </row>
    <row r="26" spans="1:3" s="6" customFormat="1" ht="14.25" thickTop="1" thickBot="1" x14ac:dyDescent="0.25">
      <c r="A26" s="309"/>
      <c r="B26" s="85" t="s">
        <v>311</v>
      </c>
      <c r="C26" s="6" t="s">
        <v>122</v>
      </c>
    </row>
    <row r="27" spans="1:3" s="6" customFormat="1" ht="14.25" thickTop="1" thickBot="1" x14ac:dyDescent="0.25">
      <c r="A27" s="309"/>
      <c r="B27" s="85" t="s">
        <v>123</v>
      </c>
      <c r="C27" s="6" t="s">
        <v>171</v>
      </c>
    </row>
    <row r="28" spans="1:3" s="6" customFormat="1" ht="14.25" thickTop="1" thickBot="1" x14ac:dyDescent="0.25">
      <c r="A28" s="309"/>
      <c r="B28" s="85" t="s">
        <v>124</v>
      </c>
      <c r="C28" s="6" t="s">
        <v>119</v>
      </c>
    </row>
    <row r="29" spans="1:3" s="6" customFormat="1" ht="14.25" thickTop="1" thickBot="1" x14ac:dyDescent="0.25">
      <c r="A29" s="309"/>
      <c r="B29" s="85" t="s">
        <v>125</v>
      </c>
      <c r="C29" s="6" t="s">
        <v>170</v>
      </c>
    </row>
    <row r="30" spans="1:3" s="6" customFormat="1" ht="14.25" thickTop="1" thickBot="1" x14ac:dyDescent="0.25">
      <c r="A30" s="309"/>
      <c r="B30" s="85" t="s">
        <v>126</v>
      </c>
      <c r="C30" s="6" t="s">
        <v>170</v>
      </c>
    </row>
    <row r="31" spans="1:3" s="6" customFormat="1" ht="14.25" thickTop="1" thickBot="1" x14ac:dyDescent="0.25">
      <c r="A31" s="309"/>
      <c r="B31" s="85" t="s">
        <v>127</v>
      </c>
      <c r="C31" s="6" t="s">
        <v>119</v>
      </c>
    </row>
    <row r="32" spans="1:3" s="6" customFormat="1" ht="14.25" thickTop="1" thickBot="1" x14ac:dyDescent="0.25">
      <c r="A32" s="309"/>
      <c r="B32" s="85" t="s">
        <v>128</v>
      </c>
      <c r="C32" s="6" t="s">
        <v>122</v>
      </c>
    </row>
    <row r="33" spans="1:3" s="6" customFormat="1" ht="14.25" thickTop="1" thickBot="1" x14ac:dyDescent="0.25">
      <c r="A33" s="309"/>
      <c r="B33" s="85" t="s">
        <v>129</v>
      </c>
      <c r="C33" s="6" t="s">
        <v>122</v>
      </c>
    </row>
    <row r="34" spans="1:3" s="6" customFormat="1" ht="14.25" thickTop="1" thickBot="1" x14ac:dyDescent="0.25">
      <c r="A34" s="309"/>
      <c r="B34" s="85" t="s">
        <v>130</v>
      </c>
      <c r="C34" s="6" t="s">
        <v>122</v>
      </c>
    </row>
    <row r="35" spans="1:3" s="6" customFormat="1" ht="14.25" thickTop="1" thickBot="1" x14ac:dyDescent="0.25">
      <c r="A35" s="309"/>
      <c r="B35" s="85" t="s">
        <v>131</v>
      </c>
      <c r="C35" s="6" t="s">
        <v>122</v>
      </c>
    </row>
    <row r="36" spans="1:3" s="6" customFormat="1" ht="14.25" thickTop="1" thickBot="1" x14ac:dyDescent="0.25">
      <c r="A36" s="309"/>
      <c r="B36" s="85" t="s">
        <v>103</v>
      </c>
      <c r="C36" s="6" t="s">
        <v>122</v>
      </c>
    </row>
    <row r="37" spans="1:3" s="6" customFormat="1" ht="14.25" thickTop="1" thickBot="1" x14ac:dyDescent="0.25">
      <c r="A37" s="309"/>
      <c r="B37" s="85" t="s">
        <v>132</v>
      </c>
      <c r="C37" s="6" t="s">
        <v>169</v>
      </c>
    </row>
    <row r="38" spans="1:3" s="6" customFormat="1" ht="14.25" thickTop="1" thickBot="1" x14ac:dyDescent="0.25">
      <c r="A38" s="309"/>
      <c r="B38" s="85" t="s">
        <v>133</v>
      </c>
      <c r="C38" s="6" t="s">
        <v>122</v>
      </c>
    </row>
    <row r="39" spans="1:3" s="6" customFormat="1" ht="14.25" thickTop="1" thickBot="1" x14ac:dyDescent="0.25">
      <c r="A39" s="309"/>
      <c r="B39" s="85" t="s">
        <v>134</v>
      </c>
      <c r="C39" s="6" t="s">
        <v>122</v>
      </c>
    </row>
    <row r="40" spans="1:3" s="6" customFormat="1" ht="14.25" thickTop="1" thickBot="1" x14ac:dyDescent="0.25">
      <c r="A40" s="309"/>
      <c r="B40" s="85" t="s">
        <v>135</v>
      </c>
      <c r="C40" s="6" t="s">
        <v>122</v>
      </c>
    </row>
    <row r="41" spans="1:3" s="6" customFormat="1" ht="14.25" thickTop="1" thickBot="1" x14ac:dyDescent="0.25">
      <c r="A41" s="309"/>
      <c r="B41" s="85" t="s">
        <v>136</v>
      </c>
      <c r="C41" s="6" t="s">
        <v>122</v>
      </c>
    </row>
    <row r="42" spans="1:3" s="6" customFormat="1" ht="14.25" thickTop="1" thickBot="1" x14ac:dyDescent="0.25">
      <c r="A42" s="309"/>
      <c r="B42" s="85" t="s">
        <v>137</v>
      </c>
      <c r="C42" s="6" t="s">
        <v>122</v>
      </c>
    </row>
    <row r="43" spans="1:3" s="6" customFormat="1" ht="14.25" thickTop="1" thickBot="1" x14ac:dyDescent="0.25">
      <c r="A43" s="309"/>
      <c r="B43" s="85" t="s">
        <v>138</v>
      </c>
      <c r="C43" s="6" t="s">
        <v>122</v>
      </c>
    </row>
    <row r="44" spans="1:3" s="6" customFormat="1" ht="14.25" thickTop="1" thickBot="1" x14ac:dyDescent="0.25">
      <c r="A44" s="309"/>
      <c r="B44" s="85" t="s">
        <v>139</v>
      </c>
      <c r="C44" s="6" t="s">
        <v>121</v>
      </c>
    </row>
    <row r="45" spans="1:3" s="6" customFormat="1" ht="14.25" thickTop="1" thickBot="1" x14ac:dyDescent="0.25">
      <c r="A45" s="309"/>
      <c r="B45" s="85" t="s">
        <v>140</v>
      </c>
      <c r="C45" s="6" t="s">
        <v>120</v>
      </c>
    </row>
    <row r="46" spans="1:3" s="6" customFormat="1" ht="14.25" thickTop="1" thickBot="1" x14ac:dyDescent="0.25">
      <c r="A46" s="309"/>
      <c r="B46" s="85" t="s">
        <v>141</v>
      </c>
      <c r="C46" s="6" t="s">
        <v>168</v>
      </c>
    </row>
    <row r="47" spans="1:3" s="6" customFormat="1" ht="14.25" thickTop="1" thickBot="1" x14ac:dyDescent="0.25">
      <c r="A47" s="28">
        <v>2021</v>
      </c>
      <c r="B47" s="85" t="s">
        <v>142</v>
      </c>
      <c r="C47" s="6" t="s">
        <v>167</v>
      </c>
    </row>
    <row r="48" spans="1:3" s="6" customFormat="1" ht="14.25" thickTop="1" thickBot="1" x14ac:dyDescent="0.25">
      <c r="A48" s="310">
        <v>2018</v>
      </c>
      <c r="B48" s="85" t="s">
        <v>146</v>
      </c>
      <c r="C48" s="6" t="s">
        <v>166</v>
      </c>
    </row>
    <row r="49" spans="1:3" s="6" customFormat="1" ht="14.25" thickTop="1" thickBot="1" x14ac:dyDescent="0.25">
      <c r="A49" s="311"/>
      <c r="B49" s="85" t="s">
        <v>86</v>
      </c>
      <c r="C49" s="6" t="s">
        <v>165</v>
      </c>
    </row>
    <row r="50" spans="1:3" s="6" customFormat="1" ht="14.25" thickTop="1" thickBot="1" x14ac:dyDescent="0.25">
      <c r="A50" s="310">
        <v>2017</v>
      </c>
      <c r="B50" s="85" t="s">
        <v>145</v>
      </c>
      <c r="C50" s="6" t="s">
        <v>164</v>
      </c>
    </row>
    <row r="51" spans="1:3" s="6" customFormat="1" ht="14.25" thickTop="1" thickBot="1" x14ac:dyDescent="0.25">
      <c r="A51" s="311"/>
      <c r="B51" s="85" t="s">
        <v>85</v>
      </c>
      <c r="C51" s="6" t="s">
        <v>163</v>
      </c>
    </row>
    <row r="52" spans="1:3" s="6" customFormat="1" ht="14.25" thickTop="1" thickBot="1" x14ac:dyDescent="0.25">
      <c r="A52" s="310">
        <v>2016</v>
      </c>
      <c r="B52" s="85" t="s">
        <v>84</v>
      </c>
      <c r="C52" s="6" t="s">
        <v>147</v>
      </c>
    </row>
    <row r="53" spans="1:3" s="6" customFormat="1" ht="14.25" thickTop="1" thickBot="1" x14ac:dyDescent="0.25">
      <c r="A53" s="315"/>
      <c r="B53" s="85" t="s">
        <v>83</v>
      </c>
      <c r="C53" s="6" t="s">
        <v>162</v>
      </c>
    </row>
    <row r="54" spans="1:3" s="6" customFormat="1" ht="14.25" thickTop="1" thickBot="1" x14ac:dyDescent="0.25">
      <c r="A54" s="315"/>
      <c r="B54" s="85" t="s">
        <v>82</v>
      </c>
      <c r="C54" s="6" t="s">
        <v>162</v>
      </c>
    </row>
    <row r="55" spans="1:3" s="6" customFormat="1" ht="14.25" thickTop="1" thickBot="1" x14ac:dyDescent="0.25">
      <c r="A55" s="315"/>
      <c r="B55" s="85" t="s">
        <v>81</v>
      </c>
      <c r="C55" s="6" t="s">
        <v>162</v>
      </c>
    </row>
    <row r="56" spans="1:3" s="6" customFormat="1" ht="14.25" thickTop="1" thickBot="1" x14ac:dyDescent="0.25">
      <c r="A56" s="311"/>
      <c r="B56" s="85" t="s">
        <v>80</v>
      </c>
      <c r="C56" s="6" t="s">
        <v>161</v>
      </c>
    </row>
    <row r="57" spans="1:3" s="6" customFormat="1" ht="14.25" thickTop="1" thickBot="1" x14ac:dyDescent="0.25">
      <c r="A57" s="75">
        <v>2013</v>
      </c>
      <c r="B57" s="85" t="s">
        <v>79</v>
      </c>
      <c r="C57" s="6" t="s">
        <v>160</v>
      </c>
    </row>
    <row r="58" spans="1:3" s="6" customFormat="1" ht="14.25" thickTop="1" thickBot="1" x14ac:dyDescent="0.25">
      <c r="A58" s="310">
        <v>2011</v>
      </c>
      <c r="B58" s="85" t="s">
        <v>78</v>
      </c>
      <c r="C58" s="6" t="s">
        <v>148</v>
      </c>
    </row>
    <row r="59" spans="1:3" s="6" customFormat="1" ht="14.25" thickTop="1" thickBot="1" x14ac:dyDescent="0.25">
      <c r="A59" s="311"/>
      <c r="B59" s="85" t="s">
        <v>77</v>
      </c>
      <c r="C59" s="6" t="s">
        <v>149</v>
      </c>
    </row>
    <row r="60" spans="1:3" s="6" customFormat="1" ht="14.25" thickTop="1" thickBot="1" x14ac:dyDescent="0.25">
      <c r="A60" s="28">
        <v>2010</v>
      </c>
      <c r="B60" s="85" t="s">
        <v>76</v>
      </c>
      <c r="C60" s="6" t="s">
        <v>157</v>
      </c>
    </row>
    <row r="61" spans="1:3" s="6" customFormat="1" ht="14.25" thickTop="1" thickBot="1" x14ac:dyDescent="0.25">
      <c r="A61" s="310">
        <v>2008</v>
      </c>
      <c r="B61" s="85" t="s">
        <v>75</v>
      </c>
      <c r="C61" s="6" t="s">
        <v>159</v>
      </c>
    </row>
    <row r="62" spans="1:3" s="6" customFormat="1" ht="14.25" thickTop="1" thickBot="1" x14ac:dyDescent="0.25">
      <c r="A62" s="311"/>
      <c r="B62" s="85" t="s">
        <v>74</v>
      </c>
      <c r="C62" s="6" t="s">
        <v>158</v>
      </c>
    </row>
    <row r="63" spans="1:3" s="6" customFormat="1" ht="14.25" thickTop="1" thickBot="1" x14ac:dyDescent="0.25">
      <c r="A63" s="310">
        <v>2007</v>
      </c>
      <c r="B63" s="85" t="s">
        <v>298</v>
      </c>
      <c r="C63" s="6" t="s">
        <v>299</v>
      </c>
    </row>
    <row r="64" spans="1:3" s="6" customFormat="1" ht="14.25" thickTop="1" thickBot="1" x14ac:dyDescent="0.25">
      <c r="A64" s="315"/>
      <c r="B64" s="85" t="s">
        <v>73</v>
      </c>
      <c r="C64" s="6" t="s">
        <v>157</v>
      </c>
    </row>
    <row r="65" spans="1:10" s="6" customFormat="1" ht="14.25" thickTop="1" thickBot="1" x14ac:dyDescent="0.25">
      <c r="A65" s="311"/>
      <c r="B65" s="85" t="s">
        <v>72</v>
      </c>
      <c r="C65" s="6" t="s">
        <v>156</v>
      </c>
    </row>
    <row r="66" spans="1:10" s="6" customFormat="1" ht="14.25" thickTop="1" thickBot="1" x14ac:dyDescent="0.25">
      <c r="A66" s="310">
        <v>2006</v>
      </c>
      <c r="B66" s="85" t="s">
        <v>71</v>
      </c>
      <c r="C66" s="6" t="s">
        <v>144</v>
      </c>
    </row>
    <row r="67" spans="1:10" s="6" customFormat="1" ht="14.25" thickTop="1" thickBot="1" x14ac:dyDescent="0.25">
      <c r="A67" s="311"/>
      <c r="B67" s="85" t="s">
        <v>70</v>
      </c>
      <c r="C67" s="6" t="s">
        <v>153</v>
      </c>
    </row>
    <row r="68" spans="1:10" s="6" customFormat="1" ht="14.25" thickTop="1" thickBot="1" x14ac:dyDescent="0.25">
      <c r="A68" s="310">
        <v>2005</v>
      </c>
      <c r="B68" s="85" t="s">
        <v>256</v>
      </c>
      <c r="C68" s="6" t="s">
        <v>152</v>
      </c>
    </row>
    <row r="69" spans="1:10" s="6" customFormat="1" ht="14.25" thickTop="1" thickBot="1" x14ac:dyDescent="0.25">
      <c r="A69" s="311"/>
      <c r="B69" s="85" t="s">
        <v>69</v>
      </c>
      <c r="C69" s="6" t="s">
        <v>154</v>
      </c>
    </row>
    <row r="70" spans="1:10" s="6" customFormat="1" ht="14.25" thickTop="1" thickBot="1" x14ac:dyDescent="0.25">
      <c r="A70" s="310">
        <v>2004</v>
      </c>
      <c r="B70" s="85" t="s">
        <v>68</v>
      </c>
      <c r="C70" s="6" t="s">
        <v>152</v>
      </c>
    </row>
    <row r="71" spans="1:10" s="6" customFormat="1" ht="14.25" thickTop="1" thickBot="1" x14ac:dyDescent="0.25">
      <c r="A71" s="315"/>
      <c r="B71" s="85" t="s">
        <v>67</v>
      </c>
      <c r="C71" s="6" t="s">
        <v>150</v>
      </c>
    </row>
    <row r="72" spans="1:10" s="6" customFormat="1" ht="14.25" thickTop="1" thickBot="1" x14ac:dyDescent="0.25">
      <c r="A72" s="311"/>
      <c r="B72" s="85" t="s">
        <v>64</v>
      </c>
      <c r="C72" s="6" t="s">
        <v>151</v>
      </c>
    </row>
    <row r="73" spans="1:10" s="6" customFormat="1" ht="14.25" thickTop="1" thickBot="1" x14ac:dyDescent="0.25">
      <c r="A73" s="28">
        <v>2003</v>
      </c>
      <c r="B73" s="85" t="s">
        <v>66</v>
      </c>
      <c r="C73" s="6" t="s">
        <v>198</v>
      </c>
    </row>
    <row r="74" spans="1:10" s="6" customFormat="1" ht="14.25" thickTop="1" thickBot="1" x14ac:dyDescent="0.25">
      <c r="A74" s="88">
        <v>2001</v>
      </c>
      <c r="B74" s="85" t="s">
        <v>65</v>
      </c>
      <c r="C74" s="6" t="s">
        <v>155</v>
      </c>
    </row>
    <row r="75" spans="1:10" s="6" customFormat="1" ht="13.5" thickTop="1" x14ac:dyDescent="0.2"/>
    <row r="76" spans="1:10" s="6" customFormat="1" x14ac:dyDescent="0.2"/>
    <row r="77" spans="1:10" s="6" customFormat="1" ht="18" x14ac:dyDescent="0.35">
      <c r="A77" s="91" t="s">
        <v>188</v>
      </c>
    </row>
    <row r="78" spans="1:10" s="6" customFormat="1" ht="13.5" thickBot="1" x14ac:dyDescent="0.25"/>
    <row r="79" spans="1:10" s="6" customFormat="1" ht="14.25" thickTop="1" thickBot="1" x14ac:dyDescent="0.25">
      <c r="A79" s="87" t="s">
        <v>5</v>
      </c>
      <c r="B79" s="87" t="s">
        <v>63</v>
      </c>
      <c r="C79" s="316" t="s">
        <v>118</v>
      </c>
      <c r="D79" s="317"/>
      <c r="E79" s="317"/>
      <c r="F79" s="317"/>
      <c r="G79" s="317"/>
      <c r="H79" s="317"/>
      <c r="I79" s="317"/>
      <c r="J79" s="318"/>
    </row>
    <row r="80" spans="1:10" s="6" customFormat="1" ht="14.25" thickTop="1" thickBot="1" x14ac:dyDescent="0.25">
      <c r="A80" s="309">
        <v>2023</v>
      </c>
      <c r="B80" s="85" t="s">
        <v>219</v>
      </c>
      <c r="C80" s="6" t="s">
        <v>189</v>
      </c>
    </row>
    <row r="81" spans="1:12" s="6" customFormat="1" ht="15.75" thickTop="1" thickBot="1" x14ac:dyDescent="0.3">
      <c r="A81" s="309"/>
      <c r="B81" s="85" t="s">
        <v>174</v>
      </c>
      <c r="C81" s="6" t="s">
        <v>190</v>
      </c>
    </row>
    <row r="82" spans="1:12" s="6" customFormat="1" ht="15.75" thickTop="1" thickBot="1" x14ac:dyDescent="0.3">
      <c r="A82" s="309"/>
      <c r="B82" s="85" t="s">
        <v>175</v>
      </c>
      <c r="C82" s="6" t="s">
        <v>190</v>
      </c>
    </row>
    <row r="83" spans="1:12" s="6" customFormat="1" ht="15.75" thickTop="1" thickBot="1" x14ac:dyDescent="0.3">
      <c r="A83" s="309"/>
      <c r="B83" s="85" t="s">
        <v>176</v>
      </c>
      <c r="C83" s="6" t="s">
        <v>190</v>
      </c>
    </row>
    <row r="84" spans="1:12" s="6" customFormat="1" ht="15.75" thickTop="1" thickBot="1" x14ac:dyDescent="0.3">
      <c r="A84" s="309"/>
      <c r="B84" s="85" t="s">
        <v>177</v>
      </c>
      <c r="C84" s="6" t="s">
        <v>190</v>
      </c>
    </row>
    <row r="85" spans="1:12" s="6" customFormat="1" ht="15.75" thickTop="1" thickBot="1" x14ac:dyDescent="0.3">
      <c r="A85" s="309"/>
      <c r="B85" s="85" t="s">
        <v>178</v>
      </c>
      <c r="C85" s="6" t="s">
        <v>190</v>
      </c>
    </row>
    <row r="86" spans="1:12" s="6" customFormat="1" ht="15.75" thickTop="1" thickBot="1" x14ac:dyDescent="0.3">
      <c r="A86" s="309">
        <v>2022</v>
      </c>
      <c r="B86" s="85" t="s">
        <v>179</v>
      </c>
      <c r="C86" s="6" t="s">
        <v>190</v>
      </c>
    </row>
    <row r="87" spans="1:12" s="6" customFormat="1" ht="15.75" thickTop="1" thickBot="1" x14ac:dyDescent="0.3">
      <c r="A87" s="309"/>
      <c r="B87" s="85" t="s">
        <v>180</v>
      </c>
      <c r="C87" s="6" t="s">
        <v>190</v>
      </c>
    </row>
    <row r="88" spans="1:12" s="6" customFormat="1" ht="15.75" thickTop="1" thickBot="1" x14ac:dyDescent="0.3">
      <c r="A88" s="309"/>
      <c r="B88" s="85" t="s">
        <v>181</v>
      </c>
      <c r="C88" s="6" t="s">
        <v>190</v>
      </c>
    </row>
    <row r="89" spans="1:12" s="6" customFormat="1" ht="15.75" thickTop="1" thickBot="1" x14ac:dyDescent="0.3">
      <c r="A89" s="309"/>
      <c r="B89" s="85" t="s">
        <v>182</v>
      </c>
      <c r="C89" s="6" t="s">
        <v>191</v>
      </c>
    </row>
    <row r="90" spans="1:12" s="6" customFormat="1" ht="15.75" thickTop="1" thickBot="1" x14ac:dyDescent="0.3">
      <c r="A90" s="309"/>
      <c r="B90" s="85" t="s">
        <v>183</v>
      </c>
      <c r="C90" s="6" t="s">
        <v>192</v>
      </c>
    </row>
    <row r="91" spans="1:12" s="6" customFormat="1" ht="15.75" thickTop="1" thickBot="1" x14ac:dyDescent="0.3">
      <c r="A91" s="28">
        <v>2021</v>
      </c>
      <c r="B91" s="85" t="s">
        <v>184</v>
      </c>
      <c r="C91" s="6" t="s">
        <v>193</v>
      </c>
      <c r="L91" s="90"/>
    </row>
    <row r="92" spans="1:12" s="6" customFormat="1" ht="15.75" thickTop="1" thickBot="1" x14ac:dyDescent="0.3">
      <c r="A92" s="309">
        <v>2020</v>
      </c>
      <c r="B92" s="85" t="s">
        <v>99</v>
      </c>
      <c r="C92" s="6" t="s">
        <v>185</v>
      </c>
      <c r="L92" s="90"/>
    </row>
    <row r="93" spans="1:12" s="6" customFormat="1" ht="15.75" thickTop="1" thickBot="1" x14ac:dyDescent="0.3">
      <c r="A93" s="309"/>
      <c r="B93" s="85" t="s">
        <v>98</v>
      </c>
      <c r="C93" s="6" t="s">
        <v>185</v>
      </c>
    </row>
    <row r="94" spans="1:12" s="6" customFormat="1" ht="15.75" thickTop="1" thickBot="1" x14ac:dyDescent="0.3">
      <c r="A94" s="28">
        <v>2019</v>
      </c>
      <c r="B94" s="85" t="s">
        <v>97</v>
      </c>
      <c r="C94" s="6" t="s">
        <v>186</v>
      </c>
    </row>
    <row r="95" spans="1:12" s="6" customFormat="1" ht="15.75" thickTop="1" thickBot="1" x14ac:dyDescent="0.3">
      <c r="A95" s="309">
        <v>2017</v>
      </c>
      <c r="B95" s="85" t="s">
        <v>96</v>
      </c>
      <c r="C95" s="6" t="s">
        <v>194</v>
      </c>
    </row>
    <row r="96" spans="1:12" s="6" customFormat="1" ht="14.25" thickTop="1" thickBot="1" x14ac:dyDescent="0.25">
      <c r="A96" s="309"/>
      <c r="B96" s="85" t="s">
        <v>95</v>
      </c>
      <c r="C96" s="6" t="s">
        <v>195</v>
      </c>
    </row>
    <row r="97" spans="1:22" s="6" customFormat="1" ht="15.75" thickTop="1" thickBot="1" x14ac:dyDescent="0.3">
      <c r="A97" s="28">
        <v>2015</v>
      </c>
      <c r="B97" s="85" t="s">
        <v>94</v>
      </c>
      <c r="C97" s="6" t="s">
        <v>196</v>
      </c>
    </row>
    <row r="98" spans="1:22" s="6" customFormat="1" ht="15.75" thickTop="1" thickBot="1" x14ac:dyDescent="0.3">
      <c r="A98" s="28">
        <v>2014</v>
      </c>
      <c r="B98" s="85" t="s">
        <v>93</v>
      </c>
      <c r="C98" s="6" t="s">
        <v>187</v>
      </c>
    </row>
    <row r="99" spans="1:22" ht="13.5" thickTop="1" x14ac:dyDescent="0.2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x14ac:dyDescent="0.2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" x14ac:dyDescent="0.25">
      <c r="A101" s="91" t="s">
        <v>215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3.5" thickBo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s="6" customFormat="1" ht="14.25" thickTop="1" thickBot="1" x14ac:dyDescent="0.25">
      <c r="A103" s="87" t="s">
        <v>5</v>
      </c>
      <c r="B103" s="87" t="s">
        <v>63</v>
      </c>
      <c r="C103" s="316" t="s">
        <v>118</v>
      </c>
      <c r="D103" s="317"/>
      <c r="E103" s="317"/>
      <c r="F103" s="317"/>
      <c r="G103" s="317"/>
      <c r="H103" s="317"/>
      <c r="I103" s="317"/>
      <c r="J103" s="318"/>
    </row>
    <row r="104" spans="1:22" s="6" customFormat="1" ht="14.25" thickTop="1" thickBot="1" x14ac:dyDescent="0.25">
      <c r="A104" s="28">
        <v>2022</v>
      </c>
      <c r="B104" s="85" t="s">
        <v>104</v>
      </c>
      <c r="C104" s="6" t="s">
        <v>197</v>
      </c>
    </row>
    <row r="105" spans="1:22" s="6" customFormat="1" ht="14.25" thickTop="1" thickBot="1" x14ac:dyDescent="0.25">
      <c r="A105" s="28">
        <v>2015</v>
      </c>
      <c r="B105" s="85" t="s">
        <v>92</v>
      </c>
      <c r="C105" s="6" t="s">
        <v>211</v>
      </c>
    </row>
    <row r="106" spans="1:22" s="6" customFormat="1" ht="14.25" thickTop="1" thickBot="1" x14ac:dyDescent="0.25">
      <c r="A106" s="28">
        <v>2014</v>
      </c>
      <c r="B106" s="85" t="s">
        <v>91</v>
      </c>
      <c r="C106" s="6" t="s">
        <v>212</v>
      </c>
    </row>
    <row r="107" spans="1:22" s="6" customFormat="1" ht="14.25" thickTop="1" thickBot="1" x14ac:dyDescent="0.25">
      <c r="A107" s="28">
        <v>2013</v>
      </c>
      <c r="B107" s="85" t="s">
        <v>90</v>
      </c>
      <c r="C107" s="6" t="s">
        <v>199</v>
      </c>
    </row>
    <row r="108" spans="1:22" s="6" customFormat="1" ht="14.25" thickTop="1" thickBot="1" x14ac:dyDescent="0.25">
      <c r="A108" s="28">
        <v>2012</v>
      </c>
      <c r="B108" s="85" t="s">
        <v>89</v>
      </c>
      <c r="C108" s="6" t="s">
        <v>199</v>
      </c>
    </row>
    <row r="109" spans="1:22" s="6" customFormat="1" ht="14.25" thickTop="1" thickBot="1" x14ac:dyDescent="0.25">
      <c r="A109" s="28">
        <v>2008</v>
      </c>
      <c r="B109" s="85" t="s">
        <v>88</v>
      </c>
      <c r="C109" s="6" t="s">
        <v>216</v>
      </c>
    </row>
    <row r="110" spans="1:22" ht="13.5" thickTop="1" x14ac:dyDescent="0.2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x14ac:dyDescent="0.2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" x14ac:dyDescent="0.25">
      <c r="A112" s="91" t="s">
        <v>200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3.5" thickBo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s="6" customFormat="1" ht="14.25" thickTop="1" thickBot="1" x14ac:dyDescent="0.25">
      <c r="A114" s="87" t="s">
        <v>5</v>
      </c>
      <c r="B114" s="87" t="s">
        <v>63</v>
      </c>
      <c r="C114" s="316" t="s">
        <v>118</v>
      </c>
      <c r="D114" s="317"/>
      <c r="E114" s="317"/>
      <c r="F114" s="317"/>
      <c r="G114" s="317"/>
      <c r="H114" s="317"/>
      <c r="I114" s="317"/>
      <c r="J114" s="318"/>
    </row>
    <row r="115" spans="1:22" s="6" customFormat="1" ht="14.25" thickTop="1" thickBot="1" x14ac:dyDescent="0.25">
      <c r="A115" s="309">
        <v>2011</v>
      </c>
      <c r="B115" s="85" t="s">
        <v>102</v>
      </c>
      <c r="C115" s="6" t="s">
        <v>213</v>
      </c>
    </row>
    <row r="116" spans="1:22" s="6" customFormat="1" ht="14.25" thickTop="1" thickBot="1" x14ac:dyDescent="0.25">
      <c r="A116" s="309"/>
      <c r="B116" s="85" t="s">
        <v>101</v>
      </c>
      <c r="C116" s="6" t="s">
        <v>214</v>
      </c>
    </row>
    <row r="117" spans="1:22" s="6" customFormat="1" ht="14.25" thickTop="1" thickBot="1" x14ac:dyDescent="0.25">
      <c r="A117" s="309">
        <v>2010</v>
      </c>
      <c r="B117" s="85" t="s">
        <v>206</v>
      </c>
      <c r="C117" s="6" t="s">
        <v>207</v>
      </c>
    </row>
    <row r="118" spans="1:22" s="6" customFormat="1" ht="14.25" thickTop="1" thickBot="1" x14ac:dyDescent="0.25">
      <c r="A118" s="309"/>
      <c r="B118" s="85" t="s">
        <v>205</v>
      </c>
      <c r="C118" s="6" t="s">
        <v>208</v>
      </c>
    </row>
    <row r="119" spans="1:22" s="6" customFormat="1" ht="14.25" thickTop="1" thickBot="1" x14ac:dyDescent="0.25">
      <c r="A119" s="28">
        <v>2008</v>
      </c>
      <c r="B119" s="85" t="s">
        <v>204</v>
      </c>
      <c r="C119" s="6" t="s">
        <v>209</v>
      </c>
    </row>
    <row r="120" spans="1:22" s="6" customFormat="1" ht="14.25" thickTop="1" thickBot="1" x14ac:dyDescent="0.25">
      <c r="A120" s="28">
        <v>2005</v>
      </c>
      <c r="B120" s="85" t="s">
        <v>203</v>
      </c>
      <c r="C120" s="6" t="s">
        <v>210</v>
      </c>
    </row>
    <row r="121" spans="1:22" s="6" customFormat="1" ht="14.25" thickTop="1" thickBot="1" x14ac:dyDescent="0.25">
      <c r="A121" s="28">
        <v>2002</v>
      </c>
      <c r="B121" s="85" t="s">
        <v>201</v>
      </c>
      <c r="C121" s="192"/>
    </row>
    <row r="122" spans="1:22" s="6" customFormat="1" ht="14.25" thickTop="1" thickBot="1" x14ac:dyDescent="0.25">
      <c r="A122" s="28">
        <v>1996</v>
      </c>
      <c r="B122" s="85" t="s">
        <v>202</v>
      </c>
      <c r="C122" s="192"/>
    </row>
    <row r="123" spans="1:22" ht="13.5" thickTop="1" x14ac:dyDescent="0.2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x14ac:dyDescent="0.2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x14ac:dyDescent="0.2">
      <c r="A125" s="8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x14ac:dyDescent="0.2">
      <c r="A126" s="92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x14ac:dyDescent="0.2">
      <c r="A127" s="93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x14ac:dyDescent="0.2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x14ac:dyDescent="0.2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x14ac:dyDescent="0.2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</sheetData>
  <mergeCells count="23">
    <mergeCell ref="C10:T10"/>
    <mergeCell ref="A17:A22"/>
    <mergeCell ref="A23:A46"/>
    <mergeCell ref="A61:A62"/>
    <mergeCell ref="A50:A51"/>
    <mergeCell ref="A48:A49"/>
    <mergeCell ref="A52:A56"/>
    <mergeCell ref="A58:A59"/>
    <mergeCell ref="A13:A16"/>
    <mergeCell ref="A11:A12"/>
    <mergeCell ref="A117:A118"/>
    <mergeCell ref="C114:J114"/>
    <mergeCell ref="A63:A65"/>
    <mergeCell ref="A92:A93"/>
    <mergeCell ref="A95:A96"/>
    <mergeCell ref="C103:J103"/>
    <mergeCell ref="A115:A116"/>
    <mergeCell ref="C79:J79"/>
    <mergeCell ref="A80:A85"/>
    <mergeCell ref="A86:A90"/>
    <mergeCell ref="A70:A72"/>
    <mergeCell ref="A66:A67"/>
    <mergeCell ref="A68:A69"/>
  </mergeCells>
  <phoneticPr fontId="21" type="noConversion"/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C3F72-31D3-4F54-ACBC-32395AE2435D}">
  <sheetPr codeName="Folha2">
    <tabColor theme="9" tint="0.39997558519241921"/>
  </sheetPr>
  <dimension ref="A1:H61"/>
  <sheetViews>
    <sheetView showGridLines="0" workbookViewId="0">
      <selection activeCell="D61" sqref="D61"/>
    </sheetView>
  </sheetViews>
  <sheetFormatPr defaultRowHeight="12.75" x14ac:dyDescent="0.2"/>
  <sheetData>
    <row r="1" spans="1:8" ht="15" x14ac:dyDescent="0.25">
      <c r="A1" s="80"/>
      <c r="B1" s="80"/>
      <c r="C1" s="80"/>
      <c r="D1" s="6"/>
      <c r="E1" s="6"/>
    </row>
    <row r="2" spans="1:8" ht="15.75" x14ac:dyDescent="0.25">
      <c r="A2" s="81" t="s">
        <v>109</v>
      </c>
      <c r="B2" s="213"/>
      <c r="C2" s="213"/>
      <c r="D2" s="79"/>
      <c r="E2" s="79"/>
      <c r="F2" s="79"/>
      <c r="G2" s="6"/>
    </row>
    <row r="3" spans="1:8" x14ac:dyDescent="0.2">
      <c r="A3" s="82" t="s">
        <v>110</v>
      </c>
      <c r="B3" s="140"/>
      <c r="C3" s="140"/>
      <c r="D3" s="140"/>
      <c r="E3" s="214"/>
      <c r="F3" s="140"/>
      <c r="G3" s="140"/>
    </row>
    <row r="6" spans="1:8" x14ac:dyDescent="0.2">
      <c r="A6" s="8" t="s">
        <v>336</v>
      </c>
      <c r="B6" s="6"/>
      <c r="C6" s="6"/>
      <c r="D6" s="6"/>
      <c r="E6" s="6"/>
      <c r="F6" s="6"/>
      <c r="G6" s="6"/>
      <c r="H6" s="6"/>
    </row>
    <row r="7" spans="1:8" ht="12.75" customHeight="1" x14ac:dyDescent="0.2">
      <c r="A7" s="8"/>
      <c r="B7" s="6"/>
      <c r="C7" s="6"/>
      <c r="D7" s="6"/>
      <c r="E7" s="6"/>
      <c r="F7" s="6"/>
      <c r="G7" s="6"/>
      <c r="H7" s="6"/>
    </row>
    <row r="8" spans="1:8" x14ac:dyDescent="0.2">
      <c r="A8" s="319" t="s">
        <v>333</v>
      </c>
      <c r="B8" s="319"/>
      <c r="C8" s="319"/>
      <c r="D8" s="319"/>
      <c r="E8" s="319"/>
      <c r="F8" s="319"/>
      <c r="G8" s="319"/>
      <c r="H8" s="319"/>
    </row>
    <row r="9" spans="1:8" x14ac:dyDescent="0.2">
      <c r="A9" s="319"/>
      <c r="B9" s="319"/>
      <c r="C9" s="319"/>
      <c r="D9" s="319"/>
      <c r="E9" s="319"/>
      <c r="F9" s="319"/>
      <c r="G9" s="319"/>
      <c r="H9" s="319"/>
    </row>
    <row r="10" spans="1:8" x14ac:dyDescent="0.2">
      <c r="A10" s="319"/>
      <c r="B10" s="319"/>
      <c r="C10" s="319"/>
      <c r="D10" s="319"/>
      <c r="E10" s="319"/>
      <c r="F10" s="319"/>
      <c r="G10" s="319"/>
      <c r="H10" s="319"/>
    </row>
    <row r="11" spans="1:8" x14ac:dyDescent="0.2">
      <c r="A11" s="319"/>
      <c r="B11" s="319"/>
      <c r="C11" s="319"/>
      <c r="D11" s="319"/>
      <c r="E11" s="319"/>
      <c r="F11" s="319"/>
      <c r="G11" s="319"/>
      <c r="H11" s="319"/>
    </row>
    <row r="12" spans="1:8" x14ac:dyDescent="0.2">
      <c r="A12" s="319"/>
      <c r="B12" s="319"/>
      <c r="C12" s="319"/>
      <c r="D12" s="319"/>
      <c r="E12" s="319"/>
      <c r="F12" s="319"/>
      <c r="G12" s="319"/>
      <c r="H12" s="319"/>
    </row>
    <row r="13" spans="1:8" x14ac:dyDescent="0.2">
      <c r="A13" s="319"/>
      <c r="B13" s="319"/>
      <c r="C13" s="319"/>
      <c r="D13" s="319"/>
      <c r="E13" s="319"/>
      <c r="F13" s="319"/>
      <c r="G13" s="319"/>
      <c r="H13" s="319"/>
    </row>
    <row r="14" spans="1:8" x14ac:dyDescent="0.2">
      <c r="A14" s="319"/>
      <c r="B14" s="319"/>
      <c r="C14" s="319"/>
      <c r="D14" s="319"/>
      <c r="E14" s="319"/>
      <c r="F14" s="319"/>
      <c r="G14" s="319"/>
      <c r="H14" s="319"/>
    </row>
    <row r="15" spans="1:8" ht="12.75" customHeight="1" x14ac:dyDescent="0.2">
      <c r="A15" s="319" t="s">
        <v>334</v>
      </c>
      <c r="B15" s="319"/>
      <c r="C15" s="319"/>
      <c r="D15" s="319"/>
      <c r="E15" s="319"/>
      <c r="F15" s="319"/>
      <c r="G15" s="319"/>
      <c r="H15" s="319"/>
    </row>
    <row r="16" spans="1:8" ht="12.75" customHeight="1" x14ac:dyDescent="0.2">
      <c r="A16" s="319"/>
      <c r="B16" s="319"/>
      <c r="C16" s="319"/>
      <c r="D16" s="319"/>
      <c r="E16" s="319"/>
      <c r="F16" s="319"/>
      <c r="G16" s="319"/>
      <c r="H16" s="319"/>
    </row>
    <row r="17" spans="1:8" x14ac:dyDescent="0.2">
      <c r="A17" s="319"/>
      <c r="B17" s="319"/>
      <c r="C17" s="319"/>
      <c r="D17" s="319"/>
      <c r="E17" s="319"/>
      <c r="F17" s="319"/>
      <c r="G17" s="319"/>
      <c r="H17" s="319"/>
    </row>
    <row r="18" spans="1:8" x14ac:dyDescent="0.2">
      <c r="A18" s="319"/>
      <c r="B18" s="319"/>
      <c r="C18" s="319"/>
      <c r="D18" s="319"/>
      <c r="E18" s="319"/>
      <c r="F18" s="319"/>
      <c r="G18" s="319"/>
      <c r="H18" s="319"/>
    </row>
    <row r="19" spans="1:8" x14ac:dyDescent="0.2">
      <c r="A19" s="319"/>
      <c r="B19" s="319"/>
      <c r="C19" s="319"/>
      <c r="D19" s="319"/>
      <c r="E19" s="319"/>
      <c r="F19" s="319"/>
      <c r="G19" s="319"/>
      <c r="H19" s="319"/>
    </row>
    <row r="20" spans="1:8" x14ac:dyDescent="0.2">
      <c r="A20" s="6"/>
      <c r="B20" s="6"/>
      <c r="C20" s="6"/>
      <c r="D20" s="6"/>
      <c r="E20" s="6"/>
      <c r="F20" s="6"/>
      <c r="G20" s="6"/>
      <c r="H20" s="6"/>
    </row>
    <row r="21" spans="1:8" ht="12.75" customHeight="1" x14ac:dyDescent="0.2">
      <c r="A21" s="320" t="s">
        <v>335</v>
      </c>
      <c r="B21" s="320"/>
      <c r="C21" s="320"/>
      <c r="D21" s="320"/>
      <c r="E21" s="320"/>
      <c r="F21" s="320"/>
      <c r="G21" s="320"/>
      <c r="H21" s="320"/>
    </row>
    <row r="22" spans="1:8" x14ac:dyDescent="0.2">
      <c r="A22" s="320"/>
      <c r="B22" s="320"/>
      <c r="C22" s="320"/>
      <c r="D22" s="320"/>
      <c r="E22" s="320"/>
      <c r="F22" s="320"/>
      <c r="G22" s="320"/>
      <c r="H22" s="320"/>
    </row>
    <row r="23" spans="1:8" x14ac:dyDescent="0.2">
      <c r="A23" s="320"/>
      <c r="B23" s="320"/>
      <c r="C23" s="320"/>
      <c r="D23" s="320"/>
      <c r="E23" s="320"/>
      <c r="F23" s="320"/>
      <c r="G23" s="320"/>
      <c r="H23" s="320"/>
    </row>
    <row r="24" spans="1:8" x14ac:dyDescent="0.2">
      <c r="A24" s="6"/>
      <c r="B24" s="6"/>
      <c r="C24" s="6"/>
      <c r="D24" s="6"/>
      <c r="E24" s="6"/>
      <c r="F24" s="6"/>
      <c r="G24" s="6"/>
      <c r="H24" s="6"/>
    </row>
    <row r="25" spans="1:8" x14ac:dyDescent="0.2">
      <c r="A25" s="83" t="s">
        <v>115</v>
      </c>
      <c r="B25" s="6"/>
      <c r="C25" s="6"/>
      <c r="D25" s="6"/>
      <c r="E25" s="6"/>
      <c r="F25" s="6"/>
      <c r="G25" s="6"/>
      <c r="H25" s="6"/>
    </row>
    <row r="26" spans="1:8" x14ac:dyDescent="0.2">
      <c r="A26" s="83"/>
      <c r="B26" s="6"/>
      <c r="C26" s="6"/>
      <c r="D26" s="6"/>
      <c r="E26" s="6"/>
      <c r="F26" s="6"/>
      <c r="G26" s="6"/>
      <c r="H26" s="6"/>
    </row>
    <row r="27" spans="1:8" x14ac:dyDescent="0.2">
      <c r="A27" s="84" t="s">
        <v>313</v>
      </c>
      <c r="B27" s="6"/>
      <c r="C27" s="6"/>
      <c r="D27" s="6"/>
      <c r="E27" s="6"/>
      <c r="F27" s="6"/>
      <c r="G27" s="6"/>
      <c r="H27" s="6"/>
    </row>
    <row r="28" spans="1:8" x14ac:dyDescent="0.2">
      <c r="A28" s="6" t="s">
        <v>314</v>
      </c>
      <c r="B28" s="6"/>
      <c r="C28" s="6"/>
      <c r="D28" s="6"/>
      <c r="E28" s="6"/>
      <c r="F28" s="6"/>
      <c r="G28" s="6"/>
      <c r="H28" s="6"/>
    </row>
    <row r="29" spans="1:8" x14ac:dyDescent="0.2">
      <c r="A29" s="6" t="s">
        <v>315</v>
      </c>
      <c r="B29" s="6"/>
      <c r="C29" s="6"/>
      <c r="D29" s="6"/>
      <c r="E29" s="6"/>
      <c r="F29" s="6"/>
      <c r="G29" s="6"/>
      <c r="H29" s="6"/>
    </row>
    <row r="30" spans="1:8" ht="14.25" x14ac:dyDescent="0.25">
      <c r="A30" s="84" t="s">
        <v>316</v>
      </c>
      <c r="B30" s="6"/>
      <c r="C30" s="6"/>
      <c r="D30" s="6"/>
      <c r="E30" s="6"/>
      <c r="F30" s="6"/>
      <c r="G30" s="6"/>
      <c r="H30" s="6"/>
    </row>
    <row r="31" spans="1:8" ht="14.25" x14ac:dyDescent="0.25">
      <c r="A31" s="6" t="s">
        <v>317</v>
      </c>
      <c r="B31" s="6"/>
      <c r="C31" s="6"/>
      <c r="D31" s="6"/>
      <c r="E31" s="6"/>
      <c r="F31" s="6"/>
      <c r="G31" s="6"/>
      <c r="H31" s="6"/>
    </row>
    <row r="32" spans="1:8" x14ac:dyDescent="0.2">
      <c r="A32" s="6" t="s">
        <v>339</v>
      </c>
      <c r="B32" s="6"/>
      <c r="C32" s="6"/>
      <c r="D32" s="6"/>
      <c r="E32" s="6"/>
      <c r="F32" s="6"/>
      <c r="G32" s="6"/>
      <c r="H32" s="6"/>
    </row>
    <row r="33" spans="1:8" x14ac:dyDescent="0.2">
      <c r="A33" s="6" t="s">
        <v>318</v>
      </c>
      <c r="B33" s="6"/>
      <c r="C33" s="6"/>
      <c r="D33" s="6"/>
      <c r="E33" s="6"/>
      <c r="F33" s="6"/>
      <c r="G33" s="6"/>
      <c r="H33" s="6"/>
    </row>
    <row r="34" spans="1:8" x14ac:dyDescent="0.2">
      <c r="A34" s="6" t="s">
        <v>319</v>
      </c>
      <c r="B34" s="6"/>
      <c r="C34" s="6"/>
      <c r="D34" s="6"/>
      <c r="E34" s="6"/>
      <c r="F34" s="6"/>
      <c r="G34" s="6"/>
      <c r="H34" s="6"/>
    </row>
    <row r="35" spans="1:8" x14ac:dyDescent="0.2">
      <c r="A35" s="6" t="s">
        <v>320</v>
      </c>
      <c r="B35" s="6"/>
      <c r="C35" s="6"/>
      <c r="D35" s="6"/>
      <c r="E35" s="6"/>
      <c r="F35" s="6"/>
      <c r="G35" s="6"/>
      <c r="H35" s="6"/>
    </row>
    <row r="36" spans="1:8" x14ac:dyDescent="0.2">
      <c r="A36" s="6" t="s">
        <v>321</v>
      </c>
      <c r="B36" s="6"/>
      <c r="C36" s="6"/>
      <c r="D36" s="6"/>
      <c r="E36" s="6"/>
      <c r="F36" s="6"/>
      <c r="G36" s="6"/>
      <c r="H36" s="6"/>
    </row>
    <row r="37" spans="1:8" x14ac:dyDescent="0.2">
      <c r="A37" s="6" t="s">
        <v>312</v>
      </c>
      <c r="B37" s="6"/>
      <c r="C37" s="6"/>
      <c r="D37" s="6"/>
      <c r="E37" s="6"/>
      <c r="F37" s="6"/>
      <c r="G37" s="6"/>
      <c r="H37" s="6"/>
    </row>
    <row r="38" spans="1:8" x14ac:dyDescent="0.2">
      <c r="A38" s="6" t="s">
        <v>322</v>
      </c>
      <c r="B38" s="6"/>
      <c r="C38" s="6"/>
      <c r="D38" s="6"/>
      <c r="E38" s="6"/>
      <c r="F38" s="6"/>
      <c r="G38" s="6"/>
      <c r="H38" s="6"/>
    </row>
    <row r="39" spans="1:8" x14ac:dyDescent="0.2">
      <c r="A39" s="6" t="s">
        <v>323</v>
      </c>
      <c r="B39" s="6"/>
      <c r="C39" s="6"/>
      <c r="D39" s="6"/>
      <c r="E39" s="6"/>
      <c r="F39" s="6"/>
      <c r="G39" s="6"/>
      <c r="H39" s="6"/>
    </row>
    <row r="40" spans="1:8" x14ac:dyDescent="0.2">
      <c r="A40" s="104" t="s">
        <v>324</v>
      </c>
      <c r="B40" s="6"/>
      <c r="C40" s="6"/>
      <c r="D40" s="6"/>
      <c r="E40" s="6"/>
      <c r="F40" s="6"/>
      <c r="G40" s="6"/>
      <c r="H40" s="6"/>
    </row>
    <row r="41" spans="1:8" x14ac:dyDescent="0.2">
      <c r="A41" s="84" t="s">
        <v>325</v>
      </c>
      <c r="B41" s="6"/>
      <c r="C41" s="6"/>
      <c r="D41" s="6"/>
      <c r="E41" s="6"/>
      <c r="F41" s="6"/>
      <c r="G41" s="6"/>
      <c r="H41" s="6"/>
    </row>
    <row r="42" spans="1:8" x14ac:dyDescent="0.2">
      <c r="A42" s="6" t="s">
        <v>326</v>
      </c>
      <c r="B42" s="6"/>
      <c r="C42" s="6"/>
      <c r="D42" s="6"/>
      <c r="E42" s="6"/>
      <c r="F42" s="6"/>
      <c r="G42" s="6"/>
      <c r="H42" s="6"/>
    </row>
    <row r="43" spans="1:8" x14ac:dyDescent="0.2">
      <c r="A43" s="6"/>
      <c r="B43" s="6"/>
      <c r="C43" s="6"/>
      <c r="D43" s="6"/>
      <c r="E43" s="6"/>
      <c r="F43" s="6"/>
      <c r="G43" s="6"/>
      <c r="H43" s="6"/>
    </row>
    <row r="44" spans="1:8" x14ac:dyDescent="0.2">
      <c r="A44" s="83" t="s">
        <v>337</v>
      </c>
      <c r="B44" s="6"/>
      <c r="C44" s="6"/>
      <c r="D44" s="6"/>
      <c r="E44" s="6"/>
      <c r="F44" s="6"/>
      <c r="G44" s="6"/>
      <c r="H44" s="6"/>
    </row>
    <row r="45" spans="1:8" ht="12.75" customHeight="1" x14ac:dyDescent="0.2">
      <c r="A45" s="83"/>
      <c r="B45" s="6"/>
      <c r="C45" s="6"/>
      <c r="D45" s="6"/>
      <c r="E45" s="6"/>
      <c r="F45" s="6"/>
      <c r="G45" s="6"/>
      <c r="H45" s="6"/>
    </row>
    <row r="46" spans="1:8" x14ac:dyDescent="0.2">
      <c r="A46" s="6" t="s">
        <v>327</v>
      </c>
      <c r="B46" s="6"/>
      <c r="C46" s="6"/>
      <c r="D46" s="6"/>
      <c r="E46" s="6"/>
      <c r="F46" s="6"/>
      <c r="G46" s="6"/>
      <c r="H46" s="6"/>
    </row>
    <row r="47" spans="1:8" x14ac:dyDescent="0.2">
      <c r="A47" s="6" t="s">
        <v>328</v>
      </c>
      <c r="B47" s="6"/>
      <c r="C47" s="6"/>
      <c r="D47" s="6"/>
      <c r="E47" s="6"/>
      <c r="F47" s="6"/>
      <c r="G47" s="6"/>
      <c r="H47" s="6"/>
    </row>
    <row r="48" spans="1:8" x14ac:dyDescent="0.2">
      <c r="A48" s="6" t="s">
        <v>329</v>
      </c>
      <c r="B48" s="6"/>
      <c r="C48" s="6"/>
      <c r="D48" s="6"/>
      <c r="E48" s="6"/>
      <c r="F48" s="6"/>
      <c r="G48" s="6"/>
      <c r="H48" s="6"/>
    </row>
    <row r="49" spans="1:8" x14ac:dyDescent="0.2">
      <c r="A49" s="6" t="s">
        <v>330</v>
      </c>
      <c r="B49" s="6"/>
      <c r="C49" s="6"/>
      <c r="D49" s="6"/>
      <c r="E49" s="6"/>
      <c r="F49" s="6"/>
      <c r="G49" s="6"/>
      <c r="H49" s="6"/>
    </row>
    <row r="50" spans="1:8" ht="14.25" x14ac:dyDescent="0.25">
      <c r="A50" s="6" t="s">
        <v>331</v>
      </c>
      <c r="B50" s="6"/>
      <c r="C50" s="6"/>
      <c r="D50" s="6"/>
      <c r="E50" s="6"/>
      <c r="F50" s="6"/>
      <c r="G50" s="6"/>
      <c r="H50" s="6"/>
    </row>
    <row r="51" spans="1:8" x14ac:dyDescent="0.2">
      <c r="A51" s="83"/>
      <c r="B51" s="6"/>
      <c r="C51" s="6"/>
      <c r="D51" s="6"/>
      <c r="E51" s="6"/>
      <c r="F51" s="6"/>
      <c r="G51" s="6"/>
      <c r="H51" s="6"/>
    </row>
    <row r="52" spans="1:8" x14ac:dyDescent="0.2">
      <c r="A52" s="8" t="s">
        <v>116</v>
      </c>
      <c r="B52" s="6"/>
      <c r="C52" s="6"/>
      <c r="D52" s="6"/>
      <c r="E52" s="6"/>
      <c r="F52" s="6"/>
      <c r="G52" s="6"/>
      <c r="H52" s="6"/>
    </row>
    <row r="53" spans="1:8" x14ac:dyDescent="0.2">
      <c r="A53" s="93" t="s">
        <v>287</v>
      </c>
      <c r="B53" s="6"/>
      <c r="C53" s="6"/>
      <c r="D53" s="6"/>
      <c r="E53" s="6"/>
      <c r="F53" s="6"/>
      <c r="G53" s="6"/>
      <c r="H53" s="6"/>
    </row>
    <row r="54" spans="1:8" x14ac:dyDescent="0.2">
      <c r="A54" s="92" t="s">
        <v>288</v>
      </c>
      <c r="B54" s="6"/>
      <c r="C54" s="6"/>
      <c r="D54" s="6"/>
      <c r="E54" s="6"/>
      <c r="F54" s="6"/>
      <c r="G54" s="6"/>
      <c r="H54" s="6"/>
    </row>
    <row r="55" spans="1:8" x14ac:dyDescent="0.2">
      <c r="A55" s="93" t="s">
        <v>289</v>
      </c>
      <c r="B55" s="6"/>
      <c r="C55" s="6"/>
      <c r="D55" s="6"/>
      <c r="E55" s="6"/>
      <c r="F55" s="6"/>
      <c r="G55" s="6"/>
      <c r="H55" s="6"/>
    </row>
    <row r="56" spans="1:8" x14ac:dyDescent="0.2">
      <c r="A56" s="93" t="s">
        <v>290</v>
      </c>
      <c r="B56" s="6"/>
      <c r="C56" s="6"/>
      <c r="D56" s="6"/>
      <c r="E56" s="6"/>
      <c r="F56" s="6"/>
      <c r="G56" s="6"/>
      <c r="H56" s="6"/>
    </row>
    <row r="57" spans="1:8" x14ac:dyDescent="0.2">
      <c r="A57" s="6"/>
      <c r="B57" s="6"/>
      <c r="C57" s="6"/>
      <c r="D57" s="6"/>
      <c r="E57" s="6"/>
      <c r="F57" s="6"/>
      <c r="G57" s="6"/>
      <c r="H57" s="6"/>
    </row>
    <row r="58" spans="1:8" x14ac:dyDescent="0.2">
      <c r="A58" s="6"/>
      <c r="B58" s="6"/>
      <c r="C58" s="6"/>
      <c r="D58" s="6"/>
      <c r="E58" s="6"/>
      <c r="F58" s="6"/>
      <c r="G58" s="6"/>
      <c r="H58" s="6"/>
    </row>
    <row r="59" spans="1:8" x14ac:dyDescent="0.2">
      <c r="A59" s="6"/>
    </row>
    <row r="60" spans="1:8" x14ac:dyDescent="0.2">
      <c r="A60" s="6"/>
    </row>
    <row r="61" spans="1:8" x14ac:dyDescent="0.2">
      <c r="A61" s="6"/>
    </row>
  </sheetData>
  <mergeCells count="3">
    <mergeCell ref="A8:H14"/>
    <mergeCell ref="A15:H19"/>
    <mergeCell ref="A21:H23"/>
  </mergeCells>
  <hyperlinks>
    <hyperlink ref="A53" r:id="rId1" display="Portal dos combustíveis online " xr:uid="{DAFBC41E-4219-4A5A-A6A8-9243ABA676B1}"/>
    <hyperlink ref="A54" r:id="rId2" display="Diário da República - Legislação" xr:uid="{FC45C92F-E2DE-4149-A5E8-3CB446CD7CB7}"/>
    <hyperlink ref="A55" r:id="rId3" display="Autoridade Tributária e aduaneira" xr:uid="{FF38B54F-EF1D-45D3-B18B-C3D5B0617E5C}"/>
    <hyperlink ref="A56" r:id="rId4" display="Weekly oil bulletin " xr:uid="{C81D9CA7-677D-4C07-81DC-C4AD4DD7D09B}"/>
  </hyperlinks>
  <pageMargins left="0.7" right="0.7" top="0.75" bottom="0.75" header="0.3" footer="0.3"/>
  <drawing r:id="rId5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lha8">
    <tabColor rgb="FFFFFFCC"/>
  </sheetPr>
  <dimension ref="A1:M335"/>
  <sheetViews>
    <sheetView showGridLines="0" workbookViewId="0">
      <selection activeCell="J9" sqref="J9"/>
    </sheetView>
  </sheetViews>
  <sheetFormatPr defaultRowHeight="15" x14ac:dyDescent="0.25"/>
  <cols>
    <col min="1" max="1" width="16" style="3" customWidth="1"/>
    <col min="2" max="3" width="11" style="3" customWidth="1"/>
    <col min="4" max="4" width="12.140625" style="3" customWidth="1"/>
    <col min="5" max="6" width="10.5703125" style="3" customWidth="1"/>
    <col min="7" max="7" width="12.85546875" style="3" bestFit="1" customWidth="1"/>
    <col min="8" max="8" width="12.85546875" style="3" customWidth="1"/>
    <col min="9" max="256" width="9.140625" style="1"/>
    <col min="257" max="257" width="16" style="1" customWidth="1"/>
    <col min="258" max="259" width="11" style="1" customWidth="1"/>
    <col min="260" max="260" width="12.140625" style="1" customWidth="1"/>
    <col min="261" max="262" width="10.5703125" style="1" customWidth="1"/>
    <col min="263" max="263" width="12.85546875" style="1" bestFit="1" customWidth="1"/>
    <col min="264" max="264" width="12.85546875" style="1" customWidth="1"/>
    <col min="265" max="512" width="9.140625" style="1"/>
    <col min="513" max="513" width="16" style="1" customWidth="1"/>
    <col min="514" max="515" width="11" style="1" customWidth="1"/>
    <col min="516" max="516" width="12.140625" style="1" customWidth="1"/>
    <col min="517" max="518" width="10.5703125" style="1" customWidth="1"/>
    <col min="519" max="519" width="12.85546875" style="1" bestFit="1" customWidth="1"/>
    <col min="520" max="520" width="12.85546875" style="1" customWidth="1"/>
    <col min="521" max="768" width="9.140625" style="1"/>
    <col min="769" max="769" width="16" style="1" customWidth="1"/>
    <col min="770" max="771" width="11" style="1" customWidth="1"/>
    <col min="772" max="772" width="12.140625" style="1" customWidth="1"/>
    <col min="773" max="774" width="10.5703125" style="1" customWidth="1"/>
    <col min="775" max="775" width="12.85546875" style="1" bestFit="1" customWidth="1"/>
    <col min="776" max="776" width="12.85546875" style="1" customWidth="1"/>
    <col min="777" max="1024" width="9.140625" style="1"/>
    <col min="1025" max="1025" width="16" style="1" customWidth="1"/>
    <col min="1026" max="1027" width="11" style="1" customWidth="1"/>
    <col min="1028" max="1028" width="12.140625" style="1" customWidth="1"/>
    <col min="1029" max="1030" width="10.5703125" style="1" customWidth="1"/>
    <col min="1031" max="1031" width="12.85546875" style="1" bestFit="1" customWidth="1"/>
    <col min="1032" max="1032" width="12.85546875" style="1" customWidth="1"/>
    <col min="1033" max="1280" width="9.140625" style="1"/>
    <col min="1281" max="1281" width="16" style="1" customWidth="1"/>
    <col min="1282" max="1283" width="11" style="1" customWidth="1"/>
    <col min="1284" max="1284" width="12.140625" style="1" customWidth="1"/>
    <col min="1285" max="1286" width="10.5703125" style="1" customWidth="1"/>
    <col min="1287" max="1287" width="12.85546875" style="1" bestFit="1" customWidth="1"/>
    <col min="1288" max="1288" width="12.85546875" style="1" customWidth="1"/>
    <col min="1289" max="1536" width="9.140625" style="1"/>
    <col min="1537" max="1537" width="16" style="1" customWidth="1"/>
    <col min="1538" max="1539" width="11" style="1" customWidth="1"/>
    <col min="1540" max="1540" width="12.140625" style="1" customWidth="1"/>
    <col min="1541" max="1542" width="10.5703125" style="1" customWidth="1"/>
    <col min="1543" max="1543" width="12.85546875" style="1" bestFit="1" customWidth="1"/>
    <col min="1544" max="1544" width="12.85546875" style="1" customWidth="1"/>
    <col min="1545" max="1792" width="9.140625" style="1"/>
    <col min="1793" max="1793" width="16" style="1" customWidth="1"/>
    <col min="1794" max="1795" width="11" style="1" customWidth="1"/>
    <col min="1796" max="1796" width="12.140625" style="1" customWidth="1"/>
    <col min="1797" max="1798" width="10.5703125" style="1" customWidth="1"/>
    <col min="1799" max="1799" width="12.85546875" style="1" bestFit="1" customWidth="1"/>
    <col min="1800" max="1800" width="12.85546875" style="1" customWidth="1"/>
    <col min="1801" max="2048" width="9.140625" style="1"/>
    <col min="2049" max="2049" width="16" style="1" customWidth="1"/>
    <col min="2050" max="2051" width="11" style="1" customWidth="1"/>
    <col min="2052" max="2052" width="12.140625" style="1" customWidth="1"/>
    <col min="2053" max="2054" width="10.5703125" style="1" customWidth="1"/>
    <col min="2055" max="2055" width="12.85546875" style="1" bestFit="1" customWidth="1"/>
    <col min="2056" max="2056" width="12.85546875" style="1" customWidth="1"/>
    <col min="2057" max="2304" width="9.140625" style="1"/>
    <col min="2305" max="2305" width="16" style="1" customWidth="1"/>
    <col min="2306" max="2307" width="11" style="1" customWidth="1"/>
    <col min="2308" max="2308" width="12.140625" style="1" customWidth="1"/>
    <col min="2309" max="2310" width="10.5703125" style="1" customWidth="1"/>
    <col min="2311" max="2311" width="12.85546875" style="1" bestFit="1" customWidth="1"/>
    <col min="2312" max="2312" width="12.85546875" style="1" customWidth="1"/>
    <col min="2313" max="2560" width="9.140625" style="1"/>
    <col min="2561" max="2561" width="16" style="1" customWidth="1"/>
    <col min="2562" max="2563" width="11" style="1" customWidth="1"/>
    <col min="2564" max="2564" width="12.140625" style="1" customWidth="1"/>
    <col min="2565" max="2566" width="10.5703125" style="1" customWidth="1"/>
    <col min="2567" max="2567" width="12.85546875" style="1" bestFit="1" customWidth="1"/>
    <col min="2568" max="2568" width="12.85546875" style="1" customWidth="1"/>
    <col min="2569" max="2816" width="9.140625" style="1"/>
    <col min="2817" max="2817" width="16" style="1" customWidth="1"/>
    <col min="2818" max="2819" width="11" style="1" customWidth="1"/>
    <col min="2820" max="2820" width="12.140625" style="1" customWidth="1"/>
    <col min="2821" max="2822" width="10.5703125" style="1" customWidth="1"/>
    <col min="2823" max="2823" width="12.85546875" style="1" bestFit="1" customWidth="1"/>
    <col min="2824" max="2824" width="12.85546875" style="1" customWidth="1"/>
    <col min="2825" max="3072" width="9.140625" style="1"/>
    <col min="3073" max="3073" width="16" style="1" customWidth="1"/>
    <col min="3074" max="3075" width="11" style="1" customWidth="1"/>
    <col min="3076" max="3076" width="12.140625" style="1" customWidth="1"/>
    <col min="3077" max="3078" width="10.5703125" style="1" customWidth="1"/>
    <col min="3079" max="3079" width="12.85546875" style="1" bestFit="1" customWidth="1"/>
    <col min="3080" max="3080" width="12.85546875" style="1" customWidth="1"/>
    <col min="3081" max="3328" width="9.140625" style="1"/>
    <col min="3329" max="3329" width="16" style="1" customWidth="1"/>
    <col min="3330" max="3331" width="11" style="1" customWidth="1"/>
    <col min="3332" max="3332" width="12.140625" style="1" customWidth="1"/>
    <col min="3333" max="3334" width="10.5703125" style="1" customWidth="1"/>
    <col min="3335" max="3335" width="12.85546875" style="1" bestFit="1" customWidth="1"/>
    <col min="3336" max="3336" width="12.85546875" style="1" customWidth="1"/>
    <col min="3337" max="3584" width="9.140625" style="1"/>
    <col min="3585" max="3585" width="16" style="1" customWidth="1"/>
    <col min="3586" max="3587" width="11" style="1" customWidth="1"/>
    <col min="3588" max="3588" width="12.140625" style="1" customWidth="1"/>
    <col min="3589" max="3590" width="10.5703125" style="1" customWidth="1"/>
    <col min="3591" max="3591" width="12.85546875" style="1" bestFit="1" customWidth="1"/>
    <col min="3592" max="3592" width="12.85546875" style="1" customWidth="1"/>
    <col min="3593" max="3840" width="9.140625" style="1"/>
    <col min="3841" max="3841" width="16" style="1" customWidth="1"/>
    <col min="3842" max="3843" width="11" style="1" customWidth="1"/>
    <col min="3844" max="3844" width="12.140625" style="1" customWidth="1"/>
    <col min="3845" max="3846" width="10.5703125" style="1" customWidth="1"/>
    <col min="3847" max="3847" width="12.85546875" style="1" bestFit="1" customWidth="1"/>
    <col min="3848" max="3848" width="12.85546875" style="1" customWidth="1"/>
    <col min="3849" max="4096" width="9.140625" style="1"/>
    <col min="4097" max="4097" width="16" style="1" customWidth="1"/>
    <col min="4098" max="4099" width="11" style="1" customWidth="1"/>
    <col min="4100" max="4100" width="12.140625" style="1" customWidth="1"/>
    <col min="4101" max="4102" width="10.5703125" style="1" customWidth="1"/>
    <col min="4103" max="4103" width="12.85546875" style="1" bestFit="1" customWidth="1"/>
    <col min="4104" max="4104" width="12.85546875" style="1" customWidth="1"/>
    <col min="4105" max="4352" width="9.140625" style="1"/>
    <col min="4353" max="4353" width="16" style="1" customWidth="1"/>
    <col min="4354" max="4355" width="11" style="1" customWidth="1"/>
    <col min="4356" max="4356" width="12.140625" style="1" customWidth="1"/>
    <col min="4357" max="4358" width="10.5703125" style="1" customWidth="1"/>
    <col min="4359" max="4359" width="12.85546875" style="1" bestFit="1" customWidth="1"/>
    <col min="4360" max="4360" width="12.85546875" style="1" customWidth="1"/>
    <col min="4361" max="4608" width="9.140625" style="1"/>
    <col min="4609" max="4609" width="16" style="1" customWidth="1"/>
    <col min="4610" max="4611" width="11" style="1" customWidth="1"/>
    <col min="4612" max="4612" width="12.140625" style="1" customWidth="1"/>
    <col min="4613" max="4614" width="10.5703125" style="1" customWidth="1"/>
    <col min="4615" max="4615" width="12.85546875" style="1" bestFit="1" customWidth="1"/>
    <col min="4616" max="4616" width="12.85546875" style="1" customWidth="1"/>
    <col min="4617" max="4864" width="9.140625" style="1"/>
    <col min="4865" max="4865" width="16" style="1" customWidth="1"/>
    <col min="4866" max="4867" width="11" style="1" customWidth="1"/>
    <col min="4868" max="4868" width="12.140625" style="1" customWidth="1"/>
    <col min="4869" max="4870" width="10.5703125" style="1" customWidth="1"/>
    <col min="4871" max="4871" width="12.85546875" style="1" bestFit="1" customWidth="1"/>
    <col min="4872" max="4872" width="12.85546875" style="1" customWidth="1"/>
    <col min="4873" max="5120" width="9.140625" style="1"/>
    <col min="5121" max="5121" width="16" style="1" customWidth="1"/>
    <col min="5122" max="5123" width="11" style="1" customWidth="1"/>
    <col min="5124" max="5124" width="12.140625" style="1" customWidth="1"/>
    <col min="5125" max="5126" width="10.5703125" style="1" customWidth="1"/>
    <col min="5127" max="5127" width="12.85546875" style="1" bestFit="1" customWidth="1"/>
    <col min="5128" max="5128" width="12.85546875" style="1" customWidth="1"/>
    <col min="5129" max="5376" width="9.140625" style="1"/>
    <col min="5377" max="5377" width="16" style="1" customWidth="1"/>
    <col min="5378" max="5379" width="11" style="1" customWidth="1"/>
    <col min="5380" max="5380" width="12.140625" style="1" customWidth="1"/>
    <col min="5381" max="5382" width="10.5703125" style="1" customWidth="1"/>
    <col min="5383" max="5383" width="12.85546875" style="1" bestFit="1" customWidth="1"/>
    <col min="5384" max="5384" width="12.85546875" style="1" customWidth="1"/>
    <col min="5385" max="5632" width="9.140625" style="1"/>
    <col min="5633" max="5633" width="16" style="1" customWidth="1"/>
    <col min="5634" max="5635" width="11" style="1" customWidth="1"/>
    <col min="5636" max="5636" width="12.140625" style="1" customWidth="1"/>
    <col min="5637" max="5638" width="10.5703125" style="1" customWidth="1"/>
    <col min="5639" max="5639" width="12.85546875" style="1" bestFit="1" customWidth="1"/>
    <col min="5640" max="5640" width="12.85546875" style="1" customWidth="1"/>
    <col min="5641" max="5888" width="9.140625" style="1"/>
    <col min="5889" max="5889" width="16" style="1" customWidth="1"/>
    <col min="5890" max="5891" width="11" style="1" customWidth="1"/>
    <col min="5892" max="5892" width="12.140625" style="1" customWidth="1"/>
    <col min="5893" max="5894" width="10.5703125" style="1" customWidth="1"/>
    <col min="5895" max="5895" width="12.85546875" style="1" bestFit="1" customWidth="1"/>
    <col min="5896" max="5896" width="12.85546875" style="1" customWidth="1"/>
    <col min="5897" max="6144" width="9.140625" style="1"/>
    <col min="6145" max="6145" width="16" style="1" customWidth="1"/>
    <col min="6146" max="6147" width="11" style="1" customWidth="1"/>
    <col min="6148" max="6148" width="12.140625" style="1" customWidth="1"/>
    <col min="6149" max="6150" width="10.5703125" style="1" customWidth="1"/>
    <col min="6151" max="6151" width="12.85546875" style="1" bestFit="1" customWidth="1"/>
    <col min="6152" max="6152" width="12.85546875" style="1" customWidth="1"/>
    <col min="6153" max="6400" width="9.140625" style="1"/>
    <col min="6401" max="6401" width="16" style="1" customWidth="1"/>
    <col min="6402" max="6403" width="11" style="1" customWidth="1"/>
    <col min="6404" max="6404" width="12.140625" style="1" customWidth="1"/>
    <col min="6405" max="6406" width="10.5703125" style="1" customWidth="1"/>
    <col min="6407" max="6407" width="12.85546875" style="1" bestFit="1" customWidth="1"/>
    <col min="6408" max="6408" width="12.85546875" style="1" customWidth="1"/>
    <col min="6409" max="6656" width="9.140625" style="1"/>
    <col min="6657" max="6657" width="16" style="1" customWidth="1"/>
    <col min="6658" max="6659" width="11" style="1" customWidth="1"/>
    <col min="6660" max="6660" width="12.140625" style="1" customWidth="1"/>
    <col min="6661" max="6662" width="10.5703125" style="1" customWidth="1"/>
    <col min="6663" max="6663" width="12.85546875" style="1" bestFit="1" customWidth="1"/>
    <col min="6664" max="6664" width="12.85546875" style="1" customWidth="1"/>
    <col min="6665" max="6912" width="9.140625" style="1"/>
    <col min="6913" max="6913" width="16" style="1" customWidth="1"/>
    <col min="6914" max="6915" width="11" style="1" customWidth="1"/>
    <col min="6916" max="6916" width="12.140625" style="1" customWidth="1"/>
    <col min="6917" max="6918" width="10.5703125" style="1" customWidth="1"/>
    <col min="6919" max="6919" width="12.85546875" style="1" bestFit="1" customWidth="1"/>
    <col min="6920" max="6920" width="12.85546875" style="1" customWidth="1"/>
    <col min="6921" max="7168" width="9.140625" style="1"/>
    <col min="7169" max="7169" width="16" style="1" customWidth="1"/>
    <col min="7170" max="7171" width="11" style="1" customWidth="1"/>
    <col min="7172" max="7172" width="12.140625" style="1" customWidth="1"/>
    <col min="7173" max="7174" width="10.5703125" style="1" customWidth="1"/>
    <col min="7175" max="7175" width="12.85546875" style="1" bestFit="1" customWidth="1"/>
    <col min="7176" max="7176" width="12.85546875" style="1" customWidth="1"/>
    <col min="7177" max="7424" width="9.140625" style="1"/>
    <col min="7425" max="7425" width="16" style="1" customWidth="1"/>
    <col min="7426" max="7427" width="11" style="1" customWidth="1"/>
    <col min="7428" max="7428" width="12.140625" style="1" customWidth="1"/>
    <col min="7429" max="7430" width="10.5703125" style="1" customWidth="1"/>
    <col min="7431" max="7431" width="12.85546875" style="1" bestFit="1" customWidth="1"/>
    <col min="7432" max="7432" width="12.85546875" style="1" customWidth="1"/>
    <col min="7433" max="7680" width="9.140625" style="1"/>
    <col min="7681" max="7681" width="16" style="1" customWidth="1"/>
    <col min="7682" max="7683" width="11" style="1" customWidth="1"/>
    <col min="7684" max="7684" width="12.140625" style="1" customWidth="1"/>
    <col min="7685" max="7686" width="10.5703125" style="1" customWidth="1"/>
    <col min="7687" max="7687" width="12.85546875" style="1" bestFit="1" customWidth="1"/>
    <col min="7688" max="7688" width="12.85546875" style="1" customWidth="1"/>
    <col min="7689" max="7936" width="9.140625" style="1"/>
    <col min="7937" max="7937" width="16" style="1" customWidth="1"/>
    <col min="7938" max="7939" width="11" style="1" customWidth="1"/>
    <col min="7940" max="7940" width="12.140625" style="1" customWidth="1"/>
    <col min="7941" max="7942" width="10.5703125" style="1" customWidth="1"/>
    <col min="7943" max="7943" width="12.85546875" style="1" bestFit="1" customWidth="1"/>
    <col min="7944" max="7944" width="12.85546875" style="1" customWidth="1"/>
    <col min="7945" max="8192" width="9.140625" style="1"/>
    <col min="8193" max="8193" width="16" style="1" customWidth="1"/>
    <col min="8194" max="8195" width="11" style="1" customWidth="1"/>
    <col min="8196" max="8196" width="12.140625" style="1" customWidth="1"/>
    <col min="8197" max="8198" width="10.5703125" style="1" customWidth="1"/>
    <col min="8199" max="8199" width="12.85546875" style="1" bestFit="1" customWidth="1"/>
    <col min="8200" max="8200" width="12.85546875" style="1" customWidth="1"/>
    <col min="8201" max="8448" width="9.140625" style="1"/>
    <col min="8449" max="8449" width="16" style="1" customWidth="1"/>
    <col min="8450" max="8451" width="11" style="1" customWidth="1"/>
    <col min="8452" max="8452" width="12.140625" style="1" customWidth="1"/>
    <col min="8453" max="8454" width="10.5703125" style="1" customWidth="1"/>
    <col min="8455" max="8455" width="12.85546875" style="1" bestFit="1" customWidth="1"/>
    <col min="8456" max="8456" width="12.85546875" style="1" customWidth="1"/>
    <col min="8457" max="8704" width="9.140625" style="1"/>
    <col min="8705" max="8705" width="16" style="1" customWidth="1"/>
    <col min="8706" max="8707" width="11" style="1" customWidth="1"/>
    <col min="8708" max="8708" width="12.140625" style="1" customWidth="1"/>
    <col min="8709" max="8710" width="10.5703125" style="1" customWidth="1"/>
    <col min="8711" max="8711" width="12.85546875" style="1" bestFit="1" customWidth="1"/>
    <col min="8712" max="8712" width="12.85546875" style="1" customWidth="1"/>
    <col min="8713" max="8960" width="9.140625" style="1"/>
    <col min="8961" max="8961" width="16" style="1" customWidth="1"/>
    <col min="8962" max="8963" width="11" style="1" customWidth="1"/>
    <col min="8964" max="8964" width="12.140625" style="1" customWidth="1"/>
    <col min="8965" max="8966" width="10.5703125" style="1" customWidth="1"/>
    <col min="8967" max="8967" width="12.85546875" style="1" bestFit="1" customWidth="1"/>
    <col min="8968" max="8968" width="12.85546875" style="1" customWidth="1"/>
    <col min="8969" max="9216" width="9.140625" style="1"/>
    <col min="9217" max="9217" width="16" style="1" customWidth="1"/>
    <col min="9218" max="9219" width="11" style="1" customWidth="1"/>
    <col min="9220" max="9220" width="12.140625" style="1" customWidth="1"/>
    <col min="9221" max="9222" width="10.5703125" style="1" customWidth="1"/>
    <col min="9223" max="9223" width="12.85546875" style="1" bestFit="1" customWidth="1"/>
    <col min="9224" max="9224" width="12.85546875" style="1" customWidth="1"/>
    <col min="9225" max="9472" width="9.140625" style="1"/>
    <col min="9473" max="9473" width="16" style="1" customWidth="1"/>
    <col min="9474" max="9475" width="11" style="1" customWidth="1"/>
    <col min="9476" max="9476" width="12.140625" style="1" customWidth="1"/>
    <col min="9477" max="9478" width="10.5703125" style="1" customWidth="1"/>
    <col min="9479" max="9479" width="12.85546875" style="1" bestFit="1" customWidth="1"/>
    <col min="9480" max="9480" width="12.85546875" style="1" customWidth="1"/>
    <col min="9481" max="9728" width="9.140625" style="1"/>
    <col min="9729" max="9729" width="16" style="1" customWidth="1"/>
    <col min="9730" max="9731" width="11" style="1" customWidth="1"/>
    <col min="9732" max="9732" width="12.140625" style="1" customWidth="1"/>
    <col min="9733" max="9734" width="10.5703125" style="1" customWidth="1"/>
    <col min="9735" max="9735" width="12.85546875" style="1" bestFit="1" customWidth="1"/>
    <col min="9736" max="9736" width="12.85546875" style="1" customWidth="1"/>
    <col min="9737" max="9984" width="9.140625" style="1"/>
    <col min="9985" max="9985" width="16" style="1" customWidth="1"/>
    <col min="9986" max="9987" width="11" style="1" customWidth="1"/>
    <col min="9988" max="9988" width="12.140625" style="1" customWidth="1"/>
    <col min="9989" max="9990" width="10.5703125" style="1" customWidth="1"/>
    <col min="9991" max="9991" width="12.85546875" style="1" bestFit="1" customWidth="1"/>
    <col min="9992" max="9992" width="12.85546875" style="1" customWidth="1"/>
    <col min="9993" max="10240" width="9.140625" style="1"/>
    <col min="10241" max="10241" width="16" style="1" customWidth="1"/>
    <col min="10242" max="10243" width="11" style="1" customWidth="1"/>
    <col min="10244" max="10244" width="12.140625" style="1" customWidth="1"/>
    <col min="10245" max="10246" width="10.5703125" style="1" customWidth="1"/>
    <col min="10247" max="10247" width="12.85546875" style="1" bestFit="1" customWidth="1"/>
    <col min="10248" max="10248" width="12.85546875" style="1" customWidth="1"/>
    <col min="10249" max="10496" width="9.140625" style="1"/>
    <col min="10497" max="10497" width="16" style="1" customWidth="1"/>
    <col min="10498" max="10499" width="11" style="1" customWidth="1"/>
    <col min="10500" max="10500" width="12.140625" style="1" customWidth="1"/>
    <col min="10501" max="10502" width="10.5703125" style="1" customWidth="1"/>
    <col min="10503" max="10503" width="12.85546875" style="1" bestFit="1" customWidth="1"/>
    <col min="10504" max="10504" width="12.85546875" style="1" customWidth="1"/>
    <col min="10505" max="10752" width="9.140625" style="1"/>
    <col min="10753" max="10753" width="16" style="1" customWidth="1"/>
    <col min="10754" max="10755" width="11" style="1" customWidth="1"/>
    <col min="10756" max="10756" width="12.140625" style="1" customWidth="1"/>
    <col min="10757" max="10758" width="10.5703125" style="1" customWidth="1"/>
    <col min="10759" max="10759" width="12.85546875" style="1" bestFit="1" customWidth="1"/>
    <col min="10760" max="10760" width="12.85546875" style="1" customWidth="1"/>
    <col min="10761" max="11008" width="9.140625" style="1"/>
    <col min="11009" max="11009" width="16" style="1" customWidth="1"/>
    <col min="11010" max="11011" width="11" style="1" customWidth="1"/>
    <col min="11012" max="11012" width="12.140625" style="1" customWidth="1"/>
    <col min="11013" max="11014" width="10.5703125" style="1" customWidth="1"/>
    <col min="11015" max="11015" width="12.85546875" style="1" bestFit="1" customWidth="1"/>
    <col min="11016" max="11016" width="12.85546875" style="1" customWidth="1"/>
    <col min="11017" max="11264" width="9.140625" style="1"/>
    <col min="11265" max="11265" width="16" style="1" customWidth="1"/>
    <col min="11266" max="11267" width="11" style="1" customWidth="1"/>
    <col min="11268" max="11268" width="12.140625" style="1" customWidth="1"/>
    <col min="11269" max="11270" width="10.5703125" style="1" customWidth="1"/>
    <col min="11271" max="11271" width="12.85546875" style="1" bestFit="1" customWidth="1"/>
    <col min="11272" max="11272" width="12.85546875" style="1" customWidth="1"/>
    <col min="11273" max="11520" width="9.140625" style="1"/>
    <col min="11521" max="11521" width="16" style="1" customWidth="1"/>
    <col min="11522" max="11523" width="11" style="1" customWidth="1"/>
    <col min="11524" max="11524" width="12.140625" style="1" customWidth="1"/>
    <col min="11525" max="11526" width="10.5703125" style="1" customWidth="1"/>
    <col min="11527" max="11527" width="12.85546875" style="1" bestFit="1" customWidth="1"/>
    <col min="11528" max="11528" width="12.85546875" style="1" customWidth="1"/>
    <col min="11529" max="11776" width="9.140625" style="1"/>
    <col min="11777" max="11777" width="16" style="1" customWidth="1"/>
    <col min="11778" max="11779" width="11" style="1" customWidth="1"/>
    <col min="11780" max="11780" width="12.140625" style="1" customWidth="1"/>
    <col min="11781" max="11782" width="10.5703125" style="1" customWidth="1"/>
    <col min="11783" max="11783" width="12.85546875" style="1" bestFit="1" customWidth="1"/>
    <col min="11784" max="11784" width="12.85546875" style="1" customWidth="1"/>
    <col min="11785" max="12032" width="9.140625" style="1"/>
    <col min="12033" max="12033" width="16" style="1" customWidth="1"/>
    <col min="12034" max="12035" width="11" style="1" customWidth="1"/>
    <col min="12036" max="12036" width="12.140625" style="1" customWidth="1"/>
    <col min="12037" max="12038" width="10.5703125" style="1" customWidth="1"/>
    <col min="12039" max="12039" width="12.85546875" style="1" bestFit="1" customWidth="1"/>
    <col min="12040" max="12040" width="12.85546875" style="1" customWidth="1"/>
    <col min="12041" max="12288" width="9.140625" style="1"/>
    <col min="12289" max="12289" width="16" style="1" customWidth="1"/>
    <col min="12290" max="12291" width="11" style="1" customWidth="1"/>
    <col min="12292" max="12292" width="12.140625" style="1" customWidth="1"/>
    <col min="12293" max="12294" width="10.5703125" style="1" customWidth="1"/>
    <col min="12295" max="12295" width="12.85546875" style="1" bestFit="1" customWidth="1"/>
    <col min="12296" max="12296" width="12.85546875" style="1" customWidth="1"/>
    <col min="12297" max="12544" width="9.140625" style="1"/>
    <col min="12545" max="12545" width="16" style="1" customWidth="1"/>
    <col min="12546" max="12547" width="11" style="1" customWidth="1"/>
    <col min="12548" max="12548" width="12.140625" style="1" customWidth="1"/>
    <col min="12549" max="12550" width="10.5703125" style="1" customWidth="1"/>
    <col min="12551" max="12551" width="12.85546875" style="1" bestFit="1" customWidth="1"/>
    <col min="12552" max="12552" width="12.85546875" style="1" customWidth="1"/>
    <col min="12553" max="12800" width="9.140625" style="1"/>
    <col min="12801" max="12801" width="16" style="1" customWidth="1"/>
    <col min="12802" max="12803" width="11" style="1" customWidth="1"/>
    <col min="12804" max="12804" width="12.140625" style="1" customWidth="1"/>
    <col min="12805" max="12806" width="10.5703125" style="1" customWidth="1"/>
    <col min="12807" max="12807" width="12.85546875" style="1" bestFit="1" customWidth="1"/>
    <col min="12808" max="12808" width="12.85546875" style="1" customWidth="1"/>
    <col min="12809" max="13056" width="9.140625" style="1"/>
    <col min="13057" max="13057" width="16" style="1" customWidth="1"/>
    <col min="13058" max="13059" width="11" style="1" customWidth="1"/>
    <col min="13060" max="13060" width="12.140625" style="1" customWidth="1"/>
    <col min="13061" max="13062" width="10.5703125" style="1" customWidth="1"/>
    <col min="13063" max="13063" width="12.85546875" style="1" bestFit="1" customWidth="1"/>
    <col min="13064" max="13064" width="12.85546875" style="1" customWidth="1"/>
    <col min="13065" max="13312" width="9.140625" style="1"/>
    <col min="13313" max="13313" width="16" style="1" customWidth="1"/>
    <col min="13314" max="13315" width="11" style="1" customWidth="1"/>
    <col min="13316" max="13316" width="12.140625" style="1" customWidth="1"/>
    <col min="13317" max="13318" width="10.5703125" style="1" customWidth="1"/>
    <col min="13319" max="13319" width="12.85546875" style="1" bestFit="1" customWidth="1"/>
    <col min="13320" max="13320" width="12.85546875" style="1" customWidth="1"/>
    <col min="13321" max="13568" width="9.140625" style="1"/>
    <col min="13569" max="13569" width="16" style="1" customWidth="1"/>
    <col min="13570" max="13571" width="11" style="1" customWidth="1"/>
    <col min="13572" max="13572" width="12.140625" style="1" customWidth="1"/>
    <col min="13573" max="13574" width="10.5703125" style="1" customWidth="1"/>
    <col min="13575" max="13575" width="12.85546875" style="1" bestFit="1" customWidth="1"/>
    <col min="13576" max="13576" width="12.85546875" style="1" customWidth="1"/>
    <col min="13577" max="13824" width="9.140625" style="1"/>
    <col min="13825" max="13825" width="16" style="1" customWidth="1"/>
    <col min="13826" max="13827" width="11" style="1" customWidth="1"/>
    <col min="13828" max="13828" width="12.140625" style="1" customWidth="1"/>
    <col min="13829" max="13830" width="10.5703125" style="1" customWidth="1"/>
    <col min="13831" max="13831" width="12.85546875" style="1" bestFit="1" customWidth="1"/>
    <col min="13832" max="13832" width="12.85546875" style="1" customWidth="1"/>
    <col min="13833" max="14080" width="9.140625" style="1"/>
    <col min="14081" max="14081" width="16" style="1" customWidth="1"/>
    <col min="14082" max="14083" width="11" style="1" customWidth="1"/>
    <col min="14084" max="14084" width="12.140625" style="1" customWidth="1"/>
    <col min="14085" max="14086" width="10.5703125" style="1" customWidth="1"/>
    <col min="14087" max="14087" width="12.85546875" style="1" bestFit="1" customWidth="1"/>
    <col min="14088" max="14088" width="12.85546875" style="1" customWidth="1"/>
    <col min="14089" max="14336" width="9.140625" style="1"/>
    <col min="14337" max="14337" width="16" style="1" customWidth="1"/>
    <col min="14338" max="14339" width="11" style="1" customWidth="1"/>
    <col min="14340" max="14340" width="12.140625" style="1" customWidth="1"/>
    <col min="14341" max="14342" width="10.5703125" style="1" customWidth="1"/>
    <col min="14343" max="14343" width="12.85546875" style="1" bestFit="1" customWidth="1"/>
    <col min="14344" max="14344" width="12.85546875" style="1" customWidth="1"/>
    <col min="14345" max="14592" width="9.140625" style="1"/>
    <col min="14593" max="14593" width="16" style="1" customWidth="1"/>
    <col min="14594" max="14595" width="11" style="1" customWidth="1"/>
    <col min="14596" max="14596" width="12.140625" style="1" customWidth="1"/>
    <col min="14597" max="14598" width="10.5703125" style="1" customWidth="1"/>
    <col min="14599" max="14599" width="12.85546875" style="1" bestFit="1" customWidth="1"/>
    <col min="14600" max="14600" width="12.85546875" style="1" customWidth="1"/>
    <col min="14601" max="14848" width="9.140625" style="1"/>
    <col min="14849" max="14849" width="16" style="1" customWidth="1"/>
    <col min="14850" max="14851" width="11" style="1" customWidth="1"/>
    <col min="14852" max="14852" width="12.140625" style="1" customWidth="1"/>
    <col min="14853" max="14854" width="10.5703125" style="1" customWidth="1"/>
    <col min="14855" max="14855" width="12.85546875" style="1" bestFit="1" customWidth="1"/>
    <col min="14856" max="14856" width="12.85546875" style="1" customWidth="1"/>
    <col min="14857" max="15104" width="9.140625" style="1"/>
    <col min="15105" max="15105" width="16" style="1" customWidth="1"/>
    <col min="15106" max="15107" width="11" style="1" customWidth="1"/>
    <col min="15108" max="15108" width="12.140625" style="1" customWidth="1"/>
    <col min="15109" max="15110" width="10.5703125" style="1" customWidth="1"/>
    <col min="15111" max="15111" width="12.85546875" style="1" bestFit="1" customWidth="1"/>
    <col min="15112" max="15112" width="12.85546875" style="1" customWidth="1"/>
    <col min="15113" max="15360" width="9.140625" style="1"/>
    <col min="15361" max="15361" width="16" style="1" customWidth="1"/>
    <col min="15362" max="15363" width="11" style="1" customWidth="1"/>
    <col min="15364" max="15364" width="12.140625" style="1" customWidth="1"/>
    <col min="15365" max="15366" width="10.5703125" style="1" customWidth="1"/>
    <col min="15367" max="15367" width="12.85546875" style="1" bestFit="1" customWidth="1"/>
    <col min="15368" max="15368" width="12.85546875" style="1" customWidth="1"/>
    <col min="15369" max="15616" width="9.140625" style="1"/>
    <col min="15617" max="15617" width="16" style="1" customWidth="1"/>
    <col min="15618" max="15619" width="11" style="1" customWidth="1"/>
    <col min="15620" max="15620" width="12.140625" style="1" customWidth="1"/>
    <col min="15621" max="15622" width="10.5703125" style="1" customWidth="1"/>
    <col min="15623" max="15623" width="12.85546875" style="1" bestFit="1" customWidth="1"/>
    <col min="15624" max="15624" width="12.85546875" style="1" customWidth="1"/>
    <col min="15625" max="15872" width="9.140625" style="1"/>
    <col min="15873" max="15873" width="16" style="1" customWidth="1"/>
    <col min="15874" max="15875" width="11" style="1" customWidth="1"/>
    <col min="15876" max="15876" width="12.140625" style="1" customWidth="1"/>
    <col min="15877" max="15878" width="10.5703125" style="1" customWidth="1"/>
    <col min="15879" max="15879" width="12.85546875" style="1" bestFit="1" customWidth="1"/>
    <col min="15880" max="15880" width="12.85546875" style="1" customWidth="1"/>
    <col min="15881" max="16128" width="9.140625" style="1"/>
    <col min="16129" max="16129" width="16" style="1" customWidth="1"/>
    <col min="16130" max="16131" width="11" style="1" customWidth="1"/>
    <col min="16132" max="16132" width="12.140625" style="1" customWidth="1"/>
    <col min="16133" max="16134" width="10.5703125" style="1" customWidth="1"/>
    <col min="16135" max="16135" width="12.85546875" style="1" bestFit="1" customWidth="1"/>
    <col min="16136" max="16136" width="12.85546875" style="1" customWidth="1"/>
    <col min="16137" max="16384" width="9.140625" style="1"/>
  </cols>
  <sheetData>
    <row r="1" spans="1:13" x14ac:dyDescent="0.25">
      <c r="A1" s="89"/>
      <c r="B1" s="89"/>
    </row>
    <row r="2" spans="1:13" ht="15.75" x14ac:dyDescent="0.25">
      <c r="A2" s="81" t="s">
        <v>109</v>
      </c>
      <c r="B2" s="213"/>
      <c r="C2" s="220"/>
      <c r="D2" s="220"/>
      <c r="E2" s="220"/>
    </row>
    <row r="3" spans="1:13" x14ac:dyDescent="0.25">
      <c r="A3" s="233" t="s">
        <v>110</v>
      </c>
      <c r="B3" s="140"/>
      <c r="C3" s="219"/>
      <c r="D3" s="219"/>
      <c r="E3" s="219"/>
      <c r="M3" s="3"/>
    </row>
    <row r="4" spans="1:13" x14ac:dyDescent="0.25">
      <c r="A4" s="11"/>
      <c r="M4" s="3"/>
    </row>
    <row r="5" spans="1:13" x14ac:dyDescent="0.25">
      <c r="M5" s="3"/>
    </row>
    <row r="6" spans="1:13" ht="17.45" customHeight="1" x14ac:dyDescent="0.25">
      <c r="A6" s="321" t="s">
        <v>255</v>
      </c>
      <c r="B6" s="321"/>
      <c r="C6" s="321"/>
      <c r="D6" s="321"/>
      <c r="E6" s="321"/>
      <c r="F6" s="321"/>
      <c r="G6" s="321"/>
      <c r="H6" s="321"/>
      <c r="M6" s="3"/>
    </row>
    <row r="7" spans="1:13" ht="17.45" customHeight="1" x14ac:dyDescent="0.25">
      <c r="A7" s="323" t="s">
        <v>338</v>
      </c>
      <c r="B7" s="323"/>
      <c r="C7" s="323"/>
      <c r="D7" s="323"/>
      <c r="E7" s="323"/>
      <c r="F7" s="323"/>
      <c r="G7" s="323"/>
      <c r="H7" s="323"/>
    </row>
    <row r="8" spans="1:13" ht="17.45" customHeight="1" thickBot="1" x14ac:dyDescent="0.3">
      <c r="A8" s="234"/>
      <c r="B8" s="234"/>
      <c r="C8" s="234"/>
      <c r="D8" s="234"/>
      <c r="E8" s="234"/>
      <c r="F8" s="234"/>
      <c r="G8" s="234"/>
      <c r="H8" s="234"/>
    </row>
    <row r="9" spans="1:13" ht="16.5" customHeight="1" thickTop="1" thickBot="1" x14ac:dyDescent="0.3">
      <c r="A9" s="166"/>
      <c r="B9" s="166"/>
      <c r="C9" s="166"/>
      <c r="D9" s="165"/>
      <c r="E9" s="167"/>
      <c r="F9" s="168"/>
      <c r="G9" s="322" t="s">
        <v>266</v>
      </c>
      <c r="H9" s="322"/>
    </row>
    <row r="10" spans="1:13" ht="48.75" customHeight="1" thickTop="1" thickBot="1" x14ac:dyDescent="0.3">
      <c r="A10" s="169" t="s">
        <v>0</v>
      </c>
      <c r="B10" s="169" t="s">
        <v>17</v>
      </c>
      <c r="C10" s="169" t="s">
        <v>13</v>
      </c>
      <c r="D10" s="170" t="s">
        <v>18</v>
      </c>
      <c r="E10" s="169" t="s">
        <v>19</v>
      </c>
      <c r="F10" s="169" t="s">
        <v>15</v>
      </c>
      <c r="G10" s="169" t="s">
        <v>16</v>
      </c>
      <c r="H10" s="169" t="s">
        <v>14</v>
      </c>
    </row>
    <row r="11" spans="1:13" ht="16.5" thickTop="1" thickBot="1" x14ac:dyDescent="0.3">
      <c r="A11" s="186" t="s">
        <v>20</v>
      </c>
      <c r="B11" s="190">
        <f>+AVERAGE(B12:B63)</f>
        <v>1.2346238846153845</v>
      </c>
      <c r="C11" s="190">
        <f t="shared" ref="C11:H11" si="0">+AVERAGE(C12:C63)</f>
        <v>1.3162928461538468</v>
      </c>
      <c r="D11" s="190">
        <f t="shared" si="0"/>
        <v>1.3125683269230766</v>
      </c>
      <c r="E11" s="190">
        <f t="shared" si="0"/>
        <v>1.0027619596153845</v>
      </c>
      <c r="F11" s="190">
        <f t="shared" si="0"/>
        <v>0.64580784615384634</v>
      </c>
      <c r="G11" s="190">
        <f t="shared" si="0"/>
        <v>0.68182205769230775</v>
      </c>
      <c r="H11" s="190">
        <f t="shared" si="0"/>
        <v>0.57237692307692289</v>
      </c>
    </row>
    <row r="12" spans="1:13" ht="16.5" thickTop="1" thickBot="1" x14ac:dyDescent="0.3">
      <c r="A12" s="185">
        <v>40175</v>
      </c>
      <c r="B12" s="171">
        <v>1.2829999999999999</v>
      </c>
      <c r="C12" s="171">
        <v>1.343</v>
      </c>
      <c r="D12" s="172">
        <v>1.3640000000000001</v>
      </c>
      <c r="E12" s="171">
        <v>1.048</v>
      </c>
      <c r="F12" s="171">
        <v>0.69199999999999995</v>
      </c>
      <c r="G12" s="171">
        <v>0.71699999999999997</v>
      </c>
      <c r="H12" s="171">
        <v>0.61799999999999999</v>
      </c>
    </row>
    <row r="13" spans="1:13" ht="16.5" thickTop="1" thickBot="1" x14ac:dyDescent="0.3">
      <c r="A13" s="185">
        <v>40168</v>
      </c>
      <c r="B13" s="171">
        <v>1.2769999999999999</v>
      </c>
      <c r="C13" s="173">
        <v>1.34</v>
      </c>
      <c r="D13" s="172">
        <v>1.3640000000000001</v>
      </c>
      <c r="E13" s="173">
        <v>1.04</v>
      </c>
      <c r="F13" s="171">
        <v>0.69199999999999995</v>
      </c>
      <c r="G13" s="171">
        <v>0.71699999999999997</v>
      </c>
      <c r="H13" s="171">
        <v>0.61199999999999999</v>
      </c>
    </row>
    <row r="14" spans="1:13" ht="16.5" thickTop="1" thickBot="1" x14ac:dyDescent="0.3">
      <c r="A14" s="185">
        <v>40161</v>
      </c>
      <c r="B14" s="171">
        <v>1.288</v>
      </c>
      <c r="C14" s="171">
        <v>1.3460000000000001</v>
      </c>
      <c r="D14" s="172">
        <v>1.375</v>
      </c>
      <c r="E14" s="173">
        <v>1.05</v>
      </c>
      <c r="F14" s="171">
        <v>0.69499999999999995</v>
      </c>
      <c r="G14" s="171">
        <v>0.72099999999999997</v>
      </c>
      <c r="H14" s="171">
        <v>0.60199999999999998</v>
      </c>
    </row>
    <row r="15" spans="1:13" ht="16.5" thickTop="1" thickBot="1" x14ac:dyDescent="0.3">
      <c r="A15" s="185">
        <v>40154</v>
      </c>
      <c r="B15" s="171">
        <v>1.2889999999999999</v>
      </c>
      <c r="C15" s="171">
        <v>1.347</v>
      </c>
      <c r="D15" s="172">
        <v>1.375</v>
      </c>
      <c r="E15" s="171">
        <v>1.0469999999999999</v>
      </c>
      <c r="F15" s="171">
        <v>0.68899999999999995</v>
      </c>
      <c r="G15" s="173">
        <v>0.72</v>
      </c>
      <c r="H15" s="173">
        <v>0.6</v>
      </c>
    </row>
    <row r="16" spans="1:13" ht="16.5" thickTop="1" thickBot="1" x14ac:dyDescent="0.3">
      <c r="A16" s="185">
        <v>40147</v>
      </c>
      <c r="B16" s="171">
        <v>1.294</v>
      </c>
      <c r="C16" s="171">
        <v>1.3520000000000001</v>
      </c>
      <c r="D16" s="172">
        <v>1.3779999999999999</v>
      </c>
      <c r="E16" s="171">
        <v>1.052</v>
      </c>
      <c r="F16" s="171">
        <v>0.69399999999999995</v>
      </c>
      <c r="G16" s="171">
        <v>0.72499999999999998</v>
      </c>
      <c r="H16" s="173">
        <v>0.6</v>
      </c>
    </row>
    <row r="17" spans="1:8" ht="16.5" thickTop="1" thickBot="1" x14ac:dyDescent="0.3">
      <c r="A17" s="185">
        <v>40140</v>
      </c>
      <c r="B17" s="171">
        <v>1.2889999999999999</v>
      </c>
      <c r="C17" s="171">
        <v>1.349</v>
      </c>
      <c r="D17" s="172">
        <v>1.3759999999999999</v>
      </c>
      <c r="E17" s="171">
        <v>1.048</v>
      </c>
      <c r="F17" s="173">
        <v>0.69</v>
      </c>
      <c r="G17" s="171">
        <v>0.72599999999999998</v>
      </c>
      <c r="H17" s="171">
        <v>0.59899999999999998</v>
      </c>
    </row>
    <row r="18" spans="1:8" ht="16.5" thickTop="1" thickBot="1" x14ac:dyDescent="0.3">
      <c r="A18" s="185">
        <v>40133</v>
      </c>
      <c r="B18" s="171">
        <v>1.294</v>
      </c>
      <c r="C18" s="171">
        <v>1.3520000000000001</v>
      </c>
      <c r="D18" s="172">
        <v>1.3819999999999999</v>
      </c>
      <c r="E18" s="171">
        <v>1.0529999999999999</v>
      </c>
      <c r="F18" s="171">
        <v>0.69599999999999995</v>
      </c>
      <c r="G18" s="173">
        <v>0.73</v>
      </c>
      <c r="H18" s="171">
        <v>0.59899999999999998</v>
      </c>
    </row>
    <row r="19" spans="1:8" ht="16.5" thickTop="1" thickBot="1" x14ac:dyDescent="0.3">
      <c r="A19" s="185">
        <v>40126</v>
      </c>
      <c r="B19" s="171">
        <v>1.2969999999999999</v>
      </c>
      <c r="C19" s="171">
        <v>1.3540000000000001</v>
      </c>
      <c r="D19" s="172">
        <v>1.3839999999999999</v>
      </c>
      <c r="E19" s="171">
        <v>1.0549999999999999</v>
      </c>
      <c r="F19" s="171">
        <v>0.69499999999999995</v>
      </c>
      <c r="G19" s="171">
        <v>0.72899999999999998</v>
      </c>
      <c r="H19" s="171">
        <v>0.59899999999999998</v>
      </c>
    </row>
    <row r="20" spans="1:8" ht="16.5" thickTop="1" thickBot="1" x14ac:dyDescent="0.3">
      <c r="A20" s="185">
        <v>40119</v>
      </c>
      <c r="B20" s="171">
        <v>1.2889999999999999</v>
      </c>
      <c r="C20" s="171">
        <v>1.347</v>
      </c>
      <c r="D20" s="172">
        <v>1.377</v>
      </c>
      <c r="E20" s="171">
        <v>1.0529999999999999</v>
      </c>
      <c r="F20" s="171">
        <v>0.69299999999999995</v>
      </c>
      <c r="G20" s="171">
        <v>0.72299999999999998</v>
      </c>
      <c r="H20" s="171">
        <v>0.59499999999999997</v>
      </c>
    </row>
    <row r="21" spans="1:8" ht="16.5" thickTop="1" thickBot="1" x14ac:dyDescent="0.3">
      <c r="A21" s="185">
        <v>40112</v>
      </c>
      <c r="B21" s="171">
        <v>1.2769999999999999</v>
      </c>
      <c r="C21" s="171">
        <v>1.333</v>
      </c>
      <c r="D21" s="172">
        <v>1.3620000000000001</v>
      </c>
      <c r="E21" s="171">
        <v>1.046</v>
      </c>
      <c r="F21" s="171">
        <v>0.68200000000000005</v>
      </c>
      <c r="G21" s="171">
        <v>0.71099999999999997</v>
      </c>
      <c r="H21" s="171">
        <v>0.59499999999999997</v>
      </c>
    </row>
    <row r="22" spans="1:8" ht="16.5" thickTop="1" thickBot="1" x14ac:dyDescent="0.3">
      <c r="A22" s="185">
        <v>40105</v>
      </c>
      <c r="B22" s="171">
        <v>1.2569999999999999</v>
      </c>
      <c r="C22" s="171">
        <v>1.3169999999999999</v>
      </c>
      <c r="D22" s="172">
        <v>1.3440000000000001</v>
      </c>
      <c r="E22" s="173">
        <v>1.0149999999999999</v>
      </c>
      <c r="F22" s="173">
        <v>0.66</v>
      </c>
      <c r="G22" s="171">
        <v>0.69199999999999995</v>
      </c>
      <c r="H22" s="171">
        <v>0.58699999999999997</v>
      </c>
    </row>
    <row r="23" spans="1:8" ht="16.5" thickTop="1" thickBot="1" x14ac:dyDescent="0.3">
      <c r="A23" s="185">
        <v>40098</v>
      </c>
      <c r="B23" s="171">
        <v>1.2490000000000001</v>
      </c>
      <c r="C23" s="171">
        <v>1.327</v>
      </c>
      <c r="D23" s="174">
        <v>1.34</v>
      </c>
      <c r="E23" s="173">
        <v>1.01</v>
      </c>
      <c r="F23" s="171">
        <v>0.65500000000000003</v>
      </c>
      <c r="G23" s="171">
        <v>0.69199999999999995</v>
      </c>
      <c r="H23" s="171">
        <v>0.57599999999999996</v>
      </c>
    </row>
    <row r="24" spans="1:8" ht="16.5" thickTop="1" thickBot="1" x14ac:dyDescent="0.3">
      <c r="A24" s="185">
        <v>40091</v>
      </c>
      <c r="B24" s="171">
        <v>1.252</v>
      </c>
      <c r="C24" s="171">
        <v>1.329</v>
      </c>
      <c r="D24" s="172">
        <v>1.349</v>
      </c>
      <c r="E24" s="171">
        <v>1.0089999999999999</v>
      </c>
      <c r="F24" s="171">
        <v>0.65500000000000003</v>
      </c>
      <c r="G24" s="171">
        <v>0.69199999999999995</v>
      </c>
      <c r="H24" s="171">
        <v>0.57499999999999996</v>
      </c>
    </row>
    <row r="25" spans="1:8" ht="16.5" thickTop="1" thickBot="1" x14ac:dyDescent="0.3">
      <c r="A25" s="185">
        <v>40084</v>
      </c>
      <c r="B25" s="171">
        <v>1.2609999999999999</v>
      </c>
      <c r="C25" s="171">
        <v>1.339</v>
      </c>
      <c r="D25" s="172">
        <v>1.3520000000000001</v>
      </c>
      <c r="E25" s="173">
        <v>1.01</v>
      </c>
      <c r="F25" s="173">
        <v>0.66</v>
      </c>
      <c r="G25" s="171">
        <v>0.69899999999999995</v>
      </c>
      <c r="H25" s="171">
        <v>0.57499999999999996</v>
      </c>
    </row>
    <row r="26" spans="1:8" ht="16.5" thickTop="1" thickBot="1" x14ac:dyDescent="0.3">
      <c r="A26" s="185">
        <v>40077</v>
      </c>
      <c r="B26" s="171">
        <v>1.2669999999999999</v>
      </c>
      <c r="C26" s="171">
        <v>1.3460000000000001</v>
      </c>
      <c r="D26" s="172">
        <v>1.359</v>
      </c>
      <c r="E26" s="171">
        <v>1.014</v>
      </c>
      <c r="F26" s="171">
        <v>0.66400000000000003</v>
      </c>
      <c r="G26" s="171">
        <v>0.70099999999999996</v>
      </c>
      <c r="H26" s="171">
        <v>0.57499999999999996</v>
      </c>
    </row>
    <row r="27" spans="1:8" ht="16.5" thickTop="1" thickBot="1" x14ac:dyDescent="0.3">
      <c r="A27" s="185">
        <v>40070</v>
      </c>
      <c r="B27" s="173">
        <v>1.28</v>
      </c>
      <c r="C27" s="171">
        <v>1.361</v>
      </c>
      <c r="D27" s="172">
        <v>1.3720000000000001</v>
      </c>
      <c r="E27" s="171">
        <v>1.0209999999999999</v>
      </c>
      <c r="F27" s="171">
        <v>0.66800000000000004</v>
      </c>
      <c r="G27" s="171">
        <v>0.70299999999999996</v>
      </c>
      <c r="H27" s="171">
        <v>0.57399999999999995</v>
      </c>
    </row>
    <row r="28" spans="1:8" ht="16.5" thickTop="1" thickBot="1" x14ac:dyDescent="0.3">
      <c r="A28" s="185">
        <v>40063</v>
      </c>
      <c r="B28" s="173">
        <v>1.3</v>
      </c>
      <c r="C28" s="171">
        <v>1.379</v>
      </c>
      <c r="D28" s="172">
        <v>1.389</v>
      </c>
      <c r="E28" s="171">
        <v>1.0449999999999999</v>
      </c>
      <c r="F28" s="171">
        <v>0.68799999999999994</v>
      </c>
      <c r="G28" s="173">
        <v>0.72</v>
      </c>
      <c r="H28" s="173">
        <v>0.56999999999999995</v>
      </c>
    </row>
    <row r="29" spans="1:8" ht="16.5" thickTop="1" thickBot="1" x14ac:dyDescent="0.3">
      <c r="A29" s="185">
        <v>40056</v>
      </c>
      <c r="B29" s="171">
        <v>1.3109999999999999</v>
      </c>
      <c r="C29" s="171">
        <v>1.3879999999999999</v>
      </c>
      <c r="D29" s="172">
        <v>1.3919999999999999</v>
      </c>
      <c r="E29" s="171">
        <v>1.054</v>
      </c>
      <c r="F29" s="171">
        <v>0.69199999999999995</v>
      </c>
      <c r="G29" s="171">
        <v>0.72199999999999998</v>
      </c>
      <c r="H29" s="171">
        <v>0.56100000000000005</v>
      </c>
    </row>
    <row r="30" spans="1:8" ht="16.5" thickTop="1" thickBot="1" x14ac:dyDescent="0.3">
      <c r="A30" s="185">
        <v>40049</v>
      </c>
      <c r="B30" s="171">
        <v>1.319</v>
      </c>
      <c r="C30" s="171">
        <v>1.395</v>
      </c>
      <c r="D30" s="172">
        <v>1.399</v>
      </c>
      <c r="E30" s="171">
        <v>1.056</v>
      </c>
      <c r="F30" s="171">
        <v>0.69499999999999995</v>
      </c>
      <c r="G30" s="171">
        <v>0.72599999999999998</v>
      </c>
      <c r="H30" s="171">
        <v>0.55800000000000005</v>
      </c>
    </row>
    <row r="31" spans="1:8" ht="16.5" thickTop="1" thickBot="1" x14ac:dyDescent="0.3">
      <c r="A31" s="185">
        <v>40042</v>
      </c>
      <c r="B31" s="171">
        <v>1.3169999999999999</v>
      </c>
      <c r="C31" s="171">
        <v>1.3939999999999999</v>
      </c>
      <c r="D31" s="172">
        <v>1.399</v>
      </c>
      <c r="E31" s="171">
        <v>1.054</v>
      </c>
      <c r="F31" s="171">
        <v>0.69099999999999995</v>
      </c>
      <c r="G31" s="171">
        <v>0.72299999999999998</v>
      </c>
      <c r="H31" s="171">
        <v>0.55300000000000005</v>
      </c>
    </row>
    <row r="32" spans="1:8" ht="16.5" thickTop="1" thickBot="1" x14ac:dyDescent="0.3">
      <c r="A32" s="185">
        <v>40035</v>
      </c>
      <c r="B32" s="171">
        <v>1.3340000000000001</v>
      </c>
      <c r="C32" s="171">
        <v>1.373</v>
      </c>
      <c r="D32" s="172">
        <v>1.377</v>
      </c>
      <c r="E32" s="171">
        <v>1.034</v>
      </c>
      <c r="F32" s="171">
        <v>0.67100000000000004</v>
      </c>
      <c r="G32" s="171">
        <v>0.70499999999999996</v>
      </c>
      <c r="H32" s="173">
        <v>0.54</v>
      </c>
    </row>
    <row r="33" spans="1:8" ht="16.5" thickTop="1" thickBot="1" x14ac:dyDescent="0.3">
      <c r="A33" s="185">
        <v>40028</v>
      </c>
      <c r="B33" s="171">
        <v>1.272</v>
      </c>
      <c r="C33" s="173">
        <v>1.35</v>
      </c>
      <c r="D33" s="172">
        <v>1.359</v>
      </c>
      <c r="E33" s="171">
        <v>1.022</v>
      </c>
      <c r="F33" s="173">
        <v>0.66</v>
      </c>
      <c r="G33" s="171">
        <v>0.69399999999999995</v>
      </c>
      <c r="H33" s="173">
        <v>0.54</v>
      </c>
    </row>
    <row r="34" spans="1:8" ht="16.5" thickTop="1" thickBot="1" x14ac:dyDescent="0.3">
      <c r="A34" s="185">
        <v>40021</v>
      </c>
      <c r="B34" s="171">
        <v>1.256</v>
      </c>
      <c r="C34" s="171">
        <v>1.3340000000000001</v>
      </c>
      <c r="D34" s="172">
        <v>1.343</v>
      </c>
      <c r="E34" s="173">
        <v>1</v>
      </c>
      <c r="F34" s="171">
        <v>0.64100000000000001</v>
      </c>
      <c r="G34" s="171">
        <v>0.67800000000000005</v>
      </c>
      <c r="H34" s="173">
        <v>0.54</v>
      </c>
    </row>
    <row r="35" spans="1:8" ht="16.5" thickTop="1" thickBot="1" x14ac:dyDescent="0.3">
      <c r="A35" s="185">
        <v>40014</v>
      </c>
      <c r="B35" s="171">
        <v>1.2569999999999999</v>
      </c>
      <c r="C35" s="171">
        <v>1.3360000000000001</v>
      </c>
      <c r="D35" s="172">
        <v>1.345</v>
      </c>
      <c r="E35" s="171">
        <v>1.0029999999999999</v>
      </c>
      <c r="F35" s="171">
        <v>0.64200000000000002</v>
      </c>
      <c r="G35" s="171">
        <v>0.67900000000000005</v>
      </c>
      <c r="H35" s="173">
        <v>0.53900000000000003</v>
      </c>
    </row>
    <row r="36" spans="1:8" ht="16.5" thickTop="1" thickBot="1" x14ac:dyDescent="0.3">
      <c r="A36" s="185">
        <v>40007</v>
      </c>
      <c r="B36" s="171">
        <v>1.2769999999999999</v>
      </c>
      <c r="C36" s="171">
        <v>1.3560000000000001</v>
      </c>
      <c r="D36" s="172">
        <v>1.363</v>
      </c>
      <c r="E36" s="171">
        <v>1.024</v>
      </c>
      <c r="F36" s="171">
        <v>0.66400000000000003</v>
      </c>
      <c r="G36" s="171">
        <v>0.70199999999999996</v>
      </c>
      <c r="H36" s="171">
        <v>0.53700000000000003</v>
      </c>
    </row>
    <row r="37" spans="1:8" ht="16.5" thickTop="1" thickBot="1" x14ac:dyDescent="0.3">
      <c r="A37" s="185">
        <v>40000</v>
      </c>
      <c r="B37" s="171">
        <v>1.2909999999999999</v>
      </c>
      <c r="C37" s="171">
        <v>1.3720000000000001</v>
      </c>
      <c r="D37" s="172">
        <v>1.373</v>
      </c>
      <c r="E37" s="171">
        <v>1.0309999999999999</v>
      </c>
      <c r="F37" s="173">
        <v>0.67</v>
      </c>
      <c r="G37" s="171">
        <v>0.70499999999999996</v>
      </c>
      <c r="H37" s="171">
        <v>0.53700000000000003</v>
      </c>
    </row>
    <row r="38" spans="1:8" ht="16.5" thickTop="1" thickBot="1" x14ac:dyDescent="0.3">
      <c r="A38" s="185">
        <v>39993</v>
      </c>
      <c r="B38" s="171">
        <v>1.319</v>
      </c>
      <c r="C38" s="171">
        <v>1.3959999999999999</v>
      </c>
      <c r="D38" s="172">
        <v>1.3959999999999999</v>
      </c>
      <c r="E38" s="171">
        <v>1.0389999999999999</v>
      </c>
      <c r="F38" s="173">
        <v>0.68</v>
      </c>
      <c r="G38" s="171">
        <v>0.70699999999999996</v>
      </c>
      <c r="H38" s="171">
        <v>0.53700000000000003</v>
      </c>
    </row>
    <row r="39" spans="1:8" ht="16.5" thickTop="1" thickBot="1" x14ac:dyDescent="0.3">
      <c r="A39" s="185">
        <v>39986</v>
      </c>
      <c r="B39" s="175">
        <v>1.31</v>
      </c>
      <c r="C39" s="175">
        <v>1.3779999999999999</v>
      </c>
      <c r="D39" s="175">
        <v>1.3839999999999999</v>
      </c>
      <c r="E39" s="175">
        <v>1.0269999999999999</v>
      </c>
      <c r="F39" s="175">
        <v>0.67</v>
      </c>
      <c r="G39" s="175">
        <v>0.69599999999999995</v>
      </c>
      <c r="H39" s="175">
        <v>0.53600000000000003</v>
      </c>
    </row>
    <row r="40" spans="1:8" ht="16.5" thickTop="1" thickBot="1" x14ac:dyDescent="0.3">
      <c r="A40" s="185">
        <v>39979</v>
      </c>
      <c r="B40" s="175">
        <v>1.294</v>
      </c>
      <c r="C40" s="175">
        <v>1.3620000000000001</v>
      </c>
      <c r="D40" s="175">
        <v>1.369</v>
      </c>
      <c r="E40" s="175">
        <v>1.014</v>
      </c>
      <c r="F40" s="175">
        <v>0.65500000000000003</v>
      </c>
      <c r="G40" s="175">
        <v>0.68</v>
      </c>
      <c r="H40" s="175">
        <v>0.52800000000000002</v>
      </c>
    </row>
    <row r="41" spans="1:8" ht="16.5" thickTop="1" thickBot="1" x14ac:dyDescent="0.3">
      <c r="A41" s="185" t="s">
        <v>21</v>
      </c>
      <c r="B41" s="175">
        <v>1.28</v>
      </c>
      <c r="C41" s="175">
        <v>1.3440000000000001</v>
      </c>
      <c r="D41" s="175">
        <v>1.349</v>
      </c>
      <c r="E41" s="175">
        <v>0.99399999999999999</v>
      </c>
      <c r="F41" s="175">
        <v>0.63200000000000001</v>
      </c>
      <c r="G41" s="175">
        <v>0.66100000000000003</v>
      </c>
      <c r="H41" s="175">
        <v>0.52800000000000002</v>
      </c>
    </row>
    <row r="42" spans="1:8" ht="16.5" thickTop="1" thickBot="1" x14ac:dyDescent="0.3">
      <c r="A42" s="185">
        <v>39962</v>
      </c>
      <c r="B42" s="175">
        <v>1.2739</v>
      </c>
      <c r="C42" s="175">
        <v>1.3865000000000001</v>
      </c>
      <c r="D42" s="175">
        <v>1.3427</v>
      </c>
      <c r="E42" s="175">
        <v>0.98516000000000004</v>
      </c>
      <c r="F42" s="175">
        <v>0.62966999999999995</v>
      </c>
      <c r="G42" s="175">
        <v>0.66779999999999995</v>
      </c>
      <c r="H42" s="175">
        <v>0.57630000000000003</v>
      </c>
    </row>
    <row r="43" spans="1:8" ht="16.5" thickTop="1" thickBot="1" x14ac:dyDescent="0.3">
      <c r="A43" s="185">
        <v>39955</v>
      </c>
      <c r="B43" s="175">
        <v>1.2523</v>
      </c>
      <c r="C43" s="175">
        <v>1.36</v>
      </c>
      <c r="D43" s="175">
        <v>1.3240000000000001</v>
      </c>
      <c r="E43" s="175">
        <v>0.98460000000000003</v>
      </c>
      <c r="F43" s="175">
        <v>0.63260000000000005</v>
      </c>
      <c r="G43" s="175">
        <v>0.67200000000000004</v>
      </c>
      <c r="H43" s="175">
        <v>0.57630000000000003</v>
      </c>
    </row>
    <row r="44" spans="1:8" ht="16.5" thickTop="1" thickBot="1" x14ac:dyDescent="0.3">
      <c r="A44" s="185">
        <v>39948</v>
      </c>
      <c r="B44" s="175">
        <v>1.2274</v>
      </c>
      <c r="C44" s="175">
        <v>1.3384</v>
      </c>
      <c r="D44" s="175">
        <v>1.2901499999999999</v>
      </c>
      <c r="E44" s="175">
        <v>0.97733999999999999</v>
      </c>
      <c r="F44" s="175">
        <v>0.61778999999999995</v>
      </c>
      <c r="G44" s="175">
        <v>0.66900000000000004</v>
      </c>
      <c r="H44" s="175">
        <v>0.57630000000000003</v>
      </c>
    </row>
    <row r="45" spans="1:8" ht="16.5" thickTop="1" thickBot="1" x14ac:dyDescent="0.3">
      <c r="A45" s="185">
        <v>39941</v>
      </c>
      <c r="B45" s="175">
        <v>1.208742</v>
      </c>
      <c r="C45" s="175">
        <v>1.3151600000000001</v>
      </c>
      <c r="D45" s="175">
        <v>1.2709299999999999</v>
      </c>
      <c r="E45" s="175">
        <v>0.97360000000000002</v>
      </c>
      <c r="F45" s="175">
        <v>0.61192000000000002</v>
      </c>
      <c r="G45" s="175">
        <v>0.64787099999999997</v>
      </c>
      <c r="H45" s="175">
        <v>0.57630000000000003</v>
      </c>
    </row>
    <row r="46" spans="1:8" ht="16.5" thickTop="1" thickBot="1" x14ac:dyDescent="0.3">
      <c r="A46" s="185">
        <v>39934</v>
      </c>
      <c r="B46" s="175">
        <v>1.206297</v>
      </c>
      <c r="C46" s="175">
        <v>1.3118289999999999</v>
      </c>
      <c r="D46" s="175">
        <v>1.2606850000000001</v>
      </c>
      <c r="E46" s="175">
        <v>0.97835700000000003</v>
      </c>
      <c r="F46" s="175">
        <v>0.61692999999999998</v>
      </c>
      <c r="G46" s="175">
        <v>0.65033300000000005</v>
      </c>
      <c r="H46" s="175">
        <v>0.57630000000000003</v>
      </c>
    </row>
    <row r="47" spans="1:8" ht="16.5" thickTop="1" thickBot="1" x14ac:dyDescent="0.3">
      <c r="A47" s="185">
        <v>39927</v>
      </c>
      <c r="B47" s="175">
        <v>1.2005669999999999</v>
      </c>
      <c r="C47" s="175">
        <v>1.3065530000000001</v>
      </c>
      <c r="D47" s="175">
        <v>1.2700720000000001</v>
      </c>
      <c r="E47" s="175">
        <v>0.98063400000000001</v>
      </c>
      <c r="F47" s="175">
        <v>0.62176500000000001</v>
      </c>
      <c r="G47" s="175">
        <v>0.66328600000000004</v>
      </c>
      <c r="H47" s="175">
        <v>0.57630000000000003</v>
      </c>
    </row>
    <row r="48" spans="1:8" ht="16.5" thickTop="1" thickBot="1" x14ac:dyDescent="0.3">
      <c r="A48" s="185">
        <v>39920</v>
      </c>
      <c r="B48" s="175">
        <v>1.1943999999999999</v>
      </c>
      <c r="C48" s="175">
        <v>1.2974000000000001</v>
      </c>
      <c r="D48" s="175">
        <v>1.2605999999999999</v>
      </c>
      <c r="E48" s="175">
        <v>0.97230000000000005</v>
      </c>
      <c r="F48" s="175">
        <v>0.61629999999999996</v>
      </c>
      <c r="G48" s="175">
        <v>0.65790000000000004</v>
      </c>
      <c r="H48" s="175">
        <v>0.57630000000000003</v>
      </c>
    </row>
    <row r="49" spans="1:8" ht="16.5" thickTop="1" thickBot="1" x14ac:dyDescent="0.3">
      <c r="A49" s="185">
        <v>39913</v>
      </c>
      <c r="B49" s="175">
        <v>1.1879</v>
      </c>
      <c r="C49" s="175">
        <v>1.2922</v>
      </c>
      <c r="D49" s="175">
        <v>1.2565</v>
      </c>
      <c r="E49" s="175">
        <v>0.96740000000000004</v>
      </c>
      <c r="F49" s="175">
        <v>0.61150000000000004</v>
      </c>
      <c r="G49" s="175">
        <v>0.65380000000000005</v>
      </c>
      <c r="H49" s="175">
        <v>0.57630000000000003</v>
      </c>
    </row>
    <row r="50" spans="1:8" ht="16.5" thickTop="1" thickBot="1" x14ac:dyDescent="0.3">
      <c r="A50" s="185">
        <v>39906</v>
      </c>
      <c r="B50" s="175">
        <v>1.182277</v>
      </c>
      <c r="C50" s="175">
        <v>1.2644310000000001</v>
      </c>
      <c r="D50" s="175">
        <v>1.252254</v>
      </c>
      <c r="E50" s="175">
        <v>0.95965400000000001</v>
      </c>
      <c r="F50" s="175">
        <v>0.60422399999999998</v>
      </c>
      <c r="G50" s="175">
        <v>0.63284600000000002</v>
      </c>
      <c r="H50" s="175">
        <v>0.57630000000000003</v>
      </c>
    </row>
    <row r="51" spans="1:8" ht="16.5" thickTop="1" thickBot="1" x14ac:dyDescent="0.3">
      <c r="A51" s="185">
        <v>39899</v>
      </c>
      <c r="B51" s="175">
        <v>1.1644600000000001</v>
      </c>
      <c r="C51" s="175">
        <v>1.2489459999999999</v>
      </c>
      <c r="D51" s="175">
        <v>1.2331049999999999</v>
      </c>
      <c r="E51" s="175">
        <v>0.93764199999999998</v>
      </c>
      <c r="F51" s="175">
        <v>0.58069300000000001</v>
      </c>
      <c r="G51" s="175">
        <v>0.62475800000000004</v>
      </c>
      <c r="H51" s="175">
        <v>0.57630000000000003</v>
      </c>
    </row>
    <row r="52" spans="1:8" ht="16.5" thickTop="1" thickBot="1" x14ac:dyDescent="0.3">
      <c r="A52" s="185">
        <v>39892</v>
      </c>
      <c r="B52" s="175">
        <v>1.1584719999999999</v>
      </c>
      <c r="C52" s="175">
        <v>1.243325</v>
      </c>
      <c r="D52" s="175">
        <v>1.22485</v>
      </c>
      <c r="E52" s="175">
        <v>0.93151300000000004</v>
      </c>
      <c r="F52" s="175">
        <v>0.57435199999999997</v>
      </c>
      <c r="G52" s="175">
        <v>0.61637299999999995</v>
      </c>
      <c r="H52" s="175">
        <v>0.57630000000000003</v>
      </c>
    </row>
    <row r="53" spans="1:8" ht="16.5" thickTop="1" thickBot="1" x14ac:dyDescent="0.3">
      <c r="A53" s="185">
        <v>39885</v>
      </c>
      <c r="B53" s="175">
        <v>1.1562399999999999</v>
      </c>
      <c r="C53" s="175">
        <v>1.2417</v>
      </c>
      <c r="D53" s="175">
        <v>1.22604</v>
      </c>
      <c r="E53" s="175">
        <v>0.93174000000000001</v>
      </c>
      <c r="F53" s="175">
        <v>0.57682999999999995</v>
      </c>
      <c r="G53" s="175">
        <v>0.61455000000000004</v>
      </c>
      <c r="H53" s="175">
        <v>0.57630000000000003</v>
      </c>
    </row>
    <row r="54" spans="1:8" ht="16.5" thickTop="1" thickBot="1" x14ac:dyDescent="0.3">
      <c r="A54" s="185">
        <v>39878</v>
      </c>
      <c r="B54" s="175">
        <v>1.1495500000000001</v>
      </c>
      <c r="C54" s="175">
        <v>1.240267</v>
      </c>
      <c r="D54" s="175">
        <v>1.2194700000000001</v>
      </c>
      <c r="E54" s="175">
        <v>0.93443290000000001</v>
      </c>
      <c r="F54" s="175">
        <v>0.58097299999999996</v>
      </c>
      <c r="G54" s="175">
        <v>0.61875800000000003</v>
      </c>
      <c r="H54" s="175">
        <v>0.57630000000000003</v>
      </c>
    </row>
    <row r="55" spans="1:8" ht="16.5" thickTop="1" thickBot="1" x14ac:dyDescent="0.3">
      <c r="A55" s="185">
        <v>39871</v>
      </c>
      <c r="B55" s="175">
        <v>1.1551070000000001</v>
      </c>
      <c r="C55" s="175">
        <v>1.2487269999999999</v>
      </c>
      <c r="D55" s="175">
        <v>1.2331570000000001</v>
      </c>
      <c r="E55" s="175">
        <v>0.94282900000000003</v>
      </c>
      <c r="F55" s="175">
        <v>0.59035099999999996</v>
      </c>
      <c r="G55" s="175">
        <v>0.63703200000000004</v>
      </c>
      <c r="H55" s="175">
        <v>0.57630000000000003</v>
      </c>
    </row>
    <row r="56" spans="1:8" ht="16.5" thickTop="1" thickBot="1" x14ac:dyDescent="0.3">
      <c r="A56" s="185">
        <v>39864</v>
      </c>
      <c r="B56" s="175">
        <v>1.1703699999999999</v>
      </c>
      <c r="C56" s="175">
        <v>1.27976</v>
      </c>
      <c r="D56" s="175">
        <v>1.2407999999999999</v>
      </c>
      <c r="E56" s="175">
        <v>0.96314</v>
      </c>
      <c r="F56" s="175">
        <v>0.61036999999999997</v>
      </c>
      <c r="G56" s="175">
        <v>0.65590000000000004</v>
      </c>
      <c r="H56" s="175">
        <v>0.57630000000000003</v>
      </c>
    </row>
    <row r="57" spans="1:8" ht="16.5" thickTop="1" thickBot="1" x14ac:dyDescent="0.3">
      <c r="A57" s="185">
        <v>39857</v>
      </c>
      <c r="B57" s="175">
        <v>1.1451899999999999</v>
      </c>
      <c r="C57" s="175">
        <v>1.2531699999999999</v>
      </c>
      <c r="D57" s="175">
        <v>1.23</v>
      </c>
      <c r="E57" s="175">
        <v>0.97028000000000003</v>
      </c>
      <c r="F57" s="175">
        <v>0.61936000000000002</v>
      </c>
      <c r="G57" s="175">
        <v>0.65590000000000004</v>
      </c>
      <c r="H57" s="175">
        <v>0.57630000000000003</v>
      </c>
    </row>
    <row r="58" spans="1:8" ht="16.5" thickTop="1" thickBot="1" x14ac:dyDescent="0.3">
      <c r="A58" s="185">
        <v>39850</v>
      </c>
      <c r="B58" s="175">
        <v>1.1414599999999999</v>
      </c>
      <c r="C58" s="175">
        <v>1.24248</v>
      </c>
      <c r="D58" s="175">
        <v>1.20913</v>
      </c>
      <c r="E58" s="175">
        <v>0.97148999999999996</v>
      </c>
      <c r="F58" s="175">
        <v>0.62392000000000003</v>
      </c>
      <c r="G58" s="175">
        <v>0.66130999999999995</v>
      </c>
      <c r="H58" s="175">
        <v>0.57630000000000003</v>
      </c>
    </row>
    <row r="59" spans="1:8" ht="16.5" thickTop="1" thickBot="1" x14ac:dyDescent="0.3">
      <c r="A59" s="185">
        <v>39843</v>
      </c>
      <c r="B59" s="175">
        <v>1.1172500000000001</v>
      </c>
      <c r="C59" s="175">
        <v>1.2271300000000001</v>
      </c>
      <c r="D59" s="175">
        <v>1.1896199999999999</v>
      </c>
      <c r="E59" s="175">
        <v>0.97909999999999997</v>
      </c>
      <c r="F59" s="175">
        <v>0.62383999999999995</v>
      </c>
      <c r="G59" s="175">
        <v>0.65666000000000002</v>
      </c>
      <c r="H59" s="175">
        <v>0.57630000000000003</v>
      </c>
    </row>
    <row r="60" spans="1:8" ht="16.5" thickTop="1" thickBot="1" x14ac:dyDescent="0.3">
      <c r="A60" s="185">
        <v>39836</v>
      </c>
      <c r="B60" s="175">
        <v>1.1092</v>
      </c>
      <c r="C60" s="175">
        <v>1.21289</v>
      </c>
      <c r="D60" s="175">
        <v>1.1873199999999999</v>
      </c>
      <c r="E60" s="175">
        <v>0.97928000000000004</v>
      </c>
      <c r="F60" s="175">
        <v>0.62748000000000004</v>
      </c>
      <c r="G60" s="175">
        <v>0.67934000000000005</v>
      </c>
      <c r="H60" s="175">
        <v>0.57630000000000003</v>
      </c>
    </row>
    <row r="61" spans="1:8" ht="16.5" thickTop="1" thickBot="1" x14ac:dyDescent="0.3">
      <c r="A61" s="185">
        <v>39829</v>
      </c>
      <c r="B61" s="175">
        <v>1.0918699999999999</v>
      </c>
      <c r="C61" s="175">
        <v>1.1758299999999999</v>
      </c>
      <c r="D61" s="175">
        <v>1.1674800000000001</v>
      </c>
      <c r="E61" s="175">
        <v>0.96253999999999995</v>
      </c>
      <c r="F61" s="175">
        <v>0.60192000000000001</v>
      </c>
      <c r="G61" s="175">
        <v>0.66764000000000001</v>
      </c>
      <c r="H61" s="175">
        <v>0.57630000000000003</v>
      </c>
    </row>
    <row r="62" spans="1:8" ht="16.5" thickTop="1" thickBot="1" x14ac:dyDescent="0.3">
      <c r="A62" s="185">
        <v>39822</v>
      </c>
      <c r="B62" s="175">
        <v>1.0536399999999999</v>
      </c>
      <c r="C62" s="175">
        <v>1.13845</v>
      </c>
      <c r="D62" s="175">
        <v>1.1358699999999999</v>
      </c>
      <c r="E62" s="175">
        <v>0.93983000000000005</v>
      </c>
      <c r="F62" s="175">
        <v>0.58753</v>
      </c>
      <c r="G62" s="175">
        <v>0.62448999999999999</v>
      </c>
      <c r="H62" s="175">
        <v>0.57630000000000003</v>
      </c>
    </row>
    <row r="63" spans="1:8" ht="16.5" thickTop="1" thickBot="1" x14ac:dyDescent="0.3">
      <c r="A63" s="185">
        <v>39815</v>
      </c>
      <c r="B63" s="175">
        <v>1.07385</v>
      </c>
      <c r="C63" s="175">
        <v>1.1830799999999999</v>
      </c>
      <c r="D63" s="175">
        <v>1.1388199999999999</v>
      </c>
      <c r="E63" s="175">
        <v>0.95276000000000005</v>
      </c>
      <c r="F63" s="175">
        <v>0.59069000000000005</v>
      </c>
      <c r="G63" s="175">
        <v>0.63119999999999998</v>
      </c>
      <c r="H63" s="175">
        <v>0.57630000000000003</v>
      </c>
    </row>
    <row r="64" spans="1:8" ht="16.5" thickTop="1" thickBot="1" x14ac:dyDescent="0.3">
      <c r="A64" s="186" t="s">
        <v>22</v>
      </c>
      <c r="B64" s="189">
        <f t="shared" ref="B64:G64" si="1">+AVERAGE(B65:B116)</f>
        <v>1.3864331183616097</v>
      </c>
      <c r="C64" s="189">
        <f t="shared" si="1"/>
        <v>1.4817458147469411</v>
      </c>
      <c r="D64" s="189">
        <f t="shared" si="1"/>
        <v>1.4559138839771895</v>
      </c>
      <c r="E64" s="189">
        <f t="shared" si="1"/>
        <v>1.2595545429615933</v>
      </c>
      <c r="F64" s="189">
        <f t="shared" si="1"/>
        <v>0.86562710965058698</v>
      </c>
      <c r="G64" s="189">
        <f t="shared" si="1"/>
        <v>0.93463707692307685</v>
      </c>
      <c r="H64" s="176"/>
    </row>
    <row r="65" spans="1:8" ht="16.5" thickTop="1" thickBot="1" x14ac:dyDescent="0.3">
      <c r="A65" s="185">
        <v>39808</v>
      </c>
      <c r="B65" s="175">
        <v>1.0875900000000001</v>
      </c>
      <c r="C65" s="175">
        <v>1.19747</v>
      </c>
      <c r="D65" s="175">
        <v>1.1516500000000001</v>
      </c>
      <c r="E65" s="175">
        <v>0.96877999999999997</v>
      </c>
      <c r="F65" s="175">
        <v>0.59755999999999998</v>
      </c>
      <c r="G65" s="175">
        <v>0.65368000000000004</v>
      </c>
      <c r="H65" s="176"/>
    </row>
    <row r="66" spans="1:8" ht="16.5" thickTop="1" thickBot="1" x14ac:dyDescent="0.3">
      <c r="A66" s="185">
        <v>39801</v>
      </c>
      <c r="B66" s="175">
        <v>1.11087</v>
      </c>
      <c r="C66" s="175">
        <v>1.2109399999999999</v>
      </c>
      <c r="D66" s="175">
        <v>1.17136</v>
      </c>
      <c r="E66" s="175">
        <v>0.99700999999999995</v>
      </c>
      <c r="F66" s="175">
        <v>0.62000999999999995</v>
      </c>
      <c r="G66" s="175">
        <v>0.66669999999999996</v>
      </c>
      <c r="H66" s="176"/>
    </row>
    <row r="67" spans="1:8" ht="16.5" thickTop="1" thickBot="1" x14ac:dyDescent="0.3">
      <c r="A67" s="185">
        <v>39794</v>
      </c>
      <c r="B67" s="175">
        <v>1.12924</v>
      </c>
      <c r="C67" s="175">
        <v>1.2356400000000001</v>
      </c>
      <c r="D67" s="175">
        <v>1.19916</v>
      </c>
      <c r="E67" s="175">
        <v>1.03379</v>
      </c>
      <c r="F67" s="175">
        <v>0.64815</v>
      </c>
      <c r="G67" s="175">
        <v>0.70199999999999996</v>
      </c>
      <c r="H67" s="176"/>
    </row>
    <row r="68" spans="1:8" ht="16.5" thickTop="1" thickBot="1" x14ac:dyDescent="0.3">
      <c r="A68" s="185">
        <v>39787</v>
      </c>
      <c r="B68" s="175">
        <v>1.1465000000000001</v>
      </c>
      <c r="C68" s="175">
        <v>1.2567999999999999</v>
      </c>
      <c r="D68" s="175">
        <v>1.2153</v>
      </c>
      <c r="E68" s="175">
        <v>1.0705</v>
      </c>
      <c r="F68" s="175">
        <v>0.68459999999999999</v>
      </c>
      <c r="G68" s="175">
        <v>0.74</v>
      </c>
      <c r="H68" s="176"/>
    </row>
    <row r="69" spans="1:8" ht="16.5" thickTop="1" thickBot="1" x14ac:dyDescent="0.3">
      <c r="A69" s="185">
        <v>39780</v>
      </c>
      <c r="B69" s="175">
        <v>1.1653</v>
      </c>
      <c r="C69" s="175">
        <v>1.27701</v>
      </c>
      <c r="D69" s="175">
        <v>1.2395099999999999</v>
      </c>
      <c r="E69" s="175">
        <v>1.09263</v>
      </c>
      <c r="F69" s="175">
        <v>0.70620000000000005</v>
      </c>
      <c r="G69" s="175">
        <v>0.75741999999999998</v>
      </c>
      <c r="H69" s="176"/>
    </row>
    <row r="70" spans="1:8" ht="16.5" thickTop="1" thickBot="1" x14ac:dyDescent="0.3">
      <c r="A70" s="185">
        <v>39773</v>
      </c>
      <c r="B70" s="175">
        <v>1.2032700000000001</v>
      </c>
      <c r="C70" s="175">
        <v>1.3128200000000001</v>
      </c>
      <c r="D70" s="175">
        <v>1.27935</v>
      </c>
      <c r="E70" s="175">
        <v>1.12236</v>
      </c>
      <c r="F70" s="175">
        <v>0.73468</v>
      </c>
      <c r="G70" s="175">
        <v>0.7863</v>
      </c>
      <c r="H70" s="176"/>
    </row>
    <row r="71" spans="1:8" ht="16.5" thickTop="1" thickBot="1" x14ac:dyDescent="0.3">
      <c r="A71" s="185">
        <v>39766</v>
      </c>
      <c r="B71" s="175">
        <v>1.230491154803667</v>
      </c>
      <c r="C71" s="175">
        <v>1.3388563668409521</v>
      </c>
      <c r="D71" s="175">
        <v>1.297397966813842</v>
      </c>
      <c r="E71" s="175">
        <v>1.141955234002858</v>
      </c>
      <c r="F71" s="175">
        <v>0.75864470183052224</v>
      </c>
      <c r="G71" s="175">
        <v>0.81674000000000002</v>
      </c>
      <c r="H71" s="176"/>
    </row>
    <row r="72" spans="1:8" ht="16.5" thickTop="1" thickBot="1" x14ac:dyDescent="0.3">
      <c r="A72" s="185">
        <v>39759</v>
      </c>
      <c r="B72" s="175">
        <v>1.2544999999999999</v>
      </c>
      <c r="C72" s="175">
        <v>1.363</v>
      </c>
      <c r="D72" s="175">
        <v>1.3184</v>
      </c>
      <c r="E72" s="175">
        <v>1.1482000000000001</v>
      </c>
      <c r="F72" s="175">
        <v>0.76459999999999995</v>
      </c>
      <c r="G72" s="175">
        <v>0.81459999999999999</v>
      </c>
      <c r="H72" s="176"/>
    </row>
    <row r="73" spans="1:8" ht="16.5" thickTop="1" thickBot="1" x14ac:dyDescent="0.3">
      <c r="A73" s="185">
        <v>39752</v>
      </c>
      <c r="B73" s="175">
        <v>1.2743</v>
      </c>
      <c r="C73" s="175">
        <v>1.3864000000000001</v>
      </c>
      <c r="D73" s="175">
        <v>1.3541000000000001</v>
      </c>
      <c r="E73" s="175">
        <v>1.1595</v>
      </c>
      <c r="F73" s="175">
        <v>0.77610000000000001</v>
      </c>
      <c r="G73" s="175">
        <v>0.82799999999999996</v>
      </c>
      <c r="H73" s="176"/>
    </row>
    <row r="74" spans="1:8" ht="16.5" thickTop="1" thickBot="1" x14ac:dyDescent="0.3">
      <c r="A74" s="185">
        <v>39745</v>
      </c>
      <c r="B74" s="175">
        <v>1.31314</v>
      </c>
      <c r="C74" s="175">
        <v>1.42537</v>
      </c>
      <c r="D74" s="175">
        <v>1.427</v>
      </c>
      <c r="E74" s="175">
        <v>1.1874400000000001</v>
      </c>
      <c r="F74" s="175">
        <v>0.79883999999999999</v>
      </c>
      <c r="G74" s="175">
        <v>0.84631999999999996</v>
      </c>
      <c r="H74" s="176"/>
    </row>
    <row r="75" spans="1:8" ht="16.5" thickTop="1" thickBot="1" x14ac:dyDescent="0.3">
      <c r="A75" s="185">
        <v>39738</v>
      </c>
      <c r="B75" s="175">
        <v>1.3539399999999999</v>
      </c>
      <c r="C75" s="175">
        <v>1.4503900000000001</v>
      </c>
      <c r="D75" s="175">
        <v>1.46333</v>
      </c>
      <c r="E75" s="175">
        <v>1.2160599999999999</v>
      </c>
      <c r="F75" s="175">
        <v>0.83460000000000001</v>
      </c>
      <c r="G75" s="175">
        <v>0.90386999999999995</v>
      </c>
      <c r="H75" s="176"/>
    </row>
    <row r="76" spans="1:8" ht="16.5" thickTop="1" thickBot="1" x14ac:dyDescent="0.3">
      <c r="A76" s="185">
        <v>39731</v>
      </c>
      <c r="B76" s="175">
        <v>1.3945000000000001</v>
      </c>
      <c r="C76" s="175">
        <v>1.4989600000000001</v>
      </c>
      <c r="D76" s="175">
        <v>1.48533</v>
      </c>
      <c r="E76" s="175">
        <v>1.2681800000000001</v>
      </c>
      <c r="F76" s="175">
        <v>0.88656999999999997</v>
      </c>
      <c r="G76" s="175">
        <v>0.95455000000000001</v>
      </c>
      <c r="H76" s="176"/>
    </row>
    <row r="77" spans="1:8" ht="16.5" thickTop="1" thickBot="1" x14ac:dyDescent="0.3">
      <c r="A77" s="185">
        <v>39724</v>
      </c>
      <c r="B77" s="175">
        <v>1.39791</v>
      </c>
      <c r="C77" s="175">
        <v>1.50529</v>
      </c>
      <c r="D77" s="175">
        <v>1.47492</v>
      </c>
      <c r="E77" s="175">
        <v>1.2663500000000001</v>
      </c>
      <c r="F77" s="175">
        <v>0.88551000000000002</v>
      </c>
      <c r="G77" s="175">
        <v>0.96182000000000001</v>
      </c>
      <c r="H77" s="176"/>
    </row>
    <row r="78" spans="1:8" ht="16.5" thickTop="1" thickBot="1" x14ac:dyDescent="0.3">
      <c r="A78" s="185">
        <v>39717</v>
      </c>
      <c r="B78" s="175">
        <v>1.40421</v>
      </c>
      <c r="C78" s="175">
        <v>1.51396</v>
      </c>
      <c r="D78" s="175">
        <v>1.4866999999999999</v>
      </c>
      <c r="E78" s="175">
        <v>1.26745</v>
      </c>
      <c r="F78" s="175">
        <v>0.88153999999999999</v>
      </c>
      <c r="G78" s="175">
        <v>0.93799999999999994</v>
      </c>
      <c r="H78" s="176"/>
    </row>
    <row r="79" spans="1:8" ht="16.5" thickTop="1" thickBot="1" x14ac:dyDescent="0.3">
      <c r="A79" s="185">
        <v>39710</v>
      </c>
      <c r="B79" s="175">
        <v>1.454</v>
      </c>
      <c r="C79" s="175">
        <v>1.5589999999999999</v>
      </c>
      <c r="D79" s="175">
        <v>1.5289999999999999</v>
      </c>
      <c r="E79" s="175">
        <v>1.294</v>
      </c>
      <c r="F79" s="175">
        <v>0.90300000000000002</v>
      </c>
      <c r="G79" s="175">
        <v>0.97699999999999998</v>
      </c>
      <c r="H79" s="176"/>
    </row>
    <row r="80" spans="1:8" ht="16.5" thickTop="1" thickBot="1" x14ac:dyDescent="0.3">
      <c r="A80" s="185">
        <v>39703</v>
      </c>
      <c r="B80" s="175">
        <v>1.4550000000000001</v>
      </c>
      <c r="C80" s="175">
        <v>1.5598000000000001</v>
      </c>
      <c r="D80" s="175">
        <v>1.5287790000000001</v>
      </c>
      <c r="E80" s="175">
        <v>1.3048999999999999</v>
      </c>
      <c r="F80" s="175">
        <v>0.91119600000000001</v>
      </c>
      <c r="G80" s="175">
        <v>0.98899999999999999</v>
      </c>
      <c r="H80" s="176"/>
    </row>
    <row r="81" spans="1:8" ht="16.5" thickTop="1" thickBot="1" x14ac:dyDescent="0.3">
      <c r="A81" s="185">
        <v>39696</v>
      </c>
      <c r="B81" s="175">
        <v>1.4672000000000001</v>
      </c>
      <c r="C81" s="175">
        <v>1.57046</v>
      </c>
      <c r="D81" s="175">
        <v>1.5388200000000001</v>
      </c>
      <c r="E81" s="175">
        <v>1.3178000000000001</v>
      </c>
      <c r="F81" s="175">
        <v>0.9234</v>
      </c>
      <c r="G81" s="175">
        <v>1.0089999999999999</v>
      </c>
      <c r="H81" s="176"/>
    </row>
    <row r="82" spans="1:8" ht="16.5" thickTop="1" thickBot="1" x14ac:dyDescent="0.3">
      <c r="A82" s="185">
        <v>39689</v>
      </c>
      <c r="B82" s="175">
        <v>1.4562299999999999</v>
      </c>
      <c r="C82" s="175">
        <v>1.55955</v>
      </c>
      <c r="D82" s="175">
        <v>1.52565</v>
      </c>
      <c r="E82" s="175">
        <v>1.3102</v>
      </c>
      <c r="F82" s="175">
        <v>0.9143</v>
      </c>
      <c r="G82" s="175">
        <v>0.998</v>
      </c>
      <c r="H82" s="176"/>
    </row>
    <row r="83" spans="1:8" ht="16.5" thickTop="1" thickBot="1" x14ac:dyDescent="0.3">
      <c r="A83" s="185">
        <v>39682</v>
      </c>
      <c r="B83" s="175">
        <v>1.4518200000000001</v>
      </c>
      <c r="C83" s="175">
        <v>1.5561499999999999</v>
      </c>
      <c r="D83" s="175">
        <v>1.5206299999999999</v>
      </c>
      <c r="E83" s="175">
        <v>1.3080099999999999</v>
      </c>
      <c r="F83" s="175">
        <v>0.90717999999999999</v>
      </c>
      <c r="G83" s="175">
        <v>0.98599999999999999</v>
      </c>
      <c r="H83" s="176"/>
    </row>
    <row r="84" spans="1:8" ht="16.5" thickTop="1" thickBot="1" x14ac:dyDescent="0.3">
      <c r="A84" s="185">
        <v>39675</v>
      </c>
      <c r="B84" s="175">
        <v>1.4541500000000001</v>
      </c>
      <c r="C84" s="175">
        <v>1.55928</v>
      </c>
      <c r="D84" s="175">
        <v>1.5261100000000001</v>
      </c>
      <c r="E84" s="175">
        <v>1.32735</v>
      </c>
      <c r="F84" s="175">
        <v>0.92718999999999996</v>
      </c>
      <c r="G84" s="175">
        <v>0.996</v>
      </c>
      <c r="H84" s="176"/>
    </row>
    <row r="85" spans="1:8" ht="16.5" thickTop="1" thickBot="1" x14ac:dyDescent="0.3">
      <c r="A85" s="185">
        <v>39668</v>
      </c>
      <c r="B85" s="175">
        <v>1.4688000000000001</v>
      </c>
      <c r="C85" s="175">
        <v>1.5677700000000001</v>
      </c>
      <c r="D85" s="175">
        <v>1.53006</v>
      </c>
      <c r="E85" s="175">
        <v>1.36354</v>
      </c>
      <c r="F85" s="175">
        <v>0.96286000000000005</v>
      </c>
      <c r="G85" s="175">
        <v>1.036</v>
      </c>
      <c r="H85" s="176"/>
    </row>
    <row r="86" spans="1:8" ht="16.5" thickTop="1" thickBot="1" x14ac:dyDescent="0.3">
      <c r="A86" s="185">
        <v>39661</v>
      </c>
      <c r="B86" s="175">
        <v>1.4774099999999999</v>
      </c>
      <c r="C86" s="175">
        <v>1.5877399999999999</v>
      </c>
      <c r="D86" s="175">
        <v>1.5456099999999999</v>
      </c>
      <c r="E86" s="175">
        <v>1.3890499999999999</v>
      </c>
      <c r="F86" s="175">
        <v>0.99119999999999997</v>
      </c>
      <c r="G86" s="175">
        <v>1.056</v>
      </c>
      <c r="H86" s="176"/>
    </row>
    <row r="87" spans="1:8" ht="16.5" thickTop="1" thickBot="1" x14ac:dyDescent="0.3">
      <c r="A87" s="185">
        <v>39654</v>
      </c>
      <c r="B87" s="175">
        <v>1.510327</v>
      </c>
      <c r="C87" s="175">
        <v>1.6150610000000001</v>
      </c>
      <c r="D87" s="175">
        <v>1.5671459999999999</v>
      </c>
      <c r="E87" s="175">
        <v>1.4167460000000001</v>
      </c>
      <c r="F87" s="175">
        <v>1.0212490000000001</v>
      </c>
      <c r="G87" s="175">
        <v>1.091</v>
      </c>
      <c r="H87" s="176"/>
    </row>
    <row r="88" spans="1:8" ht="16.5" thickTop="1" thickBot="1" x14ac:dyDescent="0.3">
      <c r="A88" s="185">
        <v>39647</v>
      </c>
      <c r="B88" s="175">
        <v>1.52267</v>
      </c>
      <c r="C88" s="175">
        <v>1.6182700000000001</v>
      </c>
      <c r="D88" s="175">
        <v>1.5846899999999999</v>
      </c>
      <c r="E88" s="175">
        <v>1.4256800000000001</v>
      </c>
      <c r="F88" s="175">
        <v>1.0323100000000001</v>
      </c>
      <c r="G88" s="175">
        <v>1.105</v>
      </c>
      <c r="H88" s="176"/>
    </row>
    <row r="89" spans="1:8" ht="16.5" thickTop="1" thickBot="1" x14ac:dyDescent="0.3">
      <c r="A89" s="185">
        <v>39640</v>
      </c>
      <c r="B89" s="175">
        <v>1.52451</v>
      </c>
      <c r="C89" s="175">
        <v>1.61914</v>
      </c>
      <c r="D89" s="175">
        <v>1.5879099999999999</v>
      </c>
      <c r="E89" s="175">
        <v>1.42815</v>
      </c>
      <c r="F89" s="175">
        <v>1.03348</v>
      </c>
      <c r="G89" s="175">
        <v>1.105</v>
      </c>
      <c r="H89" s="176"/>
    </row>
    <row r="90" spans="1:8" ht="16.5" thickTop="1" thickBot="1" x14ac:dyDescent="0.3">
      <c r="A90" s="185">
        <v>39633</v>
      </c>
      <c r="B90" s="175">
        <v>1.5169999999999999</v>
      </c>
      <c r="C90" s="175">
        <v>1.613</v>
      </c>
      <c r="D90" s="175">
        <v>1.583</v>
      </c>
      <c r="E90" s="175">
        <v>1.419</v>
      </c>
      <c r="F90" s="175">
        <v>1.0249999999999999</v>
      </c>
      <c r="G90" s="175">
        <v>1.0960000000000001</v>
      </c>
      <c r="H90" s="176"/>
    </row>
    <row r="91" spans="1:8" ht="16.5" thickTop="1" thickBot="1" x14ac:dyDescent="0.3">
      <c r="A91" s="185">
        <v>39626</v>
      </c>
      <c r="B91" s="175">
        <v>1.518</v>
      </c>
      <c r="C91" s="175">
        <v>1.6120000000000001</v>
      </c>
      <c r="D91" s="175">
        <v>1.5880000000000001</v>
      </c>
      <c r="E91" s="175">
        <v>1.4279999999999999</v>
      </c>
      <c r="F91" s="175">
        <v>1.028</v>
      </c>
      <c r="G91" s="175">
        <v>1.0860000000000001</v>
      </c>
      <c r="H91" s="176"/>
    </row>
    <row r="92" spans="1:8" ht="16.5" thickTop="1" thickBot="1" x14ac:dyDescent="0.3">
      <c r="A92" s="185">
        <v>39619</v>
      </c>
      <c r="B92" s="175">
        <v>1.508</v>
      </c>
      <c r="C92" s="175">
        <v>1.601</v>
      </c>
      <c r="D92" s="175">
        <v>1.581</v>
      </c>
      <c r="E92" s="175">
        <v>1.421</v>
      </c>
      <c r="F92" s="175">
        <v>1.0209999999999999</v>
      </c>
      <c r="G92" s="175">
        <v>1.0860000000000001</v>
      </c>
      <c r="H92" s="176"/>
    </row>
    <row r="93" spans="1:8" ht="16.5" thickTop="1" thickBot="1" x14ac:dyDescent="0.3">
      <c r="A93" s="185">
        <v>39612</v>
      </c>
      <c r="B93" s="175">
        <v>1.4958199999999999</v>
      </c>
      <c r="C93" s="175">
        <v>1.587234</v>
      </c>
      <c r="D93" s="175">
        <v>1.5581579999999999</v>
      </c>
      <c r="E93" s="175">
        <v>1.4083509999999999</v>
      </c>
      <c r="F93" s="175">
        <v>1.0070680000000001</v>
      </c>
      <c r="G93" s="175">
        <v>1.071</v>
      </c>
      <c r="H93" s="176"/>
    </row>
    <row r="94" spans="1:8" ht="16.5" thickTop="1" thickBot="1" x14ac:dyDescent="0.3">
      <c r="A94" s="185">
        <v>39605</v>
      </c>
      <c r="B94" s="175">
        <v>1.4898899999999999</v>
      </c>
      <c r="C94" s="175">
        <v>1.58317</v>
      </c>
      <c r="D94" s="175">
        <v>1.57243</v>
      </c>
      <c r="E94" s="175">
        <v>1.4127000000000001</v>
      </c>
      <c r="F94" s="175">
        <v>1.0131600000000001</v>
      </c>
      <c r="G94" s="175">
        <v>1.071</v>
      </c>
      <c r="H94" s="176"/>
    </row>
    <row r="95" spans="1:8" ht="16.5" thickTop="1" thickBot="1" x14ac:dyDescent="0.3">
      <c r="A95" s="185">
        <v>39598</v>
      </c>
      <c r="B95" s="175">
        <v>1.488934</v>
      </c>
      <c r="C95" s="175">
        <v>1.5802510000000001</v>
      </c>
      <c r="D95" s="175">
        <v>1.573021</v>
      </c>
      <c r="E95" s="175">
        <v>1.413154</v>
      </c>
      <c r="F95" s="175">
        <v>1.013412</v>
      </c>
      <c r="G95" s="175">
        <v>1.0831280000000001</v>
      </c>
      <c r="H95" s="176"/>
    </row>
    <row r="96" spans="1:8" ht="16.5" thickTop="1" thickBot="1" x14ac:dyDescent="0.3">
      <c r="A96" s="185">
        <v>39591</v>
      </c>
      <c r="B96" s="177">
        <v>1.474</v>
      </c>
      <c r="C96" s="177">
        <v>1.5620000000000001</v>
      </c>
      <c r="D96" s="178">
        <v>1.5660000000000001</v>
      </c>
      <c r="E96" s="177">
        <v>1.393</v>
      </c>
      <c r="F96" s="179">
        <v>1.002</v>
      </c>
      <c r="G96" s="178">
        <v>1.079</v>
      </c>
      <c r="H96" s="180"/>
    </row>
    <row r="97" spans="1:8" ht="16.5" thickTop="1" thickBot="1" x14ac:dyDescent="0.3">
      <c r="A97" s="185">
        <v>39584</v>
      </c>
      <c r="B97" s="177">
        <v>1.4610000000000001</v>
      </c>
      <c r="C97" s="177">
        <v>1.542</v>
      </c>
      <c r="D97" s="178">
        <v>1.5369999999999999</v>
      </c>
      <c r="E97" s="177">
        <v>1.3580000000000001</v>
      </c>
      <c r="F97" s="179">
        <v>0.96099999999999997</v>
      </c>
      <c r="G97" s="178">
        <v>1.044</v>
      </c>
      <c r="H97" s="180"/>
    </row>
    <row r="98" spans="1:8" ht="16.5" thickTop="1" thickBot="1" x14ac:dyDescent="0.3">
      <c r="A98" s="185">
        <v>39577</v>
      </c>
      <c r="B98" s="177">
        <v>1.4359999999999999</v>
      </c>
      <c r="C98" s="177">
        <v>1.522</v>
      </c>
      <c r="D98" s="178">
        <v>1.5109999999999999</v>
      </c>
      <c r="E98" s="177">
        <v>1.327</v>
      </c>
      <c r="F98" s="179">
        <v>0.93300000000000005</v>
      </c>
      <c r="G98" s="178">
        <v>1.012</v>
      </c>
      <c r="H98" s="180"/>
    </row>
    <row r="99" spans="1:8" ht="16.5" thickTop="1" thickBot="1" x14ac:dyDescent="0.3">
      <c r="A99" s="185">
        <v>39570</v>
      </c>
      <c r="B99" s="177">
        <v>1.4350000000000001</v>
      </c>
      <c r="C99" s="177">
        <v>1.52</v>
      </c>
      <c r="D99" s="178">
        <v>1.5069999999999999</v>
      </c>
      <c r="E99" s="177">
        <v>1.3129999999999999</v>
      </c>
      <c r="F99" s="179">
        <v>0.91900000000000004</v>
      </c>
      <c r="G99" s="178">
        <v>0.97899999999999998</v>
      </c>
      <c r="H99" s="180"/>
    </row>
    <row r="100" spans="1:8" ht="16.5" thickTop="1" thickBot="1" x14ac:dyDescent="0.3">
      <c r="A100" s="185">
        <v>39563</v>
      </c>
      <c r="B100" s="177">
        <v>1.4159999999999999</v>
      </c>
      <c r="C100" s="177">
        <v>1.5</v>
      </c>
      <c r="D100" s="178">
        <v>1.488</v>
      </c>
      <c r="E100" s="177">
        <v>1.29</v>
      </c>
      <c r="F100" s="179">
        <v>0.89500000000000002</v>
      </c>
      <c r="G100" s="178">
        <v>0.95699999999999996</v>
      </c>
      <c r="H100" s="180"/>
    </row>
    <row r="101" spans="1:8" ht="16.5" thickTop="1" thickBot="1" x14ac:dyDescent="0.3">
      <c r="A101" s="185">
        <v>39556</v>
      </c>
      <c r="B101" s="177">
        <v>1.401</v>
      </c>
      <c r="C101" s="177">
        <v>1.4850000000000001</v>
      </c>
      <c r="D101" s="178">
        <v>1.4750000000000001</v>
      </c>
      <c r="E101" s="177">
        <v>1.276</v>
      </c>
      <c r="F101" s="179">
        <v>0.88300000000000001</v>
      </c>
      <c r="G101" s="178">
        <v>0.94599999999999995</v>
      </c>
      <c r="H101" s="180"/>
    </row>
    <row r="102" spans="1:8" ht="16.5" thickTop="1" thickBot="1" x14ac:dyDescent="0.3">
      <c r="A102" s="185">
        <v>39549</v>
      </c>
      <c r="B102" s="177">
        <v>1.399</v>
      </c>
      <c r="C102" s="177">
        <v>1.4830000000000001</v>
      </c>
      <c r="D102" s="178">
        <v>1.474</v>
      </c>
      <c r="E102" s="177">
        <v>1.2490000000000001</v>
      </c>
      <c r="F102" s="179">
        <v>0.84599999999999997</v>
      </c>
      <c r="G102" s="178">
        <v>0.90500000000000003</v>
      </c>
      <c r="H102" s="180"/>
    </row>
    <row r="103" spans="1:8" ht="16.5" thickTop="1" thickBot="1" x14ac:dyDescent="0.3">
      <c r="A103" s="185">
        <v>39542</v>
      </c>
      <c r="B103" s="177">
        <v>1.389</v>
      </c>
      <c r="C103" s="177">
        <v>1.474</v>
      </c>
      <c r="D103" s="178">
        <v>1.4650000000000001</v>
      </c>
      <c r="E103" s="177">
        <v>1.246</v>
      </c>
      <c r="F103" s="179">
        <v>0.84099999999999997</v>
      </c>
      <c r="G103" s="178">
        <v>0.90200000000000002</v>
      </c>
      <c r="H103" s="180"/>
    </row>
    <row r="104" spans="1:8" ht="16.5" thickTop="1" thickBot="1" x14ac:dyDescent="0.3">
      <c r="A104" s="185">
        <v>39535</v>
      </c>
      <c r="B104" s="177">
        <v>1.3819999999999999</v>
      </c>
      <c r="C104" s="177">
        <v>1.464</v>
      </c>
      <c r="D104" s="178">
        <v>1.4379999999999999</v>
      </c>
      <c r="E104" s="177">
        <v>1.256</v>
      </c>
      <c r="F104" s="179">
        <v>0.85499999999999998</v>
      </c>
      <c r="G104" s="178">
        <v>0.90900000000000003</v>
      </c>
      <c r="H104" s="180"/>
    </row>
    <row r="105" spans="1:8" ht="16.5" thickTop="1" thickBot="1" x14ac:dyDescent="0.3">
      <c r="A105" s="185">
        <v>39528</v>
      </c>
      <c r="B105" s="177">
        <v>1.39</v>
      </c>
      <c r="C105" s="177">
        <v>1.4710000000000001</v>
      </c>
      <c r="D105" s="178">
        <v>1.468</v>
      </c>
      <c r="E105" s="177">
        <v>1.2609999999999999</v>
      </c>
      <c r="F105" s="179">
        <v>0.85699999999999998</v>
      </c>
      <c r="G105" s="178">
        <v>0.93600000000000005</v>
      </c>
      <c r="H105" s="180"/>
    </row>
    <row r="106" spans="1:8" ht="16.5" thickTop="1" thickBot="1" x14ac:dyDescent="0.3">
      <c r="A106" s="185">
        <v>39521</v>
      </c>
      <c r="B106" s="177">
        <v>1.393</v>
      </c>
      <c r="C106" s="177">
        <v>1.478</v>
      </c>
      <c r="D106" s="178">
        <v>1.462</v>
      </c>
      <c r="E106" s="177">
        <v>1.2490000000000001</v>
      </c>
      <c r="F106" s="177">
        <v>0.85699999999999998</v>
      </c>
      <c r="G106" s="175">
        <v>0.93600000000000005</v>
      </c>
      <c r="H106" s="176"/>
    </row>
    <row r="107" spans="1:8" ht="16.5" thickTop="1" thickBot="1" x14ac:dyDescent="0.3">
      <c r="A107" s="185">
        <v>39514</v>
      </c>
      <c r="B107" s="177">
        <v>1.401</v>
      </c>
      <c r="C107" s="177">
        <v>1.4830000000000001</v>
      </c>
      <c r="D107" s="178">
        <v>1.4710000000000001</v>
      </c>
      <c r="E107" s="177">
        <v>1.2310000000000001</v>
      </c>
      <c r="F107" s="177">
        <v>0.83299999999999996</v>
      </c>
      <c r="G107" s="175">
        <v>0.91600000000000004</v>
      </c>
      <c r="H107" s="176"/>
    </row>
    <row r="108" spans="1:8" ht="16.5" thickTop="1" thickBot="1" x14ac:dyDescent="0.3">
      <c r="A108" s="185">
        <v>39507</v>
      </c>
      <c r="B108" s="177">
        <v>1.401</v>
      </c>
      <c r="C108" s="177">
        <v>1.4850000000000001</v>
      </c>
      <c r="D108" s="178">
        <v>1.474</v>
      </c>
      <c r="E108" s="177">
        <v>1.2230000000000001</v>
      </c>
      <c r="F108" s="177">
        <v>0.83099999999999996</v>
      </c>
      <c r="G108" s="175">
        <v>0.91600000000000004</v>
      </c>
      <c r="H108" s="176"/>
    </row>
    <row r="109" spans="1:8" ht="16.5" thickTop="1" thickBot="1" x14ac:dyDescent="0.3">
      <c r="A109" s="185">
        <v>39500</v>
      </c>
      <c r="B109" s="177">
        <v>1.381</v>
      </c>
      <c r="C109" s="177">
        <v>1.4650000000000001</v>
      </c>
      <c r="D109" s="181">
        <v>1.42</v>
      </c>
      <c r="E109" s="177">
        <v>1.2010000000000001</v>
      </c>
      <c r="F109" s="177">
        <v>0.81</v>
      </c>
      <c r="G109" s="175">
        <v>0.89600000000000002</v>
      </c>
      <c r="H109" s="176"/>
    </row>
    <row r="110" spans="1:8" ht="16.5" thickTop="1" thickBot="1" x14ac:dyDescent="0.3">
      <c r="A110" s="185">
        <v>39493</v>
      </c>
      <c r="B110" s="177">
        <v>1.3560000000000001</v>
      </c>
      <c r="C110" s="177">
        <v>1.4430000000000001</v>
      </c>
      <c r="D110" s="178">
        <v>1.423</v>
      </c>
      <c r="E110" s="177">
        <v>1.1739999999999999</v>
      </c>
      <c r="F110" s="177">
        <v>0.78500000000000003</v>
      </c>
      <c r="G110" s="175">
        <v>0.871</v>
      </c>
      <c r="H110" s="176"/>
    </row>
    <row r="111" spans="1:8" ht="16.5" thickTop="1" thickBot="1" x14ac:dyDescent="0.3">
      <c r="A111" s="185">
        <v>39486</v>
      </c>
      <c r="B111" s="177">
        <v>1.355</v>
      </c>
      <c r="C111" s="177">
        <v>1.4370000000000001</v>
      </c>
      <c r="D111" s="178">
        <v>1.399</v>
      </c>
      <c r="E111" s="177">
        <v>1.169</v>
      </c>
      <c r="F111" s="177">
        <v>0.77</v>
      </c>
      <c r="G111" s="175">
        <v>0.85599999999999998</v>
      </c>
      <c r="H111" s="176"/>
    </row>
    <row r="112" spans="1:8" ht="16.5" thickTop="1" thickBot="1" x14ac:dyDescent="0.3">
      <c r="A112" s="185">
        <v>39479</v>
      </c>
      <c r="B112" s="177">
        <v>1.357</v>
      </c>
      <c r="C112" s="177">
        <v>1.44</v>
      </c>
      <c r="D112" s="175">
        <v>1.399</v>
      </c>
      <c r="E112" s="177">
        <v>1.17</v>
      </c>
      <c r="F112" s="177">
        <v>0.76500000000000001</v>
      </c>
      <c r="G112" s="175">
        <v>0.85599999999999998</v>
      </c>
      <c r="H112" s="176"/>
    </row>
    <row r="113" spans="1:8" ht="16.5" thickTop="1" thickBot="1" x14ac:dyDescent="0.3">
      <c r="A113" s="185">
        <v>39472</v>
      </c>
      <c r="B113" s="177">
        <v>1.369</v>
      </c>
      <c r="C113" s="177">
        <v>1.452</v>
      </c>
      <c r="D113" s="175">
        <v>1.407</v>
      </c>
      <c r="E113" s="177">
        <v>1.1779999999999999</v>
      </c>
      <c r="F113" s="177">
        <v>0.76800000000000002</v>
      </c>
      <c r="G113" s="175">
        <v>0.86099999999999999</v>
      </c>
      <c r="H113" s="176"/>
    </row>
    <row r="114" spans="1:8" ht="16.5" thickTop="1" thickBot="1" x14ac:dyDescent="0.3">
      <c r="A114" s="185">
        <v>39465</v>
      </c>
      <c r="B114" s="177">
        <v>1.39</v>
      </c>
      <c r="C114" s="177">
        <v>1.472</v>
      </c>
      <c r="D114" s="175">
        <v>1.427</v>
      </c>
      <c r="E114" s="177">
        <v>1.196</v>
      </c>
      <c r="F114" s="177">
        <v>0.78400000000000003</v>
      </c>
      <c r="G114" s="175">
        <v>0.876</v>
      </c>
      <c r="H114" s="176"/>
    </row>
    <row r="115" spans="1:8" ht="16.5" thickTop="1" thickBot="1" x14ac:dyDescent="0.3">
      <c r="A115" s="185">
        <v>39458</v>
      </c>
      <c r="B115" s="177">
        <v>1.3959999999999999</v>
      </c>
      <c r="C115" s="177">
        <v>1.4790000000000001</v>
      </c>
      <c r="D115" s="175">
        <v>1.4339999999999999</v>
      </c>
      <c r="E115" s="177">
        <v>1.204</v>
      </c>
      <c r="F115" s="177">
        <v>0.79800000000000004</v>
      </c>
      <c r="G115" s="175">
        <v>0.88100000000000001</v>
      </c>
      <c r="H115" s="176"/>
    </row>
    <row r="116" spans="1:8" ht="16.5" thickTop="1" thickBot="1" x14ac:dyDescent="0.3">
      <c r="A116" s="185">
        <v>39451</v>
      </c>
      <c r="B116" s="177">
        <v>1.387</v>
      </c>
      <c r="C116" s="177">
        <v>1.472</v>
      </c>
      <c r="D116" s="175">
        <v>1.4590000000000001</v>
      </c>
      <c r="E116" s="177">
        <v>1.2050000000000001</v>
      </c>
      <c r="F116" s="177">
        <v>0.80700000000000005</v>
      </c>
      <c r="G116" s="175">
        <v>0.85599999999999998</v>
      </c>
      <c r="H116" s="176"/>
    </row>
    <row r="117" spans="1:8" ht="16.5" thickTop="1" thickBot="1" x14ac:dyDescent="0.3">
      <c r="A117" s="186" t="s">
        <v>23</v>
      </c>
      <c r="B117" s="188">
        <f t="shared" ref="B117:G117" si="2">+AVERAGE(B118:B169)</f>
        <v>1.3220121346153844</v>
      </c>
      <c r="C117" s="188">
        <f t="shared" si="2"/>
        <v>1.4090785961538468</v>
      </c>
      <c r="D117" s="188">
        <f t="shared" si="2"/>
        <v>1.3905669230769226</v>
      </c>
      <c r="E117" s="188">
        <f t="shared" si="2"/>
        <v>1.080819423076923</v>
      </c>
      <c r="F117" s="188">
        <f t="shared" si="2"/>
        <v>0.69058751923076922</v>
      </c>
      <c r="G117" s="188">
        <f t="shared" si="2"/>
        <v>0.72745019230769215</v>
      </c>
      <c r="H117" s="176"/>
    </row>
    <row r="118" spans="1:8" ht="16.5" thickTop="1" thickBot="1" x14ac:dyDescent="0.3">
      <c r="A118" s="185">
        <v>39444</v>
      </c>
      <c r="B118" s="175">
        <v>1.3580000000000001</v>
      </c>
      <c r="C118" s="175">
        <v>1.456</v>
      </c>
      <c r="D118" s="175">
        <v>1.4419999999999999</v>
      </c>
      <c r="E118" s="175">
        <v>1.179</v>
      </c>
      <c r="F118" s="175">
        <v>0.78200000000000003</v>
      </c>
      <c r="G118" s="175">
        <v>0.83099999999999996</v>
      </c>
      <c r="H118" s="176"/>
    </row>
    <row r="119" spans="1:8" ht="16.5" thickTop="1" thickBot="1" x14ac:dyDescent="0.3">
      <c r="A119" s="185">
        <v>39437</v>
      </c>
      <c r="B119" s="175">
        <v>1.357</v>
      </c>
      <c r="C119" s="175">
        <v>1.4450000000000001</v>
      </c>
      <c r="D119" s="175">
        <v>1.425</v>
      </c>
      <c r="E119" s="175">
        <v>1.1850000000000001</v>
      </c>
      <c r="F119" s="175">
        <v>0.77900000000000003</v>
      </c>
      <c r="G119" s="175">
        <v>0.82099999999999995</v>
      </c>
      <c r="H119" s="176"/>
    </row>
    <row r="120" spans="1:8" ht="16.5" thickTop="1" thickBot="1" x14ac:dyDescent="0.3">
      <c r="A120" s="185">
        <v>39430</v>
      </c>
      <c r="B120" s="175">
        <v>1.365</v>
      </c>
      <c r="C120" s="175">
        <v>1.4510000000000001</v>
      </c>
      <c r="D120" s="175">
        <v>1.431</v>
      </c>
      <c r="E120" s="175">
        <v>1.2</v>
      </c>
      <c r="F120" s="175">
        <v>0.79500000000000004</v>
      </c>
      <c r="G120" s="175">
        <v>0.83099999999999996</v>
      </c>
      <c r="H120" s="176"/>
    </row>
    <row r="121" spans="1:8" ht="16.5" thickTop="1" thickBot="1" x14ac:dyDescent="0.3">
      <c r="A121" s="185">
        <v>39423</v>
      </c>
      <c r="B121" s="175">
        <v>1.375</v>
      </c>
      <c r="C121" s="175">
        <v>1.4610000000000001</v>
      </c>
      <c r="D121" s="175">
        <v>1.4450000000000001</v>
      </c>
      <c r="E121" s="175">
        <v>1.2070000000000001</v>
      </c>
      <c r="F121" s="175">
        <v>0.81299999999999994</v>
      </c>
      <c r="G121" s="175">
        <v>0.85599999999999998</v>
      </c>
      <c r="H121" s="176"/>
    </row>
    <row r="122" spans="1:8" ht="16.5" thickTop="1" thickBot="1" x14ac:dyDescent="0.3">
      <c r="A122" s="185">
        <v>39416</v>
      </c>
      <c r="B122" s="175">
        <v>1.3779999999999999</v>
      </c>
      <c r="C122" s="175">
        <v>1.466</v>
      </c>
      <c r="D122" s="175">
        <v>1.4470000000000001</v>
      </c>
      <c r="E122" s="175">
        <v>1.202</v>
      </c>
      <c r="F122" s="175">
        <v>0.80800000000000005</v>
      </c>
      <c r="G122" s="175">
        <v>0.85099999999999998</v>
      </c>
      <c r="H122" s="176"/>
    </row>
    <row r="123" spans="1:8" ht="16.5" thickTop="1" thickBot="1" x14ac:dyDescent="0.3">
      <c r="A123" s="185">
        <v>39409</v>
      </c>
      <c r="B123" s="175">
        <v>1.3779999999999999</v>
      </c>
      <c r="C123" s="175">
        <v>1.4650000000000001</v>
      </c>
      <c r="D123" s="175">
        <v>1.45</v>
      </c>
      <c r="E123" s="175">
        <v>1.194</v>
      </c>
      <c r="F123" s="175">
        <v>0.80100000000000005</v>
      </c>
      <c r="G123" s="175">
        <v>0.84399999999999997</v>
      </c>
      <c r="H123" s="176"/>
    </row>
    <row r="124" spans="1:8" ht="16.5" thickTop="1" thickBot="1" x14ac:dyDescent="0.3">
      <c r="A124" s="185">
        <v>39402</v>
      </c>
      <c r="B124" s="175">
        <v>1.367</v>
      </c>
      <c r="C124" s="175">
        <v>1.454</v>
      </c>
      <c r="D124" s="175">
        <v>1.4490000000000001</v>
      </c>
      <c r="E124" s="175">
        <v>1.18</v>
      </c>
      <c r="F124" s="175">
        <v>0.79100000000000004</v>
      </c>
      <c r="G124" s="175">
        <v>0.83899999999999997</v>
      </c>
      <c r="H124" s="176"/>
    </row>
    <row r="125" spans="1:8" ht="16.5" thickTop="1" thickBot="1" x14ac:dyDescent="0.3">
      <c r="A125" s="185">
        <v>39395</v>
      </c>
      <c r="B125" s="175">
        <v>1.3460000000000001</v>
      </c>
      <c r="C125" s="175">
        <v>1.4350000000000001</v>
      </c>
      <c r="D125" s="175">
        <v>1.427</v>
      </c>
      <c r="E125" s="175">
        <v>1.1539999999999999</v>
      </c>
      <c r="F125" s="175">
        <v>0.76400000000000001</v>
      </c>
      <c r="G125" s="175">
        <v>0.80900000000000005</v>
      </c>
      <c r="H125" s="176"/>
    </row>
    <row r="126" spans="1:8" ht="16.5" thickTop="1" thickBot="1" x14ac:dyDescent="0.3">
      <c r="A126" s="185">
        <v>39388</v>
      </c>
      <c r="B126" s="175">
        <v>1.33</v>
      </c>
      <c r="C126" s="175">
        <v>1.417</v>
      </c>
      <c r="D126" s="175">
        <v>1.4079999999999999</v>
      </c>
      <c r="E126" s="175">
        <v>1.1319999999999999</v>
      </c>
      <c r="F126" s="175">
        <v>0.74</v>
      </c>
      <c r="G126" s="175">
        <v>0.78900000000000003</v>
      </c>
      <c r="H126" s="176"/>
    </row>
    <row r="127" spans="1:8" ht="16.5" thickTop="1" thickBot="1" x14ac:dyDescent="0.3">
      <c r="A127" s="185">
        <v>39381</v>
      </c>
      <c r="B127" s="175">
        <v>1.3220000000000001</v>
      </c>
      <c r="C127" s="175">
        <v>1.4079999999999999</v>
      </c>
      <c r="D127" s="175">
        <v>1.3979999999999999</v>
      </c>
      <c r="E127" s="175">
        <v>1.1220000000000001</v>
      </c>
      <c r="F127" s="175">
        <v>0.72599999999999998</v>
      </c>
      <c r="G127" s="175">
        <v>0.77100000000000002</v>
      </c>
      <c r="H127" s="176"/>
    </row>
    <row r="128" spans="1:8" ht="16.5" thickTop="1" thickBot="1" x14ac:dyDescent="0.3">
      <c r="A128" s="185">
        <v>39374</v>
      </c>
      <c r="B128" s="175">
        <v>1.3149999999999999</v>
      </c>
      <c r="C128" s="175">
        <v>1.401</v>
      </c>
      <c r="D128" s="175">
        <v>1.3859999999999999</v>
      </c>
      <c r="E128" s="175">
        <v>1.115</v>
      </c>
      <c r="F128" s="175">
        <v>0.71799999999999997</v>
      </c>
      <c r="G128" s="175">
        <v>0.76100000000000001</v>
      </c>
      <c r="H128" s="176"/>
    </row>
    <row r="129" spans="1:8" ht="16.5" thickTop="1" thickBot="1" x14ac:dyDescent="0.3">
      <c r="A129" s="185">
        <v>39367</v>
      </c>
      <c r="B129" s="175">
        <v>1.321</v>
      </c>
      <c r="C129" s="175">
        <v>1.403</v>
      </c>
      <c r="D129" s="175">
        <v>1.389</v>
      </c>
      <c r="E129" s="175">
        <v>1.113</v>
      </c>
      <c r="F129" s="175">
        <v>0.71899999999999997</v>
      </c>
      <c r="G129" s="175">
        <v>0.76100000000000001</v>
      </c>
      <c r="H129" s="176"/>
    </row>
    <row r="130" spans="1:8" ht="16.5" thickTop="1" thickBot="1" x14ac:dyDescent="0.3">
      <c r="A130" s="185">
        <v>39360</v>
      </c>
      <c r="B130" s="181">
        <v>1.325</v>
      </c>
      <c r="C130" s="181">
        <v>1.413</v>
      </c>
      <c r="D130" s="181">
        <v>1.397</v>
      </c>
      <c r="E130" s="181">
        <v>1.115</v>
      </c>
      <c r="F130" s="181">
        <v>0.72499999999999998</v>
      </c>
      <c r="G130" s="181">
        <v>0.76300000000000001</v>
      </c>
      <c r="H130" s="182"/>
    </row>
    <row r="131" spans="1:8" ht="16.5" thickTop="1" thickBot="1" x14ac:dyDescent="0.3">
      <c r="A131" s="185">
        <v>39353</v>
      </c>
      <c r="B131" s="181">
        <v>1.327</v>
      </c>
      <c r="C131" s="181">
        <v>1.415</v>
      </c>
      <c r="D131" s="181">
        <v>1.397</v>
      </c>
      <c r="E131" s="181">
        <v>1.111</v>
      </c>
      <c r="F131" s="181">
        <v>0.72699999999999998</v>
      </c>
      <c r="G131" s="181">
        <v>0.77400000000000002</v>
      </c>
      <c r="H131" s="182"/>
    </row>
    <row r="132" spans="1:8" ht="16.5" thickTop="1" thickBot="1" x14ac:dyDescent="0.3">
      <c r="A132" s="185">
        <v>39346</v>
      </c>
      <c r="B132" s="181">
        <v>1.331</v>
      </c>
      <c r="C132" s="181">
        <v>1.417</v>
      </c>
      <c r="D132" s="181">
        <v>1.4039999999999999</v>
      </c>
      <c r="E132" s="181">
        <v>1.101</v>
      </c>
      <c r="F132" s="181">
        <v>0.71599999999999997</v>
      </c>
      <c r="G132" s="181">
        <v>0.76400000000000001</v>
      </c>
      <c r="H132" s="182"/>
    </row>
    <row r="133" spans="1:8" ht="16.5" thickTop="1" thickBot="1" x14ac:dyDescent="0.3">
      <c r="A133" s="185">
        <v>39339</v>
      </c>
      <c r="B133" s="181">
        <v>1.329</v>
      </c>
      <c r="C133" s="181">
        <v>1.417</v>
      </c>
      <c r="D133" s="181">
        <v>1.409</v>
      </c>
      <c r="E133" s="181">
        <v>1.091</v>
      </c>
      <c r="F133" s="181">
        <v>0.70199999999999996</v>
      </c>
      <c r="G133" s="181">
        <v>0.749</v>
      </c>
      <c r="H133" s="182"/>
    </row>
    <row r="134" spans="1:8" ht="16.5" thickTop="1" thickBot="1" x14ac:dyDescent="0.3">
      <c r="A134" s="185">
        <v>39332</v>
      </c>
      <c r="B134" s="181">
        <v>1.319</v>
      </c>
      <c r="C134" s="181">
        <v>1.4079999999999999</v>
      </c>
      <c r="D134" s="181">
        <v>1.391</v>
      </c>
      <c r="E134" s="181">
        <v>1.0840000000000001</v>
      </c>
      <c r="F134" s="181">
        <v>0.69199999999999995</v>
      </c>
      <c r="G134" s="181">
        <v>0.73299999999999998</v>
      </c>
      <c r="H134" s="182"/>
    </row>
    <row r="135" spans="1:8" ht="16.5" thickTop="1" thickBot="1" x14ac:dyDescent="0.3">
      <c r="A135" s="185">
        <v>39325</v>
      </c>
      <c r="B135" s="181">
        <v>1.32</v>
      </c>
      <c r="C135" s="181">
        <v>1.407</v>
      </c>
      <c r="D135" s="181">
        <v>1.397</v>
      </c>
      <c r="E135" s="181">
        <v>1.0840000000000001</v>
      </c>
      <c r="F135" s="181">
        <v>0.69199999999999995</v>
      </c>
      <c r="G135" s="181">
        <v>0.73299999999999998</v>
      </c>
      <c r="H135" s="182"/>
    </row>
    <row r="136" spans="1:8" ht="16.5" thickTop="1" thickBot="1" x14ac:dyDescent="0.3">
      <c r="A136" s="185">
        <v>39318</v>
      </c>
      <c r="B136" s="181">
        <v>1.325</v>
      </c>
      <c r="C136" s="181">
        <v>1.4119999999999999</v>
      </c>
      <c r="D136" s="181">
        <v>1.4119999999999999</v>
      </c>
      <c r="E136" s="181">
        <v>1.0880000000000001</v>
      </c>
      <c r="F136" s="181">
        <v>0.69299999999999995</v>
      </c>
      <c r="G136" s="181">
        <v>0.73299999999999998</v>
      </c>
      <c r="H136" s="182"/>
    </row>
    <row r="137" spans="1:8" ht="16.5" thickTop="1" thickBot="1" x14ac:dyDescent="0.3">
      <c r="A137" s="185">
        <v>39311</v>
      </c>
      <c r="B137" s="181">
        <v>1.331</v>
      </c>
      <c r="C137" s="181">
        <v>1.4179999999999999</v>
      </c>
      <c r="D137" s="181">
        <v>1.401</v>
      </c>
      <c r="E137" s="181">
        <v>1.093</v>
      </c>
      <c r="F137" s="181">
        <v>0.7</v>
      </c>
      <c r="G137" s="181">
        <v>0.73799999999999999</v>
      </c>
      <c r="H137" s="182"/>
    </row>
    <row r="138" spans="1:8" ht="16.5" thickTop="1" thickBot="1" x14ac:dyDescent="0.3">
      <c r="A138" s="185">
        <v>39304</v>
      </c>
      <c r="B138" s="181">
        <v>1.3360000000000001</v>
      </c>
      <c r="C138" s="181">
        <v>1.4219999999999999</v>
      </c>
      <c r="D138" s="181">
        <v>1.4039999999999999</v>
      </c>
      <c r="E138" s="181">
        <v>1.0920000000000001</v>
      </c>
      <c r="F138" s="181">
        <v>0.70399999999999996</v>
      </c>
      <c r="G138" s="181">
        <v>0.745</v>
      </c>
      <c r="H138" s="182"/>
    </row>
    <row r="139" spans="1:8" ht="16.5" thickTop="1" thickBot="1" x14ac:dyDescent="0.3">
      <c r="A139" s="185">
        <v>39297</v>
      </c>
      <c r="B139" s="181">
        <v>1.3449199999999999</v>
      </c>
      <c r="C139" s="181">
        <v>1.4375500000000001</v>
      </c>
      <c r="D139" s="181">
        <v>1.4156299999999999</v>
      </c>
      <c r="E139" s="181">
        <v>1.08856</v>
      </c>
      <c r="F139" s="181">
        <v>0.69930000000000003</v>
      </c>
      <c r="G139" s="181">
        <v>0.745</v>
      </c>
      <c r="H139" s="182"/>
    </row>
    <row r="140" spans="1:8" ht="16.5" thickTop="1" thickBot="1" x14ac:dyDescent="0.3">
      <c r="A140" s="185">
        <v>39290</v>
      </c>
      <c r="B140" s="181">
        <v>1.3630800000000001</v>
      </c>
      <c r="C140" s="181">
        <v>1.44831</v>
      </c>
      <c r="D140" s="181">
        <v>1.4351400000000001</v>
      </c>
      <c r="E140" s="181">
        <v>1.0895699999999999</v>
      </c>
      <c r="F140" s="181">
        <v>0.69947000000000004</v>
      </c>
      <c r="G140" s="181">
        <v>0.745</v>
      </c>
      <c r="H140" s="182"/>
    </row>
    <row r="141" spans="1:8" ht="16.5" thickTop="1" thickBot="1" x14ac:dyDescent="0.3">
      <c r="A141" s="185">
        <v>39283</v>
      </c>
      <c r="B141" s="181">
        <v>1.3688899999999999</v>
      </c>
      <c r="C141" s="181">
        <v>1.4559599999999999</v>
      </c>
      <c r="D141" s="181">
        <v>1.44041</v>
      </c>
      <c r="E141" s="181">
        <v>1.0886750000000001</v>
      </c>
      <c r="F141" s="181">
        <v>0.69886000000000004</v>
      </c>
      <c r="G141" s="178">
        <v>0.745</v>
      </c>
      <c r="H141" s="180"/>
    </row>
    <row r="142" spans="1:8" ht="16.5" thickTop="1" thickBot="1" x14ac:dyDescent="0.3">
      <c r="A142" s="185">
        <v>39276</v>
      </c>
      <c r="B142" s="181">
        <v>1.367</v>
      </c>
      <c r="C142" s="181">
        <v>1.454</v>
      </c>
      <c r="D142" s="181">
        <v>1.4410000000000001</v>
      </c>
      <c r="E142" s="181">
        <v>1.0840000000000001</v>
      </c>
      <c r="F142" s="181">
        <v>0.69499999999999995</v>
      </c>
      <c r="G142" s="181">
        <v>0.73599999999999999</v>
      </c>
      <c r="H142" s="182"/>
    </row>
    <row r="143" spans="1:8" ht="16.5" thickTop="1" thickBot="1" x14ac:dyDescent="0.3">
      <c r="A143" s="185">
        <v>39269</v>
      </c>
      <c r="B143" s="181">
        <v>1.369</v>
      </c>
      <c r="C143" s="181">
        <v>1.454</v>
      </c>
      <c r="D143" s="181">
        <v>1.452</v>
      </c>
      <c r="E143" s="181">
        <v>1.0840000000000001</v>
      </c>
      <c r="F143" s="181">
        <v>0.69399999999999995</v>
      </c>
      <c r="G143" s="181">
        <v>0.73599999999999999</v>
      </c>
      <c r="H143" s="182"/>
    </row>
    <row r="144" spans="1:8" ht="16.5" thickTop="1" thickBot="1" x14ac:dyDescent="0.3">
      <c r="A144" s="185">
        <v>39262</v>
      </c>
      <c r="B144" s="181">
        <v>1.367</v>
      </c>
      <c r="C144" s="181">
        <v>1.454</v>
      </c>
      <c r="D144" s="181">
        <v>1.4419999999999999</v>
      </c>
      <c r="E144" s="181">
        <v>1.083</v>
      </c>
      <c r="F144" s="181">
        <v>0.69399999999999995</v>
      </c>
      <c r="G144" s="181">
        <v>0.73599999999999999</v>
      </c>
      <c r="H144" s="182"/>
    </row>
    <row r="145" spans="1:8" ht="16.5" thickTop="1" thickBot="1" x14ac:dyDescent="0.3">
      <c r="A145" s="185">
        <v>39255</v>
      </c>
      <c r="B145" s="181">
        <v>1.3660000000000001</v>
      </c>
      <c r="C145" s="181">
        <v>1.4530000000000001</v>
      </c>
      <c r="D145" s="181">
        <v>1.4370000000000001</v>
      </c>
      <c r="E145" s="181">
        <v>1.08</v>
      </c>
      <c r="F145" s="181">
        <v>0.68799999999999994</v>
      </c>
      <c r="G145" s="181">
        <v>0.73099999999999998</v>
      </c>
      <c r="H145" s="182"/>
    </row>
    <row r="146" spans="1:8" ht="16.5" thickTop="1" thickBot="1" x14ac:dyDescent="0.3">
      <c r="A146" s="185">
        <v>39248</v>
      </c>
      <c r="B146" s="181">
        <v>1.3720000000000001</v>
      </c>
      <c r="C146" s="181">
        <v>1.4570000000000001</v>
      </c>
      <c r="D146" s="181">
        <v>1.4390000000000001</v>
      </c>
      <c r="E146" s="181">
        <v>1.07</v>
      </c>
      <c r="F146" s="181">
        <v>0.68200000000000005</v>
      </c>
      <c r="G146" s="181">
        <v>0.72299999999999998</v>
      </c>
      <c r="H146" s="182"/>
    </row>
    <row r="147" spans="1:8" ht="16.5" thickTop="1" thickBot="1" x14ac:dyDescent="0.3">
      <c r="A147" s="185">
        <v>39241</v>
      </c>
      <c r="B147" s="181">
        <v>1.3819999999999999</v>
      </c>
      <c r="C147" s="181">
        <v>1.4670000000000001</v>
      </c>
      <c r="D147" s="181">
        <v>1.4510000000000001</v>
      </c>
      <c r="E147" s="181">
        <v>1.0660000000000001</v>
      </c>
      <c r="F147" s="181">
        <v>0.67700000000000005</v>
      </c>
      <c r="G147" s="181">
        <v>0.72299999999999998</v>
      </c>
      <c r="H147" s="182"/>
    </row>
    <row r="148" spans="1:8" ht="16.5" thickTop="1" thickBot="1" x14ac:dyDescent="0.3">
      <c r="A148" s="185">
        <v>39234</v>
      </c>
      <c r="B148" s="181">
        <v>1.38</v>
      </c>
      <c r="C148" s="181">
        <v>1.466</v>
      </c>
      <c r="D148" s="181">
        <v>1.4490000000000001</v>
      </c>
      <c r="E148" s="181">
        <v>1.0609999999999999</v>
      </c>
      <c r="F148" s="181">
        <v>0.66700000000000004</v>
      </c>
      <c r="G148" s="181">
        <v>0.72299999999999998</v>
      </c>
      <c r="H148" s="182"/>
    </row>
    <row r="149" spans="1:8" ht="16.5" thickTop="1" thickBot="1" x14ac:dyDescent="0.3">
      <c r="A149" s="185">
        <v>39227</v>
      </c>
      <c r="B149" s="181">
        <v>1.3740000000000001</v>
      </c>
      <c r="C149" s="181">
        <v>1.462</v>
      </c>
      <c r="D149" s="181">
        <v>1.4379999999999999</v>
      </c>
      <c r="E149" s="181">
        <v>1.056</v>
      </c>
      <c r="F149" s="181">
        <v>0.66600000000000004</v>
      </c>
      <c r="G149" s="181">
        <v>0.71099999999999997</v>
      </c>
      <c r="H149" s="182"/>
    </row>
    <row r="150" spans="1:8" ht="16.5" thickTop="1" thickBot="1" x14ac:dyDescent="0.3">
      <c r="A150" s="185">
        <v>39220</v>
      </c>
      <c r="B150" s="181">
        <v>1.3720000000000001</v>
      </c>
      <c r="C150" s="181">
        <v>1.4530000000000001</v>
      </c>
      <c r="D150" s="181">
        <v>1.44</v>
      </c>
      <c r="E150" s="181">
        <v>1.056</v>
      </c>
      <c r="F150" s="181">
        <v>0.66600000000000004</v>
      </c>
      <c r="G150" s="181">
        <v>0.71099999999999997</v>
      </c>
      <c r="H150" s="182"/>
    </row>
    <row r="151" spans="1:8" ht="16.5" thickTop="1" thickBot="1" x14ac:dyDescent="0.3">
      <c r="A151" s="185">
        <v>39213</v>
      </c>
      <c r="B151" s="181">
        <v>1.3640000000000001</v>
      </c>
      <c r="C151" s="181">
        <v>1.4490000000000001</v>
      </c>
      <c r="D151" s="181">
        <v>1.4359999999999999</v>
      </c>
      <c r="E151" s="181">
        <v>1.0569999999999999</v>
      </c>
      <c r="F151" s="181">
        <v>0.66400000000000003</v>
      </c>
      <c r="G151" s="181">
        <v>0.71099999999999997</v>
      </c>
      <c r="H151" s="182"/>
    </row>
    <row r="152" spans="1:8" ht="16.5" thickTop="1" thickBot="1" x14ac:dyDescent="0.3">
      <c r="A152" s="185">
        <v>39206</v>
      </c>
      <c r="B152" s="181">
        <v>1.345</v>
      </c>
      <c r="C152" s="181">
        <v>1.4410000000000001</v>
      </c>
      <c r="D152" s="181">
        <v>1.3939999999999999</v>
      </c>
      <c r="E152" s="181">
        <v>1.0549999999999999</v>
      </c>
      <c r="F152" s="181">
        <v>0.66600000000000004</v>
      </c>
      <c r="G152" s="181">
        <v>0.71399999999999997</v>
      </c>
      <c r="H152" s="182"/>
    </row>
    <row r="153" spans="1:8" ht="16.5" thickTop="1" thickBot="1" x14ac:dyDescent="0.3">
      <c r="A153" s="185">
        <v>39199</v>
      </c>
      <c r="B153" s="181">
        <v>1.3340000000000001</v>
      </c>
      <c r="C153" s="181">
        <v>1.4239999999999999</v>
      </c>
      <c r="D153" s="181">
        <v>1.3839999999999999</v>
      </c>
      <c r="E153" s="181">
        <v>1.0609999999999999</v>
      </c>
      <c r="F153" s="181">
        <v>0.66500000000000004</v>
      </c>
      <c r="G153" s="181">
        <v>0.71099999999999997</v>
      </c>
      <c r="H153" s="182"/>
    </row>
    <row r="154" spans="1:8" ht="16.5" thickTop="1" thickBot="1" x14ac:dyDescent="0.3">
      <c r="A154" s="185">
        <v>39192</v>
      </c>
      <c r="B154" s="181">
        <v>1.323</v>
      </c>
      <c r="C154" s="181">
        <v>1.409</v>
      </c>
      <c r="D154" s="181">
        <v>1.379</v>
      </c>
      <c r="E154" s="181">
        <v>1.0549999999999999</v>
      </c>
      <c r="F154" s="181">
        <v>0.66400000000000003</v>
      </c>
      <c r="G154" s="181">
        <v>0.71099999999999997</v>
      </c>
      <c r="H154" s="182"/>
    </row>
    <row r="155" spans="1:8" ht="16.5" thickTop="1" thickBot="1" x14ac:dyDescent="0.3">
      <c r="A155" s="185">
        <v>39185</v>
      </c>
      <c r="B155" s="181">
        <v>1.3120000000000001</v>
      </c>
      <c r="C155" s="181">
        <v>1.401</v>
      </c>
      <c r="D155" s="181">
        <v>1.371</v>
      </c>
      <c r="E155" s="181">
        <v>1.0489999999999999</v>
      </c>
      <c r="F155" s="181">
        <v>0.66</v>
      </c>
      <c r="G155" s="181">
        <v>0.71099999999999997</v>
      </c>
      <c r="H155" s="182"/>
    </row>
    <row r="156" spans="1:8" ht="16.5" thickTop="1" thickBot="1" x14ac:dyDescent="0.3">
      <c r="A156" s="185">
        <v>39178</v>
      </c>
      <c r="B156" s="181">
        <v>1.2929999999999999</v>
      </c>
      <c r="C156" s="181">
        <v>1.3879999999999999</v>
      </c>
      <c r="D156" s="181">
        <v>1.377</v>
      </c>
      <c r="E156" s="181">
        <v>1.0329999999999999</v>
      </c>
      <c r="F156" s="181">
        <v>0.63700000000000001</v>
      </c>
      <c r="G156" s="181">
        <v>0.68200000000000005</v>
      </c>
      <c r="H156" s="182"/>
    </row>
    <row r="157" spans="1:8" ht="16.5" thickTop="1" thickBot="1" x14ac:dyDescent="0.3">
      <c r="A157" s="185">
        <v>39171</v>
      </c>
      <c r="B157" s="181">
        <v>1.2889999999999999</v>
      </c>
      <c r="C157" s="181">
        <v>1.38</v>
      </c>
      <c r="D157" s="181">
        <v>1.3440000000000001</v>
      </c>
      <c r="E157" s="181">
        <v>1.032</v>
      </c>
      <c r="F157" s="181">
        <v>0.64400000000000002</v>
      </c>
      <c r="G157" s="181">
        <v>0.68200000000000005</v>
      </c>
      <c r="H157" s="182"/>
    </row>
    <row r="158" spans="1:8" ht="16.5" thickTop="1" thickBot="1" x14ac:dyDescent="0.3">
      <c r="A158" s="185">
        <v>39164</v>
      </c>
      <c r="B158" s="181">
        <v>1.2889999999999999</v>
      </c>
      <c r="C158" s="181">
        <v>1.38</v>
      </c>
      <c r="D158" s="181">
        <v>1.345</v>
      </c>
      <c r="E158" s="181">
        <v>1.032</v>
      </c>
      <c r="F158" s="181">
        <v>0.64500000000000002</v>
      </c>
      <c r="G158" s="181">
        <v>0.68200000000000005</v>
      </c>
      <c r="H158" s="182"/>
    </row>
    <row r="159" spans="1:8" ht="16.5" thickTop="1" thickBot="1" x14ac:dyDescent="0.3">
      <c r="A159" s="185">
        <v>39157</v>
      </c>
      <c r="B159" s="181">
        <v>1.2764</v>
      </c>
      <c r="C159" s="181">
        <v>1.3652</v>
      </c>
      <c r="D159" s="181">
        <v>1.341</v>
      </c>
      <c r="E159" s="181">
        <v>1.0267999999999999</v>
      </c>
      <c r="F159" s="181">
        <v>0.63880000000000003</v>
      </c>
      <c r="G159" s="181">
        <v>0.67730000000000001</v>
      </c>
      <c r="H159" s="182"/>
    </row>
    <row r="160" spans="1:8" ht="16.5" thickTop="1" thickBot="1" x14ac:dyDescent="0.3">
      <c r="A160" s="185">
        <v>39150</v>
      </c>
      <c r="B160" s="181">
        <v>1.26092</v>
      </c>
      <c r="C160" s="181">
        <v>1.34935</v>
      </c>
      <c r="D160" s="181">
        <v>1.3219399999999999</v>
      </c>
      <c r="E160" s="181">
        <v>1.0211399999999999</v>
      </c>
      <c r="F160" s="181">
        <v>0.63536000000000004</v>
      </c>
      <c r="G160" s="181">
        <v>0.67700000000000005</v>
      </c>
      <c r="H160" s="182"/>
    </row>
    <row r="161" spans="1:8" ht="16.5" thickTop="1" thickBot="1" x14ac:dyDescent="0.3">
      <c r="A161" s="185">
        <v>39143</v>
      </c>
      <c r="B161" s="181">
        <v>1.2429300000000001</v>
      </c>
      <c r="C161" s="181">
        <v>1.3309200000000001</v>
      </c>
      <c r="D161" s="181">
        <v>1.3069299999999999</v>
      </c>
      <c r="E161" s="181">
        <v>1.01379</v>
      </c>
      <c r="F161" s="181">
        <v>0.62402999999999997</v>
      </c>
      <c r="G161" s="181">
        <v>0.66700000000000004</v>
      </c>
      <c r="H161" s="182"/>
    </row>
    <row r="162" spans="1:8" ht="16.5" thickTop="1" thickBot="1" x14ac:dyDescent="0.3">
      <c r="A162" s="185">
        <v>39136</v>
      </c>
      <c r="B162" s="181">
        <v>1.227422</v>
      </c>
      <c r="C162" s="181">
        <v>1.3018989999999999</v>
      </c>
      <c r="D162" s="181">
        <v>1.2936939999999999</v>
      </c>
      <c r="E162" s="181">
        <v>1.008802</v>
      </c>
      <c r="F162" s="181">
        <v>0.62482800000000005</v>
      </c>
      <c r="G162" s="181">
        <v>0.64659999999999995</v>
      </c>
      <c r="H162" s="182"/>
    </row>
    <row r="163" spans="1:8" ht="16.5" thickTop="1" thickBot="1" x14ac:dyDescent="0.3">
      <c r="A163" s="185">
        <v>39129</v>
      </c>
      <c r="B163" s="181">
        <v>1.220888</v>
      </c>
      <c r="C163" s="181">
        <v>1.3094920000000001</v>
      </c>
      <c r="D163" s="181">
        <v>1.292651</v>
      </c>
      <c r="E163" s="181">
        <v>1.0065919999999999</v>
      </c>
      <c r="F163" s="181">
        <v>0.61618600000000001</v>
      </c>
      <c r="G163" s="181">
        <v>0.61309999999999998</v>
      </c>
      <c r="H163" s="182"/>
    </row>
    <row r="164" spans="1:8" ht="16.5" thickTop="1" thickBot="1" x14ac:dyDescent="0.3">
      <c r="A164" s="185">
        <v>39122</v>
      </c>
      <c r="B164" s="181">
        <v>1.213954</v>
      </c>
      <c r="C164" s="181">
        <v>1.3005990000000001</v>
      </c>
      <c r="D164" s="181">
        <v>1.283838</v>
      </c>
      <c r="E164" s="181">
        <v>0.99753899999999995</v>
      </c>
      <c r="F164" s="181">
        <v>0.60676099999999999</v>
      </c>
      <c r="G164" s="181">
        <v>0.60299999999999998</v>
      </c>
      <c r="H164" s="182"/>
    </row>
    <row r="165" spans="1:8" ht="16.5" thickTop="1" thickBot="1" x14ac:dyDescent="0.3">
      <c r="A165" s="185">
        <v>39115</v>
      </c>
      <c r="B165" s="181">
        <v>1.2063379999999999</v>
      </c>
      <c r="C165" s="181">
        <v>1.295841</v>
      </c>
      <c r="D165" s="181">
        <v>1.276967</v>
      </c>
      <c r="E165" s="181">
        <v>0.990035</v>
      </c>
      <c r="F165" s="181">
        <v>0.60436800000000002</v>
      </c>
      <c r="G165" s="181">
        <v>0.59899999999999998</v>
      </c>
      <c r="H165" s="182"/>
    </row>
    <row r="166" spans="1:8" ht="16.5" thickTop="1" thickBot="1" x14ac:dyDescent="0.3">
      <c r="A166" s="185">
        <v>39108</v>
      </c>
      <c r="B166" s="181">
        <v>1.2125300000000001</v>
      </c>
      <c r="C166" s="181">
        <v>1.3097300000000001</v>
      </c>
      <c r="D166" s="181">
        <v>1.27894</v>
      </c>
      <c r="E166" s="181">
        <v>0.99534999999999996</v>
      </c>
      <c r="F166" s="181">
        <v>0.61265999999999998</v>
      </c>
      <c r="G166" s="181">
        <v>0.61</v>
      </c>
      <c r="H166" s="182"/>
    </row>
    <row r="167" spans="1:8" ht="16.5" thickTop="1" thickBot="1" x14ac:dyDescent="0.3">
      <c r="A167" s="185">
        <v>39101</v>
      </c>
      <c r="B167" s="181">
        <v>1.225265</v>
      </c>
      <c r="C167" s="181">
        <v>1.320373</v>
      </c>
      <c r="D167" s="181">
        <v>1.2928249999999999</v>
      </c>
      <c r="E167" s="181">
        <v>1.0055730000000001</v>
      </c>
      <c r="F167" s="181">
        <v>0.62199199999999999</v>
      </c>
      <c r="G167" s="181">
        <v>0.61141000000000001</v>
      </c>
      <c r="H167" s="182"/>
    </row>
    <row r="168" spans="1:8" ht="16.5" thickTop="1" thickBot="1" x14ac:dyDescent="0.3">
      <c r="A168" s="185">
        <v>39094</v>
      </c>
      <c r="B168" s="181">
        <v>1.237994</v>
      </c>
      <c r="C168" s="181">
        <v>1.3428629999999999</v>
      </c>
      <c r="D168" s="181">
        <v>1.311415</v>
      </c>
      <c r="E168" s="181">
        <v>1.0113840000000001</v>
      </c>
      <c r="F168" s="181">
        <v>0.630436</v>
      </c>
      <c r="G168" s="181">
        <v>0.622</v>
      </c>
      <c r="H168" s="182"/>
    </row>
    <row r="169" spans="1:8" ht="16.5" thickTop="1" thickBot="1" x14ac:dyDescent="0.3">
      <c r="A169" s="185">
        <v>39087</v>
      </c>
      <c r="B169" s="181">
        <v>1.2901</v>
      </c>
      <c r="C169" s="181">
        <v>1.321</v>
      </c>
      <c r="D169" s="181">
        <v>1.2901</v>
      </c>
      <c r="E169" s="181">
        <v>1.0027999999999999</v>
      </c>
      <c r="F169" s="181">
        <v>0.63649999999999995</v>
      </c>
      <c r="G169" s="181">
        <v>0.63600000000000001</v>
      </c>
      <c r="H169" s="182"/>
    </row>
    <row r="170" spans="1:8" ht="16.5" thickTop="1" thickBot="1" x14ac:dyDescent="0.3">
      <c r="A170" s="186" t="s">
        <v>24</v>
      </c>
      <c r="B170" s="187">
        <f t="shared" ref="B170:G170" si="3">+AVERAGE(B171:B222)</f>
        <v>1.2789981730769233</v>
      </c>
      <c r="C170" s="187">
        <f t="shared" si="3"/>
        <v>1.354220461538461</v>
      </c>
      <c r="D170" s="187">
        <f t="shared" si="3"/>
        <v>1.3472048076923073</v>
      </c>
      <c r="E170" s="187">
        <f t="shared" si="3"/>
        <v>1.0442022884615385</v>
      </c>
      <c r="F170" s="187">
        <f t="shared" si="3"/>
        <v>0.68279605769230778</v>
      </c>
      <c r="G170" s="187">
        <f t="shared" si="3"/>
        <v>0.6742115384615387</v>
      </c>
      <c r="H170" s="182"/>
    </row>
    <row r="171" spans="1:8" ht="16.5" thickTop="1" thickBot="1" x14ac:dyDescent="0.3">
      <c r="A171" s="185">
        <v>39080</v>
      </c>
      <c r="B171" s="181">
        <v>1.2238629999999999</v>
      </c>
      <c r="C171" s="181">
        <v>1.309914</v>
      </c>
      <c r="D171" s="181">
        <v>1.2941320000000001</v>
      </c>
      <c r="E171" s="181">
        <v>1.0062340000000001</v>
      </c>
      <c r="F171" s="181">
        <v>0.63694099999999998</v>
      </c>
      <c r="G171" s="181">
        <v>0.63600000000000001</v>
      </c>
      <c r="H171" s="182"/>
    </row>
    <row r="172" spans="1:8" ht="16.5" thickTop="1" thickBot="1" x14ac:dyDescent="0.3">
      <c r="A172" s="185">
        <v>39073</v>
      </c>
      <c r="B172" s="181">
        <v>1.2195769999999999</v>
      </c>
      <c r="C172" s="181">
        <v>1.302244</v>
      </c>
      <c r="D172" s="181">
        <v>1.2677350000000001</v>
      </c>
      <c r="E172" s="181">
        <v>1.0055510000000001</v>
      </c>
      <c r="F172" s="181">
        <v>0.63715100000000002</v>
      </c>
      <c r="G172" s="181">
        <v>0.63600000000000001</v>
      </c>
      <c r="H172" s="182"/>
    </row>
    <row r="173" spans="1:8" ht="16.5" thickTop="1" thickBot="1" x14ac:dyDescent="0.3">
      <c r="A173" s="185">
        <v>39066</v>
      </c>
      <c r="B173" s="181">
        <v>1.2131639999999999</v>
      </c>
      <c r="C173" s="181">
        <v>1.299329</v>
      </c>
      <c r="D173" s="181">
        <v>1.2785340000000001</v>
      </c>
      <c r="E173" s="181">
        <v>1.005482</v>
      </c>
      <c r="F173" s="181">
        <v>0.63705699999999998</v>
      </c>
      <c r="G173" s="181">
        <v>0.626</v>
      </c>
      <c r="H173" s="182"/>
    </row>
    <row r="174" spans="1:8" ht="16.5" thickTop="1" thickBot="1" x14ac:dyDescent="0.3">
      <c r="A174" s="185">
        <v>39059</v>
      </c>
      <c r="B174" s="181">
        <v>1.209937</v>
      </c>
      <c r="C174" s="181">
        <v>1.2920050000000001</v>
      </c>
      <c r="D174" s="181">
        <v>1.2748029999999999</v>
      </c>
      <c r="E174" s="181">
        <v>1.005798</v>
      </c>
      <c r="F174" s="181">
        <v>0.63702099999999995</v>
      </c>
      <c r="G174" s="181">
        <v>0.626</v>
      </c>
      <c r="H174" s="182"/>
    </row>
    <row r="175" spans="1:8" ht="16.5" thickTop="1" thickBot="1" x14ac:dyDescent="0.3">
      <c r="A175" s="185">
        <v>39052</v>
      </c>
      <c r="B175" s="181">
        <v>1.20607</v>
      </c>
      <c r="C175" s="181">
        <v>1.29322</v>
      </c>
      <c r="D175" s="181">
        <v>1.2753699999999999</v>
      </c>
      <c r="E175" s="181">
        <v>1.0058400000000001</v>
      </c>
      <c r="F175" s="181">
        <v>0.63798999999999995</v>
      </c>
      <c r="G175" s="181">
        <v>0.626</v>
      </c>
      <c r="H175" s="182"/>
    </row>
    <row r="176" spans="1:8" ht="16.5" thickTop="1" thickBot="1" x14ac:dyDescent="0.3">
      <c r="A176" s="185">
        <v>39045</v>
      </c>
      <c r="B176" s="181">
        <v>1.2056450000000001</v>
      </c>
      <c r="C176" s="181">
        <v>1.292208</v>
      </c>
      <c r="D176" s="181">
        <v>1.275371</v>
      </c>
      <c r="E176" s="181">
        <v>1.0055719999999999</v>
      </c>
      <c r="F176" s="181">
        <v>0.63742299999999996</v>
      </c>
      <c r="G176" s="181">
        <v>0.626</v>
      </c>
      <c r="H176" s="182"/>
    </row>
    <row r="177" spans="1:8" ht="16.5" thickTop="1" thickBot="1" x14ac:dyDescent="0.3">
      <c r="A177" s="185">
        <v>39038</v>
      </c>
      <c r="B177" s="181">
        <v>1.2053100000000001</v>
      </c>
      <c r="C177" s="181">
        <v>1.2801100000000001</v>
      </c>
      <c r="D177" s="181">
        <v>1.2753460000000001</v>
      </c>
      <c r="E177" s="181">
        <v>1.0054129999999999</v>
      </c>
      <c r="F177" s="181">
        <v>0.63802999999999999</v>
      </c>
      <c r="G177" s="181">
        <v>0.626</v>
      </c>
      <c r="H177" s="182"/>
    </row>
    <row r="178" spans="1:8" ht="16.5" thickTop="1" thickBot="1" x14ac:dyDescent="0.3">
      <c r="A178" s="185">
        <v>39031</v>
      </c>
      <c r="B178" s="181">
        <v>1.206477</v>
      </c>
      <c r="C178" s="181">
        <v>1.2806900000000001</v>
      </c>
      <c r="D178" s="181">
        <v>1.2783169999999999</v>
      </c>
      <c r="E178" s="181">
        <v>1.006289</v>
      </c>
      <c r="F178" s="181">
        <v>0.64690499999999995</v>
      </c>
      <c r="G178" s="181">
        <v>0.626</v>
      </c>
      <c r="H178" s="182"/>
    </row>
    <row r="179" spans="1:8" ht="16.5" thickTop="1" thickBot="1" x14ac:dyDescent="0.3">
      <c r="A179" s="185">
        <v>39024</v>
      </c>
      <c r="B179" s="181">
        <v>1.2153799999999999</v>
      </c>
      <c r="C179" s="181">
        <v>1.2889269999999999</v>
      </c>
      <c r="D179" s="181">
        <v>1.2843979999999999</v>
      </c>
      <c r="E179" s="181">
        <v>1.014756</v>
      </c>
      <c r="F179" s="181">
        <v>0.65487099999999998</v>
      </c>
      <c r="G179" s="181">
        <v>0.63900000000000001</v>
      </c>
      <c r="H179" s="182"/>
    </row>
    <row r="180" spans="1:8" ht="16.5" thickTop="1" thickBot="1" x14ac:dyDescent="0.3">
      <c r="A180" s="185">
        <v>39017</v>
      </c>
      <c r="B180" s="181">
        <v>1.2144710000000001</v>
      </c>
      <c r="C180" s="181">
        <v>1.28834</v>
      </c>
      <c r="D180" s="181">
        <v>1.2839119999999999</v>
      </c>
      <c r="E180" s="181">
        <v>1.0057560000000001</v>
      </c>
      <c r="F180" s="181">
        <v>0.64633600000000002</v>
      </c>
      <c r="G180" s="181">
        <v>0.63900000000000001</v>
      </c>
      <c r="H180" s="182"/>
    </row>
    <row r="181" spans="1:8" ht="16.5" thickTop="1" thickBot="1" x14ac:dyDescent="0.3">
      <c r="A181" s="185">
        <v>39010</v>
      </c>
      <c r="B181" s="181">
        <v>1.2157009999999999</v>
      </c>
      <c r="C181" s="181">
        <v>1.289115</v>
      </c>
      <c r="D181" s="181">
        <v>1.2872129999999999</v>
      </c>
      <c r="E181" s="181">
        <v>1.0071589999999999</v>
      </c>
      <c r="F181" s="181">
        <v>0.64644999999999997</v>
      </c>
      <c r="G181" s="181">
        <v>0.63400000000000001</v>
      </c>
      <c r="H181" s="182"/>
    </row>
    <row r="182" spans="1:8" ht="16.5" thickTop="1" thickBot="1" x14ac:dyDescent="0.3">
      <c r="A182" s="185">
        <v>39003</v>
      </c>
      <c r="B182" s="181">
        <v>1.2239800000000001</v>
      </c>
      <c r="C182" s="181">
        <v>1.297892</v>
      </c>
      <c r="D182" s="181">
        <v>1.2929740000000001</v>
      </c>
      <c r="E182" s="181">
        <v>1.0151939999999999</v>
      </c>
      <c r="F182" s="181">
        <v>0.65060600000000002</v>
      </c>
      <c r="G182" s="181">
        <v>0.63900000000000001</v>
      </c>
      <c r="H182" s="182"/>
    </row>
    <row r="183" spans="1:8" ht="16.5" thickTop="1" thickBot="1" x14ac:dyDescent="0.3">
      <c r="A183" s="185">
        <v>38996</v>
      </c>
      <c r="B183" s="181">
        <v>1.22496</v>
      </c>
      <c r="C183" s="181">
        <v>1.2988200000000001</v>
      </c>
      <c r="D183" s="181">
        <v>1.2970900000000001</v>
      </c>
      <c r="E183" s="181">
        <v>1.016554</v>
      </c>
      <c r="F183" s="181">
        <v>0.65324400000000005</v>
      </c>
      <c r="G183" s="181">
        <v>0.63900000000000001</v>
      </c>
      <c r="H183" s="182"/>
    </row>
    <row r="184" spans="1:8" ht="16.5" thickTop="1" thickBot="1" x14ac:dyDescent="0.3">
      <c r="A184" s="185">
        <v>38989</v>
      </c>
      <c r="B184" s="181">
        <v>1.2328889999999999</v>
      </c>
      <c r="C184" s="181">
        <v>1.308746</v>
      </c>
      <c r="D184" s="181">
        <v>1.305105</v>
      </c>
      <c r="E184" s="181">
        <v>1.029601</v>
      </c>
      <c r="F184" s="181">
        <v>0.66900800000000005</v>
      </c>
      <c r="G184" s="181">
        <v>0.63900000000000001</v>
      </c>
      <c r="H184" s="182"/>
    </row>
    <row r="185" spans="1:8" ht="16.5" thickTop="1" thickBot="1" x14ac:dyDescent="0.3">
      <c r="A185" s="185">
        <v>38982</v>
      </c>
      <c r="B185" s="181">
        <v>1.2591399999999999</v>
      </c>
      <c r="C185" s="181">
        <v>1.3337969999999999</v>
      </c>
      <c r="D185" s="181">
        <v>1.3437079999999999</v>
      </c>
      <c r="E185" s="181">
        <v>1.0562320000000001</v>
      </c>
      <c r="F185" s="181">
        <v>0.69497799999999998</v>
      </c>
      <c r="G185" s="181">
        <v>0.66400000000000003</v>
      </c>
      <c r="H185" s="182"/>
    </row>
    <row r="186" spans="1:8" ht="16.5" thickTop="1" thickBot="1" x14ac:dyDescent="0.3">
      <c r="A186" s="185">
        <v>38975</v>
      </c>
      <c r="B186" s="181">
        <v>1.3000560000000001</v>
      </c>
      <c r="C186" s="181">
        <v>1.374244</v>
      </c>
      <c r="D186" s="181">
        <v>1.3899300000000001</v>
      </c>
      <c r="E186" s="181">
        <v>1.0834170000000001</v>
      </c>
      <c r="F186" s="181">
        <v>0.71563200000000005</v>
      </c>
      <c r="G186" s="181">
        <v>0.69399999999999995</v>
      </c>
      <c r="H186" s="182"/>
    </row>
    <row r="187" spans="1:8" ht="16.5" thickTop="1" thickBot="1" x14ac:dyDescent="0.3">
      <c r="A187" s="185">
        <v>38968</v>
      </c>
      <c r="B187" s="181">
        <v>1.323</v>
      </c>
      <c r="C187" s="181">
        <v>1.403</v>
      </c>
      <c r="D187" s="181">
        <v>1.4059999999999999</v>
      </c>
      <c r="E187" s="181">
        <v>1.087</v>
      </c>
      <c r="F187" s="181">
        <v>0.72399999999999998</v>
      </c>
      <c r="G187" s="181">
        <v>0.71399999999999997</v>
      </c>
      <c r="H187" s="182"/>
    </row>
    <row r="188" spans="1:8" ht="16.5" thickTop="1" thickBot="1" x14ac:dyDescent="0.3">
      <c r="A188" s="185">
        <v>38961</v>
      </c>
      <c r="B188" s="181">
        <v>1.3480000000000001</v>
      </c>
      <c r="C188" s="181">
        <v>1.4350000000000001</v>
      </c>
      <c r="D188" s="181">
        <v>1.4319999999999999</v>
      </c>
      <c r="E188" s="181">
        <v>1.0940000000000001</v>
      </c>
      <c r="F188" s="181">
        <v>0.73099999999999998</v>
      </c>
      <c r="G188" s="181">
        <v>0.71899999999999997</v>
      </c>
      <c r="H188" s="182"/>
    </row>
    <row r="189" spans="1:8" ht="16.5" thickTop="1" thickBot="1" x14ac:dyDescent="0.3">
      <c r="A189" s="185">
        <v>38954</v>
      </c>
      <c r="B189" s="181">
        <v>1.365262</v>
      </c>
      <c r="C189" s="181">
        <v>1.4459420000000001</v>
      </c>
      <c r="D189" s="181">
        <v>1.439845</v>
      </c>
      <c r="E189" s="181">
        <v>1.093731</v>
      </c>
      <c r="F189" s="181">
        <v>0.73279499999999997</v>
      </c>
      <c r="G189" s="181">
        <v>0.71899999999999997</v>
      </c>
      <c r="H189" s="182"/>
    </row>
    <row r="190" spans="1:8" ht="16.5" thickTop="1" thickBot="1" x14ac:dyDescent="0.3">
      <c r="A190" s="185">
        <v>38947</v>
      </c>
      <c r="B190" s="181">
        <v>1.3787100000000001</v>
      </c>
      <c r="C190" s="181">
        <v>1.4551400000000001</v>
      </c>
      <c r="D190" s="181">
        <v>1.4469829999999999</v>
      </c>
      <c r="E190" s="181">
        <v>1.0928100000000001</v>
      </c>
      <c r="F190" s="181">
        <v>0.72529699999999997</v>
      </c>
      <c r="G190" s="181">
        <v>0.72399999999999998</v>
      </c>
      <c r="H190" s="182"/>
    </row>
    <row r="191" spans="1:8" ht="16.5" thickTop="1" thickBot="1" x14ac:dyDescent="0.3">
      <c r="A191" s="185">
        <v>38940</v>
      </c>
      <c r="B191" s="181">
        <v>1.3843000000000001</v>
      </c>
      <c r="C191" s="181">
        <v>1.45634</v>
      </c>
      <c r="D191" s="181">
        <v>1.449514</v>
      </c>
      <c r="E191" s="181">
        <v>1.09335</v>
      </c>
      <c r="F191" s="181">
        <v>0.72467000000000004</v>
      </c>
      <c r="G191" s="181">
        <v>0.70899999999999996</v>
      </c>
      <c r="H191" s="182"/>
    </row>
    <row r="192" spans="1:8" ht="16.5" thickTop="1" thickBot="1" x14ac:dyDescent="0.3">
      <c r="A192" s="185">
        <v>38933</v>
      </c>
      <c r="B192" s="181">
        <v>1.3842300000000001</v>
      </c>
      <c r="C192" s="181">
        <v>1.4561299999999999</v>
      </c>
      <c r="D192" s="181">
        <v>1.44337</v>
      </c>
      <c r="E192" s="181">
        <v>1.0927800000000001</v>
      </c>
      <c r="F192" s="181">
        <v>0.72399000000000002</v>
      </c>
      <c r="G192" s="181">
        <v>0.70899999999999996</v>
      </c>
      <c r="H192" s="182"/>
    </row>
    <row r="193" spans="1:8" ht="16.5" thickTop="1" thickBot="1" x14ac:dyDescent="0.3">
      <c r="A193" s="185">
        <v>38926</v>
      </c>
      <c r="B193" s="181">
        <v>1.383783</v>
      </c>
      <c r="C193" s="181">
        <v>1.4563109999999999</v>
      </c>
      <c r="D193" s="181">
        <v>1.452</v>
      </c>
      <c r="E193" s="181">
        <v>1.0920000000000001</v>
      </c>
      <c r="F193" s="181">
        <v>0.72299999999999998</v>
      </c>
      <c r="G193" s="181">
        <v>0.71899999999999997</v>
      </c>
      <c r="H193" s="182"/>
    </row>
    <row r="194" spans="1:8" ht="16.5" thickTop="1" thickBot="1" x14ac:dyDescent="0.3">
      <c r="A194" s="185">
        <v>38919</v>
      </c>
      <c r="B194" s="181">
        <v>1.3759999999999999</v>
      </c>
      <c r="C194" s="181">
        <v>1.444</v>
      </c>
      <c r="D194" s="181">
        <v>1.4450000000000001</v>
      </c>
      <c r="E194" s="181">
        <v>1.0840000000000001</v>
      </c>
      <c r="F194" s="181">
        <v>0.71799999999999997</v>
      </c>
      <c r="G194" s="181">
        <v>0.71899999999999997</v>
      </c>
      <c r="H194" s="182"/>
    </row>
    <row r="195" spans="1:8" ht="16.5" thickTop="1" thickBot="1" x14ac:dyDescent="0.3">
      <c r="A195" s="185">
        <v>38912</v>
      </c>
      <c r="B195" s="181">
        <v>1.3580000000000001</v>
      </c>
      <c r="C195" s="181">
        <v>1.4319999999999999</v>
      </c>
      <c r="D195" s="181">
        <v>1.4339999999999999</v>
      </c>
      <c r="E195" s="181">
        <v>1.083</v>
      </c>
      <c r="F195" s="181">
        <v>0.71499999999999997</v>
      </c>
      <c r="G195" s="181">
        <v>0.70899999999999996</v>
      </c>
      <c r="H195" s="182"/>
    </row>
    <row r="196" spans="1:8" ht="16.5" thickTop="1" thickBot="1" x14ac:dyDescent="0.3">
      <c r="A196" s="185">
        <v>38905</v>
      </c>
      <c r="B196" s="181">
        <v>1.3480000000000001</v>
      </c>
      <c r="C196" s="181">
        <v>1.4219999999999999</v>
      </c>
      <c r="D196" s="181">
        <v>1.4239999999999999</v>
      </c>
      <c r="E196" s="181">
        <v>1.073</v>
      </c>
      <c r="F196" s="181">
        <v>0.71499999999999997</v>
      </c>
      <c r="G196" s="181">
        <v>0.70899999999999996</v>
      </c>
      <c r="H196" s="182"/>
    </row>
    <row r="197" spans="1:8" ht="16.5" thickTop="1" thickBot="1" x14ac:dyDescent="0.3">
      <c r="A197" s="185">
        <v>38898</v>
      </c>
      <c r="B197" s="181">
        <v>1.339</v>
      </c>
      <c r="C197" s="181">
        <v>1.4139999999999999</v>
      </c>
      <c r="D197" s="181">
        <v>1.4159999999999999</v>
      </c>
      <c r="E197" s="181">
        <v>1.0640000000000001</v>
      </c>
      <c r="F197" s="181">
        <v>0.70799999999999996</v>
      </c>
      <c r="G197" s="181">
        <v>0.69899999999999995</v>
      </c>
      <c r="H197" s="182"/>
    </row>
    <row r="198" spans="1:8" ht="16.5" thickTop="1" thickBot="1" x14ac:dyDescent="0.3">
      <c r="A198" s="185">
        <v>38891</v>
      </c>
      <c r="B198" s="181">
        <v>1.339</v>
      </c>
      <c r="C198" s="181">
        <v>1.4139999999999999</v>
      </c>
      <c r="D198" s="181">
        <v>1.4159999999999999</v>
      </c>
      <c r="E198" s="181">
        <v>1.0640000000000001</v>
      </c>
      <c r="F198" s="181">
        <v>0.70699999999999996</v>
      </c>
      <c r="G198" s="181">
        <v>0.69899999999999995</v>
      </c>
      <c r="H198" s="182"/>
    </row>
    <row r="199" spans="1:8" ht="16.5" thickTop="1" thickBot="1" x14ac:dyDescent="0.3">
      <c r="A199" s="185">
        <v>38884</v>
      </c>
      <c r="B199" s="181">
        <v>1.339</v>
      </c>
      <c r="C199" s="181">
        <v>1.415</v>
      </c>
      <c r="D199" s="181">
        <v>1.4179999999999999</v>
      </c>
      <c r="E199" s="181">
        <v>1.0660000000000001</v>
      </c>
      <c r="F199" s="181">
        <v>0.70799999999999996</v>
      </c>
      <c r="G199" s="181">
        <v>0.69899999999999995</v>
      </c>
      <c r="H199" s="182"/>
    </row>
    <row r="200" spans="1:8" ht="16.5" thickTop="1" thickBot="1" x14ac:dyDescent="0.3">
      <c r="A200" s="185">
        <v>38877</v>
      </c>
      <c r="B200" s="181">
        <v>1.331</v>
      </c>
      <c r="C200" s="181">
        <v>1.4039999999999999</v>
      </c>
      <c r="D200" s="181">
        <v>1.413</v>
      </c>
      <c r="E200" s="181">
        <v>1.0649999999999999</v>
      </c>
      <c r="F200" s="181">
        <v>0.70699999999999996</v>
      </c>
      <c r="G200" s="181">
        <v>0.69899999999999995</v>
      </c>
      <c r="H200" s="182"/>
    </row>
    <row r="201" spans="1:8" ht="16.5" thickTop="1" thickBot="1" x14ac:dyDescent="0.3">
      <c r="A201" s="185">
        <v>38870</v>
      </c>
      <c r="B201" s="181">
        <v>1.3340000000000001</v>
      </c>
      <c r="C201" s="181">
        <v>1.4059999999999999</v>
      </c>
      <c r="D201" s="181">
        <v>1.4119999999999999</v>
      </c>
      <c r="E201" s="181">
        <v>1.0760000000000001</v>
      </c>
      <c r="F201" s="181">
        <v>0.71099999999999997</v>
      </c>
      <c r="G201" s="181">
        <v>0.69899999999999995</v>
      </c>
      <c r="H201" s="182"/>
    </row>
    <row r="202" spans="1:8" ht="16.5" thickTop="1" thickBot="1" x14ac:dyDescent="0.3">
      <c r="A202" s="185">
        <v>38863</v>
      </c>
      <c r="B202" s="181">
        <v>1.3440000000000001</v>
      </c>
      <c r="C202" s="181">
        <v>1.4179999999999999</v>
      </c>
      <c r="D202" s="181">
        <v>1.417</v>
      </c>
      <c r="E202" s="181">
        <v>1.0760000000000001</v>
      </c>
      <c r="F202" s="181">
        <v>0.72</v>
      </c>
      <c r="G202" s="181">
        <v>0.69899999999999995</v>
      </c>
      <c r="H202" s="182"/>
    </row>
    <row r="203" spans="1:8" ht="16.5" thickTop="1" thickBot="1" x14ac:dyDescent="0.3">
      <c r="A203" s="185">
        <v>38856</v>
      </c>
      <c r="B203" s="181">
        <v>1.3460000000000001</v>
      </c>
      <c r="C203" s="181">
        <v>1.4179999999999999</v>
      </c>
      <c r="D203" s="181">
        <v>1.42</v>
      </c>
      <c r="E203" s="181">
        <v>1.085</v>
      </c>
      <c r="F203" s="181">
        <v>0.72799999999999998</v>
      </c>
      <c r="G203" s="181">
        <v>0.70899999999999996</v>
      </c>
      <c r="H203" s="182"/>
    </row>
    <row r="204" spans="1:8" ht="16.5" thickTop="1" thickBot="1" x14ac:dyDescent="0.3">
      <c r="A204" s="185">
        <v>38849</v>
      </c>
      <c r="B204" s="181">
        <v>1.3460000000000001</v>
      </c>
      <c r="C204" s="181">
        <v>1.419</v>
      </c>
      <c r="D204" s="181">
        <v>1.4239999999999999</v>
      </c>
      <c r="E204" s="181">
        <v>1.0860000000000001</v>
      </c>
      <c r="F204" s="181">
        <v>0.72899999999999998</v>
      </c>
      <c r="G204" s="181">
        <v>0.71899999999999997</v>
      </c>
      <c r="H204" s="182"/>
    </row>
    <row r="205" spans="1:8" ht="16.5" thickTop="1" thickBot="1" x14ac:dyDescent="0.3">
      <c r="A205" s="185">
        <v>38842</v>
      </c>
      <c r="B205" s="181">
        <v>1.349</v>
      </c>
      <c r="C205" s="181">
        <v>1.4179999999999999</v>
      </c>
      <c r="D205" s="181">
        <v>1.4079999999999999</v>
      </c>
      <c r="E205" s="181">
        <v>1.0860000000000001</v>
      </c>
      <c r="F205" s="181">
        <v>0.72199999999999998</v>
      </c>
      <c r="G205" s="181">
        <v>0.71899999999999997</v>
      </c>
      <c r="H205" s="182"/>
    </row>
    <row r="206" spans="1:8" ht="16.5" thickTop="1" thickBot="1" x14ac:dyDescent="0.3">
      <c r="A206" s="185">
        <v>38835</v>
      </c>
      <c r="B206" s="181">
        <v>1.3360000000000001</v>
      </c>
      <c r="C206" s="181">
        <v>1.4</v>
      </c>
      <c r="D206" s="181">
        <v>1.385</v>
      </c>
      <c r="E206" s="181">
        <v>1.0720000000000001</v>
      </c>
      <c r="F206" s="181">
        <v>0.70399999999999996</v>
      </c>
      <c r="G206" s="181">
        <v>0.71399999999999997</v>
      </c>
      <c r="H206" s="182"/>
    </row>
    <row r="207" spans="1:8" ht="16.5" thickTop="1" thickBot="1" x14ac:dyDescent="0.3">
      <c r="A207" s="185">
        <v>38828</v>
      </c>
      <c r="B207" s="181">
        <v>1.3169999999999999</v>
      </c>
      <c r="C207" s="181">
        <v>1.381</v>
      </c>
      <c r="D207" s="181">
        <v>1.367</v>
      </c>
      <c r="E207" s="181">
        <v>1.0580000000000001</v>
      </c>
      <c r="F207" s="181">
        <v>0.69199999999999995</v>
      </c>
      <c r="G207" s="181">
        <v>0.69599999999999995</v>
      </c>
      <c r="H207" s="182"/>
    </row>
    <row r="208" spans="1:8" ht="16.5" thickTop="1" thickBot="1" x14ac:dyDescent="0.3">
      <c r="A208" s="185">
        <v>38821</v>
      </c>
      <c r="B208" s="181">
        <v>1.298</v>
      </c>
      <c r="C208" s="181">
        <v>1.36</v>
      </c>
      <c r="D208" s="181">
        <v>1.351</v>
      </c>
      <c r="E208" s="181">
        <v>1.05</v>
      </c>
      <c r="F208" s="181">
        <v>0.68799999999999994</v>
      </c>
      <c r="G208" s="181">
        <v>0.69</v>
      </c>
      <c r="H208" s="182"/>
    </row>
    <row r="209" spans="1:8" ht="16.5" thickTop="1" thickBot="1" x14ac:dyDescent="0.3">
      <c r="A209" s="185">
        <v>38814</v>
      </c>
      <c r="B209" s="181">
        <v>1.266</v>
      </c>
      <c r="C209" s="181">
        <v>1.339</v>
      </c>
      <c r="D209" s="181">
        <v>1.333</v>
      </c>
      <c r="E209" s="181">
        <v>1.0429999999999999</v>
      </c>
      <c r="F209" s="181">
        <v>0.68</v>
      </c>
      <c r="G209" s="181">
        <v>0.68300000000000005</v>
      </c>
      <c r="H209" s="182"/>
    </row>
    <row r="210" spans="1:8" ht="16.5" thickTop="1" thickBot="1" x14ac:dyDescent="0.3">
      <c r="A210" s="185">
        <v>38807</v>
      </c>
      <c r="B210" s="181">
        <v>1.2589999999999999</v>
      </c>
      <c r="C210" s="181">
        <v>1.3360000000000001</v>
      </c>
      <c r="D210" s="181">
        <v>1.3220000000000001</v>
      </c>
      <c r="E210" s="181">
        <v>1.042</v>
      </c>
      <c r="F210" s="181">
        <v>0.67800000000000005</v>
      </c>
      <c r="G210" s="181">
        <v>0.67600000000000005</v>
      </c>
      <c r="H210" s="182"/>
    </row>
    <row r="211" spans="1:8" ht="16.5" thickTop="1" thickBot="1" x14ac:dyDescent="0.3">
      <c r="A211" s="185">
        <v>38800</v>
      </c>
      <c r="B211" s="181">
        <v>1.2410000000000001</v>
      </c>
      <c r="C211" s="181">
        <v>1.3149999999999999</v>
      </c>
      <c r="D211" s="181">
        <v>1.302</v>
      </c>
      <c r="E211" s="181">
        <v>1.042</v>
      </c>
      <c r="F211" s="181">
        <v>0.67700000000000005</v>
      </c>
      <c r="G211" s="181">
        <v>0.66900000000000004</v>
      </c>
      <c r="H211" s="182"/>
    </row>
    <row r="212" spans="1:8" ht="16.5" thickTop="1" thickBot="1" x14ac:dyDescent="0.3">
      <c r="A212" s="185">
        <v>38793</v>
      </c>
      <c r="B212" s="181">
        <v>1.226</v>
      </c>
      <c r="C212" s="181">
        <v>1.3</v>
      </c>
      <c r="D212" s="181">
        <v>1.3</v>
      </c>
      <c r="E212" s="181">
        <v>1.0409999999999999</v>
      </c>
      <c r="F212" s="181">
        <v>0.67600000000000005</v>
      </c>
      <c r="G212" s="181">
        <v>0.66900000000000004</v>
      </c>
      <c r="H212" s="182"/>
    </row>
    <row r="213" spans="1:8" ht="16.5" thickTop="1" thickBot="1" x14ac:dyDescent="0.3">
      <c r="A213" s="185">
        <v>38786</v>
      </c>
      <c r="B213" s="181">
        <v>1.226</v>
      </c>
      <c r="C213" s="181">
        <v>1.3009999999999999</v>
      </c>
      <c r="D213" s="181">
        <v>1.2909999999999999</v>
      </c>
      <c r="E213" s="181">
        <v>1.034</v>
      </c>
      <c r="F213" s="181">
        <v>0.67400000000000004</v>
      </c>
      <c r="G213" s="181">
        <v>0.66900000000000004</v>
      </c>
      <c r="H213" s="182"/>
    </row>
    <row r="214" spans="1:8" ht="16.5" thickTop="1" thickBot="1" x14ac:dyDescent="0.3">
      <c r="A214" s="185">
        <v>38779</v>
      </c>
      <c r="B214" s="181">
        <v>1.2270000000000001</v>
      </c>
      <c r="C214" s="181">
        <v>1.3029999999999999</v>
      </c>
      <c r="D214" s="181">
        <v>1.298</v>
      </c>
      <c r="E214" s="181">
        <v>1.0229999999999999</v>
      </c>
      <c r="F214" s="181">
        <v>0.66600000000000004</v>
      </c>
      <c r="G214" s="181">
        <v>0.65200000000000002</v>
      </c>
      <c r="H214" s="182"/>
    </row>
    <row r="215" spans="1:8" ht="16.5" thickTop="1" thickBot="1" x14ac:dyDescent="0.3">
      <c r="A215" s="185">
        <v>38772</v>
      </c>
      <c r="B215" s="181">
        <v>1.228</v>
      </c>
      <c r="C215" s="181">
        <v>1.3240000000000001</v>
      </c>
      <c r="D215" s="181">
        <v>1.3029999999999999</v>
      </c>
      <c r="E215" s="181">
        <v>1.022</v>
      </c>
      <c r="F215" s="181">
        <v>0.66400000000000003</v>
      </c>
      <c r="G215" s="181">
        <v>0.65200000000000002</v>
      </c>
      <c r="H215" s="182"/>
    </row>
    <row r="216" spans="1:8" ht="16.5" thickTop="1" thickBot="1" x14ac:dyDescent="0.3">
      <c r="A216" s="185">
        <v>38765</v>
      </c>
      <c r="B216" s="181">
        <v>1.24</v>
      </c>
      <c r="C216" s="181">
        <v>1.3149999999999999</v>
      </c>
      <c r="D216" s="181">
        <v>1.306</v>
      </c>
      <c r="E216" s="181">
        <v>1.03</v>
      </c>
      <c r="F216" s="181">
        <v>0.66400000000000003</v>
      </c>
      <c r="G216" s="181">
        <v>0.66200000000000003</v>
      </c>
      <c r="H216" s="182"/>
    </row>
    <row r="217" spans="1:8" ht="16.5" thickTop="1" thickBot="1" x14ac:dyDescent="0.3">
      <c r="A217" s="185">
        <v>38758</v>
      </c>
      <c r="B217" s="181">
        <v>1.25</v>
      </c>
      <c r="C217" s="181">
        <v>1.325</v>
      </c>
      <c r="D217" s="181">
        <v>1.31</v>
      </c>
      <c r="E217" s="181">
        <v>1.024</v>
      </c>
      <c r="F217" s="181">
        <v>0.66500000000000004</v>
      </c>
      <c r="G217" s="181">
        <v>0.66200000000000003</v>
      </c>
      <c r="H217" s="182"/>
    </row>
    <row r="218" spans="1:8" ht="16.5" thickTop="1" thickBot="1" x14ac:dyDescent="0.3">
      <c r="A218" s="185">
        <v>38751</v>
      </c>
      <c r="B218" s="181">
        <v>1.2490000000000001</v>
      </c>
      <c r="C218" s="181">
        <v>1.3220000000000001</v>
      </c>
      <c r="D218" s="181">
        <v>1.2849999999999999</v>
      </c>
      <c r="E218" s="181">
        <v>1.022</v>
      </c>
      <c r="F218" s="181">
        <v>0.65800000000000003</v>
      </c>
      <c r="G218" s="181">
        <v>0.66200000000000003</v>
      </c>
      <c r="H218" s="182"/>
    </row>
    <row r="219" spans="1:8" ht="16.5" thickTop="1" thickBot="1" x14ac:dyDescent="0.3">
      <c r="A219" s="185">
        <v>38744</v>
      </c>
      <c r="B219" s="181">
        <v>1.246</v>
      </c>
      <c r="C219" s="181">
        <v>1.3240000000000001</v>
      </c>
      <c r="D219" s="181">
        <v>1.3080000000000001</v>
      </c>
      <c r="E219" s="181">
        <v>1.0189999999999999</v>
      </c>
      <c r="F219" s="181">
        <v>0.65700000000000003</v>
      </c>
      <c r="G219" s="181">
        <v>0.65500000000000003</v>
      </c>
      <c r="H219" s="182"/>
    </row>
    <row r="220" spans="1:8" ht="16.5" thickTop="1" thickBot="1" x14ac:dyDescent="0.3">
      <c r="A220" s="185">
        <v>38737</v>
      </c>
      <c r="B220" s="181">
        <v>1.2310000000000001</v>
      </c>
      <c r="C220" s="181">
        <v>1.294</v>
      </c>
      <c r="D220" s="181">
        <v>1.282</v>
      </c>
      <c r="E220" s="181">
        <v>0.99399999999999999</v>
      </c>
      <c r="F220" s="181">
        <v>0.65400000000000003</v>
      </c>
      <c r="G220" s="181">
        <v>0.64900000000000002</v>
      </c>
      <c r="H220" s="182"/>
    </row>
    <row r="221" spans="1:8" ht="16.5" thickTop="1" thickBot="1" x14ac:dyDescent="0.3">
      <c r="A221" s="185">
        <v>38730</v>
      </c>
      <c r="B221" s="181">
        <v>1.196</v>
      </c>
      <c r="C221" s="181">
        <v>1.268</v>
      </c>
      <c r="D221" s="181">
        <v>1.252</v>
      </c>
      <c r="E221" s="181">
        <v>0.98099999999999998</v>
      </c>
      <c r="F221" s="181">
        <v>0.64900000000000002</v>
      </c>
      <c r="G221" s="181">
        <v>0.64900000000000002</v>
      </c>
      <c r="H221" s="182"/>
    </row>
    <row r="222" spans="1:8" ht="16.5" thickTop="1" thickBot="1" x14ac:dyDescent="0.3">
      <c r="A222" s="185">
        <v>38723</v>
      </c>
      <c r="B222" s="181">
        <v>1.179</v>
      </c>
      <c r="C222" s="181">
        <v>1.2509999999999999</v>
      </c>
      <c r="D222" s="181">
        <v>1.2390000000000001</v>
      </c>
      <c r="E222" s="181">
        <v>0.97299999999999998</v>
      </c>
      <c r="F222" s="181">
        <v>0.64700000000000002</v>
      </c>
      <c r="G222" s="181">
        <v>0.64400000000000002</v>
      </c>
      <c r="H222" s="182"/>
    </row>
    <row r="223" spans="1:8" ht="16.5" thickTop="1" thickBot="1" x14ac:dyDescent="0.3">
      <c r="A223" s="186" t="s">
        <v>25</v>
      </c>
      <c r="B223" s="187">
        <f t="shared" ref="B223:G223" si="4">+AVERAGE(B224:B275)</f>
        <v>1.1499542884615386</v>
      </c>
      <c r="C223" s="187">
        <f t="shared" si="4"/>
        <v>1.219441173076923</v>
      </c>
      <c r="D223" s="187">
        <f t="shared" si="4"/>
        <v>1.2083777307692307</v>
      </c>
      <c r="E223" s="187">
        <f t="shared" si="4"/>
        <v>0.93946215384615361</v>
      </c>
      <c r="F223" s="187">
        <f t="shared" si="4"/>
        <v>0.62492276923076906</v>
      </c>
      <c r="G223" s="187">
        <f t="shared" si="4"/>
        <v>0.61478846153846134</v>
      </c>
      <c r="H223" s="182"/>
    </row>
    <row r="224" spans="1:8" ht="16.5" thickTop="1" thickBot="1" x14ac:dyDescent="0.3">
      <c r="A224" s="185">
        <v>38716</v>
      </c>
      <c r="B224" s="181">
        <v>1.179</v>
      </c>
      <c r="C224" s="181">
        <v>1.256</v>
      </c>
      <c r="D224" s="181">
        <v>1.242</v>
      </c>
      <c r="E224" s="181">
        <v>0.97399999999999998</v>
      </c>
      <c r="F224" s="181">
        <v>0.64700000000000002</v>
      </c>
      <c r="G224" s="181">
        <v>0.64400000000000002</v>
      </c>
      <c r="H224" s="182"/>
    </row>
    <row r="225" spans="1:8" ht="16.5" thickTop="1" thickBot="1" x14ac:dyDescent="0.3">
      <c r="A225" s="185">
        <v>38709</v>
      </c>
      <c r="B225" s="181">
        <v>1.1779999999999999</v>
      </c>
      <c r="C225" s="181">
        <v>1.2549999999999999</v>
      </c>
      <c r="D225" s="181">
        <v>1.2430000000000001</v>
      </c>
      <c r="E225" s="181">
        <v>0.97299999999999998</v>
      </c>
      <c r="F225" s="181">
        <v>0.64300000000000002</v>
      </c>
      <c r="G225" s="181">
        <v>0.64400000000000002</v>
      </c>
      <c r="H225" s="182"/>
    </row>
    <row r="226" spans="1:8" ht="16.5" thickTop="1" thickBot="1" x14ac:dyDescent="0.3">
      <c r="A226" s="185">
        <v>38702</v>
      </c>
      <c r="B226" s="181">
        <v>1.1779999999999999</v>
      </c>
      <c r="C226" s="181">
        <v>1.2549999999999999</v>
      </c>
      <c r="D226" s="181">
        <v>1.2350000000000001</v>
      </c>
      <c r="E226" s="181">
        <v>0.97299999999999998</v>
      </c>
      <c r="F226" s="181">
        <v>0.64300000000000002</v>
      </c>
      <c r="G226" s="181">
        <v>0.63900000000000001</v>
      </c>
      <c r="H226" s="182"/>
    </row>
    <row r="227" spans="1:8" ht="16.5" thickTop="1" thickBot="1" x14ac:dyDescent="0.3">
      <c r="A227" s="185">
        <v>38695</v>
      </c>
      <c r="B227" s="181">
        <v>1.179</v>
      </c>
      <c r="C227" s="181">
        <v>1.256</v>
      </c>
      <c r="D227" s="181">
        <v>1.2430000000000001</v>
      </c>
      <c r="E227" s="181">
        <v>0.97299999999999998</v>
      </c>
      <c r="F227" s="181">
        <v>0.64439999999999997</v>
      </c>
      <c r="G227" s="181">
        <v>0.63900000000000001</v>
      </c>
      <c r="H227" s="182"/>
    </row>
    <row r="228" spans="1:8" ht="16.5" thickTop="1" thickBot="1" x14ac:dyDescent="0.3">
      <c r="A228" s="185">
        <v>38688</v>
      </c>
      <c r="B228" s="181">
        <v>1.19</v>
      </c>
      <c r="C228" s="181">
        <v>1.2649999999999999</v>
      </c>
      <c r="D228" s="181">
        <v>1.248</v>
      </c>
      <c r="E228" s="181">
        <v>0.98299999999999998</v>
      </c>
      <c r="F228" s="181">
        <v>0.65300000000000002</v>
      </c>
      <c r="G228" s="181">
        <v>0.64600000000000002</v>
      </c>
      <c r="H228" s="182"/>
    </row>
    <row r="229" spans="1:8" ht="16.5" thickTop="1" thickBot="1" x14ac:dyDescent="0.3">
      <c r="A229" s="185">
        <v>38681</v>
      </c>
      <c r="B229" s="181">
        <v>1.1919999999999999</v>
      </c>
      <c r="C229" s="181">
        <v>1.268</v>
      </c>
      <c r="D229" s="181">
        <v>1.2529999999999999</v>
      </c>
      <c r="E229" s="181">
        <v>0.98599999999999999</v>
      </c>
      <c r="F229" s="181">
        <v>0.65900000000000003</v>
      </c>
      <c r="G229" s="181">
        <v>0.65300000000000002</v>
      </c>
      <c r="H229" s="182"/>
    </row>
    <row r="230" spans="1:8" ht="16.5" thickTop="1" thickBot="1" x14ac:dyDescent="0.3">
      <c r="A230" s="185">
        <v>38674</v>
      </c>
      <c r="B230" s="181">
        <v>1.204</v>
      </c>
      <c r="C230" s="181">
        <v>1.2789999999999999</v>
      </c>
      <c r="D230" s="181">
        <v>1.266</v>
      </c>
      <c r="E230" s="181">
        <v>1.0009999999999999</v>
      </c>
      <c r="F230" s="181">
        <v>0.68100000000000005</v>
      </c>
      <c r="G230" s="181">
        <v>0.66300000000000003</v>
      </c>
      <c r="H230" s="182"/>
    </row>
    <row r="231" spans="1:8" ht="16.5" thickTop="1" thickBot="1" x14ac:dyDescent="0.3">
      <c r="A231" s="185">
        <v>38667</v>
      </c>
      <c r="B231" s="181">
        <v>1.2190000000000001</v>
      </c>
      <c r="C231" s="181">
        <v>1.2949999999999999</v>
      </c>
      <c r="D231" s="181">
        <v>1.278</v>
      </c>
      <c r="E231" s="181">
        <v>1.028</v>
      </c>
      <c r="F231" s="181">
        <v>0.69599999999999995</v>
      </c>
      <c r="G231" s="181">
        <v>0.67800000000000005</v>
      </c>
      <c r="H231" s="182"/>
    </row>
    <row r="232" spans="1:8" ht="16.5" thickTop="1" thickBot="1" x14ac:dyDescent="0.3">
      <c r="A232" s="185">
        <v>38660</v>
      </c>
      <c r="B232" s="181">
        <v>1.244</v>
      </c>
      <c r="C232" s="181">
        <v>1.323</v>
      </c>
      <c r="D232" s="181">
        <v>1.3009999999999999</v>
      </c>
      <c r="E232" s="181">
        <v>1.048</v>
      </c>
      <c r="F232" s="181">
        <v>0.71799999999999997</v>
      </c>
      <c r="G232" s="181">
        <v>0.69299999999999995</v>
      </c>
      <c r="H232" s="182"/>
    </row>
    <row r="233" spans="1:8" ht="16.5" thickTop="1" thickBot="1" x14ac:dyDescent="0.3">
      <c r="A233" s="185">
        <v>38653</v>
      </c>
      <c r="B233" s="181">
        <v>1.2609999999999999</v>
      </c>
      <c r="C233" s="181">
        <v>1.3320000000000001</v>
      </c>
      <c r="D233" s="181">
        <v>1.3240000000000001</v>
      </c>
      <c r="E233" s="181">
        <v>1.054</v>
      </c>
      <c r="F233" s="181">
        <v>0.72299999999999998</v>
      </c>
      <c r="G233" s="181">
        <v>0.70299999999999996</v>
      </c>
      <c r="H233" s="182"/>
    </row>
    <row r="234" spans="1:8" ht="16.5" thickTop="1" thickBot="1" x14ac:dyDescent="0.3">
      <c r="A234" s="185">
        <v>38646</v>
      </c>
      <c r="B234" s="181">
        <v>1.2909999999999999</v>
      </c>
      <c r="C234" s="181">
        <v>1.367</v>
      </c>
      <c r="D234" s="181">
        <v>1.35</v>
      </c>
      <c r="E234" s="181">
        <v>1.052</v>
      </c>
      <c r="F234" s="181">
        <v>0.72199999999999998</v>
      </c>
      <c r="G234" s="181">
        <v>0.71599999999999997</v>
      </c>
      <c r="H234" s="182"/>
    </row>
    <row r="235" spans="1:8" ht="16.5" thickTop="1" thickBot="1" x14ac:dyDescent="0.3">
      <c r="A235" s="185">
        <v>38639</v>
      </c>
      <c r="B235" s="181">
        <v>1.2909999999999999</v>
      </c>
      <c r="C235" s="181">
        <v>1.37</v>
      </c>
      <c r="D235" s="181">
        <v>1.363</v>
      </c>
      <c r="E235" s="181">
        <v>1.032</v>
      </c>
      <c r="F235" s="181">
        <v>0.70599999999999996</v>
      </c>
      <c r="G235" s="181">
        <v>0.71799999999999997</v>
      </c>
      <c r="H235" s="182"/>
    </row>
    <row r="236" spans="1:8" ht="16.5" thickTop="1" thickBot="1" x14ac:dyDescent="0.3">
      <c r="A236" s="185">
        <v>38632</v>
      </c>
      <c r="B236" s="181">
        <v>1.2869999999999999</v>
      </c>
      <c r="C236" s="181">
        <v>1.36</v>
      </c>
      <c r="D236" s="181">
        <v>1.345</v>
      </c>
      <c r="E236" s="181">
        <v>1.0269999999999999</v>
      </c>
      <c r="F236" s="181">
        <v>0.69699999999999995</v>
      </c>
      <c r="G236" s="181">
        <v>0.70499999999999996</v>
      </c>
      <c r="H236" s="182"/>
    </row>
    <row r="237" spans="1:8" ht="16.5" thickTop="1" thickBot="1" x14ac:dyDescent="0.3">
      <c r="A237" s="185">
        <v>38625</v>
      </c>
      <c r="B237" s="181">
        <v>1.27728</v>
      </c>
      <c r="C237" s="181">
        <v>1.3507800000000001</v>
      </c>
      <c r="D237" s="181">
        <v>1.3433200000000001</v>
      </c>
      <c r="E237" s="181">
        <v>1.0171399999999999</v>
      </c>
      <c r="F237" s="181">
        <v>0.68755999999999995</v>
      </c>
      <c r="G237" s="181">
        <v>0.68700000000000006</v>
      </c>
      <c r="H237" s="182"/>
    </row>
    <row r="238" spans="1:8" ht="16.5" thickTop="1" thickBot="1" x14ac:dyDescent="0.3">
      <c r="A238" s="185">
        <v>38618</v>
      </c>
      <c r="B238" s="181">
        <v>1.28538</v>
      </c>
      <c r="C238" s="181">
        <v>1.36348</v>
      </c>
      <c r="D238" s="181">
        <v>1.3654200000000001</v>
      </c>
      <c r="E238" s="181">
        <v>1.0247900000000001</v>
      </c>
      <c r="F238" s="181">
        <v>0.69603000000000004</v>
      </c>
      <c r="G238" s="181">
        <v>0.68700000000000006</v>
      </c>
      <c r="H238" s="182"/>
    </row>
    <row r="239" spans="1:8" ht="16.5" thickTop="1" thickBot="1" x14ac:dyDescent="0.3">
      <c r="A239" s="185">
        <v>38611</v>
      </c>
      <c r="B239" s="181">
        <v>1.2899</v>
      </c>
      <c r="C239" s="181">
        <v>1.3657999999999999</v>
      </c>
      <c r="D239" s="181">
        <v>1.3725000000000001</v>
      </c>
      <c r="E239" s="181">
        <v>1.0318000000000001</v>
      </c>
      <c r="F239" s="181">
        <v>0.70250000000000001</v>
      </c>
      <c r="G239" s="181">
        <v>0.70199999999999996</v>
      </c>
      <c r="H239" s="182"/>
    </row>
    <row r="240" spans="1:8" ht="16.5" thickTop="1" thickBot="1" x14ac:dyDescent="0.3">
      <c r="A240" s="185">
        <v>38604</v>
      </c>
      <c r="B240" s="181">
        <v>1.2689999999999999</v>
      </c>
      <c r="C240" s="181">
        <v>1.3360000000000001</v>
      </c>
      <c r="D240" s="181">
        <v>1.333</v>
      </c>
      <c r="E240" s="181">
        <v>1.02</v>
      </c>
      <c r="F240" s="181">
        <v>0.69199999999999995</v>
      </c>
      <c r="G240" s="181">
        <v>0.70199999999999996</v>
      </c>
      <c r="H240" s="182"/>
    </row>
    <row r="241" spans="1:8" ht="16.5" thickTop="1" thickBot="1" x14ac:dyDescent="0.3">
      <c r="A241" s="185">
        <v>38597</v>
      </c>
      <c r="B241" s="181">
        <v>1.2390000000000001</v>
      </c>
      <c r="C241" s="181">
        <v>1.3089999999999999</v>
      </c>
      <c r="D241" s="181">
        <v>1.2989999999999999</v>
      </c>
      <c r="E241" s="181">
        <v>1.004</v>
      </c>
      <c r="F241" s="181">
        <v>0.67600000000000005</v>
      </c>
      <c r="G241" s="181">
        <v>0.68500000000000005</v>
      </c>
      <c r="H241" s="182"/>
    </row>
    <row r="242" spans="1:8" ht="16.5" thickTop="1" thickBot="1" x14ac:dyDescent="0.3">
      <c r="A242" s="185">
        <v>38590</v>
      </c>
      <c r="B242" s="181">
        <v>1.2314000000000001</v>
      </c>
      <c r="C242" s="181">
        <v>1.3005</v>
      </c>
      <c r="D242" s="181">
        <v>1.2969999999999999</v>
      </c>
      <c r="E242" s="181">
        <v>0.99429999999999996</v>
      </c>
      <c r="F242" s="181">
        <v>0.66600000000000004</v>
      </c>
      <c r="G242" s="181">
        <v>0.67400000000000004</v>
      </c>
      <c r="H242" s="182"/>
    </row>
    <row r="243" spans="1:8" ht="16.5" thickTop="1" thickBot="1" x14ac:dyDescent="0.3">
      <c r="A243" s="185">
        <v>38583</v>
      </c>
      <c r="B243" s="181">
        <v>1.221023</v>
      </c>
      <c r="C243" s="181">
        <v>1.2906409999999999</v>
      </c>
      <c r="D243" s="181">
        <v>1.283542</v>
      </c>
      <c r="E243" s="181">
        <v>0.98022200000000004</v>
      </c>
      <c r="F243" s="181">
        <v>0.65109399999999995</v>
      </c>
      <c r="G243" s="181">
        <v>0.65600000000000003</v>
      </c>
      <c r="H243" s="182"/>
    </row>
    <row r="244" spans="1:8" ht="16.5" thickTop="1" thickBot="1" x14ac:dyDescent="0.3">
      <c r="A244" s="185">
        <v>38576</v>
      </c>
      <c r="B244" s="181">
        <v>1.2122299999999999</v>
      </c>
      <c r="C244" s="181">
        <v>1.28251</v>
      </c>
      <c r="D244" s="181">
        <v>1.2753399999999999</v>
      </c>
      <c r="E244" s="181">
        <v>0.97350999999999999</v>
      </c>
      <c r="F244" s="181">
        <v>0.64766000000000001</v>
      </c>
      <c r="G244" s="181">
        <v>0.63900000000000001</v>
      </c>
      <c r="H244" s="182"/>
    </row>
    <row r="245" spans="1:8" ht="16.5" thickTop="1" thickBot="1" x14ac:dyDescent="0.3">
      <c r="A245" s="185">
        <v>38569</v>
      </c>
      <c r="B245" s="181">
        <v>1.2091400000000001</v>
      </c>
      <c r="C245" s="181">
        <v>1.2806599999999999</v>
      </c>
      <c r="D245" s="181">
        <v>1.2769200000000001</v>
      </c>
      <c r="E245" s="181">
        <v>0.97607999999999995</v>
      </c>
      <c r="F245" s="181">
        <v>0.65064999999999995</v>
      </c>
      <c r="G245" s="181">
        <v>0.63500000000000001</v>
      </c>
      <c r="H245" s="182"/>
    </row>
    <row r="246" spans="1:8" ht="16.5" thickTop="1" thickBot="1" x14ac:dyDescent="0.3">
      <c r="A246" s="185">
        <v>38562</v>
      </c>
      <c r="B246" s="181">
        <v>1.21332</v>
      </c>
      <c r="C246" s="181">
        <v>1.2815799999999999</v>
      </c>
      <c r="D246" s="181">
        <v>1.2763500000000001</v>
      </c>
      <c r="E246" s="181">
        <v>0.98558000000000001</v>
      </c>
      <c r="F246" s="181">
        <v>0.65863000000000005</v>
      </c>
      <c r="G246" s="181">
        <v>0.63900000000000001</v>
      </c>
      <c r="H246" s="182"/>
    </row>
    <row r="247" spans="1:8" ht="16.5" thickTop="1" thickBot="1" x14ac:dyDescent="0.3">
      <c r="A247" s="185">
        <v>38555</v>
      </c>
      <c r="B247" s="181">
        <v>1.2079500000000001</v>
      </c>
      <c r="C247" s="181">
        <v>1.2789900000000001</v>
      </c>
      <c r="D247" s="181">
        <v>1.2722500000000001</v>
      </c>
      <c r="E247" s="181">
        <v>0.98860999999999999</v>
      </c>
      <c r="F247" s="181">
        <v>0.66046000000000005</v>
      </c>
      <c r="G247" s="181">
        <v>0.65200000000000002</v>
      </c>
      <c r="H247" s="182"/>
    </row>
    <row r="248" spans="1:8" ht="16.5" thickTop="1" thickBot="1" x14ac:dyDescent="0.3">
      <c r="A248" s="185">
        <v>38548</v>
      </c>
      <c r="B248" s="181">
        <v>1.1950000000000001</v>
      </c>
      <c r="C248" s="181">
        <v>1.262</v>
      </c>
      <c r="D248" s="181">
        <v>1.2589999999999999</v>
      </c>
      <c r="E248" s="181">
        <v>0.98299999999999998</v>
      </c>
      <c r="F248" s="181">
        <v>0.65400000000000003</v>
      </c>
      <c r="G248" s="181">
        <v>0.65200000000000002</v>
      </c>
      <c r="H248" s="182"/>
    </row>
    <row r="249" spans="1:8" ht="16.5" thickTop="1" thickBot="1" x14ac:dyDescent="0.3">
      <c r="A249" s="185">
        <v>38541</v>
      </c>
      <c r="B249" s="181">
        <v>1.1830000000000001</v>
      </c>
      <c r="C249" s="181">
        <v>1.2549999999999999</v>
      </c>
      <c r="D249" s="181">
        <v>1.24</v>
      </c>
      <c r="E249" s="181">
        <v>0.97699999999999998</v>
      </c>
      <c r="F249" s="181">
        <v>0.65100000000000002</v>
      </c>
      <c r="G249" s="181">
        <v>0.63900000000000001</v>
      </c>
      <c r="H249" s="182"/>
    </row>
    <row r="250" spans="1:8" ht="16.5" thickTop="1" thickBot="1" x14ac:dyDescent="0.3">
      <c r="A250" s="185">
        <v>38534</v>
      </c>
      <c r="B250" s="181">
        <v>1.159</v>
      </c>
      <c r="C250" s="181">
        <v>1.2350000000000001</v>
      </c>
      <c r="D250" s="181">
        <v>1.208</v>
      </c>
      <c r="E250" s="181">
        <v>0.96799999999999997</v>
      </c>
      <c r="F250" s="181">
        <v>0.64500000000000002</v>
      </c>
      <c r="G250" s="181">
        <v>0.629</v>
      </c>
      <c r="H250" s="182"/>
    </row>
    <row r="251" spans="1:8" ht="16.5" thickTop="1" thickBot="1" x14ac:dyDescent="0.3">
      <c r="A251" s="185">
        <v>38527</v>
      </c>
      <c r="B251" s="181">
        <v>1.1379999999999999</v>
      </c>
      <c r="C251" s="181">
        <v>1.204</v>
      </c>
      <c r="D251" s="181">
        <v>1.1910000000000001</v>
      </c>
      <c r="E251" s="181">
        <v>0.94199999999999995</v>
      </c>
      <c r="F251" s="181">
        <v>0.63</v>
      </c>
      <c r="G251" s="181">
        <v>0.629</v>
      </c>
      <c r="H251" s="182"/>
    </row>
    <row r="252" spans="1:8" ht="16.5" thickTop="1" thickBot="1" x14ac:dyDescent="0.3">
      <c r="A252" s="185">
        <v>38520</v>
      </c>
      <c r="B252" s="181">
        <v>1.121</v>
      </c>
      <c r="C252" s="181">
        <v>1.1870000000000001</v>
      </c>
      <c r="D252" s="181">
        <v>1.167</v>
      </c>
      <c r="E252" s="181">
        <v>0.91800000000000004</v>
      </c>
      <c r="F252" s="181">
        <v>0.60399999999999998</v>
      </c>
      <c r="G252" s="181">
        <v>0.61099999999999999</v>
      </c>
      <c r="H252" s="182"/>
    </row>
    <row r="253" spans="1:8" ht="16.5" thickTop="1" thickBot="1" x14ac:dyDescent="0.3">
      <c r="A253" s="185">
        <v>38513</v>
      </c>
      <c r="B253" s="181">
        <v>1.0980000000000001</v>
      </c>
      <c r="C253" s="181">
        <v>1.1619999999999999</v>
      </c>
      <c r="D253" s="181">
        <v>1.1519999999999999</v>
      </c>
      <c r="E253" s="181">
        <v>0.88900000000000001</v>
      </c>
      <c r="F253" s="181">
        <v>0.58299999999999996</v>
      </c>
      <c r="G253" s="181">
        <v>0.61099999999999999</v>
      </c>
      <c r="H253" s="182"/>
    </row>
    <row r="254" spans="1:8" ht="16.5" thickTop="1" thickBot="1" x14ac:dyDescent="0.3">
      <c r="A254" s="185">
        <v>38506</v>
      </c>
      <c r="B254" s="181">
        <v>1.0940000000000001</v>
      </c>
      <c r="C254" s="181">
        <v>1.1599999999999999</v>
      </c>
      <c r="D254" s="181">
        <v>1.1399999999999999</v>
      </c>
      <c r="E254" s="181">
        <v>0.88400000000000001</v>
      </c>
      <c r="F254" s="181">
        <v>0.57799999999999996</v>
      </c>
      <c r="G254" s="181">
        <v>0.55900000000000005</v>
      </c>
      <c r="H254" s="182"/>
    </row>
    <row r="255" spans="1:8" ht="16.5" thickTop="1" thickBot="1" x14ac:dyDescent="0.3">
      <c r="A255" s="185">
        <v>38499</v>
      </c>
      <c r="B255" s="181">
        <v>1.095</v>
      </c>
      <c r="C255" s="181">
        <v>1.161</v>
      </c>
      <c r="D255" s="181">
        <v>1.1459999999999999</v>
      </c>
      <c r="E255" s="181">
        <v>0.88900000000000001</v>
      </c>
      <c r="F255" s="181">
        <v>0.58199999999999996</v>
      </c>
      <c r="G255" s="181">
        <v>0.55400000000000005</v>
      </c>
      <c r="H255" s="182"/>
    </row>
    <row r="256" spans="1:8" ht="16.5" thickTop="1" thickBot="1" x14ac:dyDescent="0.3">
      <c r="A256" s="185">
        <v>38492</v>
      </c>
      <c r="B256" s="181">
        <v>1.097</v>
      </c>
      <c r="C256" s="181">
        <v>1.1639999999999999</v>
      </c>
      <c r="D256" s="181">
        <v>1.1519999999999999</v>
      </c>
      <c r="E256" s="181">
        <v>0.89300000000000002</v>
      </c>
      <c r="F256" s="181">
        <v>0.58799999999999997</v>
      </c>
      <c r="G256" s="181">
        <v>0.55900000000000005</v>
      </c>
      <c r="H256" s="182"/>
    </row>
    <row r="257" spans="1:8" ht="16.5" thickTop="1" thickBot="1" x14ac:dyDescent="0.3">
      <c r="A257" s="185">
        <v>38485</v>
      </c>
      <c r="B257" s="181">
        <v>1.1080000000000001</v>
      </c>
      <c r="C257" s="181">
        <v>1.1759999999999999</v>
      </c>
      <c r="D257" s="181">
        <v>1.1499999999999999</v>
      </c>
      <c r="E257" s="181">
        <v>0.90500000000000003</v>
      </c>
      <c r="F257" s="181">
        <v>0.60399999999999998</v>
      </c>
      <c r="G257" s="181">
        <v>0.57499999999999996</v>
      </c>
      <c r="H257" s="182"/>
    </row>
    <row r="258" spans="1:8" ht="16.5" thickTop="1" thickBot="1" x14ac:dyDescent="0.3">
      <c r="A258" s="185">
        <v>38478</v>
      </c>
      <c r="B258" s="181">
        <v>1.107</v>
      </c>
      <c r="C258" s="181">
        <v>1.1739999999999999</v>
      </c>
      <c r="D258" s="181">
        <v>1.1519999999999999</v>
      </c>
      <c r="E258" s="181">
        <v>0.90600000000000003</v>
      </c>
      <c r="F258" s="181">
        <v>0.60499999999999998</v>
      </c>
      <c r="G258" s="181">
        <v>0.57499999999999996</v>
      </c>
      <c r="H258" s="182"/>
    </row>
    <row r="259" spans="1:8" ht="16.5" thickTop="1" thickBot="1" x14ac:dyDescent="0.3">
      <c r="A259" s="185">
        <v>38471</v>
      </c>
      <c r="B259" s="181">
        <v>1.111</v>
      </c>
      <c r="C259" s="181">
        <v>1.179</v>
      </c>
      <c r="D259" s="181">
        <v>1.155</v>
      </c>
      <c r="E259" s="181">
        <v>0.91200000000000003</v>
      </c>
      <c r="F259" s="181">
        <v>0.61399999999999999</v>
      </c>
      <c r="G259" s="181">
        <v>0.57499999999999996</v>
      </c>
      <c r="H259" s="182"/>
    </row>
    <row r="260" spans="1:8" ht="16.5" thickTop="1" thickBot="1" x14ac:dyDescent="0.3">
      <c r="A260" s="185">
        <v>38464</v>
      </c>
      <c r="B260" s="181">
        <v>1.115</v>
      </c>
      <c r="C260" s="181">
        <v>1.1859999999999999</v>
      </c>
      <c r="D260" s="181">
        <v>1.165</v>
      </c>
      <c r="E260" s="181">
        <v>0.91</v>
      </c>
      <c r="F260" s="181">
        <v>0.61499999999999999</v>
      </c>
      <c r="G260" s="181">
        <v>0.58899999999999997</v>
      </c>
      <c r="H260" s="182"/>
    </row>
    <row r="261" spans="1:8" ht="16.5" thickTop="1" thickBot="1" x14ac:dyDescent="0.3">
      <c r="A261" s="185">
        <v>38457</v>
      </c>
      <c r="B261" s="181">
        <v>1.1020000000000001</v>
      </c>
      <c r="C261" s="181">
        <v>1.1679999999999999</v>
      </c>
      <c r="D261" s="181">
        <v>1.155</v>
      </c>
      <c r="E261" s="181">
        <v>0.90200000000000002</v>
      </c>
      <c r="F261" s="181">
        <v>0.60499999999999998</v>
      </c>
      <c r="G261" s="181">
        <v>0.58899999999999997</v>
      </c>
      <c r="H261" s="182"/>
    </row>
    <row r="262" spans="1:8" ht="16.5" thickTop="1" thickBot="1" x14ac:dyDescent="0.3">
      <c r="A262" s="185">
        <v>38450</v>
      </c>
      <c r="B262" s="181">
        <v>1.0860000000000001</v>
      </c>
      <c r="C262" s="181">
        <v>1.1459999999999999</v>
      </c>
      <c r="D262" s="181">
        <v>1.137</v>
      </c>
      <c r="E262" s="181">
        <v>0.89600000000000002</v>
      </c>
      <c r="F262" s="181">
        <v>0.6</v>
      </c>
      <c r="G262" s="181">
        <v>0.58899999999999997</v>
      </c>
      <c r="H262" s="182"/>
    </row>
    <row r="263" spans="1:8" ht="16.5" thickTop="1" thickBot="1" x14ac:dyDescent="0.3">
      <c r="A263" s="185">
        <v>38443</v>
      </c>
      <c r="B263" s="181">
        <v>1.07</v>
      </c>
      <c r="C263" s="181">
        <v>1.1339999999999999</v>
      </c>
      <c r="D263" s="181">
        <v>1.1200000000000001</v>
      </c>
      <c r="E263" s="181">
        <v>0.89400000000000002</v>
      </c>
      <c r="F263" s="181">
        <v>0.59799999999999998</v>
      </c>
      <c r="G263" s="181">
        <v>0.57999999999999996</v>
      </c>
      <c r="H263" s="182"/>
    </row>
    <row r="264" spans="1:8" ht="16.5" thickTop="1" thickBot="1" x14ac:dyDescent="0.3">
      <c r="A264" s="185">
        <v>38436</v>
      </c>
      <c r="B264" s="181">
        <v>1.0629999999999999</v>
      </c>
      <c r="C264" s="181">
        <v>1.127</v>
      </c>
      <c r="D264" s="181">
        <v>1.115</v>
      </c>
      <c r="E264" s="181">
        <v>0.88500000000000001</v>
      </c>
      <c r="F264" s="181">
        <v>0.58699999999999997</v>
      </c>
      <c r="G264" s="181">
        <v>0.57399999999999995</v>
      </c>
      <c r="H264" s="182"/>
    </row>
    <row r="265" spans="1:8" ht="16.5" thickTop="1" thickBot="1" x14ac:dyDescent="0.3">
      <c r="A265" s="185">
        <v>38429</v>
      </c>
      <c r="B265" s="181">
        <v>1.0549999999999999</v>
      </c>
      <c r="C265" s="181">
        <v>1.1200000000000001</v>
      </c>
      <c r="D265" s="181">
        <v>1.103</v>
      </c>
      <c r="E265" s="181">
        <v>0.872</v>
      </c>
      <c r="F265" s="181">
        <v>0.56899999999999995</v>
      </c>
      <c r="G265" s="181">
        <v>0.56899999999999995</v>
      </c>
      <c r="H265" s="182"/>
    </row>
    <row r="266" spans="1:8" ht="16.5" thickTop="1" thickBot="1" x14ac:dyDescent="0.3">
      <c r="A266" s="185">
        <v>38422</v>
      </c>
      <c r="B266" s="181">
        <v>1.048</v>
      </c>
      <c r="C266" s="181">
        <v>1.113</v>
      </c>
      <c r="D266" s="181">
        <v>1.099</v>
      </c>
      <c r="E266" s="181">
        <v>0.85399999999999998</v>
      </c>
      <c r="F266" s="181">
        <v>0.55200000000000005</v>
      </c>
      <c r="G266" s="181">
        <v>0.55400000000000005</v>
      </c>
      <c r="H266" s="182"/>
    </row>
    <row r="267" spans="1:8" ht="16.5" thickTop="1" thickBot="1" x14ac:dyDescent="0.3">
      <c r="A267" s="185">
        <v>38415</v>
      </c>
      <c r="B267" s="181">
        <v>1.0449999999999999</v>
      </c>
      <c r="C267" s="181">
        <v>1.111</v>
      </c>
      <c r="D267" s="181">
        <v>1.099</v>
      </c>
      <c r="E267" s="181">
        <v>0.82799999999999996</v>
      </c>
      <c r="F267" s="181">
        <v>0.53500000000000003</v>
      </c>
      <c r="G267" s="181">
        <v>0.52700000000000002</v>
      </c>
      <c r="H267" s="182"/>
    </row>
    <row r="268" spans="1:8" ht="16.5" thickTop="1" thickBot="1" x14ac:dyDescent="0.3">
      <c r="A268" s="185">
        <v>38408</v>
      </c>
      <c r="B268" s="181">
        <v>1.046</v>
      </c>
      <c r="C268" s="181">
        <v>1.109</v>
      </c>
      <c r="D268" s="181">
        <v>1.097</v>
      </c>
      <c r="E268" s="181">
        <v>0.82599999999999996</v>
      </c>
      <c r="F268" s="181">
        <v>0.53100000000000003</v>
      </c>
      <c r="G268" s="181">
        <v>0.51700000000000002</v>
      </c>
      <c r="H268" s="182"/>
    </row>
    <row r="269" spans="1:8" ht="16.5" thickTop="1" thickBot="1" x14ac:dyDescent="0.3">
      <c r="A269" s="185">
        <v>38401</v>
      </c>
      <c r="B269" s="181">
        <v>1.044</v>
      </c>
      <c r="C269" s="181">
        <v>1.109</v>
      </c>
      <c r="D269" s="181">
        <v>1.1000000000000001</v>
      </c>
      <c r="E269" s="181">
        <v>0.82699999999999996</v>
      </c>
      <c r="F269" s="181">
        <v>0.53200000000000003</v>
      </c>
      <c r="G269" s="181">
        <v>0.52200000000000002</v>
      </c>
      <c r="H269" s="182"/>
    </row>
    <row r="270" spans="1:8" ht="16.5" thickTop="1" thickBot="1" x14ac:dyDescent="0.3">
      <c r="A270" s="185">
        <v>38394</v>
      </c>
      <c r="B270" s="181">
        <v>1.0389999999999999</v>
      </c>
      <c r="C270" s="181">
        <v>1.103</v>
      </c>
      <c r="D270" s="181">
        <v>1.0980000000000001</v>
      </c>
      <c r="E270" s="181">
        <v>0.82699999999999996</v>
      </c>
      <c r="F270" s="181">
        <v>0.53200000000000003</v>
      </c>
      <c r="G270" s="181">
        <v>0.52200000000000002</v>
      </c>
      <c r="H270" s="182"/>
    </row>
    <row r="271" spans="1:8" ht="16.5" thickTop="1" thickBot="1" x14ac:dyDescent="0.3">
      <c r="A271" s="185">
        <v>38387</v>
      </c>
      <c r="B271" s="181">
        <v>1.022</v>
      </c>
      <c r="C271" s="181">
        <v>1.089</v>
      </c>
      <c r="D271" s="181">
        <v>1.0880000000000001</v>
      </c>
      <c r="E271" s="181">
        <v>0.82699999999999996</v>
      </c>
      <c r="F271" s="181">
        <v>0.52800000000000002</v>
      </c>
      <c r="G271" s="181">
        <v>0.52200000000000002</v>
      </c>
      <c r="H271" s="182"/>
    </row>
    <row r="272" spans="1:8" ht="16.5" thickTop="1" thickBot="1" x14ac:dyDescent="0.3">
      <c r="A272" s="185">
        <v>38380</v>
      </c>
      <c r="B272" s="181">
        <v>1.014</v>
      </c>
      <c r="C272" s="181">
        <v>1.0740000000000001</v>
      </c>
      <c r="D272" s="181">
        <v>1.075</v>
      </c>
      <c r="E272" s="181">
        <v>0.82699999999999996</v>
      </c>
      <c r="F272" s="181">
        <v>0.52700000000000002</v>
      </c>
      <c r="G272" s="181">
        <v>0.51500000000000001</v>
      </c>
      <c r="H272" s="182"/>
    </row>
    <row r="273" spans="1:8" ht="16.5" thickTop="1" thickBot="1" x14ac:dyDescent="0.3">
      <c r="A273" s="185">
        <v>38373</v>
      </c>
      <c r="B273" s="181">
        <v>0.997</v>
      </c>
      <c r="C273" s="181">
        <v>1.06</v>
      </c>
      <c r="D273" s="181">
        <v>1.0649999999999999</v>
      </c>
      <c r="E273" s="181">
        <v>0.82899999999999996</v>
      </c>
      <c r="F273" s="181">
        <v>0.52800000000000002</v>
      </c>
      <c r="G273" s="181">
        <v>0.51</v>
      </c>
      <c r="H273" s="182"/>
    </row>
    <row r="274" spans="1:8" ht="16.5" thickTop="1" thickBot="1" x14ac:dyDescent="0.3">
      <c r="A274" s="185">
        <v>38366</v>
      </c>
      <c r="B274" s="181">
        <v>0.996</v>
      </c>
      <c r="C274" s="181">
        <v>1.06</v>
      </c>
      <c r="D274" s="181">
        <v>1.06</v>
      </c>
      <c r="E274" s="181">
        <v>0.83399999999999996</v>
      </c>
      <c r="F274" s="181">
        <v>0.54100000000000004</v>
      </c>
      <c r="G274" s="181">
        <v>0.5</v>
      </c>
      <c r="H274" s="182"/>
    </row>
    <row r="275" spans="1:8" ht="16.5" thickTop="1" thickBot="1" x14ac:dyDescent="0.3">
      <c r="A275" s="185">
        <v>38359</v>
      </c>
      <c r="B275" s="181">
        <v>1.0009999999999999</v>
      </c>
      <c r="C275" s="181">
        <v>1.0620000000000001</v>
      </c>
      <c r="D275" s="181">
        <v>1.0620000000000001</v>
      </c>
      <c r="E275" s="181">
        <v>0.84799999999999998</v>
      </c>
      <c r="F275" s="181">
        <v>0.55700000000000005</v>
      </c>
      <c r="G275" s="181">
        <v>0.52300000000000002</v>
      </c>
      <c r="H275" s="182"/>
    </row>
    <row r="276" spans="1:8" ht="16.5" thickTop="1" thickBot="1" x14ac:dyDescent="0.3">
      <c r="A276" s="186" t="s">
        <v>26</v>
      </c>
      <c r="B276" s="187">
        <f t="shared" ref="B276:G276" si="5">+AVERAGE(B277:B329)</f>
        <v>1.0325396226415098</v>
      </c>
      <c r="C276" s="187">
        <f t="shared" si="5"/>
        <v>1.0981698113207548</v>
      </c>
      <c r="D276" s="187">
        <f t="shared" si="5"/>
        <v>1.0916981132075474</v>
      </c>
      <c r="E276" s="187">
        <f t="shared" si="5"/>
        <v>0.78881132075471705</v>
      </c>
      <c r="F276" s="187">
        <f t="shared" si="5"/>
        <v>0.48979245283018868</v>
      </c>
      <c r="G276" s="187">
        <f t="shared" si="5"/>
        <v>0.48628301886792452</v>
      </c>
      <c r="H276" s="182"/>
    </row>
    <row r="277" spans="1:8" ht="16.5" thickTop="1" thickBot="1" x14ac:dyDescent="0.3">
      <c r="A277" s="185">
        <v>38352</v>
      </c>
      <c r="B277" s="181">
        <v>1.008</v>
      </c>
      <c r="C277" s="181">
        <v>1.0720000000000001</v>
      </c>
      <c r="D277" s="181">
        <v>1.0649999999999999</v>
      </c>
      <c r="E277" s="181">
        <v>0.85899999999999999</v>
      </c>
      <c r="F277" s="181">
        <v>0.56000000000000005</v>
      </c>
      <c r="G277" s="181">
        <v>0.52300000000000002</v>
      </c>
      <c r="H277" s="182"/>
    </row>
    <row r="278" spans="1:8" ht="16.5" thickTop="1" thickBot="1" x14ac:dyDescent="0.3">
      <c r="A278" s="185">
        <v>38345</v>
      </c>
      <c r="B278" s="181">
        <v>1.018</v>
      </c>
      <c r="C278" s="181">
        <v>1.081</v>
      </c>
      <c r="D278" s="181">
        <v>1.0780000000000001</v>
      </c>
      <c r="E278" s="181">
        <v>0.86099999999999999</v>
      </c>
      <c r="F278" s="181">
        <v>0.56200000000000006</v>
      </c>
      <c r="G278" s="181">
        <v>0.51600000000000001</v>
      </c>
      <c r="H278" s="182"/>
    </row>
    <row r="279" spans="1:8" ht="16.5" thickTop="1" thickBot="1" x14ac:dyDescent="0.3">
      <c r="A279" s="185">
        <v>38338</v>
      </c>
      <c r="B279" s="181">
        <v>1.044</v>
      </c>
      <c r="C279" s="181">
        <v>1.111</v>
      </c>
      <c r="D279" s="181">
        <v>1.099</v>
      </c>
      <c r="E279" s="181">
        <v>0.873</v>
      </c>
      <c r="F279" s="181">
        <v>0.57499999999999996</v>
      </c>
      <c r="G279" s="181">
        <v>0.51600000000000001</v>
      </c>
      <c r="H279" s="182"/>
    </row>
    <row r="280" spans="1:8" ht="16.5" thickTop="1" thickBot="1" x14ac:dyDescent="0.3">
      <c r="A280" s="185">
        <v>38331</v>
      </c>
      <c r="B280" s="181">
        <v>1.0546</v>
      </c>
      <c r="C280" s="181">
        <v>1.1160000000000001</v>
      </c>
      <c r="D280" s="181">
        <v>1.111</v>
      </c>
      <c r="E280" s="181">
        <v>0.88</v>
      </c>
      <c r="F280" s="181">
        <v>0.57699999999999996</v>
      </c>
      <c r="G280" s="181">
        <v>0.53600000000000003</v>
      </c>
      <c r="H280" s="182"/>
    </row>
    <row r="281" spans="1:8" ht="16.5" thickTop="1" thickBot="1" x14ac:dyDescent="0.3">
      <c r="A281" s="185">
        <v>38324</v>
      </c>
      <c r="B281" s="181">
        <v>1.0569999999999999</v>
      </c>
      <c r="C281" s="181">
        <v>1.117</v>
      </c>
      <c r="D281" s="181">
        <v>1.113</v>
      </c>
      <c r="E281" s="181">
        <v>0.875</v>
      </c>
      <c r="F281" s="181">
        <v>0.57099999999999995</v>
      </c>
      <c r="G281" s="181">
        <v>0.54200000000000004</v>
      </c>
      <c r="H281" s="182"/>
    </row>
    <row r="282" spans="1:8" ht="16.5" thickTop="1" thickBot="1" x14ac:dyDescent="0.3">
      <c r="A282" s="185">
        <v>38317</v>
      </c>
      <c r="B282" s="181">
        <v>1.0609999999999999</v>
      </c>
      <c r="C282" s="181">
        <v>1.1220000000000001</v>
      </c>
      <c r="D282" s="181">
        <v>1.117</v>
      </c>
      <c r="E282" s="181">
        <v>0.86099999999999999</v>
      </c>
      <c r="F282" s="181">
        <v>0.55400000000000005</v>
      </c>
      <c r="G282" s="181">
        <v>0.53400000000000003</v>
      </c>
      <c r="H282" s="182"/>
    </row>
    <row r="283" spans="1:8" ht="16.5" thickTop="1" thickBot="1" x14ac:dyDescent="0.3">
      <c r="A283" s="185">
        <v>38310</v>
      </c>
      <c r="B283" s="181">
        <v>1.069</v>
      </c>
      <c r="C283" s="181">
        <v>1.133</v>
      </c>
      <c r="D283" s="181">
        <v>1.1220000000000001</v>
      </c>
      <c r="E283" s="181">
        <v>0.87</v>
      </c>
      <c r="F283" s="181">
        <v>0.56899999999999995</v>
      </c>
      <c r="G283" s="181">
        <v>0.53900000000000003</v>
      </c>
      <c r="H283" s="182"/>
    </row>
    <row r="284" spans="1:8" ht="16.5" thickTop="1" thickBot="1" x14ac:dyDescent="0.3">
      <c r="A284" s="185">
        <v>38303</v>
      </c>
      <c r="B284" s="181">
        <v>1.077</v>
      </c>
      <c r="C284" s="181">
        <v>1.139</v>
      </c>
      <c r="D284" s="181">
        <v>1.1339999999999999</v>
      </c>
      <c r="E284" s="181">
        <v>0.879</v>
      </c>
      <c r="F284" s="181">
        <v>0.57899999999999996</v>
      </c>
      <c r="G284" s="181">
        <v>0.56499999999999995</v>
      </c>
      <c r="H284" s="182"/>
    </row>
    <row r="285" spans="1:8" ht="16.5" thickTop="1" thickBot="1" x14ac:dyDescent="0.3">
      <c r="A285" s="185">
        <v>38296</v>
      </c>
      <c r="B285" s="181">
        <v>1.091</v>
      </c>
      <c r="C285" s="181">
        <v>1.1499999999999999</v>
      </c>
      <c r="D285" s="181">
        <v>1.141</v>
      </c>
      <c r="E285" s="181">
        <v>0.89100000000000001</v>
      </c>
      <c r="F285" s="181">
        <v>0.59</v>
      </c>
      <c r="G285" s="181">
        <v>0.59</v>
      </c>
      <c r="H285" s="182"/>
    </row>
    <row r="286" spans="1:8" ht="16.5" thickTop="1" thickBot="1" x14ac:dyDescent="0.3">
      <c r="A286" s="185">
        <v>38289</v>
      </c>
      <c r="B286" s="181">
        <v>1.091</v>
      </c>
      <c r="C286" s="181">
        <v>1.1519999999999999</v>
      </c>
      <c r="D286" s="181">
        <v>1.1479999999999999</v>
      </c>
      <c r="E286" s="181">
        <v>0.88400000000000001</v>
      </c>
      <c r="F286" s="181">
        <v>0.58399999999999996</v>
      </c>
      <c r="G286" s="181">
        <v>0.58199999999999996</v>
      </c>
      <c r="H286" s="182"/>
    </row>
    <row r="287" spans="1:8" ht="16.5" thickTop="1" thickBot="1" x14ac:dyDescent="0.3">
      <c r="A287" s="185">
        <v>38282</v>
      </c>
      <c r="B287" s="181">
        <v>1.0860000000000001</v>
      </c>
      <c r="C287" s="181">
        <v>1.145</v>
      </c>
      <c r="D287" s="181">
        <v>1.143</v>
      </c>
      <c r="E287" s="181">
        <v>0.86899999999999999</v>
      </c>
      <c r="F287" s="181">
        <v>0.56699999999999995</v>
      </c>
      <c r="G287" s="181">
        <v>0.56399999999999995</v>
      </c>
      <c r="H287" s="182"/>
    </row>
    <row r="288" spans="1:8" ht="16.5" thickTop="1" thickBot="1" x14ac:dyDescent="0.3">
      <c r="A288" s="185">
        <v>38275</v>
      </c>
      <c r="B288" s="181">
        <v>1.081</v>
      </c>
      <c r="C288" s="181">
        <v>1.141</v>
      </c>
      <c r="D288" s="181">
        <v>1.1399999999999999</v>
      </c>
      <c r="E288" s="181">
        <v>0.85899999999999999</v>
      </c>
      <c r="F288" s="181">
        <v>0.56000000000000005</v>
      </c>
      <c r="G288" s="181">
        <v>0.56399999999999995</v>
      </c>
      <c r="H288" s="182"/>
    </row>
    <row r="289" spans="1:8" ht="16.5" thickTop="1" thickBot="1" x14ac:dyDescent="0.3">
      <c r="A289" s="185">
        <v>38268</v>
      </c>
      <c r="B289" s="181">
        <v>1.071</v>
      </c>
      <c r="C289" s="181">
        <v>1.1299999999999999</v>
      </c>
      <c r="D289" s="181">
        <v>1.1299999999999999</v>
      </c>
      <c r="E289" s="181">
        <v>0.84099999999999997</v>
      </c>
      <c r="F289" s="181">
        <v>0.54200000000000004</v>
      </c>
      <c r="G289" s="181">
        <v>0.54400000000000004</v>
      </c>
      <c r="H289" s="182"/>
    </row>
    <row r="290" spans="1:8" ht="16.5" thickTop="1" thickBot="1" x14ac:dyDescent="0.3">
      <c r="A290" s="185">
        <v>38261</v>
      </c>
      <c r="B290" s="181">
        <v>1.0589999999999999</v>
      </c>
      <c r="C290" s="181">
        <v>1.119</v>
      </c>
      <c r="D290" s="181">
        <v>1.1180000000000001</v>
      </c>
      <c r="E290" s="181">
        <v>0.82699999999999996</v>
      </c>
      <c r="F290" s="181">
        <v>0.52800000000000002</v>
      </c>
      <c r="G290" s="181">
        <v>0.52200000000000002</v>
      </c>
      <c r="H290" s="182"/>
    </row>
    <row r="291" spans="1:8" ht="16.5" thickTop="1" thickBot="1" x14ac:dyDescent="0.3">
      <c r="A291" s="185">
        <v>38254</v>
      </c>
      <c r="B291" s="181">
        <v>1.0589999999999999</v>
      </c>
      <c r="C291" s="181">
        <v>1.119</v>
      </c>
      <c r="D291" s="181">
        <v>1.1180000000000001</v>
      </c>
      <c r="E291" s="181">
        <v>0.81599999999999995</v>
      </c>
      <c r="F291" s="181">
        <v>0.51900000000000002</v>
      </c>
      <c r="G291" s="181">
        <v>0.52200000000000002</v>
      </c>
      <c r="H291" s="182"/>
    </row>
    <row r="292" spans="1:8" ht="16.5" thickTop="1" thickBot="1" x14ac:dyDescent="0.3">
      <c r="A292" s="185">
        <v>38247</v>
      </c>
      <c r="B292" s="181">
        <v>1.0620000000000001</v>
      </c>
      <c r="C292" s="181">
        <v>1.1200000000000001</v>
      </c>
      <c r="D292" s="181">
        <v>1.119</v>
      </c>
      <c r="E292" s="181">
        <v>0.81499999999999995</v>
      </c>
      <c r="F292" s="181">
        <v>0.51700000000000002</v>
      </c>
      <c r="G292" s="181">
        <v>0.51200000000000001</v>
      </c>
      <c r="H292" s="182"/>
    </row>
    <row r="293" spans="1:8" ht="16.5" thickTop="1" thickBot="1" x14ac:dyDescent="0.3">
      <c r="A293" s="185">
        <v>38240</v>
      </c>
      <c r="B293" s="181">
        <v>1.0609999999999999</v>
      </c>
      <c r="C293" s="181">
        <v>1.121</v>
      </c>
      <c r="D293" s="181">
        <v>1.1180000000000001</v>
      </c>
      <c r="E293" s="181">
        <v>0.81599999999999995</v>
      </c>
      <c r="F293" s="181">
        <v>0.52</v>
      </c>
      <c r="G293" s="181">
        <v>0.51200000000000001</v>
      </c>
      <c r="H293" s="182"/>
    </row>
    <row r="294" spans="1:8" ht="16.5" thickTop="1" thickBot="1" x14ac:dyDescent="0.3">
      <c r="A294" s="185">
        <v>38233</v>
      </c>
      <c r="B294" s="181">
        <v>1.0649999999999999</v>
      </c>
      <c r="C294" s="181">
        <v>1.125</v>
      </c>
      <c r="D294" s="181">
        <v>1.123</v>
      </c>
      <c r="E294" s="181">
        <v>0.82199999999999995</v>
      </c>
      <c r="F294" s="181">
        <v>0.52400000000000002</v>
      </c>
      <c r="G294" s="181">
        <v>0.52</v>
      </c>
      <c r="H294" s="182"/>
    </row>
    <row r="295" spans="1:8" ht="16.5" thickTop="1" thickBot="1" x14ac:dyDescent="0.3">
      <c r="A295" s="185">
        <v>38226</v>
      </c>
      <c r="B295" s="181">
        <v>1.0649999999999999</v>
      </c>
      <c r="C295" s="181">
        <v>1.1259999999999999</v>
      </c>
      <c r="D295" s="181">
        <v>1.123</v>
      </c>
      <c r="E295" s="181">
        <v>0.82099999999999995</v>
      </c>
      <c r="F295" s="181">
        <v>0.52400000000000002</v>
      </c>
      <c r="G295" s="181">
        <v>0.52</v>
      </c>
      <c r="H295" s="182"/>
    </row>
    <row r="296" spans="1:8" ht="16.5" thickTop="1" thickBot="1" x14ac:dyDescent="0.3">
      <c r="A296" s="185">
        <v>38219</v>
      </c>
      <c r="B296" s="181">
        <v>1.07</v>
      </c>
      <c r="C296" s="181">
        <v>1.131</v>
      </c>
      <c r="D296" s="181">
        <v>1.1240000000000001</v>
      </c>
      <c r="E296" s="181">
        <v>0.81100000000000005</v>
      </c>
      <c r="F296" s="181">
        <v>0.51600000000000001</v>
      </c>
      <c r="G296" s="181">
        <v>0.52</v>
      </c>
      <c r="H296" s="182"/>
    </row>
    <row r="297" spans="1:8" ht="16.5" thickTop="1" thickBot="1" x14ac:dyDescent="0.3">
      <c r="A297" s="185">
        <v>38212</v>
      </c>
      <c r="B297" s="181">
        <v>1.071</v>
      </c>
      <c r="C297" s="181">
        <v>1.131</v>
      </c>
      <c r="D297" s="181">
        <v>1.127</v>
      </c>
      <c r="E297" s="181">
        <v>0.80600000000000005</v>
      </c>
      <c r="F297" s="181">
        <v>0.50900000000000001</v>
      </c>
      <c r="G297" s="181">
        <v>0.51300000000000001</v>
      </c>
      <c r="H297" s="182"/>
    </row>
    <row r="298" spans="1:8" ht="16.5" thickTop="1" thickBot="1" x14ac:dyDescent="0.3">
      <c r="A298" s="185">
        <v>38205</v>
      </c>
      <c r="B298" s="181">
        <v>1.075</v>
      </c>
      <c r="C298" s="181">
        <v>1.1359999999999999</v>
      </c>
      <c r="D298" s="181">
        <v>1.1319999999999999</v>
      </c>
      <c r="E298" s="181">
        <v>0.79300000000000004</v>
      </c>
      <c r="F298" s="181">
        <v>0.49099999999999999</v>
      </c>
      <c r="G298" s="181">
        <v>0.48799999999999999</v>
      </c>
      <c r="H298" s="182"/>
    </row>
    <row r="299" spans="1:8" ht="16.5" thickTop="1" thickBot="1" x14ac:dyDescent="0.3">
      <c r="A299" s="185">
        <v>38198</v>
      </c>
      <c r="B299" s="181">
        <v>1.0760000000000001</v>
      </c>
      <c r="C299" s="181">
        <v>1.1359999999999999</v>
      </c>
      <c r="D299" s="181">
        <v>1.1319999999999999</v>
      </c>
      <c r="E299" s="181">
        <v>0.78500000000000003</v>
      </c>
      <c r="F299" s="181">
        <v>0.48899999999999999</v>
      </c>
      <c r="G299" s="181">
        <v>0.48799999999999999</v>
      </c>
      <c r="H299" s="182"/>
    </row>
    <row r="300" spans="1:8" ht="16.5" thickTop="1" thickBot="1" x14ac:dyDescent="0.3">
      <c r="A300" s="185">
        <v>38191</v>
      </c>
      <c r="B300" s="181">
        <v>1.0660000000000001</v>
      </c>
      <c r="C300" s="181">
        <v>1.123</v>
      </c>
      <c r="D300" s="181">
        <v>1.127</v>
      </c>
      <c r="E300" s="181">
        <v>0.77800000000000002</v>
      </c>
      <c r="F300" s="181">
        <v>0.48099999999999998</v>
      </c>
      <c r="G300" s="181">
        <v>0.48799999999999999</v>
      </c>
      <c r="H300" s="182"/>
    </row>
    <row r="301" spans="1:8" ht="16.5" thickTop="1" thickBot="1" x14ac:dyDescent="0.3">
      <c r="A301" s="185">
        <v>38184</v>
      </c>
      <c r="B301" s="181">
        <v>1.056</v>
      </c>
      <c r="C301" s="181">
        <v>1.113</v>
      </c>
      <c r="D301" s="181">
        <v>1.119</v>
      </c>
      <c r="E301" s="181">
        <v>0.76900000000000002</v>
      </c>
      <c r="F301" s="181">
        <v>0.47099999999999997</v>
      </c>
      <c r="G301" s="181">
        <v>0.47799999999999998</v>
      </c>
      <c r="H301" s="182"/>
    </row>
    <row r="302" spans="1:8" ht="16.5" thickTop="1" thickBot="1" x14ac:dyDescent="0.3">
      <c r="A302" s="185">
        <v>38177</v>
      </c>
      <c r="B302" s="181">
        <v>1.052</v>
      </c>
      <c r="C302" s="181">
        <v>1.1120000000000001</v>
      </c>
      <c r="D302" s="181">
        <v>1.111</v>
      </c>
      <c r="E302" s="181">
        <v>0.76700000000000002</v>
      </c>
      <c r="F302" s="181">
        <v>0.46899999999999997</v>
      </c>
      <c r="G302" s="181">
        <v>0.47</v>
      </c>
      <c r="H302" s="182"/>
    </row>
    <row r="303" spans="1:8" ht="16.5" thickTop="1" thickBot="1" x14ac:dyDescent="0.3">
      <c r="A303" s="185">
        <v>38170</v>
      </c>
      <c r="B303" s="181">
        <v>1.052</v>
      </c>
      <c r="C303" s="181">
        <v>1.113</v>
      </c>
      <c r="D303" s="181">
        <v>1.111</v>
      </c>
      <c r="E303" s="181">
        <v>0.76900000000000002</v>
      </c>
      <c r="F303" s="181">
        <v>0.47399999999999998</v>
      </c>
      <c r="G303" s="181">
        <v>0.47</v>
      </c>
      <c r="H303" s="182"/>
    </row>
    <row r="304" spans="1:8" ht="16.5" thickTop="1" thickBot="1" x14ac:dyDescent="0.3">
      <c r="A304" s="185">
        <v>38163</v>
      </c>
      <c r="B304" s="181">
        <v>1.054</v>
      </c>
      <c r="C304" s="181">
        <v>1.117</v>
      </c>
      <c r="D304" s="181">
        <v>1.1140000000000001</v>
      </c>
      <c r="E304" s="181">
        <v>0.77100000000000002</v>
      </c>
      <c r="F304" s="181">
        <v>0.47499999999999998</v>
      </c>
      <c r="G304" s="181">
        <v>0.47499999999999998</v>
      </c>
      <c r="H304" s="182"/>
    </row>
    <row r="305" spans="1:8" ht="16.5" thickTop="1" thickBot="1" x14ac:dyDescent="0.3">
      <c r="A305" s="185">
        <v>38156</v>
      </c>
      <c r="B305" s="181">
        <v>1.071</v>
      </c>
      <c r="C305" s="181">
        <v>1.1379999999999999</v>
      </c>
      <c r="D305" s="181">
        <v>1.1319999999999999</v>
      </c>
      <c r="E305" s="181">
        <v>0.78200000000000003</v>
      </c>
      <c r="F305" s="181">
        <v>0.48299999999999998</v>
      </c>
      <c r="G305" s="181">
        <v>0.47499999999999998</v>
      </c>
      <c r="H305" s="182"/>
    </row>
    <row r="306" spans="1:8" ht="16.5" thickTop="1" thickBot="1" x14ac:dyDescent="0.3">
      <c r="A306" s="185">
        <v>38149</v>
      </c>
      <c r="B306" s="181">
        <v>1.0840000000000001</v>
      </c>
      <c r="C306" s="181">
        <v>1.143</v>
      </c>
      <c r="D306" s="181">
        <v>1.1339999999999999</v>
      </c>
      <c r="E306" s="181">
        <v>0.79</v>
      </c>
      <c r="F306" s="181">
        <v>0.48799999999999999</v>
      </c>
      <c r="G306" s="181">
        <v>0.48</v>
      </c>
      <c r="H306" s="182"/>
    </row>
    <row r="307" spans="1:8" ht="16.5" thickTop="1" thickBot="1" x14ac:dyDescent="0.3">
      <c r="A307" s="185">
        <v>38142</v>
      </c>
      <c r="B307" s="181">
        <v>1.083</v>
      </c>
      <c r="C307" s="181">
        <v>1.1419999999999999</v>
      </c>
      <c r="D307" s="181">
        <v>1.1339999999999999</v>
      </c>
      <c r="E307" s="181">
        <v>0.79200000000000004</v>
      </c>
      <c r="F307" s="181">
        <v>0.48899999999999999</v>
      </c>
      <c r="G307" s="181">
        <v>0.48</v>
      </c>
      <c r="H307" s="182"/>
    </row>
    <row r="308" spans="1:8" ht="16.5" thickTop="1" thickBot="1" x14ac:dyDescent="0.3">
      <c r="A308" s="185">
        <v>38135</v>
      </c>
      <c r="B308" s="181">
        <v>1.0820000000000001</v>
      </c>
      <c r="C308" s="181">
        <v>1.1399999999999999</v>
      </c>
      <c r="D308" s="181">
        <v>1.1339999999999999</v>
      </c>
      <c r="E308" s="181">
        <v>0.79100000000000004</v>
      </c>
      <c r="F308" s="181">
        <v>0.49</v>
      </c>
      <c r="G308" s="181">
        <v>0.48</v>
      </c>
      <c r="H308" s="182"/>
    </row>
    <row r="309" spans="1:8" ht="16.5" thickTop="1" thickBot="1" x14ac:dyDescent="0.3">
      <c r="A309" s="185">
        <v>38128</v>
      </c>
      <c r="B309" s="181">
        <v>1.0660000000000001</v>
      </c>
      <c r="C309" s="181">
        <v>1.1200000000000001</v>
      </c>
      <c r="D309" s="181">
        <v>1.125</v>
      </c>
      <c r="E309" s="181">
        <v>0.78</v>
      </c>
      <c r="F309" s="181">
        <v>0.48</v>
      </c>
      <c r="G309" s="181">
        <v>0.48</v>
      </c>
      <c r="H309" s="182"/>
    </row>
    <row r="310" spans="1:8" ht="16.5" thickTop="1" thickBot="1" x14ac:dyDescent="0.3">
      <c r="A310" s="185">
        <v>38121</v>
      </c>
      <c r="B310" s="181">
        <v>1.046</v>
      </c>
      <c r="C310" s="181">
        <v>1.1100000000000001</v>
      </c>
      <c r="D310" s="181">
        <v>1.101</v>
      </c>
      <c r="E310" s="181">
        <v>0.77400000000000002</v>
      </c>
      <c r="F310" s="181">
        <v>0.47599999999999998</v>
      </c>
      <c r="G310" s="181">
        <v>0.47</v>
      </c>
      <c r="H310" s="182"/>
    </row>
    <row r="311" spans="1:8" ht="16.5" thickTop="1" thickBot="1" x14ac:dyDescent="0.3">
      <c r="A311" s="185">
        <v>38114</v>
      </c>
      <c r="B311" s="181">
        <v>1.022</v>
      </c>
      <c r="C311" s="181">
        <v>1.081</v>
      </c>
      <c r="D311" s="181">
        <v>1.0820000000000001</v>
      </c>
      <c r="E311" s="181">
        <v>0.76500000000000001</v>
      </c>
      <c r="F311" s="181">
        <v>0.46800000000000003</v>
      </c>
      <c r="G311" s="181">
        <v>0.46</v>
      </c>
      <c r="H311" s="182"/>
    </row>
    <row r="312" spans="1:8" ht="16.5" thickTop="1" thickBot="1" x14ac:dyDescent="0.3">
      <c r="A312" s="185">
        <v>38107</v>
      </c>
      <c r="B312" s="181">
        <v>1.01</v>
      </c>
      <c r="C312" s="181">
        <v>1.069</v>
      </c>
      <c r="D312" s="181">
        <v>1.07</v>
      </c>
      <c r="E312" s="181">
        <v>0.752</v>
      </c>
      <c r="F312" s="181">
        <v>0.45800000000000002</v>
      </c>
      <c r="G312" s="181">
        <v>0.46</v>
      </c>
      <c r="H312" s="182"/>
    </row>
    <row r="313" spans="1:8" ht="16.5" thickTop="1" thickBot="1" x14ac:dyDescent="0.3">
      <c r="A313" s="185">
        <v>38100</v>
      </c>
      <c r="B313" s="181">
        <v>1.004</v>
      </c>
      <c r="C313" s="181">
        <v>1.075</v>
      </c>
      <c r="D313" s="181">
        <v>1.0620000000000001</v>
      </c>
      <c r="E313" s="181">
        <v>0.748</v>
      </c>
      <c r="F313" s="181">
        <v>0.45200000000000001</v>
      </c>
      <c r="G313" s="181">
        <v>0.45</v>
      </c>
      <c r="H313" s="182"/>
    </row>
    <row r="314" spans="1:8" ht="16.5" thickTop="1" thickBot="1" x14ac:dyDescent="0.3">
      <c r="A314" s="185">
        <v>38093</v>
      </c>
      <c r="B314" s="181">
        <v>1.0009999999999999</v>
      </c>
      <c r="C314" s="181">
        <v>1.0820000000000001</v>
      </c>
      <c r="D314" s="181">
        <v>1.06</v>
      </c>
      <c r="E314" s="181">
        <v>0.75700000000000001</v>
      </c>
      <c r="F314" s="181">
        <v>0.45100000000000001</v>
      </c>
      <c r="G314" s="181">
        <v>0.45</v>
      </c>
      <c r="H314" s="182"/>
    </row>
    <row r="315" spans="1:8" ht="16.5" thickTop="1" thickBot="1" x14ac:dyDescent="0.3">
      <c r="A315" s="185">
        <v>38086</v>
      </c>
      <c r="B315" s="181">
        <v>1.0009999999999999</v>
      </c>
      <c r="C315" s="181">
        <v>1.081</v>
      </c>
      <c r="D315" s="181">
        <v>1.06</v>
      </c>
      <c r="E315" s="181">
        <v>0.746</v>
      </c>
      <c r="F315" s="181">
        <v>0.45100000000000001</v>
      </c>
      <c r="G315" s="181">
        <v>0.45</v>
      </c>
      <c r="H315" s="182"/>
    </row>
    <row r="316" spans="1:8" ht="16.5" thickTop="1" thickBot="1" x14ac:dyDescent="0.3">
      <c r="A316" s="185">
        <v>38079</v>
      </c>
      <c r="B316" s="181">
        <v>0.99299999999999999</v>
      </c>
      <c r="C316" s="181">
        <v>1.0720000000000001</v>
      </c>
      <c r="D316" s="181">
        <v>1.054</v>
      </c>
      <c r="E316" s="181">
        <v>0.747</v>
      </c>
      <c r="F316" s="181">
        <v>0.443</v>
      </c>
      <c r="G316" s="181">
        <v>0.45</v>
      </c>
      <c r="H316" s="182"/>
    </row>
    <row r="317" spans="1:8" ht="16.5" thickTop="1" thickBot="1" x14ac:dyDescent="0.3">
      <c r="A317" s="185">
        <v>38072</v>
      </c>
      <c r="B317" s="181">
        <v>0.99099999999999999</v>
      </c>
      <c r="C317" s="181">
        <v>1.071</v>
      </c>
      <c r="D317" s="181">
        <v>1.054</v>
      </c>
      <c r="E317" s="181">
        <v>0.74399999999999999</v>
      </c>
      <c r="F317" s="181">
        <v>0.439</v>
      </c>
      <c r="G317" s="181">
        <v>0.44</v>
      </c>
      <c r="H317" s="182"/>
    </row>
    <row r="318" spans="1:8" ht="16.5" thickTop="1" thickBot="1" x14ac:dyDescent="0.3">
      <c r="A318" s="185">
        <v>38065</v>
      </c>
      <c r="B318" s="181">
        <v>0.98699999999999999</v>
      </c>
      <c r="C318" s="181">
        <v>1.0680000000000001</v>
      </c>
      <c r="D318" s="181">
        <v>1.052</v>
      </c>
      <c r="E318" s="181">
        <v>0.73599999999999999</v>
      </c>
      <c r="F318" s="181">
        <v>0.43</v>
      </c>
      <c r="G318" s="181">
        <v>0.43</v>
      </c>
      <c r="H318" s="182"/>
    </row>
    <row r="319" spans="1:8" ht="16.5" thickTop="1" thickBot="1" x14ac:dyDescent="0.3">
      <c r="A319" s="185">
        <v>38058</v>
      </c>
      <c r="B319" s="181">
        <v>0.97899999999999998</v>
      </c>
      <c r="C319" s="181">
        <v>1.0549999999999999</v>
      </c>
      <c r="D319" s="181">
        <v>1.044</v>
      </c>
      <c r="E319" s="181">
        <v>0.73199999999999998</v>
      </c>
      <c r="F319" s="181">
        <v>0.42599999999999999</v>
      </c>
      <c r="G319" s="181">
        <v>0.43</v>
      </c>
      <c r="H319" s="182"/>
    </row>
    <row r="320" spans="1:8" ht="16.5" thickTop="1" thickBot="1" x14ac:dyDescent="0.3">
      <c r="A320" s="185">
        <v>38051</v>
      </c>
      <c r="B320" s="181">
        <v>0.96699999999999997</v>
      </c>
      <c r="C320" s="181">
        <v>1.046</v>
      </c>
      <c r="D320" s="181">
        <v>1.034</v>
      </c>
      <c r="E320" s="181">
        <v>0.72499999999999998</v>
      </c>
      <c r="F320" s="181">
        <v>0.41799999999999998</v>
      </c>
      <c r="G320" s="181">
        <v>0.43</v>
      </c>
      <c r="H320" s="182"/>
    </row>
    <row r="321" spans="1:8" ht="16.5" thickTop="1" thickBot="1" x14ac:dyDescent="0.3">
      <c r="A321" s="185">
        <v>38044</v>
      </c>
      <c r="B321" s="181">
        <v>0.96299999999999997</v>
      </c>
      <c r="C321" s="181">
        <v>1.0409999999999999</v>
      </c>
      <c r="D321" s="181">
        <v>1.0289999999999999</v>
      </c>
      <c r="E321" s="181">
        <v>0.72699999999999998</v>
      </c>
      <c r="F321" s="181">
        <v>0.42099999999999999</v>
      </c>
      <c r="G321" s="181">
        <v>0.43</v>
      </c>
      <c r="H321" s="182"/>
    </row>
    <row r="322" spans="1:8" ht="16.5" thickTop="1" thickBot="1" x14ac:dyDescent="0.3">
      <c r="A322" s="185">
        <v>38037</v>
      </c>
      <c r="B322" s="181">
        <v>0.96099999999999997</v>
      </c>
      <c r="C322" s="181">
        <v>1.0389999999999999</v>
      </c>
      <c r="D322" s="181">
        <v>1.0269999999999999</v>
      </c>
      <c r="E322" s="181">
        <v>0.72399999999999998</v>
      </c>
      <c r="F322" s="181">
        <v>0.42</v>
      </c>
      <c r="G322" s="181">
        <v>0.43</v>
      </c>
      <c r="H322" s="182"/>
    </row>
    <row r="323" spans="1:8" ht="16.5" thickTop="1" thickBot="1" x14ac:dyDescent="0.3">
      <c r="A323" s="185">
        <v>38030</v>
      </c>
      <c r="B323" s="181">
        <v>0.95599999999999996</v>
      </c>
      <c r="C323" s="181">
        <v>1.0349999999999999</v>
      </c>
      <c r="D323" s="181">
        <v>1.0229999999999999</v>
      </c>
      <c r="E323" s="181">
        <v>0.70599999999999996</v>
      </c>
      <c r="F323" s="181">
        <v>0.41599999999999998</v>
      </c>
      <c r="G323" s="181">
        <v>0.43</v>
      </c>
      <c r="H323" s="182"/>
    </row>
    <row r="324" spans="1:8" ht="16.5" thickTop="1" thickBot="1" x14ac:dyDescent="0.3">
      <c r="A324" s="185">
        <v>38023</v>
      </c>
      <c r="B324" s="181">
        <v>0.95599999999999996</v>
      </c>
      <c r="C324" s="181">
        <v>1.0249999999999999</v>
      </c>
      <c r="D324" s="181">
        <v>1.016</v>
      </c>
      <c r="E324" s="181">
        <v>0.71399999999999997</v>
      </c>
      <c r="F324" s="181">
        <v>0.41</v>
      </c>
      <c r="G324" s="181">
        <v>0.43</v>
      </c>
      <c r="H324" s="182"/>
    </row>
    <row r="325" spans="1:8" ht="16.5" thickTop="1" thickBot="1" x14ac:dyDescent="0.3">
      <c r="A325" s="185">
        <v>38016</v>
      </c>
      <c r="B325" s="181">
        <v>0.95</v>
      </c>
      <c r="C325" s="181">
        <v>1.024</v>
      </c>
      <c r="D325" s="181">
        <v>1.016</v>
      </c>
      <c r="E325" s="181">
        <v>0.70799999999999996</v>
      </c>
      <c r="F325" s="181">
        <v>0.41</v>
      </c>
      <c r="G325" s="181">
        <v>0.42499999999999999</v>
      </c>
      <c r="H325" s="182"/>
    </row>
    <row r="326" spans="1:8" ht="16.5" thickTop="1" thickBot="1" x14ac:dyDescent="0.3">
      <c r="A326" s="185">
        <v>38009</v>
      </c>
      <c r="B326" s="181">
        <v>0.95</v>
      </c>
      <c r="C326" s="181">
        <v>1.024</v>
      </c>
      <c r="D326" s="181">
        <v>1.0149999999999999</v>
      </c>
      <c r="E326" s="181">
        <v>0.69899999999999995</v>
      </c>
      <c r="F326" s="181">
        <v>0.41</v>
      </c>
      <c r="G326" s="181">
        <v>0.42499999999999999</v>
      </c>
      <c r="H326" s="182"/>
    </row>
    <row r="327" spans="1:8" ht="16.5" thickTop="1" thickBot="1" x14ac:dyDescent="0.3">
      <c r="A327" s="185">
        <v>38002</v>
      </c>
      <c r="B327" s="181">
        <v>0.95</v>
      </c>
      <c r="C327" s="181">
        <v>1.024</v>
      </c>
      <c r="D327" s="181">
        <v>1.0149999999999999</v>
      </c>
      <c r="E327" s="181">
        <v>0.7</v>
      </c>
      <c r="F327" s="181">
        <v>0.41</v>
      </c>
      <c r="G327" s="181">
        <v>0.42499999999999999</v>
      </c>
      <c r="H327" s="182"/>
    </row>
    <row r="328" spans="1:8" ht="16.5" thickTop="1" thickBot="1" x14ac:dyDescent="0.3">
      <c r="A328" s="185">
        <v>37995</v>
      </c>
      <c r="B328" s="181">
        <v>0.95</v>
      </c>
      <c r="C328" s="181">
        <v>1.022</v>
      </c>
      <c r="D328" s="181">
        <v>1.0149999999999999</v>
      </c>
      <c r="E328" s="181">
        <v>0.7</v>
      </c>
      <c r="F328" s="181">
        <v>0.41199999999999998</v>
      </c>
      <c r="G328" s="181">
        <v>0.42499999999999999</v>
      </c>
      <c r="H328" s="182"/>
    </row>
    <row r="329" spans="1:8" ht="16.5" thickTop="1" thickBot="1" x14ac:dyDescent="0.3">
      <c r="A329" s="185">
        <v>37988</v>
      </c>
      <c r="B329" s="181">
        <v>0.95</v>
      </c>
      <c r="C329" s="181">
        <v>1.0249999999999999</v>
      </c>
      <c r="D329" s="181">
        <v>1.0149999999999999</v>
      </c>
      <c r="E329" s="181">
        <v>0.7</v>
      </c>
      <c r="F329" s="181">
        <v>0.41099999999999998</v>
      </c>
      <c r="G329" s="181">
        <v>0.42499999999999999</v>
      </c>
      <c r="H329" s="182"/>
    </row>
    <row r="330" spans="1:8" ht="15.75" thickTop="1" x14ac:dyDescent="0.25">
      <c r="B330" s="4"/>
      <c r="C330" s="4"/>
      <c r="D330" s="4"/>
      <c r="E330" s="4"/>
      <c r="F330" s="4"/>
      <c r="G330" s="4"/>
    </row>
    <row r="331" spans="1:8" x14ac:dyDescent="0.25">
      <c r="B331" s="4"/>
      <c r="C331" s="4"/>
      <c r="D331" s="4"/>
      <c r="E331" s="4"/>
      <c r="F331" s="4"/>
      <c r="G331" s="4"/>
    </row>
    <row r="332" spans="1:8" x14ac:dyDescent="0.25">
      <c r="B332" s="4"/>
      <c r="C332" s="4"/>
      <c r="D332" s="4"/>
      <c r="E332" s="4"/>
      <c r="F332" s="4"/>
      <c r="G332" s="4"/>
    </row>
    <row r="333" spans="1:8" x14ac:dyDescent="0.25">
      <c r="B333" s="4"/>
      <c r="C333" s="4"/>
      <c r="D333" s="4"/>
      <c r="E333" s="4"/>
      <c r="F333" s="4"/>
      <c r="G333" s="4"/>
    </row>
    <row r="334" spans="1:8" x14ac:dyDescent="0.25">
      <c r="B334" s="4"/>
      <c r="C334" s="4"/>
      <c r="D334" s="4"/>
      <c r="E334" s="4"/>
      <c r="F334" s="4"/>
      <c r="G334" s="4"/>
    </row>
    <row r="335" spans="1:8" x14ac:dyDescent="0.25">
      <c r="B335" s="4"/>
      <c r="C335" s="4"/>
      <c r="D335" s="4"/>
      <c r="E335" s="4"/>
      <c r="F335" s="4"/>
      <c r="G335" s="4"/>
      <c r="H335" s="4"/>
    </row>
  </sheetData>
  <mergeCells count="3">
    <mergeCell ref="A6:H6"/>
    <mergeCell ref="G9:H9"/>
    <mergeCell ref="A7:H7"/>
  </mergeCell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9</vt:i4>
      </vt:variant>
    </vt:vector>
  </HeadingPairs>
  <TitlesOfParts>
    <vt:vector size="9" baseType="lpstr">
      <vt:lpstr>Índice</vt:lpstr>
      <vt:lpstr>Preços por combustível</vt:lpstr>
      <vt:lpstr>Preços por data</vt:lpstr>
      <vt:lpstr>Histórico UE</vt:lpstr>
      <vt:lpstr>Taxa de carbono</vt:lpstr>
      <vt:lpstr>Decomposição das taxas</vt:lpstr>
      <vt:lpstr>Legislação</vt:lpstr>
      <vt:lpstr>Abreviaturas e conceitos</vt:lpstr>
      <vt:lpstr>Preços (2004 a 2009)</vt:lpstr>
    </vt:vector>
  </TitlesOfParts>
  <Company>Direção Geral de Energia e Geologia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Direção Geral de Energia e Geologia (DGEG)</dc:creator>
  <cp:lastModifiedBy>Andrea Nunes</cp:lastModifiedBy>
  <cp:lastPrinted>2025-05-19T08:23:10Z</cp:lastPrinted>
  <dcterms:created xsi:type="dcterms:W3CDTF">2015-07-07T10:48:35Z</dcterms:created>
  <dcterms:modified xsi:type="dcterms:W3CDTF">2025-05-23T07:45:32Z</dcterms:modified>
</cp:coreProperties>
</file>